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style2.xml" ContentType="application/vnd.ms-office.chartstyle+xml"/>
  <Override PartName="/xl/charts/colors9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harts/chart3.xml" ContentType="application/vnd.openxmlformats-officedocument.drawingml.chart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autoCompressPictures="0" defaultThemeVersion="124226"/>
  <bookViews>
    <workbookView xWindow="0" yWindow="0" windowWidth="20490" windowHeight="7755" tabRatio="0"/>
  </bookViews>
  <sheets>
    <sheet name="Ini" sheetId="28" r:id="rId1"/>
    <sheet name="PG" sheetId="3" r:id="rId2"/>
    <sheet name="PI_For" sheetId="12" r:id="rId3"/>
    <sheet name="PI_Pro" sheetId="13" r:id="rId4"/>
    <sheet name="Entrada" sheetId="4" r:id="rId5"/>
    <sheet name="Saída" sheetId="14" r:id="rId6"/>
    <sheet name="Inv" sheetId="5" r:id="rId7"/>
    <sheet name="RC" sheetId="6" r:id="rId8"/>
    <sheet name="RC_atual" sheetId="25" r:id="rId9"/>
    <sheet name="RC_ind" sheetId="26" r:id="rId10"/>
    <sheet name="Graf" sheetId="7" r:id="rId11"/>
    <sheet name="RI" sheetId="29" r:id="rId12"/>
  </sheets>
  <definedNames>
    <definedName name="_xlnm.Print_Area" localSheetId="11">RI!$C$5:$K$50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/>
  <c r="D7"/>
  <c r="J7" i="3"/>
  <c r="L7"/>
  <c r="N7"/>
  <c r="E7" i="5"/>
  <c r="K7" i="3"/>
  <c r="O7"/>
  <c r="L7" i="5"/>
  <c r="G7"/>
  <c r="H7"/>
  <c r="I7"/>
  <c r="J7"/>
  <c r="L7" i="4"/>
  <c r="L8"/>
  <c r="L9"/>
  <c r="L10"/>
  <c r="J108" i="3"/>
  <c r="K108"/>
  <c r="O108"/>
  <c r="L108" i="5"/>
  <c r="J109" i="3"/>
  <c r="K109"/>
  <c r="O109"/>
  <c r="L109" i="5"/>
  <c r="J110" i="3"/>
  <c r="K110"/>
  <c r="O110"/>
  <c r="L110" i="5"/>
  <c r="J111" i="3"/>
  <c r="K111"/>
  <c r="O111"/>
  <c r="L111" i="5"/>
  <c r="J112" i="3"/>
  <c r="K112"/>
  <c r="O112"/>
  <c r="L112" i="5"/>
  <c r="J113" i="3"/>
  <c r="K113"/>
  <c r="O113"/>
  <c r="L113" i="5"/>
  <c r="J114" i="3"/>
  <c r="K114"/>
  <c r="O114"/>
  <c r="L114" i="5"/>
  <c r="J115" i="3"/>
  <c r="K115"/>
  <c r="O115"/>
  <c r="L115" i="5"/>
  <c r="J116" i="3"/>
  <c r="K116"/>
  <c r="O116"/>
  <c r="L116" i="5"/>
  <c r="J117" i="3"/>
  <c r="K117"/>
  <c r="O117"/>
  <c r="L117" i="5"/>
  <c r="J118" i="3"/>
  <c r="K118"/>
  <c r="O118"/>
  <c r="L118" i="5"/>
  <c r="J119" i="3"/>
  <c r="K119"/>
  <c r="O119"/>
  <c r="L119" i="5"/>
  <c r="J120" i="3"/>
  <c r="K120"/>
  <c r="O120"/>
  <c r="L120" i="5"/>
  <c r="J121" i="3"/>
  <c r="K121"/>
  <c r="O121"/>
  <c r="L121" i="5"/>
  <c r="J122" i="3"/>
  <c r="K122"/>
  <c r="O122"/>
  <c r="L122" i="5"/>
  <c r="J123" i="3"/>
  <c r="K123"/>
  <c r="O123"/>
  <c r="L123" i="5"/>
  <c r="J124" i="3"/>
  <c r="K124"/>
  <c r="O124"/>
  <c r="L124" i="5"/>
  <c r="J125" i="3"/>
  <c r="K125"/>
  <c r="O125"/>
  <c r="L125" i="5"/>
  <c r="J126" i="3"/>
  <c r="K126"/>
  <c r="O126"/>
  <c r="L126" i="5"/>
  <c r="J127" i="3"/>
  <c r="K127"/>
  <c r="O127"/>
  <c r="L127" i="5"/>
  <c r="J128" i="3"/>
  <c r="K128"/>
  <c r="O128"/>
  <c r="L128" i="5"/>
  <c r="J129" i="3"/>
  <c r="K129"/>
  <c r="O129"/>
  <c r="L129" i="5"/>
  <c r="J130" i="3"/>
  <c r="K130"/>
  <c r="O130"/>
  <c r="L130" i="5"/>
  <c r="J131" i="3"/>
  <c r="K131"/>
  <c r="O131"/>
  <c r="L131" i="5"/>
  <c r="J132" i="3"/>
  <c r="K132"/>
  <c r="O132"/>
  <c r="L132" i="5"/>
  <c r="J133" i="3"/>
  <c r="K133"/>
  <c r="O133"/>
  <c r="L133" i="5"/>
  <c r="J134" i="3"/>
  <c r="K134"/>
  <c r="O134"/>
  <c r="L134" i="5"/>
  <c r="J135" i="3"/>
  <c r="K135"/>
  <c r="O135"/>
  <c r="L135" i="5"/>
  <c r="J136" i="3"/>
  <c r="K136"/>
  <c r="O136"/>
  <c r="L136" i="5"/>
  <c r="J137" i="3"/>
  <c r="K137"/>
  <c r="O137"/>
  <c r="L137" i="5"/>
  <c r="J138" i="3"/>
  <c r="K138"/>
  <c r="O138"/>
  <c r="L138" i="5"/>
  <c r="J139" i="3"/>
  <c r="K139"/>
  <c r="O139"/>
  <c r="L139" i="5"/>
  <c r="J140" i="3"/>
  <c r="K140"/>
  <c r="O140"/>
  <c r="L140" i="5"/>
  <c r="J141" i="3"/>
  <c r="K141"/>
  <c r="O141"/>
  <c r="L141" i="5"/>
  <c r="J142" i="3"/>
  <c r="K142"/>
  <c r="O142"/>
  <c r="L142" i="5"/>
  <c r="J143" i="3"/>
  <c r="K143"/>
  <c r="O143"/>
  <c r="L143" i="5"/>
  <c r="J144" i="3"/>
  <c r="K144"/>
  <c r="O144"/>
  <c r="L144" i="5"/>
  <c r="J145" i="3"/>
  <c r="K145"/>
  <c r="O145"/>
  <c r="L145" i="5"/>
  <c r="J146" i="3"/>
  <c r="K146"/>
  <c r="O146"/>
  <c r="L146" i="5"/>
  <c r="J147" i="3"/>
  <c r="K147"/>
  <c r="O147"/>
  <c r="L147" i="5"/>
  <c r="J148" i="3"/>
  <c r="K148"/>
  <c r="O148"/>
  <c r="L148" i="5"/>
  <c r="J149" i="3"/>
  <c r="K149"/>
  <c r="O149"/>
  <c r="L149" i="5"/>
  <c r="J150" i="3"/>
  <c r="K150"/>
  <c r="O150"/>
  <c r="L150" i="5"/>
  <c r="J151" i="3"/>
  <c r="K151"/>
  <c r="O151"/>
  <c r="L151" i="5"/>
  <c r="J152" i="3"/>
  <c r="K152"/>
  <c r="O152"/>
  <c r="L152" i="5"/>
  <c r="J153" i="3"/>
  <c r="K153"/>
  <c r="O153"/>
  <c r="L153" i="5"/>
  <c r="J154" i="3"/>
  <c r="K154"/>
  <c r="O154"/>
  <c r="L154" i="5"/>
  <c r="J155" i="3"/>
  <c r="K155"/>
  <c r="O155"/>
  <c r="L155" i="5"/>
  <c r="J156" i="3"/>
  <c r="K156"/>
  <c r="O156"/>
  <c r="L156" i="5"/>
  <c r="J157" i="3"/>
  <c r="K157"/>
  <c r="O157"/>
  <c r="L157" i="5"/>
  <c r="J158" i="3"/>
  <c r="K158"/>
  <c r="O158"/>
  <c r="L158" i="5"/>
  <c r="J159" i="3"/>
  <c r="K159"/>
  <c r="O159"/>
  <c r="L159" i="5"/>
  <c r="J160" i="3"/>
  <c r="K160"/>
  <c r="O160"/>
  <c r="L160" i="5"/>
  <c r="J161" i="3"/>
  <c r="K161"/>
  <c r="O161"/>
  <c r="L161" i="5"/>
  <c r="J162" i="3"/>
  <c r="K162"/>
  <c r="O162"/>
  <c r="L162" i="5"/>
  <c r="J163" i="3"/>
  <c r="K163"/>
  <c r="O163"/>
  <c r="L163" i="5"/>
  <c r="J164" i="3"/>
  <c r="K164"/>
  <c r="O164"/>
  <c r="L164" i="5"/>
  <c r="J165" i="3"/>
  <c r="K165"/>
  <c r="O165"/>
  <c r="L165" i="5"/>
  <c r="J166" i="3"/>
  <c r="K166"/>
  <c r="O166"/>
  <c r="L166" i="5"/>
  <c r="J167" i="3"/>
  <c r="K167"/>
  <c r="O167"/>
  <c r="L167" i="5"/>
  <c r="J168" i="3"/>
  <c r="K168"/>
  <c r="O168"/>
  <c r="L168" i="5"/>
  <c r="J169" i="3"/>
  <c r="K169"/>
  <c r="O169"/>
  <c r="L169" i="5"/>
  <c r="J170" i="3"/>
  <c r="K170"/>
  <c r="O170"/>
  <c r="L170" i="5"/>
  <c r="J171" i="3"/>
  <c r="K171"/>
  <c r="O171"/>
  <c r="L171" i="5"/>
  <c r="J172" i="3"/>
  <c r="K172"/>
  <c r="O172"/>
  <c r="L172" i="5"/>
  <c r="J173" i="3"/>
  <c r="K173"/>
  <c r="O173"/>
  <c r="L173" i="5"/>
  <c r="J174" i="3"/>
  <c r="K174"/>
  <c r="O174"/>
  <c r="L174" i="5"/>
  <c r="J175" i="3"/>
  <c r="K175"/>
  <c r="O175"/>
  <c r="L175" i="5"/>
  <c r="J176" i="3"/>
  <c r="K176"/>
  <c r="O176"/>
  <c r="L176" i="5"/>
  <c r="J177" i="3"/>
  <c r="K177"/>
  <c r="O177"/>
  <c r="L177" i="5"/>
  <c r="J178" i="3"/>
  <c r="K178"/>
  <c r="O178"/>
  <c r="L178" i="5"/>
  <c r="J179" i="3"/>
  <c r="K179"/>
  <c r="O179"/>
  <c r="L179" i="5"/>
  <c r="J180" i="3"/>
  <c r="K180"/>
  <c r="O180"/>
  <c r="L180" i="5"/>
  <c r="J181" i="3"/>
  <c r="K181"/>
  <c r="O181"/>
  <c r="L181" i="5"/>
  <c r="J182" i="3"/>
  <c r="K182"/>
  <c r="O182"/>
  <c r="L182" i="5"/>
  <c r="J183" i="3"/>
  <c r="K183"/>
  <c r="O183"/>
  <c r="L183" i="5"/>
  <c r="J184" i="3"/>
  <c r="K184"/>
  <c r="O184"/>
  <c r="L184" i="5"/>
  <c r="J185" i="3"/>
  <c r="K185"/>
  <c r="O185"/>
  <c r="L185" i="5"/>
  <c r="J186" i="3"/>
  <c r="K186"/>
  <c r="O186"/>
  <c r="L186" i="5"/>
  <c r="J187" i="3"/>
  <c r="K187"/>
  <c r="O187"/>
  <c r="L187" i="5"/>
  <c r="J188" i="3"/>
  <c r="K188"/>
  <c r="O188"/>
  <c r="L188" i="5"/>
  <c r="J189" i="3"/>
  <c r="K189"/>
  <c r="O189"/>
  <c r="L189" i="5"/>
  <c r="J190" i="3"/>
  <c r="K190"/>
  <c r="O190"/>
  <c r="L190" i="5"/>
  <c r="J191" i="3"/>
  <c r="K191"/>
  <c r="O191"/>
  <c r="L191" i="5"/>
  <c r="J192" i="3"/>
  <c r="K192"/>
  <c r="O192"/>
  <c r="L192" i="5"/>
  <c r="J193" i="3"/>
  <c r="K193"/>
  <c r="O193"/>
  <c r="L193" i="5"/>
  <c r="J194" i="3"/>
  <c r="K194"/>
  <c r="O194"/>
  <c r="L194" i="5"/>
  <c r="J195" i="3"/>
  <c r="K195"/>
  <c r="O195"/>
  <c r="L195" i="5"/>
  <c r="J196" i="3"/>
  <c r="K196"/>
  <c r="O196"/>
  <c r="L196" i="5"/>
  <c r="J197" i="3"/>
  <c r="K197"/>
  <c r="O197"/>
  <c r="L197" i="5"/>
  <c r="J198" i="3"/>
  <c r="K198"/>
  <c r="O198"/>
  <c r="L198" i="5"/>
  <c r="J199" i="3"/>
  <c r="K199"/>
  <c r="O199"/>
  <c r="L199" i="5"/>
  <c r="J200" i="3"/>
  <c r="K200"/>
  <c r="O200"/>
  <c r="L200" i="5"/>
  <c r="J201" i="3"/>
  <c r="K201"/>
  <c r="O201"/>
  <c r="L201" i="5"/>
  <c r="J202" i="3"/>
  <c r="K202"/>
  <c r="O202"/>
  <c r="L202" i="5"/>
  <c r="J203" i="3"/>
  <c r="K203"/>
  <c r="O203"/>
  <c r="L203" i="5"/>
  <c r="J204" i="3"/>
  <c r="K204"/>
  <c r="O204"/>
  <c r="L204" i="5"/>
  <c r="J205" i="3"/>
  <c r="K205"/>
  <c r="O205"/>
  <c r="L205" i="5"/>
  <c r="J206" i="3"/>
  <c r="K206"/>
  <c r="O206"/>
  <c r="L206" i="5"/>
  <c r="J207" i="3"/>
  <c r="K207"/>
  <c r="O207"/>
  <c r="L207" i="5"/>
  <c r="J208" i="3"/>
  <c r="K208"/>
  <c r="O208"/>
  <c r="L208" i="5"/>
  <c r="J209" i="3"/>
  <c r="K209"/>
  <c r="O209"/>
  <c r="L209" i="5"/>
  <c r="J210" i="3"/>
  <c r="K210"/>
  <c r="O210"/>
  <c r="L210" i="5"/>
  <c r="J211" i="3"/>
  <c r="K211"/>
  <c r="O211"/>
  <c r="L211" i="5"/>
  <c r="J212" i="3"/>
  <c r="K212"/>
  <c r="O212"/>
  <c r="L212" i="5"/>
  <c r="J213" i="3"/>
  <c r="K213"/>
  <c r="O213"/>
  <c r="L213" i="5"/>
  <c r="J214" i="3"/>
  <c r="K214"/>
  <c r="O214"/>
  <c r="L214" i="5"/>
  <c r="J215" i="3"/>
  <c r="K215"/>
  <c r="O215"/>
  <c r="L215" i="5"/>
  <c r="J216" i="3"/>
  <c r="K216"/>
  <c r="O216"/>
  <c r="L216" i="5"/>
  <c r="J217" i="3"/>
  <c r="K217"/>
  <c r="O217"/>
  <c r="L217" i="5"/>
  <c r="J218" i="3"/>
  <c r="K218"/>
  <c r="O218"/>
  <c r="L218" i="5"/>
  <c r="J219" i="3"/>
  <c r="K219"/>
  <c r="O219"/>
  <c r="L219" i="5"/>
  <c r="J220" i="3"/>
  <c r="K220"/>
  <c r="O220"/>
  <c r="L220" i="5"/>
  <c r="J221" i="3"/>
  <c r="K221"/>
  <c r="O221"/>
  <c r="L221" i="5"/>
  <c r="J222" i="3"/>
  <c r="K222"/>
  <c r="O222"/>
  <c r="L222" i="5"/>
  <c r="J223" i="3"/>
  <c r="K223"/>
  <c r="O223"/>
  <c r="L223" i="5"/>
  <c r="J224" i="3"/>
  <c r="K224"/>
  <c r="O224"/>
  <c r="L224" i="5"/>
  <c r="J225" i="3"/>
  <c r="K225"/>
  <c r="O225"/>
  <c r="L225" i="5"/>
  <c r="J226" i="3"/>
  <c r="K226"/>
  <c r="O226"/>
  <c r="L226" i="5"/>
  <c r="J227" i="3"/>
  <c r="K227"/>
  <c r="O227"/>
  <c r="L227" i="5"/>
  <c r="J228" i="3"/>
  <c r="K228"/>
  <c r="O228"/>
  <c r="L228" i="5"/>
  <c r="J229" i="3"/>
  <c r="K229"/>
  <c r="O229"/>
  <c r="L229" i="5"/>
  <c r="J230" i="3"/>
  <c r="K230"/>
  <c r="O230"/>
  <c r="L230" i="5"/>
  <c r="J231" i="3"/>
  <c r="K231"/>
  <c r="O231"/>
  <c r="L231" i="5"/>
  <c r="J232" i="3"/>
  <c r="K232"/>
  <c r="O232"/>
  <c r="L232" i="5"/>
  <c r="J233" i="3"/>
  <c r="K233"/>
  <c r="O233"/>
  <c r="L233" i="5"/>
  <c r="J234" i="3"/>
  <c r="K234"/>
  <c r="O234"/>
  <c r="L234" i="5"/>
  <c r="J235" i="3"/>
  <c r="K235"/>
  <c r="O235"/>
  <c r="L235" i="5"/>
  <c r="J236" i="3"/>
  <c r="K236"/>
  <c r="O236"/>
  <c r="L236" i="5"/>
  <c r="J237" i="3"/>
  <c r="K237"/>
  <c r="O237"/>
  <c r="L237" i="5"/>
  <c r="J238" i="3"/>
  <c r="K238"/>
  <c r="O238"/>
  <c r="L238" i="5"/>
  <c r="J239" i="3"/>
  <c r="K239"/>
  <c r="O239"/>
  <c r="L239" i="5"/>
  <c r="J240" i="3"/>
  <c r="K240"/>
  <c r="O240"/>
  <c r="L240" i="5"/>
  <c r="J241" i="3"/>
  <c r="K241"/>
  <c r="O241"/>
  <c r="L241" i="5"/>
  <c r="J242" i="3"/>
  <c r="K242"/>
  <c r="O242"/>
  <c r="L242" i="5"/>
  <c r="J243" i="3"/>
  <c r="K243"/>
  <c r="O243"/>
  <c r="L243" i="5"/>
  <c r="J244" i="3"/>
  <c r="K244"/>
  <c r="O244"/>
  <c r="L244" i="5"/>
  <c r="J245" i="3"/>
  <c r="K245"/>
  <c r="O245"/>
  <c r="L245" i="5"/>
  <c r="J246" i="3"/>
  <c r="K246"/>
  <c r="O246"/>
  <c r="L246" i="5"/>
  <c r="J247" i="3"/>
  <c r="K247"/>
  <c r="O247"/>
  <c r="L247" i="5"/>
  <c r="J248" i="3"/>
  <c r="K248"/>
  <c r="O248"/>
  <c r="L248" i="5"/>
  <c r="J249" i="3"/>
  <c r="K249"/>
  <c r="O249"/>
  <c r="L249" i="5"/>
  <c r="J250" i="3"/>
  <c r="K250"/>
  <c r="O250"/>
  <c r="L250" i="5"/>
  <c r="J251" i="3"/>
  <c r="K251"/>
  <c r="O251"/>
  <c r="L251" i="5"/>
  <c r="J252" i="3"/>
  <c r="K252"/>
  <c r="O252"/>
  <c r="L252" i="5"/>
  <c r="J253" i="3"/>
  <c r="K253"/>
  <c r="O253"/>
  <c r="L253" i="5"/>
  <c r="J254" i="3"/>
  <c r="K254"/>
  <c r="O254"/>
  <c r="L254" i="5"/>
  <c r="J255" i="3"/>
  <c r="K255"/>
  <c r="O255"/>
  <c r="L255" i="5"/>
  <c r="J256" i="3"/>
  <c r="K256"/>
  <c r="O256"/>
  <c r="L256" i="5"/>
  <c r="J257" i="3"/>
  <c r="K257"/>
  <c r="O257"/>
  <c r="L257" i="5"/>
  <c r="J258" i="3"/>
  <c r="K258"/>
  <c r="O258"/>
  <c r="L258" i="5"/>
  <c r="J259" i="3"/>
  <c r="K259"/>
  <c r="O259"/>
  <c r="L259" i="5"/>
  <c r="J260" i="3"/>
  <c r="K260"/>
  <c r="O260"/>
  <c r="L260" i="5"/>
  <c r="J261" i="3"/>
  <c r="K261"/>
  <c r="O261"/>
  <c r="L261" i="5"/>
  <c r="J262" i="3"/>
  <c r="K262"/>
  <c r="O262"/>
  <c r="L262" i="5"/>
  <c r="J263" i="3"/>
  <c r="K263"/>
  <c r="O263"/>
  <c r="L263" i="5"/>
  <c r="J264" i="3"/>
  <c r="K264"/>
  <c r="O264"/>
  <c r="L264" i="5"/>
  <c r="J265" i="3"/>
  <c r="K265"/>
  <c r="O265"/>
  <c r="L265" i="5"/>
  <c r="J266" i="3"/>
  <c r="K266"/>
  <c r="O266"/>
  <c r="L266" i="5"/>
  <c r="J267" i="3"/>
  <c r="K267"/>
  <c r="O267"/>
  <c r="L267" i="5"/>
  <c r="J268" i="3"/>
  <c r="K268"/>
  <c r="O268"/>
  <c r="L268" i="5"/>
  <c r="J269" i="3"/>
  <c r="K269"/>
  <c r="O269"/>
  <c r="L269" i="5"/>
  <c r="J270" i="3"/>
  <c r="K270"/>
  <c r="O270"/>
  <c r="L270" i="5"/>
  <c r="J271" i="3"/>
  <c r="K271"/>
  <c r="O271"/>
  <c r="L271" i="5"/>
  <c r="J272" i="3"/>
  <c r="K272"/>
  <c r="O272"/>
  <c r="L272" i="5"/>
  <c r="J273" i="3"/>
  <c r="K273"/>
  <c r="O273"/>
  <c r="L273" i="5"/>
  <c r="J274" i="3"/>
  <c r="K274"/>
  <c r="O274"/>
  <c r="L274" i="5"/>
  <c r="J275" i="3"/>
  <c r="K275"/>
  <c r="O275"/>
  <c r="L275" i="5"/>
  <c r="J276" i="3"/>
  <c r="K276"/>
  <c r="O276"/>
  <c r="L276" i="5"/>
  <c r="J277" i="3"/>
  <c r="K277"/>
  <c r="O277"/>
  <c r="L277" i="5"/>
  <c r="J278" i="3"/>
  <c r="K278"/>
  <c r="O278"/>
  <c r="L278" i="5"/>
  <c r="J279" i="3"/>
  <c r="K279"/>
  <c r="O279"/>
  <c r="L279" i="5"/>
  <c r="J280" i="3"/>
  <c r="K280"/>
  <c r="O280"/>
  <c r="L280" i="5"/>
  <c r="J281" i="3"/>
  <c r="K281"/>
  <c r="O281"/>
  <c r="L281" i="5"/>
  <c r="J282" i="3"/>
  <c r="K282"/>
  <c r="O282"/>
  <c r="L282" i="5"/>
  <c r="J283" i="3"/>
  <c r="K283"/>
  <c r="O283"/>
  <c r="L283" i="5"/>
  <c r="J284" i="3"/>
  <c r="K284"/>
  <c r="O284"/>
  <c r="L284" i="5"/>
  <c r="J285" i="3"/>
  <c r="K285"/>
  <c r="O285"/>
  <c r="L285" i="5"/>
  <c r="J286" i="3"/>
  <c r="K286"/>
  <c r="O286"/>
  <c r="L286" i="5"/>
  <c r="J287" i="3"/>
  <c r="K287"/>
  <c r="O287"/>
  <c r="L287" i="5"/>
  <c r="J288" i="3"/>
  <c r="K288"/>
  <c r="O288"/>
  <c r="L288" i="5"/>
  <c r="J289" i="3"/>
  <c r="K289"/>
  <c r="O289"/>
  <c r="L289" i="5"/>
  <c r="J290" i="3"/>
  <c r="K290"/>
  <c r="O290"/>
  <c r="L290" i="5"/>
  <c r="J291" i="3"/>
  <c r="K291"/>
  <c r="O291"/>
  <c r="L291" i="5"/>
  <c r="J292" i="3"/>
  <c r="K292"/>
  <c r="O292"/>
  <c r="L292" i="5"/>
  <c r="J293" i="3"/>
  <c r="K293"/>
  <c r="O293"/>
  <c r="L293" i="5"/>
  <c r="J294" i="3"/>
  <c r="K294"/>
  <c r="O294"/>
  <c r="L294" i="5"/>
  <c r="J295" i="3"/>
  <c r="K295"/>
  <c r="O295"/>
  <c r="L295" i="5"/>
  <c r="J296" i="3"/>
  <c r="K296"/>
  <c r="O296"/>
  <c r="L296" i="5"/>
  <c r="J297" i="3"/>
  <c r="K297"/>
  <c r="O297"/>
  <c r="L297" i="5"/>
  <c r="J298" i="3"/>
  <c r="K298"/>
  <c r="O298"/>
  <c r="L298" i="5"/>
  <c r="J299" i="3"/>
  <c r="K299"/>
  <c r="O299"/>
  <c r="L299" i="5"/>
  <c r="J300" i="3"/>
  <c r="K300"/>
  <c r="O300"/>
  <c r="L300" i="5"/>
  <c r="J301" i="3"/>
  <c r="K301"/>
  <c r="O301"/>
  <c r="L301" i="5"/>
  <c r="J302" i="3"/>
  <c r="K302"/>
  <c r="O302"/>
  <c r="L302" i="5"/>
  <c r="J303" i="3"/>
  <c r="K303"/>
  <c r="O303"/>
  <c r="L303" i="5"/>
  <c r="J304" i="3"/>
  <c r="K304"/>
  <c r="O304"/>
  <c r="L304" i="5"/>
  <c r="J305" i="3"/>
  <c r="K305"/>
  <c r="O305"/>
  <c r="L305" i="5"/>
  <c r="J306" i="3"/>
  <c r="K306"/>
  <c r="O306"/>
  <c r="L306" i="5"/>
  <c r="J307" i="3"/>
  <c r="K307"/>
  <c r="O307"/>
  <c r="L307" i="5"/>
  <c r="J308" i="3"/>
  <c r="K308"/>
  <c r="O308"/>
  <c r="L308" i="5"/>
  <c r="J309" i="3"/>
  <c r="K309"/>
  <c r="O309"/>
  <c r="L309" i="5"/>
  <c r="J310" i="3"/>
  <c r="K310"/>
  <c r="O310"/>
  <c r="L310" i="5"/>
  <c r="J311" i="3"/>
  <c r="K311"/>
  <c r="O311"/>
  <c r="L311" i="5"/>
  <c r="J312" i="3"/>
  <c r="K312"/>
  <c r="O312"/>
  <c r="L312" i="5"/>
  <c r="J313" i="3"/>
  <c r="K313"/>
  <c r="O313"/>
  <c r="L313" i="5"/>
  <c r="J314" i="3"/>
  <c r="K314"/>
  <c r="O314"/>
  <c r="L314" i="5"/>
  <c r="J315" i="3"/>
  <c r="K315"/>
  <c r="O315"/>
  <c r="L315" i="5"/>
  <c r="J316" i="3"/>
  <c r="K316"/>
  <c r="O316"/>
  <c r="L316" i="5"/>
  <c r="J317" i="3"/>
  <c r="K317"/>
  <c r="O317"/>
  <c r="L317" i="5"/>
  <c r="J318" i="3"/>
  <c r="K318"/>
  <c r="O318"/>
  <c r="L318" i="5"/>
  <c r="J319" i="3"/>
  <c r="K319"/>
  <c r="O319"/>
  <c r="L319" i="5"/>
  <c r="J320" i="3"/>
  <c r="K320"/>
  <c r="O320"/>
  <c r="L320" i="5"/>
  <c r="J321" i="3"/>
  <c r="K321"/>
  <c r="O321"/>
  <c r="L321" i="5"/>
  <c r="J322" i="3"/>
  <c r="K322"/>
  <c r="O322"/>
  <c r="L322" i="5"/>
  <c r="J323" i="3"/>
  <c r="K323"/>
  <c r="O323"/>
  <c r="L323" i="5"/>
  <c r="J324" i="3"/>
  <c r="K324"/>
  <c r="O324"/>
  <c r="L324" i="5"/>
  <c r="J325" i="3"/>
  <c r="K325"/>
  <c r="O325"/>
  <c r="L325" i="5"/>
  <c r="J326" i="3"/>
  <c r="K326"/>
  <c r="O326"/>
  <c r="L326" i="5"/>
  <c r="J327" i="3"/>
  <c r="K327"/>
  <c r="O327"/>
  <c r="L327" i="5"/>
  <c r="J328" i="3"/>
  <c r="K328"/>
  <c r="O328"/>
  <c r="L328" i="5"/>
  <c r="J329" i="3"/>
  <c r="K329"/>
  <c r="O329"/>
  <c r="L329" i="5"/>
  <c r="J330" i="3"/>
  <c r="K330"/>
  <c r="O330"/>
  <c r="L330" i="5"/>
  <c r="J331" i="3"/>
  <c r="K331"/>
  <c r="O331"/>
  <c r="L331" i="5"/>
  <c r="J332" i="3"/>
  <c r="K332"/>
  <c r="O332"/>
  <c r="L332" i="5"/>
  <c r="J333" i="3"/>
  <c r="K333"/>
  <c r="O333"/>
  <c r="L333" i="5"/>
  <c r="J334" i="3"/>
  <c r="K334"/>
  <c r="O334"/>
  <c r="L334" i="5"/>
  <c r="J335" i="3"/>
  <c r="K335"/>
  <c r="O335"/>
  <c r="L335" i="5"/>
  <c r="J336" i="3"/>
  <c r="K336"/>
  <c r="O336"/>
  <c r="L336" i="5"/>
  <c r="J337" i="3"/>
  <c r="K337"/>
  <c r="O337"/>
  <c r="L337" i="5"/>
  <c r="J338" i="3"/>
  <c r="K338"/>
  <c r="O338"/>
  <c r="L338" i="5"/>
  <c r="J339" i="3"/>
  <c r="K339"/>
  <c r="O339"/>
  <c r="L339" i="5"/>
  <c r="J340" i="3"/>
  <c r="K340"/>
  <c r="O340"/>
  <c r="L340" i="5"/>
  <c r="J341" i="3"/>
  <c r="K341"/>
  <c r="O341"/>
  <c r="L341" i="5"/>
  <c r="J342" i="3"/>
  <c r="K342"/>
  <c r="O342"/>
  <c r="L342" i="5"/>
  <c r="J343" i="3"/>
  <c r="K343"/>
  <c r="O343"/>
  <c r="L343" i="5"/>
  <c r="J344" i="3"/>
  <c r="K344"/>
  <c r="O344"/>
  <c r="L344" i="5"/>
  <c r="J345" i="3"/>
  <c r="K345"/>
  <c r="O345"/>
  <c r="L345" i="5"/>
  <c r="J346" i="3"/>
  <c r="K346"/>
  <c r="O346"/>
  <c r="L346" i="5"/>
  <c r="J347" i="3"/>
  <c r="K347"/>
  <c r="O347"/>
  <c r="L347" i="5"/>
  <c r="J348" i="3"/>
  <c r="K348"/>
  <c r="O348"/>
  <c r="L348" i="5"/>
  <c r="J349" i="3"/>
  <c r="K349"/>
  <c r="O349"/>
  <c r="L349" i="5"/>
  <c r="J350" i="3"/>
  <c r="K350"/>
  <c r="O350"/>
  <c r="L350" i="5"/>
  <c r="J351" i="3"/>
  <c r="K351"/>
  <c r="O351"/>
  <c r="L351" i="5"/>
  <c r="J352" i="3"/>
  <c r="K352"/>
  <c r="O352"/>
  <c r="L352" i="5"/>
  <c r="J353" i="3"/>
  <c r="K353"/>
  <c r="O353"/>
  <c r="L353" i="5"/>
  <c r="J354" i="3"/>
  <c r="K354"/>
  <c r="O354"/>
  <c r="L354" i="5"/>
  <c r="J355" i="3"/>
  <c r="K355"/>
  <c r="O355"/>
  <c r="L355" i="5"/>
  <c r="J356" i="3"/>
  <c r="K356"/>
  <c r="O356"/>
  <c r="L356" i="5"/>
  <c r="J357" i="3"/>
  <c r="K357"/>
  <c r="O357"/>
  <c r="L357" i="5"/>
  <c r="J358" i="3"/>
  <c r="K358"/>
  <c r="O358"/>
  <c r="L358" i="5"/>
  <c r="J359" i="3"/>
  <c r="K359"/>
  <c r="O359"/>
  <c r="L359" i="5"/>
  <c r="J360" i="3"/>
  <c r="K360"/>
  <c r="O360"/>
  <c r="L360" i="5"/>
  <c r="J361" i="3"/>
  <c r="K361"/>
  <c r="O361"/>
  <c r="L361" i="5"/>
  <c r="J362" i="3"/>
  <c r="K362"/>
  <c r="O362"/>
  <c r="L362" i="5"/>
  <c r="J363" i="3"/>
  <c r="K363"/>
  <c r="O363"/>
  <c r="L363" i="5"/>
  <c r="J364" i="3"/>
  <c r="K364"/>
  <c r="O364"/>
  <c r="L364" i="5"/>
  <c r="J365" i="3"/>
  <c r="K365"/>
  <c r="O365"/>
  <c r="L365" i="5"/>
  <c r="J366" i="3"/>
  <c r="K366"/>
  <c r="O366"/>
  <c r="L366" i="5"/>
  <c r="J367" i="3"/>
  <c r="K367"/>
  <c r="O367"/>
  <c r="L367" i="5"/>
  <c r="J368" i="3"/>
  <c r="K368"/>
  <c r="O368"/>
  <c r="L368" i="5"/>
  <c r="J369" i="3"/>
  <c r="K369"/>
  <c r="O369"/>
  <c r="L369" i="5"/>
  <c r="J370" i="3"/>
  <c r="K370"/>
  <c r="O370"/>
  <c r="L370" i="5"/>
  <c r="J371" i="3"/>
  <c r="K371"/>
  <c r="O371"/>
  <c r="L371" i="5"/>
  <c r="J372" i="3"/>
  <c r="K372"/>
  <c r="O372"/>
  <c r="L372" i="5"/>
  <c r="J373" i="3"/>
  <c r="K373"/>
  <c r="O373"/>
  <c r="L373" i="5"/>
  <c r="J374" i="3"/>
  <c r="K374"/>
  <c r="O374"/>
  <c r="L374" i="5"/>
  <c r="J375" i="3"/>
  <c r="K375"/>
  <c r="O375"/>
  <c r="L375" i="5"/>
  <c r="J376" i="3"/>
  <c r="K376"/>
  <c r="O376"/>
  <c r="L376" i="5"/>
  <c r="J377" i="3"/>
  <c r="K377"/>
  <c r="O377"/>
  <c r="L377" i="5"/>
  <c r="J378" i="3"/>
  <c r="K378"/>
  <c r="O378"/>
  <c r="L378" i="5"/>
  <c r="J379" i="3"/>
  <c r="K379"/>
  <c r="O379"/>
  <c r="L379" i="5"/>
  <c r="J380" i="3"/>
  <c r="K380"/>
  <c r="O380"/>
  <c r="L380" i="5"/>
  <c r="J381" i="3"/>
  <c r="K381"/>
  <c r="O381"/>
  <c r="L381" i="5"/>
  <c r="J382" i="3"/>
  <c r="K382"/>
  <c r="O382"/>
  <c r="L382" i="5"/>
  <c r="J383" i="3"/>
  <c r="K383"/>
  <c r="O383"/>
  <c r="L383" i="5"/>
  <c r="J384" i="3"/>
  <c r="K384"/>
  <c r="O384"/>
  <c r="L384" i="5"/>
  <c r="J385" i="3"/>
  <c r="K385"/>
  <c r="O385"/>
  <c r="L385" i="5"/>
  <c r="J386" i="3"/>
  <c r="K386"/>
  <c r="O386"/>
  <c r="L386" i="5"/>
  <c r="J387" i="3"/>
  <c r="K387"/>
  <c r="O387"/>
  <c r="L387" i="5"/>
  <c r="J388" i="3"/>
  <c r="K388"/>
  <c r="O388"/>
  <c r="L388" i="5"/>
  <c r="J389" i="3"/>
  <c r="K389"/>
  <c r="O389"/>
  <c r="L389" i="5"/>
  <c r="J390" i="3"/>
  <c r="K390"/>
  <c r="O390"/>
  <c r="L390" i="5"/>
  <c r="J391" i="3"/>
  <c r="K391"/>
  <c r="O391"/>
  <c r="L391" i="5"/>
  <c r="J392" i="3"/>
  <c r="K392"/>
  <c r="O392"/>
  <c r="L392" i="5"/>
  <c r="J393" i="3"/>
  <c r="K393"/>
  <c r="O393"/>
  <c r="L393" i="5"/>
  <c r="J394" i="3"/>
  <c r="K394"/>
  <c r="O394"/>
  <c r="L394" i="5"/>
  <c r="J395" i="3"/>
  <c r="K395"/>
  <c r="O395"/>
  <c r="L395" i="5"/>
  <c r="J396" i="3"/>
  <c r="K396"/>
  <c r="O396"/>
  <c r="L396" i="5"/>
  <c r="J397" i="3"/>
  <c r="K397"/>
  <c r="O397"/>
  <c r="L397" i="5"/>
  <c r="J398" i="3"/>
  <c r="K398"/>
  <c r="O398"/>
  <c r="L398" i="5"/>
  <c r="J399" i="3"/>
  <c r="K399"/>
  <c r="O399"/>
  <c r="L399" i="5"/>
  <c r="J400" i="3"/>
  <c r="K400"/>
  <c r="O400"/>
  <c r="L400" i="5"/>
  <c r="J401" i="3"/>
  <c r="K401"/>
  <c r="O401"/>
  <c r="L401" i="5"/>
  <c r="J402" i="3"/>
  <c r="K402"/>
  <c r="O402"/>
  <c r="L402" i="5"/>
  <c r="J403" i="3"/>
  <c r="K403"/>
  <c r="O403"/>
  <c r="L403" i="5"/>
  <c r="J404" i="3"/>
  <c r="K404"/>
  <c r="O404"/>
  <c r="L404" i="5"/>
  <c r="J405" i="3"/>
  <c r="K405"/>
  <c r="O405"/>
  <c r="L405" i="5"/>
  <c r="J406" i="3"/>
  <c r="K406"/>
  <c r="O406"/>
  <c r="L406" i="5"/>
  <c r="J407" i="3"/>
  <c r="K407"/>
  <c r="O407"/>
  <c r="L407" i="5"/>
  <c r="J408" i="3"/>
  <c r="K408"/>
  <c r="O408"/>
  <c r="L408" i="5"/>
  <c r="J409" i="3"/>
  <c r="K409"/>
  <c r="O409"/>
  <c r="L409" i="5"/>
  <c r="J410" i="3"/>
  <c r="K410"/>
  <c r="O410"/>
  <c r="L410" i="5"/>
  <c r="J411" i="3"/>
  <c r="K411"/>
  <c r="O411"/>
  <c r="L411" i="5"/>
  <c r="J412" i="3"/>
  <c r="K412"/>
  <c r="O412"/>
  <c r="L412" i="5"/>
  <c r="J413" i="3"/>
  <c r="K413"/>
  <c r="O413"/>
  <c r="L413" i="5"/>
  <c r="J414" i="3"/>
  <c r="K414"/>
  <c r="O414"/>
  <c r="L414" i="5"/>
  <c r="J415" i="3"/>
  <c r="K415"/>
  <c r="O415"/>
  <c r="L415" i="5"/>
  <c r="J416" i="3"/>
  <c r="K416"/>
  <c r="O416"/>
  <c r="L416" i="5"/>
  <c r="J417" i="3"/>
  <c r="K417"/>
  <c r="O417"/>
  <c r="L417" i="5"/>
  <c r="J418" i="3"/>
  <c r="K418"/>
  <c r="O418"/>
  <c r="L418" i="5"/>
  <c r="J419" i="3"/>
  <c r="K419"/>
  <c r="O419"/>
  <c r="L419" i="5"/>
  <c r="J420" i="3"/>
  <c r="K420"/>
  <c r="O420"/>
  <c r="L420" i="5"/>
  <c r="J421" i="3"/>
  <c r="K421"/>
  <c r="O421"/>
  <c r="L421" i="5"/>
  <c r="J422" i="3"/>
  <c r="K422"/>
  <c r="O422"/>
  <c r="L422" i="5"/>
  <c r="J423" i="3"/>
  <c r="K423"/>
  <c r="O423"/>
  <c r="L423" i="5"/>
  <c r="J424" i="3"/>
  <c r="K424"/>
  <c r="O424"/>
  <c r="L424" i="5"/>
  <c r="J425" i="3"/>
  <c r="K425"/>
  <c r="O425"/>
  <c r="L425" i="5"/>
  <c r="J426" i="3"/>
  <c r="K426"/>
  <c r="O426"/>
  <c r="L426" i="5"/>
  <c r="J427" i="3"/>
  <c r="K427"/>
  <c r="O427"/>
  <c r="L427" i="5"/>
  <c r="J428" i="3"/>
  <c r="K428"/>
  <c r="O428"/>
  <c r="L428" i="5"/>
  <c r="J429" i="3"/>
  <c r="K429"/>
  <c r="O429"/>
  <c r="L429" i="5"/>
  <c r="J430" i="3"/>
  <c r="K430"/>
  <c r="O430"/>
  <c r="L430" i="5"/>
  <c r="J431" i="3"/>
  <c r="K431"/>
  <c r="O431"/>
  <c r="L431" i="5"/>
  <c r="J432" i="3"/>
  <c r="K432"/>
  <c r="O432"/>
  <c r="L432" i="5"/>
  <c r="J433" i="3"/>
  <c r="K433"/>
  <c r="O433"/>
  <c r="L433" i="5"/>
  <c r="J434" i="3"/>
  <c r="K434"/>
  <c r="O434"/>
  <c r="L434" i="5"/>
  <c r="J435" i="3"/>
  <c r="K435"/>
  <c r="O435"/>
  <c r="L435" i="5"/>
  <c r="J436" i="3"/>
  <c r="K436"/>
  <c r="O436"/>
  <c r="L436" i="5"/>
  <c r="J437" i="3"/>
  <c r="K437"/>
  <c r="O437"/>
  <c r="L437" i="5"/>
  <c r="J438" i="3"/>
  <c r="K438"/>
  <c r="O438"/>
  <c r="L438" i="5"/>
  <c r="J439" i="3"/>
  <c r="K439"/>
  <c r="O439"/>
  <c r="L439" i="5"/>
  <c r="J440" i="3"/>
  <c r="K440"/>
  <c r="O440"/>
  <c r="L440" i="5"/>
  <c r="J441" i="3"/>
  <c r="K441"/>
  <c r="O441"/>
  <c r="L441" i="5"/>
  <c r="J442" i="3"/>
  <c r="K442"/>
  <c r="O442"/>
  <c r="L442" i="5"/>
  <c r="J443" i="3"/>
  <c r="K443"/>
  <c r="O443"/>
  <c r="L443" i="5"/>
  <c r="J444" i="3"/>
  <c r="K444"/>
  <c r="O444"/>
  <c r="L444" i="5"/>
  <c r="J445" i="3"/>
  <c r="K445"/>
  <c r="O445"/>
  <c r="L445" i="5"/>
  <c r="J446" i="3"/>
  <c r="K446"/>
  <c r="O446"/>
  <c r="L446" i="5"/>
  <c r="J447" i="3"/>
  <c r="K447"/>
  <c r="O447"/>
  <c r="L447" i="5"/>
  <c r="J448" i="3"/>
  <c r="K448"/>
  <c r="O448"/>
  <c r="L448" i="5"/>
  <c r="J449" i="3"/>
  <c r="K449"/>
  <c r="O449"/>
  <c r="L449" i="5"/>
  <c r="J450" i="3"/>
  <c r="K450"/>
  <c r="O450"/>
  <c r="L450" i="5"/>
  <c r="J451" i="3"/>
  <c r="K451"/>
  <c r="O451"/>
  <c r="L451" i="5"/>
  <c r="J452" i="3"/>
  <c r="K452"/>
  <c r="O452"/>
  <c r="L452" i="5"/>
  <c r="J453" i="3"/>
  <c r="K453"/>
  <c r="O453"/>
  <c r="L453" i="5"/>
  <c r="J454" i="3"/>
  <c r="K454"/>
  <c r="O454"/>
  <c r="L454" i="5"/>
  <c r="J455" i="3"/>
  <c r="K455"/>
  <c r="O455"/>
  <c r="L455" i="5"/>
  <c r="J456" i="3"/>
  <c r="K456"/>
  <c r="O456"/>
  <c r="L456" i="5"/>
  <c r="J457" i="3"/>
  <c r="K457"/>
  <c r="O457"/>
  <c r="L457" i="5"/>
  <c r="J458" i="3"/>
  <c r="K458"/>
  <c r="O458"/>
  <c r="L458" i="5"/>
  <c r="J459" i="3"/>
  <c r="K459"/>
  <c r="O459"/>
  <c r="L459" i="5"/>
  <c r="J460" i="3"/>
  <c r="K460"/>
  <c r="O460"/>
  <c r="L460" i="5"/>
  <c r="J461" i="3"/>
  <c r="K461"/>
  <c r="O461"/>
  <c r="L461" i="5"/>
  <c r="J462" i="3"/>
  <c r="K462"/>
  <c r="O462"/>
  <c r="L462" i="5"/>
  <c r="J463" i="3"/>
  <c r="K463"/>
  <c r="O463"/>
  <c r="L463" i="5"/>
  <c r="J464" i="3"/>
  <c r="K464"/>
  <c r="O464"/>
  <c r="L464" i="5"/>
  <c r="J465" i="3"/>
  <c r="K465"/>
  <c r="O465"/>
  <c r="L465" i="5"/>
  <c r="J466" i="3"/>
  <c r="K466"/>
  <c r="O466"/>
  <c r="L466" i="5"/>
  <c r="J467" i="3"/>
  <c r="K467"/>
  <c r="O467"/>
  <c r="L467" i="5"/>
  <c r="J468" i="3"/>
  <c r="K468"/>
  <c r="O468"/>
  <c r="L468" i="5"/>
  <c r="J469" i="3"/>
  <c r="K469"/>
  <c r="O469"/>
  <c r="L469" i="5"/>
  <c r="J470" i="3"/>
  <c r="K470"/>
  <c r="O470"/>
  <c r="L470" i="5"/>
  <c r="J471" i="3"/>
  <c r="K471"/>
  <c r="O471"/>
  <c r="L471" i="5"/>
  <c r="J472" i="3"/>
  <c r="K472"/>
  <c r="O472"/>
  <c r="L472" i="5"/>
  <c r="J473" i="3"/>
  <c r="K473"/>
  <c r="O473"/>
  <c r="L473" i="5"/>
  <c r="J474" i="3"/>
  <c r="K474"/>
  <c r="O474"/>
  <c r="L474" i="5"/>
  <c r="J475" i="3"/>
  <c r="K475"/>
  <c r="O475"/>
  <c r="L475" i="5"/>
  <c r="J476" i="3"/>
  <c r="K476"/>
  <c r="O476"/>
  <c r="L476" i="5"/>
  <c r="J477" i="3"/>
  <c r="K477"/>
  <c r="O477"/>
  <c r="L477" i="5"/>
  <c r="J478" i="3"/>
  <c r="K478"/>
  <c r="O478"/>
  <c r="L478" i="5"/>
  <c r="J479" i="3"/>
  <c r="K479"/>
  <c r="O479"/>
  <c r="L479" i="5"/>
  <c r="J480" i="3"/>
  <c r="K480"/>
  <c r="O480"/>
  <c r="L480" i="5"/>
  <c r="J481" i="3"/>
  <c r="K481"/>
  <c r="O481"/>
  <c r="L481" i="5"/>
  <c r="J482" i="3"/>
  <c r="K482"/>
  <c r="O482"/>
  <c r="L482" i="5"/>
  <c r="J483" i="3"/>
  <c r="K483"/>
  <c r="O483"/>
  <c r="L483" i="5"/>
  <c r="J484" i="3"/>
  <c r="K484"/>
  <c r="O484"/>
  <c r="L484" i="5"/>
  <c r="J485" i="3"/>
  <c r="K485"/>
  <c r="O485"/>
  <c r="L485" i="5"/>
  <c r="J486" i="3"/>
  <c r="K486"/>
  <c r="O486"/>
  <c r="L486" i="5"/>
  <c r="J487" i="3"/>
  <c r="K487"/>
  <c r="O487"/>
  <c r="L487" i="5"/>
  <c r="J488" i="3"/>
  <c r="K488"/>
  <c r="O488"/>
  <c r="L488" i="5"/>
  <c r="J489" i="3"/>
  <c r="K489"/>
  <c r="O489"/>
  <c r="L489" i="5"/>
  <c r="J490" i="3"/>
  <c r="K490"/>
  <c r="O490"/>
  <c r="L490" i="5"/>
  <c r="J491" i="3"/>
  <c r="K491"/>
  <c r="O491"/>
  <c r="L491" i="5"/>
  <c r="J492" i="3"/>
  <c r="K492"/>
  <c r="O492"/>
  <c r="L492" i="5"/>
  <c r="J493" i="3"/>
  <c r="K493"/>
  <c r="O493"/>
  <c r="L493" i="5"/>
  <c r="J494" i="3"/>
  <c r="K494"/>
  <c r="O494"/>
  <c r="L494" i="5"/>
  <c r="J495" i="3"/>
  <c r="K495"/>
  <c r="O495"/>
  <c r="L495" i="5"/>
  <c r="J496" i="3"/>
  <c r="K496"/>
  <c r="O496"/>
  <c r="L496" i="5"/>
  <c r="J497" i="3"/>
  <c r="K497"/>
  <c r="O497"/>
  <c r="L497" i="5"/>
  <c r="J498" i="3"/>
  <c r="K498"/>
  <c r="O498"/>
  <c r="L498" i="5"/>
  <c r="J499" i="3"/>
  <c r="K499"/>
  <c r="O499"/>
  <c r="L499" i="5"/>
  <c r="J500" i="3"/>
  <c r="K500"/>
  <c r="O500"/>
  <c r="L500" i="5"/>
  <c r="J501" i="3"/>
  <c r="K501"/>
  <c r="O501"/>
  <c r="L501" i="5"/>
  <c r="J502" i="3"/>
  <c r="K502"/>
  <c r="O502"/>
  <c r="L502" i="5"/>
  <c r="J503" i="3"/>
  <c r="K503"/>
  <c r="O503"/>
  <c r="L503" i="5"/>
  <c r="J504" i="3"/>
  <c r="K504"/>
  <c r="O504"/>
  <c r="L504" i="5"/>
  <c r="J505" i="3"/>
  <c r="K505"/>
  <c r="O505"/>
  <c r="L505" i="5"/>
  <c r="J506" i="3"/>
  <c r="K506"/>
  <c r="O506"/>
  <c r="L506" i="5"/>
  <c r="J507" i="3"/>
  <c r="K507"/>
  <c r="O507"/>
  <c r="L507" i="5"/>
  <c r="J508" i="3"/>
  <c r="K508"/>
  <c r="O508"/>
  <c r="L508" i="5"/>
  <c r="J509" i="3"/>
  <c r="K509"/>
  <c r="O509"/>
  <c r="L509" i="5"/>
  <c r="J510" i="3"/>
  <c r="K510"/>
  <c r="O510"/>
  <c r="L510" i="5"/>
  <c r="J511" i="3"/>
  <c r="K511"/>
  <c r="O511"/>
  <c r="L511" i="5"/>
  <c r="J512" i="3"/>
  <c r="K512"/>
  <c r="O512"/>
  <c r="L512" i="5"/>
  <c r="J513" i="3"/>
  <c r="K513"/>
  <c r="O513"/>
  <c r="L513" i="5"/>
  <c r="J514" i="3"/>
  <c r="K514"/>
  <c r="O514"/>
  <c r="L514" i="5"/>
  <c r="J515" i="3"/>
  <c r="K515"/>
  <c r="O515"/>
  <c r="L515" i="5"/>
  <c r="J516" i="3"/>
  <c r="K516"/>
  <c r="O516"/>
  <c r="L516" i="5"/>
  <c r="J517" i="3"/>
  <c r="K517"/>
  <c r="O517"/>
  <c r="L517" i="5"/>
  <c r="J518" i="3"/>
  <c r="K518"/>
  <c r="O518"/>
  <c r="L518" i="5"/>
  <c r="J519" i="3"/>
  <c r="K519"/>
  <c r="O519"/>
  <c r="L519" i="5"/>
  <c r="J520" i="3"/>
  <c r="K520"/>
  <c r="O520"/>
  <c r="L520" i="5"/>
  <c r="J521" i="3"/>
  <c r="K521"/>
  <c r="O521"/>
  <c r="L521" i="5"/>
  <c r="J522" i="3"/>
  <c r="K522"/>
  <c r="O522"/>
  <c r="L522" i="5"/>
  <c r="J523" i="3"/>
  <c r="K523"/>
  <c r="O523"/>
  <c r="L523" i="5"/>
  <c r="J524" i="3"/>
  <c r="K524"/>
  <c r="O524"/>
  <c r="L524" i="5"/>
  <c r="J525" i="3"/>
  <c r="K525"/>
  <c r="O525"/>
  <c r="L525" i="5"/>
  <c r="J526" i="3"/>
  <c r="K526"/>
  <c r="O526"/>
  <c r="L526" i="5"/>
  <c r="J527" i="3"/>
  <c r="K527"/>
  <c r="O527"/>
  <c r="L527" i="5"/>
  <c r="J528" i="3"/>
  <c r="K528"/>
  <c r="O528"/>
  <c r="L528" i="5"/>
  <c r="J529" i="3"/>
  <c r="K529"/>
  <c r="O529"/>
  <c r="L529" i="5"/>
  <c r="J530" i="3"/>
  <c r="K530"/>
  <c r="O530"/>
  <c r="L530" i="5"/>
  <c r="J531" i="3"/>
  <c r="K531"/>
  <c r="O531"/>
  <c r="L531" i="5"/>
  <c r="J532" i="3"/>
  <c r="K532"/>
  <c r="O532"/>
  <c r="L532" i="5"/>
  <c r="J533" i="3"/>
  <c r="K533"/>
  <c r="O533"/>
  <c r="L533" i="5"/>
  <c r="J534" i="3"/>
  <c r="K534"/>
  <c r="O534"/>
  <c r="L534" i="5"/>
  <c r="J535" i="3"/>
  <c r="K535"/>
  <c r="O535"/>
  <c r="L535" i="5"/>
  <c r="J536" i="3"/>
  <c r="K536"/>
  <c r="O536"/>
  <c r="L536" i="5"/>
  <c r="J537" i="3"/>
  <c r="K537"/>
  <c r="O537"/>
  <c r="L537" i="5"/>
  <c r="J538" i="3"/>
  <c r="K538"/>
  <c r="O538"/>
  <c r="L538" i="5"/>
  <c r="J539" i="3"/>
  <c r="K539"/>
  <c r="O539"/>
  <c r="L539" i="5"/>
  <c r="J540" i="3"/>
  <c r="K540"/>
  <c r="O540"/>
  <c r="L540" i="5"/>
  <c r="J541" i="3"/>
  <c r="K541"/>
  <c r="O541"/>
  <c r="L541" i="5"/>
  <c r="J542" i="3"/>
  <c r="K542"/>
  <c r="O542"/>
  <c r="L542" i="5"/>
  <c r="J543" i="3"/>
  <c r="K543"/>
  <c r="O543"/>
  <c r="L543" i="5"/>
  <c r="J544" i="3"/>
  <c r="K544"/>
  <c r="O544"/>
  <c r="L544" i="5"/>
  <c r="J545" i="3"/>
  <c r="K545"/>
  <c r="O545"/>
  <c r="L545" i="5"/>
  <c r="J546" i="3"/>
  <c r="K546"/>
  <c r="O546"/>
  <c r="L546" i="5"/>
  <c r="J547" i="3"/>
  <c r="K547"/>
  <c r="O547"/>
  <c r="L547" i="5"/>
  <c r="J548" i="3"/>
  <c r="K548"/>
  <c r="O548"/>
  <c r="L548" i="5"/>
  <c r="J549" i="3"/>
  <c r="K549"/>
  <c r="O549"/>
  <c r="L549" i="5"/>
  <c r="J550" i="3"/>
  <c r="K550"/>
  <c r="O550"/>
  <c r="L550" i="5"/>
  <c r="J551" i="3"/>
  <c r="K551"/>
  <c r="O551"/>
  <c r="L551" i="5"/>
  <c r="J552" i="3"/>
  <c r="K552"/>
  <c r="O552"/>
  <c r="L552" i="5"/>
  <c r="J553" i="3"/>
  <c r="K553"/>
  <c r="O553"/>
  <c r="L553" i="5"/>
  <c r="J554" i="3"/>
  <c r="K554"/>
  <c r="O554"/>
  <c r="L554" i="5"/>
  <c r="J555" i="3"/>
  <c r="K555"/>
  <c r="O555"/>
  <c r="L555" i="5"/>
  <c r="J556" i="3"/>
  <c r="K556"/>
  <c r="O556"/>
  <c r="L556" i="5"/>
  <c r="J557" i="3"/>
  <c r="K557"/>
  <c r="O557"/>
  <c r="L557" i="5"/>
  <c r="J558" i="3"/>
  <c r="K558"/>
  <c r="O558"/>
  <c r="L558" i="5"/>
  <c r="J559" i="3"/>
  <c r="K559"/>
  <c r="O559"/>
  <c r="L559" i="5"/>
  <c r="J560" i="3"/>
  <c r="K560"/>
  <c r="O560"/>
  <c r="L560" i="5"/>
  <c r="J561" i="3"/>
  <c r="K561"/>
  <c r="O561"/>
  <c r="L561" i="5"/>
  <c r="J562" i="3"/>
  <c r="K562"/>
  <c r="O562"/>
  <c r="L562" i="5"/>
  <c r="J563" i="3"/>
  <c r="K563"/>
  <c r="O563"/>
  <c r="L563" i="5"/>
  <c r="J564" i="3"/>
  <c r="K564"/>
  <c r="O564"/>
  <c r="L564" i="5"/>
  <c r="J565" i="3"/>
  <c r="K565"/>
  <c r="O565"/>
  <c r="L565" i="5"/>
  <c r="J566" i="3"/>
  <c r="K566"/>
  <c r="O566"/>
  <c r="L566" i="5"/>
  <c r="J567" i="3"/>
  <c r="K567"/>
  <c r="O567"/>
  <c r="L567" i="5"/>
  <c r="J568" i="3"/>
  <c r="K568"/>
  <c r="O568"/>
  <c r="L568" i="5"/>
  <c r="J569" i="3"/>
  <c r="K569"/>
  <c r="O569"/>
  <c r="L569" i="5"/>
  <c r="J570" i="3"/>
  <c r="K570"/>
  <c r="O570"/>
  <c r="L570" i="5"/>
  <c r="J571" i="3"/>
  <c r="K571"/>
  <c r="O571"/>
  <c r="L571" i="5"/>
  <c r="J572" i="3"/>
  <c r="K572"/>
  <c r="O572"/>
  <c r="L572" i="5"/>
  <c r="J573" i="3"/>
  <c r="K573"/>
  <c r="O573"/>
  <c r="L573" i="5"/>
  <c r="J574" i="3"/>
  <c r="K574"/>
  <c r="O574"/>
  <c r="L574" i="5"/>
  <c r="J575" i="3"/>
  <c r="K575"/>
  <c r="O575"/>
  <c r="L575" i="5"/>
  <c r="J576" i="3"/>
  <c r="K576"/>
  <c r="O576"/>
  <c r="L576" i="5"/>
  <c r="J577" i="3"/>
  <c r="K577"/>
  <c r="O577"/>
  <c r="L577" i="5"/>
  <c r="J578" i="3"/>
  <c r="K578"/>
  <c r="O578"/>
  <c r="L578" i="5"/>
  <c r="J579" i="3"/>
  <c r="K579"/>
  <c r="O579"/>
  <c r="L579" i="5"/>
  <c r="J580" i="3"/>
  <c r="K580"/>
  <c r="O580"/>
  <c r="L580" i="5"/>
  <c r="J581" i="3"/>
  <c r="K581"/>
  <c r="O581"/>
  <c r="L581" i="5"/>
  <c r="J582" i="3"/>
  <c r="K582"/>
  <c r="O582"/>
  <c r="L582" i="5"/>
  <c r="J583" i="3"/>
  <c r="K583"/>
  <c r="O583"/>
  <c r="L583" i="5"/>
  <c r="J584" i="3"/>
  <c r="K584"/>
  <c r="O584"/>
  <c r="L584" i="5"/>
  <c r="J585" i="3"/>
  <c r="K585"/>
  <c r="O585"/>
  <c r="L585" i="5"/>
  <c r="J586" i="3"/>
  <c r="K586"/>
  <c r="O586"/>
  <c r="L586" i="5"/>
  <c r="J587" i="3"/>
  <c r="K587"/>
  <c r="O587"/>
  <c r="L587" i="5"/>
  <c r="J588" i="3"/>
  <c r="K588"/>
  <c r="O588"/>
  <c r="L588" i="5"/>
  <c r="J589" i="3"/>
  <c r="K589"/>
  <c r="O589"/>
  <c r="L589" i="5"/>
  <c r="J590" i="3"/>
  <c r="K590"/>
  <c r="O590"/>
  <c r="L590" i="5"/>
  <c r="J591" i="3"/>
  <c r="K591"/>
  <c r="O591"/>
  <c r="L591" i="5"/>
  <c r="J592" i="3"/>
  <c r="K592"/>
  <c r="O592"/>
  <c r="L592" i="5"/>
  <c r="J593" i="3"/>
  <c r="K593"/>
  <c r="O593"/>
  <c r="L593" i="5"/>
  <c r="J594" i="3"/>
  <c r="K594"/>
  <c r="O594"/>
  <c r="L594" i="5"/>
  <c r="J595" i="3"/>
  <c r="K595"/>
  <c r="O595"/>
  <c r="L595" i="5"/>
  <c r="J596" i="3"/>
  <c r="K596"/>
  <c r="O596"/>
  <c r="L596" i="5"/>
  <c r="J597" i="3"/>
  <c r="K597"/>
  <c r="O597"/>
  <c r="L597" i="5"/>
  <c r="J598" i="3"/>
  <c r="K598"/>
  <c r="O598"/>
  <c r="L598" i="5"/>
  <c r="J599" i="3"/>
  <c r="K599"/>
  <c r="O599"/>
  <c r="L599" i="5"/>
  <c r="J600" i="3"/>
  <c r="K600"/>
  <c r="O600"/>
  <c r="L600" i="5"/>
  <c r="J601" i="3"/>
  <c r="K601"/>
  <c r="O601"/>
  <c r="L601" i="5"/>
  <c r="J602" i="3"/>
  <c r="K602"/>
  <c r="O602"/>
  <c r="L602" i="5"/>
  <c r="J603" i="3"/>
  <c r="K603"/>
  <c r="O603"/>
  <c r="L603" i="5"/>
  <c r="J604" i="3"/>
  <c r="K604"/>
  <c r="O604"/>
  <c r="L604" i="5"/>
  <c r="J605" i="3"/>
  <c r="K605"/>
  <c r="O605"/>
  <c r="L605" i="5"/>
  <c r="J606" i="3"/>
  <c r="K606"/>
  <c r="O606"/>
  <c r="L606" i="5"/>
  <c r="J607" i="3"/>
  <c r="K607"/>
  <c r="O607"/>
  <c r="L607" i="5"/>
  <c r="J608" i="3"/>
  <c r="K608"/>
  <c r="O608"/>
  <c r="L608" i="5"/>
  <c r="J609" i="3"/>
  <c r="K609"/>
  <c r="O609"/>
  <c r="L609" i="5"/>
  <c r="J610" i="3"/>
  <c r="K610"/>
  <c r="O610"/>
  <c r="L610" i="5"/>
  <c r="J611" i="3"/>
  <c r="K611"/>
  <c r="O611"/>
  <c r="L611" i="5"/>
  <c r="J612" i="3"/>
  <c r="K612"/>
  <c r="O612"/>
  <c r="L612" i="5"/>
  <c r="J613" i="3"/>
  <c r="K613"/>
  <c r="O613"/>
  <c r="L613" i="5"/>
  <c r="J614" i="3"/>
  <c r="K614"/>
  <c r="O614"/>
  <c r="L614" i="5"/>
  <c r="J615" i="3"/>
  <c r="K615"/>
  <c r="O615"/>
  <c r="L615" i="5"/>
  <c r="J616" i="3"/>
  <c r="K616"/>
  <c r="O616"/>
  <c r="L616" i="5"/>
  <c r="J617" i="3"/>
  <c r="K617"/>
  <c r="O617"/>
  <c r="L617" i="5"/>
  <c r="J618" i="3"/>
  <c r="K618"/>
  <c r="O618"/>
  <c r="L618" i="5"/>
  <c r="J619" i="3"/>
  <c r="K619"/>
  <c r="O619"/>
  <c r="L619" i="5"/>
  <c r="J620" i="3"/>
  <c r="K620"/>
  <c r="O620"/>
  <c r="L620" i="5"/>
  <c r="J621" i="3"/>
  <c r="K621"/>
  <c r="O621"/>
  <c r="L621" i="5"/>
  <c r="J622" i="3"/>
  <c r="K622"/>
  <c r="O622"/>
  <c r="L622" i="5"/>
  <c r="J623" i="3"/>
  <c r="K623"/>
  <c r="O623"/>
  <c r="L623" i="5"/>
  <c r="J624" i="3"/>
  <c r="K624"/>
  <c r="O624"/>
  <c r="L624" i="5"/>
  <c r="J625" i="3"/>
  <c r="K625"/>
  <c r="O625"/>
  <c r="L625" i="5"/>
  <c r="J626" i="3"/>
  <c r="K626"/>
  <c r="O626"/>
  <c r="L626" i="5"/>
  <c r="J627" i="3"/>
  <c r="K627"/>
  <c r="O627"/>
  <c r="L627" i="5"/>
  <c r="J628" i="3"/>
  <c r="K628"/>
  <c r="O628"/>
  <c r="L628" i="5"/>
  <c r="J629" i="3"/>
  <c r="K629"/>
  <c r="O629"/>
  <c r="L629" i="5"/>
  <c r="J630" i="3"/>
  <c r="K630"/>
  <c r="O630"/>
  <c r="L630" i="5"/>
  <c r="J631" i="3"/>
  <c r="K631"/>
  <c r="O631"/>
  <c r="L631" i="5"/>
  <c r="J632" i="3"/>
  <c r="K632"/>
  <c r="O632"/>
  <c r="L632" i="5"/>
  <c r="J633" i="3"/>
  <c r="K633"/>
  <c r="O633"/>
  <c r="L633" i="5"/>
  <c r="J634" i="3"/>
  <c r="K634"/>
  <c r="O634"/>
  <c r="L634" i="5"/>
  <c r="J635" i="3"/>
  <c r="K635"/>
  <c r="O635"/>
  <c r="L635" i="5"/>
  <c r="J636" i="3"/>
  <c r="K636"/>
  <c r="O636"/>
  <c r="L636" i="5"/>
  <c r="J637" i="3"/>
  <c r="K637"/>
  <c r="O637"/>
  <c r="L637" i="5"/>
  <c r="J638" i="3"/>
  <c r="K638"/>
  <c r="O638"/>
  <c r="L638" i="5"/>
  <c r="J639" i="3"/>
  <c r="K639"/>
  <c r="O639"/>
  <c r="L639" i="5"/>
  <c r="J640" i="3"/>
  <c r="K640"/>
  <c r="O640"/>
  <c r="L640" i="5"/>
  <c r="J641" i="3"/>
  <c r="K641"/>
  <c r="O641"/>
  <c r="L641" i="5"/>
  <c r="J642" i="3"/>
  <c r="K642"/>
  <c r="O642"/>
  <c r="L642" i="5"/>
  <c r="J643" i="3"/>
  <c r="K643"/>
  <c r="O643"/>
  <c r="L643" i="5"/>
  <c r="J644" i="3"/>
  <c r="K644"/>
  <c r="O644"/>
  <c r="L644" i="5"/>
  <c r="J645" i="3"/>
  <c r="K645"/>
  <c r="O645"/>
  <c r="L645" i="5"/>
  <c r="J646" i="3"/>
  <c r="K646"/>
  <c r="O646"/>
  <c r="L646" i="5"/>
  <c r="J647" i="3"/>
  <c r="K647"/>
  <c r="O647"/>
  <c r="L647" i="5"/>
  <c r="J648" i="3"/>
  <c r="K648"/>
  <c r="O648"/>
  <c r="L648" i="5"/>
  <c r="J649" i="3"/>
  <c r="K649"/>
  <c r="O649"/>
  <c r="L649" i="5"/>
  <c r="J650" i="3"/>
  <c r="K650"/>
  <c r="O650"/>
  <c r="L650" i="5"/>
  <c r="J651" i="3"/>
  <c r="K651"/>
  <c r="O651"/>
  <c r="L651" i="5"/>
  <c r="J652" i="3"/>
  <c r="K652"/>
  <c r="O652"/>
  <c r="L652" i="5"/>
  <c r="J653" i="3"/>
  <c r="K653"/>
  <c r="O653"/>
  <c r="L653" i="5"/>
  <c r="J654" i="3"/>
  <c r="K654"/>
  <c r="O654"/>
  <c r="L654" i="5"/>
  <c r="J655" i="3"/>
  <c r="K655"/>
  <c r="O655"/>
  <c r="L655" i="5"/>
  <c r="J656" i="3"/>
  <c r="K656"/>
  <c r="O656"/>
  <c r="L656" i="5"/>
  <c r="J657" i="3"/>
  <c r="K657"/>
  <c r="O657"/>
  <c r="L657" i="5"/>
  <c r="J658" i="3"/>
  <c r="K658"/>
  <c r="O658"/>
  <c r="L658" i="5"/>
  <c r="J659" i="3"/>
  <c r="K659"/>
  <c r="O659"/>
  <c r="L659" i="5"/>
  <c r="J660" i="3"/>
  <c r="K660"/>
  <c r="O660"/>
  <c r="L660" i="5"/>
  <c r="J661" i="3"/>
  <c r="K661"/>
  <c r="O661"/>
  <c r="L661" i="5"/>
  <c r="J662" i="3"/>
  <c r="K662"/>
  <c r="O662"/>
  <c r="L662" i="5"/>
  <c r="J663" i="3"/>
  <c r="K663"/>
  <c r="O663"/>
  <c r="L663" i="5"/>
  <c r="J664" i="3"/>
  <c r="K664"/>
  <c r="O664"/>
  <c r="L664" i="5"/>
  <c r="J665" i="3"/>
  <c r="K665"/>
  <c r="O665"/>
  <c r="L665" i="5"/>
  <c r="J666" i="3"/>
  <c r="K666"/>
  <c r="O666"/>
  <c r="L666" i="5"/>
  <c r="J667" i="3"/>
  <c r="K667"/>
  <c r="O667"/>
  <c r="L667" i="5"/>
  <c r="J668" i="3"/>
  <c r="K668"/>
  <c r="O668"/>
  <c r="L668" i="5"/>
  <c r="J669" i="3"/>
  <c r="K669"/>
  <c r="O669"/>
  <c r="L669" i="5"/>
  <c r="J670" i="3"/>
  <c r="K670"/>
  <c r="O670"/>
  <c r="L670" i="5"/>
  <c r="J671" i="3"/>
  <c r="K671"/>
  <c r="O671"/>
  <c r="L671" i="5"/>
  <c r="J672" i="3"/>
  <c r="K672"/>
  <c r="O672"/>
  <c r="L672" i="5"/>
  <c r="J673" i="3"/>
  <c r="K673"/>
  <c r="O673"/>
  <c r="L673" i="5"/>
  <c r="J674" i="3"/>
  <c r="K674"/>
  <c r="O674"/>
  <c r="L674" i="5"/>
  <c r="J675" i="3"/>
  <c r="K675"/>
  <c r="O675"/>
  <c r="L675" i="5"/>
  <c r="J676" i="3"/>
  <c r="K676"/>
  <c r="O676"/>
  <c r="L676" i="5"/>
  <c r="J677" i="3"/>
  <c r="K677"/>
  <c r="O677"/>
  <c r="L677" i="5"/>
  <c r="J678" i="3"/>
  <c r="K678"/>
  <c r="O678"/>
  <c r="L678" i="5"/>
  <c r="J679" i="3"/>
  <c r="K679"/>
  <c r="O679"/>
  <c r="L679" i="5"/>
  <c r="J680" i="3"/>
  <c r="K680"/>
  <c r="O680"/>
  <c r="L680" i="5"/>
  <c r="J681" i="3"/>
  <c r="K681"/>
  <c r="O681"/>
  <c r="L681" i="5"/>
  <c r="J682" i="3"/>
  <c r="K682"/>
  <c r="O682"/>
  <c r="L682" i="5"/>
  <c r="J683" i="3"/>
  <c r="K683"/>
  <c r="O683"/>
  <c r="L683" i="5"/>
  <c r="J684" i="3"/>
  <c r="K684"/>
  <c r="O684"/>
  <c r="L684" i="5"/>
  <c r="J685" i="3"/>
  <c r="K685"/>
  <c r="O685"/>
  <c r="L685" i="5"/>
  <c r="J686" i="3"/>
  <c r="K686"/>
  <c r="O686"/>
  <c r="L686" i="5"/>
  <c r="J687" i="3"/>
  <c r="K687"/>
  <c r="O687"/>
  <c r="L687" i="5"/>
  <c r="J688" i="3"/>
  <c r="K688"/>
  <c r="O688"/>
  <c r="L688" i="5"/>
  <c r="J689" i="3"/>
  <c r="K689"/>
  <c r="O689"/>
  <c r="L689" i="5"/>
  <c r="J690" i="3"/>
  <c r="K690"/>
  <c r="O690"/>
  <c r="L690" i="5"/>
  <c r="J691" i="3"/>
  <c r="K691"/>
  <c r="O691"/>
  <c r="L691" i="5"/>
  <c r="J692" i="3"/>
  <c r="K692"/>
  <c r="O692"/>
  <c r="L692" i="5"/>
  <c r="J693" i="3"/>
  <c r="K693"/>
  <c r="O693"/>
  <c r="L693" i="5"/>
  <c r="J694" i="3"/>
  <c r="K694"/>
  <c r="O694"/>
  <c r="L694" i="5"/>
  <c r="J695" i="3"/>
  <c r="K695"/>
  <c r="O695"/>
  <c r="L695" i="5"/>
  <c r="J696" i="3"/>
  <c r="K696"/>
  <c r="O696"/>
  <c r="L696" i="5"/>
  <c r="J697" i="3"/>
  <c r="K697"/>
  <c r="O697"/>
  <c r="L697" i="5"/>
  <c r="J698" i="3"/>
  <c r="K698"/>
  <c r="O698"/>
  <c r="L698" i="5"/>
  <c r="J699" i="3"/>
  <c r="K699"/>
  <c r="O699"/>
  <c r="L699" i="5"/>
  <c r="J700" i="3"/>
  <c r="K700"/>
  <c r="O700"/>
  <c r="L700" i="5"/>
  <c r="J701" i="3"/>
  <c r="K701"/>
  <c r="O701"/>
  <c r="L701" i="5"/>
  <c r="J702" i="3"/>
  <c r="K702"/>
  <c r="O702"/>
  <c r="L702" i="5"/>
  <c r="J703" i="3"/>
  <c r="K703"/>
  <c r="O703"/>
  <c r="L703" i="5"/>
  <c r="J704" i="3"/>
  <c r="K704"/>
  <c r="O704"/>
  <c r="L704" i="5"/>
  <c r="J705" i="3"/>
  <c r="K705"/>
  <c r="O705"/>
  <c r="L705" i="5"/>
  <c r="J706" i="3"/>
  <c r="K706"/>
  <c r="O706"/>
  <c r="L706" i="5"/>
  <c r="J707" i="3"/>
  <c r="K707"/>
  <c r="O707"/>
  <c r="L707" i="5"/>
  <c r="J708" i="3"/>
  <c r="K708"/>
  <c r="O708"/>
  <c r="L708" i="5"/>
  <c r="J709" i="3"/>
  <c r="K709"/>
  <c r="O709"/>
  <c r="L709" i="5"/>
  <c r="J710" i="3"/>
  <c r="K710"/>
  <c r="O710"/>
  <c r="L710" i="5"/>
  <c r="J711" i="3"/>
  <c r="K711"/>
  <c r="O711"/>
  <c r="L711" i="5"/>
  <c r="J712" i="3"/>
  <c r="K712"/>
  <c r="O712"/>
  <c r="L712" i="5"/>
  <c r="J713" i="3"/>
  <c r="K713"/>
  <c r="O713"/>
  <c r="L713" i="5"/>
  <c r="J714" i="3"/>
  <c r="K714"/>
  <c r="O714"/>
  <c r="L714" i="5"/>
  <c r="J715" i="3"/>
  <c r="K715"/>
  <c r="O715"/>
  <c r="L715" i="5"/>
  <c r="J716" i="3"/>
  <c r="K716"/>
  <c r="O716"/>
  <c r="L716" i="5"/>
  <c r="J717" i="3"/>
  <c r="K717"/>
  <c r="O717"/>
  <c r="L717" i="5"/>
  <c r="J718" i="3"/>
  <c r="K718"/>
  <c r="O718"/>
  <c r="L718" i="5"/>
  <c r="J719" i="3"/>
  <c r="K719"/>
  <c r="O719"/>
  <c r="L719" i="5"/>
  <c r="J720" i="3"/>
  <c r="K720"/>
  <c r="O720"/>
  <c r="L720" i="5"/>
  <c r="J721" i="3"/>
  <c r="K721"/>
  <c r="O721"/>
  <c r="L721" i="5"/>
  <c r="J722" i="3"/>
  <c r="K722"/>
  <c r="O722"/>
  <c r="L722" i="5"/>
  <c r="J723" i="3"/>
  <c r="K723"/>
  <c r="O723"/>
  <c r="L723" i="5"/>
  <c r="J724" i="3"/>
  <c r="K724"/>
  <c r="O724"/>
  <c r="L724" i="5"/>
  <c r="J725" i="3"/>
  <c r="K725"/>
  <c r="O725"/>
  <c r="L725" i="5"/>
  <c r="J726" i="3"/>
  <c r="K726"/>
  <c r="O726"/>
  <c r="L726" i="5"/>
  <c r="J727" i="3"/>
  <c r="K727"/>
  <c r="O727"/>
  <c r="L727" i="5"/>
  <c r="J728" i="3"/>
  <c r="K728"/>
  <c r="O728"/>
  <c r="L728" i="5"/>
  <c r="J729" i="3"/>
  <c r="K729"/>
  <c r="O729"/>
  <c r="L729" i="5"/>
  <c r="J730" i="3"/>
  <c r="K730"/>
  <c r="O730"/>
  <c r="L730" i="5"/>
  <c r="J731" i="3"/>
  <c r="K731"/>
  <c r="O731"/>
  <c r="L731" i="5"/>
  <c r="J732" i="3"/>
  <c r="K732"/>
  <c r="O732"/>
  <c r="L732" i="5"/>
  <c r="J733" i="3"/>
  <c r="K733"/>
  <c r="O733"/>
  <c r="L733" i="5"/>
  <c r="J734" i="3"/>
  <c r="K734"/>
  <c r="O734"/>
  <c r="L734" i="5"/>
  <c r="J735" i="3"/>
  <c r="K735"/>
  <c r="O735"/>
  <c r="L735" i="5"/>
  <c r="J736" i="3"/>
  <c r="K736"/>
  <c r="O736"/>
  <c r="L736" i="5"/>
  <c r="J737" i="3"/>
  <c r="K737"/>
  <c r="O737"/>
  <c r="L737" i="5"/>
  <c r="J738" i="3"/>
  <c r="K738"/>
  <c r="O738"/>
  <c r="L738" i="5"/>
  <c r="J739" i="3"/>
  <c r="K739"/>
  <c r="O739"/>
  <c r="L739" i="5"/>
  <c r="J740" i="3"/>
  <c r="K740"/>
  <c r="O740"/>
  <c r="L740" i="5"/>
  <c r="J741" i="3"/>
  <c r="K741"/>
  <c r="O741"/>
  <c r="L741" i="5"/>
  <c r="J742" i="3"/>
  <c r="K742"/>
  <c r="O742"/>
  <c r="L742" i="5"/>
  <c r="J743" i="3"/>
  <c r="K743"/>
  <c r="O743"/>
  <c r="L743" i="5"/>
  <c r="J744" i="3"/>
  <c r="K744"/>
  <c r="O744"/>
  <c r="L744" i="5"/>
  <c r="J745" i="3"/>
  <c r="K745"/>
  <c r="O745"/>
  <c r="L745" i="5"/>
  <c r="J746" i="3"/>
  <c r="K746"/>
  <c r="O746"/>
  <c r="L746" i="5"/>
  <c r="J747" i="3"/>
  <c r="K747"/>
  <c r="O747"/>
  <c r="L747" i="5"/>
  <c r="J748" i="3"/>
  <c r="K748"/>
  <c r="O748"/>
  <c r="L748" i="5"/>
  <c r="J749" i="3"/>
  <c r="K749"/>
  <c r="O749"/>
  <c r="L749" i="5"/>
  <c r="J750" i="3"/>
  <c r="K750"/>
  <c r="O750"/>
  <c r="L750" i="5"/>
  <c r="J751" i="3"/>
  <c r="K751"/>
  <c r="O751"/>
  <c r="L751" i="5"/>
  <c r="J752" i="3"/>
  <c r="K752"/>
  <c r="O752"/>
  <c r="L752" i="5"/>
  <c r="J753" i="3"/>
  <c r="K753"/>
  <c r="O753"/>
  <c r="L753" i="5"/>
  <c r="J754" i="3"/>
  <c r="K754"/>
  <c r="O754"/>
  <c r="L754" i="5"/>
  <c r="J755" i="3"/>
  <c r="K755"/>
  <c r="O755"/>
  <c r="L755" i="5"/>
  <c r="J756" i="3"/>
  <c r="K756"/>
  <c r="O756"/>
  <c r="L756" i="5"/>
  <c r="J757" i="3"/>
  <c r="K757"/>
  <c r="O757"/>
  <c r="L757" i="5"/>
  <c r="J758" i="3"/>
  <c r="K758"/>
  <c r="O758"/>
  <c r="L758" i="5"/>
  <c r="J759" i="3"/>
  <c r="K759"/>
  <c r="O759"/>
  <c r="L759" i="5"/>
  <c r="J760" i="3"/>
  <c r="K760"/>
  <c r="O760"/>
  <c r="L760" i="5"/>
  <c r="J761" i="3"/>
  <c r="K761"/>
  <c r="O761"/>
  <c r="L761" i="5"/>
  <c r="J762" i="3"/>
  <c r="K762"/>
  <c r="O762"/>
  <c r="L762" i="5"/>
  <c r="J763" i="3"/>
  <c r="K763"/>
  <c r="O763"/>
  <c r="L763" i="5"/>
  <c r="J764" i="3"/>
  <c r="K764"/>
  <c r="O764"/>
  <c r="L764" i="5"/>
  <c r="J765" i="3"/>
  <c r="K765"/>
  <c r="O765"/>
  <c r="L765" i="5"/>
  <c r="J766" i="3"/>
  <c r="K766"/>
  <c r="O766"/>
  <c r="L766" i="5"/>
  <c r="J767" i="3"/>
  <c r="K767"/>
  <c r="O767"/>
  <c r="L767" i="5"/>
  <c r="J768" i="3"/>
  <c r="K768"/>
  <c r="O768"/>
  <c r="L768" i="5"/>
  <c r="J769" i="3"/>
  <c r="K769"/>
  <c r="O769"/>
  <c r="L769" i="5"/>
  <c r="J770" i="3"/>
  <c r="K770"/>
  <c r="O770"/>
  <c r="L770" i="5"/>
  <c r="J771" i="3"/>
  <c r="K771"/>
  <c r="O771"/>
  <c r="L771" i="5"/>
  <c r="J772" i="3"/>
  <c r="K772"/>
  <c r="O772"/>
  <c r="L772" i="5"/>
  <c r="J773" i="3"/>
  <c r="K773"/>
  <c r="O773"/>
  <c r="L773" i="5"/>
  <c r="J774" i="3"/>
  <c r="K774"/>
  <c r="O774"/>
  <c r="L774" i="5"/>
  <c r="J775" i="3"/>
  <c r="K775"/>
  <c r="O775"/>
  <c r="L775" i="5"/>
  <c r="J776" i="3"/>
  <c r="K776"/>
  <c r="O776"/>
  <c r="L776" i="5"/>
  <c r="J777" i="3"/>
  <c r="K777"/>
  <c r="O777"/>
  <c r="L777" i="5"/>
  <c r="J778" i="3"/>
  <c r="K778"/>
  <c r="O778"/>
  <c r="L778" i="5"/>
  <c r="J779" i="3"/>
  <c r="K779"/>
  <c r="O779"/>
  <c r="L779" i="5"/>
  <c r="J780" i="3"/>
  <c r="K780"/>
  <c r="O780"/>
  <c r="L780" i="5"/>
  <c r="J781" i="3"/>
  <c r="K781"/>
  <c r="O781"/>
  <c r="L781" i="5"/>
  <c r="J782" i="3"/>
  <c r="K782"/>
  <c r="O782"/>
  <c r="L782" i="5"/>
  <c r="J783" i="3"/>
  <c r="K783"/>
  <c r="O783"/>
  <c r="L783" i="5"/>
  <c r="J784" i="3"/>
  <c r="K784"/>
  <c r="O784"/>
  <c r="L784" i="5"/>
  <c r="J785" i="3"/>
  <c r="K785"/>
  <c r="O785"/>
  <c r="L785" i="5"/>
  <c r="J786" i="3"/>
  <c r="K786"/>
  <c r="O786"/>
  <c r="L786" i="5"/>
  <c r="J787" i="3"/>
  <c r="K787"/>
  <c r="O787"/>
  <c r="L787" i="5"/>
  <c r="J788" i="3"/>
  <c r="K788"/>
  <c r="O788"/>
  <c r="L788" i="5"/>
  <c r="J789" i="3"/>
  <c r="K789"/>
  <c r="O789"/>
  <c r="L789" i="5"/>
  <c r="J790" i="3"/>
  <c r="K790"/>
  <c r="O790"/>
  <c r="L790" i="5"/>
  <c r="J791" i="3"/>
  <c r="K791"/>
  <c r="O791"/>
  <c r="L791" i="5"/>
  <c r="J792" i="3"/>
  <c r="K792"/>
  <c r="O792"/>
  <c r="L792" i="5"/>
  <c r="J793" i="3"/>
  <c r="K793"/>
  <c r="O793"/>
  <c r="L793" i="5"/>
  <c r="J794" i="3"/>
  <c r="K794"/>
  <c r="O794"/>
  <c r="L794" i="5"/>
  <c r="J795" i="3"/>
  <c r="K795"/>
  <c r="O795"/>
  <c r="L795" i="5"/>
  <c r="J796" i="3"/>
  <c r="K796"/>
  <c r="O796"/>
  <c r="L796" i="5"/>
  <c r="J797" i="3"/>
  <c r="K797"/>
  <c r="O797"/>
  <c r="L797" i="5"/>
  <c r="J798" i="3"/>
  <c r="K798"/>
  <c r="O798"/>
  <c r="L798" i="5"/>
  <c r="J799" i="3"/>
  <c r="K799"/>
  <c r="O799"/>
  <c r="L799" i="5"/>
  <c r="J800" i="3"/>
  <c r="K800"/>
  <c r="O800"/>
  <c r="L800" i="5"/>
  <c r="J801" i="3"/>
  <c r="K801"/>
  <c r="O801"/>
  <c r="L801" i="5"/>
  <c r="J802" i="3"/>
  <c r="K802"/>
  <c r="O802"/>
  <c r="L802" i="5"/>
  <c r="J803" i="3"/>
  <c r="K803"/>
  <c r="O803"/>
  <c r="L803" i="5"/>
  <c r="J804" i="3"/>
  <c r="K804"/>
  <c r="O804"/>
  <c r="L804" i="5"/>
  <c r="J805" i="3"/>
  <c r="K805"/>
  <c r="O805"/>
  <c r="L805" i="5"/>
  <c r="J806" i="3"/>
  <c r="K806"/>
  <c r="O806"/>
  <c r="L806" i="5"/>
  <c r="J807" i="3"/>
  <c r="K807"/>
  <c r="O807"/>
  <c r="L807" i="5"/>
  <c r="J808" i="3"/>
  <c r="K808"/>
  <c r="O808"/>
  <c r="L808" i="5"/>
  <c r="J809" i="3"/>
  <c r="K809"/>
  <c r="O809"/>
  <c r="L809" i="5"/>
  <c r="J810" i="3"/>
  <c r="K810"/>
  <c r="O810"/>
  <c r="L810" i="5"/>
  <c r="J811" i="3"/>
  <c r="K811"/>
  <c r="O811"/>
  <c r="L811" i="5"/>
  <c r="J812" i="3"/>
  <c r="K812"/>
  <c r="O812"/>
  <c r="L812" i="5"/>
  <c r="J813" i="3"/>
  <c r="K813"/>
  <c r="O813"/>
  <c r="L813" i="5"/>
  <c r="J814" i="3"/>
  <c r="K814"/>
  <c r="O814"/>
  <c r="L814" i="5"/>
  <c r="J815" i="3"/>
  <c r="K815"/>
  <c r="O815"/>
  <c r="L815" i="5"/>
  <c r="J816" i="3"/>
  <c r="K816"/>
  <c r="O816"/>
  <c r="L816" i="5"/>
  <c r="J817" i="3"/>
  <c r="K817"/>
  <c r="O817"/>
  <c r="L817" i="5"/>
  <c r="J818" i="3"/>
  <c r="K818"/>
  <c r="O818"/>
  <c r="L818" i="5"/>
  <c r="J819" i="3"/>
  <c r="K819"/>
  <c r="O819"/>
  <c r="L819" i="5"/>
  <c r="J820" i="3"/>
  <c r="K820"/>
  <c r="O820"/>
  <c r="L820" i="5"/>
  <c r="J821" i="3"/>
  <c r="K821"/>
  <c r="O821"/>
  <c r="L821" i="5"/>
  <c r="J822" i="3"/>
  <c r="K822"/>
  <c r="O822"/>
  <c r="L822" i="5"/>
  <c r="J823" i="3"/>
  <c r="K823"/>
  <c r="O823"/>
  <c r="L823" i="5"/>
  <c r="J824" i="3"/>
  <c r="K824"/>
  <c r="O824"/>
  <c r="L824" i="5"/>
  <c r="J825" i="3"/>
  <c r="K825"/>
  <c r="O825"/>
  <c r="L825" i="5"/>
  <c r="J826" i="3"/>
  <c r="K826"/>
  <c r="O826"/>
  <c r="L826" i="5"/>
  <c r="J827" i="3"/>
  <c r="K827"/>
  <c r="O827"/>
  <c r="L827" i="5"/>
  <c r="J828" i="3"/>
  <c r="K828"/>
  <c r="O828"/>
  <c r="L828" i="5"/>
  <c r="J829" i="3"/>
  <c r="K829"/>
  <c r="O829"/>
  <c r="L829" i="5"/>
  <c r="J830" i="3"/>
  <c r="K830"/>
  <c r="O830"/>
  <c r="L830" i="5"/>
  <c r="J831" i="3"/>
  <c r="K831"/>
  <c r="O831"/>
  <c r="L831" i="5"/>
  <c r="J832" i="3"/>
  <c r="K832"/>
  <c r="O832"/>
  <c r="L832" i="5"/>
  <c r="J833" i="3"/>
  <c r="K833"/>
  <c r="O833"/>
  <c r="L833" i="5"/>
  <c r="J834" i="3"/>
  <c r="K834"/>
  <c r="O834"/>
  <c r="L834" i="5"/>
  <c r="J835" i="3"/>
  <c r="K835"/>
  <c r="O835"/>
  <c r="L835" i="5"/>
  <c r="J836" i="3"/>
  <c r="K836"/>
  <c r="O836"/>
  <c r="L836" i="5"/>
  <c r="J837" i="3"/>
  <c r="K837"/>
  <c r="O837"/>
  <c r="L837" i="5"/>
  <c r="J838" i="3"/>
  <c r="K838"/>
  <c r="O838"/>
  <c r="L838" i="5"/>
  <c r="J839" i="3"/>
  <c r="K839"/>
  <c r="O839"/>
  <c r="L839" i="5"/>
  <c r="J840" i="3"/>
  <c r="K840"/>
  <c r="O840"/>
  <c r="L840" i="5"/>
  <c r="J841" i="3"/>
  <c r="K841"/>
  <c r="O841"/>
  <c r="L841" i="5"/>
  <c r="J842" i="3"/>
  <c r="K842"/>
  <c r="O842"/>
  <c r="L842" i="5"/>
  <c r="J843" i="3"/>
  <c r="K843"/>
  <c r="O843"/>
  <c r="L843" i="5"/>
  <c r="J844" i="3"/>
  <c r="K844"/>
  <c r="O844"/>
  <c r="L844" i="5"/>
  <c r="J845" i="3"/>
  <c r="K845"/>
  <c r="O845"/>
  <c r="L845" i="5"/>
  <c r="J846" i="3"/>
  <c r="K846"/>
  <c r="O846"/>
  <c r="L846" i="5"/>
  <c r="J847" i="3"/>
  <c r="K847"/>
  <c r="O847"/>
  <c r="L847" i="5"/>
  <c r="J848" i="3"/>
  <c r="K848"/>
  <c r="O848"/>
  <c r="L848" i="5"/>
  <c r="J849" i="3"/>
  <c r="K849"/>
  <c r="O849"/>
  <c r="L849" i="5"/>
  <c r="J850" i="3"/>
  <c r="K850"/>
  <c r="O850"/>
  <c r="L850" i="5"/>
  <c r="J851" i="3"/>
  <c r="K851"/>
  <c r="O851"/>
  <c r="L851" i="5"/>
  <c r="J852" i="3"/>
  <c r="K852"/>
  <c r="O852"/>
  <c r="L852" i="5"/>
  <c r="J853" i="3"/>
  <c r="K853"/>
  <c r="O853"/>
  <c r="L853" i="5"/>
  <c r="J854" i="3"/>
  <c r="K854"/>
  <c r="O854"/>
  <c r="L854" i="5"/>
  <c r="J855" i="3"/>
  <c r="K855"/>
  <c r="O855"/>
  <c r="L855" i="5"/>
  <c r="J856" i="3"/>
  <c r="K856"/>
  <c r="O856"/>
  <c r="L856" i="5"/>
  <c r="J857" i="3"/>
  <c r="K857"/>
  <c r="O857"/>
  <c r="L857" i="5"/>
  <c r="J858" i="3"/>
  <c r="K858"/>
  <c r="O858"/>
  <c r="L858" i="5"/>
  <c r="J859" i="3"/>
  <c r="K859"/>
  <c r="O859"/>
  <c r="L859" i="5"/>
  <c r="J860" i="3"/>
  <c r="K860"/>
  <c r="O860"/>
  <c r="L860" i="5"/>
  <c r="J861" i="3"/>
  <c r="K861"/>
  <c r="O861"/>
  <c r="L861" i="5"/>
  <c r="J862" i="3"/>
  <c r="K862"/>
  <c r="O862"/>
  <c r="L862" i="5"/>
  <c r="J863" i="3"/>
  <c r="K863"/>
  <c r="O863"/>
  <c r="L863" i="5"/>
  <c r="J864" i="3"/>
  <c r="K864"/>
  <c r="O864"/>
  <c r="L864" i="5"/>
  <c r="J865" i="3"/>
  <c r="K865"/>
  <c r="O865"/>
  <c r="L865" i="5"/>
  <c r="J866" i="3"/>
  <c r="K866"/>
  <c r="O866"/>
  <c r="L866" i="5"/>
  <c r="J867" i="3"/>
  <c r="K867"/>
  <c r="O867"/>
  <c r="L867" i="5"/>
  <c r="J868" i="3"/>
  <c r="K868"/>
  <c r="O868"/>
  <c r="L868" i="5"/>
  <c r="J869" i="3"/>
  <c r="K869"/>
  <c r="O869"/>
  <c r="L869" i="5"/>
  <c r="J870" i="3"/>
  <c r="K870"/>
  <c r="O870"/>
  <c r="L870" i="5"/>
  <c r="J871" i="3"/>
  <c r="K871"/>
  <c r="O871"/>
  <c r="L871" i="5"/>
  <c r="J872" i="3"/>
  <c r="K872"/>
  <c r="O872"/>
  <c r="L872" i="5"/>
  <c r="J873" i="3"/>
  <c r="K873"/>
  <c r="O873"/>
  <c r="L873" i="5"/>
  <c r="J874" i="3"/>
  <c r="K874"/>
  <c r="O874"/>
  <c r="L874" i="5"/>
  <c r="J875" i="3"/>
  <c r="K875"/>
  <c r="O875"/>
  <c r="L875" i="5"/>
  <c r="J876" i="3"/>
  <c r="K876"/>
  <c r="O876"/>
  <c r="L876" i="5"/>
  <c r="J877" i="3"/>
  <c r="K877"/>
  <c r="O877"/>
  <c r="L877" i="5"/>
  <c r="J878" i="3"/>
  <c r="K878"/>
  <c r="O878"/>
  <c r="L878" i="5"/>
  <c r="J879" i="3"/>
  <c r="K879"/>
  <c r="O879"/>
  <c r="L879" i="5"/>
  <c r="J880" i="3"/>
  <c r="K880"/>
  <c r="O880"/>
  <c r="L880" i="5"/>
  <c r="J881" i="3"/>
  <c r="K881"/>
  <c r="O881"/>
  <c r="L881" i="5"/>
  <c r="J882" i="3"/>
  <c r="K882"/>
  <c r="O882"/>
  <c r="L882" i="5"/>
  <c r="J883" i="3"/>
  <c r="K883"/>
  <c r="O883"/>
  <c r="L883" i="5"/>
  <c r="J884" i="3"/>
  <c r="K884"/>
  <c r="O884"/>
  <c r="L884" i="5"/>
  <c r="J885" i="3"/>
  <c r="K885"/>
  <c r="O885"/>
  <c r="L885" i="5"/>
  <c r="J886" i="3"/>
  <c r="K886"/>
  <c r="O886"/>
  <c r="L886" i="5"/>
  <c r="J887" i="3"/>
  <c r="K887"/>
  <c r="O887"/>
  <c r="L887" i="5"/>
  <c r="J888" i="3"/>
  <c r="K888"/>
  <c r="O888"/>
  <c r="L888" i="5"/>
  <c r="J889" i="3"/>
  <c r="K889"/>
  <c r="O889"/>
  <c r="L889" i="5"/>
  <c r="J890" i="3"/>
  <c r="K890"/>
  <c r="O890"/>
  <c r="L890" i="5"/>
  <c r="J891" i="3"/>
  <c r="K891"/>
  <c r="O891"/>
  <c r="L891" i="5"/>
  <c r="J892" i="3"/>
  <c r="K892"/>
  <c r="O892"/>
  <c r="L892" i="5"/>
  <c r="J893" i="3"/>
  <c r="K893"/>
  <c r="O893"/>
  <c r="L893" i="5"/>
  <c r="J894" i="3"/>
  <c r="K894"/>
  <c r="O894"/>
  <c r="L894" i="5"/>
  <c r="J895" i="3"/>
  <c r="K895"/>
  <c r="O895"/>
  <c r="L895" i="5"/>
  <c r="J896" i="3"/>
  <c r="K896"/>
  <c r="O896"/>
  <c r="L896" i="5"/>
  <c r="J897" i="3"/>
  <c r="K897"/>
  <c r="O897"/>
  <c r="L897" i="5"/>
  <c r="J898" i="3"/>
  <c r="K898"/>
  <c r="O898"/>
  <c r="L898" i="5"/>
  <c r="J899" i="3"/>
  <c r="K899"/>
  <c r="O899"/>
  <c r="L899" i="5"/>
  <c r="J900" i="3"/>
  <c r="K900"/>
  <c r="O900"/>
  <c r="L900" i="5"/>
  <c r="J901" i="3"/>
  <c r="K901"/>
  <c r="O901"/>
  <c r="L901" i="5"/>
  <c r="J902" i="3"/>
  <c r="K902"/>
  <c r="O902"/>
  <c r="L902" i="5"/>
  <c r="J903" i="3"/>
  <c r="K903"/>
  <c r="O903"/>
  <c r="L903" i="5"/>
  <c r="J904" i="3"/>
  <c r="K904"/>
  <c r="O904"/>
  <c r="L904" i="5"/>
  <c r="J905" i="3"/>
  <c r="K905"/>
  <c r="O905"/>
  <c r="L905" i="5"/>
  <c r="J906" i="3"/>
  <c r="K906"/>
  <c r="O906"/>
  <c r="L906" i="5"/>
  <c r="J907" i="3"/>
  <c r="K907"/>
  <c r="O907"/>
  <c r="L907" i="5"/>
  <c r="J908" i="3"/>
  <c r="K908"/>
  <c r="O908"/>
  <c r="L908" i="5"/>
  <c r="J909" i="3"/>
  <c r="K909"/>
  <c r="O909"/>
  <c r="L909" i="5"/>
  <c r="J910" i="3"/>
  <c r="K910"/>
  <c r="O910"/>
  <c r="L910" i="5"/>
  <c r="J911" i="3"/>
  <c r="K911"/>
  <c r="O911"/>
  <c r="L911" i="5"/>
  <c r="J912" i="3"/>
  <c r="K912"/>
  <c r="O912"/>
  <c r="L912" i="5"/>
  <c r="J913" i="3"/>
  <c r="K913"/>
  <c r="O913"/>
  <c r="L913" i="5"/>
  <c r="J914" i="3"/>
  <c r="K914"/>
  <c r="O914"/>
  <c r="L914" i="5"/>
  <c r="J915" i="3"/>
  <c r="K915"/>
  <c r="O915"/>
  <c r="L915" i="5"/>
  <c r="J916" i="3"/>
  <c r="K916"/>
  <c r="O916"/>
  <c r="L916" i="5"/>
  <c r="J917" i="3"/>
  <c r="K917"/>
  <c r="O917"/>
  <c r="L917" i="5"/>
  <c r="J918" i="3"/>
  <c r="K918"/>
  <c r="O918"/>
  <c r="L918" i="5"/>
  <c r="J919" i="3"/>
  <c r="K919"/>
  <c r="O919"/>
  <c r="L919" i="5"/>
  <c r="J920" i="3"/>
  <c r="K920"/>
  <c r="O920"/>
  <c r="L920" i="5"/>
  <c r="J921" i="3"/>
  <c r="K921"/>
  <c r="O921"/>
  <c r="L921" i="5"/>
  <c r="J922" i="3"/>
  <c r="K922"/>
  <c r="O922"/>
  <c r="L922" i="5"/>
  <c r="J923" i="3"/>
  <c r="K923"/>
  <c r="O923"/>
  <c r="L923" i="5"/>
  <c r="J924" i="3"/>
  <c r="K924"/>
  <c r="O924"/>
  <c r="L924" i="5"/>
  <c r="J925" i="3"/>
  <c r="K925"/>
  <c r="O925"/>
  <c r="L925" i="5"/>
  <c r="J926" i="3"/>
  <c r="K926"/>
  <c r="O926"/>
  <c r="L926" i="5"/>
  <c r="J927" i="3"/>
  <c r="K927"/>
  <c r="O927"/>
  <c r="L927" i="5"/>
  <c r="J928" i="3"/>
  <c r="K928"/>
  <c r="O928"/>
  <c r="L928" i="5"/>
  <c r="J929" i="3"/>
  <c r="K929"/>
  <c r="O929"/>
  <c r="L929" i="5"/>
  <c r="J930" i="3"/>
  <c r="K930"/>
  <c r="O930"/>
  <c r="L930" i="5"/>
  <c r="J931" i="3"/>
  <c r="K931"/>
  <c r="O931"/>
  <c r="L931" i="5"/>
  <c r="J932" i="3"/>
  <c r="K932"/>
  <c r="O932"/>
  <c r="L932" i="5"/>
  <c r="J933" i="3"/>
  <c r="K933"/>
  <c r="O933"/>
  <c r="L933" i="5"/>
  <c r="J934" i="3"/>
  <c r="K934"/>
  <c r="O934"/>
  <c r="L934" i="5"/>
  <c r="J935" i="3"/>
  <c r="K935"/>
  <c r="O935"/>
  <c r="L935" i="5"/>
  <c r="J936" i="3"/>
  <c r="K936"/>
  <c r="O936"/>
  <c r="L936" i="5"/>
  <c r="J937" i="3"/>
  <c r="K937"/>
  <c r="O937"/>
  <c r="L937" i="5"/>
  <c r="J938" i="3"/>
  <c r="K938"/>
  <c r="O938"/>
  <c r="L938" i="5"/>
  <c r="J939" i="3"/>
  <c r="K939"/>
  <c r="O939"/>
  <c r="L939" i="5"/>
  <c r="J940" i="3"/>
  <c r="K940"/>
  <c r="O940"/>
  <c r="L940" i="5"/>
  <c r="J941" i="3"/>
  <c r="K941"/>
  <c r="O941"/>
  <c r="L941" i="5"/>
  <c r="J942" i="3"/>
  <c r="K942"/>
  <c r="O942"/>
  <c r="L942" i="5"/>
  <c r="J943" i="3"/>
  <c r="K943"/>
  <c r="O943"/>
  <c r="L943" i="5"/>
  <c r="J944" i="3"/>
  <c r="K944"/>
  <c r="O944"/>
  <c r="L944" i="5"/>
  <c r="J945" i="3"/>
  <c r="K945"/>
  <c r="O945"/>
  <c r="L945" i="5"/>
  <c r="J946" i="3"/>
  <c r="K946"/>
  <c r="O946"/>
  <c r="L946" i="5"/>
  <c r="J947" i="3"/>
  <c r="K947"/>
  <c r="O947"/>
  <c r="L947" i="5"/>
  <c r="J948" i="3"/>
  <c r="K948"/>
  <c r="O948"/>
  <c r="L948" i="5"/>
  <c r="J949" i="3"/>
  <c r="K949"/>
  <c r="O949"/>
  <c r="L949" i="5"/>
  <c r="J950" i="3"/>
  <c r="K950"/>
  <c r="O950"/>
  <c r="L950" i="5"/>
  <c r="J951" i="3"/>
  <c r="K951"/>
  <c r="O951"/>
  <c r="L951" i="5"/>
  <c r="J952" i="3"/>
  <c r="K952"/>
  <c r="O952"/>
  <c r="L952" i="5"/>
  <c r="J953" i="3"/>
  <c r="K953"/>
  <c r="O953"/>
  <c r="L953" i="5"/>
  <c r="J954" i="3"/>
  <c r="K954"/>
  <c r="O954"/>
  <c r="L954" i="5"/>
  <c r="J955" i="3"/>
  <c r="K955"/>
  <c r="O955"/>
  <c r="L955" i="5"/>
  <c r="J956" i="3"/>
  <c r="K956"/>
  <c r="O956"/>
  <c r="L956" i="5"/>
  <c r="J957" i="3"/>
  <c r="K957"/>
  <c r="O957"/>
  <c r="L957" i="5"/>
  <c r="J958" i="3"/>
  <c r="K958"/>
  <c r="O958"/>
  <c r="L958" i="5"/>
  <c r="J959" i="3"/>
  <c r="K959"/>
  <c r="O959"/>
  <c r="L959" i="5"/>
  <c r="J960" i="3"/>
  <c r="K960"/>
  <c r="O960"/>
  <c r="L960" i="5"/>
  <c r="J961" i="3"/>
  <c r="K961"/>
  <c r="O961"/>
  <c r="L961" i="5"/>
  <c r="J962" i="3"/>
  <c r="K962"/>
  <c r="O962"/>
  <c r="L962" i="5"/>
  <c r="J963" i="3"/>
  <c r="K963"/>
  <c r="O963"/>
  <c r="L963" i="5"/>
  <c r="J964" i="3"/>
  <c r="K964"/>
  <c r="O964"/>
  <c r="L964" i="5"/>
  <c r="J965" i="3"/>
  <c r="K965"/>
  <c r="O965"/>
  <c r="L965" i="5"/>
  <c r="J966" i="3"/>
  <c r="K966"/>
  <c r="O966"/>
  <c r="L966" i="5"/>
  <c r="J967" i="3"/>
  <c r="K967"/>
  <c r="O967"/>
  <c r="L967" i="5"/>
  <c r="J968" i="3"/>
  <c r="K968"/>
  <c r="O968"/>
  <c r="L968" i="5"/>
  <c r="J969" i="3"/>
  <c r="K969"/>
  <c r="O969"/>
  <c r="L969" i="5"/>
  <c r="J970" i="3"/>
  <c r="K970"/>
  <c r="O970"/>
  <c r="L970" i="5"/>
  <c r="J971" i="3"/>
  <c r="K971"/>
  <c r="O971"/>
  <c r="L971" i="5"/>
  <c r="J972" i="3"/>
  <c r="K972"/>
  <c r="O972"/>
  <c r="L972" i="5"/>
  <c r="J973" i="3"/>
  <c r="K973"/>
  <c r="O973"/>
  <c r="L973" i="5"/>
  <c r="J974" i="3"/>
  <c r="K974"/>
  <c r="O974"/>
  <c r="L974" i="5"/>
  <c r="J975" i="3"/>
  <c r="K975"/>
  <c r="O975"/>
  <c r="L975" i="5"/>
  <c r="J976" i="3"/>
  <c r="K976"/>
  <c r="O976"/>
  <c r="L976" i="5"/>
  <c r="J977" i="3"/>
  <c r="K977"/>
  <c r="O977"/>
  <c r="L977" i="5"/>
  <c r="J978" i="3"/>
  <c r="K978"/>
  <c r="O978"/>
  <c r="L978" i="5"/>
  <c r="J979" i="3"/>
  <c r="K979"/>
  <c r="O979"/>
  <c r="L979" i="5"/>
  <c r="J980" i="3"/>
  <c r="K980"/>
  <c r="O980"/>
  <c r="L980" i="5"/>
  <c r="J981" i="3"/>
  <c r="K981"/>
  <c r="O981"/>
  <c r="L981" i="5"/>
  <c r="J982" i="3"/>
  <c r="K982"/>
  <c r="O982"/>
  <c r="L982" i="5"/>
  <c r="J983" i="3"/>
  <c r="K983"/>
  <c r="O983"/>
  <c r="L983" i="5"/>
  <c r="J984" i="3"/>
  <c r="K984"/>
  <c r="O984"/>
  <c r="L984" i="5"/>
  <c r="J985" i="3"/>
  <c r="K985"/>
  <c r="O985"/>
  <c r="L985" i="5"/>
  <c r="J986" i="3"/>
  <c r="K986"/>
  <c r="O986"/>
  <c r="L986" i="5"/>
  <c r="J987" i="3"/>
  <c r="K987"/>
  <c r="O987"/>
  <c r="L987" i="5"/>
  <c r="J988" i="3"/>
  <c r="K988"/>
  <c r="O988"/>
  <c r="L988" i="5"/>
  <c r="J989" i="3"/>
  <c r="K989"/>
  <c r="O989"/>
  <c r="L989" i="5"/>
  <c r="J990" i="3"/>
  <c r="K990"/>
  <c r="O990"/>
  <c r="L990" i="5"/>
  <c r="J991" i="3"/>
  <c r="K991"/>
  <c r="O991"/>
  <c r="L991" i="5"/>
  <c r="J992" i="3"/>
  <c r="K992"/>
  <c r="O992"/>
  <c r="L992" i="5"/>
  <c r="J993" i="3"/>
  <c r="K993"/>
  <c r="O993"/>
  <c r="L993" i="5"/>
  <c r="J994" i="3"/>
  <c r="K994"/>
  <c r="O994"/>
  <c r="L994" i="5"/>
  <c r="J995" i="3"/>
  <c r="K995"/>
  <c r="O995"/>
  <c r="L995" i="5"/>
  <c r="J996" i="3"/>
  <c r="K996"/>
  <c r="O996"/>
  <c r="L996" i="5"/>
  <c r="J997" i="3"/>
  <c r="K997"/>
  <c r="O997"/>
  <c r="L997" i="5"/>
  <c r="J998" i="3"/>
  <c r="K998"/>
  <c r="O998"/>
  <c r="L998" i="5"/>
  <c r="J999" i="3"/>
  <c r="K999"/>
  <c r="O999"/>
  <c r="L999" i="5"/>
  <c r="J1000" i="3"/>
  <c r="K1000"/>
  <c r="O1000"/>
  <c r="L1000" i="5"/>
  <c r="J1001" i="3"/>
  <c r="K1001"/>
  <c r="O1001"/>
  <c r="L1001" i="5"/>
  <c r="J1002" i="3"/>
  <c r="K1002"/>
  <c r="O1002"/>
  <c r="L1002" i="5"/>
  <c r="J1003" i="3"/>
  <c r="K1003"/>
  <c r="O1003"/>
  <c r="L1003" i="5"/>
  <c r="J1004" i="3"/>
  <c r="K1004"/>
  <c r="O1004"/>
  <c r="L1004" i="5"/>
  <c r="J1005" i="3"/>
  <c r="K1005"/>
  <c r="O1005"/>
  <c r="L1005" i="5"/>
  <c r="J1006" i="3"/>
  <c r="K1006"/>
  <c r="O1006"/>
  <c r="L1006" i="5"/>
  <c r="D12" i="6"/>
  <c r="L11" i="4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J12" i="6"/>
  <c r="D11"/>
  <c r="J11"/>
  <c r="D10"/>
  <c r="J10"/>
  <c r="D8"/>
  <c r="J8"/>
  <c r="D9"/>
  <c r="J9"/>
  <c r="D13"/>
  <c r="J13"/>
  <c r="D14"/>
  <c r="J14"/>
  <c r="D15"/>
  <c r="J15"/>
  <c r="D16"/>
  <c r="J16"/>
  <c r="D17"/>
  <c r="J17"/>
  <c r="D18"/>
  <c r="J18"/>
  <c r="D19"/>
  <c r="J19"/>
  <c r="D20"/>
  <c r="J20"/>
  <c r="D21"/>
  <c r="J21"/>
  <c r="D22"/>
  <c r="J22"/>
  <c r="D23"/>
  <c r="J23"/>
  <c r="D24"/>
  <c r="J24"/>
  <c r="D25"/>
  <c r="J25"/>
  <c r="D26"/>
  <c r="J26"/>
  <c r="D27"/>
  <c r="J27"/>
  <c r="D28"/>
  <c r="J28"/>
  <c r="D29"/>
  <c r="J29"/>
  <c r="D30"/>
  <c r="J30"/>
  <c r="D31"/>
  <c r="J31"/>
  <c r="D32"/>
  <c r="J32"/>
  <c r="D33"/>
  <c r="J33"/>
  <c r="D34"/>
  <c r="J34"/>
  <c r="D35"/>
  <c r="J35"/>
  <c r="D36"/>
  <c r="J36"/>
  <c r="D37"/>
  <c r="J37"/>
  <c r="D38"/>
  <c r="J38"/>
  <c r="D39"/>
  <c r="J39"/>
  <c r="D40"/>
  <c r="J40"/>
  <c r="D41"/>
  <c r="J41"/>
  <c r="D42"/>
  <c r="J42"/>
  <c r="D43"/>
  <c r="J43"/>
  <c r="D44"/>
  <c r="J44"/>
  <c r="D45"/>
  <c r="J45"/>
  <c r="D46"/>
  <c r="J46"/>
  <c r="D47"/>
  <c r="J47"/>
  <c r="D48"/>
  <c r="J48"/>
  <c r="D49"/>
  <c r="J49"/>
  <c r="D50"/>
  <c r="J50"/>
  <c r="D51"/>
  <c r="J51"/>
  <c r="D52"/>
  <c r="J52"/>
  <c r="D53"/>
  <c r="J53"/>
  <c r="D54"/>
  <c r="J54"/>
  <c r="D55"/>
  <c r="J55"/>
  <c r="D56"/>
  <c r="J56"/>
  <c r="D57"/>
  <c r="J57"/>
  <c r="D58"/>
  <c r="J58"/>
  <c r="D59"/>
  <c r="J59"/>
  <c r="D60"/>
  <c r="J60"/>
  <c r="D61"/>
  <c r="J61"/>
  <c r="D62"/>
  <c r="J62"/>
  <c r="D63"/>
  <c r="J63"/>
  <c r="D64"/>
  <c r="J64"/>
  <c r="D65"/>
  <c r="J65"/>
  <c r="D66"/>
  <c r="J66"/>
  <c r="D67"/>
  <c r="J67"/>
  <c r="D68"/>
  <c r="J68"/>
  <c r="D69"/>
  <c r="J69"/>
  <c r="D70"/>
  <c r="J70"/>
  <c r="D71"/>
  <c r="J71"/>
  <c r="D72"/>
  <c r="J72"/>
  <c r="D73"/>
  <c r="J73"/>
  <c r="D74"/>
  <c r="J74"/>
  <c r="D75"/>
  <c r="J75"/>
  <c r="D76"/>
  <c r="J76"/>
  <c r="D77"/>
  <c r="J77"/>
  <c r="D78"/>
  <c r="J78"/>
  <c r="D79"/>
  <c r="J79"/>
  <c r="D80"/>
  <c r="J80"/>
  <c r="D81"/>
  <c r="J81"/>
  <c r="D82"/>
  <c r="J82"/>
  <c r="D83"/>
  <c r="J83"/>
  <c r="D84"/>
  <c r="J84"/>
  <c r="D85"/>
  <c r="J85"/>
  <c r="D86"/>
  <c r="J86"/>
  <c r="D87"/>
  <c r="J87"/>
  <c r="D88"/>
  <c r="J88"/>
  <c r="D89"/>
  <c r="J89"/>
  <c r="D90"/>
  <c r="J90"/>
  <c r="D91"/>
  <c r="J91"/>
  <c r="D92"/>
  <c r="J92"/>
  <c r="D93"/>
  <c r="J93"/>
  <c r="D94"/>
  <c r="J94"/>
  <c r="D95"/>
  <c r="J95"/>
  <c r="D96"/>
  <c r="J96"/>
  <c r="D97"/>
  <c r="J97"/>
  <c r="D98"/>
  <c r="J98"/>
  <c r="D99"/>
  <c r="J99"/>
  <c r="D100"/>
  <c r="J100"/>
  <c r="D101"/>
  <c r="J101"/>
  <c r="D102"/>
  <c r="J102"/>
  <c r="D103"/>
  <c r="J103"/>
  <c r="D104"/>
  <c r="J104"/>
  <c r="D105"/>
  <c r="J105"/>
  <c r="D106"/>
  <c r="J106"/>
  <c r="D107"/>
  <c r="J107"/>
  <c r="D108"/>
  <c r="J108"/>
  <c r="D109"/>
  <c r="J109"/>
  <c r="D110"/>
  <c r="J110"/>
  <c r="D111"/>
  <c r="J111"/>
  <c r="D112"/>
  <c r="J112"/>
  <c r="D113"/>
  <c r="J113"/>
  <c r="D114"/>
  <c r="J114"/>
  <c r="D115"/>
  <c r="J115"/>
  <c r="D116"/>
  <c r="J116"/>
  <c r="D117"/>
  <c r="J117"/>
  <c r="D118"/>
  <c r="J118"/>
  <c r="D119"/>
  <c r="J119"/>
  <c r="D120"/>
  <c r="J120"/>
  <c r="D121"/>
  <c r="J121"/>
  <c r="D122"/>
  <c r="J122"/>
  <c r="D123"/>
  <c r="J123"/>
  <c r="D124"/>
  <c r="J124"/>
  <c r="D125"/>
  <c r="J125"/>
  <c r="D126"/>
  <c r="J126"/>
  <c r="D127"/>
  <c r="J127"/>
  <c r="D128"/>
  <c r="J128"/>
  <c r="D129"/>
  <c r="J129"/>
  <c r="D130"/>
  <c r="J130"/>
  <c r="D131"/>
  <c r="J131"/>
  <c r="D132"/>
  <c r="J132"/>
  <c r="D133"/>
  <c r="J133"/>
  <c r="D134"/>
  <c r="J134"/>
  <c r="D135"/>
  <c r="J135"/>
  <c r="D136"/>
  <c r="J136"/>
  <c r="D137"/>
  <c r="J137"/>
  <c r="D138"/>
  <c r="J138"/>
  <c r="D139"/>
  <c r="J139"/>
  <c r="D140"/>
  <c r="J140"/>
  <c r="D141"/>
  <c r="J141"/>
  <c r="D142"/>
  <c r="J142"/>
  <c r="D143"/>
  <c r="J143"/>
  <c r="D144"/>
  <c r="J144"/>
  <c r="D145"/>
  <c r="J145"/>
  <c r="D146"/>
  <c r="J146"/>
  <c r="D147"/>
  <c r="J147"/>
  <c r="D148"/>
  <c r="J148"/>
  <c r="D149"/>
  <c r="J149"/>
  <c r="D150"/>
  <c r="J150"/>
  <c r="D151"/>
  <c r="J151"/>
  <c r="D152"/>
  <c r="J152"/>
  <c r="D153"/>
  <c r="J153"/>
  <c r="D154"/>
  <c r="J154"/>
  <c r="D155"/>
  <c r="J155"/>
  <c r="D156"/>
  <c r="J156"/>
  <c r="D157"/>
  <c r="J157"/>
  <c r="D158"/>
  <c r="J158"/>
  <c r="D159"/>
  <c r="J159"/>
  <c r="D160"/>
  <c r="J160"/>
  <c r="D161"/>
  <c r="J161"/>
  <c r="D162"/>
  <c r="J162"/>
  <c r="D163"/>
  <c r="J163"/>
  <c r="D164"/>
  <c r="J164"/>
  <c r="D165"/>
  <c r="J165"/>
  <c r="D166"/>
  <c r="J166"/>
  <c r="D167"/>
  <c r="J167"/>
  <c r="D168"/>
  <c r="J168"/>
  <c r="D169"/>
  <c r="J169"/>
  <c r="D170"/>
  <c r="J170"/>
  <c r="D171"/>
  <c r="J171"/>
  <c r="D172"/>
  <c r="J172"/>
  <c r="D173"/>
  <c r="J173"/>
  <c r="D174"/>
  <c r="J174"/>
  <c r="D175"/>
  <c r="J175"/>
  <c r="D176"/>
  <c r="J176"/>
  <c r="D177"/>
  <c r="J177"/>
  <c r="D178"/>
  <c r="J178"/>
  <c r="D179"/>
  <c r="J179"/>
  <c r="D180"/>
  <c r="J180"/>
  <c r="D181"/>
  <c r="J181"/>
  <c r="D182"/>
  <c r="J182"/>
  <c r="D183"/>
  <c r="J183"/>
  <c r="D184"/>
  <c r="J184"/>
  <c r="D185"/>
  <c r="J185"/>
  <c r="D186"/>
  <c r="J186"/>
  <c r="D187"/>
  <c r="J187"/>
  <c r="D188"/>
  <c r="J188"/>
  <c r="D189"/>
  <c r="J189"/>
  <c r="D190"/>
  <c r="J190"/>
  <c r="D191"/>
  <c r="J191"/>
  <c r="D192"/>
  <c r="J192"/>
  <c r="D193"/>
  <c r="J193"/>
  <c r="D194"/>
  <c r="J194"/>
  <c r="D195"/>
  <c r="J195"/>
  <c r="D196"/>
  <c r="J196"/>
  <c r="D197"/>
  <c r="J197"/>
  <c r="D198"/>
  <c r="J198"/>
  <c r="D199"/>
  <c r="J199"/>
  <c r="D200"/>
  <c r="J200"/>
  <c r="D201"/>
  <c r="J201"/>
  <c r="D202"/>
  <c r="J202"/>
  <c r="D203"/>
  <c r="J203"/>
  <c r="D204"/>
  <c r="J204"/>
  <c r="D205"/>
  <c r="J205"/>
  <c r="D206"/>
  <c r="J206"/>
  <c r="D207"/>
  <c r="J207"/>
  <c r="D208"/>
  <c r="J208"/>
  <c r="D209"/>
  <c r="J209"/>
  <c r="D210"/>
  <c r="J210"/>
  <c r="D211"/>
  <c r="J211"/>
  <c r="D212"/>
  <c r="J212"/>
  <c r="D213"/>
  <c r="J213"/>
  <c r="D214"/>
  <c r="J214"/>
  <c r="D215"/>
  <c r="J215"/>
  <c r="D216"/>
  <c r="J216"/>
  <c r="D217"/>
  <c r="J217"/>
  <c r="D218"/>
  <c r="J218"/>
  <c r="D219"/>
  <c r="J219"/>
  <c r="D220"/>
  <c r="J220"/>
  <c r="D221"/>
  <c r="J221"/>
  <c r="D222"/>
  <c r="J222"/>
  <c r="D223"/>
  <c r="J223"/>
  <c r="D224"/>
  <c r="J224"/>
  <c r="D225"/>
  <c r="J225"/>
  <c r="D226"/>
  <c r="J226"/>
  <c r="D227"/>
  <c r="J227"/>
  <c r="D228"/>
  <c r="J228"/>
  <c r="D229"/>
  <c r="J229"/>
  <c r="D230"/>
  <c r="J230"/>
  <c r="D231"/>
  <c r="J231"/>
  <c r="D232"/>
  <c r="J232"/>
  <c r="D233"/>
  <c r="J233"/>
  <c r="D234"/>
  <c r="J234"/>
  <c r="D235"/>
  <c r="J235"/>
  <c r="D236"/>
  <c r="J236"/>
  <c r="D237"/>
  <c r="J237"/>
  <c r="D238"/>
  <c r="J238"/>
  <c r="D239"/>
  <c r="J239"/>
  <c r="D240"/>
  <c r="J240"/>
  <c r="D241"/>
  <c r="J241"/>
  <c r="D242"/>
  <c r="J242"/>
  <c r="D243"/>
  <c r="J243"/>
  <c r="D244"/>
  <c r="J244"/>
  <c r="D245"/>
  <c r="J245"/>
  <c r="D246"/>
  <c r="J246"/>
  <c r="D247"/>
  <c r="J247"/>
  <c r="D248"/>
  <c r="J248"/>
  <c r="D249"/>
  <c r="J249"/>
  <c r="D250"/>
  <c r="J250"/>
  <c r="D251"/>
  <c r="J251"/>
  <c r="D252"/>
  <c r="J252"/>
  <c r="D253"/>
  <c r="J253"/>
  <c r="D254"/>
  <c r="J254"/>
  <c r="D255"/>
  <c r="J255"/>
  <c r="D256"/>
  <c r="J256"/>
  <c r="D257"/>
  <c r="J257"/>
  <c r="D258"/>
  <c r="J258"/>
  <c r="D259"/>
  <c r="J259"/>
  <c r="D260"/>
  <c r="J260"/>
  <c r="D261"/>
  <c r="J261"/>
  <c r="D262"/>
  <c r="J262"/>
  <c r="D263"/>
  <c r="J263"/>
  <c r="D264"/>
  <c r="J264"/>
  <c r="D265"/>
  <c r="J265"/>
  <c r="D266"/>
  <c r="J266"/>
  <c r="D267"/>
  <c r="J267"/>
  <c r="D268"/>
  <c r="J268"/>
  <c r="D269"/>
  <c r="J269"/>
  <c r="D270"/>
  <c r="J270"/>
  <c r="D271"/>
  <c r="J271"/>
  <c r="D272"/>
  <c r="J272"/>
  <c r="D273"/>
  <c r="J273"/>
  <c r="D274"/>
  <c r="J274"/>
  <c r="D275"/>
  <c r="J275"/>
  <c r="D276"/>
  <c r="J276"/>
  <c r="D277"/>
  <c r="J277"/>
  <c r="D278"/>
  <c r="J278"/>
  <c r="D279"/>
  <c r="J279"/>
  <c r="D280"/>
  <c r="J280"/>
  <c r="D281"/>
  <c r="J281"/>
  <c r="D282"/>
  <c r="J282"/>
  <c r="D283"/>
  <c r="J283"/>
  <c r="D284"/>
  <c r="J284"/>
  <c r="D285"/>
  <c r="J285"/>
  <c r="D286"/>
  <c r="J286"/>
  <c r="D287"/>
  <c r="J287"/>
  <c r="D288"/>
  <c r="J288"/>
  <c r="D289"/>
  <c r="J289"/>
  <c r="D290"/>
  <c r="J290"/>
  <c r="D291"/>
  <c r="J291"/>
  <c r="D292"/>
  <c r="J292"/>
  <c r="D293"/>
  <c r="J293"/>
  <c r="D294"/>
  <c r="J294"/>
  <c r="D295"/>
  <c r="J295"/>
  <c r="D296"/>
  <c r="J296"/>
  <c r="D297"/>
  <c r="J297"/>
  <c r="D298"/>
  <c r="J298"/>
  <c r="D299"/>
  <c r="J299"/>
  <c r="D300"/>
  <c r="J300"/>
  <c r="D301"/>
  <c r="J301"/>
  <c r="D302"/>
  <c r="J302"/>
  <c r="D303"/>
  <c r="J303"/>
  <c r="D304"/>
  <c r="J304"/>
  <c r="D305"/>
  <c r="J305"/>
  <c r="D306"/>
  <c r="J306"/>
  <c r="D307"/>
  <c r="J307"/>
  <c r="D308"/>
  <c r="J308"/>
  <c r="D309"/>
  <c r="J309"/>
  <c r="D310"/>
  <c r="J310"/>
  <c r="D311"/>
  <c r="J311"/>
  <c r="D312"/>
  <c r="J312"/>
  <c r="D313"/>
  <c r="J313"/>
  <c r="D314"/>
  <c r="J314"/>
  <c r="D315"/>
  <c r="J315"/>
  <c r="D316"/>
  <c r="J316"/>
  <c r="D317"/>
  <c r="J317"/>
  <c r="D318"/>
  <c r="J318"/>
  <c r="D319"/>
  <c r="J319"/>
  <c r="D320"/>
  <c r="J320"/>
  <c r="D321"/>
  <c r="J321"/>
  <c r="D322"/>
  <c r="J322"/>
  <c r="D323"/>
  <c r="J323"/>
  <c r="D324"/>
  <c r="J324"/>
  <c r="D325"/>
  <c r="J325"/>
  <c r="D326"/>
  <c r="J326"/>
  <c r="D327"/>
  <c r="J327"/>
  <c r="D328"/>
  <c r="J328"/>
  <c r="D329"/>
  <c r="J329"/>
  <c r="D330"/>
  <c r="J330"/>
  <c r="D331"/>
  <c r="J331"/>
  <c r="D332"/>
  <c r="J332"/>
  <c r="D333"/>
  <c r="J333"/>
  <c r="D334"/>
  <c r="J334"/>
  <c r="D335"/>
  <c r="J335"/>
  <c r="D336"/>
  <c r="J336"/>
  <c r="D337"/>
  <c r="J337"/>
  <c r="D338"/>
  <c r="J338"/>
  <c r="D339"/>
  <c r="J339"/>
  <c r="D340"/>
  <c r="J340"/>
  <c r="D341"/>
  <c r="J341"/>
  <c r="D342"/>
  <c r="J342"/>
  <c r="D343"/>
  <c r="J343"/>
  <c r="D344"/>
  <c r="J344"/>
  <c r="D345"/>
  <c r="J345"/>
  <c r="D346"/>
  <c r="J346"/>
  <c r="D347"/>
  <c r="J347"/>
  <c r="D348"/>
  <c r="J348"/>
  <c r="D349"/>
  <c r="J349"/>
  <c r="D350"/>
  <c r="J350"/>
  <c r="D351"/>
  <c r="J351"/>
  <c r="D352"/>
  <c r="J352"/>
  <c r="D353"/>
  <c r="J353"/>
  <c r="D354"/>
  <c r="J354"/>
  <c r="D355"/>
  <c r="J355"/>
  <c r="D356"/>
  <c r="J356"/>
  <c r="D357"/>
  <c r="J357"/>
  <c r="D358"/>
  <c r="J358"/>
  <c r="D359"/>
  <c r="J359"/>
  <c r="D360"/>
  <c r="J360"/>
  <c r="D361"/>
  <c r="J361"/>
  <c r="D362"/>
  <c r="J362"/>
  <c r="D363"/>
  <c r="J363"/>
  <c r="D364"/>
  <c r="J364"/>
  <c r="D365"/>
  <c r="J365"/>
  <c r="D366"/>
  <c r="J366"/>
  <c r="D367"/>
  <c r="J367"/>
  <c r="D368"/>
  <c r="J368"/>
  <c r="D369"/>
  <c r="J369"/>
  <c r="D370"/>
  <c r="J370"/>
  <c r="D371"/>
  <c r="J371"/>
  <c r="D372"/>
  <c r="J372"/>
  <c r="D373"/>
  <c r="J373"/>
  <c r="D374"/>
  <c r="J374"/>
  <c r="D375"/>
  <c r="J375"/>
  <c r="D376"/>
  <c r="J376"/>
  <c r="D377"/>
  <c r="J377"/>
  <c r="D378"/>
  <c r="J378"/>
  <c r="D379"/>
  <c r="J379"/>
  <c r="D380"/>
  <c r="J380"/>
  <c r="D381"/>
  <c r="J381"/>
  <c r="D382"/>
  <c r="J382"/>
  <c r="D383"/>
  <c r="J383"/>
  <c r="D384"/>
  <c r="J384"/>
  <c r="D385"/>
  <c r="J385"/>
  <c r="D386"/>
  <c r="J386"/>
  <c r="D387"/>
  <c r="J387"/>
  <c r="D388"/>
  <c r="J388"/>
  <c r="D389"/>
  <c r="J389"/>
  <c r="D390"/>
  <c r="J390"/>
  <c r="D391"/>
  <c r="J391"/>
  <c r="D392"/>
  <c r="J392"/>
  <c r="D393"/>
  <c r="J393"/>
  <c r="D394"/>
  <c r="J394"/>
  <c r="D395"/>
  <c r="J395"/>
  <c r="D396"/>
  <c r="J396"/>
  <c r="D397"/>
  <c r="J397"/>
  <c r="D398"/>
  <c r="J398"/>
  <c r="D399"/>
  <c r="J399"/>
  <c r="D400"/>
  <c r="J400"/>
  <c r="D401"/>
  <c r="J401"/>
  <c r="D402"/>
  <c r="J402"/>
  <c r="D403"/>
  <c r="J403"/>
  <c r="D404"/>
  <c r="J404"/>
  <c r="D405"/>
  <c r="J405"/>
  <c r="D406"/>
  <c r="J406"/>
  <c r="D407"/>
  <c r="J407"/>
  <c r="D408"/>
  <c r="J408"/>
  <c r="D409"/>
  <c r="J409"/>
  <c r="D410"/>
  <c r="J410"/>
  <c r="D411"/>
  <c r="J411"/>
  <c r="D412"/>
  <c r="J412"/>
  <c r="D413"/>
  <c r="J413"/>
  <c r="D414"/>
  <c r="J414"/>
  <c r="D415"/>
  <c r="J415"/>
  <c r="D416"/>
  <c r="J416"/>
  <c r="D417"/>
  <c r="J417"/>
  <c r="D418"/>
  <c r="J418"/>
  <c r="D419"/>
  <c r="J419"/>
  <c r="D420"/>
  <c r="J420"/>
  <c r="D421"/>
  <c r="J421"/>
  <c r="D422"/>
  <c r="J422"/>
  <c r="D423"/>
  <c r="J423"/>
  <c r="D424"/>
  <c r="J424"/>
  <c r="D425"/>
  <c r="J425"/>
  <c r="D426"/>
  <c r="J426"/>
  <c r="D427"/>
  <c r="J427"/>
  <c r="D428"/>
  <c r="J428"/>
  <c r="D429"/>
  <c r="J429"/>
  <c r="D430"/>
  <c r="J430"/>
  <c r="D431"/>
  <c r="J431"/>
  <c r="D432"/>
  <c r="J432"/>
  <c r="D433"/>
  <c r="J433"/>
  <c r="D434"/>
  <c r="J434"/>
  <c r="D435"/>
  <c r="J435"/>
  <c r="D436"/>
  <c r="J436"/>
  <c r="D437"/>
  <c r="J437"/>
  <c r="D438"/>
  <c r="J438"/>
  <c r="D439"/>
  <c r="J439"/>
  <c r="D440"/>
  <c r="J440"/>
  <c r="D441"/>
  <c r="J441"/>
  <c r="D442"/>
  <c r="J442"/>
  <c r="D443"/>
  <c r="J443"/>
  <c r="D444"/>
  <c r="J444"/>
  <c r="D445"/>
  <c r="J445"/>
  <c r="D446"/>
  <c r="J446"/>
  <c r="D447"/>
  <c r="J447"/>
  <c r="D448"/>
  <c r="J448"/>
  <c r="D449"/>
  <c r="J449"/>
  <c r="D450"/>
  <c r="J450"/>
  <c r="D451"/>
  <c r="J451"/>
  <c r="D452"/>
  <c r="J452"/>
  <c r="D453"/>
  <c r="J453"/>
  <c r="D454"/>
  <c r="J454"/>
  <c r="D455"/>
  <c r="J455"/>
  <c r="D456"/>
  <c r="J456"/>
  <c r="D457"/>
  <c r="J457"/>
  <c r="D458"/>
  <c r="J458"/>
  <c r="D459"/>
  <c r="J459"/>
  <c r="D460"/>
  <c r="J460"/>
  <c r="D461"/>
  <c r="J461"/>
  <c r="D462"/>
  <c r="J462"/>
  <c r="D463"/>
  <c r="J463"/>
  <c r="D464"/>
  <c r="J464"/>
  <c r="D465"/>
  <c r="J465"/>
  <c r="D466"/>
  <c r="J466"/>
  <c r="D467"/>
  <c r="J467"/>
  <c r="D468"/>
  <c r="J468"/>
  <c r="D469"/>
  <c r="J469"/>
  <c r="D470"/>
  <c r="J470"/>
  <c r="D471"/>
  <c r="J471"/>
  <c r="D472"/>
  <c r="J472"/>
  <c r="D473"/>
  <c r="J473"/>
  <c r="D474"/>
  <c r="J474"/>
  <c r="D475"/>
  <c r="J475"/>
  <c r="D476"/>
  <c r="J476"/>
  <c r="D477"/>
  <c r="J477"/>
  <c r="D478"/>
  <c r="J478"/>
  <c r="D479"/>
  <c r="J479"/>
  <c r="D480"/>
  <c r="J480"/>
  <c r="D481"/>
  <c r="J481"/>
  <c r="D482"/>
  <c r="J482"/>
  <c r="D483"/>
  <c r="J483"/>
  <c r="D484"/>
  <c r="J484"/>
  <c r="D485"/>
  <c r="J485"/>
  <c r="D486"/>
  <c r="J486"/>
  <c r="D487"/>
  <c r="J487"/>
  <c r="D488"/>
  <c r="J488"/>
  <c r="D489"/>
  <c r="J489"/>
  <c r="D490"/>
  <c r="J490"/>
  <c r="D491"/>
  <c r="J491"/>
  <c r="D492"/>
  <c r="J492"/>
  <c r="D493"/>
  <c r="J493"/>
  <c r="D494"/>
  <c r="J494"/>
  <c r="D495"/>
  <c r="J495"/>
  <c r="D496"/>
  <c r="J496"/>
  <c r="D497"/>
  <c r="J497"/>
  <c r="D498"/>
  <c r="J498"/>
  <c r="D499"/>
  <c r="J499"/>
  <c r="D500"/>
  <c r="J500"/>
  <c r="D501"/>
  <c r="J501"/>
  <c r="D502"/>
  <c r="J502"/>
  <c r="D503"/>
  <c r="J503"/>
  <c r="D504"/>
  <c r="J504"/>
  <c r="D505"/>
  <c r="J505"/>
  <c r="D506"/>
  <c r="J506"/>
  <c r="D507"/>
  <c r="J507"/>
  <c r="D508"/>
  <c r="J508"/>
  <c r="D509"/>
  <c r="J509"/>
  <c r="D510"/>
  <c r="J510"/>
  <c r="D511"/>
  <c r="J511"/>
  <c r="D512"/>
  <c r="J512"/>
  <c r="D513"/>
  <c r="J513"/>
  <c r="D514"/>
  <c r="J514"/>
  <c r="D515"/>
  <c r="J515"/>
  <c r="D516"/>
  <c r="J516"/>
  <c r="D517"/>
  <c r="J517"/>
  <c r="D518"/>
  <c r="J518"/>
  <c r="D519"/>
  <c r="J519"/>
  <c r="D520"/>
  <c r="J520"/>
  <c r="D521"/>
  <c r="J521"/>
  <c r="D522"/>
  <c r="J522"/>
  <c r="D523"/>
  <c r="J523"/>
  <c r="D524"/>
  <c r="J524"/>
  <c r="D525"/>
  <c r="J525"/>
  <c r="D526"/>
  <c r="J526"/>
  <c r="D527"/>
  <c r="J527"/>
  <c r="D528"/>
  <c r="J528"/>
  <c r="D529"/>
  <c r="J529"/>
  <c r="D530"/>
  <c r="J530"/>
  <c r="D531"/>
  <c r="J531"/>
  <c r="D532"/>
  <c r="J532"/>
  <c r="D533"/>
  <c r="J533"/>
  <c r="D534"/>
  <c r="J534"/>
  <c r="D535"/>
  <c r="J535"/>
  <c r="D536"/>
  <c r="J536"/>
  <c r="D537"/>
  <c r="J537"/>
  <c r="D538"/>
  <c r="J538"/>
  <c r="D539"/>
  <c r="J539"/>
  <c r="D540"/>
  <c r="J540"/>
  <c r="D541"/>
  <c r="J541"/>
  <c r="D542"/>
  <c r="J542"/>
  <c r="D543"/>
  <c r="J543"/>
  <c r="D544"/>
  <c r="J544"/>
  <c r="D545"/>
  <c r="J545"/>
  <c r="D546"/>
  <c r="J546"/>
  <c r="D547"/>
  <c r="J547"/>
  <c r="D548"/>
  <c r="J548"/>
  <c r="D549"/>
  <c r="J549"/>
  <c r="D550"/>
  <c r="J550"/>
  <c r="D551"/>
  <c r="J551"/>
  <c r="D552"/>
  <c r="J552"/>
  <c r="D553"/>
  <c r="J553"/>
  <c r="D554"/>
  <c r="J554"/>
  <c r="D555"/>
  <c r="J555"/>
  <c r="D556"/>
  <c r="J556"/>
  <c r="D557"/>
  <c r="J557"/>
  <c r="D558"/>
  <c r="J558"/>
  <c r="D559"/>
  <c r="J559"/>
  <c r="D560"/>
  <c r="J560"/>
  <c r="D561"/>
  <c r="J561"/>
  <c r="D562"/>
  <c r="J562"/>
  <c r="D563"/>
  <c r="J563"/>
  <c r="D564"/>
  <c r="J564"/>
  <c r="D565"/>
  <c r="J565"/>
  <c r="D566"/>
  <c r="J566"/>
  <c r="D567"/>
  <c r="J567"/>
  <c r="D568"/>
  <c r="J568"/>
  <c r="D569"/>
  <c r="J569"/>
  <c r="D570"/>
  <c r="J570"/>
  <c r="D571"/>
  <c r="J571"/>
  <c r="D572"/>
  <c r="J572"/>
  <c r="D573"/>
  <c r="J573"/>
  <c r="D574"/>
  <c r="J574"/>
  <c r="D575"/>
  <c r="J575"/>
  <c r="D576"/>
  <c r="J576"/>
  <c r="D577"/>
  <c r="J577"/>
  <c r="D578"/>
  <c r="J578"/>
  <c r="D579"/>
  <c r="J579"/>
  <c r="D580"/>
  <c r="J580"/>
  <c r="D581"/>
  <c r="J581"/>
  <c r="D582"/>
  <c r="J582"/>
  <c r="D583"/>
  <c r="J583"/>
  <c r="D584"/>
  <c r="J584"/>
  <c r="D585"/>
  <c r="J585"/>
  <c r="D586"/>
  <c r="J586"/>
  <c r="D587"/>
  <c r="J587"/>
  <c r="D588"/>
  <c r="J588"/>
  <c r="D589"/>
  <c r="J589"/>
  <c r="D590"/>
  <c r="J590"/>
  <c r="D591"/>
  <c r="J591"/>
  <c r="D592"/>
  <c r="J592"/>
  <c r="D593"/>
  <c r="J593"/>
  <c r="D594"/>
  <c r="J594"/>
  <c r="D595"/>
  <c r="J595"/>
  <c r="D596"/>
  <c r="J596"/>
  <c r="D597"/>
  <c r="J597"/>
  <c r="D598"/>
  <c r="J598"/>
  <c r="D599"/>
  <c r="J599"/>
  <c r="D600"/>
  <c r="J600"/>
  <c r="D601"/>
  <c r="J601"/>
  <c r="D602"/>
  <c r="J602"/>
  <c r="D603"/>
  <c r="J603"/>
  <c r="D604"/>
  <c r="J604"/>
  <c r="D605"/>
  <c r="J605"/>
  <c r="D606"/>
  <c r="J606"/>
  <c r="D607"/>
  <c r="J607"/>
  <c r="D608"/>
  <c r="J608"/>
  <c r="D609"/>
  <c r="J609"/>
  <c r="D610"/>
  <c r="J610"/>
  <c r="D611"/>
  <c r="J611"/>
  <c r="D612"/>
  <c r="J612"/>
  <c r="D613"/>
  <c r="J613"/>
  <c r="D614"/>
  <c r="J614"/>
  <c r="D615"/>
  <c r="J615"/>
  <c r="D616"/>
  <c r="J616"/>
  <c r="D617"/>
  <c r="J617"/>
  <c r="D618"/>
  <c r="J618"/>
  <c r="D619"/>
  <c r="J619"/>
  <c r="D620"/>
  <c r="J620"/>
  <c r="D621"/>
  <c r="J621"/>
  <c r="D622"/>
  <c r="J622"/>
  <c r="D623"/>
  <c r="J623"/>
  <c r="D624"/>
  <c r="J624"/>
  <c r="D625"/>
  <c r="J625"/>
  <c r="D626"/>
  <c r="J626"/>
  <c r="D627"/>
  <c r="J627"/>
  <c r="D628"/>
  <c r="J628"/>
  <c r="D629"/>
  <c r="J629"/>
  <c r="D630"/>
  <c r="J630"/>
  <c r="D631"/>
  <c r="J631"/>
  <c r="D632"/>
  <c r="J632"/>
  <c r="D633"/>
  <c r="J633"/>
  <c r="D634"/>
  <c r="J634"/>
  <c r="D635"/>
  <c r="J635"/>
  <c r="D636"/>
  <c r="J636"/>
  <c r="D637"/>
  <c r="J637"/>
  <c r="D638"/>
  <c r="J638"/>
  <c r="D639"/>
  <c r="J639"/>
  <c r="D640"/>
  <c r="J640"/>
  <c r="D641"/>
  <c r="J641"/>
  <c r="D642"/>
  <c r="J642"/>
  <c r="D643"/>
  <c r="J643"/>
  <c r="D644"/>
  <c r="J644"/>
  <c r="D645"/>
  <c r="J645"/>
  <c r="D646"/>
  <c r="J646"/>
  <c r="D647"/>
  <c r="J647"/>
  <c r="D648"/>
  <c r="J648"/>
  <c r="D649"/>
  <c r="J649"/>
  <c r="D650"/>
  <c r="J650"/>
  <c r="D651"/>
  <c r="J651"/>
  <c r="D652"/>
  <c r="J652"/>
  <c r="D653"/>
  <c r="J653"/>
  <c r="D654"/>
  <c r="J654"/>
  <c r="D655"/>
  <c r="J655"/>
  <c r="D656"/>
  <c r="J656"/>
  <c r="D657"/>
  <c r="J657"/>
  <c r="D658"/>
  <c r="J658"/>
  <c r="D659"/>
  <c r="J659"/>
  <c r="D660"/>
  <c r="J660"/>
  <c r="D661"/>
  <c r="J661"/>
  <c r="D662"/>
  <c r="J662"/>
  <c r="D663"/>
  <c r="J663"/>
  <c r="D664"/>
  <c r="J664"/>
  <c r="D665"/>
  <c r="J665"/>
  <c r="D666"/>
  <c r="J666"/>
  <c r="D667"/>
  <c r="J667"/>
  <c r="D668"/>
  <c r="J668"/>
  <c r="D669"/>
  <c r="J669"/>
  <c r="D670"/>
  <c r="J670"/>
  <c r="D671"/>
  <c r="J671"/>
  <c r="D672"/>
  <c r="J672"/>
  <c r="D673"/>
  <c r="J673"/>
  <c r="D674"/>
  <c r="J674"/>
  <c r="D675"/>
  <c r="J675"/>
  <c r="D676"/>
  <c r="J676"/>
  <c r="D677"/>
  <c r="J677"/>
  <c r="D678"/>
  <c r="J678"/>
  <c r="D679"/>
  <c r="J679"/>
  <c r="D680"/>
  <c r="J680"/>
  <c r="D681"/>
  <c r="J681"/>
  <c r="D682"/>
  <c r="J682"/>
  <c r="D683"/>
  <c r="J683"/>
  <c r="D684"/>
  <c r="J684"/>
  <c r="D685"/>
  <c r="J685"/>
  <c r="D686"/>
  <c r="J686"/>
  <c r="D687"/>
  <c r="J687"/>
  <c r="D688"/>
  <c r="J688"/>
  <c r="D689"/>
  <c r="J689"/>
  <c r="D690"/>
  <c r="J690"/>
  <c r="D691"/>
  <c r="J691"/>
  <c r="D692"/>
  <c r="J692"/>
  <c r="D693"/>
  <c r="J693"/>
  <c r="D694"/>
  <c r="J694"/>
  <c r="D695"/>
  <c r="J695"/>
  <c r="D696"/>
  <c r="J696"/>
  <c r="D697"/>
  <c r="J697"/>
  <c r="D698"/>
  <c r="J698"/>
  <c r="D699"/>
  <c r="J699"/>
  <c r="D700"/>
  <c r="J700"/>
  <c r="D701"/>
  <c r="J701"/>
  <c r="D702"/>
  <c r="J702"/>
  <c r="D703"/>
  <c r="J703"/>
  <c r="D704"/>
  <c r="J704"/>
  <c r="D705"/>
  <c r="J705"/>
  <c r="D706"/>
  <c r="J706"/>
  <c r="D707"/>
  <c r="J707"/>
  <c r="D708"/>
  <c r="J708"/>
  <c r="D709"/>
  <c r="J709"/>
  <c r="D710"/>
  <c r="J710"/>
  <c r="D711"/>
  <c r="J711"/>
  <c r="D712"/>
  <c r="J712"/>
  <c r="D713"/>
  <c r="J713"/>
  <c r="D714"/>
  <c r="J714"/>
  <c r="D715"/>
  <c r="J715"/>
  <c r="D716"/>
  <c r="J716"/>
  <c r="D717"/>
  <c r="J717"/>
  <c r="D718"/>
  <c r="J718"/>
  <c r="D719"/>
  <c r="J719"/>
  <c r="D720"/>
  <c r="J720"/>
  <c r="D721"/>
  <c r="J721"/>
  <c r="D722"/>
  <c r="J722"/>
  <c r="D723"/>
  <c r="J723"/>
  <c r="D724"/>
  <c r="J724"/>
  <c r="D725"/>
  <c r="J725"/>
  <c r="D726"/>
  <c r="J726"/>
  <c r="D727"/>
  <c r="J727"/>
  <c r="D728"/>
  <c r="J728"/>
  <c r="D729"/>
  <c r="J729"/>
  <c r="D730"/>
  <c r="J730"/>
  <c r="D731"/>
  <c r="J731"/>
  <c r="D732"/>
  <c r="J732"/>
  <c r="D733"/>
  <c r="J733"/>
  <c r="D734"/>
  <c r="J734"/>
  <c r="D735"/>
  <c r="J735"/>
  <c r="D736"/>
  <c r="J736"/>
  <c r="D737"/>
  <c r="J737"/>
  <c r="D738"/>
  <c r="J738"/>
  <c r="D739"/>
  <c r="J739"/>
  <c r="D740"/>
  <c r="J740"/>
  <c r="D741"/>
  <c r="J741"/>
  <c r="D742"/>
  <c r="J742"/>
  <c r="D743"/>
  <c r="J743"/>
  <c r="D744"/>
  <c r="J744"/>
  <c r="D745"/>
  <c r="J745"/>
  <c r="D746"/>
  <c r="J746"/>
  <c r="D747"/>
  <c r="J747"/>
  <c r="D748"/>
  <c r="J748"/>
  <c r="D749"/>
  <c r="J749"/>
  <c r="D750"/>
  <c r="J750"/>
  <c r="D751"/>
  <c r="J751"/>
  <c r="D752"/>
  <c r="J752"/>
  <c r="D753"/>
  <c r="J753"/>
  <c r="D754"/>
  <c r="J754"/>
  <c r="D755"/>
  <c r="J755"/>
  <c r="D756"/>
  <c r="J756"/>
  <c r="D757"/>
  <c r="J757"/>
  <c r="D758"/>
  <c r="J758"/>
  <c r="D759"/>
  <c r="J759"/>
  <c r="D760"/>
  <c r="J760"/>
  <c r="D761"/>
  <c r="J761"/>
  <c r="D762"/>
  <c r="J762"/>
  <c r="D763"/>
  <c r="J763"/>
  <c r="D764"/>
  <c r="J764"/>
  <c r="D765"/>
  <c r="J765"/>
  <c r="D766"/>
  <c r="J766"/>
  <c r="D767"/>
  <c r="J767"/>
  <c r="D768"/>
  <c r="J768"/>
  <c r="D769"/>
  <c r="J769"/>
  <c r="D770"/>
  <c r="J770"/>
  <c r="D771"/>
  <c r="J771"/>
  <c r="D772"/>
  <c r="J772"/>
  <c r="D773"/>
  <c r="J773"/>
  <c r="D774"/>
  <c r="J774"/>
  <c r="D775"/>
  <c r="J775"/>
  <c r="D776"/>
  <c r="J776"/>
  <c r="D777"/>
  <c r="J777"/>
  <c r="D778"/>
  <c r="J778"/>
  <c r="D779"/>
  <c r="J779"/>
  <c r="D780"/>
  <c r="J780"/>
  <c r="D781"/>
  <c r="J781"/>
  <c r="D782"/>
  <c r="J782"/>
  <c r="D783"/>
  <c r="J783"/>
  <c r="D784"/>
  <c r="J784"/>
  <c r="D785"/>
  <c r="J785"/>
  <c r="D786"/>
  <c r="J786"/>
  <c r="D787"/>
  <c r="J787"/>
  <c r="D788"/>
  <c r="J788"/>
  <c r="D789"/>
  <c r="J789"/>
  <c r="D790"/>
  <c r="J790"/>
  <c r="D791"/>
  <c r="J791"/>
  <c r="D792"/>
  <c r="J792"/>
  <c r="D793"/>
  <c r="J793"/>
  <c r="D794"/>
  <c r="J794"/>
  <c r="D795"/>
  <c r="J795"/>
  <c r="D796"/>
  <c r="J796"/>
  <c r="D797"/>
  <c r="J797"/>
  <c r="D798"/>
  <c r="J798"/>
  <c r="D799"/>
  <c r="J799"/>
  <c r="D800"/>
  <c r="J800"/>
  <c r="D801"/>
  <c r="J801"/>
  <c r="D802"/>
  <c r="J802"/>
  <c r="D803"/>
  <c r="J803"/>
  <c r="D804"/>
  <c r="J804"/>
  <c r="D805"/>
  <c r="J805"/>
  <c r="D806"/>
  <c r="J806"/>
  <c r="D807"/>
  <c r="J807"/>
  <c r="D808"/>
  <c r="J808"/>
  <c r="D809"/>
  <c r="J809"/>
  <c r="D810"/>
  <c r="J810"/>
  <c r="D811"/>
  <c r="J811"/>
  <c r="D812"/>
  <c r="J812"/>
  <c r="D813"/>
  <c r="J813"/>
  <c r="D814"/>
  <c r="J814"/>
  <c r="D815"/>
  <c r="J815"/>
  <c r="D816"/>
  <c r="J816"/>
  <c r="D817"/>
  <c r="J817"/>
  <c r="D818"/>
  <c r="J818"/>
  <c r="D819"/>
  <c r="J819"/>
  <c r="D820"/>
  <c r="J820"/>
  <c r="D821"/>
  <c r="J821"/>
  <c r="D822"/>
  <c r="J822"/>
  <c r="D823"/>
  <c r="J823"/>
  <c r="D824"/>
  <c r="J824"/>
  <c r="D825"/>
  <c r="J825"/>
  <c r="D826"/>
  <c r="J826"/>
  <c r="D827"/>
  <c r="J827"/>
  <c r="D828"/>
  <c r="J828"/>
  <c r="D829"/>
  <c r="J829"/>
  <c r="D830"/>
  <c r="J830"/>
  <c r="D831"/>
  <c r="J831"/>
  <c r="D832"/>
  <c r="J832"/>
  <c r="D833"/>
  <c r="J833"/>
  <c r="D834"/>
  <c r="J834"/>
  <c r="D835"/>
  <c r="J835"/>
  <c r="D836"/>
  <c r="J836"/>
  <c r="D837"/>
  <c r="J837"/>
  <c r="D838"/>
  <c r="J838"/>
  <c r="D839"/>
  <c r="J839"/>
  <c r="D840"/>
  <c r="J840"/>
  <c r="D841"/>
  <c r="J841"/>
  <c r="D842"/>
  <c r="J842"/>
  <c r="D843"/>
  <c r="J843"/>
  <c r="D844"/>
  <c r="J844"/>
  <c r="D845"/>
  <c r="J845"/>
  <c r="D846"/>
  <c r="J846"/>
  <c r="D847"/>
  <c r="J847"/>
  <c r="D848"/>
  <c r="J848"/>
  <c r="D849"/>
  <c r="J849"/>
  <c r="D850"/>
  <c r="J850"/>
  <c r="D851"/>
  <c r="J851"/>
  <c r="D852"/>
  <c r="J852"/>
  <c r="D853"/>
  <c r="J853"/>
  <c r="D854"/>
  <c r="J854"/>
  <c r="D855"/>
  <c r="J855"/>
  <c r="D856"/>
  <c r="J856"/>
  <c r="D857"/>
  <c r="J857"/>
  <c r="D858"/>
  <c r="J858"/>
  <c r="D859"/>
  <c r="J859"/>
  <c r="D860"/>
  <c r="J860"/>
  <c r="D861"/>
  <c r="J861"/>
  <c r="D862"/>
  <c r="J862"/>
  <c r="D863"/>
  <c r="J863"/>
  <c r="D864"/>
  <c r="J864"/>
  <c r="D865"/>
  <c r="J865"/>
  <c r="D866"/>
  <c r="J866"/>
  <c r="D867"/>
  <c r="J867"/>
  <c r="D868"/>
  <c r="J868"/>
  <c r="D869"/>
  <c r="J869"/>
  <c r="D870"/>
  <c r="J870"/>
  <c r="D871"/>
  <c r="J871"/>
  <c r="D872"/>
  <c r="J872"/>
  <c r="D873"/>
  <c r="J873"/>
  <c r="D874"/>
  <c r="J874"/>
  <c r="D875"/>
  <c r="J875"/>
  <c r="D876"/>
  <c r="J876"/>
  <c r="D877"/>
  <c r="J877"/>
  <c r="D878"/>
  <c r="J878"/>
  <c r="D879"/>
  <c r="J879"/>
  <c r="D880"/>
  <c r="J880"/>
  <c r="D881"/>
  <c r="J881"/>
  <c r="D882"/>
  <c r="J882"/>
  <c r="D883"/>
  <c r="J883"/>
  <c r="D884"/>
  <c r="J884"/>
  <c r="D885"/>
  <c r="J885"/>
  <c r="D886"/>
  <c r="J886"/>
  <c r="D887"/>
  <c r="J887"/>
  <c r="D888"/>
  <c r="J888"/>
  <c r="D889"/>
  <c r="J889"/>
  <c r="D890"/>
  <c r="J890"/>
  <c r="D891"/>
  <c r="J891"/>
  <c r="D892"/>
  <c r="J892"/>
  <c r="D893"/>
  <c r="J893"/>
  <c r="D894"/>
  <c r="J894"/>
  <c r="D895"/>
  <c r="J895"/>
  <c r="D896"/>
  <c r="J896"/>
  <c r="D897"/>
  <c r="J897"/>
  <c r="D898"/>
  <c r="J898"/>
  <c r="D899"/>
  <c r="J899"/>
  <c r="D900"/>
  <c r="J900"/>
  <c r="D901"/>
  <c r="J901"/>
  <c r="D902"/>
  <c r="J902"/>
  <c r="D903"/>
  <c r="J903"/>
  <c r="D904"/>
  <c r="J904"/>
  <c r="D905"/>
  <c r="J905"/>
  <c r="D906"/>
  <c r="J906"/>
  <c r="D907"/>
  <c r="J907"/>
  <c r="D908"/>
  <c r="J908"/>
  <c r="D909"/>
  <c r="J909"/>
  <c r="D910"/>
  <c r="J910"/>
  <c r="D911"/>
  <c r="J911"/>
  <c r="D912"/>
  <c r="J912"/>
  <c r="D913"/>
  <c r="J913"/>
  <c r="D914"/>
  <c r="J914"/>
  <c r="D915"/>
  <c r="J915"/>
  <c r="D916"/>
  <c r="J916"/>
  <c r="D917"/>
  <c r="J917"/>
  <c r="D918"/>
  <c r="J918"/>
  <c r="D919"/>
  <c r="J919"/>
  <c r="D920"/>
  <c r="J920"/>
  <c r="D921"/>
  <c r="J921"/>
  <c r="D922"/>
  <c r="J922"/>
  <c r="D923"/>
  <c r="J923"/>
  <c r="D924"/>
  <c r="J924"/>
  <c r="D925"/>
  <c r="J925"/>
  <c r="D926"/>
  <c r="J926"/>
  <c r="D927"/>
  <c r="J927"/>
  <c r="D928"/>
  <c r="J928"/>
  <c r="D929"/>
  <c r="J929"/>
  <c r="D930"/>
  <c r="J930"/>
  <c r="D931"/>
  <c r="J931"/>
  <c r="D932"/>
  <c r="J932"/>
  <c r="D933"/>
  <c r="J933"/>
  <c r="D934"/>
  <c r="J934"/>
  <c r="D935"/>
  <c r="J935"/>
  <c r="D936"/>
  <c r="J936"/>
  <c r="D937"/>
  <c r="J937"/>
  <c r="D938"/>
  <c r="J938"/>
  <c r="D939"/>
  <c r="J939"/>
  <c r="D940"/>
  <c r="J940"/>
  <c r="D941"/>
  <c r="J941"/>
  <c r="D942"/>
  <c r="J942"/>
  <c r="D943"/>
  <c r="J943"/>
  <c r="D944"/>
  <c r="J944"/>
  <c r="D945"/>
  <c r="J945"/>
  <c r="D946"/>
  <c r="J946"/>
  <c r="D947"/>
  <c r="J947"/>
  <c r="D948"/>
  <c r="J948"/>
  <c r="D949"/>
  <c r="J949"/>
  <c r="D950"/>
  <c r="J950"/>
  <c r="D951"/>
  <c r="J951"/>
  <c r="D952"/>
  <c r="J952"/>
  <c r="D953"/>
  <c r="J953"/>
  <c r="D954"/>
  <c r="J954"/>
  <c r="D955"/>
  <c r="J955"/>
  <c r="D956"/>
  <c r="J956"/>
  <c r="D957"/>
  <c r="J957"/>
  <c r="D958"/>
  <c r="J958"/>
  <c r="D959"/>
  <c r="J959"/>
  <c r="D960"/>
  <c r="J960"/>
  <c r="D961"/>
  <c r="J961"/>
  <c r="D962"/>
  <c r="J962"/>
  <c r="D963"/>
  <c r="J963"/>
  <c r="D964"/>
  <c r="J964"/>
  <c r="D965"/>
  <c r="J965"/>
  <c r="D966"/>
  <c r="J966"/>
  <c r="D967"/>
  <c r="J967"/>
  <c r="D968"/>
  <c r="J968"/>
  <c r="D969"/>
  <c r="J969"/>
  <c r="D970"/>
  <c r="J970"/>
  <c r="D971"/>
  <c r="J971"/>
  <c r="D972"/>
  <c r="J972"/>
  <c r="D973"/>
  <c r="J973"/>
  <c r="D974"/>
  <c r="J974"/>
  <c r="D975"/>
  <c r="J975"/>
  <c r="D976"/>
  <c r="J976"/>
  <c r="D977"/>
  <c r="J977"/>
  <c r="D978"/>
  <c r="J978"/>
  <c r="D979"/>
  <c r="J979"/>
  <c r="D980"/>
  <c r="J980"/>
  <c r="D981"/>
  <c r="J981"/>
  <c r="D982"/>
  <c r="J982"/>
  <c r="D983"/>
  <c r="J983"/>
  <c r="D984"/>
  <c r="J984"/>
  <c r="D985"/>
  <c r="J985"/>
  <c r="D986"/>
  <c r="J986"/>
  <c r="D987"/>
  <c r="J987"/>
  <c r="D988"/>
  <c r="J988"/>
  <c r="D989"/>
  <c r="J989"/>
  <c r="D990"/>
  <c r="J990"/>
  <c r="D991"/>
  <c r="J991"/>
  <c r="D992"/>
  <c r="J992"/>
  <c r="D993"/>
  <c r="J993"/>
  <c r="D994"/>
  <c r="J994"/>
  <c r="D995"/>
  <c r="J995"/>
  <c r="D996"/>
  <c r="J996"/>
  <c r="D997"/>
  <c r="J997"/>
  <c r="D998"/>
  <c r="J998"/>
  <c r="D999"/>
  <c r="J999"/>
  <c r="D1000"/>
  <c r="J1000"/>
  <c r="D1001"/>
  <c r="J1001"/>
  <c r="D1002"/>
  <c r="J1002"/>
  <c r="D1003"/>
  <c r="J1003"/>
  <c r="D1004"/>
  <c r="J1004"/>
  <c r="D1005"/>
  <c r="J1005"/>
  <c r="D1006"/>
  <c r="J1006"/>
  <c r="D7"/>
  <c r="J7"/>
  <c r="K7"/>
  <c r="Q13" i="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S6" i="7"/>
  <c r="S7"/>
  <c r="S8"/>
  <c r="S9"/>
  <c r="S10"/>
  <c r="S11"/>
  <c r="S12"/>
  <c r="S13"/>
  <c r="S14"/>
  <c r="S15"/>
  <c r="S16"/>
  <c r="S5"/>
  <c r="D19" i="26"/>
  <c r="D9"/>
  <c r="D8"/>
  <c r="R1006" i="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F11"/>
  <c r="F10"/>
  <c r="F9"/>
  <c r="F8"/>
  <c r="F7"/>
  <c r="P2004" i="26"/>
  <c r="P2003"/>
  <c r="P2002"/>
  <c r="P2001"/>
  <c r="P2000"/>
  <c r="P1999"/>
  <c r="R1999"/>
  <c r="O1999"/>
  <c r="P1998"/>
  <c r="P1997"/>
  <c r="P1996"/>
  <c r="P1995"/>
  <c r="P1994"/>
  <c r="P1993"/>
  <c r="P1992"/>
  <c r="P1991"/>
  <c r="R1991"/>
  <c r="O1991"/>
  <c r="P1990"/>
  <c r="P1989"/>
  <c r="P1988"/>
  <c r="P1987"/>
  <c r="P1986"/>
  <c r="P1985"/>
  <c r="P1984"/>
  <c r="P1983"/>
  <c r="R1983"/>
  <c r="O1983"/>
  <c r="P1982"/>
  <c r="P1981"/>
  <c r="P1980"/>
  <c r="P1979"/>
  <c r="P1978"/>
  <c r="P1977"/>
  <c r="P1976"/>
  <c r="R1976"/>
  <c r="O1976"/>
  <c r="P1975"/>
  <c r="R1975"/>
  <c r="O1975"/>
  <c r="P1974"/>
  <c r="P1973"/>
  <c r="P1972"/>
  <c r="P1971"/>
  <c r="P1970"/>
  <c r="P1969"/>
  <c r="P1968"/>
  <c r="P1967"/>
  <c r="R1967"/>
  <c r="O1967"/>
  <c r="P1966"/>
  <c r="P1965"/>
  <c r="P1964"/>
  <c r="P1963"/>
  <c r="P1962"/>
  <c r="P1961"/>
  <c r="P1960"/>
  <c r="P1959"/>
  <c r="R1959"/>
  <c r="O1959"/>
  <c r="P1958"/>
  <c r="P1957"/>
  <c r="P1956"/>
  <c r="P1955"/>
  <c r="P1954"/>
  <c r="P1953"/>
  <c r="P1952"/>
  <c r="P1951"/>
  <c r="R1951"/>
  <c r="O1951"/>
  <c r="P1950"/>
  <c r="P1949"/>
  <c r="P1948"/>
  <c r="P1947"/>
  <c r="P1946"/>
  <c r="P1945"/>
  <c r="P1944"/>
  <c r="R1944"/>
  <c r="O1944"/>
  <c r="P1943"/>
  <c r="R1943"/>
  <c r="O1943"/>
  <c r="P1942"/>
  <c r="P1941"/>
  <c r="P1940"/>
  <c r="P1939"/>
  <c r="P1938"/>
  <c r="P1937"/>
  <c r="P1936"/>
  <c r="P1935"/>
  <c r="R1935"/>
  <c r="O1935"/>
  <c r="P1934"/>
  <c r="P1933"/>
  <c r="P1932"/>
  <c r="P1931"/>
  <c r="R1931"/>
  <c r="O1931"/>
  <c r="P1930"/>
  <c r="P1929"/>
  <c r="P1928"/>
  <c r="P1927"/>
  <c r="P1926"/>
  <c r="P1925"/>
  <c r="P1924"/>
  <c r="P1923"/>
  <c r="P1922"/>
  <c r="P1921"/>
  <c r="P1920"/>
  <c r="R1920"/>
  <c r="O1920"/>
  <c r="P1919"/>
  <c r="R1919"/>
  <c r="O1919"/>
  <c r="P1918"/>
  <c r="P1917"/>
  <c r="P1916"/>
  <c r="P1915"/>
  <c r="R1915"/>
  <c r="O1915"/>
  <c r="P1914"/>
  <c r="P1913"/>
  <c r="P1912"/>
  <c r="P1911"/>
  <c r="P1910"/>
  <c r="P1909"/>
  <c r="P1908"/>
  <c r="P1907"/>
  <c r="P1906"/>
  <c r="P1905"/>
  <c r="P1904"/>
  <c r="P1903"/>
  <c r="R1903"/>
  <c r="O1903"/>
  <c r="P1902"/>
  <c r="P1901"/>
  <c r="P1900"/>
  <c r="P1899"/>
  <c r="R1899"/>
  <c r="O1899"/>
  <c r="P1898"/>
  <c r="P1897"/>
  <c r="P1896"/>
  <c r="P1895"/>
  <c r="P1894"/>
  <c r="P1893"/>
  <c r="P1892"/>
  <c r="P1891"/>
  <c r="P1890"/>
  <c r="P1889"/>
  <c r="P1888"/>
  <c r="R1888"/>
  <c r="O1888"/>
  <c r="P1887"/>
  <c r="R1887"/>
  <c r="O1887"/>
  <c r="P1886"/>
  <c r="P1885"/>
  <c r="P1884"/>
  <c r="P1883"/>
  <c r="R1883"/>
  <c r="O1883"/>
  <c r="P1882"/>
  <c r="P1881"/>
  <c r="P1880"/>
  <c r="P1879"/>
  <c r="P1878"/>
  <c r="P1877"/>
  <c r="P1876"/>
  <c r="P1875"/>
  <c r="P1874"/>
  <c r="P1873"/>
  <c r="P1872"/>
  <c r="P1871"/>
  <c r="R1871"/>
  <c r="O1871"/>
  <c r="P1870"/>
  <c r="P1869"/>
  <c r="P1868"/>
  <c r="P1867"/>
  <c r="R1867"/>
  <c r="O1867"/>
  <c r="P1866"/>
  <c r="P1865"/>
  <c r="P1864"/>
  <c r="P1863"/>
  <c r="P1862"/>
  <c r="P1861"/>
  <c r="P1860"/>
  <c r="P1859"/>
  <c r="P1858"/>
  <c r="P1857"/>
  <c r="P1856"/>
  <c r="R1856"/>
  <c r="O1856"/>
  <c r="P1855"/>
  <c r="R1855"/>
  <c r="O1855"/>
  <c r="P1854"/>
  <c r="P1853"/>
  <c r="P1852"/>
  <c r="P1851"/>
  <c r="R1851"/>
  <c r="O1851"/>
  <c r="P1850"/>
  <c r="P1849"/>
  <c r="P1848"/>
  <c r="P1847"/>
  <c r="P1846"/>
  <c r="P1845"/>
  <c r="P1844"/>
  <c r="P1843"/>
  <c r="P1842"/>
  <c r="P1841"/>
  <c r="P1840"/>
  <c r="P1839"/>
  <c r="R1839"/>
  <c r="O1839"/>
  <c r="P1838"/>
  <c r="P1837"/>
  <c r="P1836"/>
  <c r="P1835"/>
  <c r="R1835"/>
  <c r="O1835"/>
  <c r="P1834"/>
  <c r="P1833"/>
  <c r="P1832"/>
  <c r="P1831"/>
  <c r="P1830"/>
  <c r="P1829"/>
  <c r="P1828"/>
  <c r="P1827"/>
  <c r="P1826"/>
  <c r="P1825"/>
  <c r="P1824"/>
  <c r="R1824"/>
  <c r="O1824"/>
  <c r="P1823"/>
  <c r="R1823"/>
  <c r="O1823"/>
  <c r="P1822"/>
  <c r="P1821"/>
  <c r="P1820"/>
  <c r="P1819"/>
  <c r="R1819"/>
  <c r="O1819"/>
  <c r="P1818"/>
  <c r="P1817"/>
  <c r="P1816"/>
  <c r="P1815"/>
  <c r="P1814"/>
  <c r="P1813"/>
  <c r="P1812"/>
  <c r="P1811"/>
  <c r="P1810"/>
  <c r="P1809"/>
  <c r="P1808"/>
  <c r="P1807"/>
  <c r="R1807"/>
  <c r="O1807"/>
  <c r="P1806"/>
  <c r="P1805"/>
  <c r="P1804"/>
  <c r="P1803"/>
  <c r="R1803"/>
  <c r="O1803"/>
  <c r="P1802"/>
  <c r="P1801"/>
  <c r="P1800"/>
  <c r="P1799"/>
  <c r="P1798"/>
  <c r="P1797"/>
  <c r="P1796"/>
  <c r="P1795"/>
  <c r="P1794"/>
  <c r="P1793"/>
  <c r="P1792"/>
  <c r="R1792"/>
  <c r="O1792"/>
  <c r="P1791"/>
  <c r="R1791"/>
  <c r="O1791"/>
  <c r="P1790"/>
  <c r="P1789"/>
  <c r="P1788"/>
  <c r="P1787"/>
  <c r="R1787"/>
  <c r="O1787"/>
  <c r="P1786"/>
  <c r="P1785"/>
  <c r="P1784"/>
  <c r="P1783"/>
  <c r="P1782"/>
  <c r="P1781"/>
  <c r="P1780"/>
  <c r="P1779"/>
  <c r="P1778"/>
  <c r="P1777"/>
  <c r="P1776"/>
  <c r="P1775"/>
  <c r="R1775"/>
  <c r="O1775"/>
  <c r="P1774"/>
  <c r="P1773"/>
  <c r="P1772"/>
  <c r="P1771"/>
  <c r="R1771"/>
  <c r="O1771"/>
  <c r="P1770"/>
  <c r="P1769"/>
  <c r="P1768"/>
  <c r="P1767"/>
  <c r="P1766"/>
  <c r="P1765"/>
  <c r="P1764"/>
  <c r="P1763"/>
  <c r="P1762"/>
  <c r="P1761"/>
  <c r="P1760"/>
  <c r="R1760"/>
  <c r="O1760"/>
  <c r="P1759"/>
  <c r="R1759"/>
  <c r="O1759"/>
  <c r="P1758"/>
  <c r="P1757"/>
  <c r="P1756"/>
  <c r="P1755"/>
  <c r="R1755"/>
  <c r="O1755"/>
  <c r="P1754"/>
  <c r="P1753"/>
  <c r="P1752"/>
  <c r="P1751"/>
  <c r="P1750"/>
  <c r="P1749"/>
  <c r="P1748"/>
  <c r="P1747"/>
  <c r="P1746"/>
  <c r="P1745"/>
  <c r="P1744"/>
  <c r="P1743"/>
  <c r="R1743"/>
  <c r="O1743"/>
  <c r="P1742"/>
  <c r="P1741"/>
  <c r="P1740"/>
  <c r="P1739"/>
  <c r="R1739"/>
  <c r="O1739"/>
  <c r="P1738"/>
  <c r="P1737"/>
  <c r="P1736"/>
  <c r="P1735"/>
  <c r="P1734"/>
  <c r="P1733"/>
  <c r="P1732"/>
  <c r="P1731"/>
  <c r="P1730"/>
  <c r="P1729"/>
  <c r="P1728"/>
  <c r="R1728"/>
  <c r="O1728"/>
  <c r="P1727"/>
  <c r="R1727"/>
  <c r="O1727"/>
  <c r="P1726"/>
  <c r="P1725"/>
  <c r="P1724"/>
  <c r="P1723"/>
  <c r="R1723"/>
  <c r="O1723"/>
  <c r="P1722"/>
  <c r="P1721"/>
  <c r="P1720"/>
  <c r="P1719"/>
  <c r="P1718"/>
  <c r="P1717"/>
  <c r="P1716"/>
  <c r="P1715"/>
  <c r="P1714"/>
  <c r="P1713"/>
  <c r="P1712"/>
  <c r="P1711"/>
  <c r="R1711"/>
  <c r="O1711"/>
  <c r="P1710"/>
  <c r="P1709"/>
  <c r="P1708"/>
  <c r="P1707"/>
  <c r="R1707"/>
  <c r="O1707"/>
  <c r="P1706"/>
  <c r="P1705"/>
  <c r="P1704"/>
  <c r="P1703"/>
  <c r="P1702"/>
  <c r="P1701"/>
  <c r="P1700"/>
  <c r="P1699"/>
  <c r="P1698"/>
  <c r="P1697"/>
  <c r="P1696"/>
  <c r="R1696"/>
  <c r="O1696"/>
  <c r="P1695"/>
  <c r="R1695"/>
  <c r="O1695"/>
  <c r="P1694"/>
  <c r="P1693"/>
  <c r="P1692"/>
  <c r="P1691"/>
  <c r="R1691"/>
  <c r="O1691"/>
  <c r="P1690"/>
  <c r="P1689"/>
  <c r="P1688"/>
  <c r="P1687"/>
  <c r="P1686"/>
  <c r="P1685"/>
  <c r="P1684"/>
  <c r="P1683"/>
  <c r="P1682"/>
  <c r="P1681"/>
  <c r="P1680"/>
  <c r="P1679"/>
  <c r="R1679"/>
  <c r="O1679"/>
  <c r="P1678"/>
  <c r="P1677"/>
  <c r="P1676"/>
  <c r="P1675"/>
  <c r="R1675"/>
  <c r="O1675"/>
  <c r="P1674"/>
  <c r="P1673"/>
  <c r="P1672"/>
  <c r="P1671"/>
  <c r="P1670"/>
  <c r="P1669"/>
  <c r="P1668"/>
  <c r="P1667"/>
  <c r="P1666"/>
  <c r="P1665"/>
  <c r="P1664"/>
  <c r="R1664"/>
  <c r="O1664"/>
  <c r="P1663"/>
  <c r="R1663"/>
  <c r="O1663"/>
  <c r="P1662"/>
  <c r="P1661"/>
  <c r="P1660"/>
  <c r="P1659"/>
  <c r="R1659"/>
  <c r="O1659"/>
  <c r="P1658"/>
  <c r="P1657"/>
  <c r="P1656"/>
  <c r="P1655"/>
  <c r="P1654"/>
  <c r="P1653"/>
  <c r="P1652"/>
  <c r="P1651"/>
  <c r="P1650"/>
  <c r="P1649"/>
  <c r="P1648"/>
  <c r="P1647"/>
  <c r="R1647"/>
  <c r="O1647"/>
  <c r="P1646"/>
  <c r="P1645"/>
  <c r="P1644"/>
  <c r="P1643"/>
  <c r="R1643"/>
  <c r="O1643"/>
  <c r="P1642"/>
  <c r="P1641"/>
  <c r="P1640"/>
  <c r="P1639"/>
  <c r="P1638"/>
  <c r="P1637"/>
  <c r="P1636"/>
  <c r="P1635"/>
  <c r="P1634"/>
  <c r="P1633"/>
  <c r="P1632"/>
  <c r="R1632"/>
  <c r="O1632"/>
  <c r="P1631"/>
  <c r="R1631"/>
  <c r="O1631"/>
  <c r="P1630"/>
  <c r="P1629"/>
  <c r="P1628"/>
  <c r="P1627"/>
  <c r="R1627"/>
  <c r="O1627"/>
  <c r="P1626"/>
  <c r="P1625"/>
  <c r="P1624"/>
  <c r="P1623"/>
  <c r="P1622"/>
  <c r="P1621"/>
  <c r="P1620"/>
  <c r="P1619"/>
  <c r="P1618"/>
  <c r="P1617"/>
  <c r="P1616"/>
  <c r="P1615"/>
  <c r="R1615"/>
  <c r="O1615"/>
  <c r="P1614"/>
  <c r="P1613"/>
  <c r="P1612"/>
  <c r="P1611"/>
  <c r="R1611"/>
  <c r="O1611"/>
  <c r="P1610"/>
  <c r="P1609"/>
  <c r="P1608"/>
  <c r="P1607"/>
  <c r="P1606"/>
  <c r="P1605"/>
  <c r="P1604"/>
  <c r="P1603"/>
  <c r="P1602"/>
  <c r="P1601"/>
  <c r="R1601"/>
  <c r="O1601"/>
  <c r="P1600"/>
  <c r="P1599"/>
  <c r="Q1599"/>
  <c r="N1599"/>
  <c r="P1598"/>
  <c r="P1597"/>
  <c r="P1596"/>
  <c r="P1595"/>
  <c r="P1594"/>
  <c r="P1593"/>
  <c r="R1593"/>
  <c r="O1593"/>
  <c r="P1592"/>
  <c r="P1591"/>
  <c r="P1590"/>
  <c r="P1589"/>
  <c r="P1588"/>
  <c r="P1587"/>
  <c r="P1586"/>
  <c r="P1585"/>
  <c r="P1584"/>
  <c r="P1583"/>
  <c r="P1582"/>
  <c r="P1581"/>
  <c r="P1580"/>
  <c r="P1579"/>
  <c r="P1578"/>
  <c r="P1577"/>
  <c r="R1577"/>
  <c r="O1577"/>
  <c r="P1576"/>
  <c r="P1575"/>
  <c r="P1574"/>
  <c r="P1573"/>
  <c r="P1572"/>
  <c r="P1571"/>
  <c r="P1570"/>
  <c r="P1569"/>
  <c r="R1569"/>
  <c r="O1569"/>
  <c r="P1568"/>
  <c r="P1567"/>
  <c r="P1566"/>
  <c r="P1565"/>
  <c r="P1564"/>
  <c r="P1563"/>
  <c r="P1562"/>
  <c r="P1561"/>
  <c r="R1561"/>
  <c r="O1561"/>
  <c r="P1560"/>
  <c r="P1559"/>
  <c r="P1558"/>
  <c r="P1557"/>
  <c r="P1556"/>
  <c r="P1555"/>
  <c r="P1554"/>
  <c r="P1553"/>
  <c r="P1552"/>
  <c r="P1551"/>
  <c r="P1550"/>
  <c r="P1549"/>
  <c r="P1548"/>
  <c r="P1547"/>
  <c r="P1546"/>
  <c r="P1545"/>
  <c r="R1545"/>
  <c r="O1545"/>
  <c r="P1544"/>
  <c r="P1543"/>
  <c r="P1542"/>
  <c r="P1541"/>
  <c r="P1540"/>
  <c r="P1539"/>
  <c r="P1538"/>
  <c r="P1537"/>
  <c r="R1537"/>
  <c r="O1537"/>
  <c r="P1536"/>
  <c r="R1536"/>
  <c r="O1536"/>
  <c r="P1535"/>
  <c r="Q1535"/>
  <c r="N1535"/>
  <c r="P1534"/>
  <c r="P1533"/>
  <c r="P1532"/>
  <c r="P1531"/>
  <c r="P1530"/>
  <c r="P1529"/>
  <c r="P1528"/>
  <c r="R1528"/>
  <c r="O1528"/>
  <c r="P1527"/>
  <c r="P1526"/>
  <c r="P1525"/>
  <c r="P1524"/>
  <c r="P1523"/>
  <c r="P1522"/>
  <c r="P1521"/>
  <c r="R1521"/>
  <c r="O1521"/>
  <c r="P1520"/>
  <c r="R1520"/>
  <c r="O1520"/>
  <c r="P1519"/>
  <c r="P1518"/>
  <c r="P1517"/>
  <c r="P1516"/>
  <c r="P1515"/>
  <c r="P1514"/>
  <c r="P1513"/>
  <c r="P1512"/>
  <c r="R1512"/>
  <c r="O1512"/>
  <c r="P1511"/>
  <c r="P1510"/>
  <c r="P1509"/>
  <c r="P1508"/>
  <c r="P1507"/>
  <c r="P1506"/>
  <c r="P1505"/>
  <c r="R1505"/>
  <c r="O1505"/>
  <c r="P1504"/>
  <c r="R1504"/>
  <c r="O1504"/>
  <c r="P1503"/>
  <c r="P1502"/>
  <c r="P1501"/>
  <c r="P1500"/>
  <c r="P1499"/>
  <c r="P1498"/>
  <c r="P1497"/>
  <c r="P1496"/>
  <c r="R1496"/>
  <c r="O1496"/>
  <c r="P1495"/>
  <c r="P1494"/>
  <c r="P1493"/>
  <c r="P1492"/>
  <c r="P1491"/>
  <c r="P1490"/>
  <c r="P1489"/>
  <c r="R1489"/>
  <c r="O1489"/>
  <c r="P1488"/>
  <c r="R1488"/>
  <c r="O1488"/>
  <c r="P1487"/>
  <c r="Q1487"/>
  <c r="N1487"/>
  <c r="P1486"/>
  <c r="P1485"/>
  <c r="P1484"/>
  <c r="P1483"/>
  <c r="P1482"/>
  <c r="P1481"/>
  <c r="P1480"/>
  <c r="R1480"/>
  <c r="O1480"/>
  <c r="P1479"/>
  <c r="P1478"/>
  <c r="P1477"/>
  <c r="P1476"/>
  <c r="P1475"/>
  <c r="P1474"/>
  <c r="P1473"/>
  <c r="R1473"/>
  <c r="O1473"/>
  <c r="P1472"/>
  <c r="R1472"/>
  <c r="O1472"/>
  <c r="P1471"/>
  <c r="P1470"/>
  <c r="P1469"/>
  <c r="P1468"/>
  <c r="P1467"/>
  <c r="P1466"/>
  <c r="P1465"/>
  <c r="P1464"/>
  <c r="R1464"/>
  <c r="O1464"/>
  <c r="P1463"/>
  <c r="P1462"/>
  <c r="P1461"/>
  <c r="P1460"/>
  <c r="P1459"/>
  <c r="P1458"/>
  <c r="P1457"/>
  <c r="R1457"/>
  <c r="O1457"/>
  <c r="P1456"/>
  <c r="R1456"/>
  <c r="O1456"/>
  <c r="P1455"/>
  <c r="P1454"/>
  <c r="P1453"/>
  <c r="P1452"/>
  <c r="P1451"/>
  <c r="P1450"/>
  <c r="P1449"/>
  <c r="P1448"/>
  <c r="R1448"/>
  <c r="O1448"/>
  <c r="P1447"/>
  <c r="P1446"/>
  <c r="P1445"/>
  <c r="P1444"/>
  <c r="P1443"/>
  <c r="Q1443"/>
  <c r="N1443"/>
  <c r="P1442"/>
  <c r="P1441"/>
  <c r="R1441"/>
  <c r="O1441"/>
  <c r="P1440"/>
  <c r="R1440"/>
  <c r="O1440"/>
  <c r="P1439"/>
  <c r="P1438"/>
  <c r="P1437"/>
  <c r="P1436"/>
  <c r="P1435"/>
  <c r="P1434"/>
  <c r="P1433"/>
  <c r="P1432"/>
  <c r="R1432"/>
  <c r="O1432"/>
  <c r="P1431"/>
  <c r="P1430"/>
  <c r="P1429"/>
  <c r="P1428"/>
  <c r="P1427"/>
  <c r="P1426"/>
  <c r="P1425"/>
  <c r="R1425"/>
  <c r="O1425"/>
  <c r="P1424"/>
  <c r="R1424"/>
  <c r="O1424"/>
  <c r="P1423"/>
  <c r="P1422"/>
  <c r="P1421"/>
  <c r="P1420"/>
  <c r="P1419"/>
  <c r="P1418"/>
  <c r="P1417"/>
  <c r="P1416"/>
  <c r="R1416"/>
  <c r="O1416"/>
  <c r="P1415"/>
  <c r="P1414"/>
  <c r="P1413"/>
  <c r="P1412"/>
  <c r="P1411"/>
  <c r="P1410"/>
  <c r="P1409"/>
  <c r="R1409"/>
  <c r="O1409"/>
  <c r="P1408"/>
  <c r="R1408"/>
  <c r="O1408"/>
  <c r="P1407"/>
  <c r="P1406"/>
  <c r="P1405"/>
  <c r="P1404"/>
  <c r="P1403"/>
  <c r="P1402"/>
  <c r="P1401"/>
  <c r="P1400"/>
  <c r="R1400"/>
  <c r="O1400"/>
  <c r="P1399"/>
  <c r="P1398"/>
  <c r="P1397"/>
  <c r="P1396"/>
  <c r="P1395"/>
  <c r="P1394"/>
  <c r="P1393"/>
  <c r="R1393"/>
  <c r="O1393"/>
  <c r="P1392"/>
  <c r="R1392"/>
  <c r="O1392"/>
  <c r="P1391"/>
  <c r="P1390"/>
  <c r="P1389"/>
  <c r="P1388"/>
  <c r="P1387"/>
  <c r="P1386"/>
  <c r="P1385"/>
  <c r="P1384"/>
  <c r="R1384"/>
  <c r="O1384"/>
  <c r="P1383"/>
  <c r="P1382"/>
  <c r="P1381"/>
  <c r="P1380"/>
  <c r="P1379"/>
  <c r="P1378"/>
  <c r="P1377"/>
  <c r="R1377"/>
  <c r="O1377"/>
  <c r="P1376"/>
  <c r="R1376"/>
  <c r="O1376"/>
  <c r="P1375"/>
  <c r="P1374"/>
  <c r="P1373"/>
  <c r="P1372"/>
  <c r="P1371"/>
  <c r="P1370"/>
  <c r="P1369"/>
  <c r="P1368"/>
  <c r="R1368"/>
  <c r="O1368"/>
  <c r="P1367"/>
  <c r="P1366"/>
  <c r="P1365"/>
  <c r="P1364"/>
  <c r="P1363"/>
  <c r="P1362"/>
  <c r="P1361"/>
  <c r="R1361"/>
  <c r="O1361"/>
  <c r="P1360"/>
  <c r="R1360"/>
  <c r="O1360"/>
  <c r="P1359"/>
  <c r="Q1359"/>
  <c r="N1359"/>
  <c r="P1358"/>
  <c r="P1357"/>
  <c r="P1356"/>
  <c r="P1355"/>
  <c r="P1354"/>
  <c r="P1353"/>
  <c r="P1352"/>
  <c r="R1352"/>
  <c r="O1352"/>
  <c r="P1351"/>
  <c r="P1350"/>
  <c r="P1349"/>
  <c r="P1348"/>
  <c r="P1347"/>
  <c r="P1346"/>
  <c r="P1345"/>
  <c r="R1345"/>
  <c r="O1345"/>
  <c r="P1344"/>
  <c r="R1344"/>
  <c r="O1344"/>
  <c r="P1343"/>
  <c r="P1342"/>
  <c r="P1341"/>
  <c r="P1340"/>
  <c r="P1339"/>
  <c r="P1338"/>
  <c r="P1337"/>
  <c r="P1336"/>
  <c r="R1336"/>
  <c r="O1336"/>
  <c r="P1335"/>
  <c r="P1334"/>
  <c r="P1333"/>
  <c r="P1332"/>
  <c r="P1331"/>
  <c r="P1330"/>
  <c r="P1329"/>
  <c r="R1329"/>
  <c r="O1329"/>
  <c r="P1328"/>
  <c r="R1328"/>
  <c r="O1328"/>
  <c r="P1327"/>
  <c r="Q1327"/>
  <c r="N1327"/>
  <c r="P1326"/>
  <c r="P1325"/>
  <c r="P1324"/>
  <c r="P1323"/>
  <c r="P1322"/>
  <c r="P1321"/>
  <c r="P1320"/>
  <c r="R1320"/>
  <c r="O1320"/>
  <c r="P1319"/>
  <c r="P1318"/>
  <c r="P1317"/>
  <c r="P1316"/>
  <c r="P1315"/>
  <c r="P1314"/>
  <c r="P1313"/>
  <c r="R1313"/>
  <c r="O1313"/>
  <c r="P1312"/>
  <c r="R1312"/>
  <c r="O1312"/>
  <c r="P1311"/>
  <c r="P1310"/>
  <c r="P1309"/>
  <c r="P1308"/>
  <c r="P1307"/>
  <c r="P1306"/>
  <c r="P1305"/>
  <c r="P1304"/>
  <c r="R1304"/>
  <c r="O1304"/>
  <c r="P1303"/>
  <c r="P1302"/>
  <c r="P1301"/>
  <c r="P1300"/>
  <c r="P1299"/>
  <c r="P1298"/>
  <c r="P1297"/>
  <c r="R1297"/>
  <c r="O1297"/>
  <c r="P1296"/>
  <c r="R1296"/>
  <c r="O1296"/>
  <c r="P1295"/>
  <c r="Q1295"/>
  <c r="N1295"/>
  <c r="P1294"/>
  <c r="P1293"/>
  <c r="P1292"/>
  <c r="P1291"/>
  <c r="P1290"/>
  <c r="P1289"/>
  <c r="P1288"/>
  <c r="R1288"/>
  <c r="O1288"/>
  <c r="P1287"/>
  <c r="P1286"/>
  <c r="P1285"/>
  <c r="P1284"/>
  <c r="P1283"/>
  <c r="P1282"/>
  <c r="P1281"/>
  <c r="R1281"/>
  <c r="O1281"/>
  <c r="P1280"/>
  <c r="R1280"/>
  <c r="O1280"/>
  <c r="P1279"/>
  <c r="P1278"/>
  <c r="P1277"/>
  <c r="P1276"/>
  <c r="P1275"/>
  <c r="P1274"/>
  <c r="P1273"/>
  <c r="P1272"/>
  <c r="R1272"/>
  <c r="O1272"/>
  <c r="P1271"/>
  <c r="P1270"/>
  <c r="P1269"/>
  <c r="P1268"/>
  <c r="P1267"/>
  <c r="P1266"/>
  <c r="P1265"/>
  <c r="R1265"/>
  <c r="O1265"/>
  <c r="P1264"/>
  <c r="R1264"/>
  <c r="O1264"/>
  <c r="P1263"/>
  <c r="Q1263"/>
  <c r="N1263"/>
  <c r="P1262"/>
  <c r="P1261"/>
  <c r="P1260"/>
  <c r="P1259"/>
  <c r="P1258"/>
  <c r="P1257"/>
  <c r="P1256"/>
  <c r="R1256"/>
  <c r="O1256"/>
  <c r="P1255"/>
  <c r="P1254"/>
  <c r="P1253"/>
  <c r="P1252"/>
  <c r="P1251"/>
  <c r="P1250"/>
  <c r="P1249"/>
  <c r="R1249"/>
  <c r="O1249"/>
  <c r="P1248"/>
  <c r="R1248"/>
  <c r="O1248"/>
  <c r="P1247"/>
  <c r="P1246"/>
  <c r="P1245"/>
  <c r="P1244"/>
  <c r="P1243"/>
  <c r="P1242"/>
  <c r="P1241"/>
  <c r="P1240"/>
  <c r="R1240"/>
  <c r="O1240"/>
  <c r="P1239"/>
  <c r="P1238"/>
  <c r="P1237"/>
  <c r="P1236"/>
  <c r="P1235"/>
  <c r="P1234"/>
  <c r="P1233"/>
  <c r="R1233"/>
  <c r="O1233"/>
  <c r="P1232"/>
  <c r="R1232"/>
  <c r="O1232"/>
  <c r="P1231"/>
  <c r="Q1231"/>
  <c r="N1231"/>
  <c r="P1230"/>
  <c r="P1229"/>
  <c r="P1228"/>
  <c r="P1227"/>
  <c r="P1226"/>
  <c r="P1225"/>
  <c r="P1224"/>
  <c r="R1224"/>
  <c r="O1224"/>
  <c r="P1223"/>
  <c r="P1222"/>
  <c r="P1221"/>
  <c r="P1220"/>
  <c r="P1219"/>
  <c r="P1218"/>
  <c r="P1217"/>
  <c r="R1217"/>
  <c r="O1217"/>
  <c r="P1216"/>
  <c r="R1216"/>
  <c r="O1216"/>
  <c r="P1215"/>
  <c r="P1214"/>
  <c r="P1213"/>
  <c r="P1212"/>
  <c r="P1211"/>
  <c r="P1210"/>
  <c r="P1209"/>
  <c r="P1208"/>
  <c r="R1208"/>
  <c r="O1208"/>
  <c r="P1207"/>
  <c r="P1206"/>
  <c r="P1205"/>
  <c r="P1204"/>
  <c r="P1203"/>
  <c r="P1202"/>
  <c r="P1201"/>
  <c r="R1201"/>
  <c r="O1201"/>
  <c r="P1200"/>
  <c r="R1200"/>
  <c r="O1200"/>
  <c r="P1199"/>
  <c r="Q1199"/>
  <c r="N1199"/>
  <c r="P1198"/>
  <c r="P1197"/>
  <c r="P1196"/>
  <c r="P1195"/>
  <c r="P1194"/>
  <c r="P1193"/>
  <c r="P1192"/>
  <c r="R1192"/>
  <c r="O1192"/>
  <c r="P1191"/>
  <c r="P1190"/>
  <c r="P1189"/>
  <c r="P1188"/>
  <c r="P1187"/>
  <c r="P1186"/>
  <c r="P1185"/>
  <c r="R1185"/>
  <c r="O1185"/>
  <c r="P1184"/>
  <c r="R1184"/>
  <c r="O1184"/>
  <c r="P1183"/>
  <c r="P1182"/>
  <c r="P1181"/>
  <c r="P1180"/>
  <c r="P1179"/>
  <c r="P1178"/>
  <c r="P1177"/>
  <c r="P1176"/>
  <c r="R1176"/>
  <c r="O1176"/>
  <c r="P1175"/>
  <c r="P1174"/>
  <c r="P1173"/>
  <c r="P1172"/>
  <c r="P1171"/>
  <c r="Q1171"/>
  <c r="N1171"/>
  <c r="P1170"/>
  <c r="P1169"/>
  <c r="R1169"/>
  <c r="O1169"/>
  <c r="P1168"/>
  <c r="R1168"/>
  <c r="O1168"/>
  <c r="P1167"/>
  <c r="P1166"/>
  <c r="P1165"/>
  <c r="P1164"/>
  <c r="P1163"/>
  <c r="P1162"/>
  <c r="P1161"/>
  <c r="P1160"/>
  <c r="R1160"/>
  <c r="O1160"/>
  <c r="P1159"/>
  <c r="P1158"/>
  <c r="P1157"/>
  <c r="P1156"/>
  <c r="P1155"/>
  <c r="P1154"/>
  <c r="P1153"/>
  <c r="R1153"/>
  <c r="O1153"/>
  <c r="P1152"/>
  <c r="R1152"/>
  <c r="O1152"/>
  <c r="P1151"/>
  <c r="P1150"/>
  <c r="P1149"/>
  <c r="Q1149"/>
  <c r="N1149"/>
  <c r="P1148"/>
  <c r="P1147"/>
  <c r="P1146"/>
  <c r="P1145"/>
  <c r="P1144"/>
  <c r="R1144"/>
  <c r="O1144"/>
  <c r="P1143"/>
  <c r="P1142"/>
  <c r="P1141"/>
  <c r="P1140"/>
  <c r="P1139"/>
  <c r="P1138"/>
  <c r="P1137"/>
  <c r="R1137"/>
  <c r="O1137"/>
  <c r="P1136"/>
  <c r="R1136"/>
  <c r="O1136"/>
  <c r="P1135"/>
  <c r="P1134"/>
  <c r="P1133"/>
  <c r="P1132"/>
  <c r="P1131"/>
  <c r="P1130"/>
  <c r="P1129"/>
  <c r="P1128"/>
  <c r="R1128"/>
  <c r="O1128"/>
  <c r="P1127"/>
  <c r="Q1127"/>
  <c r="N1127"/>
  <c r="P1126"/>
  <c r="P1125"/>
  <c r="P1124"/>
  <c r="P1123"/>
  <c r="P1122"/>
  <c r="P1121"/>
  <c r="R1121"/>
  <c r="O1121"/>
  <c r="P1120"/>
  <c r="R1120"/>
  <c r="O1120"/>
  <c r="P1119"/>
  <c r="P1118"/>
  <c r="P1117"/>
  <c r="P1116"/>
  <c r="P1115"/>
  <c r="P1114"/>
  <c r="P1113"/>
  <c r="P1112"/>
  <c r="R1112"/>
  <c r="O1112"/>
  <c r="P1111"/>
  <c r="P1110"/>
  <c r="P1109"/>
  <c r="P1108"/>
  <c r="P1107"/>
  <c r="Q1107"/>
  <c r="N1107"/>
  <c r="P1106"/>
  <c r="P1105"/>
  <c r="R1105"/>
  <c r="O1105"/>
  <c r="P1104"/>
  <c r="R1104"/>
  <c r="O1104"/>
  <c r="P1103"/>
  <c r="P1102"/>
  <c r="P1101"/>
  <c r="P1100"/>
  <c r="P1099"/>
  <c r="P1098"/>
  <c r="P1097"/>
  <c r="P1096"/>
  <c r="R1096"/>
  <c r="O1096"/>
  <c r="P1095"/>
  <c r="P1094"/>
  <c r="P1093"/>
  <c r="P1092"/>
  <c r="P1091"/>
  <c r="P1090"/>
  <c r="P1089"/>
  <c r="R1089"/>
  <c r="O1089"/>
  <c r="P1088"/>
  <c r="R1088"/>
  <c r="O1088"/>
  <c r="P1087"/>
  <c r="P1086"/>
  <c r="P1085"/>
  <c r="P1084"/>
  <c r="P1083"/>
  <c r="P1082"/>
  <c r="P1081"/>
  <c r="P1080"/>
  <c r="R1080"/>
  <c r="O1080"/>
  <c r="P1079"/>
  <c r="P1078"/>
  <c r="P1077"/>
  <c r="P1076"/>
  <c r="P1075"/>
  <c r="P1074"/>
  <c r="P1073"/>
  <c r="R1073"/>
  <c r="O1073"/>
  <c r="P1072"/>
  <c r="R1072"/>
  <c r="O1072"/>
  <c r="P1071"/>
  <c r="P1070"/>
  <c r="P1069"/>
  <c r="P1068"/>
  <c r="P1067"/>
  <c r="P1066"/>
  <c r="P1065"/>
  <c r="P1064"/>
  <c r="R1064"/>
  <c r="O1064"/>
  <c r="P1063"/>
  <c r="Q1063"/>
  <c r="N1063"/>
  <c r="P1062"/>
  <c r="P1061"/>
  <c r="P1060"/>
  <c r="P1059"/>
  <c r="P1058"/>
  <c r="P1057"/>
  <c r="R1057"/>
  <c r="O1057"/>
  <c r="P1056"/>
  <c r="R1056"/>
  <c r="O1056"/>
  <c r="P1055"/>
  <c r="P1054"/>
  <c r="P1053"/>
  <c r="P1052"/>
  <c r="P1051"/>
  <c r="P1050"/>
  <c r="P1049"/>
  <c r="P1048"/>
  <c r="R1048"/>
  <c r="O1048"/>
  <c r="P1047"/>
  <c r="P1046"/>
  <c r="P1045"/>
  <c r="P1044"/>
  <c r="P1043"/>
  <c r="Q1043"/>
  <c r="N1043"/>
  <c r="P1042"/>
  <c r="P1041"/>
  <c r="R1041"/>
  <c r="O1041"/>
  <c r="P1040"/>
  <c r="R1040"/>
  <c r="O1040"/>
  <c r="P1039"/>
  <c r="P1038"/>
  <c r="P1037"/>
  <c r="P1036"/>
  <c r="P1035"/>
  <c r="P1034"/>
  <c r="P1033"/>
  <c r="P1032"/>
  <c r="R1032"/>
  <c r="O1032"/>
  <c r="P1031"/>
  <c r="P1030"/>
  <c r="P1029"/>
  <c r="P1028"/>
  <c r="P1027"/>
  <c r="P1026"/>
  <c r="P1025"/>
  <c r="R1025"/>
  <c r="O1025"/>
  <c r="P1024"/>
  <c r="R1024"/>
  <c r="O1024"/>
  <c r="P1023"/>
  <c r="P1022"/>
  <c r="P1021"/>
  <c r="Q1021"/>
  <c r="N1021"/>
  <c r="P1020"/>
  <c r="P1019"/>
  <c r="P1018"/>
  <c r="P1017"/>
  <c r="P1016"/>
  <c r="R1016"/>
  <c r="O1016"/>
  <c r="P1015"/>
  <c r="P1014"/>
  <c r="P1013"/>
  <c r="P1012"/>
  <c r="P1011"/>
  <c r="P1010"/>
  <c r="P1009"/>
  <c r="R1009"/>
  <c r="O1009"/>
  <c r="P1008"/>
  <c r="R1008"/>
  <c r="O1008"/>
  <c r="P1007"/>
  <c r="P1006"/>
  <c r="P1005"/>
  <c r="P1004"/>
  <c r="P1003"/>
  <c r="P1002"/>
  <c r="R1002"/>
  <c r="O1002"/>
  <c r="P1001"/>
  <c r="R1001"/>
  <c r="O1001"/>
  <c r="P1000"/>
  <c r="P999"/>
  <c r="Q999"/>
  <c r="N999"/>
  <c r="P998"/>
  <c r="R998"/>
  <c r="O998"/>
  <c r="P997"/>
  <c r="R997"/>
  <c r="O997"/>
  <c r="P996"/>
  <c r="R996"/>
  <c r="O996"/>
  <c r="P995"/>
  <c r="R995"/>
  <c r="O995"/>
  <c r="P994"/>
  <c r="R994"/>
  <c r="O994"/>
  <c r="P993"/>
  <c r="P992"/>
  <c r="R992"/>
  <c r="O992"/>
  <c r="P991"/>
  <c r="R991"/>
  <c r="O991"/>
  <c r="P990"/>
  <c r="R990"/>
  <c r="O990"/>
  <c r="P989"/>
  <c r="R989"/>
  <c r="O989"/>
  <c r="P988"/>
  <c r="R988"/>
  <c r="O988"/>
  <c r="P987"/>
  <c r="R987"/>
  <c r="O987"/>
  <c r="P986"/>
  <c r="R986"/>
  <c r="O986"/>
  <c r="P985"/>
  <c r="P984"/>
  <c r="R984"/>
  <c r="O984"/>
  <c r="P983"/>
  <c r="R983"/>
  <c r="O983"/>
  <c r="P982"/>
  <c r="R982"/>
  <c r="O982"/>
  <c r="P981"/>
  <c r="R981"/>
  <c r="O981"/>
  <c r="P980"/>
  <c r="R980"/>
  <c r="O980"/>
  <c r="P979"/>
  <c r="Q979"/>
  <c r="N979"/>
  <c r="P978"/>
  <c r="R978"/>
  <c r="O978"/>
  <c r="P977"/>
  <c r="P976"/>
  <c r="R976"/>
  <c r="O976"/>
  <c r="P975"/>
  <c r="R975"/>
  <c r="O975"/>
  <c r="P974"/>
  <c r="R974"/>
  <c r="O974"/>
  <c r="P973"/>
  <c r="R973"/>
  <c r="O973"/>
  <c r="P972"/>
  <c r="R972"/>
  <c r="O972"/>
  <c r="P971"/>
  <c r="R971"/>
  <c r="O971"/>
  <c r="P970"/>
  <c r="R970"/>
  <c r="O970"/>
  <c r="P969"/>
  <c r="P968"/>
  <c r="R968"/>
  <c r="O968"/>
  <c r="P967"/>
  <c r="R967"/>
  <c r="O967"/>
  <c r="P966"/>
  <c r="R966"/>
  <c r="O966"/>
  <c r="P965"/>
  <c r="R965"/>
  <c r="O965"/>
  <c r="P964"/>
  <c r="R964"/>
  <c r="O964"/>
  <c r="P963"/>
  <c r="R963"/>
  <c r="O963"/>
  <c r="P962"/>
  <c r="R962"/>
  <c r="O962"/>
  <c r="P961"/>
  <c r="P960"/>
  <c r="R960"/>
  <c r="O960"/>
  <c r="P959"/>
  <c r="Q959"/>
  <c r="N959"/>
  <c r="P958"/>
  <c r="R958"/>
  <c r="O958"/>
  <c r="P957"/>
  <c r="R957"/>
  <c r="O957"/>
  <c r="P956"/>
  <c r="R956"/>
  <c r="O956"/>
  <c r="P955"/>
  <c r="R955"/>
  <c r="O955"/>
  <c r="P954"/>
  <c r="R954"/>
  <c r="O954"/>
  <c r="P953"/>
  <c r="P952"/>
  <c r="R952"/>
  <c r="O952"/>
  <c r="P951"/>
  <c r="R951"/>
  <c r="O951"/>
  <c r="P950"/>
  <c r="R950"/>
  <c r="O950"/>
  <c r="P949"/>
  <c r="R949"/>
  <c r="O949"/>
  <c r="P948"/>
  <c r="R948"/>
  <c r="O948"/>
  <c r="P947"/>
  <c r="R947"/>
  <c r="O947"/>
  <c r="P946"/>
  <c r="R946"/>
  <c r="O946"/>
  <c r="P945"/>
  <c r="P944"/>
  <c r="R944"/>
  <c r="O944"/>
  <c r="P943"/>
  <c r="R943"/>
  <c r="O943"/>
  <c r="P942"/>
  <c r="R942"/>
  <c r="O942"/>
  <c r="P941"/>
  <c r="R941"/>
  <c r="O941"/>
  <c r="P940"/>
  <c r="R940"/>
  <c r="O940"/>
  <c r="P939"/>
  <c r="R939"/>
  <c r="O939"/>
  <c r="P938"/>
  <c r="R938"/>
  <c r="O938"/>
  <c r="P937"/>
  <c r="P936"/>
  <c r="R936"/>
  <c r="O936"/>
  <c r="P935"/>
  <c r="R935"/>
  <c r="O935"/>
  <c r="P934"/>
  <c r="R934"/>
  <c r="O934"/>
  <c r="P933"/>
  <c r="R933"/>
  <c r="O933"/>
  <c r="P932"/>
  <c r="R932"/>
  <c r="O932"/>
  <c r="P931"/>
  <c r="R931"/>
  <c r="O931"/>
  <c r="P930"/>
  <c r="R930"/>
  <c r="O930"/>
  <c r="P929"/>
  <c r="P928"/>
  <c r="R928"/>
  <c r="O928"/>
  <c r="P927"/>
  <c r="Q927"/>
  <c r="N927"/>
  <c r="P926"/>
  <c r="R926"/>
  <c r="O926"/>
  <c r="P925"/>
  <c r="R925"/>
  <c r="O925"/>
  <c r="P924"/>
  <c r="R924"/>
  <c r="O924"/>
  <c r="P923"/>
  <c r="R923"/>
  <c r="O923"/>
  <c r="P922"/>
  <c r="R922"/>
  <c r="O922"/>
  <c r="P921"/>
  <c r="P920"/>
  <c r="R920"/>
  <c r="O920"/>
  <c r="P919"/>
  <c r="R919"/>
  <c r="O919"/>
  <c r="P918"/>
  <c r="R918"/>
  <c r="O918"/>
  <c r="P917"/>
  <c r="R917"/>
  <c r="O917"/>
  <c r="P916"/>
  <c r="R916"/>
  <c r="O916"/>
  <c r="P915"/>
  <c r="R915"/>
  <c r="O915"/>
  <c r="P914"/>
  <c r="R914"/>
  <c r="O914"/>
  <c r="P913"/>
  <c r="P912"/>
  <c r="Q912"/>
  <c r="N912"/>
  <c r="P911"/>
  <c r="R911"/>
  <c r="O911"/>
  <c r="P910"/>
  <c r="R910"/>
  <c r="O910"/>
  <c r="P909"/>
  <c r="R909"/>
  <c r="O909"/>
  <c r="P908"/>
  <c r="R908"/>
  <c r="O908"/>
  <c r="P907"/>
  <c r="R907"/>
  <c r="O907"/>
  <c r="P906"/>
  <c r="R906"/>
  <c r="O906"/>
  <c r="P905"/>
  <c r="P904"/>
  <c r="R904"/>
  <c r="O904"/>
  <c r="P903"/>
  <c r="R903"/>
  <c r="O903"/>
  <c r="P902"/>
  <c r="R902"/>
  <c r="O902"/>
  <c r="P901"/>
  <c r="R901"/>
  <c r="O901"/>
  <c r="P900"/>
  <c r="R900"/>
  <c r="O900"/>
  <c r="P899"/>
  <c r="R899"/>
  <c r="O899"/>
  <c r="P898"/>
  <c r="R898"/>
  <c r="O898"/>
  <c r="P897"/>
  <c r="P896"/>
  <c r="R896"/>
  <c r="O896"/>
  <c r="P895"/>
  <c r="Q895"/>
  <c r="N895"/>
  <c r="P894"/>
  <c r="R894"/>
  <c r="O894"/>
  <c r="P893"/>
  <c r="R893"/>
  <c r="O893"/>
  <c r="P892"/>
  <c r="R892"/>
  <c r="O892"/>
  <c r="P891"/>
  <c r="R891"/>
  <c r="O891"/>
  <c r="P890"/>
  <c r="R890"/>
  <c r="O890"/>
  <c r="P889"/>
  <c r="P888"/>
  <c r="R888"/>
  <c r="O888"/>
  <c r="P887"/>
  <c r="R887"/>
  <c r="O887"/>
  <c r="P886"/>
  <c r="R886"/>
  <c r="O886"/>
  <c r="P885"/>
  <c r="R885"/>
  <c r="O885"/>
  <c r="P884"/>
  <c r="R884"/>
  <c r="O884"/>
  <c r="P883"/>
  <c r="R883"/>
  <c r="O883"/>
  <c r="P882"/>
  <c r="R882"/>
  <c r="O882"/>
  <c r="P881"/>
  <c r="P880"/>
  <c r="R880"/>
  <c r="O880"/>
  <c r="P879"/>
  <c r="R879"/>
  <c r="O879"/>
  <c r="P878"/>
  <c r="R878"/>
  <c r="O878"/>
  <c r="P877"/>
  <c r="R877"/>
  <c r="O877"/>
  <c r="P876"/>
  <c r="R876"/>
  <c r="O876"/>
  <c r="P875"/>
  <c r="R875"/>
  <c r="O875"/>
  <c r="P874"/>
  <c r="R874"/>
  <c r="O874"/>
  <c r="P873"/>
  <c r="P872"/>
  <c r="R872"/>
  <c r="O872"/>
  <c r="P871"/>
  <c r="R871"/>
  <c r="O871"/>
  <c r="P870"/>
  <c r="R870"/>
  <c r="O870"/>
  <c r="P869"/>
  <c r="R869"/>
  <c r="O869"/>
  <c r="P868"/>
  <c r="R868"/>
  <c r="O868"/>
  <c r="P867"/>
  <c r="R867"/>
  <c r="O867"/>
  <c r="P866"/>
  <c r="R866"/>
  <c r="O866"/>
  <c r="P865"/>
  <c r="P864"/>
  <c r="R864"/>
  <c r="O864"/>
  <c r="P863"/>
  <c r="Q863"/>
  <c r="N863"/>
  <c r="P862"/>
  <c r="R862"/>
  <c r="O862"/>
  <c r="P861"/>
  <c r="R861"/>
  <c r="O861"/>
  <c r="P860"/>
  <c r="R860"/>
  <c r="O860"/>
  <c r="P859"/>
  <c r="R859"/>
  <c r="O859"/>
  <c r="P858"/>
  <c r="R858"/>
  <c r="O858"/>
  <c r="P857"/>
  <c r="P856"/>
  <c r="R856"/>
  <c r="O856"/>
  <c r="P855"/>
  <c r="P854"/>
  <c r="R854"/>
  <c r="O854"/>
  <c r="P853"/>
  <c r="R853"/>
  <c r="O853"/>
  <c r="P852"/>
  <c r="R852"/>
  <c r="O852"/>
  <c r="P851"/>
  <c r="P850"/>
  <c r="R850"/>
  <c r="O850"/>
  <c r="P849"/>
  <c r="P848"/>
  <c r="R848"/>
  <c r="O848"/>
  <c r="P847"/>
  <c r="P846"/>
  <c r="R846"/>
  <c r="O846"/>
  <c r="P845"/>
  <c r="R845"/>
  <c r="O845"/>
  <c r="P844"/>
  <c r="R844"/>
  <c r="O844"/>
  <c r="P843"/>
  <c r="P842"/>
  <c r="R842"/>
  <c r="O842"/>
  <c r="P841"/>
  <c r="P840"/>
  <c r="R840"/>
  <c r="O840"/>
  <c r="P839"/>
  <c r="P838"/>
  <c r="R838"/>
  <c r="O838"/>
  <c r="P837"/>
  <c r="R837"/>
  <c r="O837"/>
  <c r="P836"/>
  <c r="R836"/>
  <c r="O836"/>
  <c r="P835"/>
  <c r="P834"/>
  <c r="R834"/>
  <c r="O834"/>
  <c r="P833"/>
  <c r="P832"/>
  <c r="R832"/>
  <c r="O832"/>
  <c r="P831"/>
  <c r="P830"/>
  <c r="R830"/>
  <c r="O830"/>
  <c r="P829"/>
  <c r="R829"/>
  <c r="O829"/>
  <c r="P828"/>
  <c r="R828"/>
  <c r="O828"/>
  <c r="P827"/>
  <c r="P826"/>
  <c r="R826"/>
  <c r="O826"/>
  <c r="P825"/>
  <c r="P824"/>
  <c r="R824"/>
  <c r="O824"/>
  <c r="P823"/>
  <c r="P822"/>
  <c r="R822"/>
  <c r="O822"/>
  <c r="P821"/>
  <c r="R821"/>
  <c r="O821"/>
  <c r="P820"/>
  <c r="R820"/>
  <c r="O820"/>
  <c r="P819"/>
  <c r="P818"/>
  <c r="R818"/>
  <c r="O818"/>
  <c r="P817"/>
  <c r="P816"/>
  <c r="R816"/>
  <c r="O816"/>
  <c r="P815"/>
  <c r="P814"/>
  <c r="R814"/>
  <c r="O814"/>
  <c r="P813"/>
  <c r="R813"/>
  <c r="O813"/>
  <c r="P812"/>
  <c r="R812"/>
  <c r="O812"/>
  <c r="P811"/>
  <c r="P810"/>
  <c r="R810"/>
  <c r="O810"/>
  <c r="P809"/>
  <c r="P808"/>
  <c r="R808"/>
  <c r="O808"/>
  <c r="P807"/>
  <c r="P806"/>
  <c r="R806"/>
  <c r="O806"/>
  <c r="P805"/>
  <c r="R805"/>
  <c r="O805"/>
  <c r="P804"/>
  <c r="R804"/>
  <c r="O804"/>
  <c r="P803"/>
  <c r="P802"/>
  <c r="R802"/>
  <c r="O802"/>
  <c r="P801"/>
  <c r="P800"/>
  <c r="R800"/>
  <c r="O800"/>
  <c r="P799"/>
  <c r="P798"/>
  <c r="R798"/>
  <c r="O798"/>
  <c r="P797"/>
  <c r="R797"/>
  <c r="O797"/>
  <c r="P796"/>
  <c r="R796"/>
  <c r="O796"/>
  <c r="P795"/>
  <c r="P794"/>
  <c r="R794"/>
  <c r="O794"/>
  <c r="P793"/>
  <c r="P792"/>
  <c r="R792"/>
  <c r="O792"/>
  <c r="P791"/>
  <c r="P790"/>
  <c r="R790"/>
  <c r="O790"/>
  <c r="P789"/>
  <c r="R789"/>
  <c r="O789"/>
  <c r="P788"/>
  <c r="R788"/>
  <c r="O788"/>
  <c r="P787"/>
  <c r="P786"/>
  <c r="R786"/>
  <c r="O786"/>
  <c r="P785"/>
  <c r="P784"/>
  <c r="R784"/>
  <c r="O784"/>
  <c r="P783"/>
  <c r="P782"/>
  <c r="R782"/>
  <c r="O782"/>
  <c r="P781"/>
  <c r="R781"/>
  <c r="O781"/>
  <c r="P780"/>
  <c r="R780"/>
  <c r="O780"/>
  <c r="P779"/>
  <c r="P778"/>
  <c r="R778"/>
  <c r="O778"/>
  <c r="P777"/>
  <c r="P776"/>
  <c r="R776"/>
  <c r="O776"/>
  <c r="P775"/>
  <c r="P774"/>
  <c r="R774"/>
  <c r="O774"/>
  <c r="P773"/>
  <c r="R773"/>
  <c r="O773"/>
  <c r="P772"/>
  <c r="R772"/>
  <c r="O772"/>
  <c r="P771"/>
  <c r="P770"/>
  <c r="R770"/>
  <c r="O770"/>
  <c r="P769"/>
  <c r="P768"/>
  <c r="R768"/>
  <c r="O768"/>
  <c r="P767"/>
  <c r="P766"/>
  <c r="R766"/>
  <c r="O766"/>
  <c r="P765"/>
  <c r="R765"/>
  <c r="O765"/>
  <c r="P764"/>
  <c r="R764"/>
  <c r="O764"/>
  <c r="P763"/>
  <c r="P762"/>
  <c r="R762"/>
  <c r="O762"/>
  <c r="P761"/>
  <c r="P760"/>
  <c r="R760"/>
  <c r="O760"/>
  <c r="P759"/>
  <c r="P758"/>
  <c r="R758"/>
  <c r="O758"/>
  <c r="P757"/>
  <c r="R757"/>
  <c r="O757"/>
  <c r="P756"/>
  <c r="R756"/>
  <c r="O756"/>
  <c r="P755"/>
  <c r="P754"/>
  <c r="R754"/>
  <c r="O754"/>
  <c r="P753"/>
  <c r="P752"/>
  <c r="Q752"/>
  <c r="N752"/>
  <c r="P751"/>
  <c r="P750"/>
  <c r="R750"/>
  <c r="O750"/>
  <c r="P749"/>
  <c r="R749"/>
  <c r="O749"/>
  <c r="P748"/>
  <c r="R748"/>
  <c r="O748"/>
  <c r="P747"/>
  <c r="P746"/>
  <c r="R746"/>
  <c r="O746"/>
  <c r="P745"/>
  <c r="P744"/>
  <c r="R744"/>
  <c r="O744"/>
  <c r="P743"/>
  <c r="P742"/>
  <c r="R742"/>
  <c r="O742"/>
  <c r="P741"/>
  <c r="R741"/>
  <c r="O741"/>
  <c r="P740"/>
  <c r="R740"/>
  <c r="O740"/>
  <c r="P739"/>
  <c r="P738"/>
  <c r="R738"/>
  <c r="O738"/>
  <c r="P737"/>
  <c r="P736"/>
  <c r="R736"/>
  <c r="O736"/>
  <c r="P735"/>
  <c r="P734"/>
  <c r="R734"/>
  <c r="O734"/>
  <c r="P733"/>
  <c r="R733"/>
  <c r="O733"/>
  <c r="P732"/>
  <c r="R732"/>
  <c r="O732"/>
  <c r="P731"/>
  <c r="P730"/>
  <c r="R730"/>
  <c r="O730"/>
  <c r="P729"/>
  <c r="P728"/>
  <c r="R728"/>
  <c r="O728"/>
  <c r="P727"/>
  <c r="P726"/>
  <c r="R726"/>
  <c r="O726"/>
  <c r="P725"/>
  <c r="R725"/>
  <c r="O725"/>
  <c r="P724"/>
  <c r="R724"/>
  <c r="O724"/>
  <c r="P723"/>
  <c r="P722"/>
  <c r="R722"/>
  <c r="O722"/>
  <c r="P721"/>
  <c r="P720"/>
  <c r="R720"/>
  <c r="O720"/>
  <c r="P719"/>
  <c r="P718"/>
  <c r="R718"/>
  <c r="O718"/>
  <c r="P717"/>
  <c r="R717"/>
  <c r="O717"/>
  <c r="P716"/>
  <c r="R716"/>
  <c r="O716"/>
  <c r="P715"/>
  <c r="P714"/>
  <c r="R714"/>
  <c r="O714"/>
  <c r="P713"/>
  <c r="P712"/>
  <c r="R712"/>
  <c r="O712"/>
  <c r="P711"/>
  <c r="P710"/>
  <c r="R710"/>
  <c r="O710"/>
  <c r="P709"/>
  <c r="R709"/>
  <c r="O709"/>
  <c r="P708"/>
  <c r="R708"/>
  <c r="O708"/>
  <c r="P707"/>
  <c r="P706"/>
  <c r="R706"/>
  <c r="O706"/>
  <c r="P705"/>
  <c r="P704"/>
  <c r="R704"/>
  <c r="O704"/>
  <c r="P703"/>
  <c r="P702"/>
  <c r="R702"/>
  <c r="O702"/>
  <c r="P701"/>
  <c r="R701"/>
  <c r="O701"/>
  <c r="P700"/>
  <c r="R700"/>
  <c r="O700"/>
  <c r="P699"/>
  <c r="P698"/>
  <c r="R698"/>
  <c r="O698"/>
  <c r="P697"/>
  <c r="P696"/>
  <c r="R696"/>
  <c r="O696"/>
  <c r="P695"/>
  <c r="P694"/>
  <c r="R694"/>
  <c r="O694"/>
  <c r="P693"/>
  <c r="R693"/>
  <c r="O693"/>
  <c r="P692"/>
  <c r="R692"/>
  <c r="O692"/>
  <c r="P691"/>
  <c r="P690"/>
  <c r="R690"/>
  <c r="O690"/>
  <c r="P689"/>
  <c r="P688"/>
  <c r="R688"/>
  <c r="O688"/>
  <c r="P687"/>
  <c r="P686"/>
  <c r="R686"/>
  <c r="O686"/>
  <c r="P685"/>
  <c r="R685"/>
  <c r="O685"/>
  <c r="P684"/>
  <c r="R684"/>
  <c r="O684"/>
  <c r="P683"/>
  <c r="P682"/>
  <c r="R682"/>
  <c r="O682"/>
  <c r="P681"/>
  <c r="P680"/>
  <c r="R680"/>
  <c r="O680"/>
  <c r="P679"/>
  <c r="P678"/>
  <c r="R678"/>
  <c r="O678"/>
  <c r="P677"/>
  <c r="R677"/>
  <c r="O677"/>
  <c r="P676"/>
  <c r="R676"/>
  <c r="O676"/>
  <c r="P675"/>
  <c r="P674"/>
  <c r="R674"/>
  <c r="O674"/>
  <c r="P673"/>
  <c r="P672"/>
  <c r="R672"/>
  <c r="O672"/>
  <c r="P671"/>
  <c r="P670"/>
  <c r="P669"/>
  <c r="R669"/>
  <c r="O669"/>
  <c r="P668"/>
  <c r="R668"/>
  <c r="O668"/>
  <c r="P667"/>
  <c r="P666"/>
  <c r="P665"/>
  <c r="P664"/>
  <c r="R664"/>
  <c r="O664"/>
  <c r="P663"/>
  <c r="P662"/>
  <c r="P661"/>
  <c r="R661"/>
  <c r="O661"/>
  <c r="P660"/>
  <c r="R660"/>
  <c r="O660"/>
  <c r="P659"/>
  <c r="P658"/>
  <c r="P657"/>
  <c r="P656"/>
  <c r="R656"/>
  <c r="O656"/>
  <c r="P655"/>
  <c r="P654"/>
  <c r="P653"/>
  <c r="R653"/>
  <c r="O653"/>
  <c r="P652"/>
  <c r="R652"/>
  <c r="O652"/>
  <c r="P651"/>
  <c r="P650"/>
  <c r="P649"/>
  <c r="P648"/>
  <c r="R648"/>
  <c r="O648"/>
  <c r="P647"/>
  <c r="P646"/>
  <c r="P645"/>
  <c r="R645"/>
  <c r="O645"/>
  <c r="P644"/>
  <c r="R644"/>
  <c r="O644"/>
  <c r="P643"/>
  <c r="Q643"/>
  <c r="N643"/>
  <c r="P642"/>
  <c r="P641"/>
  <c r="P640"/>
  <c r="R640"/>
  <c r="O640"/>
  <c r="P639"/>
  <c r="P638"/>
  <c r="P637"/>
  <c r="R637"/>
  <c r="O637"/>
  <c r="P636"/>
  <c r="R636"/>
  <c r="O636"/>
  <c r="P635"/>
  <c r="P634"/>
  <c r="P633"/>
  <c r="P632"/>
  <c r="R632"/>
  <c r="O632"/>
  <c r="P631"/>
  <c r="P630"/>
  <c r="P629"/>
  <c r="R629"/>
  <c r="O629"/>
  <c r="P628"/>
  <c r="R628"/>
  <c r="O628"/>
  <c r="P627"/>
  <c r="P626"/>
  <c r="P625"/>
  <c r="P624"/>
  <c r="R624"/>
  <c r="O624"/>
  <c r="P623"/>
  <c r="P622"/>
  <c r="P621"/>
  <c r="R621"/>
  <c r="O621"/>
  <c r="P620"/>
  <c r="R620"/>
  <c r="O620"/>
  <c r="P619"/>
  <c r="P618"/>
  <c r="P617"/>
  <c r="P616"/>
  <c r="R616"/>
  <c r="O616"/>
  <c r="P615"/>
  <c r="P614"/>
  <c r="P613"/>
  <c r="R613"/>
  <c r="O613"/>
  <c r="P612"/>
  <c r="R612"/>
  <c r="O612"/>
  <c r="P611"/>
  <c r="P610"/>
  <c r="P609"/>
  <c r="P608"/>
  <c r="R608"/>
  <c r="O608"/>
  <c r="P607"/>
  <c r="P606"/>
  <c r="P605"/>
  <c r="R605"/>
  <c r="O605"/>
  <c r="P604"/>
  <c r="R604"/>
  <c r="O604"/>
  <c r="P603"/>
  <c r="P602"/>
  <c r="P601"/>
  <c r="P600"/>
  <c r="R600"/>
  <c r="O600"/>
  <c r="P599"/>
  <c r="P598"/>
  <c r="P597"/>
  <c r="R597"/>
  <c r="O597"/>
  <c r="P596"/>
  <c r="R596"/>
  <c r="O596"/>
  <c r="P595"/>
  <c r="P594"/>
  <c r="P593"/>
  <c r="P592"/>
  <c r="R592"/>
  <c r="O592"/>
  <c r="P591"/>
  <c r="P590"/>
  <c r="P589"/>
  <c r="R589"/>
  <c r="O589"/>
  <c r="P588"/>
  <c r="R588"/>
  <c r="O588"/>
  <c r="P587"/>
  <c r="P586"/>
  <c r="P585"/>
  <c r="P584"/>
  <c r="R584"/>
  <c r="O584"/>
  <c r="P583"/>
  <c r="P582"/>
  <c r="P581"/>
  <c r="R581"/>
  <c r="O581"/>
  <c r="P580"/>
  <c r="R580"/>
  <c r="O580"/>
  <c r="P579"/>
  <c r="Q579"/>
  <c r="N579"/>
  <c r="P578"/>
  <c r="P577"/>
  <c r="P576"/>
  <c r="R576"/>
  <c r="O576"/>
  <c r="P575"/>
  <c r="P574"/>
  <c r="P573"/>
  <c r="R573"/>
  <c r="O573"/>
  <c r="P572"/>
  <c r="R572"/>
  <c r="O572"/>
  <c r="P571"/>
  <c r="P570"/>
  <c r="P569"/>
  <c r="P568"/>
  <c r="R568"/>
  <c r="O568"/>
  <c r="P567"/>
  <c r="P566"/>
  <c r="P565"/>
  <c r="R565"/>
  <c r="O565"/>
  <c r="P564"/>
  <c r="R564"/>
  <c r="O564"/>
  <c r="P563"/>
  <c r="P562"/>
  <c r="P561"/>
  <c r="P560"/>
  <c r="R560"/>
  <c r="O560"/>
  <c r="P559"/>
  <c r="P558"/>
  <c r="P557"/>
  <c r="R557"/>
  <c r="O557"/>
  <c r="P556"/>
  <c r="R556"/>
  <c r="O556"/>
  <c r="P555"/>
  <c r="P554"/>
  <c r="P553"/>
  <c r="P552"/>
  <c r="R552"/>
  <c r="O552"/>
  <c r="P551"/>
  <c r="P550"/>
  <c r="P549"/>
  <c r="R549"/>
  <c r="O549"/>
  <c r="P548"/>
  <c r="R548"/>
  <c r="O548"/>
  <c r="P547"/>
  <c r="P546"/>
  <c r="P545"/>
  <c r="P544"/>
  <c r="R544"/>
  <c r="O544"/>
  <c r="P543"/>
  <c r="P542"/>
  <c r="P541"/>
  <c r="R541"/>
  <c r="O541"/>
  <c r="P540"/>
  <c r="R540"/>
  <c r="O540"/>
  <c r="P539"/>
  <c r="P538"/>
  <c r="P537"/>
  <c r="P536"/>
  <c r="R536"/>
  <c r="O536"/>
  <c r="P535"/>
  <c r="P534"/>
  <c r="P533"/>
  <c r="R533"/>
  <c r="O533"/>
  <c r="P532"/>
  <c r="R532"/>
  <c r="O532"/>
  <c r="P531"/>
  <c r="P530"/>
  <c r="P529"/>
  <c r="P528"/>
  <c r="R528"/>
  <c r="O528"/>
  <c r="P527"/>
  <c r="P526"/>
  <c r="P525"/>
  <c r="R525"/>
  <c r="O525"/>
  <c r="P524"/>
  <c r="R524"/>
  <c r="O524"/>
  <c r="P523"/>
  <c r="P522"/>
  <c r="P521"/>
  <c r="P520"/>
  <c r="R520"/>
  <c r="O520"/>
  <c r="P519"/>
  <c r="P518"/>
  <c r="P517"/>
  <c r="R517"/>
  <c r="O517"/>
  <c r="P516"/>
  <c r="R516"/>
  <c r="O516"/>
  <c r="P515"/>
  <c r="P514"/>
  <c r="P513"/>
  <c r="P512"/>
  <c r="R512"/>
  <c r="O512"/>
  <c r="P511"/>
  <c r="P510"/>
  <c r="P509"/>
  <c r="R509"/>
  <c r="O509"/>
  <c r="P508"/>
  <c r="R508"/>
  <c r="O508"/>
  <c r="P507"/>
  <c r="P506"/>
  <c r="P505"/>
  <c r="P504"/>
  <c r="R504"/>
  <c r="O504"/>
  <c r="P503"/>
  <c r="P502"/>
  <c r="P501"/>
  <c r="R501"/>
  <c r="O501"/>
  <c r="P500"/>
  <c r="R500"/>
  <c r="O500"/>
  <c r="P499"/>
  <c r="P498"/>
  <c r="P497"/>
  <c r="P496"/>
  <c r="R496"/>
  <c r="O496"/>
  <c r="P495"/>
  <c r="P494"/>
  <c r="P493"/>
  <c r="Q493"/>
  <c r="N493"/>
  <c r="P492"/>
  <c r="R492"/>
  <c r="O492"/>
  <c r="P491"/>
  <c r="P490"/>
  <c r="P489"/>
  <c r="P488"/>
  <c r="R488"/>
  <c r="O488"/>
  <c r="P487"/>
  <c r="P486"/>
  <c r="P485"/>
  <c r="R485"/>
  <c r="O485"/>
  <c r="P484"/>
  <c r="R484"/>
  <c r="O484"/>
  <c r="P483"/>
  <c r="P482"/>
  <c r="P481"/>
  <c r="P480"/>
  <c r="R480"/>
  <c r="O480"/>
  <c r="P479"/>
  <c r="P478"/>
  <c r="P477"/>
  <c r="R477"/>
  <c r="O477"/>
  <c r="P476"/>
  <c r="R476"/>
  <c r="O476"/>
  <c r="P475"/>
  <c r="P474"/>
  <c r="P473"/>
  <c r="P472"/>
  <c r="R472"/>
  <c r="O472"/>
  <c r="P471"/>
  <c r="P470"/>
  <c r="P469"/>
  <c r="R469"/>
  <c r="O469"/>
  <c r="P468"/>
  <c r="R468"/>
  <c r="O468"/>
  <c r="P467"/>
  <c r="P466"/>
  <c r="P465"/>
  <c r="P464"/>
  <c r="R464"/>
  <c r="O464"/>
  <c r="P463"/>
  <c r="P462"/>
  <c r="P461"/>
  <c r="R461"/>
  <c r="O461"/>
  <c r="P460"/>
  <c r="R460"/>
  <c r="O460"/>
  <c r="P459"/>
  <c r="P458"/>
  <c r="P457"/>
  <c r="P456"/>
  <c r="R456"/>
  <c r="O456"/>
  <c r="P455"/>
  <c r="P454"/>
  <c r="P453"/>
  <c r="R453"/>
  <c r="O453"/>
  <c r="P452"/>
  <c r="R452"/>
  <c r="O452"/>
  <c r="P451"/>
  <c r="P450"/>
  <c r="P449"/>
  <c r="P448"/>
  <c r="R448"/>
  <c r="O448"/>
  <c r="P447"/>
  <c r="P446"/>
  <c r="P445"/>
  <c r="R445"/>
  <c r="O445"/>
  <c r="P444"/>
  <c r="R444"/>
  <c r="O444"/>
  <c r="P443"/>
  <c r="P442"/>
  <c r="P441"/>
  <c r="P440"/>
  <c r="R440"/>
  <c r="O440"/>
  <c r="P439"/>
  <c r="P438"/>
  <c r="P437"/>
  <c r="R437"/>
  <c r="O437"/>
  <c r="P436"/>
  <c r="R436"/>
  <c r="O436"/>
  <c r="P435"/>
  <c r="P434"/>
  <c r="P433"/>
  <c r="P432"/>
  <c r="R432"/>
  <c r="O432"/>
  <c r="P431"/>
  <c r="P430"/>
  <c r="P429"/>
  <c r="R429"/>
  <c r="O429"/>
  <c r="P428"/>
  <c r="R428"/>
  <c r="O428"/>
  <c r="P427"/>
  <c r="P426"/>
  <c r="P425"/>
  <c r="P424"/>
  <c r="Q424"/>
  <c r="N424"/>
  <c r="P423"/>
  <c r="P422"/>
  <c r="P421"/>
  <c r="R421"/>
  <c r="O421"/>
  <c r="P420"/>
  <c r="R420"/>
  <c r="O420"/>
  <c r="P419"/>
  <c r="P418"/>
  <c r="P417"/>
  <c r="P416"/>
  <c r="R416"/>
  <c r="O416"/>
  <c r="P415"/>
  <c r="P414"/>
  <c r="P413"/>
  <c r="R413"/>
  <c r="O413"/>
  <c r="P412"/>
  <c r="R412"/>
  <c r="O412"/>
  <c r="P411"/>
  <c r="P410"/>
  <c r="P409"/>
  <c r="P408"/>
  <c r="R408"/>
  <c r="O408"/>
  <c r="P407"/>
  <c r="P406"/>
  <c r="P405"/>
  <c r="R405"/>
  <c r="O405"/>
  <c r="P404"/>
  <c r="R404"/>
  <c r="O404"/>
  <c r="P403"/>
  <c r="P402"/>
  <c r="P401"/>
  <c r="P400"/>
  <c r="R400"/>
  <c r="O400"/>
  <c r="P399"/>
  <c r="P398"/>
  <c r="P397"/>
  <c r="R397"/>
  <c r="O397"/>
  <c r="P396"/>
  <c r="R396"/>
  <c r="O396"/>
  <c r="P395"/>
  <c r="P394"/>
  <c r="P393"/>
  <c r="P392"/>
  <c r="R392"/>
  <c r="O392"/>
  <c r="P391"/>
  <c r="P390"/>
  <c r="P389"/>
  <c r="R389"/>
  <c r="O389"/>
  <c r="P388"/>
  <c r="R388"/>
  <c r="O388"/>
  <c r="P387"/>
  <c r="P386"/>
  <c r="P385"/>
  <c r="P384"/>
  <c r="R384"/>
  <c r="O384"/>
  <c r="P383"/>
  <c r="P382"/>
  <c r="P381"/>
  <c r="R381"/>
  <c r="O381"/>
  <c r="P380"/>
  <c r="R380"/>
  <c r="O380"/>
  <c r="P379"/>
  <c r="P378"/>
  <c r="P377"/>
  <c r="P376"/>
  <c r="R376"/>
  <c r="O376"/>
  <c r="P375"/>
  <c r="P374"/>
  <c r="P373"/>
  <c r="R373"/>
  <c r="O373"/>
  <c r="P372"/>
  <c r="R372"/>
  <c r="O372"/>
  <c r="P371"/>
  <c r="P370"/>
  <c r="P369"/>
  <c r="P368"/>
  <c r="R368"/>
  <c r="O368"/>
  <c r="P367"/>
  <c r="P366"/>
  <c r="P365"/>
  <c r="R365"/>
  <c r="O365"/>
  <c r="P364"/>
  <c r="R364"/>
  <c r="O364"/>
  <c r="P363"/>
  <c r="P362"/>
  <c r="P361"/>
  <c r="P360"/>
  <c r="Q360"/>
  <c r="N360"/>
  <c r="P359"/>
  <c r="P358"/>
  <c r="P357"/>
  <c r="R357"/>
  <c r="O357"/>
  <c r="P356"/>
  <c r="R356"/>
  <c r="O356"/>
  <c r="P355"/>
  <c r="P354"/>
  <c r="P353"/>
  <c r="P352"/>
  <c r="R352"/>
  <c r="O352"/>
  <c r="P351"/>
  <c r="P350"/>
  <c r="P349"/>
  <c r="R349"/>
  <c r="O349"/>
  <c r="P348"/>
  <c r="R348"/>
  <c r="O348"/>
  <c r="P347"/>
  <c r="P346"/>
  <c r="P345"/>
  <c r="P344"/>
  <c r="R344"/>
  <c r="O344"/>
  <c r="P343"/>
  <c r="P342"/>
  <c r="P341"/>
  <c r="R341"/>
  <c r="O341"/>
  <c r="P340"/>
  <c r="R340"/>
  <c r="O340"/>
  <c r="P339"/>
  <c r="P338"/>
  <c r="P337"/>
  <c r="P336"/>
  <c r="R336"/>
  <c r="O336"/>
  <c r="P335"/>
  <c r="P334"/>
  <c r="P333"/>
  <c r="R333"/>
  <c r="O333"/>
  <c r="P332"/>
  <c r="R332"/>
  <c r="O332"/>
  <c r="P331"/>
  <c r="P330"/>
  <c r="P329"/>
  <c r="P328"/>
  <c r="R328"/>
  <c r="O328"/>
  <c r="P327"/>
  <c r="P326"/>
  <c r="P325"/>
  <c r="R325"/>
  <c r="O325"/>
  <c r="P324"/>
  <c r="R324"/>
  <c r="O324"/>
  <c r="P323"/>
  <c r="P322"/>
  <c r="P321"/>
  <c r="P320"/>
  <c r="R320"/>
  <c r="O320"/>
  <c r="P319"/>
  <c r="P318"/>
  <c r="P317"/>
  <c r="R317"/>
  <c r="O317"/>
  <c r="P316"/>
  <c r="R316"/>
  <c r="O316"/>
  <c r="P315"/>
  <c r="P314"/>
  <c r="P313"/>
  <c r="P312"/>
  <c r="R312"/>
  <c r="O312"/>
  <c r="P311"/>
  <c r="P310"/>
  <c r="P309"/>
  <c r="R309"/>
  <c r="O309"/>
  <c r="P308"/>
  <c r="R308"/>
  <c r="O308"/>
  <c r="P307"/>
  <c r="P306"/>
  <c r="P305"/>
  <c r="P304"/>
  <c r="R304"/>
  <c r="O304"/>
  <c r="P303"/>
  <c r="P302"/>
  <c r="P301"/>
  <c r="R301"/>
  <c r="O301"/>
  <c r="P300"/>
  <c r="R300"/>
  <c r="O300"/>
  <c r="P299"/>
  <c r="P298"/>
  <c r="P297"/>
  <c r="P296"/>
  <c r="Q296"/>
  <c r="N296"/>
  <c r="P295"/>
  <c r="P294"/>
  <c r="P293"/>
  <c r="R293"/>
  <c r="O293"/>
  <c r="P292"/>
  <c r="R292"/>
  <c r="O292"/>
  <c r="P291"/>
  <c r="P290"/>
  <c r="P289"/>
  <c r="P288"/>
  <c r="R288"/>
  <c r="O288"/>
  <c r="P287"/>
  <c r="P286"/>
  <c r="P285"/>
  <c r="R285"/>
  <c r="O285"/>
  <c r="P284"/>
  <c r="R284"/>
  <c r="O284"/>
  <c r="P283"/>
  <c r="P282"/>
  <c r="P281"/>
  <c r="P280"/>
  <c r="R280"/>
  <c r="O280"/>
  <c r="P279"/>
  <c r="P278"/>
  <c r="P277"/>
  <c r="R277"/>
  <c r="O277"/>
  <c r="P276"/>
  <c r="R276"/>
  <c r="O276"/>
  <c r="P275"/>
  <c r="P274"/>
  <c r="P273"/>
  <c r="P272"/>
  <c r="R272"/>
  <c r="O272"/>
  <c r="P271"/>
  <c r="P270"/>
  <c r="P269"/>
  <c r="R269"/>
  <c r="O269"/>
  <c r="P268"/>
  <c r="R268"/>
  <c r="O268"/>
  <c r="P267"/>
  <c r="P266"/>
  <c r="P265"/>
  <c r="P264"/>
  <c r="R264"/>
  <c r="O264"/>
  <c r="P263"/>
  <c r="P262"/>
  <c r="P261"/>
  <c r="R261"/>
  <c r="O261"/>
  <c r="P260"/>
  <c r="R260"/>
  <c r="O260"/>
  <c r="P259"/>
  <c r="P258"/>
  <c r="P257"/>
  <c r="P256"/>
  <c r="R256"/>
  <c r="O256"/>
  <c r="P255"/>
  <c r="P254"/>
  <c r="P253"/>
  <c r="R253"/>
  <c r="O253"/>
  <c r="P252"/>
  <c r="R252"/>
  <c r="O252"/>
  <c r="P251"/>
  <c r="P250"/>
  <c r="P249"/>
  <c r="P248"/>
  <c r="R248"/>
  <c r="O248"/>
  <c r="P247"/>
  <c r="P246"/>
  <c r="P245"/>
  <c r="R245"/>
  <c r="O245"/>
  <c r="P244"/>
  <c r="R244"/>
  <c r="O244"/>
  <c r="P243"/>
  <c r="P242"/>
  <c r="P241"/>
  <c r="P240"/>
  <c r="R240"/>
  <c r="O240"/>
  <c r="P239"/>
  <c r="P238"/>
  <c r="P237"/>
  <c r="R237"/>
  <c r="O237"/>
  <c r="P236"/>
  <c r="R236"/>
  <c r="O236"/>
  <c r="P235"/>
  <c r="P234"/>
  <c r="P233"/>
  <c r="P232"/>
  <c r="Q232"/>
  <c r="N232"/>
  <c r="P231"/>
  <c r="P230"/>
  <c r="P229"/>
  <c r="R229"/>
  <c r="O229"/>
  <c r="P228"/>
  <c r="R228"/>
  <c r="O228"/>
  <c r="P227"/>
  <c r="P226"/>
  <c r="P225"/>
  <c r="P224"/>
  <c r="R224"/>
  <c r="O224"/>
  <c r="P223"/>
  <c r="P222"/>
  <c r="P221"/>
  <c r="R221"/>
  <c r="O221"/>
  <c r="P220"/>
  <c r="R220"/>
  <c r="O220"/>
  <c r="P219"/>
  <c r="P218"/>
  <c r="P217"/>
  <c r="P216"/>
  <c r="R216"/>
  <c r="O216"/>
  <c r="P215"/>
  <c r="P214"/>
  <c r="P213"/>
  <c r="R213"/>
  <c r="O213"/>
  <c r="P212"/>
  <c r="R212"/>
  <c r="O212"/>
  <c r="P211"/>
  <c r="P210"/>
  <c r="P209"/>
  <c r="P208"/>
  <c r="R208"/>
  <c r="O208"/>
  <c r="P207"/>
  <c r="P206"/>
  <c r="P205"/>
  <c r="R205"/>
  <c r="O205"/>
  <c r="P204"/>
  <c r="R204"/>
  <c r="O204"/>
  <c r="P203"/>
  <c r="P202"/>
  <c r="P201"/>
  <c r="P200"/>
  <c r="R200"/>
  <c r="O200"/>
  <c r="P199"/>
  <c r="P198"/>
  <c r="P197"/>
  <c r="R197"/>
  <c r="O197"/>
  <c r="P196"/>
  <c r="R196"/>
  <c r="O196"/>
  <c r="P195"/>
  <c r="P194"/>
  <c r="P193"/>
  <c r="P192"/>
  <c r="R192"/>
  <c r="O192"/>
  <c r="P191"/>
  <c r="P190"/>
  <c r="P189"/>
  <c r="R189"/>
  <c r="O189"/>
  <c r="P188"/>
  <c r="R188"/>
  <c r="O188"/>
  <c r="P187"/>
  <c r="P186"/>
  <c r="P185"/>
  <c r="P184"/>
  <c r="R184"/>
  <c r="O184"/>
  <c r="P183"/>
  <c r="P182"/>
  <c r="P181"/>
  <c r="R181"/>
  <c r="O181"/>
  <c r="P180"/>
  <c r="R180"/>
  <c r="O180"/>
  <c r="P179"/>
  <c r="P178"/>
  <c r="P177"/>
  <c r="P176"/>
  <c r="R176"/>
  <c r="O176"/>
  <c r="P175"/>
  <c r="P174"/>
  <c r="P173"/>
  <c r="R173"/>
  <c r="O173"/>
  <c r="P172"/>
  <c r="R172"/>
  <c r="O172"/>
  <c r="P171"/>
  <c r="P170"/>
  <c r="P169"/>
  <c r="P168"/>
  <c r="Q168"/>
  <c r="N168"/>
  <c r="P167"/>
  <c r="P166"/>
  <c r="P165"/>
  <c r="R165"/>
  <c r="O165"/>
  <c r="P164"/>
  <c r="R164"/>
  <c r="O164"/>
  <c r="P163"/>
  <c r="P162"/>
  <c r="P161"/>
  <c r="P160"/>
  <c r="R160"/>
  <c r="O160"/>
  <c r="P159"/>
  <c r="P158"/>
  <c r="P157"/>
  <c r="R157"/>
  <c r="O157"/>
  <c r="P156"/>
  <c r="R156"/>
  <c r="O156"/>
  <c r="P155"/>
  <c r="P154"/>
  <c r="P153"/>
  <c r="P152"/>
  <c r="R152"/>
  <c r="O152"/>
  <c r="P151"/>
  <c r="P150"/>
  <c r="P149"/>
  <c r="R149"/>
  <c r="O149"/>
  <c r="P148"/>
  <c r="R148"/>
  <c r="O148"/>
  <c r="P147"/>
  <c r="P146"/>
  <c r="P145"/>
  <c r="P144"/>
  <c r="R144"/>
  <c r="O144"/>
  <c r="P143"/>
  <c r="P142"/>
  <c r="P141"/>
  <c r="R141"/>
  <c r="O141"/>
  <c r="P140"/>
  <c r="R140"/>
  <c r="O140"/>
  <c r="P139"/>
  <c r="P138"/>
  <c r="P137"/>
  <c r="P136"/>
  <c r="R136"/>
  <c r="O136"/>
  <c r="P135"/>
  <c r="P134"/>
  <c r="P133"/>
  <c r="R133"/>
  <c r="O133"/>
  <c r="P132"/>
  <c r="R132"/>
  <c r="O132"/>
  <c r="P131"/>
  <c r="P130"/>
  <c r="P129"/>
  <c r="P128"/>
  <c r="R128"/>
  <c r="O128"/>
  <c r="P127"/>
  <c r="P126"/>
  <c r="P125"/>
  <c r="R125"/>
  <c r="O125"/>
  <c r="P124"/>
  <c r="R124"/>
  <c r="O124"/>
  <c r="P123"/>
  <c r="P122"/>
  <c r="P121"/>
  <c r="P120"/>
  <c r="R120"/>
  <c r="O120"/>
  <c r="P119"/>
  <c r="P118"/>
  <c r="P117"/>
  <c r="R117"/>
  <c r="O117"/>
  <c r="P116"/>
  <c r="R116"/>
  <c r="O116"/>
  <c r="P115"/>
  <c r="P114"/>
  <c r="P113"/>
  <c r="P112"/>
  <c r="R112"/>
  <c r="O112"/>
  <c r="P111"/>
  <c r="P110"/>
  <c r="P109"/>
  <c r="R109"/>
  <c r="O109"/>
  <c r="P108"/>
  <c r="R108"/>
  <c r="O108"/>
  <c r="P107"/>
  <c r="P106"/>
  <c r="P105"/>
  <c r="R105"/>
  <c r="O105"/>
  <c r="P104"/>
  <c r="R104"/>
  <c r="O104"/>
  <c r="P103"/>
  <c r="P102"/>
  <c r="P101"/>
  <c r="R101"/>
  <c r="O101"/>
  <c r="P100"/>
  <c r="R100"/>
  <c r="O100"/>
  <c r="P99"/>
  <c r="P98"/>
  <c r="P97"/>
  <c r="R97"/>
  <c r="O97"/>
  <c r="P96"/>
  <c r="R96"/>
  <c r="O96"/>
  <c r="P95"/>
  <c r="P94"/>
  <c r="P93"/>
  <c r="R93"/>
  <c r="O93"/>
  <c r="P92"/>
  <c r="R92"/>
  <c r="O92"/>
  <c r="P91"/>
  <c r="P90"/>
  <c r="P89"/>
  <c r="R89"/>
  <c r="O89"/>
  <c r="P88"/>
  <c r="R88"/>
  <c r="O88"/>
  <c r="P87"/>
  <c r="P86"/>
  <c r="P85"/>
  <c r="R85"/>
  <c r="O85"/>
  <c r="P84"/>
  <c r="R84"/>
  <c r="O84"/>
  <c r="P83"/>
  <c r="P82"/>
  <c r="P81"/>
  <c r="R81"/>
  <c r="O81"/>
  <c r="P80"/>
  <c r="R80"/>
  <c r="O80"/>
  <c r="P79"/>
  <c r="P78"/>
  <c r="P77"/>
  <c r="R77"/>
  <c r="O77"/>
  <c r="P76"/>
  <c r="R76"/>
  <c r="O76"/>
  <c r="P75"/>
  <c r="P74"/>
  <c r="P73"/>
  <c r="R73"/>
  <c r="O73"/>
  <c r="P72"/>
  <c r="R72"/>
  <c r="O72"/>
  <c r="P71"/>
  <c r="P70"/>
  <c r="P69"/>
  <c r="R69"/>
  <c r="O69"/>
  <c r="P68"/>
  <c r="R68"/>
  <c r="O68"/>
  <c r="P67"/>
  <c r="P66"/>
  <c r="P65"/>
  <c r="R65"/>
  <c r="O65"/>
  <c r="P64"/>
  <c r="R64"/>
  <c r="O64"/>
  <c r="P63"/>
  <c r="P62"/>
  <c r="P61"/>
  <c r="R61"/>
  <c r="O61"/>
  <c r="P60"/>
  <c r="R60"/>
  <c r="O60"/>
  <c r="P59"/>
  <c r="P58"/>
  <c r="P57"/>
  <c r="R57"/>
  <c r="O57"/>
  <c r="P56"/>
  <c r="R56"/>
  <c r="O56"/>
  <c r="P55"/>
  <c r="P54"/>
  <c r="P53"/>
  <c r="R53"/>
  <c r="O53"/>
  <c r="P52"/>
  <c r="R52"/>
  <c r="O52"/>
  <c r="P51"/>
  <c r="P50"/>
  <c r="P49"/>
  <c r="R49"/>
  <c r="O49"/>
  <c r="P48"/>
  <c r="R48"/>
  <c r="O48"/>
  <c r="P47"/>
  <c r="P46"/>
  <c r="P45"/>
  <c r="R45"/>
  <c r="O45"/>
  <c r="P44"/>
  <c r="R44"/>
  <c r="O44"/>
  <c r="P43"/>
  <c r="P42"/>
  <c r="P41"/>
  <c r="R41"/>
  <c r="O41"/>
  <c r="P40"/>
  <c r="R40"/>
  <c r="O40"/>
  <c r="P39"/>
  <c r="P38"/>
  <c r="P37"/>
  <c r="R37"/>
  <c r="O37"/>
  <c r="P36"/>
  <c r="R36"/>
  <c r="O36"/>
  <c r="P35"/>
  <c r="P34"/>
  <c r="P33"/>
  <c r="R33"/>
  <c r="O33"/>
  <c r="P32"/>
  <c r="R32"/>
  <c r="O32"/>
  <c r="P31"/>
  <c r="P30"/>
  <c r="P29"/>
  <c r="R29"/>
  <c r="O29"/>
  <c r="P28"/>
  <c r="R28"/>
  <c r="O28"/>
  <c r="P27"/>
  <c r="P26"/>
  <c r="P25"/>
  <c r="R25"/>
  <c r="O25"/>
  <c r="P24"/>
  <c r="Q24"/>
  <c r="N24"/>
  <c r="P23"/>
  <c r="P22"/>
  <c r="P21"/>
  <c r="R21"/>
  <c r="O21"/>
  <c r="P20"/>
  <c r="R20"/>
  <c r="O20"/>
  <c r="P19"/>
  <c r="P18"/>
  <c r="P17"/>
  <c r="R17"/>
  <c r="O17"/>
  <c r="P16"/>
  <c r="R16"/>
  <c r="O16"/>
  <c r="P15"/>
  <c r="P14"/>
  <c r="P13"/>
  <c r="R13"/>
  <c r="O13"/>
  <c r="P12"/>
  <c r="R12"/>
  <c r="O12"/>
  <c r="P11"/>
  <c r="P10"/>
  <c r="P9"/>
  <c r="R9"/>
  <c r="O9"/>
  <c r="P8"/>
  <c r="R8"/>
  <c r="O8"/>
  <c r="P7"/>
  <c r="P6"/>
  <c r="P5"/>
  <c r="R5"/>
  <c r="O5"/>
  <c r="Q1771"/>
  <c r="N1771"/>
  <c r="Q1643"/>
  <c r="N1643"/>
  <c r="Q1899"/>
  <c r="N1899"/>
  <c r="R979"/>
  <c r="O979"/>
  <c r="Q1663"/>
  <c r="N1663"/>
  <c r="Q1791"/>
  <c r="N1791"/>
  <c r="Q1919"/>
  <c r="N1919"/>
  <c r="R1063"/>
  <c r="O1063"/>
  <c r="Q1707"/>
  <c r="N1707"/>
  <c r="Q1835"/>
  <c r="N1835"/>
  <c r="Q1959"/>
  <c r="N1959"/>
  <c r="R1263"/>
  <c r="O1263"/>
  <c r="Q1002"/>
  <c r="N1002"/>
  <c r="Q1727"/>
  <c r="N1727"/>
  <c r="Q1855"/>
  <c r="N1855"/>
  <c r="Q1975"/>
  <c r="N1975"/>
  <c r="R1327"/>
  <c r="O1327"/>
  <c r="Q117"/>
  <c r="N117"/>
  <c r="Q245"/>
  <c r="N245"/>
  <c r="Q373"/>
  <c r="N373"/>
  <c r="Q501"/>
  <c r="N501"/>
  <c r="Q629"/>
  <c r="N629"/>
  <c r="Q757"/>
  <c r="N757"/>
  <c r="Q885"/>
  <c r="N885"/>
  <c r="Q1233"/>
  <c r="N1233"/>
  <c r="Q1489"/>
  <c r="N1489"/>
  <c r="Q149"/>
  <c r="N149"/>
  <c r="Q277"/>
  <c r="N277"/>
  <c r="Q405"/>
  <c r="N405"/>
  <c r="Q533"/>
  <c r="N533"/>
  <c r="Q661"/>
  <c r="N661"/>
  <c r="Q789"/>
  <c r="N789"/>
  <c r="Q917"/>
  <c r="N917"/>
  <c r="Q1041"/>
  <c r="N1041"/>
  <c r="Q1297"/>
  <c r="N1297"/>
  <c r="Q1569"/>
  <c r="N1569"/>
  <c r="Q181"/>
  <c r="N181"/>
  <c r="Q309"/>
  <c r="N309"/>
  <c r="Q437"/>
  <c r="N437"/>
  <c r="Q565"/>
  <c r="N565"/>
  <c r="Q693"/>
  <c r="N693"/>
  <c r="Q821"/>
  <c r="N821"/>
  <c r="Q949"/>
  <c r="N949"/>
  <c r="Q1105"/>
  <c r="N1105"/>
  <c r="Q1361"/>
  <c r="N1361"/>
  <c r="Q1611"/>
  <c r="N1611"/>
  <c r="Q1675"/>
  <c r="N1675"/>
  <c r="Q1739"/>
  <c r="N1739"/>
  <c r="Q1803"/>
  <c r="N1803"/>
  <c r="Q1867"/>
  <c r="N1867"/>
  <c r="Q1931"/>
  <c r="N1931"/>
  <c r="Q1991"/>
  <c r="N1991"/>
  <c r="R1107"/>
  <c r="O1107"/>
  <c r="R1487"/>
  <c r="O1487"/>
  <c r="Q213"/>
  <c r="N213"/>
  <c r="Q341"/>
  <c r="N341"/>
  <c r="Q469"/>
  <c r="N469"/>
  <c r="Q597"/>
  <c r="N597"/>
  <c r="Q725"/>
  <c r="N725"/>
  <c r="Q853"/>
  <c r="N853"/>
  <c r="Q981"/>
  <c r="N981"/>
  <c r="Q1169"/>
  <c r="N1169"/>
  <c r="Q1425"/>
  <c r="N1425"/>
  <c r="Q1631"/>
  <c r="N1631"/>
  <c r="Q1695"/>
  <c r="N1695"/>
  <c r="Q1759"/>
  <c r="N1759"/>
  <c r="Q1823"/>
  <c r="N1823"/>
  <c r="Q1887"/>
  <c r="N1887"/>
  <c r="Q1943"/>
  <c r="N1943"/>
  <c r="R493"/>
  <c r="O493"/>
  <c r="R1199"/>
  <c r="O1199"/>
  <c r="R1599"/>
  <c r="O1599"/>
  <c r="R1000"/>
  <c r="O1000"/>
  <c r="Q1000"/>
  <c r="N1000"/>
  <c r="R1004"/>
  <c r="O1004"/>
  <c r="Q1004"/>
  <c r="N1004"/>
  <c r="R1036"/>
  <c r="O1036"/>
  <c r="Q1036"/>
  <c r="N1036"/>
  <c r="R1060"/>
  <c r="O1060"/>
  <c r="Q1060"/>
  <c r="N1060"/>
  <c r="R1084"/>
  <c r="O1084"/>
  <c r="Q1084"/>
  <c r="N1084"/>
  <c r="R1108"/>
  <c r="O1108"/>
  <c r="Q1108"/>
  <c r="N1108"/>
  <c r="R1132"/>
  <c r="O1132"/>
  <c r="Q1132"/>
  <c r="N1132"/>
  <c r="R1156"/>
  <c r="O1156"/>
  <c r="Q1156"/>
  <c r="N1156"/>
  <c r="R1180"/>
  <c r="O1180"/>
  <c r="Q1180"/>
  <c r="N1180"/>
  <c r="R1204"/>
  <c r="O1204"/>
  <c r="Q1204"/>
  <c r="N1204"/>
  <c r="R1260"/>
  <c r="O1260"/>
  <c r="Q1260"/>
  <c r="N1260"/>
  <c r="R1268"/>
  <c r="O1268"/>
  <c r="Q1268"/>
  <c r="N1268"/>
  <c r="R1292"/>
  <c r="O1292"/>
  <c r="Q1292"/>
  <c r="N1292"/>
  <c r="R1316"/>
  <c r="O1316"/>
  <c r="Q1316"/>
  <c r="N1316"/>
  <c r="R1340"/>
  <c r="O1340"/>
  <c r="Q1340"/>
  <c r="N1340"/>
  <c r="R1364"/>
  <c r="O1364"/>
  <c r="Q1364"/>
  <c r="N1364"/>
  <c r="R1388"/>
  <c r="O1388"/>
  <c r="Q1388"/>
  <c r="N1388"/>
  <c r="R1412"/>
  <c r="O1412"/>
  <c r="Q1412"/>
  <c r="N1412"/>
  <c r="R1460"/>
  <c r="O1460"/>
  <c r="Q1460"/>
  <c r="N1460"/>
  <c r="R1468"/>
  <c r="O1468"/>
  <c r="Q1468"/>
  <c r="N1468"/>
  <c r="R1508"/>
  <c r="O1508"/>
  <c r="Q1508"/>
  <c r="N1508"/>
  <c r="R1516"/>
  <c r="O1516"/>
  <c r="Q1516"/>
  <c r="N1516"/>
  <c r="R1544"/>
  <c r="O1544"/>
  <c r="Q1544"/>
  <c r="N1544"/>
  <c r="R1560"/>
  <c r="O1560"/>
  <c r="Q1560"/>
  <c r="N1560"/>
  <c r="R1668"/>
  <c r="O1668"/>
  <c r="Q1668"/>
  <c r="N1668"/>
  <c r="R1672"/>
  <c r="O1672"/>
  <c r="Q1672"/>
  <c r="N1672"/>
  <c r="R1676"/>
  <c r="O1676"/>
  <c r="Q1676"/>
  <c r="N1676"/>
  <c r="R1680"/>
  <c r="O1680"/>
  <c r="Q1680"/>
  <c r="N1680"/>
  <c r="R1684"/>
  <c r="O1684"/>
  <c r="Q1684"/>
  <c r="N1684"/>
  <c r="R1688"/>
  <c r="O1688"/>
  <c r="Q1688"/>
  <c r="N1688"/>
  <c r="R1692"/>
  <c r="O1692"/>
  <c r="Q1692"/>
  <c r="N1692"/>
  <c r="R1764"/>
  <c r="O1764"/>
  <c r="Q1764"/>
  <c r="N1764"/>
  <c r="R1768"/>
  <c r="O1768"/>
  <c r="Q1768"/>
  <c r="N1768"/>
  <c r="R1772"/>
  <c r="O1772"/>
  <c r="Q1772"/>
  <c r="N1772"/>
  <c r="R1776"/>
  <c r="O1776"/>
  <c r="Q1776"/>
  <c r="N1776"/>
  <c r="R1780"/>
  <c r="O1780"/>
  <c r="Q1780"/>
  <c r="N1780"/>
  <c r="R1784"/>
  <c r="O1784"/>
  <c r="Q1784"/>
  <c r="N1784"/>
  <c r="R1788"/>
  <c r="O1788"/>
  <c r="Q1788"/>
  <c r="N1788"/>
  <c r="R1860"/>
  <c r="O1860"/>
  <c r="Q1860"/>
  <c r="N1860"/>
  <c r="R1864"/>
  <c r="O1864"/>
  <c r="Q1864"/>
  <c r="N1864"/>
  <c r="R1868"/>
  <c r="O1868"/>
  <c r="Q1868"/>
  <c r="N1868"/>
  <c r="R1872"/>
  <c r="O1872"/>
  <c r="Q1872"/>
  <c r="N1872"/>
  <c r="Q1876"/>
  <c r="N1876"/>
  <c r="R1876"/>
  <c r="O1876"/>
  <c r="R1880"/>
  <c r="O1880"/>
  <c r="Q1880"/>
  <c r="N1880"/>
  <c r="R1884"/>
  <c r="O1884"/>
  <c r="Q1884"/>
  <c r="N1884"/>
  <c r="R1948"/>
  <c r="O1948"/>
  <c r="Q1948"/>
  <c r="N1948"/>
  <c r="R1952"/>
  <c r="O1952"/>
  <c r="Q1952"/>
  <c r="N1952"/>
  <c r="R1956"/>
  <c r="O1956"/>
  <c r="Q1956"/>
  <c r="N1956"/>
  <c r="R1960"/>
  <c r="O1960"/>
  <c r="Q1960"/>
  <c r="N1960"/>
  <c r="R1964"/>
  <c r="O1964"/>
  <c r="Q1964"/>
  <c r="N1964"/>
  <c r="R1968"/>
  <c r="O1968"/>
  <c r="Q1968"/>
  <c r="N1968"/>
  <c r="R1972"/>
  <c r="O1972"/>
  <c r="Q1972"/>
  <c r="N1972"/>
  <c r="R1980"/>
  <c r="O1980"/>
  <c r="Q1980"/>
  <c r="N1980"/>
  <c r="R1992"/>
  <c r="O1992"/>
  <c r="Q1992"/>
  <c r="N1992"/>
  <c r="R2000"/>
  <c r="O2000"/>
  <c r="Q2000"/>
  <c r="N2000"/>
  <c r="Q12"/>
  <c r="N12"/>
  <c r="Q36"/>
  <c r="N36"/>
  <c r="Q52"/>
  <c r="N52"/>
  <c r="Q76"/>
  <c r="N76"/>
  <c r="Q92"/>
  <c r="N92"/>
  <c r="Q108"/>
  <c r="N108"/>
  <c r="Q192"/>
  <c r="N192"/>
  <c r="Q204"/>
  <c r="N204"/>
  <c r="Q288"/>
  <c r="N288"/>
  <c r="Q300"/>
  <c r="N300"/>
  <c r="Q384"/>
  <c r="N384"/>
  <c r="Q396"/>
  <c r="N396"/>
  <c r="Q480"/>
  <c r="N480"/>
  <c r="Q492"/>
  <c r="N492"/>
  <c r="Q576"/>
  <c r="N576"/>
  <c r="Q588"/>
  <c r="N588"/>
  <c r="Q672"/>
  <c r="N672"/>
  <c r="Q684"/>
  <c r="N684"/>
  <c r="Q768"/>
  <c r="N768"/>
  <c r="Q780"/>
  <c r="N780"/>
  <c r="Q800"/>
  <c r="N800"/>
  <c r="Q896"/>
  <c r="N896"/>
  <c r="Q908"/>
  <c r="N908"/>
  <c r="Q928"/>
  <c r="N928"/>
  <c r="Q940"/>
  <c r="N940"/>
  <c r="Q1192"/>
  <c r="N1192"/>
  <c r="Q1216"/>
  <c r="N1216"/>
  <c r="Q1256"/>
  <c r="N1256"/>
  <c r="Q1384"/>
  <c r="N1384"/>
  <c r="Q1408"/>
  <c r="N1408"/>
  <c r="Q1448"/>
  <c r="N1448"/>
  <c r="Q1696"/>
  <c r="N1696"/>
  <c r="Q1944"/>
  <c r="N1944"/>
  <c r="R360"/>
  <c r="O360"/>
  <c r="R113"/>
  <c r="O113"/>
  <c r="Q113"/>
  <c r="N113"/>
  <c r="R137"/>
  <c r="O137"/>
  <c r="Q137"/>
  <c r="N137"/>
  <c r="R169"/>
  <c r="O169"/>
  <c r="Q169"/>
  <c r="N169"/>
  <c r="R193"/>
  <c r="O193"/>
  <c r="Q193"/>
  <c r="N193"/>
  <c r="R217"/>
  <c r="O217"/>
  <c r="Q217"/>
  <c r="N217"/>
  <c r="R241"/>
  <c r="O241"/>
  <c r="Q241"/>
  <c r="N241"/>
  <c r="R265"/>
  <c r="O265"/>
  <c r="Q265"/>
  <c r="N265"/>
  <c r="R289"/>
  <c r="O289"/>
  <c r="Q289"/>
  <c r="N289"/>
  <c r="R313"/>
  <c r="O313"/>
  <c r="Q313"/>
  <c r="N313"/>
  <c r="R337"/>
  <c r="O337"/>
  <c r="Q337"/>
  <c r="N337"/>
  <c r="R369"/>
  <c r="O369"/>
  <c r="Q369"/>
  <c r="N369"/>
  <c r="R393"/>
  <c r="O393"/>
  <c r="Q393"/>
  <c r="N393"/>
  <c r="R409"/>
  <c r="O409"/>
  <c r="Q409"/>
  <c r="N409"/>
  <c r="R433"/>
  <c r="O433"/>
  <c r="Q433"/>
  <c r="N433"/>
  <c r="R457"/>
  <c r="O457"/>
  <c r="Q457"/>
  <c r="N457"/>
  <c r="R481"/>
  <c r="O481"/>
  <c r="Q481"/>
  <c r="N481"/>
  <c r="R513"/>
  <c r="O513"/>
  <c r="Q513"/>
  <c r="N513"/>
  <c r="R537"/>
  <c r="O537"/>
  <c r="Q537"/>
  <c r="N537"/>
  <c r="R569"/>
  <c r="O569"/>
  <c r="Q569"/>
  <c r="N569"/>
  <c r="R601"/>
  <c r="O601"/>
  <c r="Q601"/>
  <c r="N601"/>
  <c r="R625"/>
  <c r="O625"/>
  <c r="Q625"/>
  <c r="N625"/>
  <c r="R649"/>
  <c r="O649"/>
  <c r="Q649"/>
  <c r="N649"/>
  <c r="R673"/>
  <c r="O673"/>
  <c r="Q673"/>
  <c r="N673"/>
  <c r="R697"/>
  <c r="O697"/>
  <c r="Q697"/>
  <c r="N697"/>
  <c r="R721"/>
  <c r="O721"/>
  <c r="Q721"/>
  <c r="N721"/>
  <c r="R745"/>
  <c r="O745"/>
  <c r="Q745"/>
  <c r="N745"/>
  <c r="R769"/>
  <c r="O769"/>
  <c r="Q769"/>
  <c r="N769"/>
  <c r="R801"/>
  <c r="O801"/>
  <c r="Q801"/>
  <c r="N801"/>
  <c r="R825"/>
  <c r="O825"/>
  <c r="Q825"/>
  <c r="N825"/>
  <c r="R849"/>
  <c r="O849"/>
  <c r="Q849"/>
  <c r="N849"/>
  <c r="R873"/>
  <c r="O873"/>
  <c r="Q873"/>
  <c r="N873"/>
  <c r="R897"/>
  <c r="O897"/>
  <c r="Q897"/>
  <c r="N897"/>
  <c r="R921"/>
  <c r="O921"/>
  <c r="Q921"/>
  <c r="N921"/>
  <c r="R945"/>
  <c r="O945"/>
  <c r="Q945"/>
  <c r="N945"/>
  <c r="R969"/>
  <c r="O969"/>
  <c r="Q969"/>
  <c r="N969"/>
  <c r="R993"/>
  <c r="O993"/>
  <c r="Q993"/>
  <c r="N993"/>
  <c r="R1061"/>
  <c r="O1061"/>
  <c r="Q1061"/>
  <c r="N1061"/>
  <c r="R1065"/>
  <c r="O1065"/>
  <c r="Q1065"/>
  <c r="N1065"/>
  <c r="R1069"/>
  <c r="O1069"/>
  <c r="Q1069"/>
  <c r="N1069"/>
  <c r="R1109"/>
  <c r="O1109"/>
  <c r="Q1109"/>
  <c r="N1109"/>
  <c r="R1113"/>
  <c r="O1113"/>
  <c r="Q1113"/>
  <c r="N1113"/>
  <c r="R1117"/>
  <c r="O1117"/>
  <c r="Q1117"/>
  <c r="N1117"/>
  <c r="R1189"/>
  <c r="O1189"/>
  <c r="Q1189"/>
  <c r="N1189"/>
  <c r="R1193"/>
  <c r="O1193"/>
  <c r="Q1193"/>
  <c r="N1193"/>
  <c r="R1197"/>
  <c r="O1197"/>
  <c r="Q1197"/>
  <c r="N1197"/>
  <c r="R1237"/>
  <c r="O1237"/>
  <c r="Q1237"/>
  <c r="N1237"/>
  <c r="R1241"/>
  <c r="O1241"/>
  <c r="Q1241"/>
  <c r="N1241"/>
  <c r="R1245"/>
  <c r="O1245"/>
  <c r="Q1245"/>
  <c r="N1245"/>
  <c r="R1285"/>
  <c r="O1285"/>
  <c r="Q1285"/>
  <c r="N1285"/>
  <c r="R1289"/>
  <c r="O1289"/>
  <c r="Q1289"/>
  <c r="N1289"/>
  <c r="R1293"/>
  <c r="O1293"/>
  <c r="Q1293"/>
  <c r="N1293"/>
  <c r="R1317"/>
  <c r="O1317"/>
  <c r="Q1317"/>
  <c r="N1317"/>
  <c r="R1321"/>
  <c r="O1321"/>
  <c r="Q1321"/>
  <c r="N1321"/>
  <c r="R1325"/>
  <c r="O1325"/>
  <c r="Q1325"/>
  <c r="N1325"/>
  <c r="R1357"/>
  <c r="O1357"/>
  <c r="Q1357"/>
  <c r="N1357"/>
  <c r="R1381"/>
  <c r="O1381"/>
  <c r="Q1381"/>
  <c r="N1381"/>
  <c r="R1385"/>
  <c r="O1385"/>
  <c r="Q1385"/>
  <c r="N1385"/>
  <c r="R1389"/>
  <c r="O1389"/>
  <c r="Q1389"/>
  <c r="N1389"/>
  <c r="R1413"/>
  <c r="O1413"/>
  <c r="Q1413"/>
  <c r="N1413"/>
  <c r="R1417"/>
  <c r="O1417"/>
  <c r="Q1417"/>
  <c r="N1417"/>
  <c r="R1421"/>
  <c r="O1421"/>
  <c r="Q1421"/>
  <c r="N1421"/>
  <c r="R1445"/>
  <c r="O1445"/>
  <c r="Q1445"/>
  <c r="N1445"/>
  <c r="R1449"/>
  <c r="O1449"/>
  <c r="Q1449"/>
  <c r="N1449"/>
  <c r="R1453"/>
  <c r="O1453"/>
  <c r="Q1453"/>
  <c r="N1453"/>
  <c r="R1477"/>
  <c r="O1477"/>
  <c r="Q1477"/>
  <c r="N1477"/>
  <c r="R1481"/>
  <c r="O1481"/>
  <c r="Q1481"/>
  <c r="N1481"/>
  <c r="R1485"/>
  <c r="O1485"/>
  <c r="Q1485"/>
  <c r="N1485"/>
  <c r="R1529"/>
  <c r="O1529"/>
  <c r="Q1529"/>
  <c r="N1529"/>
  <c r="R1533"/>
  <c r="O1533"/>
  <c r="Q1533"/>
  <c r="N1533"/>
  <c r="R1549"/>
  <c r="O1549"/>
  <c r="Q1549"/>
  <c r="N1549"/>
  <c r="R1553"/>
  <c r="O1553"/>
  <c r="Q1553"/>
  <c r="N1553"/>
  <c r="R1557"/>
  <c r="O1557"/>
  <c r="Q1557"/>
  <c r="N1557"/>
  <c r="R1573"/>
  <c r="O1573"/>
  <c r="Q1573"/>
  <c r="N1573"/>
  <c r="R1597"/>
  <c r="O1597"/>
  <c r="Q1597"/>
  <c r="N1597"/>
  <c r="R1605"/>
  <c r="O1605"/>
  <c r="Q1605"/>
  <c r="N1605"/>
  <c r="R1609"/>
  <c r="O1609"/>
  <c r="Q1609"/>
  <c r="N1609"/>
  <c r="R1613"/>
  <c r="O1613"/>
  <c r="Q1613"/>
  <c r="N1613"/>
  <c r="R1617"/>
  <c r="O1617"/>
  <c r="Q1617"/>
  <c r="N1617"/>
  <c r="R1621"/>
  <c r="O1621"/>
  <c r="Q1621"/>
  <c r="N1621"/>
  <c r="R1625"/>
  <c r="O1625"/>
  <c r="Q1625"/>
  <c r="N1625"/>
  <c r="R1629"/>
  <c r="O1629"/>
  <c r="Q1629"/>
  <c r="N1629"/>
  <c r="R1633"/>
  <c r="O1633"/>
  <c r="Q1633"/>
  <c r="N1633"/>
  <c r="R1637"/>
  <c r="O1637"/>
  <c r="Q1637"/>
  <c r="N1637"/>
  <c r="R1641"/>
  <c r="O1641"/>
  <c r="Q1641"/>
  <c r="N1641"/>
  <c r="R1645"/>
  <c r="O1645"/>
  <c r="Q1645"/>
  <c r="N1645"/>
  <c r="R1649"/>
  <c r="O1649"/>
  <c r="Q1649"/>
  <c r="N1649"/>
  <c r="R1653"/>
  <c r="O1653"/>
  <c r="Q1653"/>
  <c r="N1653"/>
  <c r="R1657"/>
  <c r="O1657"/>
  <c r="Q1657"/>
  <c r="N1657"/>
  <c r="R1661"/>
  <c r="O1661"/>
  <c r="Q1661"/>
  <c r="N1661"/>
  <c r="R1665"/>
  <c r="O1665"/>
  <c r="Q1665"/>
  <c r="N1665"/>
  <c r="R1669"/>
  <c r="O1669"/>
  <c r="Q1669"/>
  <c r="N1669"/>
  <c r="R1673"/>
  <c r="O1673"/>
  <c r="Q1673"/>
  <c r="N1673"/>
  <c r="R1677"/>
  <c r="O1677"/>
  <c r="Q1677"/>
  <c r="N1677"/>
  <c r="R1681"/>
  <c r="O1681"/>
  <c r="Q1681"/>
  <c r="N1681"/>
  <c r="R1685"/>
  <c r="O1685"/>
  <c r="Q1685"/>
  <c r="N1685"/>
  <c r="R1689"/>
  <c r="O1689"/>
  <c r="Q1689"/>
  <c r="N1689"/>
  <c r="R1693"/>
  <c r="O1693"/>
  <c r="Q1693"/>
  <c r="N1693"/>
  <c r="R1697"/>
  <c r="O1697"/>
  <c r="Q1697"/>
  <c r="N1697"/>
  <c r="R1701"/>
  <c r="O1701"/>
  <c r="Q1701"/>
  <c r="N1701"/>
  <c r="R1705"/>
  <c r="O1705"/>
  <c r="Q1705"/>
  <c r="N1705"/>
  <c r="R1709"/>
  <c r="O1709"/>
  <c r="Q1709"/>
  <c r="N1709"/>
  <c r="R1713"/>
  <c r="O1713"/>
  <c r="Q1713"/>
  <c r="N1713"/>
  <c r="R1717"/>
  <c r="O1717"/>
  <c r="Q1717"/>
  <c r="N1717"/>
  <c r="R1721"/>
  <c r="O1721"/>
  <c r="Q1721"/>
  <c r="N1721"/>
  <c r="R1725"/>
  <c r="O1725"/>
  <c r="Q1725"/>
  <c r="N1725"/>
  <c r="R1729"/>
  <c r="O1729"/>
  <c r="Q1729"/>
  <c r="N1729"/>
  <c r="R1733"/>
  <c r="O1733"/>
  <c r="Q1733"/>
  <c r="N1733"/>
  <c r="R1737"/>
  <c r="O1737"/>
  <c r="Q1737"/>
  <c r="N1737"/>
  <c r="R1741"/>
  <c r="O1741"/>
  <c r="Q1741"/>
  <c r="N1741"/>
  <c r="R1745"/>
  <c r="O1745"/>
  <c r="Q1745"/>
  <c r="N1745"/>
  <c r="R1749"/>
  <c r="O1749"/>
  <c r="Q1749"/>
  <c r="N1749"/>
  <c r="R1753"/>
  <c r="O1753"/>
  <c r="Q1753"/>
  <c r="N1753"/>
  <c r="R1757"/>
  <c r="O1757"/>
  <c r="Q1757"/>
  <c r="N1757"/>
  <c r="R1761"/>
  <c r="O1761"/>
  <c r="Q1761"/>
  <c r="N1761"/>
  <c r="R1765"/>
  <c r="O1765"/>
  <c r="Q1765"/>
  <c r="N1765"/>
  <c r="R1769"/>
  <c r="O1769"/>
  <c r="Q1769"/>
  <c r="N1769"/>
  <c r="R1773"/>
  <c r="O1773"/>
  <c r="Q1773"/>
  <c r="N1773"/>
  <c r="R1777"/>
  <c r="O1777"/>
  <c r="Q1777"/>
  <c r="N1777"/>
  <c r="R1781"/>
  <c r="O1781"/>
  <c r="Q1781"/>
  <c r="N1781"/>
  <c r="R1785"/>
  <c r="O1785"/>
  <c r="Q1785"/>
  <c r="N1785"/>
  <c r="R1789"/>
  <c r="O1789"/>
  <c r="Q1789"/>
  <c r="N1789"/>
  <c r="R1793"/>
  <c r="O1793"/>
  <c r="Q1793"/>
  <c r="N1793"/>
  <c r="R1797"/>
  <c r="O1797"/>
  <c r="Q1797"/>
  <c r="N1797"/>
  <c r="R1801"/>
  <c r="O1801"/>
  <c r="Q1801"/>
  <c r="N1801"/>
  <c r="R1805"/>
  <c r="O1805"/>
  <c r="Q1805"/>
  <c r="N1805"/>
  <c r="R1809"/>
  <c r="O1809"/>
  <c r="Q1809"/>
  <c r="N1809"/>
  <c r="R1813"/>
  <c r="O1813"/>
  <c r="Q1813"/>
  <c r="N1813"/>
  <c r="R1817"/>
  <c r="O1817"/>
  <c r="Q1817"/>
  <c r="N1817"/>
  <c r="R1821"/>
  <c r="O1821"/>
  <c r="Q1821"/>
  <c r="N1821"/>
  <c r="R1825"/>
  <c r="O1825"/>
  <c r="Q1825"/>
  <c r="N1825"/>
  <c r="R1829"/>
  <c r="O1829"/>
  <c r="Q1829"/>
  <c r="N1829"/>
  <c r="R1833"/>
  <c r="O1833"/>
  <c r="Q1833"/>
  <c r="N1833"/>
  <c r="R1837"/>
  <c r="O1837"/>
  <c r="Q1837"/>
  <c r="N1837"/>
  <c r="R1841"/>
  <c r="O1841"/>
  <c r="Q1841"/>
  <c r="N1841"/>
  <c r="R1845"/>
  <c r="O1845"/>
  <c r="Q1845"/>
  <c r="N1845"/>
  <c r="R1849"/>
  <c r="O1849"/>
  <c r="Q1849"/>
  <c r="N1849"/>
  <c r="R1853"/>
  <c r="O1853"/>
  <c r="Q1853"/>
  <c r="N1853"/>
  <c r="R1857"/>
  <c r="O1857"/>
  <c r="Q1857"/>
  <c r="N1857"/>
  <c r="R1861"/>
  <c r="O1861"/>
  <c r="Q1861"/>
  <c r="N1861"/>
  <c r="R1865"/>
  <c r="O1865"/>
  <c r="Q1865"/>
  <c r="N1865"/>
  <c r="R1869"/>
  <c r="O1869"/>
  <c r="Q1869"/>
  <c r="N1869"/>
  <c r="R1873"/>
  <c r="O1873"/>
  <c r="Q1873"/>
  <c r="N1873"/>
  <c r="R1877"/>
  <c r="O1877"/>
  <c r="Q1877"/>
  <c r="N1877"/>
  <c r="R1881"/>
  <c r="O1881"/>
  <c r="Q1881"/>
  <c r="N1881"/>
  <c r="R1885"/>
  <c r="O1885"/>
  <c r="Q1885"/>
  <c r="N1885"/>
  <c r="R1889"/>
  <c r="O1889"/>
  <c r="Q1889"/>
  <c r="N1889"/>
  <c r="R1893"/>
  <c r="O1893"/>
  <c r="Q1893"/>
  <c r="N1893"/>
  <c r="R1897"/>
  <c r="O1897"/>
  <c r="Q1897"/>
  <c r="N1897"/>
  <c r="R1901"/>
  <c r="O1901"/>
  <c r="Q1901"/>
  <c r="N1901"/>
  <c r="R1905"/>
  <c r="O1905"/>
  <c r="Q1905"/>
  <c r="N1905"/>
  <c r="R1909"/>
  <c r="O1909"/>
  <c r="Q1909"/>
  <c r="N1909"/>
  <c r="R1913"/>
  <c r="O1913"/>
  <c r="Q1913"/>
  <c r="N1913"/>
  <c r="R1917"/>
  <c r="O1917"/>
  <c r="Q1917"/>
  <c r="N1917"/>
  <c r="R1921"/>
  <c r="O1921"/>
  <c r="Q1921"/>
  <c r="N1921"/>
  <c r="R1925"/>
  <c r="O1925"/>
  <c r="Q1925"/>
  <c r="N1925"/>
  <c r="R1929"/>
  <c r="O1929"/>
  <c r="Q1929"/>
  <c r="N1929"/>
  <c r="R1933"/>
  <c r="O1933"/>
  <c r="Q1933"/>
  <c r="N1933"/>
  <c r="R1937"/>
  <c r="O1937"/>
  <c r="Q1937"/>
  <c r="N1937"/>
  <c r="Q1941"/>
  <c r="N1941"/>
  <c r="R1941"/>
  <c r="O1941"/>
  <c r="R1945"/>
  <c r="O1945"/>
  <c r="Q1945"/>
  <c r="N1945"/>
  <c r="R1949"/>
  <c r="O1949"/>
  <c r="Q1949"/>
  <c r="N1949"/>
  <c r="R1953"/>
  <c r="O1953"/>
  <c r="Q1953"/>
  <c r="N1953"/>
  <c r="R1957"/>
  <c r="O1957"/>
  <c r="Q1957"/>
  <c r="N1957"/>
  <c r="R1961"/>
  <c r="O1961"/>
  <c r="Q1961"/>
  <c r="N1961"/>
  <c r="R1965"/>
  <c r="O1965"/>
  <c r="Q1965"/>
  <c r="N1965"/>
  <c r="R1969"/>
  <c r="O1969"/>
  <c r="Q1969"/>
  <c r="N1969"/>
  <c r="R1973"/>
  <c r="O1973"/>
  <c r="Q1973"/>
  <c r="N1973"/>
  <c r="R1977"/>
  <c r="O1977"/>
  <c r="Q1977"/>
  <c r="N1977"/>
  <c r="R1981"/>
  <c r="O1981"/>
  <c r="Q1981"/>
  <c r="N1981"/>
  <c r="R1985"/>
  <c r="O1985"/>
  <c r="Q1985"/>
  <c r="N1985"/>
  <c r="R1989"/>
  <c r="O1989"/>
  <c r="Q1989"/>
  <c r="N1989"/>
  <c r="R1993"/>
  <c r="O1993"/>
  <c r="Q1993"/>
  <c r="N1993"/>
  <c r="R1997"/>
  <c r="O1997"/>
  <c r="Q1997"/>
  <c r="N1997"/>
  <c r="R2001"/>
  <c r="O2001"/>
  <c r="Q2001"/>
  <c r="N2001"/>
  <c r="Q5"/>
  <c r="N5"/>
  <c r="Q13"/>
  <c r="N13"/>
  <c r="Q21"/>
  <c r="N21"/>
  <c r="Q29"/>
  <c r="N29"/>
  <c r="Q37"/>
  <c r="N37"/>
  <c r="Q45"/>
  <c r="N45"/>
  <c r="Q53"/>
  <c r="N53"/>
  <c r="Q61"/>
  <c r="N61"/>
  <c r="Q69"/>
  <c r="N69"/>
  <c r="Q77"/>
  <c r="N77"/>
  <c r="Q85"/>
  <c r="N85"/>
  <c r="Q93"/>
  <c r="N93"/>
  <c r="Q101"/>
  <c r="N101"/>
  <c r="Q109"/>
  <c r="N109"/>
  <c r="Q120"/>
  <c r="N120"/>
  <c r="Q132"/>
  <c r="N132"/>
  <c r="Q141"/>
  <c r="N141"/>
  <c r="Q152"/>
  <c r="N152"/>
  <c r="Q164"/>
  <c r="N164"/>
  <c r="Q173"/>
  <c r="N173"/>
  <c r="Q184"/>
  <c r="N184"/>
  <c r="Q196"/>
  <c r="N196"/>
  <c r="Q205"/>
  <c r="N205"/>
  <c r="Q216"/>
  <c r="N216"/>
  <c r="Q228"/>
  <c r="N228"/>
  <c r="Q237"/>
  <c r="N237"/>
  <c r="Q248"/>
  <c r="N248"/>
  <c r="Q260"/>
  <c r="N260"/>
  <c r="Q269"/>
  <c r="N269"/>
  <c r="Q280"/>
  <c r="N280"/>
  <c r="Q292"/>
  <c r="N292"/>
  <c r="Q301"/>
  <c r="N301"/>
  <c r="Q312"/>
  <c r="N312"/>
  <c r="Q324"/>
  <c r="N324"/>
  <c r="Q333"/>
  <c r="N333"/>
  <c r="Q344"/>
  <c r="N344"/>
  <c r="Q356"/>
  <c r="N356"/>
  <c r="Q365"/>
  <c r="N365"/>
  <c r="Q376"/>
  <c r="N376"/>
  <c r="Q388"/>
  <c r="N388"/>
  <c r="Q397"/>
  <c r="N397"/>
  <c r="Q408"/>
  <c r="N408"/>
  <c r="Q420"/>
  <c r="N420"/>
  <c r="Q429"/>
  <c r="N429"/>
  <c r="Q440"/>
  <c r="N440"/>
  <c r="Q452"/>
  <c r="N452"/>
  <c r="Q461"/>
  <c r="N461"/>
  <c r="Q472"/>
  <c r="N472"/>
  <c r="Q484"/>
  <c r="N484"/>
  <c r="Q504"/>
  <c r="N504"/>
  <c r="Q516"/>
  <c r="N516"/>
  <c r="Q525"/>
  <c r="N525"/>
  <c r="Q536"/>
  <c r="N536"/>
  <c r="Q548"/>
  <c r="N548"/>
  <c r="Q557"/>
  <c r="N557"/>
  <c r="Q568"/>
  <c r="N568"/>
  <c r="Q580"/>
  <c r="N580"/>
  <c r="Q589"/>
  <c r="N589"/>
  <c r="Q600"/>
  <c r="N600"/>
  <c r="Q612"/>
  <c r="N612"/>
  <c r="Q621"/>
  <c r="N621"/>
  <c r="Q632"/>
  <c r="N632"/>
  <c r="Q644"/>
  <c r="N644"/>
  <c r="Q653"/>
  <c r="N653"/>
  <c r="Q664"/>
  <c r="N664"/>
  <c r="Q676"/>
  <c r="N676"/>
  <c r="Q685"/>
  <c r="N685"/>
  <c r="Q696"/>
  <c r="N696"/>
  <c r="Q708"/>
  <c r="N708"/>
  <c r="Q717"/>
  <c r="N717"/>
  <c r="Q728"/>
  <c r="N728"/>
  <c r="Q740"/>
  <c r="N740"/>
  <c r="Q749"/>
  <c r="N749"/>
  <c r="Q760"/>
  <c r="N760"/>
  <c r="Q772"/>
  <c r="N772"/>
  <c r="Q781"/>
  <c r="N781"/>
  <c r="Q792"/>
  <c r="N792"/>
  <c r="Q804"/>
  <c r="N804"/>
  <c r="Q813"/>
  <c r="N813"/>
  <c r="Q824"/>
  <c r="N824"/>
  <c r="Q836"/>
  <c r="N836"/>
  <c r="Q845"/>
  <c r="N845"/>
  <c r="Q856"/>
  <c r="N856"/>
  <c r="Q868"/>
  <c r="N868"/>
  <c r="Q877"/>
  <c r="N877"/>
  <c r="Q888"/>
  <c r="N888"/>
  <c r="Q900"/>
  <c r="N900"/>
  <c r="Q909"/>
  <c r="N909"/>
  <c r="Q920"/>
  <c r="N920"/>
  <c r="Q932"/>
  <c r="N932"/>
  <c r="Q941"/>
  <c r="N941"/>
  <c r="Q952"/>
  <c r="N952"/>
  <c r="Q964"/>
  <c r="N964"/>
  <c r="Q973"/>
  <c r="N973"/>
  <c r="Q984"/>
  <c r="N984"/>
  <c r="Q996"/>
  <c r="N996"/>
  <c r="Q1008"/>
  <c r="N1008"/>
  <c r="Q1025"/>
  <c r="N1025"/>
  <c r="Q1048"/>
  <c r="N1048"/>
  <c r="Q1072"/>
  <c r="N1072"/>
  <c r="Q1089"/>
  <c r="N1089"/>
  <c r="Q1112"/>
  <c r="N1112"/>
  <c r="Q1136"/>
  <c r="N1136"/>
  <c r="Q1153"/>
  <c r="N1153"/>
  <c r="Q1176"/>
  <c r="N1176"/>
  <c r="Q1200"/>
  <c r="N1200"/>
  <c r="Q1217"/>
  <c r="N1217"/>
  <c r="Q1240"/>
  <c r="N1240"/>
  <c r="Q1264"/>
  <c r="N1264"/>
  <c r="Q1281"/>
  <c r="N1281"/>
  <c r="Q1304"/>
  <c r="N1304"/>
  <c r="Q1328"/>
  <c r="N1328"/>
  <c r="Q1345"/>
  <c r="N1345"/>
  <c r="Q1368"/>
  <c r="N1368"/>
  <c r="Q1392"/>
  <c r="N1392"/>
  <c r="Q1409"/>
  <c r="N1409"/>
  <c r="Q1432"/>
  <c r="N1432"/>
  <c r="Q1456"/>
  <c r="N1456"/>
  <c r="Q1473"/>
  <c r="N1473"/>
  <c r="Q1496"/>
  <c r="N1496"/>
  <c r="Q1520"/>
  <c r="N1520"/>
  <c r="Q1537"/>
  <c r="N1537"/>
  <c r="Q1577"/>
  <c r="N1577"/>
  <c r="Q1664"/>
  <c r="N1664"/>
  <c r="Q1792"/>
  <c r="N1792"/>
  <c r="Q1920"/>
  <c r="N1920"/>
  <c r="R24"/>
  <c r="O24"/>
  <c r="R752"/>
  <c r="O752"/>
  <c r="R1149"/>
  <c r="O1149"/>
  <c r="R1012"/>
  <c r="O1012"/>
  <c r="Q1012"/>
  <c r="N1012"/>
  <c r="R1028"/>
  <c r="O1028"/>
  <c r="Q1028"/>
  <c r="N1028"/>
  <c r="R1052"/>
  <c r="O1052"/>
  <c r="Q1052"/>
  <c r="N1052"/>
  <c r="R1076"/>
  <c r="O1076"/>
  <c r="Q1076"/>
  <c r="N1076"/>
  <c r="R1100"/>
  <c r="O1100"/>
  <c r="Q1100"/>
  <c r="N1100"/>
  <c r="R1116"/>
  <c r="O1116"/>
  <c r="Q1116"/>
  <c r="N1116"/>
  <c r="R1140"/>
  <c r="O1140"/>
  <c r="Q1140"/>
  <c r="N1140"/>
  <c r="R1164"/>
  <c r="O1164"/>
  <c r="Q1164"/>
  <c r="N1164"/>
  <c r="R1188"/>
  <c r="O1188"/>
  <c r="Q1188"/>
  <c r="N1188"/>
  <c r="R1212"/>
  <c r="O1212"/>
  <c r="Q1212"/>
  <c r="N1212"/>
  <c r="R1228"/>
  <c r="O1228"/>
  <c r="Q1228"/>
  <c r="N1228"/>
  <c r="R1236"/>
  <c r="O1236"/>
  <c r="Q1236"/>
  <c r="N1236"/>
  <c r="R1252"/>
  <c r="O1252"/>
  <c r="Q1252"/>
  <c r="N1252"/>
  <c r="R1284"/>
  <c r="O1284"/>
  <c r="Q1284"/>
  <c r="N1284"/>
  <c r="R1308"/>
  <c r="O1308"/>
  <c r="Q1308"/>
  <c r="N1308"/>
  <c r="R1324"/>
  <c r="O1324"/>
  <c r="Q1324"/>
  <c r="N1324"/>
  <c r="R1348"/>
  <c r="O1348"/>
  <c r="Q1348"/>
  <c r="N1348"/>
  <c r="R1372"/>
  <c r="O1372"/>
  <c r="Q1372"/>
  <c r="N1372"/>
  <c r="R1396"/>
  <c r="O1396"/>
  <c r="Q1396"/>
  <c r="N1396"/>
  <c r="R1420"/>
  <c r="O1420"/>
  <c r="Q1420"/>
  <c r="N1420"/>
  <c r="R1444"/>
  <c r="O1444"/>
  <c r="Q1444"/>
  <c r="N1444"/>
  <c r="R1452"/>
  <c r="O1452"/>
  <c r="Q1452"/>
  <c r="N1452"/>
  <c r="R1476"/>
  <c r="O1476"/>
  <c r="Q1476"/>
  <c r="N1476"/>
  <c r="R1500"/>
  <c r="O1500"/>
  <c r="Q1500"/>
  <c r="N1500"/>
  <c r="R1524"/>
  <c r="O1524"/>
  <c r="Q1524"/>
  <c r="N1524"/>
  <c r="R1636"/>
  <c r="O1636"/>
  <c r="Q1636"/>
  <c r="N1636"/>
  <c r="R1640"/>
  <c r="O1640"/>
  <c r="Q1640"/>
  <c r="N1640"/>
  <c r="R1644"/>
  <c r="O1644"/>
  <c r="Q1644"/>
  <c r="N1644"/>
  <c r="R1648"/>
  <c r="O1648"/>
  <c r="Q1648"/>
  <c r="N1648"/>
  <c r="R1652"/>
  <c r="O1652"/>
  <c r="Q1652"/>
  <c r="N1652"/>
  <c r="R1656"/>
  <c r="O1656"/>
  <c r="Q1656"/>
  <c r="N1656"/>
  <c r="R1660"/>
  <c r="O1660"/>
  <c r="Q1660"/>
  <c r="N1660"/>
  <c r="R1732"/>
  <c r="O1732"/>
  <c r="Q1732"/>
  <c r="N1732"/>
  <c r="R1736"/>
  <c r="O1736"/>
  <c r="Q1736"/>
  <c r="N1736"/>
  <c r="R1740"/>
  <c r="O1740"/>
  <c r="Q1740"/>
  <c r="N1740"/>
  <c r="R1744"/>
  <c r="O1744"/>
  <c r="Q1744"/>
  <c r="N1744"/>
  <c r="R1748"/>
  <c r="O1748"/>
  <c r="Q1748"/>
  <c r="N1748"/>
  <c r="R1752"/>
  <c r="O1752"/>
  <c r="Q1752"/>
  <c r="N1752"/>
  <c r="R1756"/>
  <c r="O1756"/>
  <c r="Q1756"/>
  <c r="N1756"/>
  <c r="R1828"/>
  <c r="O1828"/>
  <c r="Q1828"/>
  <c r="N1828"/>
  <c r="R1832"/>
  <c r="O1832"/>
  <c r="Q1832"/>
  <c r="N1832"/>
  <c r="R1836"/>
  <c r="O1836"/>
  <c r="Q1836"/>
  <c r="N1836"/>
  <c r="R1840"/>
  <c r="O1840"/>
  <c r="Q1840"/>
  <c r="N1840"/>
  <c r="R1844"/>
  <c r="O1844"/>
  <c r="Q1844"/>
  <c r="N1844"/>
  <c r="R1848"/>
  <c r="O1848"/>
  <c r="Q1848"/>
  <c r="N1848"/>
  <c r="R1852"/>
  <c r="O1852"/>
  <c r="Q1852"/>
  <c r="N1852"/>
  <c r="R1928"/>
  <c r="O1928"/>
  <c r="Q1928"/>
  <c r="N1928"/>
  <c r="R1936"/>
  <c r="O1936"/>
  <c r="Q1936"/>
  <c r="N1936"/>
  <c r="R1984"/>
  <c r="O1984"/>
  <c r="Q1984"/>
  <c r="N1984"/>
  <c r="R1988"/>
  <c r="O1988"/>
  <c r="Q1988"/>
  <c r="N1988"/>
  <c r="R1996"/>
  <c r="O1996"/>
  <c r="Q1996"/>
  <c r="N1996"/>
  <c r="Q2004"/>
  <c r="N2004"/>
  <c r="R2004"/>
  <c r="O2004"/>
  <c r="Q20"/>
  <c r="N20"/>
  <c r="Q28"/>
  <c r="N28"/>
  <c r="Q44"/>
  <c r="N44"/>
  <c r="Q60"/>
  <c r="N60"/>
  <c r="Q68"/>
  <c r="N68"/>
  <c r="Q84"/>
  <c r="N84"/>
  <c r="Q100"/>
  <c r="N100"/>
  <c r="Q160"/>
  <c r="N160"/>
  <c r="Q172"/>
  <c r="N172"/>
  <c r="Q256"/>
  <c r="N256"/>
  <c r="Q268"/>
  <c r="N268"/>
  <c r="Q352"/>
  <c r="N352"/>
  <c r="Q364"/>
  <c r="N364"/>
  <c r="Q448"/>
  <c r="N448"/>
  <c r="Q460"/>
  <c r="N460"/>
  <c r="Q544"/>
  <c r="N544"/>
  <c r="Q556"/>
  <c r="N556"/>
  <c r="Q640"/>
  <c r="N640"/>
  <c r="Q652"/>
  <c r="N652"/>
  <c r="Q736"/>
  <c r="N736"/>
  <c r="Q748"/>
  <c r="N748"/>
  <c r="Q832"/>
  <c r="N832"/>
  <c r="Q844"/>
  <c r="N844"/>
  <c r="Q864"/>
  <c r="N864"/>
  <c r="Q876"/>
  <c r="N876"/>
  <c r="Q960"/>
  <c r="N960"/>
  <c r="Q972"/>
  <c r="N972"/>
  <c r="Q1128"/>
  <c r="N1128"/>
  <c r="Q1152"/>
  <c r="N1152"/>
  <c r="Q1320"/>
  <c r="N1320"/>
  <c r="Q1344"/>
  <c r="N1344"/>
  <c r="Q1512"/>
  <c r="N1512"/>
  <c r="Q1536"/>
  <c r="N1536"/>
  <c r="R912"/>
  <c r="O912"/>
  <c r="R121"/>
  <c r="O121"/>
  <c r="Q121"/>
  <c r="N121"/>
  <c r="R145"/>
  <c r="O145"/>
  <c r="Q145"/>
  <c r="N145"/>
  <c r="R161"/>
  <c r="O161"/>
  <c r="Q161"/>
  <c r="N161"/>
  <c r="R177"/>
  <c r="O177"/>
  <c r="Q177"/>
  <c r="N177"/>
  <c r="R201"/>
  <c r="O201"/>
  <c r="Q201"/>
  <c r="N201"/>
  <c r="R225"/>
  <c r="O225"/>
  <c r="Q225"/>
  <c r="N225"/>
  <c r="R249"/>
  <c r="O249"/>
  <c r="Q249"/>
  <c r="N249"/>
  <c r="R273"/>
  <c r="O273"/>
  <c r="Q273"/>
  <c r="N273"/>
  <c r="R297"/>
  <c r="O297"/>
  <c r="Q297"/>
  <c r="N297"/>
  <c r="R321"/>
  <c r="O321"/>
  <c r="Q321"/>
  <c r="N321"/>
  <c r="R345"/>
  <c r="O345"/>
  <c r="Q345"/>
  <c r="N345"/>
  <c r="R361"/>
  <c r="O361"/>
  <c r="Q361"/>
  <c r="N361"/>
  <c r="R377"/>
  <c r="O377"/>
  <c r="Q377"/>
  <c r="N377"/>
  <c r="R401"/>
  <c r="O401"/>
  <c r="Q401"/>
  <c r="N401"/>
  <c r="R425"/>
  <c r="O425"/>
  <c r="Q425"/>
  <c r="N425"/>
  <c r="R449"/>
  <c r="O449"/>
  <c r="Q449"/>
  <c r="N449"/>
  <c r="R473"/>
  <c r="O473"/>
  <c r="Q473"/>
  <c r="N473"/>
  <c r="R505"/>
  <c r="O505"/>
  <c r="Q505"/>
  <c r="N505"/>
  <c r="R529"/>
  <c r="O529"/>
  <c r="Q529"/>
  <c r="N529"/>
  <c r="R553"/>
  <c r="O553"/>
  <c r="Q553"/>
  <c r="N553"/>
  <c r="R561"/>
  <c r="O561"/>
  <c r="Q561"/>
  <c r="N561"/>
  <c r="R577"/>
  <c r="O577"/>
  <c r="Q577"/>
  <c r="N577"/>
  <c r="R593"/>
  <c r="O593"/>
  <c r="Q593"/>
  <c r="N593"/>
  <c r="R617"/>
  <c r="O617"/>
  <c r="Q617"/>
  <c r="N617"/>
  <c r="R641"/>
  <c r="O641"/>
  <c r="Q641"/>
  <c r="N641"/>
  <c r="R665"/>
  <c r="O665"/>
  <c r="Q665"/>
  <c r="N665"/>
  <c r="R689"/>
  <c r="O689"/>
  <c r="Q689"/>
  <c r="N689"/>
  <c r="R705"/>
  <c r="O705"/>
  <c r="Q705"/>
  <c r="N705"/>
  <c r="R729"/>
  <c r="O729"/>
  <c r="Q729"/>
  <c r="N729"/>
  <c r="R753"/>
  <c r="O753"/>
  <c r="Q753"/>
  <c r="N753"/>
  <c r="R777"/>
  <c r="O777"/>
  <c r="Q777"/>
  <c r="N777"/>
  <c r="R793"/>
  <c r="O793"/>
  <c r="Q793"/>
  <c r="N793"/>
  <c r="R817"/>
  <c r="O817"/>
  <c r="Q817"/>
  <c r="N817"/>
  <c r="R841"/>
  <c r="O841"/>
  <c r="Q841"/>
  <c r="N841"/>
  <c r="R865"/>
  <c r="O865"/>
  <c r="Q865"/>
  <c r="N865"/>
  <c r="R889"/>
  <c r="O889"/>
  <c r="Q889"/>
  <c r="N889"/>
  <c r="R913"/>
  <c r="O913"/>
  <c r="Q913"/>
  <c r="N913"/>
  <c r="R929"/>
  <c r="O929"/>
  <c r="Q929"/>
  <c r="N929"/>
  <c r="R953"/>
  <c r="O953"/>
  <c r="Q953"/>
  <c r="N953"/>
  <c r="R977"/>
  <c r="O977"/>
  <c r="Q977"/>
  <c r="N977"/>
  <c r="R1013"/>
  <c r="O1013"/>
  <c r="Q1013"/>
  <c r="N1013"/>
  <c r="R1017"/>
  <c r="O1017"/>
  <c r="Q1017"/>
  <c r="N1017"/>
  <c r="R1045"/>
  <c r="O1045"/>
  <c r="Q1045"/>
  <c r="N1045"/>
  <c r="R1049"/>
  <c r="O1049"/>
  <c r="Q1049"/>
  <c r="N1049"/>
  <c r="R1053"/>
  <c r="O1053"/>
  <c r="Q1053"/>
  <c r="N1053"/>
  <c r="R1093"/>
  <c r="O1093"/>
  <c r="Q1093"/>
  <c r="N1093"/>
  <c r="R1097"/>
  <c r="O1097"/>
  <c r="Q1097"/>
  <c r="N1097"/>
  <c r="R1101"/>
  <c r="O1101"/>
  <c r="Q1101"/>
  <c r="N1101"/>
  <c r="R1141"/>
  <c r="O1141"/>
  <c r="Q1141"/>
  <c r="N1141"/>
  <c r="R1145"/>
  <c r="O1145"/>
  <c r="Q1145"/>
  <c r="N1145"/>
  <c r="R1173"/>
  <c r="O1173"/>
  <c r="Q1173"/>
  <c r="N1173"/>
  <c r="R1177"/>
  <c r="O1177"/>
  <c r="Q1177"/>
  <c r="N1177"/>
  <c r="R1181"/>
  <c r="O1181"/>
  <c r="Q1181"/>
  <c r="N1181"/>
  <c r="R1205"/>
  <c r="O1205"/>
  <c r="Q1205"/>
  <c r="N1205"/>
  <c r="R1209"/>
  <c r="O1209"/>
  <c r="Q1209"/>
  <c r="N1209"/>
  <c r="R1213"/>
  <c r="O1213"/>
  <c r="Q1213"/>
  <c r="N1213"/>
  <c r="R1253"/>
  <c r="O1253"/>
  <c r="Q1253"/>
  <c r="N1253"/>
  <c r="R1257"/>
  <c r="O1257"/>
  <c r="Q1257"/>
  <c r="N1257"/>
  <c r="R1261"/>
  <c r="O1261"/>
  <c r="Q1261"/>
  <c r="N1261"/>
  <c r="R1301"/>
  <c r="O1301"/>
  <c r="Q1301"/>
  <c r="N1301"/>
  <c r="R1305"/>
  <c r="O1305"/>
  <c r="Q1305"/>
  <c r="N1305"/>
  <c r="R1309"/>
  <c r="O1309"/>
  <c r="Q1309"/>
  <c r="N1309"/>
  <c r="R1333"/>
  <c r="O1333"/>
  <c r="Q1333"/>
  <c r="N1333"/>
  <c r="R1337"/>
  <c r="O1337"/>
  <c r="Q1337"/>
  <c r="N1337"/>
  <c r="R1341"/>
  <c r="O1341"/>
  <c r="Q1341"/>
  <c r="N1341"/>
  <c r="R1349"/>
  <c r="O1349"/>
  <c r="Q1349"/>
  <c r="N1349"/>
  <c r="R1353"/>
  <c r="O1353"/>
  <c r="Q1353"/>
  <c r="N1353"/>
  <c r="R1365"/>
  <c r="O1365"/>
  <c r="Q1365"/>
  <c r="N1365"/>
  <c r="R1369"/>
  <c r="O1369"/>
  <c r="Q1369"/>
  <c r="N1369"/>
  <c r="R1373"/>
  <c r="O1373"/>
  <c r="Q1373"/>
  <c r="N1373"/>
  <c r="R1397"/>
  <c r="O1397"/>
  <c r="Q1397"/>
  <c r="N1397"/>
  <c r="R1401"/>
  <c r="O1401"/>
  <c r="Q1401"/>
  <c r="N1401"/>
  <c r="R1405"/>
  <c r="O1405"/>
  <c r="Q1405"/>
  <c r="N1405"/>
  <c r="R1429"/>
  <c r="O1429"/>
  <c r="Q1429"/>
  <c r="N1429"/>
  <c r="R1433"/>
  <c r="O1433"/>
  <c r="Q1433"/>
  <c r="N1433"/>
  <c r="R1437"/>
  <c r="O1437"/>
  <c r="Q1437"/>
  <c r="N1437"/>
  <c r="R1461"/>
  <c r="O1461"/>
  <c r="Q1461"/>
  <c r="N1461"/>
  <c r="R1465"/>
  <c r="O1465"/>
  <c r="Q1465"/>
  <c r="N1465"/>
  <c r="R1469"/>
  <c r="O1469"/>
  <c r="Q1469"/>
  <c r="N1469"/>
  <c r="R1493"/>
  <c r="O1493"/>
  <c r="Q1493"/>
  <c r="N1493"/>
  <c r="R1497"/>
  <c r="O1497"/>
  <c r="Q1497"/>
  <c r="N1497"/>
  <c r="R1501"/>
  <c r="O1501"/>
  <c r="Q1501"/>
  <c r="N1501"/>
  <c r="R1509"/>
  <c r="O1509"/>
  <c r="Q1509"/>
  <c r="N1509"/>
  <c r="R1513"/>
  <c r="O1513"/>
  <c r="Q1513"/>
  <c r="N1513"/>
  <c r="R1517"/>
  <c r="O1517"/>
  <c r="Q1517"/>
  <c r="N1517"/>
  <c r="R1525"/>
  <c r="O1525"/>
  <c r="Q1525"/>
  <c r="N1525"/>
  <c r="R1541"/>
  <c r="O1541"/>
  <c r="Q1541"/>
  <c r="N1541"/>
  <c r="R1565"/>
  <c r="O1565"/>
  <c r="Q1565"/>
  <c r="N1565"/>
  <c r="R1581"/>
  <c r="O1581"/>
  <c r="Q1581"/>
  <c r="N1581"/>
  <c r="R1585"/>
  <c r="O1585"/>
  <c r="Q1585"/>
  <c r="N1585"/>
  <c r="R1589"/>
  <c r="O1589"/>
  <c r="Q1589"/>
  <c r="N1589"/>
  <c r="R6"/>
  <c r="O6"/>
  <c r="Q6"/>
  <c r="N6"/>
  <c r="R10"/>
  <c r="O10"/>
  <c r="Q10"/>
  <c r="N10"/>
  <c r="R14"/>
  <c r="O14"/>
  <c r="Q14"/>
  <c r="N14"/>
  <c r="R18"/>
  <c r="O18"/>
  <c r="Q18"/>
  <c r="N18"/>
  <c r="R22"/>
  <c r="O22"/>
  <c r="Q22"/>
  <c r="N22"/>
  <c r="R26"/>
  <c r="O26"/>
  <c r="Q26"/>
  <c r="N26"/>
  <c r="R30"/>
  <c r="O30"/>
  <c r="Q30"/>
  <c r="N30"/>
  <c r="R34"/>
  <c r="O34"/>
  <c r="Q34"/>
  <c r="N34"/>
  <c r="R38"/>
  <c r="O38"/>
  <c r="Q38"/>
  <c r="N38"/>
  <c r="R42"/>
  <c r="O42"/>
  <c r="Q42"/>
  <c r="N42"/>
  <c r="R46"/>
  <c r="O46"/>
  <c r="Q46"/>
  <c r="N46"/>
  <c r="R50"/>
  <c r="O50"/>
  <c r="Q50"/>
  <c r="N50"/>
  <c r="R54"/>
  <c r="O54"/>
  <c r="Q54"/>
  <c r="N54"/>
  <c r="R58"/>
  <c r="O58"/>
  <c r="Q58"/>
  <c r="N58"/>
  <c r="R62"/>
  <c r="O62"/>
  <c r="Q62"/>
  <c r="N62"/>
  <c r="R66"/>
  <c r="O66"/>
  <c r="Q66"/>
  <c r="N66"/>
  <c r="R70"/>
  <c r="O70"/>
  <c r="Q70"/>
  <c r="N70"/>
  <c r="R74"/>
  <c r="O74"/>
  <c r="Q74"/>
  <c r="N74"/>
  <c r="R78"/>
  <c r="O78"/>
  <c r="Q78"/>
  <c r="N78"/>
  <c r="R82"/>
  <c r="O82"/>
  <c r="Q82"/>
  <c r="N82"/>
  <c r="R86"/>
  <c r="O86"/>
  <c r="Q86"/>
  <c r="N86"/>
  <c r="R90"/>
  <c r="O90"/>
  <c r="Q90"/>
  <c r="N90"/>
  <c r="R94"/>
  <c r="O94"/>
  <c r="Q94"/>
  <c r="N94"/>
  <c r="R98"/>
  <c r="O98"/>
  <c r="Q98"/>
  <c r="N98"/>
  <c r="R102"/>
  <c r="O102"/>
  <c r="Q102"/>
  <c r="N102"/>
  <c r="R106"/>
  <c r="O106"/>
  <c r="Q106"/>
  <c r="N106"/>
  <c r="R110"/>
  <c r="O110"/>
  <c r="Q110"/>
  <c r="N110"/>
  <c r="R114"/>
  <c r="O114"/>
  <c r="Q114"/>
  <c r="N114"/>
  <c r="R118"/>
  <c r="O118"/>
  <c r="Q118"/>
  <c r="N118"/>
  <c r="R122"/>
  <c r="O122"/>
  <c r="Q122"/>
  <c r="N122"/>
  <c r="R126"/>
  <c r="O126"/>
  <c r="Q126"/>
  <c r="N126"/>
  <c r="R130"/>
  <c r="O130"/>
  <c r="Q130"/>
  <c r="N130"/>
  <c r="R134"/>
  <c r="O134"/>
  <c r="Q134"/>
  <c r="N134"/>
  <c r="R138"/>
  <c r="O138"/>
  <c r="Q138"/>
  <c r="N138"/>
  <c r="R142"/>
  <c r="O142"/>
  <c r="Q142"/>
  <c r="N142"/>
  <c r="R146"/>
  <c r="O146"/>
  <c r="Q146"/>
  <c r="N146"/>
  <c r="R150"/>
  <c r="O150"/>
  <c r="Q150"/>
  <c r="N150"/>
  <c r="R154"/>
  <c r="O154"/>
  <c r="Q154"/>
  <c r="N154"/>
  <c r="R158"/>
  <c r="O158"/>
  <c r="Q158"/>
  <c r="N158"/>
  <c r="R162"/>
  <c r="O162"/>
  <c r="Q162"/>
  <c r="N162"/>
  <c r="R166"/>
  <c r="O166"/>
  <c r="Q166"/>
  <c r="N166"/>
  <c r="R170"/>
  <c r="O170"/>
  <c r="Q170"/>
  <c r="N170"/>
  <c r="R174"/>
  <c r="O174"/>
  <c r="Q174"/>
  <c r="N174"/>
  <c r="R178"/>
  <c r="O178"/>
  <c r="Q178"/>
  <c r="N178"/>
  <c r="R182"/>
  <c r="O182"/>
  <c r="Q182"/>
  <c r="N182"/>
  <c r="R186"/>
  <c r="O186"/>
  <c r="Q186"/>
  <c r="N186"/>
  <c r="R190"/>
  <c r="O190"/>
  <c r="Q190"/>
  <c r="N190"/>
  <c r="R194"/>
  <c r="O194"/>
  <c r="Q194"/>
  <c r="N194"/>
  <c r="R198"/>
  <c r="O198"/>
  <c r="Q198"/>
  <c r="N198"/>
  <c r="R202"/>
  <c r="O202"/>
  <c r="Q202"/>
  <c r="N202"/>
  <c r="R206"/>
  <c r="O206"/>
  <c r="Q206"/>
  <c r="N206"/>
  <c r="R210"/>
  <c r="O210"/>
  <c r="Q210"/>
  <c r="N210"/>
  <c r="R214"/>
  <c r="O214"/>
  <c r="Q214"/>
  <c r="N214"/>
  <c r="R218"/>
  <c r="O218"/>
  <c r="Q218"/>
  <c r="N218"/>
  <c r="R222"/>
  <c r="O222"/>
  <c r="Q222"/>
  <c r="N222"/>
  <c r="R226"/>
  <c r="O226"/>
  <c r="Q226"/>
  <c r="N226"/>
  <c r="R230"/>
  <c r="O230"/>
  <c r="Q230"/>
  <c r="N230"/>
  <c r="R234"/>
  <c r="O234"/>
  <c r="Q234"/>
  <c r="N234"/>
  <c r="R238"/>
  <c r="O238"/>
  <c r="Q238"/>
  <c r="N238"/>
  <c r="R242"/>
  <c r="O242"/>
  <c r="Q242"/>
  <c r="N242"/>
  <c r="R246"/>
  <c r="O246"/>
  <c r="Q246"/>
  <c r="N246"/>
  <c r="R250"/>
  <c r="O250"/>
  <c r="Q250"/>
  <c r="N250"/>
  <c r="R254"/>
  <c r="O254"/>
  <c r="Q254"/>
  <c r="N254"/>
  <c r="R258"/>
  <c r="O258"/>
  <c r="Q258"/>
  <c r="N258"/>
  <c r="R262"/>
  <c r="O262"/>
  <c r="Q262"/>
  <c r="N262"/>
  <c r="R266"/>
  <c r="O266"/>
  <c r="Q266"/>
  <c r="N266"/>
  <c r="R270"/>
  <c r="O270"/>
  <c r="Q270"/>
  <c r="N270"/>
  <c r="R274"/>
  <c r="O274"/>
  <c r="Q274"/>
  <c r="N274"/>
  <c r="R278"/>
  <c r="O278"/>
  <c r="Q278"/>
  <c r="N278"/>
  <c r="R282"/>
  <c r="O282"/>
  <c r="Q282"/>
  <c r="N282"/>
  <c r="R286"/>
  <c r="O286"/>
  <c r="Q286"/>
  <c r="N286"/>
  <c r="R290"/>
  <c r="O290"/>
  <c r="Q290"/>
  <c r="N290"/>
  <c r="R294"/>
  <c r="O294"/>
  <c r="Q294"/>
  <c r="N294"/>
  <c r="R298"/>
  <c r="O298"/>
  <c r="Q298"/>
  <c r="N298"/>
  <c r="R302"/>
  <c r="O302"/>
  <c r="Q302"/>
  <c r="N302"/>
  <c r="R306"/>
  <c r="O306"/>
  <c r="Q306"/>
  <c r="N306"/>
  <c r="R310"/>
  <c r="O310"/>
  <c r="Q310"/>
  <c r="N310"/>
  <c r="R314"/>
  <c r="O314"/>
  <c r="Q314"/>
  <c r="N314"/>
  <c r="R318"/>
  <c r="O318"/>
  <c r="Q318"/>
  <c r="N318"/>
  <c r="R322"/>
  <c r="O322"/>
  <c r="Q322"/>
  <c r="N322"/>
  <c r="R326"/>
  <c r="O326"/>
  <c r="Q326"/>
  <c r="N326"/>
  <c r="R330"/>
  <c r="O330"/>
  <c r="Q330"/>
  <c r="N330"/>
  <c r="R334"/>
  <c r="O334"/>
  <c r="Q334"/>
  <c r="N334"/>
  <c r="R338"/>
  <c r="O338"/>
  <c r="Q338"/>
  <c r="N338"/>
  <c r="R342"/>
  <c r="O342"/>
  <c r="Q342"/>
  <c r="N342"/>
  <c r="R346"/>
  <c r="O346"/>
  <c r="Q346"/>
  <c r="N346"/>
  <c r="R350"/>
  <c r="O350"/>
  <c r="Q350"/>
  <c r="N350"/>
  <c r="R354"/>
  <c r="O354"/>
  <c r="Q354"/>
  <c r="N354"/>
  <c r="R358"/>
  <c r="O358"/>
  <c r="Q358"/>
  <c r="N358"/>
  <c r="R362"/>
  <c r="O362"/>
  <c r="Q362"/>
  <c r="N362"/>
  <c r="R366"/>
  <c r="O366"/>
  <c r="Q366"/>
  <c r="N366"/>
  <c r="R370"/>
  <c r="O370"/>
  <c r="Q370"/>
  <c r="N370"/>
  <c r="R374"/>
  <c r="O374"/>
  <c r="Q374"/>
  <c r="N374"/>
  <c r="R378"/>
  <c r="O378"/>
  <c r="Q378"/>
  <c r="N378"/>
  <c r="R382"/>
  <c r="O382"/>
  <c r="Q382"/>
  <c r="N382"/>
  <c r="R386"/>
  <c r="O386"/>
  <c r="Q386"/>
  <c r="N386"/>
  <c r="R390"/>
  <c r="O390"/>
  <c r="Q390"/>
  <c r="N390"/>
  <c r="R394"/>
  <c r="O394"/>
  <c r="Q394"/>
  <c r="N394"/>
  <c r="R398"/>
  <c r="O398"/>
  <c r="Q398"/>
  <c r="N398"/>
  <c r="R402"/>
  <c r="O402"/>
  <c r="Q402"/>
  <c r="N402"/>
  <c r="R406"/>
  <c r="O406"/>
  <c r="Q406"/>
  <c r="N406"/>
  <c r="R410"/>
  <c r="O410"/>
  <c r="Q410"/>
  <c r="N410"/>
  <c r="R414"/>
  <c r="O414"/>
  <c r="Q414"/>
  <c r="N414"/>
  <c r="R418"/>
  <c r="O418"/>
  <c r="Q418"/>
  <c r="N418"/>
  <c r="R422"/>
  <c r="O422"/>
  <c r="Q422"/>
  <c r="N422"/>
  <c r="R426"/>
  <c r="O426"/>
  <c r="Q426"/>
  <c r="N426"/>
  <c r="R430"/>
  <c r="O430"/>
  <c r="Q430"/>
  <c r="N430"/>
  <c r="R434"/>
  <c r="O434"/>
  <c r="Q434"/>
  <c r="N434"/>
  <c r="R438"/>
  <c r="O438"/>
  <c r="Q438"/>
  <c r="N438"/>
  <c r="R442"/>
  <c r="O442"/>
  <c r="Q442"/>
  <c r="N442"/>
  <c r="R446"/>
  <c r="O446"/>
  <c r="Q446"/>
  <c r="N446"/>
  <c r="R450"/>
  <c r="O450"/>
  <c r="Q450"/>
  <c r="N450"/>
  <c r="R454"/>
  <c r="O454"/>
  <c r="Q454"/>
  <c r="N454"/>
  <c r="R458"/>
  <c r="O458"/>
  <c r="Q458"/>
  <c r="N458"/>
  <c r="R462"/>
  <c r="O462"/>
  <c r="Q462"/>
  <c r="N462"/>
  <c r="R466"/>
  <c r="O466"/>
  <c r="Q466"/>
  <c r="N466"/>
  <c r="R470"/>
  <c r="O470"/>
  <c r="Q470"/>
  <c r="N470"/>
  <c r="R474"/>
  <c r="O474"/>
  <c r="Q474"/>
  <c r="N474"/>
  <c r="R478"/>
  <c r="O478"/>
  <c r="Q478"/>
  <c r="N478"/>
  <c r="R482"/>
  <c r="O482"/>
  <c r="Q482"/>
  <c r="N482"/>
  <c r="R486"/>
  <c r="O486"/>
  <c r="Q486"/>
  <c r="N486"/>
  <c r="R490"/>
  <c r="O490"/>
  <c r="Q490"/>
  <c r="N490"/>
  <c r="R494"/>
  <c r="O494"/>
  <c r="Q494"/>
  <c r="N494"/>
  <c r="R498"/>
  <c r="O498"/>
  <c r="Q498"/>
  <c r="N498"/>
  <c r="R502"/>
  <c r="O502"/>
  <c r="Q502"/>
  <c r="N502"/>
  <c r="R506"/>
  <c r="O506"/>
  <c r="Q506"/>
  <c r="N506"/>
  <c r="R510"/>
  <c r="O510"/>
  <c r="Q510"/>
  <c r="N510"/>
  <c r="R514"/>
  <c r="O514"/>
  <c r="Q514"/>
  <c r="N514"/>
  <c r="R518"/>
  <c r="O518"/>
  <c r="Q518"/>
  <c r="N518"/>
  <c r="R522"/>
  <c r="O522"/>
  <c r="Q522"/>
  <c r="N522"/>
  <c r="R526"/>
  <c r="O526"/>
  <c r="Q526"/>
  <c r="N526"/>
  <c r="R530"/>
  <c r="O530"/>
  <c r="Q530"/>
  <c r="N530"/>
  <c r="R534"/>
  <c r="O534"/>
  <c r="Q534"/>
  <c r="N534"/>
  <c r="R538"/>
  <c r="O538"/>
  <c r="Q538"/>
  <c r="N538"/>
  <c r="R542"/>
  <c r="O542"/>
  <c r="Q542"/>
  <c r="N542"/>
  <c r="R546"/>
  <c r="O546"/>
  <c r="Q546"/>
  <c r="N546"/>
  <c r="R550"/>
  <c r="O550"/>
  <c r="Q550"/>
  <c r="N550"/>
  <c r="R554"/>
  <c r="O554"/>
  <c r="Q554"/>
  <c r="N554"/>
  <c r="R558"/>
  <c r="O558"/>
  <c r="Q558"/>
  <c r="N558"/>
  <c r="R562"/>
  <c r="O562"/>
  <c r="Q562"/>
  <c r="N562"/>
  <c r="R566"/>
  <c r="O566"/>
  <c r="Q566"/>
  <c r="N566"/>
  <c r="R570"/>
  <c r="O570"/>
  <c r="Q570"/>
  <c r="N570"/>
  <c r="R574"/>
  <c r="O574"/>
  <c r="Q574"/>
  <c r="N574"/>
  <c r="R578"/>
  <c r="O578"/>
  <c r="Q578"/>
  <c r="N578"/>
  <c r="R582"/>
  <c r="O582"/>
  <c r="Q582"/>
  <c r="N582"/>
  <c r="R586"/>
  <c r="O586"/>
  <c r="Q586"/>
  <c r="N586"/>
  <c r="R590"/>
  <c r="O590"/>
  <c r="Q590"/>
  <c r="N590"/>
  <c r="R594"/>
  <c r="O594"/>
  <c r="Q594"/>
  <c r="N594"/>
  <c r="R598"/>
  <c r="O598"/>
  <c r="Q598"/>
  <c r="N598"/>
  <c r="R602"/>
  <c r="O602"/>
  <c r="Q602"/>
  <c r="N602"/>
  <c r="R606"/>
  <c r="O606"/>
  <c r="Q606"/>
  <c r="N606"/>
  <c r="R610"/>
  <c r="O610"/>
  <c r="Q610"/>
  <c r="N610"/>
  <c r="R614"/>
  <c r="O614"/>
  <c r="Q614"/>
  <c r="N614"/>
  <c r="R618"/>
  <c r="O618"/>
  <c r="Q618"/>
  <c r="N618"/>
  <c r="R622"/>
  <c r="O622"/>
  <c r="Q622"/>
  <c r="N622"/>
  <c r="R626"/>
  <c r="O626"/>
  <c r="Q626"/>
  <c r="N626"/>
  <c r="R630"/>
  <c r="O630"/>
  <c r="Q630"/>
  <c r="N630"/>
  <c r="R634"/>
  <c r="O634"/>
  <c r="Q634"/>
  <c r="N634"/>
  <c r="R638"/>
  <c r="O638"/>
  <c r="Q638"/>
  <c r="N638"/>
  <c r="R642"/>
  <c r="O642"/>
  <c r="Q642"/>
  <c r="N642"/>
  <c r="R646"/>
  <c r="O646"/>
  <c r="Q646"/>
  <c r="N646"/>
  <c r="R650"/>
  <c r="O650"/>
  <c r="Q650"/>
  <c r="N650"/>
  <c r="R654"/>
  <c r="O654"/>
  <c r="Q654"/>
  <c r="N654"/>
  <c r="R658"/>
  <c r="O658"/>
  <c r="Q658"/>
  <c r="N658"/>
  <c r="R662"/>
  <c r="O662"/>
  <c r="Q662"/>
  <c r="N662"/>
  <c r="R666"/>
  <c r="O666"/>
  <c r="Q666"/>
  <c r="N666"/>
  <c r="R670"/>
  <c r="O670"/>
  <c r="Q670"/>
  <c r="N670"/>
  <c r="Q8"/>
  <c r="N8"/>
  <c r="Q16"/>
  <c r="N16"/>
  <c r="Q32"/>
  <c r="N32"/>
  <c r="Q40"/>
  <c r="N40"/>
  <c r="Q48"/>
  <c r="N48"/>
  <c r="Q56"/>
  <c r="N56"/>
  <c r="Q64"/>
  <c r="N64"/>
  <c r="Q72"/>
  <c r="N72"/>
  <c r="Q80"/>
  <c r="N80"/>
  <c r="Q88"/>
  <c r="N88"/>
  <c r="Q96"/>
  <c r="N96"/>
  <c r="Q104"/>
  <c r="N104"/>
  <c r="Q112"/>
  <c r="N112"/>
  <c r="Q124"/>
  <c r="N124"/>
  <c r="Q133"/>
  <c r="N133"/>
  <c r="Q144"/>
  <c r="N144"/>
  <c r="Q156"/>
  <c r="N156"/>
  <c r="Q165"/>
  <c r="N165"/>
  <c r="Q176"/>
  <c r="N176"/>
  <c r="Q188"/>
  <c r="N188"/>
  <c r="Q197"/>
  <c r="N197"/>
  <c r="Q208"/>
  <c r="N208"/>
  <c r="Q220"/>
  <c r="N220"/>
  <c r="Q229"/>
  <c r="N229"/>
  <c r="Q240"/>
  <c r="N240"/>
  <c r="Q252"/>
  <c r="N252"/>
  <c r="Q261"/>
  <c r="N261"/>
  <c r="Q272"/>
  <c r="N272"/>
  <c r="Q284"/>
  <c r="N284"/>
  <c r="Q293"/>
  <c r="N293"/>
  <c r="Q304"/>
  <c r="N304"/>
  <c r="Q316"/>
  <c r="N316"/>
  <c r="Q325"/>
  <c r="N325"/>
  <c r="Q336"/>
  <c r="N336"/>
  <c r="Q348"/>
  <c r="N348"/>
  <c r="Q357"/>
  <c r="N357"/>
  <c r="Q368"/>
  <c r="N368"/>
  <c r="Q380"/>
  <c r="N380"/>
  <c r="Q389"/>
  <c r="N389"/>
  <c r="Q400"/>
  <c r="N400"/>
  <c r="Q412"/>
  <c r="N412"/>
  <c r="Q421"/>
  <c r="N421"/>
  <c r="Q432"/>
  <c r="N432"/>
  <c r="Q444"/>
  <c r="N444"/>
  <c r="Q453"/>
  <c r="N453"/>
  <c r="Q464"/>
  <c r="N464"/>
  <c r="Q476"/>
  <c r="N476"/>
  <c r="Q485"/>
  <c r="N485"/>
  <c r="Q496"/>
  <c r="N496"/>
  <c r="Q508"/>
  <c r="N508"/>
  <c r="Q517"/>
  <c r="N517"/>
  <c r="Q528"/>
  <c r="N528"/>
  <c r="Q540"/>
  <c r="N540"/>
  <c r="Q549"/>
  <c r="N549"/>
  <c r="Q560"/>
  <c r="N560"/>
  <c r="Q572"/>
  <c r="N572"/>
  <c r="Q581"/>
  <c r="N581"/>
  <c r="Q592"/>
  <c r="N592"/>
  <c r="Q604"/>
  <c r="N604"/>
  <c r="Q613"/>
  <c r="N613"/>
  <c r="Q624"/>
  <c r="N624"/>
  <c r="Q636"/>
  <c r="N636"/>
  <c r="Q645"/>
  <c r="N645"/>
  <c r="Q656"/>
  <c r="N656"/>
  <c r="Q668"/>
  <c r="N668"/>
  <c r="Q677"/>
  <c r="N677"/>
  <c r="Q688"/>
  <c r="N688"/>
  <c r="Q700"/>
  <c r="N700"/>
  <c r="Q709"/>
  <c r="N709"/>
  <c r="Q720"/>
  <c r="N720"/>
  <c r="Q732"/>
  <c r="N732"/>
  <c r="Q741"/>
  <c r="N741"/>
  <c r="Q764"/>
  <c r="N764"/>
  <c r="Q773"/>
  <c r="N773"/>
  <c r="Q784"/>
  <c r="N784"/>
  <c r="Q796"/>
  <c r="N796"/>
  <c r="Q805"/>
  <c r="N805"/>
  <c r="Q816"/>
  <c r="N816"/>
  <c r="Q828"/>
  <c r="N828"/>
  <c r="Q837"/>
  <c r="N837"/>
  <c r="Q848"/>
  <c r="N848"/>
  <c r="Q860"/>
  <c r="N860"/>
  <c r="Q869"/>
  <c r="N869"/>
  <c r="Q880"/>
  <c r="N880"/>
  <c r="Q892"/>
  <c r="N892"/>
  <c r="Q901"/>
  <c r="N901"/>
  <c r="Q924"/>
  <c r="N924"/>
  <c r="Q933"/>
  <c r="N933"/>
  <c r="Q944"/>
  <c r="N944"/>
  <c r="Q956"/>
  <c r="N956"/>
  <c r="Q965"/>
  <c r="N965"/>
  <c r="Q976"/>
  <c r="N976"/>
  <c r="Q988"/>
  <c r="N988"/>
  <c r="Q997"/>
  <c r="N997"/>
  <c r="Q1009"/>
  <c r="N1009"/>
  <c r="Q1032"/>
  <c r="N1032"/>
  <c r="Q1056"/>
  <c r="N1056"/>
  <c r="Q1073"/>
  <c r="N1073"/>
  <c r="Q1096"/>
  <c r="N1096"/>
  <c r="Q1120"/>
  <c r="N1120"/>
  <c r="Q1137"/>
  <c r="N1137"/>
  <c r="Q1160"/>
  <c r="N1160"/>
  <c r="Q1184"/>
  <c r="N1184"/>
  <c r="Q1201"/>
  <c r="N1201"/>
  <c r="Q1224"/>
  <c r="N1224"/>
  <c r="Q1248"/>
  <c r="N1248"/>
  <c r="Q1265"/>
  <c r="N1265"/>
  <c r="Q1288"/>
  <c r="N1288"/>
  <c r="Q1312"/>
  <c r="N1312"/>
  <c r="Q1329"/>
  <c r="N1329"/>
  <c r="Q1352"/>
  <c r="N1352"/>
  <c r="Q1376"/>
  <c r="N1376"/>
  <c r="Q1393"/>
  <c r="N1393"/>
  <c r="Q1416"/>
  <c r="N1416"/>
  <c r="Q1440"/>
  <c r="N1440"/>
  <c r="Q1457"/>
  <c r="N1457"/>
  <c r="Q1480"/>
  <c r="N1480"/>
  <c r="Q1504"/>
  <c r="N1504"/>
  <c r="Q1521"/>
  <c r="N1521"/>
  <c r="Q1545"/>
  <c r="N1545"/>
  <c r="Q1593"/>
  <c r="N1593"/>
  <c r="Q1632"/>
  <c r="N1632"/>
  <c r="Q1760"/>
  <c r="N1760"/>
  <c r="Q1888"/>
  <c r="N1888"/>
  <c r="R168"/>
  <c r="O168"/>
  <c r="R296"/>
  <c r="O296"/>
  <c r="R424"/>
  <c r="O424"/>
  <c r="R579"/>
  <c r="O579"/>
  <c r="R1021"/>
  <c r="O1021"/>
  <c r="R1020"/>
  <c r="O1020"/>
  <c r="Q1020"/>
  <c r="N1020"/>
  <c r="R1044"/>
  <c r="O1044"/>
  <c r="Q1044"/>
  <c r="N1044"/>
  <c r="R1068"/>
  <c r="O1068"/>
  <c r="Q1068"/>
  <c r="N1068"/>
  <c r="R1092"/>
  <c r="O1092"/>
  <c r="Q1092"/>
  <c r="N1092"/>
  <c r="R1124"/>
  <c r="O1124"/>
  <c r="Q1124"/>
  <c r="N1124"/>
  <c r="R1148"/>
  <c r="O1148"/>
  <c r="Q1148"/>
  <c r="N1148"/>
  <c r="R1172"/>
  <c r="O1172"/>
  <c r="Q1172"/>
  <c r="N1172"/>
  <c r="R1196"/>
  <c r="O1196"/>
  <c r="Q1196"/>
  <c r="N1196"/>
  <c r="R1220"/>
  <c r="O1220"/>
  <c r="Q1220"/>
  <c r="N1220"/>
  <c r="R1244"/>
  <c r="O1244"/>
  <c r="Q1244"/>
  <c r="N1244"/>
  <c r="R1276"/>
  <c r="O1276"/>
  <c r="Q1276"/>
  <c r="N1276"/>
  <c r="R1300"/>
  <c r="O1300"/>
  <c r="Q1300"/>
  <c r="N1300"/>
  <c r="R1332"/>
  <c r="O1332"/>
  <c r="Q1332"/>
  <c r="N1332"/>
  <c r="R1356"/>
  <c r="O1356"/>
  <c r="Q1356"/>
  <c r="N1356"/>
  <c r="R1380"/>
  <c r="O1380"/>
  <c r="Q1380"/>
  <c r="N1380"/>
  <c r="R1404"/>
  <c r="O1404"/>
  <c r="Q1404"/>
  <c r="N1404"/>
  <c r="R1428"/>
  <c r="O1428"/>
  <c r="Q1428"/>
  <c r="N1428"/>
  <c r="R1436"/>
  <c r="O1436"/>
  <c r="Q1436"/>
  <c r="N1436"/>
  <c r="R1484"/>
  <c r="O1484"/>
  <c r="Q1484"/>
  <c r="N1484"/>
  <c r="R1492"/>
  <c r="O1492"/>
  <c r="Q1492"/>
  <c r="N1492"/>
  <c r="R1532"/>
  <c r="O1532"/>
  <c r="Q1532"/>
  <c r="N1532"/>
  <c r="R1540"/>
  <c r="O1540"/>
  <c r="Q1540"/>
  <c r="N1540"/>
  <c r="R1548"/>
  <c r="O1548"/>
  <c r="Q1548"/>
  <c r="N1548"/>
  <c r="R1552"/>
  <c r="O1552"/>
  <c r="Q1552"/>
  <c r="N1552"/>
  <c r="R1556"/>
  <c r="O1556"/>
  <c r="Q1556"/>
  <c r="N1556"/>
  <c r="R1564"/>
  <c r="O1564"/>
  <c r="Q1564"/>
  <c r="N1564"/>
  <c r="R1568"/>
  <c r="O1568"/>
  <c r="Q1568"/>
  <c r="N1568"/>
  <c r="R1572"/>
  <c r="O1572"/>
  <c r="Q1572"/>
  <c r="N1572"/>
  <c r="R1576"/>
  <c r="O1576"/>
  <c r="Q1576"/>
  <c r="N1576"/>
  <c r="R1580"/>
  <c r="O1580"/>
  <c r="Q1580"/>
  <c r="N1580"/>
  <c r="R1584"/>
  <c r="O1584"/>
  <c r="Q1584"/>
  <c r="N1584"/>
  <c r="R1588"/>
  <c r="O1588"/>
  <c r="Q1588"/>
  <c r="N1588"/>
  <c r="R1592"/>
  <c r="O1592"/>
  <c r="Q1592"/>
  <c r="N1592"/>
  <c r="R1596"/>
  <c r="O1596"/>
  <c r="Q1596"/>
  <c r="N1596"/>
  <c r="Q1600"/>
  <c r="N1600"/>
  <c r="R1600"/>
  <c r="O1600"/>
  <c r="R1604"/>
  <c r="O1604"/>
  <c r="Q1604"/>
  <c r="N1604"/>
  <c r="R1608"/>
  <c r="O1608"/>
  <c r="Q1608"/>
  <c r="N1608"/>
  <c r="R1612"/>
  <c r="O1612"/>
  <c r="Q1612"/>
  <c r="N1612"/>
  <c r="R1616"/>
  <c r="O1616"/>
  <c r="Q1616"/>
  <c r="N1616"/>
  <c r="R1620"/>
  <c r="O1620"/>
  <c r="Q1620"/>
  <c r="N1620"/>
  <c r="R1624"/>
  <c r="O1624"/>
  <c r="Q1624"/>
  <c r="N1624"/>
  <c r="R1628"/>
  <c r="O1628"/>
  <c r="Q1628"/>
  <c r="N1628"/>
  <c r="R1700"/>
  <c r="O1700"/>
  <c r="Q1700"/>
  <c r="N1700"/>
  <c r="R1704"/>
  <c r="O1704"/>
  <c r="Q1704"/>
  <c r="N1704"/>
  <c r="R1708"/>
  <c r="O1708"/>
  <c r="Q1708"/>
  <c r="N1708"/>
  <c r="R1712"/>
  <c r="O1712"/>
  <c r="Q1712"/>
  <c r="N1712"/>
  <c r="R1716"/>
  <c r="O1716"/>
  <c r="Q1716"/>
  <c r="N1716"/>
  <c r="R1720"/>
  <c r="O1720"/>
  <c r="Q1720"/>
  <c r="N1720"/>
  <c r="R1724"/>
  <c r="O1724"/>
  <c r="Q1724"/>
  <c r="N1724"/>
  <c r="R1796"/>
  <c r="O1796"/>
  <c r="Q1796"/>
  <c r="N1796"/>
  <c r="R1800"/>
  <c r="O1800"/>
  <c r="Q1800"/>
  <c r="N1800"/>
  <c r="R1804"/>
  <c r="O1804"/>
  <c r="Q1804"/>
  <c r="N1804"/>
  <c r="R1808"/>
  <c r="O1808"/>
  <c r="Q1808"/>
  <c r="N1808"/>
  <c r="R1812"/>
  <c r="O1812"/>
  <c r="Q1812"/>
  <c r="N1812"/>
  <c r="R1816"/>
  <c r="O1816"/>
  <c r="Q1816"/>
  <c r="N1816"/>
  <c r="R1820"/>
  <c r="O1820"/>
  <c r="Q1820"/>
  <c r="N1820"/>
  <c r="R1892"/>
  <c r="O1892"/>
  <c r="Q1892"/>
  <c r="N1892"/>
  <c r="R1896"/>
  <c r="O1896"/>
  <c r="Q1896"/>
  <c r="N1896"/>
  <c r="R1900"/>
  <c r="O1900"/>
  <c r="Q1900"/>
  <c r="N1900"/>
  <c r="R1904"/>
  <c r="O1904"/>
  <c r="Q1904"/>
  <c r="N1904"/>
  <c r="R1908"/>
  <c r="O1908"/>
  <c r="Q1908"/>
  <c r="N1908"/>
  <c r="R1912"/>
  <c r="O1912"/>
  <c r="Q1912"/>
  <c r="N1912"/>
  <c r="R1916"/>
  <c r="O1916"/>
  <c r="Q1916"/>
  <c r="N1916"/>
  <c r="R1924"/>
  <c r="O1924"/>
  <c r="Q1924"/>
  <c r="N1924"/>
  <c r="R1932"/>
  <c r="O1932"/>
  <c r="Q1932"/>
  <c r="N1932"/>
  <c r="Q1940"/>
  <c r="N1940"/>
  <c r="R1940"/>
  <c r="O1940"/>
  <c r="Q128"/>
  <c r="N128"/>
  <c r="Q140"/>
  <c r="N140"/>
  <c r="Q224"/>
  <c r="N224"/>
  <c r="Q236"/>
  <c r="N236"/>
  <c r="Q320"/>
  <c r="N320"/>
  <c r="Q332"/>
  <c r="N332"/>
  <c r="Q416"/>
  <c r="N416"/>
  <c r="Q428"/>
  <c r="N428"/>
  <c r="Q512"/>
  <c r="N512"/>
  <c r="Q524"/>
  <c r="N524"/>
  <c r="Q608"/>
  <c r="N608"/>
  <c r="Q620"/>
  <c r="N620"/>
  <c r="Q704"/>
  <c r="N704"/>
  <c r="Q716"/>
  <c r="N716"/>
  <c r="Q812"/>
  <c r="N812"/>
  <c r="Q992"/>
  <c r="N992"/>
  <c r="Q1024"/>
  <c r="N1024"/>
  <c r="Q1064"/>
  <c r="N1064"/>
  <c r="Q1088"/>
  <c r="N1088"/>
  <c r="Q1280"/>
  <c r="N1280"/>
  <c r="Q1472"/>
  <c r="N1472"/>
  <c r="Q1824"/>
  <c r="N1824"/>
  <c r="R232"/>
  <c r="O232"/>
  <c r="R129"/>
  <c r="O129"/>
  <c r="Q129"/>
  <c r="N129"/>
  <c r="R153"/>
  <c r="O153"/>
  <c r="Q153"/>
  <c r="N153"/>
  <c r="R185"/>
  <c r="O185"/>
  <c r="Q185"/>
  <c r="N185"/>
  <c r="R209"/>
  <c r="O209"/>
  <c r="Q209"/>
  <c r="N209"/>
  <c r="R233"/>
  <c r="O233"/>
  <c r="Q233"/>
  <c r="N233"/>
  <c r="R257"/>
  <c r="O257"/>
  <c r="Q257"/>
  <c r="N257"/>
  <c r="R281"/>
  <c r="O281"/>
  <c r="Q281"/>
  <c r="N281"/>
  <c r="R305"/>
  <c r="O305"/>
  <c r="Q305"/>
  <c r="N305"/>
  <c r="R329"/>
  <c r="O329"/>
  <c r="Q329"/>
  <c r="N329"/>
  <c r="R353"/>
  <c r="O353"/>
  <c r="Q353"/>
  <c r="N353"/>
  <c r="R385"/>
  <c r="O385"/>
  <c r="Q385"/>
  <c r="N385"/>
  <c r="R417"/>
  <c r="O417"/>
  <c r="Q417"/>
  <c r="N417"/>
  <c r="R441"/>
  <c r="O441"/>
  <c r="Q441"/>
  <c r="N441"/>
  <c r="R465"/>
  <c r="O465"/>
  <c r="Q465"/>
  <c r="N465"/>
  <c r="R489"/>
  <c r="O489"/>
  <c r="Q489"/>
  <c r="N489"/>
  <c r="R497"/>
  <c r="O497"/>
  <c r="Q497"/>
  <c r="N497"/>
  <c r="R521"/>
  <c r="O521"/>
  <c r="Q521"/>
  <c r="N521"/>
  <c r="R545"/>
  <c r="O545"/>
  <c r="Q545"/>
  <c r="N545"/>
  <c r="R585"/>
  <c r="O585"/>
  <c r="Q585"/>
  <c r="N585"/>
  <c r="R609"/>
  <c r="O609"/>
  <c r="Q609"/>
  <c r="N609"/>
  <c r="R633"/>
  <c r="O633"/>
  <c r="Q633"/>
  <c r="N633"/>
  <c r="R657"/>
  <c r="O657"/>
  <c r="Q657"/>
  <c r="N657"/>
  <c r="R681"/>
  <c r="O681"/>
  <c r="Q681"/>
  <c r="N681"/>
  <c r="R713"/>
  <c r="O713"/>
  <c r="Q713"/>
  <c r="N713"/>
  <c r="R737"/>
  <c r="O737"/>
  <c r="Q737"/>
  <c r="N737"/>
  <c r="R761"/>
  <c r="O761"/>
  <c r="Q761"/>
  <c r="N761"/>
  <c r="R785"/>
  <c r="O785"/>
  <c r="Q785"/>
  <c r="N785"/>
  <c r="R809"/>
  <c r="O809"/>
  <c r="Q809"/>
  <c r="N809"/>
  <c r="R833"/>
  <c r="O833"/>
  <c r="Q833"/>
  <c r="N833"/>
  <c r="R857"/>
  <c r="O857"/>
  <c r="Q857"/>
  <c r="N857"/>
  <c r="R881"/>
  <c r="O881"/>
  <c r="Q881"/>
  <c r="N881"/>
  <c r="R905"/>
  <c r="O905"/>
  <c r="Q905"/>
  <c r="N905"/>
  <c r="R937"/>
  <c r="O937"/>
  <c r="Q937"/>
  <c r="N937"/>
  <c r="R961"/>
  <c r="O961"/>
  <c r="Q961"/>
  <c r="N961"/>
  <c r="R985"/>
  <c r="O985"/>
  <c r="Q985"/>
  <c r="N985"/>
  <c r="R1005"/>
  <c r="O1005"/>
  <c r="Q1005"/>
  <c r="N1005"/>
  <c r="R1029"/>
  <c r="O1029"/>
  <c r="Q1029"/>
  <c r="N1029"/>
  <c r="R1033"/>
  <c r="O1033"/>
  <c r="Q1033"/>
  <c r="N1033"/>
  <c r="R1037"/>
  <c r="O1037"/>
  <c r="Q1037"/>
  <c r="N1037"/>
  <c r="R1077"/>
  <c r="O1077"/>
  <c r="Q1077"/>
  <c r="N1077"/>
  <c r="R1081"/>
  <c r="O1081"/>
  <c r="Q1081"/>
  <c r="N1081"/>
  <c r="R1085"/>
  <c r="O1085"/>
  <c r="Q1085"/>
  <c r="N1085"/>
  <c r="R1125"/>
  <c r="O1125"/>
  <c r="Q1125"/>
  <c r="N1125"/>
  <c r="R1129"/>
  <c r="O1129"/>
  <c r="Q1129"/>
  <c r="N1129"/>
  <c r="R1133"/>
  <c r="O1133"/>
  <c r="Q1133"/>
  <c r="N1133"/>
  <c r="R1157"/>
  <c r="O1157"/>
  <c r="Q1157"/>
  <c r="N1157"/>
  <c r="R1161"/>
  <c r="O1161"/>
  <c r="Q1161"/>
  <c r="N1161"/>
  <c r="R1165"/>
  <c r="O1165"/>
  <c r="Q1165"/>
  <c r="N1165"/>
  <c r="R1221"/>
  <c r="O1221"/>
  <c r="Q1221"/>
  <c r="N1221"/>
  <c r="R1225"/>
  <c r="O1225"/>
  <c r="Q1225"/>
  <c r="N1225"/>
  <c r="R1229"/>
  <c r="O1229"/>
  <c r="Q1229"/>
  <c r="N1229"/>
  <c r="R1269"/>
  <c r="O1269"/>
  <c r="Q1269"/>
  <c r="N1269"/>
  <c r="R1273"/>
  <c r="O1273"/>
  <c r="Q1273"/>
  <c r="N1273"/>
  <c r="R1277"/>
  <c r="O1277"/>
  <c r="Q1277"/>
  <c r="N1277"/>
  <c r="R7"/>
  <c r="O7"/>
  <c r="Q7"/>
  <c r="N7"/>
  <c r="R11"/>
  <c r="O11"/>
  <c r="Q11"/>
  <c r="N11"/>
  <c r="Q15"/>
  <c r="N15"/>
  <c r="R15"/>
  <c r="O15"/>
  <c r="R19"/>
  <c r="O19"/>
  <c r="Q19"/>
  <c r="N19"/>
  <c r="R23"/>
  <c r="O23"/>
  <c r="Q23"/>
  <c r="N23"/>
  <c r="R27"/>
  <c r="O27"/>
  <c r="Q27"/>
  <c r="N27"/>
  <c r="Q31"/>
  <c r="N31"/>
  <c r="R31"/>
  <c r="O31"/>
  <c r="R35"/>
  <c r="O35"/>
  <c r="Q35"/>
  <c r="N35"/>
  <c r="R39"/>
  <c r="O39"/>
  <c r="Q39"/>
  <c r="N39"/>
  <c r="R43"/>
  <c r="O43"/>
  <c r="Q43"/>
  <c r="N43"/>
  <c r="Q47"/>
  <c r="N47"/>
  <c r="R47"/>
  <c r="O47"/>
  <c r="R51"/>
  <c r="O51"/>
  <c r="Q51"/>
  <c r="N51"/>
  <c r="R55"/>
  <c r="O55"/>
  <c r="Q55"/>
  <c r="N55"/>
  <c r="R59"/>
  <c r="O59"/>
  <c r="Q59"/>
  <c r="N59"/>
  <c r="Q63"/>
  <c r="N63"/>
  <c r="R63"/>
  <c r="O63"/>
  <c r="R67"/>
  <c r="O67"/>
  <c r="Q67"/>
  <c r="N67"/>
  <c r="R71"/>
  <c r="O71"/>
  <c r="Q71"/>
  <c r="N71"/>
  <c r="R75"/>
  <c r="O75"/>
  <c r="Q75"/>
  <c r="N75"/>
  <c r="Q79"/>
  <c r="N79"/>
  <c r="R79"/>
  <c r="O79"/>
  <c r="R83"/>
  <c r="O83"/>
  <c r="Q83"/>
  <c r="N83"/>
  <c r="R87"/>
  <c r="O87"/>
  <c r="Q87"/>
  <c r="N87"/>
  <c r="R91"/>
  <c r="O91"/>
  <c r="Q91"/>
  <c r="N91"/>
  <c r="Q95"/>
  <c r="N95"/>
  <c r="R95"/>
  <c r="O95"/>
  <c r="R99"/>
  <c r="O99"/>
  <c r="Q99"/>
  <c r="N99"/>
  <c r="R103"/>
  <c r="O103"/>
  <c r="Q103"/>
  <c r="N103"/>
  <c r="R107"/>
  <c r="O107"/>
  <c r="Q107"/>
  <c r="N107"/>
  <c r="Q111"/>
  <c r="N111"/>
  <c r="R111"/>
  <c r="O111"/>
  <c r="R115"/>
  <c r="O115"/>
  <c r="Q115"/>
  <c r="N115"/>
  <c r="R119"/>
  <c r="O119"/>
  <c r="Q119"/>
  <c r="N119"/>
  <c r="R123"/>
  <c r="O123"/>
  <c r="Q123"/>
  <c r="N123"/>
  <c r="Q127"/>
  <c r="N127"/>
  <c r="R127"/>
  <c r="O127"/>
  <c r="R131"/>
  <c r="O131"/>
  <c r="Q131"/>
  <c r="N131"/>
  <c r="R135"/>
  <c r="O135"/>
  <c r="Q135"/>
  <c r="N135"/>
  <c r="R139"/>
  <c r="O139"/>
  <c r="Q139"/>
  <c r="N139"/>
  <c r="Q143"/>
  <c r="N143"/>
  <c r="R143"/>
  <c r="O143"/>
  <c r="R147"/>
  <c r="O147"/>
  <c r="Q147"/>
  <c r="N147"/>
  <c r="R151"/>
  <c r="O151"/>
  <c r="Q151"/>
  <c r="N151"/>
  <c r="R155"/>
  <c r="O155"/>
  <c r="Q155"/>
  <c r="N155"/>
  <c r="Q159"/>
  <c r="N159"/>
  <c r="R159"/>
  <c r="O159"/>
  <c r="R163"/>
  <c r="O163"/>
  <c r="Q163"/>
  <c r="N163"/>
  <c r="R167"/>
  <c r="O167"/>
  <c r="Q167"/>
  <c r="N167"/>
  <c r="R171"/>
  <c r="O171"/>
  <c r="Q171"/>
  <c r="N171"/>
  <c r="Q175"/>
  <c r="N175"/>
  <c r="R175"/>
  <c r="O175"/>
  <c r="R179"/>
  <c r="O179"/>
  <c r="Q179"/>
  <c r="N179"/>
  <c r="R183"/>
  <c r="O183"/>
  <c r="Q183"/>
  <c r="N183"/>
  <c r="R187"/>
  <c r="O187"/>
  <c r="Q187"/>
  <c r="N187"/>
  <c r="Q191"/>
  <c r="N191"/>
  <c r="R191"/>
  <c r="O191"/>
  <c r="R195"/>
  <c r="O195"/>
  <c r="Q195"/>
  <c r="N195"/>
  <c r="R199"/>
  <c r="O199"/>
  <c r="Q199"/>
  <c r="N199"/>
  <c r="R203"/>
  <c r="O203"/>
  <c r="Q203"/>
  <c r="N203"/>
  <c r="Q207"/>
  <c r="N207"/>
  <c r="R207"/>
  <c r="O207"/>
  <c r="R211"/>
  <c r="O211"/>
  <c r="Q211"/>
  <c r="N211"/>
  <c r="R215"/>
  <c r="O215"/>
  <c r="Q215"/>
  <c r="N215"/>
  <c r="R219"/>
  <c r="O219"/>
  <c r="Q219"/>
  <c r="N219"/>
  <c r="Q223"/>
  <c r="N223"/>
  <c r="R223"/>
  <c r="O223"/>
  <c r="R227"/>
  <c r="O227"/>
  <c r="Q227"/>
  <c r="N227"/>
  <c r="R231"/>
  <c r="O231"/>
  <c r="Q231"/>
  <c r="N231"/>
  <c r="R235"/>
  <c r="O235"/>
  <c r="Q235"/>
  <c r="N235"/>
  <c r="Q239"/>
  <c r="N239"/>
  <c r="R239"/>
  <c r="O239"/>
  <c r="R243"/>
  <c r="O243"/>
  <c r="Q243"/>
  <c r="N243"/>
  <c r="R247"/>
  <c r="O247"/>
  <c r="Q247"/>
  <c r="N247"/>
  <c r="R251"/>
  <c r="O251"/>
  <c r="Q251"/>
  <c r="N251"/>
  <c r="Q255"/>
  <c r="N255"/>
  <c r="R255"/>
  <c r="O255"/>
  <c r="R259"/>
  <c r="O259"/>
  <c r="Q259"/>
  <c r="N259"/>
  <c r="R263"/>
  <c r="O263"/>
  <c r="Q263"/>
  <c r="N263"/>
  <c r="R267"/>
  <c r="O267"/>
  <c r="Q267"/>
  <c r="N267"/>
  <c r="Q271"/>
  <c r="N271"/>
  <c r="R271"/>
  <c r="O271"/>
  <c r="R275"/>
  <c r="O275"/>
  <c r="Q275"/>
  <c r="N275"/>
  <c r="R279"/>
  <c r="O279"/>
  <c r="Q279"/>
  <c r="N279"/>
  <c r="R283"/>
  <c r="O283"/>
  <c r="Q283"/>
  <c r="N283"/>
  <c r="Q287"/>
  <c r="N287"/>
  <c r="R287"/>
  <c r="O287"/>
  <c r="R291"/>
  <c r="O291"/>
  <c r="Q291"/>
  <c r="N291"/>
  <c r="R295"/>
  <c r="O295"/>
  <c r="Q295"/>
  <c r="N295"/>
  <c r="R299"/>
  <c r="O299"/>
  <c r="Q299"/>
  <c r="N299"/>
  <c r="Q303"/>
  <c r="N303"/>
  <c r="R303"/>
  <c r="O303"/>
  <c r="R307"/>
  <c r="O307"/>
  <c r="Q307"/>
  <c r="N307"/>
  <c r="R311"/>
  <c r="O311"/>
  <c r="Q311"/>
  <c r="N311"/>
  <c r="R315"/>
  <c r="O315"/>
  <c r="Q315"/>
  <c r="N315"/>
  <c r="Q319"/>
  <c r="N319"/>
  <c r="R319"/>
  <c r="O319"/>
  <c r="R323"/>
  <c r="O323"/>
  <c r="Q323"/>
  <c r="N323"/>
  <c r="R327"/>
  <c r="O327"/>
  <c r="Q327"/>
  <c r="N327"/>
  <c r="R331"/>
  <c r="O331"/>
  <c r="Q331"/>
  <c r="N331"/>
  <c r="Q335"/>
  <c r="N335"/>
  <c r="R335"/>
  <c r="O335"/>
  <c r="R339"/>
  <c r="O339"/>
  <c r="Q339"/>
  <c r="N339"/>
  <c r="R343"/>
  <c r="O343"/>
  <c r="Q343"/>
  <c r="N343"/>
  <c r="R347"/>
  <c r="O347"/>
  <c r="Q347"/>
  <c r="N347"/>
  <c r="Q351"/>
  <c r="N351"/>
  <c r="R351"/>
  <c r="O351"/>
  <c r="R355"/>
  <c r="O355"/>
  <c r="Q355"/>
  <c r="N355"/>
  <c r="R359"/>
  <c r="O359"/>
  <c r="Q359"/>
  <c r="N359"/>
  <c r="R363"/>
  <c r="O363"/>
  <c r="Q363"/>
  <c r="N363"/>
  <c r="Q367"/>
  <c r="N367"/>
  <c r="R367"/>
  <c r="O367"/>
  <c r="R371"/>
  <c r="O371"/>
  <c r="Q371"/>
  <c r="N371"/>
  <c r="R375"/>
  <c r="O375"/>
  <c r="Q375"/>
  <c r="N375"/>
  <c r="R379"/>
  <c r="O379"/>
  <c r="Q379"/>
  <c r="N379"/>
  <c r="Q383"/>
  <c r="N383"/>
  <c r="R383"/>
  <c r="O383"/>
  <c r="R387"/>
  <c r="O387"/>
  <c r="Q387"/>
  <c r="N387"/>
  <c r="R391"/>
  <c r="O391"/>
  <c r="Q391"/>
  <c r="N391"/>
  <c r="R395"/>
  <c r="O395"/>
  <c r="Q395"/>
  <c r="N395"/>
  <c r="Q399"/>
  <c r="N399"/>
  <c r="R399"/>
  <c r="O399"/>
  <c r="R403"/>
  <c r="O403"/>
  <c r="Q403"/>
  <c r="N403"/>
  <c r="R407"/>
  <c r="O407"/>
  <c r="Q407"/>
  <c r="N407"/>
  <c r="R411"/>
  <c r="O411"/>
  <c r="Q411"/>
  <c r="N411"/>
  <c r="Q415"/>
  <c r="N415"/>
  <c r="R415"/>
  <c r="O415"/>
  <c r="R419"/>
  <c r="O419"/>
  <c r="Q419"/>
  <c r="N419"/>
  <c r="R423"/>
  <c r="O423"/>
  <c r="Q423"/>
  <c r="N423"/>
  <c r="R427"/>
  <c r="O427"/>
  <c r="Q427"/>
  <c r="N427"/>
  <c r="Q431"/>
  <c r="N431"/>
  <c r="R431"/>
  <c r="O431"/>
  <c r="R435"/>
  <c r="O435"/>
  <c r="Q435"/>
  <c r="N435"/>
  <c r="R439"/>
  <c r="O439"/>
  <c r="Q439"/>
  <c r="N439"/>
  <c r="R443"/>
  <c r="O443"/>
  <c r="Q443"/>
  <c r="N443"/>
  <c r="Q447"/>
  <c r="N447"/>
  <c r="R447"/>
  <c r="O447"/>
  <c r="R451"/>
  <c r="O451"/>
  <c r="Q451"/>
  <c r="N451"/>
  <c r="R455"/>
  <c r="O455"/>
  <c r="Q455"/>
  <c r="N455"/>
  <c r="R459"/>
  <c r="O459"/>
  <c r="Q459"/>
  <c r="N459"/>
  <c r="Q463"/>
  <c r="N463"/>
  <c r="R463"/>
  <c r="O463"/>
  <c r="R467"/>
  <c r="O467"/>
  <c r="Q467"/>
  <c r="N467"/>
  <c r="R471"/>
  <c r="O471"/>
  <c r="Q471"/>
  <c r="N471"/>
  <c r="R475"/>
  <c r="O475"/>
  <c r="Q475"/>
  <c r="N475"/>
  <c r="R479"/>
  <c r="O479"/>
  <c r="Q479"/>
  <c r="N479"/>
  <c r="R483"/>
  <c r="O483"/>
  <c r="Q483"/>
  <c r="N483"/>
  <c r="R487"/>
  <c r="O487"/>
  <c r="Q487"/>
  <c r="N487"/>
  <c r="R491"/>
  <c r="O491"/>
  <c r="Q491"/>
  <c r="N491"/>
  <c r="R495"/>
  <c r="O495"/>
  <c r="Q495"/>
  <c r="N495"/>
  <c r="R499"/>
  <c r="O499"/>
  <c r="Q499"/>
  <c r="N499"/>
  <c r="Q503"/>
  <c r="N503"/>
  <c r="R503"/>
  <c r="O503"/>
  <c r="R507"/>
  <c r="O507"/>
  <c r="Q507"/>
  <c r="N507"/>
  <c r="R511"/>
  <c r="O511"/>
  <c r="Q511"/>
  <c r="N511"/>
  <c r="Q515"/>
  <c r="N515"/>
  <c r="R515"/>
  <c r="O515"/>
  <c r="R519"/>
  <c r="O519"/>
  <c r="Q519"/>
  <c r="N519"/>
  <c r="R523"/>
  <c r="O523"/>
  <c r="Q523"/>
  <c r="N523"/>
  <c r="R527"/>
  <c r="O527"/>
  <c r="Q527"/>
  <c r="N527"/>
  <c r="R531"/>
  <c r="O531"/>
  <c r="Q531"/>
  <c r="N531"/>
  <c r="R535"/>
  <c r="O535"/>
  <c r="Q535"/>
  <c r="N535"/>
  <c r="R539"/>
  <c r="O539"/>
  <c r="Q539"/>
  <c r="N539"/>
  <c r="R543"/>
  <c r="O543"/>
  <c r="Q543"/>
  <c r="N543"/>
  <c r="R547"/>
  <c r="O547"/>
  <c r="Q547"/>
  <c r="N547"/>
  <c r="R551"/>
  <c r="O551"/>
  <c r="Q551"/>
  <c r="N551"/>
  <c r="R555"/>
  <c r="O555"/>
  <c r="Q555"/>
  <c r="N555"/>
  <c r="R559"/>
  <c r="O559"/>
  <c r="Q559"/>
  <c r="N559"/>
  <c r="R563"/>
  <c r="O563"/>
  <c r="Q563"/>
  <c r="N563"/>
  <c r="Q567"/>
  <c r="N567"/>
  <c r="R567"/>
  <c r="O567"/>
  <c r="R571"/>
  <c r="O571"/>
  <c r="Q571"/>
  <c r="N571"/>
  <c r="R575"/>
  <c r="O575"/>
  <c r="Q575"/>
  <c r="N575"/>
  <c r="R583"/>
  <c r="O583"/>
  <c r="Q583"/>
  <c r="N583"/>
  <c r="R587"/>
  <c r="O587"/>
  <c r="Q587"/>
  <c r="N587"/>
  <c r="R591"/>
  <c r="O591"/>
  <c r="Q591"/>
  <c r="N591"/>
  <c r="R595"/>
  <c r="O595"/>
  <c r="Q595"/>
  <c r="N595"/>
  <c r="R599"/>
  <c r="O599"/>
  <c r="Q599"/>
  <c r="N599"/>
  <c r="R603"/>
  <c r="O603"/>
  <c r="Q603"/>
  <c r="N603"/>
  <c r="R607"/>
  <c r="O607"/>
  <c r="Q607"/>
  <c r="N607"/>
  <c r="R611"/>
  <c r="O611"/>
  <c r="Q611"/>
  <c r="N611"/>
  <c r="R615"/>
  <c r="O615"/>
  <c r="Q615"/>
  <c r="N615"/>
  <c r="R619"/>
  <c r="O619"/>
  <c r="Q619"/>
  <c r="N619"/>
  <c r="R623"/>
  <c r="O623"/>
  <c r="Q623"/>
  <c r="N623"/>
  <c r="R627"/>
  <c r="O627"/>
  <c r="Q627"/>
  <c r="N627"/>
  <c r="Q631"/>
  <c r="N631"/>
  <c r="R631"/>
  <c r="O631"/>
  <c r="R635"/>
  <c r="O635"/>
  <c r="Q635"/>
  <c r="N635"/>
  <c r="R639"/>
  <c r="O639"/>
  <c r="Q639"/>
  <c r="N639"/>
  <c r="R647"/>
  <c r="O647"/>
  <c r="Q647"/>
  <c r="N647"/>
  <c r="R651"/>
  <c r="O651"/>
  <c r="Q651"/>
  <c r="N651"/>
  <c r="R655"/>
  <c r="O655"/>
  <c r="Q655"/>
  <c r="N655"/>
  <c r="R659"/>
  <c r="O659"/>
  <c r="Q659"/>
  <c r="N659"/>
  <c r="R663"/>
  <c r="O663"/>
  <c r="Q663"/>
  <c r="N663"/>
  <c r="R667"/>
  <c r="O667"/>
  <c r="Q667"/>
  <c r="N667"/>
  <c r="R671"/>
  <c r="O671"/>
  <c r="Q671"/>
  <c r="N671"/>
  <c r="R675"/>
  <c r="O675"/>
  <c r="Q675"/>
  <c r="N675"/>
  <c r="R679"/>
  <c r="O679"/>
  <c r="Q679"/>
  <c r="N679"/>
  <c r="R683"/>
  <c r="O683"/>
  <c r="Q683"/>
  <c r="N683"/>
  <c r="R687"/>
  <c r="O687"/>
  <c r="Q687"/>
  <c r="N687"/>
  <c r="R691"/>
  <c r="O691"/>
  <c r="Q691"/>
  <c r="N691"/>
  <c r="R695"/>
  <c r="O695"/>
  <c r="Q695"/>
  <c r="N695"/>
  <c r="R699"/>
  <c r="O699"/>
  <c r="Q699"/>
  <c r="N699"/>
  <c r="Q703"/>
  <c r="N703"/>
  <c r="R703"/>
  <c r="O703"/>
  <c r="R707"/>
  <c r="O707"/>
  <c r="Q707"/>
  <c r="N707"/>
  <c r="R711"/>
  <c r="O711"/>
  <c r="Q711"/>
  <c r="N711"/>
  <c r="R715"/>
  <c r="O715"/>
  <c r="Q715"/>
  <c r="N715"/>
  <c r="R719"/>
  <c r="O719"/>
  <c r="Q719"/>
  <c r="N719"/>
  <c r="R723"/>
  <c r="O723"/>
  <c r="Q723"/>
  <c r="N723"/>
  <c r="R727"/>
  <c r="O727"/>
  <c r="Q727"/>
  <c r="N727"/>
  <c r="R731"/>
  <c r="O731"/>
  <c r="Q731"/>
  <c r="N731"/>
  <c r="Q735"/>
  <c r="N735"/>
  <c r="R735"/>
  <c r="O735"/>
  <c r="R739"/>
  <c r="O739"/>
  <c r="Q739"/>
  <c r="N739"/>
  <c r="R743"/>
  <c r="O743"/>
  <c r="Q743"/>
  <c r="N743"/>
  <c r="R747"/>
  <c r="O747"/>
  <c r="Q747"/>
  <c r="N747"/>
  <c r="R751"/>
  <c r="O751"/>
  <c r="Q751"/>
  <c r="N751"/>
  <c r="R755"/>
  <c r="O755"/>
  <c r="Q755"/>
  <c r="N755"/>
  <c r="R759"/>
  <c r="O759"/>
  <c r="Q759"/>
  <c r="N759"/>
  <c r="R763"/>
  <c r="O763"/>
  <c r="Q763"/>
  <c r="N763"/>
  <c r="Q767"/>
  <c r="N767"/>
  <c r="R767"/>
  <c r="O767"/>
  <c r="R771"/>
  <c r="O771"/>
  <c r="Q771"/>
  <c r="N771"/>
  <c r="R775"/>
  <c r="O775"/>
  <c r="Q775"/>
  <c r="N775"/>
  <c r="R779"/>
  <c r="O779"/>
  <c r="Q779"/>
  <c r="N779"/>
  <c r="R783"/>
  <c r="O783"/>
  <c r="Q783"/>
  <c r="N783"/>
  <c r="R787"/>
  <c r="O787"/>
  <c r="Q787"/>
  <c r="N787"/>
  <c r="R791"/>
  <c r="O791"/>
  <c r="Q791"/>
  <c r="N791"/>
  <c r="R795"/>
  <c r="O795"/>
  <c r="Q795"/>
  <c r="N795"/>
  <c r="Q799"/>
  <c r="N799"/>
  <c r="R799"/>
  <c r="O799"/>
  <c r="R803"/>
  <c r="O803"/>
  <c r="Q803"/>
  <c r="N803"/>
  <c r="R807"/>
  <c r="O807"/>
  <c r="Q807"/>
  <c r="N807"/>
  <c r="R811"/>
  <c r="O811"/>
  <c r="Q811"/>
  <c r="N811"/>
  <c r="R815"/>
  <c r="O815"/>
  <c r="Q815"/>
  <c r="N815"/>
  <c r="R819"/>
  <c r="O819"/>
  <c r="Q819"/>
  <c r="N819"/>
  <c r="R823"/>
  <c r="O823"/>
  <c r="Q823"/>
  <c r="N823"/>
  <c r="R827"/>
  <c r="O827"/>
  <c r="Q827"/>
  <c r="N827"/>
  <c r="Q831"/>
  <c r="N831"/>
  <c r="R831"/>
  <c r="O831"/>
  <c r="R835"/>
  <c r="O835"/>
  <c r="Q835"/>
  <c r="N835"/>
  <c r="R839"/>
  <c r="O839"/>
  <c r="Q839"/>
  <c r="N839"/>
  <c r="R843"/>
  <c r="O843"/>
  <c r="Q843"/>
  <c r="N843"/>
  <c r="R847"/>
  <c r="O847"/>
  <c r="Q847"/>
  <c r="N847"/>
  <c r="R851"/>
  <c r="O851"/>
  <c r="Q851"/>
  <c r="N851"/>
  <c r="R855"/>
  <c r="O855"/>
  <c r="Q855"/>
  <c r="N855"/>
  <c r="Q9"/>
  <c r="N9"/>
  <c r="Q17"/>
  <c r="N17"/>
  <c r="Q25"/>
  <c r="N25"/>
  <c r="Q33"/>
  <c r="N33"/>
  <c r="Q41"/>
  <c r="N41"/>
  <c r="Q49"/>
  <c r="N49"/>
  <c r="Q57"/>
  <c r="N57"/>
  <c r="Q65"/>
  <c r="N65"/>
  <c r="Q73"/>
  <c r="N73"/>
  <c r="Q81"/>
  <c r="N81"/>
  <c r="Q89"/>
  <c r="N89"/>
  <c r="Q97"/>
  <c r="N97"/>
  <c r="Q105"/>
  <c r="N105"/>
  <c r="Q116"/>
  <c r="N116"/>
  <c r="Q125"/>
  <c r="N125"/>
  <c r="Q136"/>
  <c r="N136"/>
  <c r="Q148"/>
  <c r="N148"/>
  <c r="Q157"/>
  <c r="N157"/>
  <c r="Q180"/>
  <c r="N180"/>
  <c r="Q189"/>
  <c r="N189"/>
  <c r="Q200"/>
  <c r="N200"/>
  <c r="Q212"/>
  <c r="N212"/>
  <c r="Q221"/>
  <c r="N221"/>
  <c r="Q244"/>
  <c r="N244"/>
  <c r="Q253"/>
  <c r="N253"/>
  <c r="Q264"/>
  <c r="N264"/>
  <c r="Q276"/>
  <c r="N276"/>
  <c r="Q285"/>
  <c r="N285"/>
  <c r="Q308"/>
  <c r="N308"/>
  <c r="Q317"/>
  <c r="N317"/>
  <c r="Q328"/>
  <c r="N328"/>
  <c r="Q340"/>
  <c r="N340"/>
  <c r="Q349"/>
  <c r="N349"/>
  <c r="Q372"/>
  <c r="N372"/>
  <c r="Q381"/>
  <c r="N381"/>
  <c r="Q392"/>
  <c r="N392"/>
  <c r="Q404"/>
  <c r="N404"/>
  <c r="Q413"/>
  <c r="N413"/>
  <c r="Q436"/>
  <c r="N436"/>
  <c r="Q445"/>
  <c r="N445"/>
  <c r="Q456"/>
  <c r="N456"/>
  <c r="Q468"/>
  <c r="N468"/>
  <c r="Q477"/>
  <c r="N477"/>
  <c r="Q488"/>
  <c r="N488"/>
  <c r="Q500"/>
  <c r="N500"/>
  <c r="Q509"/>
  <c r="N509"/>
  <c r="Q520"/>
  <c r="N520"/>
  <c r="Q532"/>
  <c r="N532"/>
  <c r="Q541"/>
  <c r="N541"/>
  <c r="Q552"/>
  <c r="N552"/>
  <c r="Q564"/>
  <c r="N564"/>
  <c r="Q573"/>
  <c r="N573"/>
  <c r="Q584"/>
  <c r="N584"/>
  <c r="Q596"/>
  <c r="N596"/>
  <c r="Q605"/>
  <c r="N605"/>
  <c r="Q616"/>
  <c r="N616"/>
  <c r="Q628"/>
  <c r="N628"/>
  <c r="Q637"/>
  <c r="N637"/>
  <c r="Q648"/>
  <c r="N648"/>
  <c r="Q660"/>
  <c r="N660"/>
  <c r="Q669"/>
  <c r="N669"/>
  <c r="Q680"/>
  <c r="N680"/>
  <c r="Q692"/>
  <c r="N692"/>
  <c r="Q701"/>
  <c r="N701"/>
  <c r="Q712"/>
  <c r="N712"/>
  <c r="Q724"/>
  <c r="N724"/>
  <c r="Q733"/>
  <c r="N733"/>
  <c r="Q744"/>
  <c r="N744"/>
  <c r="Q756"/>
  <c r="N756"/>
  <c r="Q765"/>
  <c r="N765"/>
  <c r="Q776"/>
  <c r="N776"/>
  <c r="Q788"/>
  <c r="N788"/>
  <c r="Q797"/>
  <c r="N797"/>
  <c r="Q808"/>
  <c r="N808"/>
  <c r="Q820"/>
  <c r="N820"/>
  <c r="Q829"/>
  <c r="N829"/>
  <c r="Q840"/>
  <c r="N840"/>
  <c r="Q852"/>
  <c r="N852"/>
  <c r="Q861"/>
  <c r="N861"/>
  <c r="Q872"/>
  <c r="N872"/>
  <c r="Q884"/>
  <c r="N884"/>
  <c r="Q893"/>
  <c r="N893"/>
  <c r="Q904"/>
  <c r="N904"/>
  <c r="Q916"/>
  <c r="N916"/>
  <c r="Q925"/>
  <c r="N925"/>
  <c r="Q936"/>
  <c r="N936"/>
  <c r="Q948"/>
  <c r="N948"/>
  <c r="Q957"/>
  <c r="N957"/>
  <c r="Q968"/>
  <c r="N968"/>
  <c r="Q980"/>
  <c r="N980"/>
  <c r="Q989"/>
  <c r="N989"/>
  <c r="Q1001"/>
  <c r="N1001"/>
  <c r="Q1016"/>
  <c r="N1016"/>
  <c r="Q1040"/>
  <c r="N1040"/>
  <c r="Q1057"/>
  <c r="N1057"/>
  <c r="Q1080"/>
  <c r="N1080"/>
  <c r="Q1104"/>
  <c r="N1104"/>
  <c r="Q1121"/>
  <c r="N1121"/>
  <c r="Q1144"/>
  <c r="N1144"/>
  <c r="Q1168"/>
  <c r="N1168"/>
  <c r="Q1185"/>
  <c r="N1185"/>
  <c r="Q1208"/>
  <c r="N1208"/>
  <c r="Q1232"/>
  <c r="N1232"/>
  <c r="Q1249"/>
  <c r="N1249"/>
  <c r="Q1272"/>
  <c r="N1272"/>
  <c r="Q1296"/>
  <c r="N1296"/>
  <c r="Q1313"/>
  <c r="N1313"/>
  <c r="Q1336"/>
  <c r="N1336"/>
  <c r="Q1360"/>
  <c r="N1360"/>
  <c r="Q1377"/>
  <c r="N1377"/>
  <c r="Q1400"/>
  <c r="N1400"/>
  <c r="Q1424"/>
  <c r="N1424"/>
  <c r="Q1441"/>
  <c r="N1441"/>
  <c r="Q1464"/>
  <c r="N1464"/>
  <c r="Q1488"/>
  <c r="N1488"/>
  <c r="Q1505"/>
  <c r="N1505"/>
  <c r="Q1528"/>
  <c r="N1528"/>
  <c r="Q1561"/>
  <c r="N1561"/>
  <c r="Q1601"/>
  <c r="N1601"/>
  <c r="Q1728"/>
  <c r="N1728"/>
  <c r="Q1856"/>
  <c r="N1856"/>
  <c r="Q1976"/>
  <c r="N1976"/>
  <c r="R643"/>
  <c r="O643"/>
  <c r="R1006"/>
  <c r="O1006"/>
  <c r="Q1006"/>
  <c r="N1006"/>
  <c r="R1010"/>
  <c r="O1010"/>
  <c r="Q1010"/>
  <c r="N1010"/>
  <c r="R1014"/>
  <c r="O1014"/>
  <c r="Q1014"/>
  <c r="N1014"/>
  <c r="R1018"/>
  <c r="O1018"/>
  <c r="Q1018"/>
  <c r="N1018"/>
  <c r="R1022"/>
  <c r="O1022"/>
  <c r="Q1022"/>
  <c r="N1022"/>
  <c r="R1026"/>
  <c r="O1026"/>
  <c r="Q1026"/>
  <c r="N1026"/>
  <c r="R1030"/>
  <c r="O1030"/>
  <c r="Q1030"/>
  <c r="N1030"/>
  <c r="R1034"/>
  <c r="O1034"/>
  <c r="Q1034"/>
  <c r="N1034"/>
  <c r="R1038"/>
  <c r="O1038"/>
  <c r="Q1038"/>
  <c r="N1038"/>
  <c r="R1042"/>
  <c r="O1042"/>
  <c r="Q1042"/>
  <c r="N1042"/>
  <c r="R1046"/>
  <c r="O1046"/>
  <c r="Q1046"/>
  <c r="N1046"/>
  <c r="R1050"/>
  <c r="O1050"/>
  <c r="Q1050"/>
  <c r="N1050"/>
  <c r="R1054"/>
  <c r="O1054"/>
  <c r="Q1054"/>
  <c r="N1054"/>
  <c r="R1058"/>
  <c r="O1058"/>
  <c r="Q1058"/>
  <c r="N1058"/>
  <c r="R1062"/>
  <c r="O1062"/>
  <c r="Q1062"/>
  <c r="N1062"/>
  <c r="R1066"/>
  <c r="O1066"/>
  <c r="Q1066"/>
  <c r="N1066"/>
  <c r="R1070"/>
  <c r="O1070"/>
  <c r="Q1070"/>
  <c r="N1070"/>
  <c r="R1074"/>
  <c r="O1074"/>
  <c r="Q1074"/>
  <c r="N1074"/>
  <c r="R1078"/>
  <c r="O1078"/>
  <c r="Q1078"/>
  <c r="N1078"/>
  <c r="R1082"/>
  <c r="O1082"/>
  <c r="Q1082"/>
  <c r="N1082"/>
  <c r="R1086"/>
  <c r="O1086"/>
  <c r="Q1086"/>
  <c r="N1086"/>
  <c r="R1090"/>
  <c r="O1090"/>
  <c r="Q1090"/>
  <c r="N1090"/>
  <c r="R1094"/>
  <c r="O1094"/>
  <c r="Q1094"/>
  <c r="N1094"/>
  <c r="R1098"/>
  <c r="O1098"/>
  <c r="Q1098"/>
  <c r="N1098"/>
  <c r="R1102"/>
  <c r="O1102"/>
  <c r="Q1102"/>
  <c r="N1102"/>
  <c r="R1106"/>
  <c r="O1106"/>
  <c r="Q1106"/>
  <c r="N1106"/>
  <c r="R1110"/>
  <c r="O1110"/>
  <c r="Q1110"/>
  <c r="N1110"/>
  <c r="R1114"/>
  <c r="O1114"/>
  <c r="Q1114"/>
  <c r="N1114"/>
  <c r="R1118"/>
  <c r="O1118"/>
  <c r="Q1118"/>
  <c r="N1118"/>
  <c r="R1122"/>
  <c r="O1122"/>
  <c r="Q1122"/>
  <c r="N1122"/>
  <c r="R1126"/>
  <c r="O1126"/>
  <c r="Q1126"/>
  <c r="N1126"/>
  <c r="R1130"/>
  <c r="O1130"/>
  <c r="Q1130"/>
  <c r="N1130"/>
  <c r="R1134"/>
  <c r="O1134"/>
  <c r="Q1134"/>
  <c r="N1134"/>
  <c r="R1138"/>
  <c r="O1138"/>
  <c r="Q1138"/>
  <c r="N1138"/>
  <c r="R1142"/>
  <c r="O1142"/>
  <c r="Q1142"/>
  <c r="N1142"/>
  <c r="R1146"/>
  <c r="O1146"/>
  <c r="Q1146"/>
  <c r="N1146"/>
  <c r="R1150"/>
  <c r="O1150"/>
  <c r="Q1150"/>
  <c r="N1150"/>
  <c r="R1154"/>
  <c r="O1154"/>
  <c r="Q1154"/>
  <c r="N1154"/>
  <c r="R1158"/>
  <c r="O1158"/>
  <c r="Q1158"/>
  <c r="N1158"/>
  <c r="R1162"/>
  <c r="O1162"/>
  <c r="Q1162"/>
  <c r="N1162"/>
  <c r="R1166"/>
  <c r="O1166"/>
  <c r="Q1166"/>
  <c r="N1166"/>
  <c r="R1170"/>
  <c r="O1170"/>
  <c r="Q1170"/>
  <c r="N1170"/>
  <c r="R1174"/>
  <c r="O1174"/>
  <c r="Q1174"/>
  <c r="N1174"/>
  <c r="R1178"/>
  <c r="O1178"/>
  <c r="Q1178"/>
  <c r="N1178"/>
  <c r="R1182"/>
  <c r="O1182"/>
  <c r="Q1182"/>
  <c r="N1182"/>
  <c r="R1186"/>
  <c r="O1186"/>
  <c r="Q1186"/>
  <c r="N1186"/>
  <c r="R1190"/>
  <c r="O1190"/>
  <c r="Q1190"/>
  <c r="N1190"/>
  <c r="R1194"/>
  <c r="O1194"/>
  <c r="Q1194"/>
  <c r="N1194"/>
  <c r="R1198"/>
  <c r="O1198"/>
  <c r="Q1198"/>
  <c r="N1198"/>
  <c r="R1202"/>
  <c r="O1202"/>
  <c r="Q1202"/>
  <c r="N1202"/>
  <c r="R1206"/>
  <c r="O1206"/>
  <c r="Q1206"/>
  <c r="N1206"/>
  <c r="R1210"/>
  <c r="O1210"/>
  <c r="Q1210"/>
  <c r="N1210"/>
  <c r="R1214"/>
  <c r="O1214"/>
  <c r="Q1214"/>
  <c r="N1214"/>
  <c r="R1218"/>
  <c r="O1218"/>
  <c r="Q1218"/>
  <c r="N1218"/>
  <c r="R1222"/>
  <c r="O1222"/>
  <c r="Q1222"/>
  <c r="N1222"/>
  <c r="R1226"/>
  <c r="O1226"/>
  <c r="Q1226"/>
  <c r="N1226"/>
  <c r="R1230"/>
  <c r="O1230"/>
  <c r="Q1230"/>
  <c r="N1230"/>
  <c r="R1234"/>
  <c r="O1234"/>
  <c r="Q1234"/>
  <c r="N1234"/>
  <c r="R1238"/>
  <c r="O1238"/>
  <c r="Q1238"/>
  <c r="N1238"/>
  <c r="R1242"/>
  <c r="O1242"/>
  <c r="Q1242"/>
  <c r="N1242"/>
  <c r="R1246"/>
  <c r="O1246"/>
  <c r="Q1246"/>
  <c r="N1246"/>
  <c r="R1250"/>
  <c r="O1250"/>
  <c r="Q1250"/>
  <c r="N1250"/>
  <c r="R1254"/>
  <c r="O1254"/>
  <c r="Q1254"/>
  <c r="N1254"/>
  <c r="R1258"/>
  <c r="O1258"/>
  <c r="Q1258"/>
  <c r="N1258"/>
  <c r="R1262"/>
  <c r="O1262"/>
  <c r="Q1262"/>
  <c r="N1262"/>
  <c r="R1266"/>
  <c r="O1266"/>
  <c r="Q1266"/>
  <c r="N1266"/>
  <c r="R1270"/>
  <c r="O1270"/>
  <c r="Q1270"/>
  <c r="N1270"/>
  <c r="R1274"/>
  <c r="O1274"/>
  <c r="Q1274"/>
  <c r="N1274"/>
  <c r="R1278"/>
  <c r="O1278"/>
  <c r="Q1278"/>
  <c r="N1278"/>
  <c r="R1282"/>
  <c r="O1282"/>
  <c r="Q1282"/>
  <c r="N1282"/>
  <c r="R1286"/>
  <c r="O1286"/>
  <c r="Q1286"/>
  <c r="N1286"/>
  <c r="R1290"/>
  <c r="O1290"/>
  <c r="Q1290"/>
  <c r="N1290"/>
  <c r="R1294"/>
  <c r="O1294"/>
  <c r="Q1294"/>
  <c r="N1294"/>
  <c r="R1298"/>
  <c r="O1298"/>
  <c r="Q1298"/>
  <c r="N1298"/>
  <c r="R1302"/>
  <c r="O1302"/>
  <c r="Q1302"/>
  <c r="N1302"/>
  <c r="R1306"/>
  <c r="O1306"/>
  <c r="Q1306"/>
  <c r="N1306"/>
  <c r="R1310"/>
  <c r="O1310"/>
  <c r="Q1310"/>
  <c r="N1310"/>
  <c r="R1314"/>
  <c r="O1314"/>
  <c r="Q1314"/>
  <c r="N1314"/>
  <c r="R1318"/>
  <c r="O1318"/>
  <c r="Q1318"/>
  <c r="N1318"/>
  <c r="R1322"/>
  <c r="O1322"/>
  <c r="Q1322"/>
  <c r="N1322"/>
  <c r="R1326"/>
  <c r="O1326"/>
  <c r="Q1326"/>
  <c r="N1326"/>
  <c r="R1330"/>
  <c r="O1330"/>
  <c r="Q1330"/>
  <c r="N1330"/>
  <c r="R1334"/>
  <c r="O1334"/>
  <c r="Q1334"/>
  <c r="N1334"/>
  <c r="R1338"/>
  <c r="O1338"/>
  <c r="Q1338"/>
  <c r="N1338"/>
  <c r="R1342"/>
  <c r="O1342"/>
  <c r="Q1342"/>
  <c r="N1342"/>
  <c r="R1346"/>
  <c r="O1346"/>
  <c r="Q1346"/>
  <c r="N1346"/>
  <c r="R1350"/>
  <c r="O1350"/>
  <c r="Q1350"/>
  <c r="N1350"/>
  <c r="R1354"/>
  <c r="O1354"/>
  <c r="Q1354"/>
  <c r="N1354"/>
  <c r="R1358"/>
  <c r="O1358"/>
  <c r="Q1358"/>
  <c r="N1358"/>
  <c r="R1362"/>
  <c r="O1362"/>
  <c r="Q1362"/>
  <c r="N1362"/>
  <c r="R1366"/>
  <c r="O1366"/>
  <c r="Q1366"/>
  <c r="N1366"/>
  <c r="R1370"/>
  <c r="O1370"/>
  <c r="Q1370"/>
  <c r="N1370"/>
  <c r="R1374"/>
  <c r="O1374"/>
  <c r="Q1374"/>
  <c r="N1374"/>
  <c r="R1378"/>
  <c r="O1378"/>
  <c r="Q1378"/>
  <c r="N1378"/>
  <c r="R1382"/>
  <c r="O1382"/>
  <c r="Q1382"/>
  <c r="N1382"/>
  <c r="R1386"/>
  <c r="O1386"/>
  <c r="Q1386"/>
  <c r="N1386"/>
  <c r="R1390"/>
  <c r="O1390"/>
  <c r="Q1390"/>
  <c r="N1390"/>
  <c r="R1394"/>
  <c r="O1394"/>
  <c r="Q1394"/>
  <c r="N1394"/>
  <c r="R1398"/>
  <c r="O1398"/>
  <c r="Q1398"/>
  <c r="N1398"/>
  <c r="R1402"/>
  <c r="O1402"/>
  <c r="Q1402"/>
  <c r="N1402"/>
  <c r="R1406"/>
  <c r="O1406"/>
  <c r="Q1406"/>
  <c r="N1406"/>
  <c r="R1410"/>
  <c r="O1410"/>
  <c r="Q1410"/>
  <c r="N1410"/>
  <c r="R1414"/>
  <c r="O1414"/>
  <c r="Q1414"/>
  <c r="N1414"/>
  <c r="R1418"/>
  <c r="O1418"/>
  <c r="Q1418"/>
  <c r="N1418"/>
  <c r="R1422"/>
  <c r="O1422"/>
  <c r="Q1422"/>
  <c r="N1422"/>
  <c r="R1426"/>
  <c r="O1426"/>
  <c r="Q1426"/>
  <c r="N1426"/>
  <c r="R1430"/>
  <c r="O1430"/>
  <c r="Q1430"/>
  <c r="N1430"/>
  <c r="R1434"/>
  <c r="O1434"/>
  <c r="Q1434"/>
  <c r="N1434"/>
  <c r="R1438"/>
  <c r="O1438"/>
  <c r="Q1438"/>
  <c r="N1438"/>
  <c r="R1442"/>
  <c r="O1442"/>
  <c r="Q1442"/>
  <c r="N1442"/>
  <c r="R1446"/>
  <c r="O1446"/>
  <c r="Q1446"/>
  <c r="N1446"/>
  <c r="R1450"/>
  <c r="O1450"/>
  <c r="Q1450"/>
  <c r="N1450"/>
  <c r="R1454"/>
  <c r="O1454"/>
  <c r="Q1454"/>
  <c r="N1454"/>
  <c r="R1458"/>
  <c r="O1458"/>
  <c r="Q1458"/>
  <c r="N1458"/>
  <c r="R1462"/>
  <c r="O1462"/>
  <c r="Q1462"/>
  <c r="N1462"/>
  <c r="R1466"/>
  <c r="O1466"/>
  <c r="Q1466"/>
  <c r="N1466"/>
  <c r="R1470"/>
  <c r="O1470"/>
  <c r="Q1470"/>
  <c r="N1470"/>
  <c r="R1474"/>
  <c r="O1474"/>
  <c r="Q1474"/>
  <c r="N1474"/>
  <c r="R1478"/>
  <c r="O1478"/>
  <c r="Q1478"/>
  <c r="N1478"/>
  <c r="R1482"/>
  <c r="O1482"/>
  <c r="Q1482"/>
  <c r="N1482"/>
  <c r="R1486"/>
  <c r="O1486"/>
  <c r="Q1486"/>
  <c r="N1486"/>
  <c r="R1490"/>
  <c r="O1490"/>
  <c r="Q1490"/>
  <c r="N1490"/>
  <c r="R1494"/>
  <c r="O1494"/>
  <c r="Q1494"/>
  <c r="N1494"/>
  <c r="R1498"/>
  <c r="O1498"/>
  <c r="Q1498"/>
  <c r="N1498"/>
  <c r="R1502"/>
  <c r="O1502"/>
  <c r="Q1502"/>
  <c r="N1502"/>
  <c r="R1506"/>
  <c r="O1506"/>
  <c r="Q1506"/>
  <c r="N1506"/>
  <c r="R1510"/>
  <c r="O1510"/>
  <c r="Q1510"/>
  <c r="N1510"/>
  <c r="R1514"/>
  <c r="O1514"/>
  <c r="Q1514"/>
  <c r="N1514"/>
  <c r="R1518"/>
  <c r="O1518"/>
  <c r="Q1518"/>
  <c r="N1518"/>
  <c r="R1522"/>
  <c r="O1522"/>
  <c r="Q1522"/>
  <c r="N1522"/>
  <c r="R1526"/>
  <c r="O1526"/>
  <c r="Q1526"/>
  <c r="N1526"/>
  <c r="R1530"/>
  <c r="O1530"/>
  <c r="Q1530"/>
  <c r="N1530"/>
  <c r="R1534"/>
  <c r="O1534"/>
  <c r="Q1534"/>
  <c r="N1534"/>
  <c r="R1538"/>
  <c r="O1538"/>
  <c r="Q1538"/>
  <c r="N1538"/>
  <c r="R1542"/>
  <c r="O1542"/>
  <c r="Q1542"/>
  <c r="N1542"/>
  <c r="R1546"/>
  <c r="O1546"/>
  <c r="Q1546"/>
  <c r="N1546"/>
  <c r="R1550"/>
  <c r="O1550"/>
  <c r="Q1550"/>
  <c r="N1550"/>
  <c r="R1554"/>
  <c r="O1554"/>
  <c r="Q1554"/>
  <c r="N1554"/>
  <c r="R1558"/>
  <c r="O1558"/>
  <c r="Q1558"/>
  <c r="N1558"/>
  <c r="R1562"/>
  <c r="O1562"/>
  <c r="Q1562"/>
  <c r="N1562"/>
  <c r="R1566"/>
  <c r="O1566"/>
  <c r="Q1566"/>
  <c r="N1566"/>
  <c r="R1570"/>
  <c r="O1570"/>
  <c r="Q1570"/>
  <c r="N1570"/>
  <c r="R1574"/>
  <c r="O1574"/>
  <c r="Q1574"/>
  <c r="N1574"/>
  <c r="R1578"/>
  <c r="O1578"/>
  <c r="Q1578"/>
  <c r="N1578"/>
  <c r="R1582"/>
  <c r="O1582"/>
  <c r="Q1582"/>
  <c r="N1582"/>
  <c r="R1586"/>
  <c r="O1586"/>
  <c r="Q1586"/>
  <c r="N1586"/>
  <c r="R1590"/>
  <c r="O1590"/>
  <c r="Q1590"/>
  <c r="N1590"/>
  <c r="R1594"/>
  <c r="O1594"/>
  <c r="Q1594"/>
  <c r="N1594"/>
  <c r="R1598"/>
  <c r="O1598"/>
  <c r="Q1598"/>
  <c r="N1598"/>
  <c r="R1602"/>
  <c r="O1602"/>
  <c r="Q1602"/>
  <c r="N1602"/>
  <c r="R1606"/>
  <c r="O1606"/>
  <c r="Q1606"/>
  <c r="N1606"/>
  <c r="R1610"/>
  <c r="O1610"/>
  <c r="Q1610"/>
  <c r="N1610"/>
  <c r="R1614"/>
  <c r="O1614"/>
  <c r="Q1614"/>
  <c r="N1614"/>
  <c r="R1618"/>
  <c r="O1618"/>
  <c r="Q1618"/>
  <c r="N1618"/>
  <c r="R1622"/>
  <c r="O1622"/>
  <c r="Q1622"/>
  <c r="N1622"/>
  <c r="R1626"/>
  <c r="O1626"/>
  <c r="Q1626"/>
  <c r="N1626"/>
  <c r="R1630"/>
  <c r="O1630"/>
  <c r="Q1630"/>
  <c r="N1630"/>
  <c r="R1634"/>
  <c r="O1634"/>
  <c r="Q1634"/>
  <c r="N1634"/>
  <c r="R1638"/>
  <c r="O1638"/>
  <c r="Q1638"/>
  <c r="N1638"/>
  <c r="R1642"/>
  <c r="O1642"/>
  <c r="Q1642"/>
  <c r="N1642"/>
  <c r="R1646"/>
  <c r="O1646"/>
  <c r="Q1646"/>
  <c r="N1646"/>
  <c r="R1650"/>
  <c r="O1650"/>
  <c r="Q1650"/>
  <c r="N1650"/>
  <c r="R1654"/>
  <c r="O1654"/>
  <c r="Q1654"/>
  <c r="N1654"/>
  <c r="R1658"/>
  <c r="O1658"/>
  <c r="Q1658"/>
  <c r="N1658"/>
  <c r="R1662"/>
  <c r="O1662"/>
  <c r="Q1662"/>
  <c r="N1662"/>
  <c r="R1666"/>
  <c r="O1666"/>
  <c r="Q1666"/>
  <c r="N1666"/>
  <c r="R1670"/>
  <c r="O1670"/>
  <c r="Q1670"/>
  <c r="N1670"/>
  <c r="R1674"/>
  <c r="O1674"/>
  <c r="Q1674"/>
  <c r="N1674"/>
  <c r="R1678"/>
  <c r="O1678"/>
  <c r="Q1678"/>
  <c r="N1678"/>
  <c r="R1682"/>
  <c r="O1682"/>
  <c r="Q1682"/>
  <c r="N1682"/>
  <c r="R1686"/>
  <c r="O1686"/>
  <c r="Q1686"/>
  <c r="N1686"/>
  <c r="R1690"/>
  <c r="O1690"/>
  <c r="Q1690"/>
  <c r="N1690"/>
  <c r="R1694"/>
  <c r="O1694"/>
  <c r="Q1694"/>
  <c r="N1694"/>
  <c r="R1698"/>
  <c r="O1698"/>
  <c r="Q1698"/>
  <c r="N1698"/>
  <c r="R1702"/>
  <c r="O1702"/>
  <c r="Q1702"/>
  <c r="N1702"/>
  <c r="Q1706"/>
  <c r="N1706"/>
  <c r="R1706"/>
  <c r="O1706"/>
  <c r="R1710"/>
  <c r="O1710"/>
  <c r="Q1710"/>
  <c r="N1710"/>
  <c r="R1714"/>
  <c r="O1714"/>
  <c r="Q1714"/>
  <c r="N1714"/>
  <c r="R1718"/>
  <c r="O1718"/>
  <c r="Q1718"/>
  <c r="N1718"/>
  <c r="R1722"/>
  <c r="O1722"/>
  <c r="Q1722"/>
  <c r="N1722"/>
  <c r="Q1726"/>
  <c r="N1726"/>
  <c r="R1726"/>
  <c r="O1726"/>
  <c r="R1730"/>
  <c r="O1730"/>
  <c r="Q1730"/>
  <c r="N1730"/>
  <c r="R1734"/>
  <c r="O1734"/>
  <c r="Q1734"/>
  <c r="N1734"/>
  <c r="R1738"/>
  <c r="O1738"/>
  <c r="Q1738"/>
  <c r="N1738"/>
  <c r="R1742"/>
  <c r="O1742"/>
  <c r="Q1742"/>
  <c r="N1742"/>
  <c r="R1746"/>
  <c r="O1746"/>
  <c r="Q1746"/>
  <c r="N1746"/>
  <c r="R1750"/>
  <c r="O1750"/>
  <c r="Q1750"/>
  <c r="N1750"/>
  <c r="R1754"/>
  <c r="O1754"/>
  <c r="Q1754"/>
  <c r="N1754"/>
  <c r="R1758"/>
  <c r="O1758"/>
  <c r="Q1758"/>
  <c r="N1758"/>
  <c r="R1762"/>
  <c r="O1762"/>
  <c r="Q1762"/>
  <c r="N1762"/>
  <c r="R1766"/>
  <c r="O1766"/>
  <c r="Q1766"/>
  <c r="N1766"/>
  <c r="R1770"/>
  <c r="O1770"/>
  <c r="Q1770"/>
  <c r="N1770"/>
  <c r="R1774"/>
  <c r="O1774"/>
  <c r="Q1774"/>
  <c r="N1774"/>
  <c r="R1778"/>
  <c r="O1778"/>
  <c r="Q1778"/>
  <c r="N1778"/>
  <c r="R1782"/>
  <c r="O1782"/>
  <c r="Q1782"/>
  <c r="N1782"/>
  <c r="R1786"/>
  <c r="O1786"/>
  <c r="Q1786"/>
  <c r="N1786"/>
  <c r="R1790"/>
  <c r="O1790"/>
  <c r="Q1790"/>
  <c r="N1790"/>
  <c r="R1794"/>
  <c r="O1794"/>
  <c r="Q1794"/>
  <c r="N1794"/>
  <c r="R1798"/>
  <c r="O1798"/>
  <c r="Q1798"/>
  <c r="N1798"/>
  <c r="R1802"/>
  <c r="O1802"/>
  <c r="Q1802"/>
  <c r="N1802"/>
  <c r="R1806"/>
  <c r="O1806"/>
  <c r="Q1806"/>
  <c r="N1806"/>
  <c r="R1810"/>
  <c r="O1810"/>
  <c r="Q1810"/>
  <c r="N1810"/>
  <c r="R1814"/>
  <c r="O1814"/>
  <c r="Q1814"/>
  <c r="N1814"/>
  <c r="R1818"/>
  <c r="O1818"/>
  <c r="Q1818"/>
  <c r="N1818"/>
  <c r="R1822"/>
  <c r="O1822"/>
  <c r="Q1822"/>
  <c r="N1822"/>
  <c r="R1826"/>
  <c r="O1826"/>
  <c r="Q1826"/>
  <c r="N1826"/>
  <c r="R1830"/>
  <c r="O1830"/>
  <c r="Q1830"/>
  <c r="N1830"/>
  <c r="R1834"/>
  <c r="O1834"/>
  <c r="Q1834"/>
  <c r="N1834"/>
  <c r="R1838"/>
  <c r="O1838"/>
  <c r="Q1838"/>
  <c r="N1838"/>
  <c r="R1842"/>
  <c r="O1842"/>
  <c r="Q1842"/>
  <c r="N1842"/>
  <c r="R1846"/>
  <c r="O1846"/>
  <c r="Q1846"/>
  <c r="N1846"/>
  <c r="R1850"/>
  <c r="O1850"/>
  <c r="Q1850"/>
  <c r="N1850"/>
  <c r="R1854"/>
  <c r="O1854"/>
  <c r="Q1854"/>
  <c r="N1854"/>
  <c r="R1858"/>
  <c r="O1858"/>
  <c r="Q1858"/>
  <c r="N1858"/>
  <c r="R1862"/>
  <c r="O1862"/>
  <c r="Q1862"/>
  <c r="N1862"/>
  <c r="R1866"/>
  <c r="O1866"/>
  <c r="Q1866"/>
  <c r="N1866"/>
  <c r="R1870"/>
  <c r="O1870"/>
  <c r="Q1870"/>
  <c r="N1870"/>
  <c r="R1874"/>
  <c r="O1874"/>
  <c r="Q1874"/>
  <c r="N1874"/>
  <c r="R1878"/>
  <c r="O1878"/>
  <c r="Q1878"/>
  <c r="N1878"/>
  <c r="R1882"/>
  <c r="O1882"/>
  <c r="Q1882"/>
  <c r="N1882"/>
  <c r="R1886"/>
  <c r="O1886"/>
  <c r="Q1886"/>
  <c r="N1886"/>
  <c r="R1890"/>
  <c r="O1890"/>
  <c r="Q1890"/>
  <c r="N1890"/>
  <c r="R1894"/>
  <c r="O1894"/>
  <c r="Q1894"/>
  <c r="N1894"/>
  <c r="R1898"/>
  <c r="O1898"/>
  <c r="Q1898"/>
  <c r="N1898"/>
  <c r="R1902"/>
  <c r="O1902"/>
  <c r="Q1902"/>
  <c r="N1902"/>
  <c r="R1906"/>
  <c r="O1906"/>
  <c r="Q1906"/>
  <c r="N1906"/>
  <c r="R1910"/>
  <c r="O1910"/>
  <c r="Q1910"/>
  <c r="N1910"/>
  <c r="R1914"/>
  <c r="O1914"/>
  <c r="Q1914"/>
  <c r="N1914"/>
  <c r="R1918"/>
  <c r="O1918"/>
  <c r="Q1918"/>
  <c r="N1918"/>
  <c r="R1922"/>
  <c r="O1922"/>
  <c r="Q1922"/>
  <c r="N1922"/>
  <c r="R1926"/>
  <c r="O1926"/>
  <c r="Q1926"/>
  <c r="N1926"/>
  <c r="R1930"/>
  <c r="O1930"/>
  <c r="Q1930"/>
  <c r="N1930"/>
  <c r="R1934"/>
  <c r="O1934"/>
  <c r="Q1934"/>
  <c r="N1934"/>
  <c r="R1938"/>
  <c r="O1938"/>
  <c r="Q1938"/>
  <c r="N1938"/>
  <c r="R1942"/>
  <c r="O1942"/>
  <c r="Q1942"/>
  <c r="N1942"/>
  <c r="R1946"/>
  <c r="O1946"/>
  <c r="Q1946"/>
  <c r="N1946"/>
  <c r="R1950"/>
  <c r="O1950"/>
  <c r="Q1950"/>
  <c r="N1950"/>
  <c r="R1954"/>
  <c r="O1954"/>
  <c r="Q1954"/>
  <c r="N1954"/>
  <c r="R1958"/>
  <c r="O1958"/>
  <c r="Q1958"/>
  <c r="N1958"/>
  <c r="R1962"/>
  <c r="O1962"/>
  <c r="Q1962"/>
  <c r="N1962"/>
  <c r="R1966"/>
  <c r="O1966"/>
  <c r="Q1966"/>
  <c r="N1966"/>
  <c r="R1970"/>
  <c r="O1970"/>
  <c r="Q1970"/>
  <c r="N1970"/>
  <c r="R1974"/>
  <c r="O1974"/>
  <c r="Q1974"/>
  <c r="N1974"/>
  <c r="R1978"/>
  <c r="O1978"/>
  <c r="Q1978"/>
  <c r="N1978"/>
  <c r="R1982"/>
  <c r="O1982"/>
  <c r="Q1982"/>
  <c r="N1982"/>
  <c r="R1986"/>
  <c r="O1986"/>
  <c r="Q1986"/>
  <c r="N1986"/>
  <c r="R1990"/>
  <c r="O1990"/>
  <c r="Q1990"/>
  <c r="N1990"/>
  <c r="R1994"/>
  <c r="O1994"/>
  <c r="Q1994"/>
  <c r="N1994"/>
  <c r="R1998"/>
  <c r="O1998"/>
  <c r="Q1998"/>
  <c r="N1998"/>
  <c r="R2002"/>
  <c r="O2002"/>
  <c r="Q2002"/>
  <c r="N2002"/>
  <c r="Q674"/>
  <c r="N674"/>
  <c r="Q678"/>
  <c r="N678"/>
  <c r="Q682"/>
  <c r="N682"/>
  <c r="Q686"/>
  <c r="N686"/>
  <c r="Q690"/>
  <c r="N690"/>
  <c r="Q694"/>
  <c r="N694"/>
  <c r="Q698"/>
  <c r="N698"/>
  <c r="Q702"/>
  <c r="N702"/>
  <c r="Q706"/>
  <c r="N706"/>
  <c r="Q710"/>
  <c r="N710"/>
  <c r="Q714"/>
  <c r="N714"/>
  <c r="Q718"/>
  <c r="N718"/>
  <c r="Q722"/>
  <c r="N722"/>
  <c r="Q726"/>
  <c r="N726"/>
  <c r="Q730"/>
  <c r="N730"/>
  <c r="Q734"/>
  <c r="N734"/>
  <c r="Q738"/>
  <c r="N738"/>
  <c r="Q742"/>
  <c r="N742"/>
  <c r="Q746"/>
  <c r="N746"/>
  <c r="Q750"/>
  <c r="N750"/>
  <c r="Q754"/>
  <c r="N754"/>
  <c r="Q758"/>
  <c r="N758"/>
  <c r="Q762"/>
  <c r="N762"/>
  <c r="Q766"/>
  <c r="N766"/>
  <c r="Q770"/>
  <c r="N770"/>
  <c r="Q774"/>
  <c r="N774"/>
  <c r="Q778"/>
  <c r="N778"/>
  <c r="Q782"/>
  <c r="N782"/>
  <c r="Q786"/>
  <c r="N786"/>
  <c r="Q790"/>
  <c r="N790"/>
  <c r="Q794"/>
  <c r="N794"/>
  <c r="Q798"/>
  <c r="N798"/>
  <c r="Q802"/>
  <c r="N802"/>
  <c r="Q806"/>
  <c r="N806"/>
  <c r="Q810"/>
  <c r="N810"/>
  <c r="Q814"/>
  <c r="N814"/>
  <c r="Q818"/>
  <c r="N818"/>
  <c r="Q822"/>
  <c r="N822"/>
  <c r="Q826"/>
  <c r="N826"/>
  <c r="Q830"/>
  <c r="N830"/>
  <c r="Q834"/>
  <c r="N834"/>
  <c r="Q838"/>
  <c r="N838"/>
  <c r="Q842"/>
  <c r="N842"/>
  <c r="Q846"/>
  <c r="N846"/>
  <c r="Q850"/>
  <c r="N850"/>
  <c r="Q854"/>
  <c r="N854"/>
  <c r="Q858"/>
  <c r="N858"/>
  <c r="Q862"/>
  <c r="N862"/>
  <c r="Q866"/>
  <c r="N866"/>
  <c r="Q870"/>
  <c r="N870"/>
  <c r="Q874"/>
  <c r="N874"/>
  <c r="Q878"/>
  <c r="N878"/>
  <c r="Q882"/>
  <c r="N882"/>
  <c r="Q886"/>
  <c r="N886"/>
  <c r="Q890"/>
  <c r="N890"/>
  <c r="Q894"/>
  <c r="N894"/>
  <c r="Q898"/>
  <c r="N898"/>
  <c r="Q902"/>
  <c r="N902"/>
  <c r="Q906"/>
  <c r="N906"/>
  <c r="Q910"/>
  <c r="N910"/>
  <c r="Q914"/>
  <c r="N914"/>
  <c r="Q918"/>
  <c r="N918"/>
  <c r="Q922"/>
  <c r="N922"/>
  <c r="Q926"/>
  <c r="N926"/>
  <c r="Q930"/>
  <c r="N930"/>
  <c r="Q934"/>
  <c r="N934"/>
  <c r="Q938"/>
  <c r="N938"/>
  <c r="Q942"/>
  <c r="N942"/>
  <c r="Q946"/>
  <c r="N946"/>
  <c r="Q950"/>
  <c r="N950"/>
  <c r="Q954"/>
  <c r="N954"/>
  <c r="Q958"/>
  <c r="N958"/>
  <c r="Q962"/>
  <c r="N962"/>
  <c r="Q966"/>
  <c r="N966"/>
  <c r="Q970"/>
  <c r="N970"/>
  <c r="Q974"/>
  <c r="N974"/>
  <c r="Q978"/>
  <c r="N978"/>
  <c r="Q982"/>
  <c r="N982"/>
  <c r="Q986"/>
  <c r="N986"/>
  <c r="Q990"/>
  <c r="N990"/>
  <c r="Q994"/>
  <c r="N994"/>
  <c r="Q998"/>
  <c r="N998"/>
  <c r="Q1615"/>
  <c r="N1615"/>
  <c r="Q1647"/>
  <c r="N1647"/>
  <c r="Q1679"/>
  <c r="N1679"/>
  <c r="Q1711"/>
  <c r="N1711"/>
  <c r="Q1743"/>
  <c r="N1743"/>
  <c r="Q1775"/>
  <c r="N1775"/>
  <c r="Q1807"/>
  <c r="N1807"/>
  <c r="Q1839"/>
  <c r="N1839"/>
  <c r="Q1871"/>
  <c r="N1871"/>
  <c r="Q1903"/>
  <c r="N1903"/>
  <c r="Q1935"/>
  <c r="N1935"/>
  <c r="Q1951"/>
  <c r="N1951"/>
  <c r="Q1967"/>
  <c r="N1967"/>
  <c r="Q1983"/>
  <c r="N1983"/>
  <c r="Q1999"/>
  <c r="N1999"/>
  <c r="R863"/>
  <c r="O863"/>
  <c r="R895"/>
  <c r="O895"/>
  <c r="R927"/>
  <c r="O927"/>
  <c r="R959"/>
  <c r="O959"/>
  <c r="R999"/>
  <c r="O999"/>
  <c r="R1127"/>
  <c r="O1127"/>
  <c r="R1231"/>
  <c r="O1231"/>
  <c r="R1295"/>
  <c r="O1295"/>
  <c r="R1359"/>
  <c r="O1359"/>
  <c r="R1443"/>
  <c r="O1443"/>
  <c r="R1535"/>
  <c r="O1535"/>
  <c r="R1003"/>
  <c r="O1003"/>
  <c r="Q1003"/>
  <c r="N1003"/>
  <c r="R1007"/>
  <c r="O1007"/>
  <c r="Q1007"/>
  <c r="N1007"/>
  <c r="R1011"/>
  <c r="O1011"/>
  <c r="Q1011"/>
  <c r="N1011"/>
  <c r="R1015"/>
  <c r="O1015"/>
  <c r="Q1015"/>
  <c r="N1015"/>
  <c r="R1019"/>
  <c r="O1019"/>
  <c r="Q1019"/>
  <c r="N1019"/>
  <c r="R1023"/>
  <c r="O1023"/>
  <c r="Q1023"/>
  <c r="N1023"/>
  <c r="R1027"/>
  <c r="O1027"/>
  <c r="Q1027"/>
  <c r="N1027"/>
  <c r="Q1031"/>
  <c r="N1031"/>
  <c r="R1031"/>
  <c r="O1031"/>
  <c r="R1035"/>
  <c r="O1035"/>
  <c r="Q1035"/>
  <c r="N1035"/>
  <c r="R1039"/>
  <c r="O1039"/>
  <c r="Q1039"/>
  <c r="N1039"/>
  <c r="R1047"/>
  <c r="O1047"/>
  <c r="Q1047"/>
  <c r="N1047"/>
  <c r="R1051"/>
  <c r="O1051"/>
  <c r="Q1051"/>
  <c r="N1051"/>
  <c r="R1055"/>
  <c r="O1055"/>
  <c r="Q1055"/>
  <c r="N1055"/>
  <c r="R1059"/>
  <c r="O1059"/>
  <c r="Q1059"/>
  <c r="N1059"/>
  <c r="R1067"/>
  <c r="O1067"/>
  <c r="Q1067"/>
  <c r="N1067"/>
  <c r="R1071"/>
  <c r="O1071"/>
  <c r="Q1071"/>
  <c r="N1071"/>
  <c r="R1075"/>
  <c r="O1075"/>
  <c r="Q1075"/>
  <c r="N1075"/>
  <c r="R1079"/>
  <c r="O1079"/>
  <c r="Q1079"/>
  <c r="N1079"/>
  <c r="R1083"/>
  <c r="O1083"/>
  <c r="Q1083"/>
  <c r="N1083"/>
  <c r="R1087"/>
  <c r="O1087"/>
  <c r="Q1087"/>
  <c r="N1087"/>
  <c r="R1091"/>
  <c r="O1091"/>
  <c r="Q1091"/>
  <c r="N1091"/>
  <c r="Q1095"/>
  <c r="N1095"/>
  <c r="R1095"/>
  <c r="O1095"/>
  <c r="R1099"/>
  <c r="O1099"/>
  <c r="Q1099"/>
  <c r="N1099"/>
  <c r="R1103"/>
  <c r="O1103"/>
  <c r="Q1103"/>
  <c r="N1103"/>
  <c r="R1111"/>
  <c r="O1111"/>
  <c r="Q1111"/>
  <c r="N1111"/>
  <c r="R1115"/>
  <c r="O1115"/>
  <c r="Q1115"/>
  <c r="N1115"/>
  <c r="R1119"/>
  <c r="O1119"/>
  <c r="Q1119"/>
  <c r="N1119"/>
  <c r="R1123"/>
  <c r="O1123"/>
  <c r="Q1123"/>
  <c r="N1123"/>
  <c r="R1131"/>
  <c r="O1131"/>
  <c r="Q1131"/>
  <c r="N1131"/>
  <c r="R1135"/>
  <c r="O1135"/>
  <c r="Q1135"/>
  <c r="N1135"/>
  <c r="R1139"/>
  <c r="O1139"/>
  <c r="Q1139"/>
  <c r="N1139"/>
  <c r="R1143"/>
  <c r="O1143"/>
  <c r="Q1143"/>
  <c r="N1143"/>
  <c r="R1147"/>
  <c r="O1147"/>
  <c r="Q1147"/>
  <c r="N1147"/>
  <c r="R1151"/>
  <c r="O1151"/>
  <c r="Q1151"/>
  <c r="N1151"/>
  <c r="R1155"/>
  <c r="O1155"/>
  <c r="Q1155"/>
  <c r="N1155"/>
  <c r="Q1159"/>
  <c r="N1159"/>
  <c r="R1159"/>
  <c r="O1159"/>
  <c r="R1163"/>
  <c r="O1163"/>
  <c r="Q1163"/>
  <c r="N1163"/>
  <c r="R1167"/>
  <c r="O1167"/>
  <c r="Q1167"/>
  <c r="N1167"/>
  <c r="R1175"/>
  <c r="O1175"/>
  <c r="Q1175"/>
  <c r="N1175"/>
  <c r="R1179"/>
  <c r="O1179"/>
  <c r="Q1179"/>
  <c r="N1179"/>
  <c r="Q1183"/>
  <c r="N1183"/>
  <c r="R1183"/>
  <c r="O1183"/>
  <c r="R1187"/>
  <c r="O1187"/>
  <c r="Q1187"/>
  <c r="N1187"/>
  <c r="R1191"/>
  <c r="O1191"/>
  <c r="Q1191"/>
  <c r="N1191"/>
  <c r="R1195"/>
  <c r="O1195"/>
  <c r="Q1195"/>
  <c r="N1195"/>
  <c r="R1203"/>
  <c r="O1203"/>
  <c r="Q1203"/>
  <c r="N1203"/>
  <c r="R1207"/>
  <c r="O1207"/>
  <c r="Q1207"/>
  <c r="N1207"/>
  <c r="R1211"/>
  <c r="O1211"/>
  <c r="Q1211"/>
  <c r="N1211"/>
  <c r="Q1215"/>
  <c r="N1215"/>
  <c r="R1215"/>
  <c r="O1215"/>
  <c r="R1219"/>
  <c r="O1219"/>
  <c r="Q1219"/>
  <c r="N1219"/>
  <c r="R1223"/>
  <c r="O1223"/>
  <c r="Q1223"/>
  <c r="N1223"/>
  <c r="R1227"/>
  <c r="O1227"/>
  <c r="Q1227"/>
  <c r="N1227"/>
  <c r="R1235"/>
  <c r="O1235"/>
  <c r="Q1235"/>
  <c r="N1235"/>
  <c r="R1239"/>
  <c r="O1239"/>
  <c r="Q1239"/>
  <c r="N1239"/>
  <c r="R1243"/>
  <c r="O1243"/>
  <c r="Q1243"/>
  <c r="N1243"/>
  <c r="Q1247"/>
  <c r="N1247"/>
  <c r="R1247"/>
  <c r="O1247"/>
  <c r="R1251"/>
  <c r="O1251"/>
  <c r="Q1251"/>
  <c r="N1251"/>
  <c r="R1255"/>
  <c r="O1255"/>
  <c r="Q1255"/>
  <c r="N1255"/>
  <c r="R1259"/>
  <c r="O1259"/>
  <c r="Q1259"/>
  <c r="N1259"/>
  <c r="R1267"/>
  <c r="O1267"/>
  <c r="Q1267"/>
  <c r="N1267"/>
  <c r="R1271"/>
  <c r="O1271"/>
  <c r="Q1271"/>
  <c r="N1271"/>
  <c r="R1275"/>
  <c r="O1275"/>
  <c r="Q1275"/>
  <c r="N1275"/>
  <c r="Q1279"/>
  <c r="N1279"/>
  <c r="R1279"/>
  <c r="O1279"/>
  <c r="R1283"/>
  <c r="O1283"/>
  <c r="Q1283"/>
  <c r="N1283"/>
  <c r="R1287"/>
  <c r="O1287"/>
  <c r="Q1287"/>
  <c r="N1287"/>
  <c r="R1291"/>
  <c r="O1291"/>
  <c r="Q1291"/>
  <c r="N1291"/>
  <c r="R1299"/>
  <c r="O1299"/>
  <c r="Q1299"/>
  <c r="N1299"/>
  <c r="R1303"/>
  <c r="O1303"/>
  <c r="Q1303"/>
  <c r="N1303"/>
  <c r="R1307"/>
  <c r="O1307"/>
  <c r="Q1307"/>
  <c r="N1307"/>
  <c r="Q1311"/>
  <c r="N1311"/>
  <c r="R1311"/>
  <c r="O1311"/>
  <c r="R1315"/>
  <c r="O1315"/>
  <c r="Q1315"/>
  <c r="N1315"/>
  <c r="R1319"/>
  <c r="O1319"/>
  <c r="Q1319"/>
  <c r="N1319"/>
  <c r="R1323"/>
  <c r="O1323"/>
  <c r="Q1323"/>
  <c r="N1323"/>
  <c r="R1331"/>
  <c r="O1331"/>
  <c r="Q1331"/>
  <c r="N1331"/>
  <c r="R1335"/>
  <c r="O1335"/>
  <c r="Q1335"/>
  <c r="N1335"/>
  <c r="R1339"/>
  <c r="O1339"/>
  <c r="Q1339"/>
  <c r="N1339"/>
  <c r="Q1343"/>
  <c r="N1343"/>
  <c r="R1343"/>
  <c r="O1343"/>
  <c r="R1347"/>
  <c r="O1347"/>
  <c r="Q1347"/>
  <c r="N1347"/>
  <c r="R1351"/>
  <c r="O1351"/>
  <c r="Q1351"/>
  <c r="N1351"/>
  <c r="R1355"/>
  <c r="O1355"/>
  <c r="Q1355"/>
  <c r="N1355"/>
  <c r="R1363"/>
  <c r="O1363"/>
  <c r="Q1363"/>
  <c r="N1363"/>
  <c r="R1367"/>
  <c r="O1367"/>
  <c r="Q1367"/>
  <c r="N1367"/>
  <c r="R1371"/>
  <c r="O1371"/>
  <c r="Q1371"/>
  <c r="N1371"/>
  <c r="R1375"/>
  <c r="O1375"/>
  <c r="Q1375"/>
  <c r="N1375"/>
  <c r="Q1379"/>
  <c r="N1379"/>
  <c r="R1379"/>
  <c r="O1379"/>
  <c r="R1383"/>
  <c r="O1383"/>
  <c r="Q1383"/>
  <c r="N1383"/>
  <c r="R1387"/>
  <c r="O1387"/>
  <c r="Q1387"/>
  <c r="N1387"/>
  <c r="R1391"/>
  <c r="O1391"/>
  <c r="Q1391"/>
  <c r="N1391"/>
  <c r="R1395"/>
  <c r="O1395"/>
  <c r="Q1395"/>
  <c r="N1395"/>
  <c r="R1399"/>
  <c r="O1399"/>
  <c r="Q1399"/>
  <c r="N1399"/>
  <c r="R1403"/>
  <c r="O1403"/>
  <c r="Q1403"/>
  <c r="N1403"/>
  <c r="R1407"/>
  <c r="O1407"/>
  <c r="Q1407"/>
  <c r="N1407"/>
  <c r="R1411"/>
  <c r="O1411"/>
  <c r="Q1411"/>
  <c r="N1411"/>
  <c r="R1415"/>
  <c r="O1415"/>
  <c r="Q1415"/>
  <c r="N1415"/>
  <c r="R1419"/>
  <c r="O1419"/>
  <c r="Q1419"/>
  <c r="N1419"/>
  <c r="R1423"/>
  <c r="O1423"/>
  <c r="Q1423"/>
  <c r="N1423"/>
  <c r="R1427"/>
  <c r="O1427"/>
  <c r="Q1427"/>
  <c r="N1427"/>
  <c r="R1431"/>
  <c r="O1431"/>
  <c r="Q1431"/>
  <c r="N1431"/>
  <c r="R1435"/>
  <c r="O1435"/>
  <c r="Q1435"/>
  <c r="N1435"/>
  <c r="R1439"/>
  <c r="O1439"/>
  <c r="Q1439"/>
  <c r="N1439"/>
  <c r="R1447"/>
  <c r="O1447"/>
  <c r="Q1447"/>
  <c r="N1447"/>
  <c r="R1451"/>
  <c r="O1451"/>
  <c r="Q1451"/>
  <c r="N1451"/>
  <c r="R1455"/>
  <c r="O1455"/>
  <c r="Q1455"/>
  <c r="N1455"/>
  <c r="R1459"/>
  <c r="O1459"/>
  <c r="Q1459"/>
  <c r="N1459"/>
  <c r="R1463"/>
  <c r="O1463"/>
  <c r="Q1463"/>
  <c r="N1463"/>
  <c r="R1467"/>
  <c r="O1467"/>
  <c r="Q1467"/>
  <c r="N1467"/>
  <c r="R1471"/>
  <c r="O1471"/>
  <c r="Q1471"/>
  <c r="N1471"/>
  <c r="R1475"/>
  <c r="O1475"/>
  <c r="Q1475"/>
  <c r="N1475"/>
  <c r="R1479"/>
  <c r="O1479"/>
  <c r="Q1479"/>
  <c r="N1479"/>
  <c r="R1483"/>
  <c r="O1483"/>
  <c r="Q1483"/>
  <c r="N1483"/>
  <c r="R1491"/>
  <c r="O1491"/>
  <c r="Q1491"/>
  <c r="N1491"/>
  <c r="R1495"/>
  <c r="O1495"/>
  <c r="Q1495"/>
  <c r="N1495"/>
  <c r="R1499"/>
  <c r="O1499"/>
  <c r="Q1499"/>
  <c r="N1499"/>
  <c r="R1503"/>
  <c r="O1503"/>
  <c r="Q1503"/>
  <c r="N1503"/>
  <c r="Q1507"/>
  <c r="N1507"/>
  <c r="R1507"/>
  <c r="O1507"/>
  <c r="R1511"/>
  <c r="O1511"/>
  <c r="Q1511"/>
  <c r="N1511"/>
  <c r="R1515"/>
  <c r="O1515"/>
  <c r="Q1515"/>
  <c r="N1515"/>
  <c r="R1519"/>
  <c r="O1519"/>
  <c r="Q1519"/>
  <c r="N1519"/>
  <c r="R1523"/>
  <c r="O1523"/>
  <c r="Q1523"/>
  <c r="N1523"/>
  <c r="R1527"/>
  <c r="O1527"/>
  <c r="Q1527"/>
  <c r="N1527"/>
  <c r="R1531"/>
  <c r="O1531"/>
  <c r="Q1531"/>
  <c r="N1531"/>
  <c r="R1539"/>
  <c r="O1539"/>
  <c r="Q1539"/>
  <c r="N1539"/>
  <c r="R1543"/>
  <c r="O1543"/>
  <c r="Q1543"/>
  <c r="N1543"/>
  <c r="R1547"/>
  <c r="O1547"/>
  <c r="Q1547"/>
  <c r="N1547"/>
  <c r="R1551"/>
  <c r="O1551"/>
  <c r="Q1551"/>
  <c r="N1551"/>
  <c r="R1555"/>
  <c r="O1555"/>
  <c r="Q1555"/>
  <c r="N1555"/>
  <c r="R1559"/>
  <c r="O1559"/>
  <c r="Q1559"/>
  <c r="N1559"/>
  <c r="R1563"/>
  <c r="O1563"/>
  <c r="Q1563"/>
  <c r="N1563"/>
  <c r="Q1567"/>
  <c r="N1567"/>
  <c r="R1567"/>
  <c r="O1567"/>
  <c r="R1571"/>
  <c r="O1571"/>
  <c r="Q1571"/>
  <c r="N1571"/>
  <c r="R1575"/>
  <c r="O1575"/>
  <c r="Q1575"/>
  <c r="N1575"/>
  <c r="R1579"/>
  <c r="O1579"/>
  <c r="Q1579"/>
  <c r="N1579"/>
  <c r="R1583"/>
  <c r="O1583"/>
  <c r="Q1583"/>
  <c r="N1583"/>
  <c r="R1587"/>
  <c r="O1587"/>
  <c r="Q1587"/>
  <c r="N1587"/>
  <c r="R1591"/>
  <c r="O1591"/>
  <c r="Q1591"/>
  <c r="N1591"/>
  <c r="R1595"/>
  <c r="O1595"/>
  <c r="Q1595"/>
  <c r="N1595"/>
  <c r="R1603"/>
  <c r="O1603"/>
  <c r="Q1603"/>
  <c r="N1603"/>
  <c r="R1607"/>
  <c r="O1607"/>
  <c r="Q1607"/>
  <c r="N1607"/>
  <c r="R1619"/>
  <c r="O1619"/>
  <c r="Q1619"/>
  <c r="N1619"/>
  <c r="R1623"/>
  <c r="O1623"/>
  <c r="Q1623"/>
  <c r="N1623"/>
  <c r="R1635"/>
  <c r="O1635"/>
  <c r="Q1635"/>
  <c r="N1635"/>
  <c r="R1639"/>
  <c r="O1639"/>
  <c r="Q1639"/>
  <c r="N1639"/>
  <c r="R1651"/>
  <c r="O1651"/>
  <c r="Q1651"/>
  <c r="N1651"/>
  <c r="R1655"/>
  <c r="O1655"/>
  <c r="Q1655"/>
  <c r="N1655"/>
  <c r="R1667"/>
  <c r="O1667"/>
  <c r="Q1667"/>
  <c r="N1667"/>
  <c r="R1671"/>
  <c r="O1671"/>
  <c r="Q1671"/>
  <c r="N1671"/>
  <c r="R1683"/>
  <c r="O1683"/>
  <c r="Q1683"/>
  <c r="N1683"/>
  <c r="R1687"/>
  <c r="O1687"/>
  <c r="Q1687"/>
  <c r="N1687"/>
  <c r="R1699"/>
  <c r="O1699"/>
  <c r="Q1699"/>
  <c r="N1699"/>
  <c r="R1703"/>
  <c r="O1703"/>
  <c r="Q1703"/>
  <c r="N1703"/>
  <c r="R1715"/>
  <c r="O1715"/>
  <c r="Q1715"/>
  <c r="N1715"/>
  <c r="R1719"/>
  <c r="O1719"/>
  <c r="Q1719"/>
  <c r="N1719"/>
  <c r="R1731"/>
  <c r="O1731"/>
  <c r="Q1731"/>
  <c r="N1731"/>
  <c r="R1735"/>
  <c r="O1735"/>
  <c r="Q1735"/>
  <c r="N1735"/>
  <c r="R1747"/>
  <c r="O1747"/>
  <c r="Q1747"/>
  <c r="N1747"/>
  <c r="R1751"/>
  <c r="O1751"/>
  <c r="Q1751"/>
  <c r="N1751"/>
  <c r="R1763"/>
  <c r="O1763"/>
  <c r="Q1763"/>
  <c r="N1763"/>
  <c r="R1767"/>
  <c r="O1767"/>
  <c r="Q1767"/>
  <c r="N1767"/>
  <c r="R1779"/>
  <c r="O1779"/>
  <c r="Q1779"/>
  <c r="N1779"/>
  <c r="R1783"/>
  <c r="O1783"/>
  <c r="Q1783"/>
  <c r="N1783"/>
  <c r="R1795"/>
  <c r="O1795"/>
  <c r="Q1795"/>
  <c r="N1795"/>
  <c r="R1799"/>
  <c r="O1799"/>
  <c r="Q1799"/>
  <c r="N1799"/>
  <c r="R1811"/>
  <c r="O1811"/>
  <c r="Q1811"/>
  <c r="N1811"/>
  <c r="R1815"/>
  <c r="O1815"/>
  <c r="Q1815"/>
  <c r="N1815"/>
  <c r="R1827"/>
  <c r="O1827"/>
  <c r="Q1827"/>
  <c r="N1827"/>
  <c r="R1831"/>
  <c r="O1831"/>
  <c r="Q1831"/>
  <c r="N1831"/>
  <c r="R1843"/>
  <c r="O1843"/>
  <c r="Q1843"/>
  <c r="N1843"/>
  <c r="R1847"/>
  <c r="O1847"/>
  <c r="Q1847"/>
  <c r="N1847"/>
  <c r="R1859"/>
  <c r="O1859"/>
  <c r="Q1859"/>
  <c r="N1859"/>
  <c r="R1863"/>
  <c r="O1863"/>
  <c r="Q1863"/>
  <c r="N1863"/>
  <c r="R1875"/>
  <c r="O1875"/>
  <c r="Q1875"/>
  <c r="N1875"/>
  <c r="R1879"/>
  <c r="O1879"/>
  <c r="Q1879"/>
  <c r="N1879"/>
  <c r="R1891"/>
  <c r="O1891"/>
  <c r="Q1891"/>
  <c r="N1891"/>
  <c r="R1895"/>
  <c r="O1895"/>
  <c r="Q1895"/>
  <c r="N1895"/>
  <c r="R1907"/>
  <c r="O1907"/>
  <c r="Q1907"/>
  <c r="N1907"/>
  <c r="R1911"/>
  <c r="O1911"/>
  <c r="Q1911"/>
  <c r="N1911"/>
  <c r="R1923"/>
  <c r="O1923"/>
  <c r="Q1923"/>
  <c r="N1923"/>
  <c r="R1927"/>
  <c r="O1927"/>
  <c r="Q1927"/>
  <c r="N1927"/>
  <c r="R1939"/>
  <c r="O1939"/>
  <c r="Q1939"/>
  <c r="N1939"/>
  <c r="R1947"/>
  <c r="O1947"/>
  <c r="Q1947"/>
  <c r="N1947"/>
  <c r="R1955"/>
  <c r="O1955"/>
  <c r="Q1955"/>
  <c r="N1955"/>
  <c r="R1963"/>
  <c r="O1963"/>
  <c r="Q1963"/>
  <c r="N1963"/>
  <c r="R1971"/>
  <c r="O1971"/>
  <c r="Q1971"/>
  <c r="N1971"/>
  <c r="R1979"/>
  <c r="O1979"/>
  <c r="Q1979"/>
  <c r="N1979"/>
  <c r="R1987"/>
  <c r="O1987"/>
  <c r="Q1987"/>
  <c r="N1987"/>
  <c r="R1995"/>
  <c r="O1995"/>
  <c r="Q1995"/>
  <c r="N1995"/>
  <c r="R2003"/>
  <c r="O2003"/>
  <c r="Q2003"/>
  <c r="N2003"/>
  <c r="Q859"/>
  <c r="N859"/>
  <c r="Q867"/>
  <c r="N867"/>
  <c r="Q871"/>
  <c r="N871"/>
  <c r="Q875"/>
  <c r="N875"/>
  <c r="Q879"/>
  <c r="N879"/>
  <c r="Q883"/>
  <c r="N883"/>
  <c r="Q887"/>
  <c r="N887"/>
  <c r="Q891"/>
  <c r="N891"/>
  <c r="Q899"/>
  <c r="N899"/>
  <c r="Q903"/>
  <c r="N903"/>
  <c r="Q907"/>
  <c r="N907"/>
  <c r="Q911"/>
  <c r="N911"/>
  <c r="Q915"/>
  <c r="N915"/>
  <c r="Q919"/>
  <c r="N919"/>
  <c r="Q923"/>
  <c r="N923"/>
  <c r="Q931"/>
  <c r="N931"/>
  <c r="Q935"/>
  <c r="N935"/>
  <c r="Q939"/>
  <c r="N939"/>
  <c r="Q943"/>
  <c r="N943"/>
  <c r="Q947"/>
  <c r="N947"/>
  <c r="Q951"/>
  <c r="N951"/>
  <c r="Q955"/>
  <c r="N955"/>
  <c r="Q963"/>
  <c r="N963"/>
  <c r="Q967"/>
  <c r="N967"/>
  <c r="Q971"/>
  <c r="N971"/>
  <c r="Q975"/>
  <c r="N975"/>
  <c r="Q983"/>
  <c r="N983"/>
  <c r="Q987"/>
  <c r="N987"/>
  <c r="Q991"/>
  <c r="N991"/>
  <c r="Q995"/>
  <c r="N995"/>
  <c r="Q1627"/>
  <c r="N1627"/>
  <c r="Q1659"/>
  <c r="N1659"/>
  <c r="Q1691"/>
  <c r="N1691"/>
  <c r="Q1723"/>
  <c r="N1723"/>
  <c r="Q1755"/>
  <c r="N1755"/>
  <c r="Q1787"/>
  <c r="N1787"/>
  <c r="Q1819"/>
  <c r="N1819"/>
  <c r="Q1851"/>
  <c r="N1851"/>
  <c r="Q1883"/>
  <c r="N1883"/>
  <c r="Q1915"/>
  <c r="N1915"/>
  <c r="R1043"/>
  <c r="O1043"/>
  <c r="R1171"/>
  <c r="O1171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V11"/>
  <c r="W12"/>
  <c r="W14"/>
  <c r="W11"/>
  <c r="V14"/>
  <c r="W13"/>
  <c r="X13"/>
  <c r="X12"/>
  <c r="X11"/>
  <c r="V13"/>
  <c r="X6"/>
  <c r="X8"/>
  <c r="V7"/>
  <c r="W7"/>
  <c r="X5"/>
  <c r="V8"/>
  <c r="X7"/>
  <c r="W5"/>
  <c r="W6"/>
  <c r="W8"/>
  <c r="V6"/>
  <c r="V5"/>
  <c r="X14"/>
  <c r="V12"/>
  <c r="F30" i="7"/>
  <c r="K50"/>
  <c r="O206" i="14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G1006" i="5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I3006" i="14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4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P1006" i="3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H3006" i="14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K3006" i="4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C26" i="26"/>
  <c r="I30" i="7"/>
  <c r="J30"/>
  <c r="H26" i="26"/>
  <c r="I25"/>
  <c r="H28"/>
  <c r="H27"/>
  <c r="I28"/>
  <c r="C27"/>
  <c r="I27"/>
  <c r="I26"/>
  <c r="H25"/>
  <c r="C28"/>
  <c r="C25"/>
  <c r="O6" i="4"/>
  <c r="L6" i="14"/>
  <c r="S2006" i="4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M1006" i="6"/>
  <c r="E1006"/>
  <c r="C1006"/>
  <c r="M1005"/>
  <c r="E1005"/>
  <c r="I1005"/>
  <c r="N1005"/>
  <c r="C1005"/>
  <c r="M1004"/>
  <c r="E1004"/>
  <c r="C1004"/>
  <c r="M1003"/>
  <c r="E1003"/>
  <c r="C1003"/>
  <c r="M1002"/>
  <c r="E1002"/>
  <c r="C1002"/>
  <c r="M1001"/>
  <c r="E1001"/>
  <c r="C1001"/>
  <c r="M1000"/>
  <c r="E1000"/>
  <c r="C1000"/>
  <c r="M999"/>
  <c r="E999"/>
  <c r="C999"/>
  <c r="M998"/>
  <c r="E998"/>
  <c r="C998"/>
  <c r="M997"/>
  <c r="E997"/>
  <c r="C997"/>
  <c r="M996"/>
  <c r="E996"/>
  <c r="I996"/>
  <c r="N996"/>
  <c r="C996"/>
  <c r="M995"/>
  <c r="E995"/>
  <c r="C995"/>
  <c r="M994"/>
  <c r="E994"/>
  <c r="S994"/>
  <c r="C994"/>
  <c r="M993"/>
  <c r="E993"/>
  <c r="C993"/>
  <c r="M992"/>
  <c r="E992"/>
  <c r="C992"/>
  <c r="M991"/>
  <c r="E991"/>
  <c r="C991"/>
  <c r="M990"/>
  <c r="E990"/>
  <c r="C990"/>
  <c r="M989"/>
  <c r="E989"/>
  <c r="S989"/>
  <c r="C989"/>
  <c r="M988"/>
  <c r="E988"/>
  <c r="S988"/>
  <c r="C988"/>
  <c r="M987"/>
  <c r="E987"/>
  <c r="S987"/>
  <c r="C987"/>
  <c r="M986"/>
  <c r="E986"/>
  <c r="S986"/>
  <c r="C986"/>
  <c r="M985"/>
  <c r="E985"/>
  <c r="S985"/>
  <c r="C985"/>
  <c r="M984"/>
  <c r="E984"/>
  <c r="S984"/>
  <c r="C984"/>
  <c r="M983"/>
  <c r="E983"/>
  <c r="S983"/>
  <c r="C983"/>
  <c r="M982"/>
  <c r="E982"/>
  <c r="S982"/>
  <c r="C982"/>
  <c r="M981"/>
  <c r="E981"/>
  <c r="S981"/>
  <c r="C981"/>
  <c r="M980"/>
  <c r="E980"/>
  <c r="S980"/>
  <c r="C980"/>
  <c r="M979"/>
  <c r="E979"/>
  <c r="S979"/>
  <c r="C979"/>
  <c r="M978"/>
  <c r="E978"/>
  <c r="C978"/>
  <c r="M977"/>
  <c r="E977"/>
  <c r="S977"/>
  <c r="C977"/>
  <c r="M976"/>
  <c r="E976"/>
  <c r="S976"/>
  <c r="C976"/>
  <c r="M975"/>
  <c r="E975"/>
  <c r="S975"/>
  <c r="C975"/>
  <c r="M974"/>
  <c r="E974"/>
  <c r="C974"/>
  <c r="M973"/>
  <c r="E973"/>
  <c r="S973"/>
  <c r="C973"/>
  <c r="M972"/>
  <c r="E972"/>
  <c r="S972"/>
  <c r="C972"/>
  <c r="M971"/>
  <c r="E971"/>
  <c r="S971"/>
  <c r="C971"/>
  <c r="M970"/>
  <c r="E970"/>
  <c r="S970"/>
  <c r="C970"/>
  <c r="M969"/>
  <c r="E969"/>
  <c r="S969"/>
  <c r="C969"/>
  <c r="M968"/>
  <c r="E968"/>
  <c r="S968"/>
  <c r="C968"/>
  <c r="M967"/>
  <c r="E967"/>
  <c r="S967"/>
  <c r="C967"/>
  <c r="M966"/>
  <c r="E966"/>
  <c r="C966"/>
  <c r="M965"/>
  <c r="E965"/>
  <c r="S965"/>
  <c r="C965"/>
  <c r="M964"/>
  <c r="E964"/>
  <c r="C964"/>
  <c r="M963"/>
  <c r="E963"/>
  <c r="C963"/>
  <c r="M962"/>
  <c r="E962"/>
  <c r="C962"/>
  <c r="M961"/>
  <c r="E961"/>
  <c r="C961"/>
  <c r="M960"/>
  <c r="E960"/>
  <c r="C960"/>
  <c r="M959"/>
  <c r="E959"/>
  <c r="C959"/>
  <c r="M958"/>
  <c r="E958"/>
  <c r="C958"/>
  <c r="M957"/>
  <c r="E957"/>
  <c r="C957"/>
  <c r="M956"/>
  <c r="E956"/>
  <c r="C956"/>
  <c r="M955"/>
  <c r="E955"/>
  <c r="C955"/>
  <c r="M954"/>
  <c r="E954"/>
  <c r="C954"/>
  <c r="M953"/>
  <c r="E953"/>
  <c r="C953"/>
  <c r="M952"/>
  <c r="E952"/>
  <c r="C952"/>
  <c r="M951"/>
  <c r="E951"/>
  <c r="C951"/>
  <c r="M950"/>
  <c r="E950"/>
  <c r="C950"/>
  <c r="M949"/>
  <c r="E949"/>
  <c r="C949"/>
  <c r="M948"/>
  <c r="E948"/>
  <c r="C948"/>
  <c r="M947"/>
  <c r="E947"/>
  <c r="C947"/>
  <c r="M946"/>
  <c r="E946"/>
  <c r="C946"/>
  <c r="M945"/>
  <c r="E945"/>
  <c r="C945"/>
  <c r="M944"/>
  <c r="E944"/>
  <c r="C944"/>
  <c r="M943"/>
  <c r="E943"/>
  <c r="C943"/>
  <c r="M942"/>
  <c r="E942"/>
  <c r="C942"/>
  <c r="M941"/>
  <c r="E941"/>
  <c r="C941"/>
  <c r="M940"/>
  <c r="E940"/>
  <c r="C940"/>
  <c r="M939"/>
  <c r="E939"/>
  <c r="C939"/>
  <c r="M938"/>
  <c r="E938"/>
  <c r="C938"/>
  <c r="M937"/>
  <c r="E937"/>
  <c r="C937"/>
  <c r="M936"/>
  <c r="E936"/>
  <c r="C936"/>
  <c r="M935"/>
  <c r="E935"/>
  <c r="C935"/>
  <c r="M934"/>
  <c r="E934"/>
  <c r="C934"/>
  <c r="M933"/>
  <c r="E933"/>
  <c r="C933"/>
  <c r="M932"/>
  <c r="E932"/>
  <c r="C932"/>
  <c r="M931"/>
  <c r="E931"/>
  <c r="C931"/>
  <c r="M930"/>
  <c r="E930"/>
  <c r="C930"/>
  <c r="M929"/>
  <c r="E929"/>
  <c r="C929"/>
  <c r="M928"/>
  <c r="E928"/>
  <c r="C928"/>
  <c r="M927"/>
  <c r="E927"/>
  <c r="C927"/>
  <c r="M926"/>
  <c r="E926"/>
  <c r="C926"/>
  <c r="M925"/>
  <c r="E925"/>
  <c r="C925"/>
  <c r="M924"/>
  <c r="E924"/>
  <c r="C924"/>
  <c r="M923"/>
  <c r="E923"/>
  <c r="C923"/>
  <c r="M922"/>
  <c r="E922"/>
  <c r="C922"/>
  <c r="M921"/>
  <c r="E921"/>
  <c r="C921"/>
  <c r="M920"/>
  <c r="E920"/>
  <c r="S920"/>
  <c r="C920"/>
  <c r="M919"/>
  <c r="E919"/>
  <c r="I919"/>
  <c r="N919"/>
  <c r="C919"/>
  <c r="M918"/>
  <c r="E918"/>
  <c r="C918"/>
  <c r="M917"/>
  <c r="E917"/>
  <c r="C917"/>
  <c r="M916"/>
  <c r="E916"/>
  <c r="C916"/>
  <c r="M915"/>
  <c r="E915"/>
  <c r="C915"/>
  <c r="M914"/>
  <c r="E914"/>
  <c r="I914"/>
  <c r="N914"/>
  <c r="C914"/>
  <c r="M913"/>
  <c r="E913"/>
  <c r="C913"/>
  <c r="M912"/>
  <c r="E912"/>
  <c r="S912"/>
  <c r="C912"/>
  <c r="M911"/>
  <c r="E911"/>
  <c r="C911"/>
  <c r="M910"/>
  <c r="E910"/>
  <c r="S910"/>
  <c r="C910"/>
  <c r="M909"/>
  <c r="E909"/>
  <c r="S909"/>
  <c r="C909"/>
  <c r="M908"/>
  <c r="E908"/>
  <c r="S908"/>
  <c r="C908"/>
  <c r="M907"/>
  <c r="E907"/>
  <c r="S907"/>
  <c r="C907"/>
  <c r="M906"/>
  <c r="E906"/>
  <c r="I906"/>
  <c r="N906"/>
  <c r="C906"/>
  <c r="M905"/>
  <c r="E905"/>
  <c r="I905"/>
  <c r="N905"/>
  <c r="C905"/>
  <c r="M904"/>
  <c r="E904"/>
  <c r="I904"/>
  <c r="N904"/>
  <c r="C904"/>
  <c r="M903"/>
  <c r="E903"/>
  <c r="I903"/>
  <c r="N903"/>
  <c r="C903"/>
  <c r="M902"/>
  <c r="E902"/>
  <c r="C902"/>
  <c r="M901"/>
  <c r="E901"/>
  <c r="C901"/>
  <c r="M900"/>
  <c r="E900"/>
  <c r="C900"/>
  <c r="M899"/>
  <c r="E899"/>
  <c r="C899"/>
  <c r="M898"/>
  <c r="E898"/>
  <c r="C898"/>
  <c r="M897"/>
  <c r="E897"/>
  <c r="H897"/>
  <c r="C897"/>
  <c r="M896"/>
  <c r="E896"/>
  <c r="C896"/>
  <c r="M895"/>
  <c r="E895"/>
  <c r="H895"/>
  <c r="C895"/>
  <c r="M894"/>
  <c r="E894"/>
  <c r="S894"/>
  <c r="C894"/>
  <c r="M893"/>
  <c r="E893"/>
  <c r="H893"/>
  <c r="C893"/>
  <c r="M892"/>
  <c r="E892"/>
  <c r="H892"/>
  <c r="C892"/>
  <c r="M891"/>
  <c r="E891"/>
  <c r="C891"/>
  <c r="M890"/>
  <c r="E890"/>
  <c r="C890"/>
  <c r="M889"/>
  <c r="E889"/>
  <c r="H889"/>
  <c r="C889"/>
  <c r="M888"/>
  <c r="E888"/>
  <c r="C888"/>
  <c r="M887"/>
  <c r="E887"/>
  <c r="C887"/>
  <c r="M886"/>
  <c r="E886"/>
  <c r="C886"/>
  <c r="M885"/>
  <c r="E885"/>
  <c r="C885"/>
  <c r="M884"/>
  <c r="E884"/>
  <c r="C884"/>
  <c r="M883"/>
  <c r="E883"/>
  <c r="H883"/>
  <c r="C883"/>
  <c r="M882"/>
  <c r="E882"/>
  <c r="C882"/>
  <c r="M881"/>
  <c r="E881"/>
  <c r="H881"/>
  <c r="C881"/>
  <c r="M880"/>
  <c r="E880"/>
  <c r="C880"/>
  <c r="M879"/>
  <c r="E879"/>
  <c r="C879"/>
  <c r="M878"/>
  <c r="E878"/>
  <c r="C878"/>
  <c r="M877"/>
  <c r="E877"/>
  <c r="C877"/>
  <c r="M876"/>
  <c r="E876"/>
  <c r="C876"/>
  <c r="M875"/>
  <c r="E875"/>
  <c r="C875"/>
  <c r="M874"/>
  <c r="E874"/>
  <c r="I874"/>
  <c r="N874"/>
  <c r="C874"/>
  <c r="M873"/>
  <c r="E873"/>
  <c r="H873"/>
  <c r="C873"/>
  <c r="M872"/>
  <c r="E872"/>
  <c r="H872"/>
  <c r="C872"/>
  <c r="M871"/>
  <c r="E871"/>
  <c r="C871"/>
  <c r="M870"/>
  <c r="E870"/>
  <c r="H870"/>
  <c r="C870"/>
  <c r="M869"/>
  <c r="E869"/>
  <c r="C869"/>
  <c r="M868"/>
  <c r="E868"/>
  <c r="S868"/>
  <c r="C868"/>
  <c r="M867"/>
  <c r="E867"/>
  <c r="H867"/>
  <c r="C867"/>
  <c r="M866"/>
  <c r="E866"/>
  <c r="C866"/>
  <c r="M865"/>
  <c r="E865"/>
  <c r="S865"/>
  <c r="C865"/>
  <c r="M864"/>
  <c r="E864"/>
  <c r="C864"/>
  <c r="M863"/>
  <c r="E863"/>
  <c r="C863"/>
  <c r="M862"/>
  <c r="E862"/>
  <c r="C862"/>
  <c r="M861"/>
  <c r="E861"/>
  <c r="H861"/>
  <c r="C861"/>
  <c r="M860"/>
  <c r="E860"/>
  <c r="S860"/>
  <c r="C860"/>
  <c r="M859"/>
  <c r="E859"/>
  <c r="H859"/>
  <c r="C859"/>
  <c r="M858"/>
  <c r="E858"/>
  <c r="S858"/>
  <c r="C858"/>
  <c r="M857"/>
  <c r="E857"/>
  <c r="C857"/>
  <c r="M856"/>
  <c r="E856"/>
  <c r="S856"/>
  <c r="C856"/>
  <c r="M855"/>
  <c r="E855"/>
  <c r="C855"/>
  <c r="M854"/>
  <c r="E854"/>
  <c r="S854"/>
  <c r="C854"/>
  <c r="M853"/>
  <c r="E853"/>
  <c r="H853"/>
  <c r="C853"/>
  <c r="M852"/>
  <c r="E852"/>
  <c r="S852"/>
  <c r="C852"/>
  <c r="M851"/>
  <c r="E851"/>
  <c r="C851"/>
  <c r="M850"/>
  <c r="E850"/>
  <c r="S850"/>
  <c r="C850"/>
  <c r="M849"/>
  <c r="E849"/>
  <c r="S849"/>
  <c r="C849"/>
  <c r="M848"/>
  <c r="E848"/>
  <c r="S848"/>
  <c r="C848"/>
  <c r="M847"/>
  <c r="E847"/>
  <c r="C847"/>
  <c r="M846"/>
  <c r="E846"/>
  <c r="S846"/>
  <c r="C846"/>
  <c r="M845"/>
  <c r="E845"/>
  <c r="C845"/>
  <c r="M844"/>
  <c r="E844"/>
  <c r="S844"/>
  <c r="C844"/>
  <c r="M843"/>
  <c r="E843"/>
  <c r="C843"/>
  <c r="M842"/>
  <c r="E842"/>
  <c r="S842"/>
  <c r="C842"/>
  <c r="M841"/>
  <c r="E841"/>
  <c r="C841"/>
  <c r="M840"/>
  <c r="E840"/>
  <c r="S840"/>
  <c r="C840"/>
  <c r="M839"/>
  <c r="E839"/>
  <c r="C839"/>
  <c r="M838"/>
  <c r="E838"/>
  <c r="S838"/>
  <c r="C838"/>
  <c r="M837"/>
  <c r="E837"/>
  <c r="C837"/>
  <c r="M836"/>
  <c r="E836"/>
  <c r="S836"/>
  <c r="C836"/>
  <c r="M835"/>
  <c r="E835"/>
  <c r="C835"/>
  <c r="M834"/>
  <c r="E834"/>
  <c r="S834"/>
  <c r="C834"/>
  <c r="M833"/>
  <c r="E833"/>
  <c r="C833"/>
  <c r="M832"/>
  <c r="E832"/>
  <c r="S832"/>
  <c r="C832"/>
  <c r="M831"/>
  <c r="E831"/>
  <c r="C831"/>
  <c r="M830"/>
  <c r="E830"/>
  <c r="S830"/>
  <c r="C830"/>
  <c r="M829"/>
  <c r="E829"/>
  <c r="S829"/>
  <c r="C829"/>
  <c r="M828"/>
  <c r="E828"/>
  <c r="S828"/>
  <c r="C828"/>
  <c r="M827"/>
  <c r="E827"/>
  <c r="S827"/>
  <c r="C827"/>
  <c r="M826"/>
  <c r="E826"/>
  <c r="S826"/>
  <c r="C826"/>
  <c r="M825"/>
  <c r="E825"/>
  <c r="C825"/>
  <c r="M824"/>
  <c r="E824"/>
  <c r="S824"/>
  <c r="C824"/>
  <c r="M823"/>
  <c r="E823"/>
  <c r="C823"/>
  <c r="M822"/>
  <c r="E822"/>
  <c r="S822"/>
  <c r="C822"/>
  <c r="M821"/>
  <c r="E821"/>
  <c r="H821"/>
  <c r="C821"/>
  <c r="M820"/>
  <c r="E820"/>
  <c r="S820"/>
  <c r="C820"/>
  <c r="M819"/>
  <c r="E819"/>
  <c r="H819"/>
  <c r="C819"/>
  <c r="M818"/>
  <c r="E818"/>
  <c r="S818"/>
  <c r="C818"/>
  <c r="M817"/>
  <c r="E817"/>
  <c r="C817"/>
  <c r="M816"/>
  <c r="E816"/>
  <c r="S816"/>
  <c r="C816"/>
  <c r="M815"/>
  <c r="E815"/>
  <c r="I815"/>
  <c r="N815"/>
  <c r="C815"/>
  <c r="M814"/>
  <c r="E814"/>
  <c r="C814"/>
  <c r="M813"/>
  <c r="E813"/>
  <c r="I813"/>
  <c r="N813"/>
  <c r="C813"/>
  <c r="M812"/>
  <c r="E812"/>
  <c r="C812"/>
  <c r="M811"/>
  <c r="E811"/>
  <c r="C811"/>
  <c r="M810"/>
  <c r="E810"/>
  <c r="C810"/>
  <c r="M809"/>
  <c r="E809"/>
  <c r="C809"/>
  <c r="M808"/>
  <c r="E808"/>
  <c r="S808"/>
  <c r="C808"/>
  <c r="M807"/>
  <c r="E807"/>
  <c r="I807"/>
  <c r="N807"/>
  <c r="C807"/>
  <c r="M806"/>
  <c r="E806"/>
  <c r="S806"/>
  <c r="C806"/>
  <c r="M805"/>
  <c r="E805"/>
  <c r="I805"/>
  <c r="N805"/>
  <c r="C805"/>
  <c r="M804"/>
  <c r="E804"/>
  <c r="C804"/>
  <c r="M803"/>
  <c r="E803"/>
  <c r="I803"/>
  <c r="N803"/>
  <c r="C803"/>
  <c r="M802"/>
  <c r="E802"/>
  <c r="C802"/>
  <c r="M801"/>
  <c r="E801"/>
  <c r="S801"/>
  <c r="C801"/>
  <c r="M800"/>
  <c r="E800"/>
  <c r="I800"/>
  <c r="N800"/>
  <c r="C800"/>
  <c r="M799"/>
  <c r="E799"/>
  <c r="I799"/>
  <c r="N799"/>
  <c r="C799"/>
  <c r="M798"/>
  <c r="E798"/>
  <c r="C798"/>
  <c r="M797"/>
  <c r="E797"/>
  <c r="C797"/>
  <c r="M796"/>
  <c r="E796"/>
  <c r="S796"/>
  <c r="C796"/>
  <c r="M795"/>
  <c r="I795"/>
  <c r="N795"/>
  <c r="E795"/>
  <c r="C795"/>
  <c r="M794"/>
  <c r="I794"/>
  <c r="N794"/>
  <c r="E794"/>
  <c r="C794"/>
  <c r="M793"/>
  <c r="E793"/>
  <c r="C793"/>
  <c r="M792"/>
  <c r="E792"/>
  <c r="S792"/>
  <c r="C792"/>
  <c r="M791"/>
  <c r="E791"/>
  <c r="I791"/>
  <c r="N791"/>
  <c r="C791"/>
  <c r="M790"/>
  <c r="E790"/>
  <c r="C790"/>
  <c r="M789"/>
  <c r="I789"/>
  <c r="N789"/>
  <c r="E789"/>
  <c r="C789"/>
  <c r="M788"/>
  <c r="E788"/>
  <c r="C788"/>
  <c r="M787"/>
  <c r="E787"/>
  <c r="S787"/>
  <c r="C787"/>
  <c r="M786"/>
  <c r="I786"/>
  <c r="N786"/>
  <c r="E786"/>
  <c r="C786"/>
  <c r="M785"/>
  <c r="E785"/>
  <c r="C785"/>
  <c r="M784"/>
  <c r="E784"/>
  <c r="C784"/>
  <c r="M783"/>
  <c r="E783"/>
  <c r="C783"/>
  <c r="M782"/>
  <c r="E782"/>
  <c r="C782"/>
  <c r="M781"/>
  <c r="E781"/>
  <c r="C781"/>
  <c r="M780"/>
  <c r="E780"/>
  <c r="S780"/>
  <c r="C780"/>
  <c r="M779"/>
  <c r="E779"/>
  <c r="S779"/>
  <c r="C779"/>
  <c r="M778"/>
  <c r="E778"/>
  <c r="I778"/>
  <c r="N778"/>
  <c r="C778"/>
  <c r="M777"/>
  <c r="E777"/>
  <c r="C777"/>
  <c r="M776"/>
  <c r="E776"/>
  <c r="C776"/>
  <c r="M775"/>
  <c r="E775"/>
  <c r="S775"/>
  <c r="C775"/>
  <c r="M774"/>
  <c r="E774"/>
  <c r="I774"/>
  <c r="N774"/>
  <c r="C774"/>
  <c r="M773"/>
  <c r="E773"/>
  <c r="I773"/>
  <c r="N773"/>
  <c r="C773"/>
  <c r="M772"/>
  <c r="E772"/>
  <c r="C772"/>
  <c r="M771"/>
  <c r="E771"/>
  <c r="C771"/>
  <c r="M770"/>
  <c r="E770"/>
  <c r="I770"/>
  <c r="N770"/>
  <c r="C770"/>
  <c r="M769"/>
  <c r="E769"/>
  <c r="I769"/>
  <c r="N769"/>
  <c r="C769"/>
  <c r="M768"/>
  <c r="E768"/>
  <c r="C768"/>
  <c r="M767"/>
  <c r="E767"/>
  <c r="S767"/>
  <c r="C767"/>
  <c r="M766"/>
  <c r="E766"/>
  <c r="I766"/>
  <c r="N766"/>
  <c r="C766"/>
  <c r="M765"/>
  <c r="E765"/>
  <c r="C765"/>
  <c r="M764"/>
  <c r="E764"/>
  <c r="C764"/>
  <c r="M763"/>
  <c r="E763"/>
  <c r="S763"/>
  <c r="C763"/>
  <c r="M762"/>
  <c r="E762"/>
  <c r="C762"/>
  <c r="M761"/>
  <c r="E761"/>
  <c r="I761"/>
  <c r="N761"/>
  <c r="C761"/>
  <c r="M760"/>
  <c r="E760"/>
  <c r="C760"/>
  <c r="M759"/>
  <c r="E759"/>
  <c r="S759"/>
  <c r="C759"/>
  <c r="M758"/>
  <c r="E758"/>
  <c r="I758"/>
  <c r="N758"/>
  <c r="C758"/>
  <c r="M757"/>
  <c r="E757"/>
  <c r="I757"/>
  <c r="N757"/>
  <c r="C757"/>
  <c r="M756"/>
  <c r="E756"/>
  <c r="C756"/>
  <c r="M755"/>
  <c r="E755"/>
  <c r="C755"/>
  <c r="M754"/>
  <c r="E754"/>
  <c r="I754"/>
  <c r="N754"/>
  <c r="C754"/>
  <c r="M753"/>
  <c r="E753"/>
  <c r="I753"/>
  <c r="N753"/>
  <c r="C753"/>
  <c r="M752"/>
  <c r="E752"/>
  <c r="C752"/>
  <c r="M751"/>
  <c r="E751"/>
  <c r="S751"/>
  <c r="C751"/>
  <c r="M750"/>
  <c r="E750"/>
  <c r="C750"/>
  <c r="M749"/>
  <c r="E749"/>
  <c r="I749"/>
  <c r="N749"/>
  <c r="C749"/>
  <c r="M748"/>
  <c r="E748"/>
  <c r="C748"/>
  <c r="M747"/>
  <c r="E747"/>
  <c r="S747"/>
  <c r="C747"/>
  <c r="M746"/>
  <c r="E746"/>
  <c r="I746"/>
  <c r="N746"/>
  <c r="C746"/>
  <c r="M745"/>
  <c r="E745"/>
  <c r="C745"/>
  <c r="M744"/>
  <c r="E744"/>
  <c r="C744"/>
  <c r="M743"/>
  <c r="E743"/>
  <c r="S743"/>
  <c r="C743"/>
  <c r="M742"/>
  <c r="E742"/>
  <c r="I742"/>
  <c r="N742"/>
  <c r="C742"/>
  <c r="M741"/>
  <c r="E741"/>
  <c r="I741"/>
  <c r="N741"/>
  <c r="C741"/>
  <c r="M740"/>
  <c r="E740"/>
  <c r="C740"/>
  <c r="M739"/>
  <c r="E739"/>
  <c r="C739"/>
  <c r="M738"/>
  <c r="E738"/>
  <c r="I738"/>
  <c r="N738"/>
  <c r="C738"/>
  <c r="M737"/>
  <c r="E737"/>
  <c r="I737"/>
  <c r="N737"/>
  <c r="C737"/>
  <c r="M736"/>
  <c r="E736"/>
  <c r="S736"/>
  <c r="C736"/>
  <c r="M735"/>
  <c r="E735"/>
  <c r="C735"/>
  <c r="M734"/>
  <c r="E734"/>
  <c r="I734"/>
  <c r="N734"/>
  <c r="C734"/>
  <c r="M733"/>
  <c r="E733"/>
  <c r="C733"/>
  <c r="M732"/>
  <c r="E732"/>
  <c r="S732"/>
  <c r="C732"/>
  <c r="M731"/>
  <c r="E731"/>
  <c r="C731"/>
  <c r="M730"/>
  <c r="E730"/>
  <c r="I730"/>
  <c r="N730"/>
  <c r="C730"/>
  <c r="M729"/>
  <c r="E729"/>
  <c r="I729"/>
  <c r="N729"/>
  <c r="C729"/>
  <c r="M728"/>
  <c r="E728"/>
  <c r="C728"/>
  <c r="M727"/>
  <c r="E727"/>
  <c r="I727"/>
  <c r="N727"/>
  <c r="C727"/>
  <c r="M726"/>
  <c r="E726"/>
  <c r="C726"/>
  <c r="M725"/>
  <c r="E725"/>
  <c r="I725"/>
  <c r="N725"/>
  <c r="C725"/>
  <c r="M724"/>
  <c r="E724"/>
  <c r="S724"/>
  <c r="C724"/>
  <c r="M723"/>
  <c r="E723"/>
  <c r="C723"/>
  <c r="M722"/>
  <c r="E722"/>
  <c r="I722"/>
  <c r="N722"/>
  <c r="C722"/>
  <c r="M721"/>
  <c r="E721"/>
  <c r="I721"/>
  <c r="N721"/>
  <c r="C721"/>
  <c r="M720"/>
  <c r="E720"/>
  <c r="S720"/>
  <c r="C720"/>
  <c r="M719"/>
  <c r="E719"/>
  <c r="C719"/>
  <c r="M718"/>
  <c r="E718"/>
  <c r="I718"/>
  <c r="N718"/>
  <c r="C718"/>
  <c r="M717"/>
  <c r="E717"/>
  <c r="C717"/>
  <c r="M716"/>
  <c r="E716"/>
  <c r="S716"/>
  <c r="C716"/>
  <c r="M715"/>
  <c r="E715"/>
  <c r="C715"/>
  <c r="M714"/>
  <c r="E714"/>
  <c r="I714"/>
  <c r="N714"/>
  <c r="C714"/>
  <c r="M713"/>
  <c r="E713"/>
  <c r="H713"/>
  <c r="C713"/>
  <c r="M712"/>
  <c r="E712"/>
  <c r="I712"/>
  <c r="N712"/>
  <c r="C712"/>
  <c r="M711"/>
  <c r="E711"/>
  <c r="H711"/>
  <c r="C711"/>
  <c r="M710"/>
  <c r="E710"/>
  <c r="C710"/>
  <c r="M709"/>
  <c r="E709"/>
  <c r="C709"/>
  <c r="M708"/>
  <c r="E708"/>
  <c r="I708"/>
  <c r="N708"/>
  <c r="C708"/>
  <c r="M707"/>
  <c r="E707"/>
  <c r="H707"/>
  <c r="C707"/>
  <c r="M706"/>
  <c r="E706"/>
  <c r="I706"/>
  <c r="N706"/>
  <c r="C706"/>
  <c r="M705"/>
  <c r="E705"/>
  <c r="H705"/>
  <c r="C705"/>
  <c r="M704"/>
  <c r="E704"/>
  <c r="S704"/>
  <c r="C704"/>
  <c r="M703"/>
  <c r="E703"/>
  <c r="S703"/>
  <c r="C703"/>
  <c r="M702"/>
  <c r="E702"/>
  <c r="C702"/>
  <c r="M701"/>
  <c r="E701"/>
  <c r="C701"/>
  <c r="M700"/>
  <c r="E700"/>
  <c r="H700"/>
  <c r="C700"/>
  <c r="M699"/>
  <c r="E699"/>
  <c r="C699"/>
  <c r="M698"/>
  <c r="E698"/>
  <c r="H698"/>
  <c r="C698"/>
  <c r="M697"/>
  <c r="E697"/>
  <c r="H697"/>
  <c r="C697"/>
  <c r="M696"/>
  <c r="E696"/>
  <c r="S696"/>
  <c r="C696"/>
  <c r="M695"/>
  <c r="E695"/>
  <c r="H695"/>
  <c r="C695"/>
  <c r="M694"/>
  <c r="E694"/>
  <c r="C694"/>
  <c r="M693"/>
  <c r="E693"/>
  <c r="H693"/>
  <c r="C693"/>
  <c r="M692"/>
  <c r="E692"/>
  <c r="C692"/>
  <c r="M691"/>
  <c r="E691"/>
  <c r="H691"/>
  <c r="C691"/>
  <c r="M690"/>
  <c r="E690"/>
  <c r="C690"/>
  <c r="M689"/>
  <c r="E689"/>
  <c r="H689"/>
  <c r="C689"/>
  <c r="M688"/>
  <c r="E688"/>
  <c r="C688"/>
  <c r="M687"/>
  <c r="E687"/>
  <c r="H687"/>
  <c r="C687"/>
  <c r="M686"/>
  <c r="E686"/>
  <c r="C686"/>
  <c r="M685"/>
  <c r="E685"/>
  <c r="H685"/>
  <c r="C685"/>
  <c r="M684"/>
  <c r="E684"/>
  <c r="C684"/>
  <c r="M683"/>
  <c r="E683"/>
  <c r="C683"/>
  <c r="M682"/>
  <c r="E682"/>
  <c r="H682"/>
  <c r="C682"/>
  <c r="M681"/>
  <c r="E681"/>
  <c r="S681"/>
  <c r="C681"/>
  <c r="M680"/>
  <c r="E680"/>
  <c r="S680"/>
  <c r="C680"/>
  <c r="M679"/>
  <c r="E679"/>
  <c r="C679"/>
  <c r="M678"/>
  <c r="E678"/>
  <c r="C678"/>
  <c r="M677"/>
  <c r="E677"/>
  <c r="C677"/>
  <c r="M676"/>
  <c r="E676"/>
  <c r="H676"/>
  <c r="C676"/>
  <c r="M675"/>
  <c r="E675"/>
  <c r="S675"/>
  <c r="C675"/>
  <c r="M674"/>
  <c r="E674"/>
  <c r="H674"/>
  <c r="C674"/>
  <c r="M673"/>
  <c r="E673"/>
  <c r="C673"/>
  <c r="M672"/>
  <c r="E672"/>
  <c r="C672"/>
  <c r="M671"/>
  <c r="H671"/>
  <c r="E671"/>
  <c r="C671"/>
  <c r="M670"/>
  <c r="E670"/>
  <c r="C670"/>
  <c r="M669"/>
  <c r="E669"/>
  <c r="H669"/>
  <c r="C669"/>
  <c r="M668"/>
  <c r="E668"/>
  <c r="C668"/>
  <c r="M667"/>
  <c r="E667"/>
  <c r="S667"/>
  <c r="C667"/>
  <c r="M666"/>
  <c r="H666"/>
  <c r="E666"/>
  <c r="C666"/>
  <c r="M665"/>
  <c r="H665"/>
  <c r="E665"/>
  <c r="C665"/>
  <c r="M664"/>
  <c r="E664"/>
  <c r="S664"/>
  <c r="C664"/>
  <c r="M663"/>
  <c r="E663"/>
  <c r="C663"/>
  <c r="M662"/>
  <c r="E662"/>
  <c r="C662"/>
  <c r="M661"/>
  <c r="E661"/>
  <c r="C661"/>
  <c r="M660"/>
  <c r="E660"/>
  <c r="H660"/>
  <c r="C660"/>
  <c r="M659"/>
  <c r="E659"/>
  <c r="S659"/>
  <c r="C659"/>
  <c r="M658"/>
  <c r="E658"/>
  <c r="H658"/>
  <c r="C658"/>
  <c r="M657"/>
  <c r="E657"/>
  <c r="C657"/>
  <c r="M656"/>
  <c r="E656"/>
  <c r="S656"/>
  <c r="C656"/>
  <c r="M655"/>
  <c r="E655"/>
  <c r="C655"/>
  <c r="M654"/>
  <c r="E654"/>
  <c r="S654"/>
  <c r="C654"/>
  <c r="M653"/>
  <c r="E653"/>
  <c r="C653"/>
  <c r="M652"/>
  <c r="H652"/>
  <c r="E652"/>
  <c r="C652"/>
  <c r="M651"/>
  <c r="H651"/>
  <c r="E651"/>
  <c r="C651"/>
  <c r="M650"/>
  <c r="H650"/>
  <c r="E650"/>
  <c r="C650"/>
  <c r="M649"/>
  <c r="E649"/>
  <c r="C649"/>
  <c r="M648"/>
  <c r="E648"/>
  <c r="C648"/>
  <c r="M647"/>
  <c r="E647"/>
  <c r="C647"/>
  <c r="M646"/>
  <c r="E646"/>
  <c r="C646"/>
  <c r="M645"/>
  <c r="E645"/>
  <c r="C645"/>
  <c r="M644"/>
  <c r="E644"/>
  <c r="H644"/>
  <c r="C644"/>
  <c r="M643"/>
  <c r="E643"/>
  <c r="C643"/>
  <c r="M642"/>
  <c r="E642"/>
  <c r="S642"/>
  <c r="C642"/>
  <c r="M641"/>
  <c r="E641"/>
  <c r="C641"/>
  <c r="M640"/>
  <c r="E640"/>
  <c r="C640"/>
  <c r="M639"/>
  <c r="E639"/>
  <c r="C639"/>
  <c r="M638"/>
  <c r="E638"/>
  <c r="C638"/>
  <c r="M637"/>
  <c r="E637"/>
  <c r="S637"/>
  <c r="C637"/>
  <c r="M636"/>
  <c r="E636"/>
  <c r="H636"/>
  <c r="C636"/>
  <c r="M635"/>
  <c r="E635"/>
  <c r="C635"/>
  <c r="M634"/>
  <c r="E634"/>
  <c r="S634"/>
  <c r="C634"/>
  <c r="M633"/>
  <c r="E633"/>
  <c r="C633"/>
  <c r="M632"/>
  <c r="E632"/>
  <c r="S632"/>
  <c r="C632"/>
  <c r="M631"/>
  <c r="E631"/>
  <c r="C631"/>
  <c r="M630"/>
  <c r="E630"/>
  <c r="C630"/>
  <c r="M629"/>
  <c r="E629"/>
  <c r="C629"/>
  <c r="M628"/>
  <c r="E628"/>
  <c r="H628"/>
  <c r="C628"/>
  <c r="M627"/>
  <c r="E627"/>
  <c r="H627"/>
  <c r="C627"/>
  <c r="M626"/>
  <c r="E626"/>
  <c r="H626"/>
  <c r="C626"/>
  <c r="M625"/>
  <c r="E625"/>
  <c r="S625"/>
  <c r="C625"/>
  <c r="M624"/>
  <c r="E624"/>
  <c r="H624"/>
  <c r="C624"/>
  <c r="M623"/>
  <c r="E623"/>
  <c r="H623"/>
  <c r="C623"/>
  <c r="M622"/>
  <c r="E622"/>
  <c r="C622"/>
  <c r="M621"/>
  <c r="E621"/>
  <c r="C621"/>
  <c r="M620"/>
  <c r="E620"/>
  <c r="C620"/>
  <c r="M619"/>
  <c r="E619"/>
  <c r="H619"/>
  <c r="C619"/>
  <c r="M618"/>
  <c r="E618"/>
  <c r="S618"/>
  <c r="C618"/>
  <c r="M617"/>
  <c r="E617"/>
  <c r="H617"/>
  <c r="C617"/>
  <c r="M616"/>
  <c r="E616"/>
  <c r="S616"/>
  <c r="C616"/>
  <c r="M615"/>
  <c r="E615"/>
  <c r="S615"/>
  <c r="C615"/>
  <c r="M614"/>
  <c r="E614"/>
  <c r="C614"/>
  <c r="M613"/>
  <c r="E613"/>
  <c r="H613"/>
  <c r="C613"/>
  <c r="M612"/>
  <c r="E612"/>
  <c r="S612"/>
  <c r="C612"/>
  <c r="M611"/>
  <c r="E611"/>
  <c r="C611"/>
  <c r="M610"/>
  <c r="E610"/>
  <c r="H610"/>
  <c r="C610"/>
  <c r="M609"/>
  <c r="E609"/>
  <c r="C609"/>
  <c r="M608"/>
  <c r="E608"/>
  <c r="C608"/>
  <c r="M607"/>
  <c r="E607"/>
  <c r="H607"/>
  <c r="C607"/>
  <c r="M606"/>
  <c r="E606"/>
  <c r="C606"/>
  <c r="M605"/>
  <c r="E605"/>
  <c r="H605"/>
  <c r="C605"/>
  <c r="M604"/>
  <c r="E604"/>
  <c r="C604"/>
  <c r="M603"/>
  <c r="E603"/>
  <c r="H603"/>
  <c r="C603"/>
  <c r="M602"/>
  <c r="E602"/>
  <c r="C602"/>
  <c r="M601"/>
  <c r="E601"/>
  <c r="C601"/>
  <c r="M600"/>
  <c r="E600"/>
  <c r="S600"/>
  <c r="C600"/>
  <c r="M599"/>
  <c r="E599"/>
  <c r="C599"/>
  <c r="M598"/>
  <c r="E598"/>
  <c r="I598"/>
  <c r="N598"/>
  <c r="C598"/>
  <c r="M597"/>
  <c r="E597"/>
  <c r="C597"/>
  <c r="M596"/>
  <c r="E596"/>
  <c r="S596"/>
  <c r="C596"/>
  <c r="M595"/>
  <c r="E595"/>
  <c r="C595"/>
  <c r="M594"/>
  <c r="E594"/>
  <c r="H594"/>
  <c r="C594"/>
  <c r="M593"/>
  <c r="E593"/>
  <c r="S593"/>
  <c r="C593"/>
  <c r="M592"/>
  <c r="E592"/>
  <c r="C592"/>
  <c r="M591"/>
  <c r="E591"/>
  <c r="H591"/>
  <c r="C591"/>
  <c r="M590"/>
  <c r="E590"/>
  <c r="S590"/>
  <c r="C590"/>
  <c r="M589"/>
  <c r="E589"/>
  <c r="H589"/>
  <c r="C589"/>
  <c r="M588"/>
  <c r="E588"/>
  <c r="S588"/>
  <c r="C588"/>
  <c r="M587"/>
  <c r="E587"/>
  <c r="C587"/>
  <c r="M586"/>
  <c r="E586"/>
  <c r="S586"/>
  <c r="C586"/>
  <c r="M585"/>
  <c r="E585"/>
  <c r="S585"/>
  <c r="C585"/>
  <c r="M584"/>
  <c r="E584"/>
  <c r="S584"/>
  <c r="C584"/>
  <c r="M583"/>
  <c r="E583"/>
  <c r="S583"/>
  <c r="C583"/>
  <c r="M582"/>
  <c r="E582"/>
  <c r="I582"/>
  <c r="N582"/>
  <c r="C582"/>
  <c r="M581"/>
  <c r="E581"/>
  <c r="H581"/>
  <c r="C581"/>
  <c r="M580"/>
  <c r="E580"/>
  <c r="S580"/>
  <c r="C580"/>
  <c r="M579"/>
  <c r="E579"/>
  <c r="S579"/>
  <c r="C579"/>
  <c r="M578"/>
  <c r="E578"/>
  <c r="C578"/>
  <c r="M577"/>
  <c r="E577"/>
  <c r="S577"/>
  <c r="C577"/>
  <c r="M576"/>
  <c r="E576"/>
  <c r="C576"/>
  <c r="M575"/>
  <c r="E575"/>
  <c r="C575"/>
  <c r="M574"/>
  <c r="E574"/>
  <c r="C574"/>
  <c r="M573"/>
  <c r="E573"/>
  <c r="C573"/>
  <c r="M572"/>
  <c r="E572"/>
  <c r="S572"/>
  <c r="C572"/>
  <c r="M571"/>
  <c r="E571"/>
  <c r="C571"/>
  <c r="M570"/>
  <c r="E570"/>
  <c r="S570"/>
  <c r="C570"/>
  <c r="M569"/>
  <c r="E569"/>
  <c r="C569"/>
  <c r="M568"/>
  <c r="E568"/>
  <c r="S568"/>
  <c r="C568"/>
  <c r="M567"/>
  <c r="E567"/>
  <c r="C567"/>
  <c r="M566"/>
  <c r="E566"/>
  <c r="C566"/>
  <c r="M565"/>
  <c r="E565"/>
  <c r="C565"/>
  <c r="M564"/>
  <c r="E564"/>
  <c r="C564"/>
  <c r="M563"/>
  <c r="E563"/>
  <c r="C563"/>
  <c r="M562"/>
  <c r="E562"/>
  <c r="S562"/>
  <c r="C562"/>
  <c r="M561"/>
  <c r="E561"/>
  <c r="C561"/>
  <c r="M560"/>
  <c r="E560"/>
  <c r="S560"/>
  <c r="C560"/>
  <c r="M559"/>
  <c r="E559"/>
  <c r="C559"/>
  <c r="M558"/>
  <c r="E558"/>
  <c r="I558"/>
  <c r="N558"/>
  <c r="C558"/>
  <c r="M557"/>
  <c r="E557"/>
  <c r="C557"/>
  <c r="M556"/>
  <c r="E556"/>
  <c r="C556"/>
  <c r="M555"/>
  <c r="E555"/>
  <c r="C555"/>
  <c r="M554"/>
  <c r="E554"/>
  <c r="I554"/>
  <c r="N554"/>
  <c r="C554"/>
  <c r="M553"/>
  <c r="E553"/>
  <c r="C553"/>
  <c r="M552"/>
  <c r="E552"/>
  <c r="S552"/>
  <c r="C552"/>
  <c r="M551"/>
  <c r="E551"/>
  <c r="C551"/>
  <c r="M550"/>
  <c r="E550"/>
  <c r="I550"/>
  <c r="N550"/>
  <c r="C550"/>
  <c r="M549"/>
  <c r="E549"/>
  <c r="C549"/>
  <c r="M548"/>
  <c r="E548"/>
  <c r="C548"/>
  <c r="M547"/>
  <c r="E547"/>
  <c r="C547"/>
  <c r="M546"/>
  <c r="E546"/>
  <c r="S546"/>
  <c r="C546"/>
  <c r="M545"/>
  <c r="E545"/>
  <c r="C545"/>
  <c r="M544"/>
  <c r="E544"/>
  <c r="C544"/>
  <c r="M543"/>
  <c r="E543"/>
  <c r="C543"/>
  <c r="M542"/>
  <c r="E542"/>
  <c r="S542"/>
  <c r="C542"/>
  <c r="M541"/>
  <c r="E541"/>
  <c r="C541"/>
  <c r="M540"/>
  <c r="E540"/>
  <c r="S540"/>
  <c r="C540"/>
  <c r="M539"/>
  <c r="E539"/>
  <c r="C539"/>
  <c r="M538"/>
  <c r="E538"/>
  <c r="S538"/>
  <c r="C538"/>
  <c r="M537"/>
  <c r="E537"/>
  <c r="C537"/>
  <c r="M536"/>
  <c r="E536"/>
  <c r="S536"/>
  <c r="C536"/>
  <c r="M535"/>
  <c r="E535"/>
  <c r="C535"/>
  <c r="M534"/>
  <c r="E534"/>
  <c r="C534"/>
  <c r="M533"/>
  <c r="E533"/>
  <c r="C533"/>
  <c r="M532"/>
  <c r="E532"/>
  <c r="C532"/>
  <c r="M531"/>
  <c r="E531"/>
  <c r="C531"/>
  <c r="M530"/>
  <c r="E530"/>
  <c r="S530"/>
  <c r="C530"/>
  <c r="M529"/>
  <c r="E529"/>
  <c r="C529"/>
  <c r="M528"/>
  <c r="E528"/>
  <c r="I528"/>
  <c r="N528"/>
  <c r="C528"/>
  <c r="M527"/>
  <c r="E527"/>
  <c r="C527"/>
  <c r="M526"/>
  <c r="E526"/>
  <c r="I526"/>
  <c r="N526"/>
  <c r="C526"/>
  <c r="M525"/>
  <c r="E525"/>
  <c r="C525"/>
  <c r="M524"/>
  <c r="E524"/>
  <c r="I524"/>
  <c r="N524"/>
  <c r="C524"/>
  <c r="M523"/>
  <c r="E523"/>
  <c r="S523"/>
  <c r="C523"/>
  <c r="M522"/>
  <c r="E522"/>
  <c r="I522"/>
  <c r="N522"/>
  <c r="C522"/>
  <c r="M521"/>
  <c r="E521"/>
  <c r="C521"/>
  <c r="M520"/>
  <c r="E520"/>
  <c r="C520"/>
  <c r="M519"/>
  <c r="E519"/>
  <c r="H519"/>
  <c r="C519"/>
  <c r="M518"/>
  <c r="E518"/>
  <c r="S518"/>
  <c r="C518"/>
  <c r="M517"/>
  <c r="E517"/>
  <c r="H517"/>
  <c r="C517"/>
  <c r="M516"/>
  <c r="E516"/>
  <c r="C516"/>
  <c r="M515"/>
  <c r="E515"/>
  <c r="H515"/>
  <c r="C515"/>
  <c r="M514"/>
  <c r="E514"/>
  <c r="S514"/>
  <c r="C514"/>
  <c r="M513"/>
  <c r="E513"/>
  <c r="S513"/>
  <c r="C513"/>
  <c r="M512"/>
  <c r="E512"/>
  <c r="C512"/>
  <c r="M511"/>
  <c r="E511"/>
  <c r="C511"/>
  <c r="M510"/>
  <c r="E510"/>
  <c r="H510"/>
  <c r="C510"/>
  <c r="M509"/>
  <c r="E509"/>
  <c r="S509"/>
  <c r="C509"/>
  <c r="M508"/>
  <c r="E508"/>
  <c r="C508"/>
  <c r="M507"/>
  <c r="E507"/>
  <c r="S507"/>
  <c r="C507"/>
  <c r="M506"/>
  <c r="E506"/>
  <c r="C506"/>
  <c r="M505"/>
  <c r="E505"/>
  <c r="S505"/>
  <c r="C505"/>
  <c r="M504"/>
  <c r="E504"/>
  <c r="C504"/>
  <c r="M503"/>
  <c r="E503"/>
  <c r="S503"/>
  <c r="C503"/>
  <c r="M502"/>
  <c r="E502"/>
  <c r="C502"/>
  <c r="M501"/>
  <c r="E501"/>
  <c r="H501"/>
  <c r="C501"/>
  <c r="M500"/>
  <c r="E500"/>
  <c r="C500"/>
  <c r="M499"/>
  <c r="E499"/>
  <c r="H499"/>
  <c r="C499"/>
  <c r="M498"/>
  <c r="E498"/>
  <c r="S498"/>
  <c r="C498"/>
  <c r="M497"/>
  <c r="E497"/>
  <c r="S497"/>
  <c r="C497"/>
  <c r="M496"/>
  <c r="E496"/>
  <c r="C496"/>
  <c r="M495"/>
  <c r="E495"/>
  <c r="S495"/>
  <c r="C495"/>
  <c r="M494"/>
  <c r="E494"/>
  <c r="C494"/>
  <c r="M493"/>
  <c r="E493"/>
  <c r="S493"/>
  <c r="C493"/>
  <c r="M492"/>
  <c r="E492"/>
  <c r="S492"/>
  <c r="C492"/>
  <c r="M491"/>
  <c r="E491"/>
  <c r="S491"/>
  <c r="C491"/>
  <c r="M490"/>
  <c r="E490"/>
  <c r="H490"/>
  <c r="C490"/>
  <c r="M489"/>
  <c r="E489"/>
  <c r="C489"/>
  <c r="M488"/>
  <c r="E488"/>
  <c r="C488"/>
  <c r="M487"/>
  <c r="E487"/>
  <c r="H487"/>
  <c r="C487"/>
  <c r="M486"/>
  <c r="E486"/>
  <c r="H486"/>
  <c r="C486"/>
  <c r="M485"/>
  <c r="E485"/>
  <c r="S485"/>
  <c r="C485"/>
  <c r="M484"/>
  <c r="E484"/>
  <c r="C484"/>
  <c r="M483"/>
  <c r="E483"/>
  <c r="S483"/>
  <c r="C483"/>
  <c r="M482"/>
  <c r="E482"/>
  <c r="C482"/>
  <c r="M481"/>
  <c r="E481"/>
  <c r="H481"/>
  <c r="C481"/>
  <c r="M480"/>
  <c r="E480"/>
  <c r="C480"/>
  <c r="M479"/>
  <c r="E479"/>
  <c r="H479"/>
  <c r="C479"/>
  <c r="M478"/>
  <c r="E478"/>
  <c r="H478"/>
  <c r="C478"/>
  <c r="M477"/>
  <c r="E477"/>
  <c r="S477"/>
  <c r="C477"/>
  <c r="M476"/>
  <c r="E476"/>
  <c r="C476"/>
  <c r="M475"/>
  <c r="E475"/>
  <c r="C475"/>
  <c r="M474"/>
  <c r="E474"/>
  <c r="S474"/>
  <c r="C474"/>
  <c r="M473"/>
  <c r="E473"/>
  <c r="S473"/>
  <c r="C473"/>
  <c r="M472"/>
  <c r="E472"/>
  <c r="C472"/>
  <c r="M471"/>
  <c r="E471"/>
  <c r="S471"/>
  <c r="C471"/>
  <c r="M470"/>
  <c r="E470"/>
  <c r="C470"/>
  <c r="M469"/>
  <c r="E469"/>
  <c r="H469"/>
  <c r="C469"/>
  <c r="M468"/>
  <c r="E468"/>
  <c r="C468"/>
  <c r="M467"/>
  <c r="E467"/>
  <c r="C467"/>
  <c r="M466"/>
  <c r="E466"/>
  <c r="S466"/>
  <c r="C466"/>
  <c r="M465"/>
  <c r="E465"/>
  <c r="H465"/>
  <c r="C465"/>
  <c r="M464"/>
  <c r="E464"/>
  <c r="C464"/>
  <c r="M463"/>
  <c r="E463"/>
  <c r="H463"/>
  <c r="C463"/>
  <c r="M462"/>
  <c r="E462"/>
  <c r="S462"/>
  <c r="C462"/>
  <c r="M461"/>
  <c r="E461"/>
  <c r="H461"/>
  <c r="C461"/>
  <c r="M460"/>
  <c r="E460"/>
  <c r="C460"/>
  <c r="M459"/>
  <c r="E459"/>
  <c r="H459"/>
  <c r="C459"/>
  <c r="M458"/>
  <c r="E458"/>
  <c r="S458"/>
  <c r="C458"/>
  <c r="M457"/>
  <c r="E457"/>
  <c r="C457"/>
  <c r="M456"/>
  <c r="E456"/>
  <c r="C456"/>
  <c r="M455"/>
  <c r="E455"/>
  <c r="H455"/>
  <c r="C455"/>
  <c r="M454"/>
  <c r="E454"/>
  <c r="S454"/>
  <c r="C454"/>
  <c r="M453"/>
  <c r="E453"/>
  <c r="C453"/>
  <c r="M452"/>
  <c r="E452"/>
  <c r="C452"/>
  <c r="M451"/>
  <c r="E451"/>
  <c r="H451"/>
  <c r="C451"/>
  <c r="M450"/>
  <c r="E450"/>
  <c r="H450"/>
  <c r="C450"/>
  <c r="M449"/>
  <c r="E449"/>
  <c r="S449"/>
  <c r="C449"/>
  <c r="M448"/>
  <c r="E448"/>
  <c r="S448"/>
  <c r="C448"/>
  <c r="M447"/>
  <c r="E447"/>
  <c r="S447"/>
  <c r="C447"/>
  <c r="M446"/>
  <c r="E446"/>
  <c r="H446"/>
  <c r="C446"/>
  <c r="M445"/>
  <c r="E445"/>
  <c r="S445"/>
  <c r="C445"/>
  <c r="M444"/>
  <c r="E444"/>
  <c r="C444"/>
  <c r="M443"/>
  <c r="E443"/>
  <c r="S443"/>
  <c r="C443"/>
  <c r="M442"/>
  <c r="E442"/>
  <c r="C442"/>
  <c r="M441"/>
  <c r="E441"/>
  <c r="H441"/>
  <c r="C441"/>
  <c r="M440"/>
  <c r="E440"/>
  <c r="S440"/>
  <c r="C440"/>
  <c r="M439"/>
  <c r="E439"/>
  <c r="S439"/>
  <c r="C439"/>
  <c r="M438"/>
  <c r="E438"/>
  <c r="C438"/>
  <c r="M437"/>
  <c r="E437"/>
  <c r="H437"/>
  <c r="C437"/>
  <c r="M436"/>
  <c r="E436"/>
  <c r="S436"/>
  <c r="C436"/>
  <c r="M435"/>
  <c r="E435"/>
  <c r="S435"/>
  <c r="C435"/>
  <c r="M434"/>
  <c r="E434"/>
  <c r="S434"/>
  <c r="C434"/>
  <c r="M433"/>
  <c r="E433"/>
  <c r="H433"/>
  <c r="C433"/>
  <c r="M432"/>
  <c r="E432"/>
  <c r="S432"/>
  <c r="C432"/>
  <c r="M431"/>
  <c r="E431"/>
  <c r="C431"/>
  <c r="M430"/>
  <c r="E430"/>
  <c r="S430"/>
  <c r="C430"/>
  <c r="M429"/>
  <c r="E429"/>
  <c r="C429"/>
  <c r="M428"/>
  <c r="E428"/>
  <c r="C428"/>
  <c r="M427"/>
  <c r="E427"/>
  <c r="H427"/>
  <c r="C427"/>
  <c r="M426"/>
  <c r="E426"/>
  <c r="C426"/>
  <c r="M425"/>
  <c r="E425"/>
  <c r="S425"/>
  <c r="C425"/>
  <c r="M424"/>
  <c r="E424"/>
  <c r="C424"/>
  <c r="M423"/>
  <c r="E423"/>
  <c r="C423"/>
  <c r="M422"/>
  <c r="E422"/>
  <c r="H422"/>
  <c r="C422"/>
  <c r="M421"/>
  <c r="E421"/>
  <c r="C421"/>
  <c r="M420"/>
  <c r="E420"/>
  <c r="S420"/>
  <c r="C420"/>
  <c r="M419"/>
  <c r="E419"/>
  <c r="C419"/>
  <c r="M418"/>
  <c r="E418"/>
  <c r="S418"/>
  <c r="C418"/>
  <c r="M417"/>
  <c r="E417"/>
  <c r="H417"/>
  <c r="C417"/>
  <c r="M416"/>
  <c r="E416"/>
  <c r="S416"/>
  <c r="C416"/>
  <c r="M415"/>
  <c r="E415"/>
  <c r="H415"/>
  <c r="C415"/>
  <c r="M414"/>
  <c r="E414"/>
  <c r="S414"/>
  <c r="C414"/>
  <c r="M413"/>
  <c r="E413"/>
  <c r="H413"/>
  <c r="C413"/>
  <c r="M412"/>
  <c r="E412"/>
  <c r="C412"/>
  <c r="M411"/>
  <c r="E411"/>
  <c r="C411"/>
  <c r="M410"/>
  <c r="E410"/>
  <c r="S410"/>
  <c r="C410"/>
  <c r="M409"/>
  <c r="E409"/>
  <c r="C409"/>
  <c r="M408"/>
  <c r="E408"/>
  <c r="C408"/>
  <c r="M407"/>
  <c r="E407"/>
  <c r="H407"/>
  <c r="C407"/>
  <c r="M406"/>
  <c r="E406"/>
  <c r="C406"/>
  <c r="M405"/>
  <c r="E405"/>
  <c r="S405"/>
  <c r="C405"/>
  <c r="M404"/>
  <c r="E404"/>
  <c r="S404"/>
  <c r="C404"/>
  <c r="M403"/>
  <c r="E403"/>
  <c r="S403"/>
  <c r="C403"/>
  <c r="M402"/>
  <c r="E402"/>
  <c r="S402"/>
  <c r="C402"/>
  <c r="M401"/>
  <c r="E401"/>
  <c r="S401"/>
  <c r="C401"/>
  <c r="M400"/>
  <c r="E400"/>
  <c r="S400"/>
  <c r="C400"/>
  <c r="M399"/>
  <c r="E399"/>
  <c r="S399"/>
  <c r="C399"/>
  <c r="M398"/>
  <c r="E398"/>
  <c r="S398"/>
  <c r="C398"/>
  <c r="M397"/>
  <c r="E397"/>
  <c r="S397"/>
  <c r="C397"/>
  <c r="M396"/>
  <c r="E396"/>
  <c r="S396"/>
  <c r="C396"/>
  <c r="M395"/>
  <c r="E395"/>
  <c r="S395"/>
  <c r="C395"/>
  <c r="M394"/>
  <c r="E394"/>
  <c r="S394"/>
  <c r="C394"/>
  <c r="M393"/>
  <c r="E393"/>
  <c r="S393"/>
  <c r="C393"/>
  <c r="M392"/>
  <c r="E392"/>
  <c r="S392"/>
  <c r="C392"/>
  <c r="M391"/>
  <c r="E391"/>
  <c r="S391"/>
  <c r="C391"/>
  <c r="M390"/>
  <c r="E390"/>
  <c r="S390"/>
  <c r="C390"/>
  <c r="M389"/>
  <c r="E389"/>
  <c r="S389"/>
  <c r="C389"/>
  <c r="M388"/>
  <c r="E388"/>
  <c r="S388"/>
  <c r="C388"/>
  <c r="M387"/>
  <c r="E387"/>
  <c r="S387"/>
  <c r="C387"/>
  <c r="M386"/>
  <c r="E386"/>
  <c r="S386"/>
  <c r="C386"/>
  <c r="M385"/>
  <c r="E385"/>
  <c r="S385"/>
  <c r="C385"/>
  <c r="M384"/>
  <c r="E384"/>
  <c r="S384"/>
  <c r="C384"/>
  <c r="M383"/>
  <c r="E383"/>
  <c r="S383"/>
  <c r="C383"/>
  <c r="M382"/>
  <c r="E382"/>
  <c r="I382"/>
  <c r="N382"/>
  <c r="C382"/>
  <c r="M381"/>
  <c r="E381"/>
  <c r="S381"/>
  <c r="C381"/>
  <c r="M380"/>
  <c r="E380"/>
  <c r="C380"/>
  <c r="M379"/>
  <c r="E379"/>
  <c r="S379"/>
  <c r="C379"/>
  <c r="M378"/>
  <c r="E378"/>
  <c r="I378"/>
  <c r="N378"/>
  <c r="C378"/>
  <c r="M377"/>
  <c r="E377"/>
  <c r="S377"/>
  <c r="C377"/>
  <c r="M376"/>
  <c r="E376"/>
  <c r="I376"/>
  <c r="N376"/>
  <c r="C376"/>
  <c r="M375"/>
  <c r="E375"/>
  <c r="S375"/>
  <c r="C375"/>
  <c r="M374"/>
  <c r="E374"/>
  <c r="I374"/>
  <c r="N374"/>
  <c r="C374"/>
  <c r="M373"/>
  <c r="E373"/>
  <c r="S373"/>
  <c r="C373"/>
  <c r="M372"/>
  <c r="E372"/>
  <c r="C372"/>
  <c r="M371"/>
  <c r="E371"/>
  <c r="S371"/>
  <c r="C371"/>
  <c r="M370"/>
  <c r="E370"/>
  <c r="I370"/>
  <c r="N370"/>
  <c r="C370"/>
  <c r="M369"/>
  <c r="E369"/>
  <c r="S369"/>
  <c r="C369"/>
  <c r="M368"/>
  <c r="E368"/>
  <c r="I368"/>
  <c r="N368"/>
  <c r="C368"/>
  <c r="M367"/>
  <c r="E367"/>
  <c r="S367"/>
  <c r="C367"/>
  <c r="M366"/>
  <c r="E366"/>
  <c r="I366"/>
  <c r="N366"/>
  <c r="C366"/>
  <c r="M365"/>
  <c r="E365"/>
  <c r="S365"/>
  <c r="C365"/>
  <c r="M364"/>
  <c r="E364"/>
  <c r="C364"/>
  <c r="M363"/>
  <c r="E363"/>
  <c r="S363"/>
  <c r="C363"/>
  <c r="M362"/>
  <c r="E362"/>
  <c r="I362"/>
  <c r="N362"/>
  <c r="C362"/>
  <c r="M361"/>
  <c r="E361"/>
  <c r="S361"/>
  <c r="C361"/>
  <c r="M360"/>
  <c r="E360"/>
  <c r="I360"/>
  <c r="N360"/>
  <c r="C360"/>
  <c r="M359"/>
  <c r="E359"/>
  <c r="S359"/>
  <c r="C359"/>
  <c r="M358"/>
  <c r="E358"/>
  <c r="I358"/>
  <c r="N358"/>
  <c r="C358"/>
  <c r="M357"/>
  <c r="E357"/>
  <c r="S357"/>
  <c r="C357"/>
  <c r="M356"/>
  <c r="E356"/>
  <c r="C356"/>
  <c r="M355"/>
  <c r="E355"/>
  <c r="S355"/>
  <c r="C355"/>
  <c r="M354"/>
  <c r="I354"/>
  <c r="N354"/>
  <c r="E354"/>
  <c r="C354"/>
  <c r="M353"/>
  <c r="E353"/>
  <c r="S353"/>
  <c r="C353"/>
  <c r="M352"/>
  <c r="E352"/>
  <c r="I352"/>
  <c r="N352"/>
  <c r="C352"/>
  <c r="M351"/>
  <c r="E351"/>
  <c r="S351"/>
  <c r="C351"/>
  <c r="M350"/>
  <c r="E350"/>
  <c r="I350"/>
  <c r="N350"/>
  <c r="C350"/>
  <c r="M349"/>
  <c r="E349"/>
  <c r="S349"/>
  <c r="C349"/>
  <c r="M348"/>
  <c r="E348"/>
  <c r="C348"/>
  <c r="M347"/>
  <c r="E347"/>
  <c r="S347"/>
  <c r="C347"/>
  <c r="M346"/>
  <c r="E346"/>
  <c r="I346"/>
  <c r="N346"/>
  <c r="C346"/>
  <c r="M345"/>
  <c r="E345"/>
  <c r="S345"/>
  <c r="C345"/>
  <c r="M344"/>
  <c r="E344"/>
  <c r="I344"/>
  <c r="N344"/>
  <c r="C344"/>
  <c r="M343"/>
  <c r="E343"/>
  <c r="S343"/>
  <c r="C343"/>
  <c r="M342"/>
  <c r="E342"/>
  <c r="I342"/>
  <c r="N342"/>
  <c r="C342"/>
  <c r="M341"/>
  <c r="E341"/>
  <c r="S341"/>
  <c r="C341"/>
  <c r="M340"/>
  <c r="E340"/>
  <c r="C340"/>
  <c r="M339"/>
  <c r="E339"/>
  <c r="S339"/>
  <c r="C339"/>
  <c r="M338"/>
  <c r="E338"/>
  <c r="I338"/>
  <c r="N338"/>
  <c r="C338"/>
  <c r="M337"/>
  <c r="E337"/>
  <c r="S337"/>
  <c r="C337"/>
  <c r="M336"/>
  <c r="E336"/>
  <c r="I336"/>
  <c r="N336"/>
  <c r="C336"/>
  <c r="M335"/>
  <c r="E335"/>
  <c r="S335"/>
  <c r="C335"/>
  <c r="M334"/>
  <c r="E334"/>
  <c r="I334"/>
  <c r="N334"/>
  <c r="C334"/>
  <c r="M333"/>
  <c r="E333"/>
  <c r="S333"/>
  <c r="C333"/>
  <c r="M332"/>
  <c r="E332"/>
  <c r="C332"/>
  <c r="M331"/>
  <c r="E331"/>
  <c r="S331"/>
  <c r="C331"/>
  <c r="M330"/>
  <c r="E330"/>
  <c r="I330"/>
  <c r="N330"/>
  <c r="C330"/>
  <c r="M329"/>
  <c r="E329"/>
  <c r="S329"/>
  <c r="C329"/>
  <c r="M328"/>
  <c r="E328"/>
  <c r="I328"/>
  <c r="N328"/>
  <c r="C328"/>
  <c r="M327"/>
  <c r="E327"/>
  <c r="C327"/>
  <c r="M326"/>
  <c r="E326"/>
  <c r="I326"/>
  <c r="N326"/>
  <c r="C326"/>
  <c r="M325"/>
  <c r="E325"/>
  <c r="C325"/>
  <c r="M324"/>
  <c r="E324"/>
  <c r="S324"/>
  <c r="C324"/>
  <c r="M323"/>
  <c r="E323"/>
  <c r="C323"/>
  <c r="M322"/>
  <c r="I322"/>
  <c r="N322"/>
  <c r="E322"/>
  <c r="C322"/>
  <c r="M321"/>
  <c r="E321"/>
  <c r="C321"/>
  <c r="M320"/>
  <c r="E320"/>
  <c r="I320"/>
  <c r="N320"/>
  <c r="C320"/>
  <c r="M319"/>
  <c r="E319"/>
  <c r="C319"/>
  <c r="M318"/>
  <c r="E318"/>
  <c r="I318"/>
  <c r="N318"/>
  <c r="C318"/>
  <c r="M317"/>
  <c r="E317"/>
  <c r="C317"/>
  <c r="M316"/>
  <c r="E316"/>
  <c r="C316"/>
  <c r="M315"/>
  <c r="E315"/>
  <c r="C315"/>
  <c r="M314"/>
  <c r="E314"/>
  <c r="I314"/>
  <c r="N314"/>
  <c r="C314"/>
  <c r="M313"/>
  <c r="E313"/>
  <c r="C313"/>
  <c r="M312"/>
  <c r="E312"/>
  <c r="I312"/>
  <c r="N312"/>
  <c r="C312"/>
  <c r="M311"/>
  <c r="E311"/>
  <c r="C311"/>
  <c r="M310"/>
  <c r="E310"/>
  <c r="C310"/>
  <c r="M309"/>
  <c r="E309"/>
  <c r="C309"/>
  <c r="M308"/>
  <c r="E308"/>
  <c r="C308"/>
  <c r="M307"/>
  <c r="E307"/>
  <c r="C307"/>
  <c r="M306"/>
  <c r="E306"/>
  <c r="I306"/>
  <c r="N306"/>
  <c r="C306"/>
  <c r="M305"/>
  <c r="E305"/>
  <c r="S305"/>
  <c r="C305"/>
  <c r="M304"/>
  <c r="E304"/>
  <c r="I304"/>
  <c r="N304"/>
  <c r="C304"/>
  <c r="M303"/>
  <c r="E303"/>
  <c r="C303"/>
  <c r="M302"/>
  <c r="E302"/>
  <c r="I302"/>
  <c r="N302"/>
  <c r="C302"/>
  <c r="M301"/>
  <c r="E301"/>
  <c r="C301"/>
  <c r="M300"/>
  <c r="E300"/>
  <c r="S300"/>
  <c r="C300"/>
  <c r="M299"/>
  <c r="E299"/>
  <c r="I299"/>
  <c r="N299"/>
  <c r="C299"/>
  <c r="M298"/>
  <c r="E298"/>
  <c r="C298"/>
  <c r="M297"/>
  <c r="E297"/>
  <c r="S297"/>
  <c r="C297"/>
  <c r="M296"/>
  <c r="E296"/>
  <c r="C296"/>
  <c r="M295"/>
  <c r="E295"/>
  <c r="C295"/>
  <c r="M294"/>
  <c r="E294"/>
  <c r="I294"/>
  <c r="N294"/>
  <c r="C294"/>
  <c r="M293"/>
  <c r="E293"/>
  <c r="C293"/>
  <c r="M292"/>
  <c r="E292"/>
  <c r="S292"/>
  <c r="C292"/>
  <c r="M291"/>
  <c r="E291"/>
  <c r="C291"/>
  <c r="M290"/>
  <c r="E290"/>
  <c r="C290"/>
  <c r="M289"/>
  <c r="E289"/>
  <c r="S289"/>
  <c r="C289"/>
  <c r="M288"/>
  <c r="E288"/>
  <c r="C288"/>
  <c r="M287"/>
  <c r="E287"/>
  <c r="S287"/>
  <c r="C287"/>
  <c r="M286"/>
  <c r="E286"/>
  <c r="C286"/>
  <c r="M285"/>
  <c r="E285"/>
  <c r="S285"/>
  <c r="C285"/>
  <c r="M284"/>
  <c r="E284"/>
  <c r="S284"/>
  <c r="C284"/>
  <c r="M283"/>
  <c r="E283"/>
  <c r="S283"/>
  <c r="C283"/>
  <c r="M282"/>
  <c r="E282"/>
  <c r="C282"/>
  <c r="M281"/>
  <c r="E281"/>
  <c r="S281"/>
  <c r="C281"/>
  <c r="M280"/>
  <c r="E280"/>
  <c r="C280"/>
  <c r="M279"/>
  <c r="E279"/>
  <c r="S279"/>
  <c r="C279"/>
  <c r="M278"/>
  <c r="E278"/>
  <c r="C278"/>
  <c r="M277"/>
  <c r="E277"/>
  <c r="S277"/>
  <c r="C277"/>
  <c r="M276"/>
  <c r="E276"/>
  <c r="S276"/>
  <c r="C276"/>
  <c r="M275"/>
  <c r="E275"/>
  <c r="S275"/>
  <c r="C275"/>
  <c r="M274"/>
  <c r="E274"/>
  <c r="C274"/>
  <c r="M273"/>
  <c r="E273"/>
  <c r="S273"/>
  <c r="C273"/>
  <c r="M272"/>
  <c r="E272"/>
  <c r="C272"/>
  <c r="M271"/>
  <c r="E271"/>
  <c r="S271"/>
  <c r="C271"/>
  <c r="M270"/>
  <c r="E270"/>
  <c r="C270"/>
  <c r="M269"/>
  <c r="E269"/>
  <c r="S269"/>
  <c r="C269"/>
  <c r="M268"/>
  <c r="E268"/>
  <c r="S268"/>
  <c r="C268"/>
  <c r="M267"/>
  <c r="E267"/>
  <c r="S267"/>
  <c r="C267"/>
  <c r="M266"/>
  <c r="E266"/>
  <c r="C266"/>
  <c r="M265"/>
  <c r="E265"/>
  <c r="S265"/>
  <c r="C265"/>
  <c r="M264"/>
  <c r="E264"/>
  <c r="C264"/>
  <c r="M263"/>
  <c r="E263"/>
  <c r="S263"/>
  <c r="C263"/>
  <c r="M262"/>
  <c r="E262"/>
  <c r="C262"/>
  <c r="M261"/>
  <c r="E261"/>
  <c r="S261"/>
  <c r="C261"/>
  <c r="M260"/>
  <c r="E260"/>
  <c r="C260"/>
  <c r="M259"/>
  <c r="E259"/>
  <c r="S259"/>
  <c r="C259"/>
  <c r="M258"/>
  <c r="E258"/>
  <c r="C258"/>
  <c r="M257"/>
  <c r="E257"/>
  <c r="S257"/>
  <c r="C257"/>
  <c r="M256"/>
  <c r="E256"/>
  <c r="C256"/>
  <c r="M255"/>
  <c r="E255"/>
  <c r="S255"/>
  <c r="C255"/>
  <c r="M254"/>
  <c r="E254"/>
  <c r="C254"/>
  <c r="M253"/>
  <c r="E253"/>
  <c r="S253"/>
  <c r="C253"/>
  <c r="M252"/>
  <c r="E252"/>
  <c r="C252"/>
  <c r="M251"/>
  <c r="E251"/>
  <c r="S251"/>
  <c r="C251"/>
  <c r="M250"/>
  <c r="E250"/>
  <c r="C250"/>
  <c r="M249"/>
  <c r="E249"/>
  <c r="S249"/>
  <c r="C249"/>
  <c r="M248"/>
  <c r="E248"/>
  <c r="C248"/>
  <c r="M247"/>
  <c r="E247"/>
  <c r="S247"/>
  <c r="C247"/>
  <c r="M246"/>
  <c r="E246"/>
  <c r="C246"/>
  <c r="M245"/>
  <c r="E245"/>
  <c r="S245"/>
  <c r="C245"/>
  <c r="M244"/>
  <c r="E244"/>
  <c r="C244"/>
  <c r="M243"/>
  <c r="E243"/>
  <c r="S243"/>
  <c r="C243"/>
  <c r="M242"/>
  <c r="E242"/>
  <c r="C242"/>
  <c r="M241"/>
  <c r="E241"/>
  <c r="S241"/>
  <c r="C241"/>
  <c r="M240"/>
  <c r="E240"/>
  <c r="C240"/>
  <c r="M239"/>
  <c r="E239"/>
  <c r="S239"/>
  <c r="C239"/>
  <c r="M238"/>
  <c r="E238"/>
  <c r="C238"/>
  <c r="M237"/>
  <c r="E237"/>
  <c r="S237"/>
  <c r="C237"/>
  <c r="M236"/>
  <c r="E236"/>
  <c r="C236"/>
  <c r="M235"/>
  <c r="E235"/>
  <c r="S235"/>
  <c r="C235"/>
  <c r="M234"/>
  <c r="E234"/>
  <c r="C234"/>
  <c r="M233"/>
  <c r="E233"/>
  <c r="S233"/>
  <c r="C233"/>
  <c r="M232"/>
  <c r="E232"/>
  <c r="C232"/>
  <c r="M231"/>
  <c r="E231"/>
  <c r="S231"/>
  <c r="C231"/>
  <c r="M230"/>
  <c r="E230"/>
  <c r="C230"/>
  <c r="M229"/>
  <c r="E229"/>
  <c r="S229"/>
  <c r="C229"/>
  <c r="M228"/>
  <c r="E228"/>
  <c r="C228"/>
  <c r="M227"/>
  <c r="E227"/>
  <c r="S227"/>
  <c r="C227"/>
  <c r="M226"/>
  <c r="E226"/>
  <c r="C226"/>
  <c r="M225"/>
  <c r="E225"/>
  <c r="S225"/>
  <c r="C225"/>
  <c r="M224"/>
  <c r="E224"/>
  <c r="C224"/>
  <c r="M223"/>
  <c r="E223"/>
  <c r="S223"/>
  <c r="C223"/>
  <c r="M222"/>
  <c r="E222"/>
  <c r="C222"/>
  <c r="M221"/>
  <c r="E221"/>
  <c r="S221"/>
  <c r="C221"/>
  <c r="M220"/>
  <c r="E220"/>
  <c r="C220"/>
  <c r="M219"/>
  <c r="E219"/>
  <c r="S219"/>
  <c r="C219"/>
  <c r="M218"/>
  <c r="E218"/>
  <c r="C218"/>
  <c r="M217"/>
  <c r="E217"/>
  <c r="S217"/>
  <c r="C217"/>
  <c r="M216"/>
  <c r="E216"/>
  <c r="C216"/>
  <c r="M215"/>
  <c r="E215"/>
  <c r="S215"/>
  <c r="C215"/>
  <c r="M214"/>
  <c r="E214"/>
  <c r="C214"/>
  <c r="M213"/>
  <c r="E213"/>
  <c r="S213"/>
  <c r="C213"/>
  <c r="M212"/>
  <c r="E212"/>
  <c r="C212"/>
  <c r="M211"/>
  <c r="E211"/>
  <c r="S211"/>
  <c r="C211"/>
  <c r="M210"/>
  <c r="E210"/>
  <c r="C210"/>
  <c r="M209"/>
  <c r="E209"/>
  <c r="S209"/>
  <c r="C209"/>
  <c r="M208"/>
  <c r="E208"/>
  <c r="C208"/>
  <c r="M207"/>
  <c r="E207"/>
  <c r="S207"/>
  <c r="C207"/>
  <c r="M206"/>
  <c r="E206"/>
  <c r="C206"/>
  <c r="M205"/>
  <c r="E205"/>
  <c r="S205"/>
  <c r="C205"/>
  <c r="M204"/>
  <c r="E204"/>
  <c r="C204"/>
  <c r="M203"/>
  <c r="E203"/>
  <c r="S203"/>
  <c r="C203"/>
  <c r="M202"/>
  <c r="E202"/>
  <c r="C202"/>
  <c r="M201"/>
  <c r="E201"/>
  <c r="S201"/>
  <c r="C201"/>
  <c r="M200"/>
  <c r="E200"/>
  <c r="C200"/>
  <c r="M199"/>
  <c r="E199"/>
  <c r="S199"/>
  <c r="C199"/>
  <c r="M198"/>
  <c r="E198"/>
  <c r="C198"/>
  <c r="M197"/>
  <c r="E197"/>
  <c r="S197"/>
  <c r="C197"/>
  <c r="M196"/>
  <c r="E196"/>
  <c r="C196"/>
  <c r="M195"/>
  <c r="E195"/>
  <c r="S195"/>
  <c r="C195"/>
  <c r="M194"/>
  <c r="E194"/>
  <c r="C194"/>
  <c r="M193"/>
  <c r="E193"/>
  <c r="S193"/>
  <c r="C193"/>
  <c r="M192"/>
  <c r="E192"/>
  <c r="C192"/>
  <c r="M191"/>
  <c r="E191"/>
  <c r="S191"/>
  <c r="C191"/>
  <c r="M190"/>
  <c r="E190"/>
  <c r="C190"/>
  <c r="M189"/>
  <c r="E189"/>
  <c r="S189"/>
  <c r="C189"/>
  <c r="M188"/>
  <c r="E188"/>
  <c r="C188"/>
  <c r="M187"/>
  <c r="E187"/>
  <c r="S187"/>
  <c r="C187"/>
  <c r="M186"/>
  <c r="E186"/>
  <c r="C186"/>
  <c r="M185"/>
  <c r="E185"/>
  <c r="S185"/>
  <c r="C185"/>
  <c r="M184"/>
  <c r="E184"/>
  <c r="C184"/>
  <c r="M183"/>
  <c r="E183"/>
  <c r="S183"/>
  <c r="C183"/>
  <c r="M182"/>
  <c r="E182"/>
  <c r="C182"/>
  <c r="M181"/>
  <c r="E181"/>
  <c r="S181"/>
  <c r="C181"/>
  <c r="M180"/>
  <c r="E180"/>
  <c r="C180"/>
  <c r="M179"/>
  <c r="E179"/>
  <c r="S179"/>
  <c r="C179"/>
  <c r="M178"/>
  <c r="E178"/>
  <c r="C178"/>
  <c r="M177"/>
  <c r="E177"/>
  <c r="S177"/>
  <c r="C177"/>
  <c r="M176"/>
  <c r="E176"/>
  <c r="C176"/>
  <c r="M175"/>
  <c r="E175"/>
  <c r="S175"/>
  <c r="C175"/>
  <c r="M174"/>
  <c r="E174"/>
  <c r="C174"/>
  <c r="M173"/>
  <c r="E173"/>
  <c r="S173"/>
  <c r="C173"/>
  <c r="M172"/>
  <c r="E172"/>
  <c r="C172"/>
  <c r="M171"/>
  <c r="E171"/>
  <c r="S171"/>
  <c r="C171"/>
  <c r="M170"/>
  <c r="E170"/>
  <c r="C170"/>
  <c r="M169"/>
  <c r="E169"/>
  <c r="S169"/>
  <c r="C169"/>
  <c r="M168"/>
  <c r="E168"/>
  <c r="C168"/>
  <c r="M167"/>
  <c r="E167"/>
  <c r="S167"/>
  <c r="C167"/>
  <c r="M166"/>
  <c r="E166"/>
  <c r="C166"/>
  <c r="M165"/>
  <c r="E165"/>
  <c r="S165"/>
  <c r="C165"/>
  <c r="M164"/>
  <c r="E164"/>
  <c r="C164"/>
  <c r="M163"/>
  <c r="E163"/>
  <c r="S163"/>
  <c r="C163"/>
  <c r="M162"/>
  <c r="E162"/>
  <c r="C162"/>
  <c r="M161"/>
  <c r="E161"/>
  <c r="S161"/>
  <c r="C161"/>
  <c r="M160"/>
  <c r="E160"/>
  <c r="C160"/>
  <c r="M159"/>
  <c r="E159"/>
  <c r="S159"/>
  <c r="C159"/>
  <c r="M158"/>
  <c r="E158"/>
  <c r="C158"/>
  <c r="M157"/>
  <c r="E157"/>
  <c r="S157"/>
  <c r="C157"/>
  <c r="M156"/>
  <c r="E156"/>
  <c r="C156"/>
  <c r="M155"/>
  <c r="E155"/>
  <c r="S155"/>
  <c r="C155"/>
  <c r="M154"/>
  <c r="E154"/>
  <c r="C154"/>
  <c r="M153"/>
  <c r="E153"/>
  <c r="S153"/>
  <c r="C153"/>
  <c r="M152"/>
  <c r="E152"/>
  <c r="C152"/>
  <c r="M151"/>
  <c r="E151"/>
  <c r="S151"/>
  <c r="C151"/>
  <c r="M150"/>
  <c r="E150"/>
  <c r="C150"/>
  <c r="M149"/>
  <c r="E149"/>
  <c r="S149"/>
  <c r="C149"/>
  <c r="M148"/>
  <c r="E148"/>
  <c r="S148"/>
  <c r="C148"/>
  <c r="M147"/>
  <c r="E147"/>
  <c r="S147"/>
  <c r="C147"/>
  <c r="M146"/>
  <c r="E146"/>
  <c r="C146"/>
  <c r="M145"/>
  <c r="E145"/>
  <c r="S145"/>
  <c r="C145"/>
  <c r="M144"/>
  <c r="E144"/>
  <c r="C144"/>
  <c r="M143"/>
  <c r="E143"/>
  <c r="S143"/>
  <c r="C143"/>
  <c r="M142"/>
  <c r="E142"/>
  <c r="C142"/>
  <c r="M141"/>
  <c r="E141"/>
  <c r="S141"/>
  <c r="C141"/>
  <c r="M140"/>
  <c r="E140"/>
  <c r="S140"/>
  <c r="C140"/>
  <c r="M139"/>
  <c r="E139"/>
  <c r="S139"/>
  <c r="C139"/>
  <c r="M138"/>
  <c r="E138"/>
  <c r="C138"/>
  <c r="M137"/>
  <c r="E137"/>
  <c r="S137"/>
  <c r="C137"/>
  <c r="M136"/>
  <c r="E136"/>
  <c r="C136"/>
  <c r="M135"/>
  <c r="E135"/>
  <c r="S135"/>
  <c r="C135"/>
  <c r="M134"/>
  <c r="E134"/>
  <c r="C134"/>
  <c r="M133"/>
  <c r="E133"/>
  <c r="S133"/>
  <c r="C133"/>
  <c r="M132"/>
  <c r="E132"/>
  <c r="S132"/>
  <c r="C132"/>
  <c r="M131"/>
  <c r="E131"/>
  <c r="S131"/>
  <c r="C131"/>
  <c r="M130"/>
  <c r="E130"/>
  <c r="C130"/>
  <c r="M129"/>
  <c r="E129"/>
  <c r="S129"/>
  <c r="C129"/>
  <c r="M128"/>
  <c r="E128"/>
  <c r="C128"/>
  <c r="M127"/>
  <c r="E127"/>
  <c r="S127"/>
  <c r="C127"/>
  <c r="M126"/>
  <c r="E126"/>
  <c r="C126"/>
  <c r="M125"/>
  <c r="E125"/>
  <c r="S125"/>
  <c r="C125"/>
  <c r="M124"/>
  <c r="E124"/>
  <c r="S124"/>
  <c r="C124"/>
  <c r="M123"/>
  <c r="E123"/>
  <c r="S123"/>
  <c r="C123"/>
  <c r="M122"/>
  <c r="E122"/>
  <c r="C122"/>
  <c r="M121"/>
  <c r="E121"/>
  <c r="S121"/>
  <c r="C121"/>
  <c r="M120"/>
  <c r="E120"/>
  <c r="C120"/>
  <c r="M119"/>
  <c r="E119"/>
  <c r="S119"/>
  <c r="C119"/>
  <c r="M118"/>
  <c r="E118"/>
  <c r="C118"/>
  <c r="M117"/>
  <c r="E117"/>
  <c r="S117"/>
  <c r="C117"/>
  <c r="M116"/>
  <c r="E116"/>
  <c r="S116"/>
  <c r="C116"/>
  <c r="M115"/>
  <c r="E115"/>
  <c r="S115"/>
  <c r="C115"/>
  <c r="M114"/>
  <c r="E114"/>
  <c r="C114"/>
  <c r="M113"/>
  <c r="E113"/>
  <c r="S113"/>
  <c r="C113"/>
  <c r="M112"/>
  <c r="E112"/>
  <c r="C112"/>
  <c r="M111"/>
  <c r="E111"/>
  <c r="S111"/>
  <c r="C111"/>
  <c r="M110"/>
  <c r="E110"/>
  <c r="C110"/>
  <c r="M109"/>
  <c r="E109"/>
  <c r="S109"/>
  <c r="C109"/>
  <c r="M108"/>
  <c r="E108"/>
  <c r="S108"/>
  <c r="C108"/>
  <c r="E107"/>
  <c r="S107"/>
  <c r="C107"/>
  <c r="E106"/>
  <c r="C106"/>
  <c r="E105"/>
  <c r="S105"/>
  <c r="C105"/>
  <c r="E104"/>
  <c r="C104"/>
  <c r="E103"/>
  <c r="S103"/>
  <c r="C103"/>
  <c r="E102"/>
  <c r="C102"/>
  <c r="E101"/>
  <c r="S101"/>
  <c r="C101"/>
  <c r="E100"/>
  <c r="S100"/>
  <c r="C100"/>
  <c r="E99"/>
  <c r="S99"/>
  <c r="C99"/>
  <c r="E98"/>
  <c r="C98"/>
  <c r="E97"/>
  <c r="S97"/>
  <c r="C97"/>
  <c r="E96"/>
  <c r="C96"/>
  <c r="E95"/>
  <c r="S95"/>
  <c r="C95"/>
  <c r="E94"/>
  <c r="C94"/>
  <c r="E93"/>
  <c r="S93"/>
  <c r="C93"/>
  <c r="E92"/>
  <c r="S92"/>
  <c r="C92"/>
  <c r="E91"/>
  <c r="S91"/>
  <c r="C91"/>
  <c r="E90"/>
  <c r="C90"/>
  <c r="E89"/>
  <c r="S89"/>
  <c r="C89"/>
  <c r="E88"/>
  <c r="C88"/>
  <c r="E87"/>
  <c r="S87"/>
  <c r="C87"/>
  <c r="E86"/>
  <c r="C86"/>
  <c r="E85"/>
  <c r="S85"/>
  <c r="C85"/>
  <c r="E84"/>
  <c r="S84"/>
  <c r="C84"/>
  <c r="E83"/>
  <c r="S83"/>
  <c r="C83"/>
  <c r="E82"/>
  <c r="C82"/>
  <c r="E81"/>
  <c r="S81"/>
  <c r="C81"/>
  <c r="E80"/>
  <c r="C80"/>
  <c r="E79"/>
  <c r="S79"/>
  <c r="C79"/>
  <c r="E78"/>
  <c r="C78"/>
  <c r="E77"/>
  <c r="S77"/>
  <c r="C77"/>
  <c r="E76"/>
  <c r="S76"/>
  <c r="C76"/>
  <c r="E75"/>
  <c r="S75"/>
  <c r="C75"/>
  <c r="E74"/>
  <c r="C74"/>
  <c r="E73"/>
  <c r="S73"/>
  <c r="C73"/>
  <c r="E72"/>
  <c r="C72"/>
  <c r="E71"/>
  <c r="S71"/>
  <c r="C71"/>
  <c r="E70"/>
  <c r="C70"/>
  <c r="E69"/>
  <c r="S69"/>
  <c r="C69"/>
  <c r="E68"/>
  <c r="S68"/>
  <c r="C68"/>
  <c r="E67"/>
  <c r="S67"/>
  <c r="C67"/>
  <c r="E66"/>
  <c r="C66"/>
  <c r="E65"/>
  <c r="S65"/>
  <c r="C65"/>
  <c r="E64"/>
  <c r="C64"/>
  <c r="E63"/>
  <c r="S63"/>
  <c r="C63"/>
  <c r="E62"/>
  <c r="C62"/>
  <c r="E61"/>
  <c r="S61"/>
  <c r="C61"/>
  <c r="E60"/>
  <c r="S60"/>
  <c r="C60"/>
  <c r="E59"/>
  <c r="S59"/>
  <c r="C59"/>
  <c r="E58"/>
  <c r="C58"/>
  <c r="E57"/>
  <c r="S57"/>
  <c r="C57"/>
  <c r="E56"/>
  <c r="C56"/>
  <c r="E55"/>
  <c r="S55"/>
  <c r="C55"/>
  <c r="E54"/>
  <c r="C54"/>
  <c r="E53"/>
  <c r="S53"/>
  <c r="C53"/>
  <c r="E52"/>
  <c r="S52"/>
  <c r="C52"/>
  <c r="E51"/>
  <c r="S51"/>
  <c r="C51"/>
  <c r="E50"/>
  <c r="C50"/>
  <c r="E49"/>
  <c r="S49"/>
  <c r="C49"/>
  <c r="E48"/>
  <c r="C48"/>
  <c r="E47"/>
  <c r="S47"/>
  <c r="C47"/>
  <c r="E46"/>
  <c r="C46"/>
  <c r="E45"/>
  <c r="S45"/>
  <c r="C45"/>
  <c r="E44"/>
  <c r="S44"/>
  <c r="C44"/>
  <c r="E43"/>
  <c r="S43"/>
  <c r="C43"/>
  <c r="E42"/>
  <c r="C42"/>
  <c r="E41"/>
  <c r="S41"/>
  <c r="C41"/>
  <c r="E40"/>
  <c r="C40"/>
  <c r="E39"/>
  <c r="S39"/>
  <c r="C39"/>
  <c r="E38"/>
  <c r="C38"/>
  <c r="E37"/>
  <c r="S37"/>
  <c r="C37"/>
  <c r="E36"/>
  <c r="S36"/>
  <c r="C36"/>
  <c r="E35"/>
  <c r="S35"/>
  <c r="C35"/>
  <c r="E34"/>
  <c r="C34"/>
  <c r="E33"/>
  <c r="S33"/>
  <c r="C33"/>
  <c r="E32"/>
  <c r="C32"/>
  <c r="E31"/>
  <c r="S31"/>
  <c r="C31"/>
  <c r="E30"/>
  <c r="C30"/>
  <c r="E29"/>
  <c r="S29"/>
  <c r="C29"/>
  <c r="E28"/>
  <c r="S28"/>
  <c r="C28"/>
  <c r="E27"/>
  <c r="S27"/>
  <c r="C27"/>
  <c r="E26"/>
  <c r="C26"/>
  <c r="E25"/>
  <c r="S25"/>
  <c r="C25"/>
  <c r="E24"/>
  <c r="C24"/>
  <c r="E23"/>
  <c r="S23"/>
  <c r="C23"/>
  <c r="E22"/>
  <c r="C22"/>
  <c r="E21"/>
  <c r="S21"/>
  <c r="C21"/>
  <c r="E20"/>
  <c r="S20"/>
  <c r="C20"/>
  <c r="E19"/>
  <c r="S19"/>
  <c r="C19"/>
  <c r="E18"/>
  <c r="S18"/>
  <c r="C18"/>
  <c r="E17"/>
  <c r="C17"/>
  <c r="E16"/>
  <c r="S16"/>
  <c r="C16"/>
  <c r="E15"/>
  <c r="C15"/>
  <c r="E14"/>
  <c r="C14"/>
  <c r="E13"/>
  <c r="C13"/>
  <c r="E12"/>
  <c r="C12"/>
  <c r="E11"/>
  <c r="G11"/>
  <c r="S11"/>
  <c r="C11"/>
  <c r="E10"/>
  <c r="G10"/>
  <c r="C10"/>
  <c r="E9"/>
  <c r="G9"/>
  <c r="C9"/>
  <c r="E8"/>
  <c r="G8"/>
  <c r="S8"/>
  <c r="C8"/>
  <c r="D1006" i="5"/>
  <c r="C1006"/>
  <c r="D1005"/>
  <c r="C1005"/>
  <c r="D1004"/>
  <c r="C1004"/>
  <c r="D1003"/>
  <c r="C1003"/>
  <c r="D1002"/>
  <c r="C1002"/>
  <c r="D1001"/>
  <c r="C1001"/>
  <c r="D1000"/>
  <c r="C1000"/>
  <c r="D999"/>
  <c r="C999"/>
  <c r="D998"/>
  <c r="C998"/>
  <c r="D997"/>
  <c r="C997"/>
  <c r="D996"/>
  <c r="C996"/>
  <c r="D995"/>
  <c r="C995"/>
  <c r="D994"/>
  <c r="C994"/>
  <c r="D993"/>
  <c r="C993"/>
  <c r="D992"/>
  <c r="C992"/>
  <c r="D991"/>
  <c r="C991"/>
  <c r="D990"/>
  <c r="C990"/>
  <c r="D989"/>
  <c r="C989"/>
  <c r="D988"/>
  <c r="C988"/>
  <c r="D987"/>
  <c r="C987"/>
  <c r="D986"/>
  <c r="C986"/>
  <c r="D985"/>
  <c r="C985"/>
  <c r="D984"/>
  <c r="C984"/>
  <c r="D983"/>
  <c r="C983"/>
  <c r="D982"/>
  <c r="C982"/>
  <c r="D981"/>
  <c r="C981"/>
  <c r="D980"/>
  <c r="C980"/>
  <c r="D979"/>
  <c r="C979"/>
  <c r="D978"/>
  <c r="C978"/>
  <c r="D977"/>
  <c r="C977"/>
  <c r="D976"/>
  <c r="C976"/>
  <c r="D975"/>
  <c r="C975"/>
  <c r="D974"/>
  <c r="C974"/>
  <c r="D973"/>
  <c r="C973"/>
  <c r="D972"/>
  <c r="C972"/>
  <c r="D971"/>
  <c r="C971"/>
  <c r="D970"/>
  <c r="C970"/>
  <c r="D969"/>
  <c r="C969"/>
  <c r="D968"/>
  <c r="C968"/>
  <c r="D967"/>
  <c r="C967"/>
  <c r="D966"/>
  <c r="C966"/>
  <c r="D965"/>
  <c r="C965"/>
  <c r="D964"/>
  <c r="C964"/>
  <c r="D963"/>
  <c r="C963"/>
  <c r="D962"/>
  <c r="C962"/>
  <c r="D961"/>
  <c r="C961"/>
  <c r="D960"/>
  <c r="C960"/>
  <c r="D959"/>
  <c r="C959"/>
  <c r="D958"/>
  <c r="C958"/>
  <c r="D957"/>
  <c r="C957"/>
  <c r="D956"/>
  <c r="C956"/>
  <c r="D955"/>
  <c r="C955"/>
  <c r="D954"/>
  <c r="C954"/>
  <c r="D953"/>
  <c r="C953"/>
  <c r="D952"/>
  <c r="C952"/>
  <c r="D951"/>
  <c r="C951"/>
  <c r="D950"/>
  <c r="C950"/>
  <c r="D949"/>
  <c r="C949"/>
  <c r="D948"/>
  <c r="C948"/>
  <c r="D947"/>
  <c r="C947"/>
  <c r="D946"/>
  <c r="C946"/>
  <c r="D945"/>
  <c r="C945"/>
  <c r="D944"/>
  <c r="C944"/>
  <c r="D943"/>
  <c r="C943"/>
  <c r="D942"/>
  <c r="C942"/>
  <c r="D941"/>
  <c r="C941"/>
  <c r="D940"/>
  <c r="C940"/>
  <c r="D939"/>
  <c r="C939"/>
  <c r="D938"/>
  <c r="C938"/>
  <c r="D937"/>
  <c r="C937"/>
  <c r="D936"/>
  <c r="C936"/>
  <c r="D935"/>
  <c r="C935"/>
  <c r="D934"/>
  <c r="C934"/>
  <c r="D933"/>
  <c r="C933"/>
  <c r="D932"/>
  <c r="C932"/>
  <c r="D931"/>
  <c r="C931"/>
  <c r="D930"/>
  <c r="C930"/>
  <c r="D929"/>
  <c r="C929"/>
  <c r="D928"/>
  <c r="C928"/>
  <c r="D927"/>
  <c r="C927"/>
  <c r="D926"/>
  <c r="C926"/>
  <c r="D925"/>
  <c r="C925"/>
  <c r="D924"/>
  <c r="C924"/>
  <c r="D923"/>
  <c r="C923"/>
  <c r="D922"/>
  <c r="C922"/>
  <c r="D921"/>
  <c r="C921"/>
  <c r="D920"/>
  <c r="C920"/>
  <c r="D919"/>
  <c r="C919"/>
  <c r="D918"/>
  <c r="C918"/>
  <c r="D917"/>
  <c r="C917"/>
  <c r="D916"/>
  <c r="C916"/>
  <c r="D915"/>
  <c r="C915"/>
  <c r="D914"/>
  <c r="C914"/>
  <c r="D913"/>
  <c r="C913"/>
  <c r="D912"/>
  <c r="C912"/>
  <c r="D911"/>
  <c r="C911"/>
  <c r="D910"/>
  <c r="C910"/>
  <c r="D909"/>
  <c r="C909"/>
  <c r="D908"/>
  <c r="C908"/>
  <c r="D907"/>
  <c r="C907"/>
  <c r="D906"/>
  <c r="C906"/>
  <c r="D905"/>
  <c r="C905"/>
  <c r="D904"/>
  <c r="C904"/>
  <c r="D903"/>
  <c r="C903"/>
  <c r="D902"/>
  <c r="C902"/>
  <c r="D901"/>
  <c r="C901"/>
  <c r="D900"/>
  <c r="C900"/>
  <c r="D899"/>
  <c r="C899"/>
  <c r="D898"/>
  <c r="C898"/>
  <c r="D897"/>
  <c r="C897"/>
  <c r="D896"/>
  <c r="C896"/>
  <c r="D895"/>
  <c r="C895"/>
  <c r="D894"/>
  <c r="C894"/>
  <c r="D893"/>
  <c r="C893"/>
  <c r="D892"/>
  <c r="C892"/>
  <c r="D891"/>
  <c r="C891"/>
  <c r="D890"/>
  <c r="C890"/>
  <c r="D889"/>
  <c r="C889"/>
  <c r="D888"/>
  <c r="C888"/>
  <c r="D887"/>
  <c r="C887"/>
  <c r="D886"/>
  <c r="C886"/>
  <c r="D885"/>
  <c r="C885"/>
  <c r="D884"/>
  <c r="C884"/>
  <c r="D883"/>
  <c r="C883"/>
  <c r="D882"/>
  <c r="C882"/>
  <c r="D881"/>
  <c r="C881"/>
  <c r="D880"/>
  <c r="C880"/>
  <c r="D879"/>
  <c r="C879"/>
  <c r="D878"/>
  <c r="C878"/>
  <c r="D877"/>
  <c r="C877"/>
  <c r="D876"/>
  <c r="C876"/>
  <c r="D875"/>
  <c r="C875"/>
  <c r="D874"/>
  <c r="C874"/>
  <c r="D873"/>
  <c r="C873"/>
  <c r="D872"/>
  <c r="C872"/>
  <c r="D871"/>
  <c r="C871"/>
  <c r="D870"/>
  <c r="C870"/>
  <c r="D869"/>
  <c r="C869"/>
  <c r="D868"/>
  <c r="C868"/>
  <c r="D867"/>
  <c r="C867"/>
  <c r="D866"/>
  <c r="C866"/>
  <c r="D865"/>
  <c r="C865"/>
  <c r="D864"/>
  <c r="C864"/>
  <c r="D863"/>
  <c r="C863"/>
  <c r="D862"/>
  <c r="C862"/>
  <c r="D861"/>
  <c r="C861"/>
  <c r="D860"/>
  <c r="C860"/>
  <c r="D859"/>
  <c r="C859"/>
  <c r="D858"/>
  <c r="C858"/>
  <c r="D857"/>
  <c r="C857"/>
  <c r="D856"/>
  <c r="C856"/>
  <c r="D855"/>
  <c r="C855"/>
  <c r="D854"/>
  <c r="C854"/>
  <c r="D853"/>
  <c r="C853"/>
  <c r="D852"/>
  <c r="C852"/>
  <c r="D851"/>
  <c r="C851"/>
  <c r="D850"/>
  <c r="C850"/>
  <c r="D849"/>
  <c r="C849"/>
  <c r="D848"/>
  <c r="C848"/>
  <c r="D847"/>
  <c r="C847"/>
  <c r="D846"/>
  <c r="C846"/>
  <c r="D845"/>
  <c r="C845"/>
  <c r="D844"/>
  <c r="C844"/>
  <c r="D843"/>
  <c r="C843"/>
  <c r="D842"/>
  <c r="C842"/>
  <c r="D841"/>
  <c r="C841"/>
  <c r="D840"/>
  <c r="C840"/>
  <c r="D839"/>
  <c r="C839"/>
  <c r="D838"/>
  <c r="C838"/>
  <c r="D837"/>
  <c r="C837"/>
  <c r="D836"/>
  <c r="C836"/>
  <c r="D835"/>
  <c r="C835"/>
  <c r="D834"/>
  <c r="C834"/>
  <c r="D833"/>
  <c r="C833"/>
  <c r="D832"/>
  <c r="C832"/>
  <c r="D831"/>
  <c r="C831"/>
  <c r="D830"/>
  <c r="C830"/>
  <c r="D829"/>
  <c r="C829"/>
  <c r="D828"/>
  <c r="C828"/>
  <c r="D827"/>
  <c r="C827"/>
  <c r="D826"/>
  <c r="C826"/>
  <c r="D825"/>
  <c r="C825"/>
  <c r="D824"/>
  <c r="C824"/>
  <c r="D823"/>
  <c r="C823"/>
  <c r="D822"/>
  <c r="C822"/>
  <c r="D821"/>
  <c r="C821"/>
  <c r="D820"/>
  <c r="C820"/>
  <c r="D819"/>
  <c r="C819"/>
  <c r="D818"/>
  <c r="C818"/>
  <c r="D817"/>
  <c r="C817"/>
  <c r="D816"/>
  <c r="C816"/>
  <c r="D815"/>
  <c r="C815"/>
  <c r="D814"/>
  <c r="C814"/>
  <c r="D813"/>
  <c r="C813"/>
  <c r="D812"/>
  <c r="C812"/>
  <c r="D811"/>
  <c r="C811"/>
  <c r="D810"/>
  <c r="C810"/>
  <c r="D809"/>
  <c r="C809"/>
  <c r="D808"/>
  <c r="C808"/>
  <c r="D807"/>
  <c r="C807"/>
  <c r="D806"/>
  <c r="C806"/>
  <c r="D805"/>
  <c r="C805"/>
  <c r="D804"/>
  <c r="C804"/>
  <c r="D803"/>
  <c r="C803"/>
  <c r="D802"/>
  <c r="C802"/>
  <c r="D801"/>
  <c r="C801"/>
  <c r="D800"/>
  <c r="C800"/>
  <c r="D799"/>
  <c r="C799"/>
  <c r="D798"/>
  <c r="C798"/>
  <c r="D797"/>
  <c r="C797"/>
  <c r="D796"/>
  <c r="C796"/>
  <c r="D795"/>
  <c r="C795"/>
  <c r="D794"/>
  <c r="C794"/>
  <c r="D793"/>
  <c r="C793"/>
  <c r="D792"/>
  <c r="C792"/>
  <c r="D791"/>
  <c r="C791"/>
  <c r="D790"/>
  <c r="C790"/>
  <c r="D789"/>
  <c r="C789"/>
  <c r="D788"/>
  <c r="C788"/>
  <c r="D787"/>
  <c r="C787"/>
  <c r="D786"/>
  <c r="C786"/>
  <c r="D785"/>
  <c r="C785"/>
  <c r="D784"/>
  <c r="C784"/>
  <c r="D783"/>
  <c r="C783"/>
  <c r="D782"/>
  <c r="C782"/>
  <c r="D781"/>
  <c r="C781"/>
  <c r="D780"/>
  <c r="C780"/>
  <c r="D779"/>
  <c r="C779"/>
  <c r="D778"/>
  <c r="C778"/>
  <c r="D777"/>
  <c r="C777"/>
  <c r="D776"/>
  <c r="C776"/>
  <c r="D775"/>
  <c r="C775"/>
  <c r="D774"/>
  <c r="C774"/>
  <c r="D773"/>
  <c r="C773"/>
  <c r="D772"/>
  <c r="C772"/>
  <c r="D771"/>
  <c r="C771"/>
  <c r="D770"/>
  <c r="C770"/>
  <c r="D769"/>
  <c r="C769"/>
  <c r="D768"/>
  <c r="C768"/>
  <c r="D767"/>
  <c r="C767"/>
  <c r="D766"/>
  <c r="C766"/>
  <c r="D765"/>
  <c r="C765"/>
  <c r="D764"/>
  <c r="C764"/>
  <c r="D763"/>
  <c r="C763"/>
  <c r="D762"/>
  <c r="C762"/>
  <c r="D761"/>
  <c r="C761"/>
  <c r="D760"/>
  <c r="C760"/>
  <c r="D759"/>
  <c r="C759"/>
  <c r="D758"/>
  <c r="C758"/>
  <c r="D757"/>
  <c r="C757"/>
  <c r="D756"/>
  <c r="C756"/>
  <c r="D755"/>
  <c r="C755"/>
  <c r="D754"/>
  <c r="C754"/>
  <c r="D753"/>
  <c r="C753"/>
  <c r="D752"/>
  <c r="C752"/>
  <c r="D751"/>
  <c r="C751"/>
  <c r="D750"/>
  <c r="C750"/>
  <c r="D749"/>
  <c r="C749"/>
  <c r="D748"/>
  <c r="C748"/>
  <c r="D747"/>
  <c r="C747"/>
  <c r="D746"/>
  <c r="C746"/>
  <c r="D745"/>
  <c r="C745"/>
  <c r="D744"/>
  <c r="C744"/>
  <c r="D743"/>
  <c r="C743"/>
  <c r="D742"/>
  <c r="C742"/>
  <c r="D741"/>
  <c r="C741"/>
  <c r="D740"/>
  <c r="C740"/>
  <c r="D739"/>
  <c r="C739"/>
  <c r="D738"/>
  <c r="C738"/>
  <c r="D737"/>
  <c r="C737"/>
  <c r="D736"/>
  <c r="C736"/>
  <c r="D735"/>
  <c r="C735"/>
  <c r="D734"/>
  <c r="C734"/>
  <c r="D733"/>
  <c r="C733"/>
  <c r="D732"/>
  <c r="C732"/>
  <c r="D731"/>
  <c r="C731"/>
  <c r="D730"/>
  <c r="C730"/>
  <c r="D729"/>
  <c r="C729"/>
  <c r="D728"/>
  <c r="C728"/>
  <c r="D727"/>
  <c r="C727"/>
  <c r="D726"/>
  <c r="C726"/>
  <c r="D725"/>
  <c r="C725"/>
  <c r="D724"/>
  <c r="C724"/>
  <c r="D723"/>
  <c r="C723"/>
  <c r="D722"/>
  <c r="C722"/>
  <c r="D721"/>
  <c r="C721"/>
  <c r="D720"/>
  <c r="C720"/>
  <c r="D719"/>
  <c r="C719"/>
  <c r="D718"/>
  <c r="C718"/>
  <c r="D717"/>
  <c r="C717"/>
  <c r="D716"/>
  <c r="C716"/>
  <c r="D715"/>
  <c r="C715"/>
  <c r="D714"/>
  <c r="C714"/>
  <c r="D713"/>
  <c r="C713"/>
  <c r="D712"/>
  <c r="C712"/>
  <c r="D711"/>
  <c r="C711"/>
  <c r="D710"/>
  <c r="C710"/>
  <c r="D709"/>
  <c r="C709"/>
  <c r="D708"/>
  <c r="C708"/>
  <c r="D707"/>
  <c r="C707"/>
  <c r="D706"/>
  <c r="C706"/>
  <c r="D705"/>
  <c r="C705"/>
  <c r="D704"/>
  <c r="C704"/>
  <c r="D703"/>
  <c r="C703"/>
  <c r="D702"/>
  <c r="C702"/>
  <c r="D701"/>
  <c r="C701"/>
  <c r="D700"/>
  <c r="C700"/>
  <c r="D699"/>
  <c r="C699"/>
  <c r="D698"/>
  <c r="C698"/>
  <c r="D697"/>
  <c r="C697"/>
  <c r="D696"/>
  <c r="C696"/>
  <c r="D695"/>
  <c r="C695"/>
  <c r="D694"/>
  <c r="C694"/>
  <c r="D693"/>
  <c r="C693"/>
  <c r="D692"/>
  <c r="C692"/>
  <c r="D691"/>
  <c r="C691"/>
  <c r="D690"/>
  <c r="C690"/>
  <c r="D689"/>
  <c r="C689"/>
  <c r="D688"/>
  <c r="C688"/>
  <c r="D687"/>
  <c r="C687"/>
  <c r="D686"/>
  <c r="C686"/>
  <c r="D685"/>
  <c r="C685"/>
  <c r="D684"/>
  <c r="C684"/>
  <c r="D683"/>
  <c r="C683"/>
  <c r="D682"/>
  <c r="C682"/>
  <c r="D681"/>
  <c r="C681"/>
  <c r="D680"/>
  <c r="C680"/>
  <c r="D679"/>
  <c r="C679"/>
  <c r="D678"/>
  <c r="C678"/>
  <c r="D677"/>
  <c r="C677"/>
  <c r="D676"/>
  <c r="C676"/>
  <c r="D675"/>
  <c r="C675"/>
  <c r="D674"/>
  <c r="C674"/>
  <c r="D673"/>
  <c r="C673"/>
  <c r="D672"/>
  <c r="C672"/>
  <c r="D671"/>
  <c r="C671"/>
  <c r="D670"/>
  <c r="C670"/>
  <c r="D669"/>
  <c r="C669"/>
  <c r="D668"/>
  <c r="C668"/>
  <c r="D667"/>
  <c r="C667"/>
  <c r="D666"/>
  <c r="C666"/>
  <c r="D665"/>
  <c r="C665"/>
  <c r="D664"/>
  <c r="C664"/>
  <c r="D663"/>
  <c r="C663"/>
  <c r="D662"/>
  <c r="C662"/>
  <c r="D661"/>
  <c r="C661"/>
  <c r="D660"/>
  <c r="C660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D631"/>
  <c r="C631"/>
  <c r="D630"/>
  <c r="C630"/>
  <c r="D629"/>
  <c r="C629"/>
  <c r="D628"/>
  <c r="C628"/>
  <c r="D627"/>
  <c r="C627"/>
  <c r="D626"/>
  <c r="C626"/>
  <c r="D625"/>
  <c r="C625"/>
  <c r="D624"/>
  <c r="C624"/>
  <c r="D623"/>
  <c r="C623"/>
  <c r="D622"/>
  <c r="C622"/>
  <c r="D621"/>
  <c r="C621"/>
  <c r="D620"/>
  <c r="C620"/>
  <c r="D619"/>
  <c r="C619"/>
  <c r="D618"/>
  <c r="C618"/>
  <c r="D617"/>
  <c r="C617"/>
  <c r="D616"/>
  <c r="C616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S966" i="6"/>
  <c r="H966"/>
  <c r="S992"/>
  <c r="H992"/>
  <c r="I586"/>
  <c r="N586"/>
  <c r="H982"/>
  <c r="I10"/>
  <c r="N10"/>
  <c r="S10"/>
  <c r="I42"/>
  <c r="N42"/>
  <c r="S42"/>
  <c r="I46"/>
  <c r="N46"/>
  <c r="S46"/>
  <c r="I48"/>
  <c r="N48"/>
  <c r="S48"/>
  <c r="I86"/>
  <c r="N86"/>
  <c r="S86"/>
  <c r="I88"/>
  <c r="N88"/>
  <c r="S88"/>
  <c r="I110"/>
  <c r="N110"/>
  <c r="S110"/>
  <c r="I128"/>
  <c r="N128"/>
  <c r="S128"/>
  <c r="I134"/>
  <c r="N134"/>
  <c r="S134"/>
  <c r="I170"/>
  <c r="N170"/>
  <c r="S170"/>
  <c r="I202"/>
  <c r="N202"/>
  <c r="S202"/>
  <c r="I234"/>
  <c r="N234"/>
  <c r="S234"/>
  <c r="I248"/>
  <c r="N248"/>
  <c r="S248"/>
  <c r="I264"/>
  <c r="N264"/>
  <c r="S264"/>
  <c r="I270"/>
  <c r="N270"/>
  <c r="S270"/>
  <c r="H340"/>
  <c r="S340"/>
  <c r="H356"/>
  <c r="S356"/>
  <c r="H372"/>
  <c r="S372"/>
  <c r="I421"/>
  <c r="N421"/>
  <c r="S421"/>
  <c r="I423"/>
  <c r="N423"/>
  <c r="S423"/>
  <c r="S426"/>
  <c r="I438"/>
  <c r="N438"/>
  <c r="S438"/>
  <c r="I442"/>
  <c r="N442"/>
  <c r="S442"/>
  <c r="I444"/>
  <c r="N444"/>
  <c r="S444"/>
  <c r="S464"/>
  <c r="I467"/>
  <c r="N467"/>
  <c r="S467"/>
  <c r="S472"/>
  <c r="I475"/>
  <c r="N475"/>
  <c r="S475"/>
  <c r="H534"/>
  <c r="S534"/>
  <c r="S556"/>
  <c r="S559"/>
  <c r="S609"/>
  <c r="H614"/>
  <c r="S614"/>
  <c r="I646"/>
  <c r="N646"/>
  <c r="S646"/>
  <c r="I649"/>
  <c r="N649"/>
  <c r="S649"/>
  <c r="I657"/>
  <c r="N657"/>
  <c r="S657"/>
  <c r="I661"/>
  <c r="N661"/>
  <c r="S661"/>
  <c r="I663"/>
  <c r="N663"/>
  <c r="S663"/>
  <c r="I673"/>
  <c r="N673"/>
  <c r="S673"/>
  <c r="I677"/>
  <c r="N677"/>
  <c r="S677"/>
  <c r="I679"/>
  <c r="N679"/>
  <c r="S679"/>
  <c r="I683"/>
  <c r="N683"/>
  <c r="S683"/>
  <c r="I701"/>
  <c r="N701"/>
  <c r="S701"/>
  <c r="H710"/>
  <c r="S710"/>
  <c r="H717"/>
  <c r="S717"/>
  <c r="H719"/>
  <c r="S719"/>
  <c r="H733"/>
  <c r="S733"/>
  <c r="H735"/>
  <c r="S735"/>
  <c r="H772"/>
  <c r="S772"/>
  <c r="H777"/>
  <c r="S777"/>
  <c r="H797"/>
  <c r="S797"/>
  <c r="H804"/>
  <c r="S804"/>
  <c r="H812"/>
  <c r="S812"/>
  <c r="H814"/>
  <c r="S814"/>
  <c r="S823"/>
  <c r="S831"/>
  <c r="S835"/>
  <c r="S839"/>
  <c r="S843"/>
  <c r="S847"/>
  <c r="S851"/>
  <c r="I857"/>
  <c r="N857"/>
  <c r="S857"/>
  <c r="I869"/>
  <c r="N869"/>
  <c r="S869"/>
  <c r="I871"/>
  <c r="N871"/>
  <c r="S871"/>
  <c r="I876"/>
  <c r="N876"/>
  <c r="S876"/>
  <c r="I880"/>
  <c r="N880"/>
  <c r="S880"/>
  <c r="H882"/>
  <c r="S882"/>
  <c r="I891"/>
  <c r="N891"/>
  <c r="S891"/>
  <c r="H901"/>
  <c r="S901"/>
  <c r="H918"/>
  <c r="S918"/>
  <c r="H924"/>
  <c r="S924"/>
  <c r="H926"/>
  <c r="S926"/>
  <c r="H930"/>
  <c r="S930"/>
  <c r="H934"/>
  <c r="S934"/>
  <c r="H936"/>
  <c r="S936"/>
  <c r="H940"/>
  <c r="S940"/>
  <c r="H942"/>
  <c r="S942"/>
  <c r="H944"/>
  <c r="S944"/>
  <c r="H948"/>
  <c r="S948"/>
  <c r="H950"/>
  <c r="S950"/>
  <c r="H952"/>
  <c r="S952"/>
  <c r="H954"/>
  <c r="S954"/>
  <c r="H956"/>
  <c r="S956"/>
  <c r="H958"/>
  <c r="S958"/>
  <c r="H960"/>
  <c r="S960"/>
  <c r="H962"/>
  <c r="S962"/>
  <c r="H964"/>
  <c r="S964"/>
  <c r="S991"/>
  <c r="I12"/>
  <c r="N12"/>
  <c r="S12"/>
  <c r="I13"/>
  <c r="N13"/>
  <c r="S13"/>
  <c r="I14"/>
  <c r="N14"/>
  <c r="S14"/>
  <c r="I15"/>
  <c r="N15"/>
  <c r="S15"/>
  <c r="I17"/>
  <c r="N17"/>
  <c r="S17"/>
  <c r="I22"/>
  <c r="N22"/>
  <c r="S22"/>
  <c r="I24"/>
  <c r="N24"/>
  <c r="S24"/>
  <c r="I66"/>
  <c r="N66"/>
  <c r="S66"/>
  <c r="I102"/>
  <c r="N102"/>
  <c r="S102"/>
  <c r="I104"/>
  <c r="N104"/>
  <c r="S104"/>
  <c r="I154"/>
  <c r="N154"/>
  <c r="S154"/>
  <c r="I186"/>
  <c r="N186"/>
  <c r="S186"/>
  <c r="I218"/>
  <c r="N218"/>
  <c r="S218"/>
  <c r="I240"/>
  <c r="N240"/>
  <c r="S240"/>
  <c r="I256"/>
  <c r="N256"/>
  <c r="S256"/>
  <c r="I290"/>
  <c r="N290"/>
  <c r="S290"/>
  <c r="S293"/>
  <c r="H296"/>
  <c r="S296"/>
  <c r="H298"/>
  <c r="S298"/>
  <c r="H307"/>
  <c r="S307"/>
  <c r="H310"/>
  <c r="S310"/>
  <c r="H315"/>
  <c r="S315"/>
  <c r="S321"/>
  <c r="H332"/>
  <c r="S332"/>
  <c r="H348"/>
  <c r="S348"/>
  <c r="H364"/>
  <c r="S364"/>
  <c r="H380"/>
  <c r="S380"/>
  <c r="I406"/>
  <c r="N406"/>
  <c r="S406"/>
  <c r="I408"/>
  <c r="N408"/>
  <c r="S408"/>
  <c r="I411"/>
  <c r="N411"/>
  <c r="S411"/>
  <c r="I429"/>
  <c r="N429"/>
  <c r="S429"/>
  <c r="I431"/>
  <c r="N431"/>
  <c r="S431"/>
  <c r="S457"/>
  <c r="I482"/>
  <c r="N482"/>
  <c r="S482"/>
  <c r="I484"/>
  <c r="N484"/>
  <c r="S484"/>
  <c r="I489"/>
  <c r="N489"/>
  <c r="S489"/>
  <c r="I494"/>
  <c r="N494"/>
  <c r="S494"/>
  <c r="I502"/>
  <c r="N502"/>
  <c r="S502"/>
  <c r="S504"/>
  <c r="S521"/>
  <c r="S525"/>
  <c r="I527"/>
  <c r="N527"/>
  <c r="S527"/>
  <c r="S543"/>
  <c r="S547"/>
  <c r="S553"/>
  <c r="H566"/>
  <c r="S566"/>
  <c r="I575"/>
  <c r="N575"/>
  <c r="S575"/>
  <c r="S578"/>
  <c r="S602"/>
  <c r="I604"/>
  <c r="N604"/>
  <c r="S604"/>
  <c r="H606"/>
  <c r="S606"/>
  <c r="I621"/>
  <c r="N621"/>
  <c r="S621"/>
  <c r="H630"/>
  <c r="S630"/>
  <c r="I633"/>
  <c r="N633"/>
  <c r="S633"/>
  <c r="I639"/>
  <c r="N639"/>
  <c r="S639"/>
  <c r="I643"/>
  <c r="N643"/>
  <c r="S643"/>
  <c r="I668"/>
  <c r="N668"/>
  <c r="S668"/>
  <c r="I670"/>
  <c r="N670"/>
  <c r="S670"/>
  <c r="S690"/>
  <c r="I692"/>
  <c r="N692"/>
  <c r="S692"/>
  <c r="I694"/>
  <c r="N694"/>
  <c r="S694"/>
  <c r="H726"/>
  <c r="S726"/>
  <c r="S728"/>
  <c r="H740"/>
  <c r="S740"/>
  <c r="H745"/>
  <c r="S745"/>
  <c r="H750"/>
  <c r="S750"/>
  <c r="H752"/>
  <c r="S752"/>
  <c r="H762"/>
  <c r="S762"/>
  <c r="H765"/>
  <c r="S765"/>
  <c r="H784"/>
  <c r="S784"/>
  <c r="S809"/>
  <c r="S817"/>
  <c r="I863"/>
  <c r="N863"/>
  <c r="S863"/>
  <c r="H866"/>
  <c r="S866"/>
  <c r="I888"/>
  <c r="N888"/>
  <c r="S888"/>
  <c r="I896"/>
  <c r="N896"/>
  <c r="S896"/>
  <c r="S898"/>
  <c r="H915"/>
  <c r="S915"/>
  <c r="H922"/>
  <c r="S922"/>
  <c r="H928"/>
  <c r="S928"/>
  <c r="H932"/>
  <c r="S932"/>
  <c r="H938"/>
  <c r="S938"/>
  <c r="H946"/>
  <c r="S946"/>
  <c r="S997"/>
  <c r="S1000"/>
  <c r="S1004"/>
  <c r="S1006"/>
  <c r="I26"/>
  <c r="N26"/>
  <c r="S26"/>
  <c r="I30"/>
  <c r="N30"/>
  <c r="S30"/>
  <c r="I32"/>
  <c r="N32"/>
  <c r="S32"/>
  <c r="I50"/>
  <c r="N50"/>
  <c r="S50"/>
  <c r="I70"/>
  <c r="N70"/>
  <c r="S70"/>
  <c r="I72"/>
  <c r="N72"/>
  <c r="S72"/>
  <c r="I90"/>
  <c r="N90"/>
  <c r="S90"/>
  <c r="I106"/>
  <c r="N106"/>
  <c r="S106"/>
  <c r="I114"/>
  <c r="N114"/>
  <c r="S114"/>
  <c r="I118"/>
  <c r="N118"/>
  <c r="S118"/>
  <c r="I138"/>
  <c r="N138"/>
  <c r="S138"/>
  <c r="I142"/>
  <c r="N142"/>
  <c r="S142"/>
  <c r="I152"/>
  <c r="N152"/>
  <c r="S152"/>
  <c r="I158"/>
  <c r="N158"/>
  <c r="S158"/>
  <c r="I164"/>
  <c r="N164"/>
  <c r="S164"/>
  <c r="I168"/>
  <c r="N168"/>
  <c r="S168"/>
  <c r="I174"/>
  <c r="N174"/>
  <c r="S174"/>
  <c r="I180"/>
  <c r="N180"/>
  <c r="S180"/>
  <c r="I184"/>
  <c r="N184"/>
  <c r="S184"/>
  <c r="I190"/>
  <c r="N190"/>
  <c r="S190"/>
  <c r="I196"/>
  <c r="N196"/>
  <c r="S196"/>
  <c r="I200"/>
  <c r="N200"/>
  <c r="S200"/>
  <c r="I206"/>
  <c r="N206"/>
  <c r="S206"/>
  <c r="I212"/>
  <c r="N212"/>
  <c r="S212"/>
  <c r="I216"/>
  <c r="N216"/>
  <c r="S216"/>
  <c r="I222"/>
  <c r="N222"/>
  <c r="S222"/>
  <c r="I228"/>
  <c r="N228"/>
  <c r="S228"/>
  <c r="I232"/>
  <c r="N232"/>
  <c r="S232"/>
  <c r="I238"/>
  <c r="N238"/>
  <c r="S238"/>
  <c r="I246"/>
  <c r="N246"/>
  <c r="S246"/>
  <c r="I254"/>
  <c r="N254"/>
  <c r="S254"/>
  <c r="I262"/>
  <c r="N262"/>
  <c r="S262"/>
  <c r="I274"/>
  <c r="N274"/>
  <c r="S274"/>
  <c r="I278"/>
  <c r="N278"/>
  <c r="S278"/>
  <c r="I288"/>
  <c r="N288"/>
  <c r="S288"/>
  <c r="H291"/>
  <c r="S291"/>
  <c r="H294"/>
  <c r="S294"/>
  <c r="H303"/>
  <c r="S303"/>
  <c r="S313"/>
  <c r="S316"/>
  <c r="H319"/>
  <c r="S319"/>
  <c r="H322"/>
  <c r="S322"/>
  <c r="H327"/>
  <c r="S327"/>
  <c r="H330"/>
  <c r="S330"/>
  <c r="H338"/>
  <c r="S338"/>
  <c r="H346"/>
  <c r="S346"/>
  <c r="H354"/>
  <c r="S354"/>
  <c r="H362"/>
  <c r="S362"/>
  <c r="H370"/>
  <c r="S370"/>
  <c r="H378"/>
  <c r="S378"/>
  <c r="S409"/>
  <c r="S419"/>
  <c r="I420"/>
  <c r="N420"/>
  <c r="I427"/>
  <c r="N427"/>
  <c r="S427"/>
  <c r="I450"/>
  <c r="N450"/>
  <c r="S450"/>
  <c r="I452"/>
  <c r="N452"/>
  <c r="S452"/>
  <c r="I455"/>
  <c r="N455"/>
  <c r="S455"/>
  <c r="I460"/>
  <c r="N460"/>
  <c r="S460"/>
  <c r="I465"/>
  <c r="N465"/>
  <c r="S465"/>
  <c r="S470"/>
  <c r="I478"/>
  <c r="N478"/>
  <c r="S478"/>
  <c r="S480"/>
  <c r="I487"/>
  <c r="N487"/>
  <c r="S487"/>
  <c r="H500"/>
  <c r="S500"/>
  <c r="H508"/>
  <c r="S508"/>
  <c r="S511"/>
  <c r="H516"/>
  <c r="S516"/>
  <c r="I519"/>
  <c r="N519"/>
  <c r="S519"/>
  <c r="H528"/>
  <c r="S528"/>
  <c r="S531"/>
  <c r="S537"/>
  <c r="S544"/>
  <c r="S548"/>
  <c r="S551"/>
  <c r="H554"/>
  <c r="S554"/>
  <c r="S557"/>
  <c r="S563"/>
  <c r="S569"/>
  <c r="I581"/>
  <c r="N581"/>
  <c r="S581"/>
  <c r="I591"/>
  <c r="N591"/>
  <c r="S591"/>
  <c r="S594"/>
  <c r="I599"/>
  <c r="N599"/>
  <c r="S599"/>
  <c r="I607"/>
  <c r="N607"/>
  <c r="S607"/>
  <c r="S610"/>
  <c r="I619"/>
  <c r="N619"/>
  <c r="S619"/>
  <c r="S624"/>
  <c r="S626"/>
  <c r="I628"/>
  <c r="N628"/>
  <c r="S628"/>
  <c r="I640"/>
  <c r="N640"/>
  <c r="S640"/>
  <c r="I644"/>
  <c r="N644"/>
  <c r="S644"/>
  <c r="S650"/>
  <c r="I652"/>
  <c r="N652"/>
  <c r="S652"/>
  <c r="I655"/>
  <c r="N655"/>
  <c r="S655"/>
  <c r="I656"/>
  <c r="N656"/>
  <c r="S666"/>
  <c r="I671"/>
  <c r="N671"/>
  <c r="S671"/>
  <c r="I680"/>
  <c r="N680"/>
  <c r="I686"/>
  <c r="N686"/>
  <c r="S686"/>
  <c r="I688"/>
  <c r="N688"/>
  <c r="S688"/>
  <c r="I697"/>
  <c r="N697"/>
  <c r="S697"/>
  <c r="S699"/>
  <c r="H706"/>
  <c r="S706"/>
  <c r="H708"/>
  <c r="S708"/>
  <c r="I711"/>
  <c r="N711"/>
  <c r="S711"/>
  <c r="I713"/>
  <c r="N713"/>
  <c r="S713"/>
  <c r="H715"/>
  <c r="S715"/>
  <c r="H722"/>
  <c r="S722"/>
  <c r="H729"/>
  <c r="S729"/>
  <c r="H731"/>
  <c r="S731"/>
  <c r="H738"/>
  <c r="S738"/>
  <c r="H741"/>
  <c r="S741"/>
  <c r="H748"/>
  <c r="S748"/>
  <c r="H753"/>
  <c r="S753"/>
  <c r="S755"/>
  <c r="H758"/>
  <c r="S758"/>
  <c r="H760"/>
  <c r="S760"/>
  <c r="H770"/>
  <c r="S770"/>
  <c r="H773"/>
  <c r="S773"/>
  <c r="H782"/>
  <c r="S782"/>
  <c r="H790"/>
  <c r="S790"/>
  <c r="H795"/>
  <c r="S795"/>
  <c r="H798"/>
  <c r="S798"/>
  <c r="H800"/>
  <c r="S800"/>
  <c r="H802"/>
  <c r="S802"/>
  <c r="H807"/>
  <c r="S807"/>
  <c r="H810"/>
  <c r="S810"/>
  <c r="H815"/>
  <c r="S815"/>
  <c r="S821"/>
  <c r="S861"/>
  <c r="I867"/>
  <c r="N867"/>
  <c r="S867"/>
  <c r="I872"/>
  <c r="N872"/>
  <c r="S872"/>
  <c r="H874"/>
  <c r="S874"/>
  <c r="I877"/>
  <c r="N877"/>
  <c r="S877"/>
  <c r="I883"/>
  <c r="N883"/>
  <c r="S883"/>
  <c r="I885"/>
  <c r="N885"/>
  <c r="S885"/>
  <c r="I889"/>
  <c r="N889"/>
  <c r="S889"/>
  <c r="I892"/>
  <c r="N892"/>
  <c r="S892"/>
  <c r="H899"/>
  <c r="S899"/>
  <c r="H904"/>
  <c r="S904"/>
  <c r="H906"/>
  <c r="S906"/>
  <c r="H911"/>
  <c r="S911"/>
  <c r="H913"/>
  <c r="S913"/>
  <c r="H974"/>
  <c r="S974"/>
  <c r="H978"/>
  <c r="S978"/>
  <c r="H986"/>
  <c r="S995"/>
  <c r="S1001"/>
  <c r="I54"/>
  <c r="N54"/>
  <c r="S54"/>
  <c r="I56"/>
  <c r="N56"/>
  <c r="S56"/>
  <c r="I94"/>
  <c r="N94"/>
  <c r="S94"/>
  <c r="I96"/>
  <c r="N96"/>
  <c r="S96"/>
  <c r="I122"/>
  <c r="N122"/>
  <c r="S122"/>
  <c r="I126"/>
  <c r="N126"/>
  <c r="S126"/>
  <c r="I146"/>
  <c r="N146"/>
  <c r="S146"/>
  <c r="I178"/>
  <c r="N178"/>
  <c r="S178"/>
  <c r="I210"/>
  <c r="N210"/>
  <c r="S210"/>
  <c r="I244"/>
  <c r="N244"/>
  <c r="S244"/>
  <c r="I260"/>
  <c r="N260"/>
  <c r="S260"/>
  <c r="I282"/>
  <c r="N282"/>
  <c r="S282"/>
  <c r="H299"/>
  <c r="S299"/>
  <c r="S301"/>
  <c r="H314"/>
  <c r="S314"/>
  <c r="S317"/>
  <c r="H328"/>
  <c r="S328"/>
  <c r="H344"/>
  <c r="S344"/>
  <c r="H360"/>
  <c r="S360"/>
  <c r="H376"/>
  <c r="S376"/>
  <c r="I437"/>
  <c r="N437"/>
  <c r="S437"/>
  <c r="I441"/>
  <c r="N441"/>
  <c r="S441"/>
  <c r="S453"/>
  <c r="I461"/>
  <c r="N461"/>
  <c r="S461"/>
  <c r="I468"/>
  <c r="N468"/>
  <c r="S468"/>
  <c r="I476"/>
  <c r="N476"/>
  <c r="S476"/>
  <c r="I481"/>
  <c r="N481"/>
  <c r="S481"/>
  <c r="I490"/>
  <c r="N490"/>
  <c r="S490"/>
  <c r="S541"/>
  <c r="S545"/>
  <c r="S549"/>
  <c r="S573"/>
  <c r="S576"/>
  <c r="I589"/>
  <c r="N589"/>
  <c r="S589"/>
  <c r="S597"/>
  <c r="I605"/>
  <c r="N605"/>
  <c r="S605"/>
  <c r="I631"/>
  <c r="N631"/>
  <c r="S631"/>
  <c r="I635"/>
  <c r="N635"/>
  <c r="S635"/>
  <c r="S658"/>
  <c r="I660"/>
  <c r="N660"/>
  <c r="S660"/>
  <c r="I662"/>
  <c r="N662"/>
  <c r="S662"/>
  <c r="I700"/>
  <c r="N700"/>
  <c r="S700"/>
  <c r="I702"/>
  <c r="N702"/>
  <c r="S702"/>
  <c r="H718"/>
  <c r="S718"/>
  <c r="H734"/>
  <c r="S734"/>
  <c r="H746"/>
  <c r="S746"/>
  <c r="H749"/>
  <c r="S749"/>
  <c r="H783"/>
  <c r="S783"/>
  <c r="H785"/>
  <c r="S785"/>
  <c r="H788"/>
  <c r="S788"/>
  <c r="H791"/>
  <c r="S791"/>
  <c r="H793"/>
  <c r="S793"/>
  <c r="H803"/>
  <c r="S803"/>
  <c r="H805"/>
  <c r="S805"/>
  <c r="H813"/>
  <c r="S813"/>
  <c r="S819"/>
  <c r="I825"/>
  <c r="N825"/>
  <c r="S825"/>
  <c r="I833"/>
  <c r="N833"/>
  <c r="S833"/>
  <c r="S837"/>
  <c r="I841"/>
  <c r="N841"/>
  <c r="S841"/>
  <c r="S845"/>
  <c r="S855"/>
  <c r="S859"/>
  <c r="S864"/>
  <c r="S870"/>
  <c r="S878"/>
  <c r="I881"/>
  <c r="N881"/>
  <c r="S881"/>
  <c r="S886"/>
  <c r="I895"/>
  <c r="N895"/>
  <c r="S895"/>
  <c r="I897"/>
  <c r="N897"/>
  <c r="S897"/>
  <c r="H902"/>
  <c r="S902"/>
  <c r="H914"/>
  <c r="S914"/>
  <c r="S916"/>
  <c r="H919"/>
  <c r="S919"/>
  <c r="H921"/>
  <c r="S921"/>
  <c r="H923"/>
  <c r="S923"/>
  <c r="H925"/>
  <c r="S925"/>
  <c r="H927"/>
  <c r="S927"/>
  <c r="H929"/>
  <c r="S929"/>
  <c r="H931"/>
  <c r="S931"/>
  <c r="H933"/>
  <c r="S933"/>
  <c r="H935"/>
  <c r="S935"/>
  <c r="H937"/>
  <c r="S937"/>
  <c r="H939"/>
  <c r="S939"/>
  <c r="H941"/>
  <c r="S941"/>
  <c r="H943"/>
  <c r="S943"/>
  <c r="H945"/>
  <c r="S945"/>
  <c r="H947"/>
  <c r="S947"/>
  <c r="H949"/>
  <c r="S949"/>
  <c r="H951"/>
  <c r="S951"/>
  <c r="H953"/>
  <c r="S953"/>
  <c r="H955"/>
  <c r="S955"/>
  <c r="H957"/>
  <c r="S957"/>
  <c r="H959"/>
  <c r="S959"/>
  <c r="H961"/>
  <c r="S961"/>
  <c r="H963"/>
  <c r="S963"/>
  <c r="I34"/>
  <c r="N34"/>
  <c r="S34"/>
  <c r="I74"/>
  <c r="N74"/>
  <c r="S74"/>
  <c r="I78"/>
  <c r="N78"/>
  <c r="S78"/>
  <c r="I80"/>
  <c r="N80"/>
  <c r="S80"/>
  <c r="I112"/>
  <c r="N112"/>
  <c r="S112"/>
  <c r="I136"/>
  <c r="N136"/>
  <c r="S136"/>
  <c r="I162"/>
  <c r="N162"/>
  <c r="S162"/>
  <c r="I194"/>
  <c r="N194"/>
  <c r="S194"/>
  <c r="I226"/>
  <c r="N226"/>
  <c r="S226"/>
  <c r="I252"/>
  <c r="N252"/>
  <c r="S252"/>
  <c r="I272"/>
  <c r="N272"/>
  <c r="S272"/>
  <c r="H304"/>
  <c r="S304"/>
  <c r="H306"/>
  <c r="S306"/>
  <c r="S308"/>
  <c r="H311"/>
  <c r="S311"/>
  <c r="H320"/>
  <c r="S320"/>
  <c r="S325"/>
  <c r="H336"/>
  <c r="S336"/>
  <c r="H352"/>
  <c r="S352"/>
  <c r="H368"/>
  <c r="S368"/>
  <c r="I407"/>
  <c r="N407"/>
  <c r="S407"/>
  <c r="I412"/>
  <c r="N412"/>
  <c r="S412"/>
  <c r="I417"/>
  <c r="N417"/>
  <c r="S417"/>
  <c r="I422"/>
  <c r="N422"/>
  <c r="S422"/>
  <c r="I424"/>
  <c r="N424"/>
  <c r="S424"/>
  <c r="I463"/>
  <c r="N463"/>
  <c r="S463"/>
  <c r="I501"/>
  <c r="N501"/>
  <c r="S501"/>
  <c r="S506"/>
  <c r="S512"/>
  <c r="I517"/>
  <c r="N517"/>
  <c r="S517"/>
  <c r="H522"/>
  <c r="S522"/>
  <c r="H524"/>
  <c r="S524"/>
  <c r="H526"/>
  <c r="S526"/>
  <c r="S532"/>
  <c r="S535"/>
  <c r="H558"/>
  <c r="S558"/>
  <c r="S564"/>
  <c r="S567"/>
  <c r="I603"/>
  <c r="N603"/>
  <c r="S603"/>
  <c r="I613"/>
  <c r="N613"/>
  <c r="S613"/>
  <c r="I617"/>
  <c r="N617"/>
  <c r="S617"/>
  <c r="H622"/>
  <c r="S622"/>
  <c r="I638"/>
  <c r="N638"/>
  <c r="S638"/>
  <c r="I641"/>
  <c r="N641"/>
  <c r="S641"/>
  <c r="I647"/>
  <c r="N647"/>
  <c r="S647"/>
  <c r="I669"/>
  <c r="N669"/>
  <c r="S669"/>
  <c r="S674"/>
  <c r="I676"/>
  <c r="N676"/>
  <c r="S676"/>
  <c r="I678"/>
  <c r="N678"/>
  <c r="S678"/>
  <c r="S682"/>
  <c r="S684"/>
  <c r="I689"/>
  <c r="N689"/>
  <c r="S689"/>
  <c r="I691"/>
  <c r="N691"/>
  <c r="S691"/>
  <c r="I693"/>
  <c r="N693"/>
  <c r="S693"/>
  <c r="I695"/>
  <c r="N695"/>
  <c r="S695"/>
  <c r="H725"/>
  <c r="S725"/>
  <c r="H727"/>
  <c r="S727"/>
  <c r="H756"/>
  <c r="S756"/>
  <c r="H761"/>
  <c r="S761"/>
  <c r="H766"/>
  <c r="S766"/>
  <c r="H768"/>
  <c r="S768"/>
  <c r="H778"/>
  <c r="S778"/>
  <c r="S996"/>
  <c r="S998"/>
  <c r="S1002"/>
  <c r="S1005"/>
  <c r="I9"/>
  <c r="N9"/>
  <c r="S9"/>
  <c r="I38"/>
  <c r="N38"/>
  <c r="S38"/>
  <c r="I40"/>
  <c r="N40"/>
  <c r="S40"/>
  <c r="I58"/>
  <c r="N58"/>
  <c r="S58"/>
  <c r="I62"/>
  <c r="N62"/>
  <c r="S62"/>
  <c r="I64"/>
  <c r="N64"/>
  <c r="S64"/>
  <c r="I82"/>
  <c r="N82"/>
  <c r="S82"/>
  <c r="I98"/>
  <c r="N98"/>
  <c r="S98"/>
  <c r="I120"/>
  <c r="N120"/>
  <c r="S120"/>
  <c r="I130"/>
  <c r="N130"/>
  <c r="S130"/>
  <c r="I144"/>
  <c r="N144"/>
  <c r="S144"/>
  <c r="I150"/>
  <c r="N150"/>
  <c r="S150"/>
  <c r="I156"/>
  <c r="N156"/>
  <c r="S156"/>
  <c r="I160"/>
  <c r="N160"/>
  <c r="S160"/>
  <c r="I166"/>
  <c r="N166"/>
  <c r="S166"/>
  <c r="I172"/>
  <c r="N172"/>
  <c r="S172"/>
  <c r="I176"/>
  <c r="N176"/>
  <c r="S176"/>
  <c r="I182"/>
  <c r="N182"/>
  <c r="S182"/>
  <c r="I188"/>
  <c r="N188"/>
  <c r="S188"/>
  <c r="I192"/>
  <c r="N192"/>
  <c r="S192"/>
  <c r="I198"/>
  <c r="N198"/>
  <c r="S198"/>
  <c r="I204"/>
  <c r="N204"/>
  <c r="S204"/>
  <c r="I208"/>
  <c r="N208"/>
  <c r="S208"/>
  <c r="I214"/>
  <c r="N214"/>
  <c r="S214"/>
  <c r="I220"/>
  <c r="N220"/>
  <c r="S220"/>
  <c r="I224"/>
  <c r="N224"/>
  <c r="S224"/>
  <c r="I230"/>
  <c r="N230"/>
  <c r="S230"/>
  <c r="I236"/>
  <c r="N236"/>
  <c r="S236"/>
  <c r="I242"/>
  <c r="N242"/>
  <c r="S242"/>
  <c r="I250"/>
  <c r="N250"/>
  <c r="S250"/>
  <c r="I258"/>
  <c r="N258"/>
  <c r="S258"/>
  <c r="I266"/>
  <c r="N266"/>
  <c r="S266"/>
  <c r="I280"/>
  <c r="N280"/>
  <c r="S280"/>
  <c r="I286"/>
  <c r="N286"/>
  <c r="S286"/>
  <c r="H295"/>
  <c r="S295"/>
  <c r="I296"/>
  <c r="N296"/>
  <c r="I298"/>
  <c r="N298"/>
  <c r="H302"/>
  <c r="S302"/>
  <c r="I307"/>
  <c r="N307"/>
  <c r="S309"/>
  <c r="I310"/>
  <c r="N310"/>
  <c r="H312"/>
  <c r="S312"/>
  <c r="H318"/>
  <c r="S318"/>
  <c r="H323"/>
  <c r="S323"/>
  <c r="H326"/>
  <c r="S326"/>
  <c r="I332"/>
  <c r="N332"/>
  <c r="H334"/>
  <c r="S334"/>
  <c r="I340"/>
  <c r="N340"/>
  <c r="H342"/>
  <c r="S342"/>
  <c r="I348"/>
  <c r="N348"/>
  <c r="H350"/>
  <c r="S350"/>
  <c r="I356"/>
  <c r="N356"/>
  <c r="H358"/>
  <c r="S358"/>
  <c r="I364"/>
  <c r="N364"/>
  <c r="H366"/>
  <c r="S366"/>
  <c r="I372"/>
  <c r="N372"/>
  <c r="H374"/>
  <c r="S374"/>
  <c r="I380"/>
  <c r="N380"/>
  <c r="H382"/>
  <c r="S382"/>
  <c r="H406"/>
  <c r="H411"/>
  <c r="I413"/>
  <c r="N413"/>
  <c r="S413"/>
  <c r="I415"/>
  <c r="N415"/>
  <c r="S415"/>
  <c r="H421"/>
  <c r="H423"/>
  <c r="I428"/>
  <c r="N428"/>
  <c r="S428"/>
  <c r="H429"/>
  <c r="H431"/>
  <c r="I433"/>
  <c r="N433"/>
  <c r="S433"/>
  <c r="I436"/>
  <c r="N436"/>
  <c r="H438"/>
  <c r="I440"/>
  <c r="N440"/>
  <c r="H442"/>
  <c r="I446"/>
  <c r="N446"/>
  <c r="S446"/>
  <c r="I451"/>
  <c r="N451"/>
  <c r="S451"/>
  <c r="I456"/>
  <c r="N456"/>
  <c r="S456"/>
  <c r="I459"/>
  <c r="N459"/>
  <c r="S459"/>
  <c r="H467"/>
  <c r="I469"/>
  <c r="N469"/>
  <c r="S469"/>
  <c r="H475"/>
  <c r="I479"/>
  <c r="N479"/>
  <c r="S479"/>
  <c r="H482"/>
  <c r="I486"/>
  <c r="N486"/>
  <c r="S486"/>
  <c r="S488"/>
  <c r="H489"/>
  <c r="H494"/>
  <c r="S496"/>
  <c r="I499"/>
  <c r="N499"/>
  <c r="S499"/>
  <c r="H502"/>
  <c r="I510"/>
  <c r="N510"/>
  <c r="S510"/>
  <c r="I515"/>
  <c r="N515"/>
  <c r="S515"/>
  <c r="H520"/>
  <c r="S520"/>
  <c r="H521"/>
  <c r="I523"/>
  <c r="N523"/>
  <c r="H525"/>
  <c r="S529"/>
  <c r="S533"/>
  <c r="I534"/>
  <c r="N534"/>
  <c r="S539"/>
  <c r="H550"/>
  <c r="S550"/>
  <c r="S555"/>
  <c r="S561"/>
  <c r="S565"/>
  <c r="I566"/>
  <c r="N566"/>
  <c r="S571"/>
  <c r="H574"/>
  <c r="S574"/>
  <c r="H575"/>
  <c r="H578"/>
  <c r="H582"/>
  <c r="S582"/>
  <c r="I587"/>
  <c r="N587"/>
  <c r="S587"/>
  <c r="I592"/>
  <c r="N592"/>
  <c r="S592"/>
  <c r="I595"/>
  <c r="N595"/>
  <c r="S595"/>
  <c r="H598"/>
  <c r="S598"/>
  <c r="I601"/>
  <c r="N601"/>
  <c r="S601"/>
  <c r="H602"/>
  <c r="H604"/>
  <c r="S608"/>
  <c r="I611"/>
  <c r="N611"/>
  <c r="S611"/>
  <c r="I614"/>
  <c r="N614"/>
  <c r="I616"/>
  <c r="N616"/>
  <c r="S620"/>
  <c r="H621"/>
  <c r="I623"/>
  <c r="N623"/>
  <c r="S623"/>
  <c r="I627"/>
  <c r="N627"/>
  <c r="S627"/>
  <c r="S629"/>
  <c r="I630"/>
  <c r="N630"/>
  <c r="I636"/>
  <c r="N636"/>
  <c r="S636"/>
  <c r="S645"/>
  <c r="I648"/>
  <c r="N648"/>
  <c r="S648"/>
  <c r="I651"/>
  <c r="N651"/>
  <c r="S651"/>
  <c r="I653"/>
  <c r="N653"/>
  <c r="S653"/>
  <c r="H657"/>
  <c r="H661"/>
  <c r="H663"/>
  <c r="I665"/>
  <c r="N665"/>
  <c r="S665"/>
  <c r="H668"/>
  <c r="I672"/>
  <c r="N672"/>
  <c r="S672"/>
  <c r="H673"/>
  <c r="H677"/>
  <c r="H679"/>
  <c r="H683"/>
  <c r="I685"/>
  <c r="N685"/>
  <c r="S685"/>
  <c r="I687"/>
  <c r="N687"/>
  <c r="S687"/>
  <c r="H690"/>
  <c r="H692"/>
  <c r="S698"/>
  <c r="H701"/>
  <c r="I705"/>
  <c r="N705"/>
  <c r="S705"/>
  <c r="I707"/>
  <c r="N707"/>
  <c r="S707"/>
  <c r="I709"/>
  <c r="N709"/>
  <c r="S709"/>
  <c r="H712"/>
  <c r="S712"/>
  <c r="H714"/>
  <c r="S714"/>
  <c r="I717"/>
  <c r="N717"/>
  <c r="I719"/>
  <c r="N719"/>
  <c r="H721"/>
  <c r="S721"/>
  <c r="H723"/>
  <c r="S723"/>
  <c r="I726"/>
  <c r="N726"/>
  <c r="H730"/>
  <c r="S730"/>
  <c r="I733"/>
  <c r="N733"/>
  <c r="I735"/>
  <c r="N735"/>
  <c r="H737"/>
  <c r="S737"/>
  <c r="S739"/>
  <c r="H742"/>
  <c r="S742"/>
  <c r="H744"/>
  <c r="S744"/>
  <c r="I745"/>
  <c r="N745"/>
  <c r="I750"/>
  <c r="N750"/>
  <c r="H754"/>
  <c r="S754"/>
  <c r="H757"/>
  <c r="S757"/>
  <c r="I762"/>
  <c r="N762"/>
  <c r="H764"/>
  <c r="S764"/>
  <c r="I765"/>
  <c r="N765"/>
  <c r="H769"/>
  <c r="S769"/>
  <c r="S771"/>
  <c r="H774"/>
  <c r="S774"/>
  <c r="H776"/>
  <c r="S776"/>
  <c r="I777"/>
  <c r="N777"/>
  <c r="H781"/>
  <c r="S781"/>
  <c r="I784"/>
  <c r="N784"/>
  <c r="H786"/>
  <c r="S786"/>
  <c r="H789"/>
  <c r="S789"/>
  <c r="H794"/>
  <c r="S794"/>
  <c r="H799"/>
  <c r="S799"/>
  <c r="I804"/>
  <c r="N804"/>
  <c r="H811"/>
  <c r="S811"/>
  <c r="H851"/>
  <c r="S853"/>
  <c r="S862"/>
  <c r="H863"/>
  <c r="H869"/>
  <c r="I873"/>
  <c r="N873"/>
  <c r="S873"/>
  <c r="I875"/>
  <c r="N875"/>
  <c r="S875"/>
  <c r="I879"/>
  <c r="N879"/>
  <c r="S879"/>
  <c r="H880"/>
  <c r="I884"/>
  <c r="N884"/>
  <c r="S884"/>
  <c r="I887"/>
  <c r="N887"/>
  <c r="S887"/>
  <c r="H890"/>
  <c r="S890"/>
  <c r="I893"/>
  <c r="N893"/>
  <c r="S893"/>
  <c r="H896"/>
  <c r="H900"/>
  <c r="S900"/>
  <c r="H903"/>
  <c r="S903"/>
  <c r="H905"/>
  <c r="S905"/>
  <c r="I915"/>
  <c r="N915"/>
  <c r="H917"/>
  <c r="S917"/>
  <c r="I918"/>
  <c r="N918"/>
  <c r="H970"/>
  <c r="H990"/>
  <c r="S990"/>
  <c r="S993"/>
  <c r="I997"/>
  <c r="N997"/>
  <c r="S999"/>
  <c r="S1003"/>
  <c r="I1004"/>
  <c r="N1004"/>
  <c r="I11"/>
  <c r="N11"/>
  <c r="I18"/>
  <c r="N18"/>
  <c r="I23"/>
  <c r="N23"/>
  <c r="I28"/>
  <c r="N28"/>
  <c r="I33"/>
  <c r="N33"/>
  <c r="I39"/>
  <c r="N39"/>
  <c r="I44"/>
  <c r="N44"/>
  <c r="I49"/>
  <c r="N49"/>
  <c r="I55"/>
  <c r="N55"/>
  <c r="I60"/>
  <c r="N60"/>
  <c r="I65"/>
  <c r="N65"/>
  <c r="I71"/>
  <c r="N71"/>
  <c r="I76"/>
  <c r="N76"/>
  <c r="I81"/>
  <c r="N81"/>
  <c r="I87"/>
  <c r="N87"/>
  <c r="I92"/>
  <c r="N92"/>
  <c r="I97"/>
  <c r="N97"/>
  <c r="I103"/>
  <c r="N103"/>
  <c r="I108"/>
  <c r="N108"/>
  <c r="I121"/>
  <c r="N121"/>
  <c r="I124"/>
  <c r="N124"/>
  <c r="I137"/>
  <c r="N137"/>
  <c r="I140"/>
  <c r="N140"/>
  <c r="I153"/>
  <c r="N153"/>
  <c r="I16"/>
  <c r="N16"/>
  <c r="I119"/>
  <c r="N119"/>
  <c r="I135"/>
  <c r="N135"/>
  <c r="I151"/>
  <c r="N151"/>
  <c r="I20"/>
  <c r="N20"/>
  <c r="I25"/>
  <c r="N25"/>
  <c r="I31"/>
  <c r="N31"/>
  <c r="I36"/>
  <c r="N36"/>
  <c r="I41"/>
  <c r="N41"/>
  <c r="I47"/>
  <c r="N47"/>
  <c r="I52"/>
  <c r="N52"/>
  <c r="I57"/>
  <c r="N57"/>
  <c r="I63"/>
  <c r="N63"/>
  <c r="I68"/>
  <c r="N68"/>
  <c r="I73"/>
  <c r="N73"/>
  <c r="I79"/>
  <c r="N79"/>
  <c r="I84"/>
  <c r="N84"/>
  <c r="I89"/>
  <c r="N89"/>
  <c r="I95"/>
  <c r="N95"/>
  <c r="I100"/>
  <c r="N100"/>
  <c r="I105"/>
  <c r="N105"/>
  <c r="I113"/>
  <c r="N113"/>
  <c r="I116"/>
  <c r="N116"/>
  <c r="I129"/>
  <c r="N129"/>
  <c r="I132"/>
  <c r="N132"/>
  <c r="I145"/>
  <c r="N145"/>
  <c r="I148"/>
  <c r="N148"/>
  <c r="I111"/>
  <c r="N111"/>
  <c r="I127"/>
  <c r="N127"/>
  <c r="I143"/>
  <c r="N143"/>
  <c r="I159"/>
  <c r="N159"/>
  <c r="I167"/>
  <c r="N167"/>
  <c r="I175"/>
  <c r="N175"/>
  <c r="I183"/>
  <c r="N183"/>
  <c r="I191"/>
  <c r="N191"/>
  <c r="I199"/>
  <c r="N199"/>
  <c r="I207"/>
  <c r="N207"/>
  <c r="I215"/>
  <c r="N215"/>
  <c r="I223"/>
  <c r="N223"/>
  <c r="I231"/>
  <c r="N231"/>
  <c r="I239"/>
  <c r="N239"/>
  <c r="I247"/>
  <c r="N247"/>
  <c r="I255"/>
  <c r="N255"/>
  <c r="I263"/>
  <c r="N263"/>
  <c r="I279"/>
  <c r="N279"/>
  <c r="H300"/>
  <c r="I300"/>
  <c r="N300"/>
  <c r="H305"/>
  <c r="I305"/>
  <c r="N305"/>
  <c r="H331"/>
  <c r="I331"/>
  <c r="N331"/>
  <c r="H339"/>
  <c r="I339"/>
  <c r="N339"/>
  <c r="H347"/>
  <c r="I347"/>
  <c r="N347"/>
  <c r="H355"/>
  <c r="I355"/>
  <c r="N355"/>
  <c r="H363"/>
  <c r="I363"/>
  <c r="N363"/>
  <c r="H371"/>
  <c r="I371"/>
  <c r="N371"/>
  <c r="I8"/>
  <c r="N8"/>
  <c r="I21"/>
  <c r="N21"/>
  <c r="I29"/>
  <c r="N29"/>
  <c r="I37"/>
  <c r="N37"/>
  <c r="I45"/>
  <c r="N45"/>
  <c r="I53"/>
  <c r="N53"/>
  <c r="I61"/>
  <c r="N61"/>
  <c r="I69"/>
  <c r="N69"/>
  <c r="I77"/>
  <c r="N77"/>
  <c r="I85"/>
  <c r="N85"/>
  <c r="I93"/>
  <c r="N93"/>
  <c r="I101"/>
  <c r="N101"/>
  <c r="I109"/>
  <c r="N109"/>
  <c r="I117"/>
  <c r="N117"/>
  <c r="I125"/>
  <c r="N125"/>
  <c r="I133"/>
  <c r="N133"/>
  <c r="I141"/>
  <c r="N141"/>
  <c r="I149"/>
  <c r="N149"/>
  <c r="I157"/>
  <c r="N157"/>
  <c r="I165"/>
  <c r="N165"/>
  <c r="I173"/>
  <c r="N173"/>
  <c r="I181"/>
  <c r="N181"/>
  <c r="I189"/>
  <c r="N189"/>
  <c r="I197"/>
  <c r="N197"/>
  <c r="I205"/>
  <c r="N205"/>
  <c r="I213"/>
  <c r="N213"/>
  <c r="I221"/>
  <c r="N221"/>
  <c r="I229"/>
  <c r="N229"/>
  <c r="I237"/>
  <c r="N237"/>
  <c r="I245"/>
  <c r="N245"/>
  <c r="I253"/>
  <c r="N253"/>
  <c r="I261"/>
  <c r="N261"/>
  <c r="I273"/>
  <c r="N273"/>
  <c r="I276"/>
  <c r="N276"/>
  <c r="I289"/>
  <c r="N289"/>
  <c r="H292"/>
  <c r="I292"/>
  <c r="N292"/>
  <c r="H297"/>
  <c r="I297"/>
  <c r="N297"/>
  <c r="I323"/>
  <c r="N323"/>
  <c r="H324"/>
  <c r="I324"/>
  <c r="N324"/>
  <c r="H329"/>
  <c r="I329"/>
  <c r="N329"/>
  <c r="H337"/>
  <c r="I337"/>
  <c r="N337"/>
  <c r="H345"/>
  <c r="I345"/>
  <c r="N345"/>
  <c r="H353"/>
  <c r="I353"/>
  <c r="N353"/>
  <c r="H361"/>
  <c r="I361"/>
  <c r="N361"/>
  <c r="H369"/>
  <c r="I369"/>
  <c r="N369"/>
  <c r="I19"/>
  <c r="N19"/>
  <c r="I27"/>
  <c r="N27"/>
  <c r="I35"/>
  <c r="N35"/>
  <c r="I43"/>
  <c r="N43"/>
  <c r="I51"/>
  <c r="N51"/>
  <c r="I59"/>
  <c r="N59"/>
  <c r="I67"/>
  <c r="N67"/>
  <c r="I75"/>
  <c r="N75"/>
  <c r="I83"/>
  <c r="N83"/>
  <c r="I91"/>
  <c r="N91"/>
  <c r="I99"/>
  <c r="N99"/>
  <c r="I107"/>
  <c r="N107"/>
  <c r="I115"/>
  <c r="N115"/>
  <c r="I123"/>
  <c r="N123"/>
  <c r="I131"/>
  <c r="N131"/>
  <c r="I139"/>
  <c r="N139"/>
  <c r="I147"/>
  <c r="N147"/>
  <c r="I155"/>
  <c r="N155"/>
  <c r="I163"/>
  <c r="N163"/>
  <c r="I171"/>
  <c r="N171"/>
  <c r="I179"/>
  <c r="N179"/>
  <c r="I187"/>
  <c r="N187"/>
  <c r="I195"/>
  <c r="N195"/>
  <c r="I203"/>
  <c r="N203"/>
  <c r="I211"/>
  <c r="N211"/>
  <c r="I219"/>
  <c r="N219"/>
  <c r="I227"/>
  <c r="N227"/>
  <c r="I235"/>
  <c r="N235"/>
  <c r="I243"/>
  <c r="N243"/>
  <c r="I251"/>
  <c r="N251"/>
  <c r="I259"/>
  <c r="N259"/>
  <c r="I271"/>
  <c r="N271"/>
  <c r="I287"/>
  <c r="N287"/>
  <c r="I315"/>
  <c r="N315"/>
  <c r="H316"/>
  <c r="I316"/>
  <c r="N316"/>
  <c r="H321"/>
  <c r="I321"/>
  <c r="N321"/>
  <c r="H335"/>
  <c r="I335"/>
  <c r="N335"/>
  <c r="H343"/>
  <c r="I343"/>
  <c r="N343"/>
  <c r="H351"/>
  <c r="I351"/>
  <c r="N351"/>
  <c r="H359"/>
  <c r="I359"/>
  <c r="N359"/>
  <c r="H367"/>
  <c r="I367"/>
  <c r="N367"/>
  <c r="I161"/>
  <c r="N161"/>
  <c r="I169"/>
  <c r="N169"/>
  <c r="I177"/>
  <c r="N177"/>
  <c r="I185"/>
  <c r="N185"/>
  <c r="I193"/>
  <c r="N193"/>
  <c r="I201"/>
  <c r="N201"/>
  <c r="I209"/>
  <c r="N209"/>
  <c r="I217"/>
  <c r="N217"/>
  <c r="I225"/>
  <c r="N225"/>
  <c r="I233"/>
  <c r="N233"/>
  <c r="I241"/>
  <c r="N241"/>
  <c r="I249"/>
  <c r="N249"/>
  <c r="I257"/>
  <c r="N257"/>
  <c r="I265"/>
  <c r="N265"/>
  <c r="I268"/>
  <c r="N268"/>
  <c r="I281"/>
  <c r="N281"/>
  <c r="I284"/>
  <c r="N284"/>
  <c r="H308"/>
  <c r="I308"/>
  <c r="N308"/>
  <c r="H313"/>
  <c r="I313"/>
  <c r="N313"/>
  <c r="H333"/>
  <c r="I333"/>
  <c r="N333"/>
  <c r="H341"/>
  <c r="I341"/>
  <c r="N341"/>
  <c r="H349"/>
  <c r="I349"/>
  <c r="N349"/>
  <c r="H357"/>
  <c r="I357"/>
  <c r="N357"/>
  <c r="H365"/>
  <c r="I365"/>
  <c r="N365"/>
  <c r="H373"/>
  <c r="I373"/>
  <c r="N373"/>
  <c r="H375"/>
  <c r="I375"/>
  <c r="N375"/>
  <c r="H377"/>
  <c r="I377"/>
  <c r="N377"/>
  <c r="H379"/>
  <c r="I379"/>
  <c r="N379"/>
  <c r="H381"/>
  <c r="I381"/>
  <c r="N381"/>
  <c r="H383"/>
  <c r="I383"/>
  <c r="N383"/>
  <c r="I418"/>
  <c r="N418"/>
  <c r="H418"/>
  <c r="I425"/>
  <c r="N425"/>
  <c r="H425"/>
  <c r="I435"/>
  <c r="N435"/>
  <c r="H435"/>
  <c r="I449"/>
  <c r="N449"/>
  <c r="H449"/>
  <c r="I466"/>
  <c r="N466"/>
  <c r="H466"/>
  <c r="I474"/>
  <c r="N474"/>
  <c r="H474"/>
  <c r="I493"/>
  <c r="N493"/>
  <c r="H493"/>
  <c r="I495"/>
  <c r="N495"/>
  <c r="H495"/>
  <c r="I505"/>
  <c r="N505"/>
  <c r="H505"/>
  <c r="I509"/>
  <c r="N509"/>
  <c r="H509"/>
  <c r="I518"/>
  <c r="N518"/>
  <c r="H518"/>
  <c r="H562"/>
  <c r="I562"/>
  <c r="N562"/>
  <c r="H570"/>
  <c r="I570"/>
  <c r="N570"/>
  <c r="I579"/>
  <c r="N579"/>
  <c r="H579"/>
  <c r="I414"/>
  <c r="N414"/>
  <c r="H414"/>
  <c r="I434"/>
  <c r="N434"/>
  <c r="H434"/>
  <c r="I439"/>
  <c r="N439"/>
  <c r="H439"/>
  <c r="I445"/>
  <c r="N445"/>
  <c r="H445"/>
  <c r="I447"/>
  <c r="N447"/>
  <c r="H447"/>
  <c r="I462"/>
  <c r="N462"/>
  <c r="H462"/>
  <c r="I473"/>
  <c r="N473"/>
  <c r="H473"/>
  <c r="I477"/>
  <c r="N477"/>
  <c r="H477"/>
  <c r="I485"/>
  <c r="N485"/>
  <c r="H485"/>
  <c r="I491"/>
  <c r="N491"/>
  <c r="H491"/>
  <c r="I498"/>
  <c r="N498"/>
  <c r="H498"/>
  <c r="I503"/>
  <c r="N503"/>
  <c r="H503"/>
  <c r="I514"/>
  <c r="N514"/>
  <c r="H514"/>
  <c r="H530"/>
  <c r="I530"/>
  <c r="N530"/>
  <c r="H538"/>
  <c r="I538"/>
  <c r="N538"/>
  <c r="I577"/>
  <c r="N577"/>
  <c r="H577"/>
  <c r="I269"/>
  <c r="N269"/>
  <c r="I277"/>
  <c r="N277"/>
  <c r="I285"/>
  <c r="N285"/>
  <c r="I295"/>
  <c r="N295"/>
  <c r="I303"/>
  <c r="N303"/>
  <c r="I311"/>
  <c r="N311"/>
  <c r="I319"/>
  <c r="N319"/>
  <c r="I327"/>
  <c r="N327"/>
  <c r="I410"/>
  <c r="N410"/>
  <c r="H410"/>
  <c r="I430"/>
  <c r="N430"/>
  <c r="H430"/>
  <c r="I443"/>
  <c r="N443"/>
  <c r="H443"/>
  <c r="I454"/>
  <c r="N454"/>
  <c r="H454"/>
  <c r="I458"/>
  <c r="N458"/>
  <c r="H458"/>
  <c r="I471"/>
  <c r="N471"/>
  <c r="H471"/>
  <c r="I483"/>
  <c r="N483"/>
  <c r="H483"/>
  <c r="I513"/>
  <c r="N513"/>
  <c r="H513"/>
  <c r="H542"/>
  <c r="I542"/>
  <c r="N542"/>
  <c r="I267"/>
  <c r="N267"/>
  <c r="I275"/>
  <c r="N275"/>
  <c r="I283"/>
  <c r="N283"/>
  <c r="H293"/>
  <c r="I293"/>
  <c r="N293"/>
  <c r="H301"/>
  <c r="I301"/>
  <c r="N301"/>
  <c r="H309"/>
  <c r="I309"/>
  <c r="N309"/>
  <c r="H317"/>
  <c r="I317"/>
  <c r="N317"/>
  <c r="H325"/>
  <c r="I325"/>
  <c r="N325"/>
  <c r="I409"/>
  <c r="N409"/>
  <c r="H409"/>
  <c r="I419"/>
  <c r="N419"/>
  <c r="H419"/>
  <c r="I426"/>
  <c r="N426"/>
  <c r="H426"/>
  <c r="I453"/>
  <c r="N453"/>
  <c r="H453"/>
  <c r="I457"/>
  <c r="N457"/>
  <c r="H457"/>
  <c r="I470"/>
  <c r="N470"/>
  <c r="H470"/>
  <c r="I506"/>
  <c r="N506"/>
  <c r="H506"/>
  <c r="I511"/>
  <c r="N511"/>
  <c r="H511"/>
  <c r="I585"/>
  <c r="N585"/>
  <c r="H585"/>
  <c r="I593"/>
  <c r="N593"/>
  <c r="H593"/>
  <c r="I637"/>
  <c r="N637"/>
  <c r="H637"/>
  <c r="I667"/>
  <c r="N667"/>
  <c r="H667"/>
  <c r="H720"/>
  <c r="I720"/>
  <c r="N720"/>
  <c r="H736"/>
  <c r="I736"/>
  <c r="N736"/>
  <c r="H747"/>
  <c r="I747"/>
  <c r="N747"/>
  <c r="H763"/>
  <c r="I763"/>
  <c r="N763"/>
  <c r="H779"/>
  <c r="I779"/>
  <c r="N779"/>
  <c r="H787"/>
  <c r="I787"/>
  <c r="N787"/>
  <c r="H796"/>
  <c r="I796"/>
  <c r="N796"/>
  <c r="H827"/>
  <c r="I865"/>
  <c r="N865"/>
  <c r="H865"/>
  <c r="I998"/>
  <c r="N998"/>
  <c r="I574"/>
  <c r="N574"/>
  <c r="H576"/>
  <c r="I583"/>
  <c r="N583"/>
  <c r="H583"/>
  <c r="H599"/>
  <c r="H600"/>
  <c r="H601"/>
  <c r="H611"/>
  <c r="I612"/>
  <c r="N612"/>
  <c r="H612"/>
  <c r="H631"/>
  <c r="H633"/>
  <c r="H634"/>
  <c r="H635"/>
  <c r="H647"/>
  <c r="H649"/>
  <c r="I659"/>
  <c r="N659"/>
  <c r="H659"/>
  <c r="H709"/>
  <c r="I710"/>
  <c r="N710"/>
  <c r="I723"/>
  <c r="N723"/>
  <c r="H724"/>
  <c r="I724"/>
  <c r="N724"/>
  <c r="H743"/>
  <c r="I743"/>
  <c r="N743"/>
  <c r="H759"/>
  <c r="I759"/>
  <c r="N759"/>
  <c r="H775"/>
  <c r="I775"/>
  <c r="N775"/>
  <c r="H792"/>
  <c r="I792"/>
  <c r="N792"/>
  <c r="H801"/>
  <c r="I801"/>
  <c r="N801"/>
  <c r="H868"/>
  <c r="H909"/>
  <c r="I909"/>
  <c r="N909"/>
  <c r="H920"/>
  <c r="I920"/>
  <c r="N920"/>
  <c r="I597"/>
  <c r="N597"/>
  <c r="H597"/>
  <c r="I609"/>
  <c r="N609"/>
  <c r="H609"/>
  <c r="I620"/>
  <c r="N620"/>
  <c r="H620"/>
  <c r="I629"/>
  <c r="N629"/>
  <c r="H629"/>
  <c r="I645"/>
  <c r="N645"/>
  <c r="H645"/>
  <c r="I684"/>
  <c r="N684"/>
  <c r="H684"/>
  <c r="I699"/>
  <c r="N699"/>
  <c r="H699"/>
  <c r="H728"/>
  <c r="I728"/>
  <c r="N728"/>
  <c r="H739"/>
  <c r="I739"/>
  <c r="N739"/>
  <c r="H755"/>
  <c r="I755"/>
  <c r="N755"/>
  <c r="H771"/>
  <c r="I771"/>
  <c r="N771"/>
  <c r="H806"/>
  <c r="I806"/>
  <c r="N806"/>
  <c r="H809"/>
  <c r="I809"/>
  <c r="N809"/>
  <c r="H817"/>
  <c r="I817"/>
  <c r="N817"/>
  <c r="H829"/>
  <c r="I864"/>
  <c r="N864"/>
  <c r="H864"/>
  <c r="H908"/>
  <c r="I908"/>
  <c r="N908"/>
  <c r="H916"/>
  <c r="I916"/>
  <c r="N916"/>
  <c r="I497"/>
  <c r="N497"/>
  <c r="H497"/>
  <c r="I507"/>
  <c r="N507"/>
  <c r="H507"/>
  <c r="H546"/>
  <c r="I546"/>
  <c r="N546"/>
  <c r="I580"/>
  <c r="N580"/>
  <c r="H580"/>
  <c r="H587"/>
  <c r="I588"/>
  <c r="N588"/>
  <c r="H588"/>
  <c r="H595"/>
  <c r="I596"/>
  <c r="N596"/>
  <c r="H596"/>
  <c r="I606"/>
  <c r="N606"/>
  <c r="H608"/>
  <c r="I615"/>
  <c r="N615"/>
  <c r="H615"/>
  <c r="I625"/>
  <c r="N625"/>
  <c r="H625"/>
  <c r="H639"/>
  <c r="H641"/>
  <c r="H642"/>
  <c r="H643"/>
  <c r="H653"/>
  <c r="I654"/>
  <c r="N654"/>
  <c r="H655"/>
  <c r="I675"/>
  <c r="N675"/>
  <c r="H675"/>
  <c r="I681"/>
  <c r="N681"/>
  <c r="H681"/>
  <c r="I703"/>
  <c r="N703"/>
  <c r="H703"/>
  <c r="I715"/>
  <c r="N715"/>
  <c r="H716"/>
  <c r="I716"/>
  <c r="N716"/>
  <c r="I731"/>
  <c r="N731"/>
  <c r="H732"/>
  <c r="I732"/>
  <c r="N732"/>
  <c r="H751"/>
  <c r="I751"/>
  <c r="N751"/>
  <c r="H767"/>
  <c r="I767"/>
  <c r="N767"/>
  <c r="H780"/>
  <c r="I780"/>
  <c r="N780"/>
  <c r="H808"/>
  <c r="I808"/>
  <c r="N808"/>
  <c r="H816"/>
  <c r="I816"/>
  <c r="N816"/>
  <c r="H894"/>
  <c r="H907"/>
  <c r="I907"/>
  <c r="N907"/>
  <c r="H910"/>
  <c r="I910"/>
  <c r="N910"/>
  <c r="H912"/>
  <c r="I912"/>
  <c r="N912"/>
  <c r="I781"/>
  <c r="N781"/>
  <c r="I810"/>
  <c r="N810"/>
  <c r="I911"/>
  <c r="N911"/>
  <c r="I921"/>
  <c r="N921"/>
  <c r="I922"/>
  <c r="N922"/>
  <c r="I923"/>
  <c r="N923"/>
  <c r="I924"/>
  <c r="N924"/>
  <c r="I925"/>
  <c r="N925"/>
  <c r="I926"/>
  <c r="N926"/>
  <c r="I927"/>
  <c r="N927"/>
  <c r="I928"/>
  <c r="N928"/>
  <c r="I929"/>
  <c r="N929"/>
  <c r="I930"/>
  <c r="N930"/>
  <c r="I931"/>
  <c r="N931"/>
  <c r="I932"/>
  <c r="N932"/>
  <c r="I933"/>
  <c r="N933"/>
  <c r="I934"/>
  <c r="N934"/>
  <c r="I935"/>
  <c r="N935"/>
  <c r="I936"/>
  <c r="N936"/>
  <c r="I937"/>
  <c r="N937"/>
  <c r="I938"/>
  <c r="N938"/>
  <c r="I939"/>
  <c r="N939"/>
  <c r="I940"/>
  <c r="N940"/>
  <c r="I941"/>
  <c r="N941"/>
  <c r="I942"/>
  <c r="N942"/>
  <c r="I943"/>
  <c r="N943"/>
  <c r="I944"/>
  <c r="N944"/>
  <c r="I945"/>
  <c r="N945"/>
  <c r="I946"/>
  <c r="N946"/>
  <c r="I947"/>
  <c r="N947"/>
  <c r="I948"/>
  <c r="N948"/>
  <c r="I949"/>
  <c r="N949"/>
  <c r="I950"/>
  <c r="N950"/>
  <c r="I951"/>
  <c r="N951"/>
  <c r="I952"/>
  <c r="N952"/>
  <c r="I953"/>
  <c r="N953"/>
  <c r="I954"/>
  <c r="N954"/>
  <c r="I955"/>
  <c r="N955"/>
  <c r="I956"/>
  <c r="N956"/>
  <c r="I957"/>
  <c r="N957"/>
  <c r="I958"/>
  <c r="N958"/>
  <c r="I959"/>
  <c r="N959"/>
  <c r="I960"/>
  <c r="N960"/>
  <c r="I961"/>
  <c r="N961"/>
  <c r="I962"/>
  <c r="N962"/>
  <c r="I963"/>
  <c r="N963"/>
  <c r="I964"/>
  <c r="N964"/>
  <c r="I1000"/>
  <c r="N1000"/>
  <c r="I999"/>
  <c r="N999"/>
  <c r="I1006"/>
  <c r="N1006"/>
  <c r="I785"/>
  <c r="N785"/>
  <c r="I790"/>
  <c r="N790"/>
  <c r="I814"/>
  <c r="N814"/>
  <c r="I740"/>
  <c r="N740"/>
  <c r="I744"/>
  <c r="N744"/>
  <c r="I748"/>
  <c r="N748"/>
  <c r="I752"/>
  <c r="N752"/>
  <c r="I756"/>
  <c r="N756"/>
  <c r="I760"/>
  <c r="N760"/>
  <c r="I764"/>
  <c r="N764"/>
  <c r="I768"/>
  <c r="N768"/>
  <c r="I772"/>
  <c r="N772"/>
  <c r="I776"/>
  <c r="N776"/>
  <c r="I782"/>
  <c r="N782"/>
  <c r="I783"/>
  <c r="N783"/>
  <c r="I788"/>
  <c r="N788"/>
  <c r="I793"/>
  <c r="N793"/>
  <c r="I797"/>
  <c r="N797"/>
  <c r="I798"/>
  <c r="N798"/>
  <c r="I802"/>
  <c r="N802"/>
  <c r="I811"/>
  <c r="N811"/>
  <c r="I812"/>
  <c r="N812"/>
  <c r="H835"/>
  <c r="H837"/>
  <c r="H843"/>
  <c r="H845"/>
  <c r="H862"/>
  <c r="I866"/>
  <c r="N866"/>
  <c r="H871"/>
  <c r="H875"/>
  <c r="H877"/>
  <c r="H879"/>
  <c r="H885"/>
  <c r="H887"/>
  <c r="H888"/>
  <c r="H891"/>
  <c r="I899"/>
  <c r="N899"/>
  <c r="I900"/>
  <c r="N900"/>
  <c r="I901"/>
  <c r="N901"/>
  <c r="I902"/>
  <c r="N902"/>
  <c r="I913"/>
  <c r="N913"/>
  <c r="I917"/>
  <c r="N917"/>
  <c r="I995"/>
  <c r="N995"/>
  <c r="I1001"/>
  <c r="N1001"/>
  <c r="I1002"/>
  <c r="N1002"/>
  <c r="I1003"/>
  <c r="N100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16"/>
  <c r="H432"/>
  <c r="H448"/>
  <c r="H492"/>
  <c r="H420"/>
  <c r="H436"/>
  <c r="H452"/>
  <c r="H484"/>
  <c r="H8"/>
  <c r="H10"/>
  <c r="H11"/>
  <c r="H13"/>
  <c r="H14"/>
  <c r="H15"/>
  <c r="H17"/>
  <c r="H18"/>
  <c r="H20"/>
  <c r="H21"/>
  <c r="H22"/>
  <c r="H23"/>
  <c r="H25"/>
  <c r="H26"/>
  <c r="H28"/>
  <c r="H29"/>
  <c r="H31"/>
  <c r="H32"/>
  <c r="H33"/>
  <c r="H36"/>
  <c r="H39"/>
  <c r="H40"/>
  <c r="H42"/>
  <c r="H43"/>
  <c r="H46"/>
  <c r="H47"/>
  <c r="H49"/>
  <c r="H50"/>
  <c r="H51"/>
  <c r="H53"/>
  <c r="H55"/>
  <c r="H56"/>
  <c r="H57"/>
  <c r="H58"/>
  <c r="H60"/>
  <c r="H61"/>
  <c r="H64"/>
  <c r="H65"/>
  <c r="H68"/>
  <c r="H69"/>
  <c r="H70"/>
  <c r="H71"/>
  <c r="H74"/>
  <c r="H75"/>
  <c r="H76"/>
  <c r="H78"/>
  <c r="H79"/>
  <c r="H81"/>
  <c r="H82"/>
  <c r="H84"/>
  <c r="H89"/>
  <c r="H91"/>
  <c r="H92"/>
  <c r="H94"/>
  <c r="H95"/>
  <c r="H97"/>
  <c r="H98"/>
  <c r="H100"/>
  <c r="H101"/>
  <c r="H103"/>
  <c r="H104"/>
  <c r="H106"/>
  <c r="H107"/>
  <c r="H109"/>
  <c r="H110"/>
  <c r="H111"/>
  <c r="H113"/>
  <c r="H116"/>
  <c r="H117"/>
  <c r="H119"/>
  <c r="H120"/>
  <c r="H122"/>
  <c r="H124"/>
  <c r="H125"/>
  <c r="H126"/>
  <c r="H127"/>
  <c r="H129"/>
  <c r="H130"/>
  <c r="H131"/>
  <c r="H134"/>
  <c r="H135"/>
  <c r="H136"/>
  <c r="H138"/>
  <c r="H140"/>
  <c r="H141"/>
  <c r="H142"/>
  <c r="H143"/>
  <c r="H144"/>
  <c r="H146"/>
  <c r="H150"/>
  <c r="H152"/>
  <c r="H154"/>
  <c r="H155"/>
  <c r="H156"/>
  <c r="H157"/>
  <c r="H159"/>
  <c r="H160"/>
  <c r="H162"/>
  <c r="H163"/>
  <c r="H164"/>
  <c r="H165"/>
  <c r="H168"/>
  <c r="H169"/>
  <c r="H172"/>
  <c r="H173"/>
  <c r="H174"/>
  <c r="H175"/>
  <c r="H178"/>
  <c r="H180"/>
  <c r="H183"/>
  <c r="H184"/>
  <c r="H186"/>
  <c r="H188"/>
  <c r="H190"/>
  <c r="H193"/>
  <c r="H194"/>
  <c r="H195"/>
  <c r="H197"/>
  <c r="H198"/>
  <c r="H200"/>
  <c r="H201"/>
  <c r="H203"/>
  <c r="H204"/>
  <c r="H205"/>
  <c r="H207"/>
  <c r="H208"/>
  <c r="H209"/>
  <c r="H214"/>
  <c r="H216"/>
  <c r="H218"/>
  <c r="H219"/>
  <c r="H220"/>
  <c r="H221"/>
  <c r="H223"/>
  <c r="H224"/>
  <c r="H226"/>
  <c r="H228"/>
  <c r="H229"/>
  <c r="H231"/>
  <c r="H232"/>
  <c r="H233"/>
  <c r="H235"/>
  <c r="H236"/>
  <c r="H237"/>
  <c r="H238"/>
  <c r="H240"/>
  <c r="H242"/>
  <c r="H243"/>
  <c r="H244"/>
  <c r="H245"/>
  <c r="H247"/>
  <c r="H248"/>
  <c r="H249"/>
  <c r="H251"/>
  <c r="H252"/>
  <c r="H254"/>
  <c r="H256"/>
  <c r="H258"/>
  <c r="H259"/>
  <c r="H260"/>
  <c r="H262"/>
  <c r="H263"/>
  <c r="H264"/>
  <c r="H266"/>
  <c r="H267"/>
  <c r="H268"/>
  <c r="H270"/>
  <c r="H271"/>
  <c r="H276"/>
  <c r="H280"/>
  <c r="H281"/>
  <c r="H282"/>
  <c r="H283"/>
  <c r="H284"/>
  <c r="H285"/>
  <c r="H286"/>
  <c r="H287"/>
  <c r="H288"/>
  <c r="H289"/>
  <c r="H290"/>
  <c r="H408"/>
  <c r="H424"/>
  <c r="H440"/>
  <c r="H456"/>
  <c r="H476"/>
  <c r="H9"/>
  <c r="H12"/>
  <c r="H16"/>
  <c r="H19"/>
  <c r="H24"/>
  <c r="H27"/>
  <c r="H30"/>
  <c r="H34"/>
  <c r="H35"/>
  <c r="H37"/>
  <c r="H38"/>
  <c r="H41"/>
  <c r="H44"/>
  <c r="H45"/>
  <c r="H48"/>
  <c r="H52"/>
  <c r="H54"/>
  <c r="H59"/>
  <c r="H62"/>
  <c r="H63"/>
  <c r="H66"/>
  <c r="H67"/>
  <c r="H72"/>
  <c r="H73"/>
  <c r="H77"/>
  <c r="H80"/>
  <c r="H83"/>
  <c r="H85"/>
  <c r="H86"/>
  <c r="H87"/>
  <c r="H88"/>
  <c r="H90"/>
  <c r="H93"/>
  <c r="H96"/>
  <c r="H99"/>
  <c r="H102"/>
  <c r="H105"/>
  <c r="H108"/>
  <c r="H112"/>
  <c r="H114"/>
  <c r="H115"/>
  <c r="H118"/>
  <c r="H121"/>
  <c r="H123"/>
  <c r="H128"/>
  <c r="H132"/>
  <c r="H133"/>
  <c r="H137"/>
  <c r="H139"/>
  <c r="H145"/>
  <c r="H147"/>
  <c r="H148"/>
  <c r="H149"/>
  <c r="H151"/>
  <c r="H153"/>
  <c r="H158"/>
  <c r="H161"/>
  <c r="H166"/>
  <c r="H167"/>
  <c r="H170"/>
  <c r="H171"/>
  <c r="H176"/>
  <c r="H177"/>
  <c r="H179"/>
  <c r="H181"/>
  <c r="H182"/>
  <c r="H185"/>
  <c r="H187"/>
  <c r="H189"/>
  <c r="H191"/>
  <c r="H192"/>
  <c r="H196"/>
  <c r="H199"/>
  <c r="H202"/>
  <c r="H206"/>
  <c r="H210"/>
  <c r="H211"/>
  <c r="H212"/>
  <c r="H213"/>
  <c r="H215"/>
  <c r="H217"/>
  <c r="H222"/>
  <c r="H225"/>
  <c r="H227"/>
  <c r="H230"/>
  <c r="H234"/>
  <c r="H239"/>
  <c r="H241"/>
  <c r="H246"/>
  <c r="H250"/>
  <c r="H253"/>
  <c r="H255"/>
  <c r="H257"/>
  <c r="H261"/>
  <c r="H265"/>
  <c r="H269"/>
  <c r="H272"/>
  <c r="H273"/>
  <c r="H274"/>
  <c r="H275"/>
  <c r="H277"/>
  <c r="H278"/>
  <c r="H279"/>
  <c r="I291"/>
  <c r="N291"/>
  <c r="I384"/>
  <c r="N384"/>
  <c r="I385"/>
  <c r="N385"/>
  <c r="I386"/>
  <c r="N386"/>
  <c r="I387"/>
  <c r="N387"/>
  <c r="I388"/>
  <c r="N388"/>
  <c r="I389"/>
  <c r="N389"/>
  <c r="I390"/>
  <c r="N390"/>
  <c r="I391"/>
  <c r="N391"/>
  <c r="I392"/>
  <c r="N392"/>
  <c r="I393"/>
  <c r="N393"/>
  <c r="I394"/>
  <c r="N394"/>
  <c r="I395"/>
  <c r="N395"/>
  <c r="I396"/>
  <c r="N396"/>
  <c r="I397"/>
  <c r="N397"/>
  <c r="I398"/>
  <c r="N398"/>
  <c r="I399"/>
  <c r="N399"/>
  <c r="I400"/>
  <c r="N400"/>
  <c r="I401"/>
  <c r="N401"/>
  <c r="I402"/>
  <c r="N402"/>
  <c r="I403"/>
  <c r="N403"/>
  <c r="I404"/>
  <c r="N404"/>
  <c r="I405"/>
  <c r="N405"/>
  <c r="H412"/>
  <c r="I416"/>
  <c r="N416"/>
  <c r="H428"/>
  <c r="I432"/>
  <c r="N432"/>
  <c r="H444"/>
  <c r="I448"/>
  <c r="N448"/>
  <c r="H460"/>
  <c r="H468"/>
  <c r="I492"/>
  <c r="N492"/>
  <c r="I500"/>
  <c r="N500"/>
  <c r="I508"/>
  <c r="N508"/>
  <c r="I516"/>
  <c r="N516"/>
  <c r="I533"/>
  <c r="N533"/>
  <c r="I537"/>
  <c r="N537"/>
  <c r="I541"/>
  <c r="N541"/>
  <c r="I545"/>
  <c r="N545"/>
  <c r="I549"/>
  <c r="N549"/>
  <c r="I553"/>
  <c r="N553"/>
  <c r="I557"/>
  <c r="N557"/>
  <c r="I561"/>
  <c r="N561"/>
  <c r="I565"/>
  <c r="N565"/>
  <c r="I569"/>
  <c r="N569"/>
  <c r="I573"/>
  <c r="N573"/>
  <c r="H584"/>
  <c r="H590"/>
  <c r="I590"/>
  <c r="N590"/>
  <c r="H618"/>
  <c r="H464"/>
  <c r="H472"/>
  <c r="H480"/>
  <c r="H488"/>
  <c r="H496"/>
  <c r="H504"/>
  <c r="H512"/>
  <c r="I520"/>
  <c r="N520"/>
  <c r="H532"/>
  <c r="I532"/>
  <c r="N532"/>
  <c r="H536"/>
  <c r="I536"/>
  <c r="N536"/>
  <c r="H540"/>
  <c r="I540"/>
  <c r="N540"/>
  <c r="H544"/>
  <c r="I544"/>
  <c r="N544"/>
  <c r="H548"/>
  <c r="I548"/>
  <c r="N548"/>
  <c r="H552"/>
  <c r="I552"/>
  <c r="N552"/>
  <c r="H556"/>
  <c r="I556"/>
  <c r="N556"/>
  <c r="H560"/>
  <c r="I560"/>
  <c r="N560"/>
  <c r="H564"/>
  <c r="I564"/>
  <c r="N564"/>
  <c r="H568"/>
  <c r="I568"/>
  <c r="N568"/>
  <c r="H572"/>
  <c r="I572"/>
  <c r="N572"/>
  <c r="I576"/>
  <c r="N576"/>
  <c r="H586"/>
  <c r="H704"/>
  <c r="I704"/>
  <c r="N704"/>
  <c r="I464"/>
  <c r="N464"/>
  <c r="I472"/>
  <c r="N472"/>
  <c r="I480"/>
  <c r="N480"/>
  <c r="I488"/>
  <c r="N488"/>
  <c r="I496"/>
  <c r="N496"/>
  <c r="I504"/>
  <c r="N504"/>
  <c r="I512"/>
  <c r="N512"/>
  <c r="H529"/>
  <c r="H632"/>
  <c r="I632"/>
  <c r="N632"/>
  <c r="H664"/>
  <c r="I664"/>
  <c r="N664"/>
  <c r="I521"/>
  <c r="N521"/>
  <c r="H523"/>
  <c r="I525"/>
  <c r="N525"/>
  <c r="H527"/>
  <c r="I529"/>
  <c r="N529"/>
  <c r="H533"/>
  <c r="H537"/>
  <c r="H541"/>
  <c r="H545"/>
  <c r="H549"/>
  <c r="H553"/>
  <c r="H557"/>
  <c r="H561"/>
  <c r="H565"/>
  <c r="H569"/>
  <c r="H573"/>
  <c r="I584"/>
  <c r="N584"/>
  <c r="H616"/>
  <c r="I618"/>
  <c r="N618"/>
  <c r="H696"/>
  <c r="I696"/>
  <c r="N696"/>
  <c r="I578"/>
  <c r="N578"/>
  <c r="I608"/>
  <c r="N608"/>
  <c r="I610"/>
  <c r="N610"/>
  <c r="I624"/>
  <c r="N624"/>
  <c r="H656"/>
  <c r="H688"/>
  <c r="H531"/>
  <c r="H535"/>
  <c r="H539"/>
  <c r="H543"/>
  <c r="H547"/>
  <c r="H551"/>
  <c r="H555"/>
  <c r="H559"/>
  <c r="H563"/>
  <c r="H567"/>
  <c r="H571"/>
  <c r="H592"/>
  <c r="I600"/>
  <c r="N600"/>
  <c r="I602"/>
  <c r="N602"/>
  <c r="I622"/>
  <c r="N622"/>
  <c r="H648"/>
  <c r="H680"/>
  <c r="I531"/>
  <c r="N531"/>
  <c r="I535"/>
  <c r="N535"/>
  <c r="I539"/>
  <c r="N539"/>
  <c r="I543"/>
  <c r="N543"/>
  <c r="I547"/>
  <c r="N547"/>
  <c r="I551"/>
  <c r="N551"/>
  <c r="I555"/>
  <c r="N555"/>
  <c r="I559"/>
  <c r="N559"/>
  <c r="I563"/>
  <c r="N563"/>
  <c r="I567"/>
  <c r="N567"/>
  <c r="I571"/>
  <c r="N571"/>
  <c r="I594"/>
  <c r="N594"/>
  <c r="H640"/>
  <c r="H672"/>
  <c r="I626"/>
  <c r="N626"/>
  <c r="I634"/>
  <c r="N634"/>
  <c r="I642"/>
  <c r="N642"/>
  <c r="I650"/>
  <c r="N650"/>
  <c r="I658"/>
  <c r="N658"/>
  <c r="I666"/>
  <c r="N666"/>
  <c r="I674"/>
  <c r="N674"/>
  <c r="I682"/>
  <c r="N682"/>
  <c r="I690"/>
  <c r="N690"/>
  <c r="I698"/>
  <c r="N698"/>
  <c r="H638"/>
  <c r="H646"/>
  <c r="H654"/>
  <c r="H662"/>
  <c r="H670"/>
  <c r="H678"/>
  <c r="H686"/>
  <c r="H694"/>
  <c r="H702"/>
  <c r="I834"/>
  <c r="N834"/>
  <c r="H834"/>
  <c r="H849"/>
  <c r="I826"/>
  <c r="N826"/>
  <c r="H826"/>
  <c r="H841"/>
  <c r="I858"/>
  <c r="N858"/>
  <c r="H858"/>
  <c r="I818"/>
  <c r="N818"/>
  <c r="H818"/>
  <c r="H833"/>
  <c r="I850"/>
  <c r="N850"/>
  <c r="H850"/>
  <c r="H825"/>
  <c r="I842"/>
  <c r="N842"/>
  <c r="H842"/>
  <c r="I849"/>
  <c r="N849"/>
  <c r="H857"/>
  <c r="H876"/>
  <c r="I819"/>
  <c r="N819"/>
  <c r="I820"/>
  <c r="N820"/>
  <c r="H820"/>
  <c r="I827"/>
  <c r="N827"/>
  <c r="I828"/>
  <c r="N828"/>
  <c r="H828"/>
  <c r="I835"/>
  <c r="N835"/>
  <c r="I836"/>
  <c r="N836"/>
  <c r="H836"/>
  <c r="I843"/>
  <c r="N843"/>
  <c r="I844"/>
  <c r="N844"/>
  <c r="H844"/>
  <c r="I851"/>
  <c r="N851"/>
  <c r="I852"/>
  <c r="N852"/>
  <c r="H852"/>
  <c r="I859"/>
  <c r="N859"/>
  <c r="I860"/>
  <c r="N860"/>
  <c r="H860"/>
  <c r="I868"/>
  <c r="N868"/>
  <c r="I870"/>
  <c r="N870"/>
  <c r="I821"/>
  <c r="N821"/>
  <c r="I822"/>
  <c r="N822"/>
  <c r="H822"/>
  <c r="H823"/>
  <c r="I829"/>
  <c r="N829"/>
  <c r="I830"/>
  <c r="N830"/>
  <c r="H830"/>
  <c r="H831"/>
  <c r="I837"/>
  <c r="N837"/>
  <c r="I838"/>
  <c r="N838"/>
  <c r="H838"/>
  <c r="H839"/>
  <c r="I845"/>
  <c r="N845"/>
  <c r="I846"/>
  <c r="N846"/>
  <c r="H846"/>
  <c r="H847"/>
  <c r="I853"/>
  <c r="N853"/>
  <c r="I854"/>
  <c r="N854"/>
  <c r="H854"/>
  <c r="H855"/>
  <c r="I861"/>
  <c r="N861"/>
  <c r="I862"/>
  <c r="N862"/>
  <c r="H884"/>
  <c r="H886"/>
  <c r="I890"/>
  <c r="N890"/>
  <c r="I894"/>
  <c r="N894"/>
  <c r="H898"/>
  <c r="I898"/>
  <c r="N898"/>
  <c r="I823"/>
  <c r="N823"/>
  <c r="I824"/>
  <c r="N824"/>
  <c r="H824"/>
  <c r="I831"/>
  <c r="N831"/>
  <c r="I832"/>
  <c r="N832"/>
  <c r="H832"/>
  <c r="I839"/>
  <c r="N839"/>
  <c r="I840"/>
  <c r="N840"/>
  <c r="H840"/>
  <c r="I847"/>
  <c r="N847"/>
  <c r="I848"/>
  <c r="N848"/>
  <c r="H848"/>
  <c r="I855"/>
  <c r="N855"/>
  <c r="I856"/>
  <c r="N856"/>
  <c r="H856"/>
  <c r="H878"/>
  <c r="I882"/>
  <c r="N882"/>
  <c r="I886"/>
  <c r="N886"/>
  <c r="I878"/>
  <c r="N878"/>
  <c r="I977"/>
  <c r="N977"/>
  <c r="H977"/>
  <c r="I985"/>
  <c r="N985"/>
  <c r="H985"/>
  <c r="I976"/>
  <c r="N976"/>
  <c r="H976"/>
  <c r="I968"/>
  <c r="N968"/>
  <c r="H968"/>
  <c r="I984"/>
  <c r="N984"/>
  <c r="H984"/>
  <c r="I969"/>
  <c r="N969"/>
  <c r="H969"/>
  <c r="I965"/>
  <c r="N965"/>
  <c r="H965"/>
  <c r="I973"/>
  <c r="N973"/>
  <c r="H973"/>
  <c r="I981"/>
  <c r="N981"/>
  <c r="H981"/>
  <c r="I989"/>
  <c r="N989"/>
  <c r="H989"/>
  <c r="I972"/>
  <c r="N972"/>
  <c r="H972"/>
  <c r="I980"/>
  <c r="N980"/>
  <c r="H980"/>
  <c r="I988"/>
  <c r="N988"/>
  <c r="H988"/>
  <c r="I994"/>
  <c r="N994"/>
  <c r="H994"/>
  <c r="I970"/>
  <c r="N970"/>
  <c r="I971"/>
  <c r="N971"/>
  <c r="H971"/>
  <c r="I978"/>
  <c r="N978"/>
  <c r="I979"/>
  <c r="N979"/>
  <c r="H979"/>
  <c r="I986"/>
  <c r="N986"/>
  <c r="I987"/>
  <c r="N987"/>
  <c r="H987"/>
  <c r="I966"/>
  <c r="N966"/>
  <c r="I967"/>
  <c r="N967"/>
  <c r="H967"/>
  <c r="I974"/>
  <c r="N974"/>
  <c r="I975"/>
  <c r="N975"/>
  <c r="H975"/>
  <c r="I982"/>
  <c r="N982"/>
  <c r="I983"/>
  <c r="N983"/>
  <c r="H983"/>
  <c r="I990"/>
  <c r="N990"/>
  <c r="I992"/>
  <c r="N992"/>
  <c r="H991"/>
  <c r="H993"/>
  <c r="I991"/>
  <c r="N991"/>
  <c r="I993"/>
  <c r="N993"/>
  <c r="H995"/>
  <c r="H996"/>
  <c r="H997"/>
  <c r="H998"/>
  <c r="H999"/>
  <c r="H1000"/>
  <c r="H1001"/>
  <c r="H1002"/>
  <c r="H1003"/>
  <c r="H1004"/>
  <c r="H1005"/>
  <c r="H1006"/>
  <c r="E6" i="25"/>
  <c r="E14" i="29"/>
  <c r="K5" i="26"/>
  <c r="E7" i="6"/>
  <c r="C7"/>
  <c r="C8" i="5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G7" i="6"/>
  <c r="D11" i="26"/>
  <c r="I7" i="6"/>
  <c r="N7"/>
  <c r="D18" i="26"/>
  <c r="S7" i="6"/>
  <c r="H7"/>
  <c r="K49" i="7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K107" i="3"/>
  <c r="T115" i="7"/>
  <c r="K106" i="3"/>
  <c r="T114" i="7"/>
  <c r="K105" i="3"/>
  <c r="T113" i="7"/>
  <c r="K104" i="3"/>
  <c r="T112" i="7"/>
  <c r="K103" i="3"/>
  <c r="T111" i="7"/>
  <c r="K102" i="3"/>
  <c r="T110" i="7"/>
  <c r="K101" i="3"/>
  <c r="T109" i="7"/>
  <c r="K100" i="3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J8"/>
  <c r="L8"/>
  <c r="M8"/>
  <c r="J9"/>
  <c r="L9"/>
  <c r="J10"/>
  <c r="L10"/>
  <c r="M10"/>
  <c r="J11"/>
  <c r="L11"/>
  <c r="J12"/>
  <c r="L12"/>
  <c r="M12"/>
  <c r="J13"/>
  <c r="O13"/>
  <c r="L13"/>
  <c r="M13"/>
  <c r="J14"/>
  <c r="O14"/>
  <c r="L14"/>
  <c r="M14"/>
  <c r="J15"/>
  <c r="O15"/>
  <c r="L15"/>
  <c r="M15"/>
  <c r="J16"/>
  <c r="O16"/>
  <c r="L16"/>
  <c r="M16"/>
  <c r="J17"/>
  <c r="O17"/>
  <c r="L17"/>
  <c r="M17"/>
  <c r="J18"/>
  <c r="O18"/>
  <c r="L18"/>
  <c r="M18"/>
  <c r="J19"/>
  <c r="O19"/>
  <c r="L19"/>
  <c r="M19"/>
  <c r="J20"/>
  <c r="O20"/>
  <c r="L20"/>
  <c r="M20"/>
  <c r="J21"/>
  <c r="O21"/>
  <c r="L21"/>
  <c r="M21"/>
  <c r="J22"/>
  <c r="O22"/>
  <c r="L22"/>
  <c r="M22"/>
  <c r="J23"/>
  <c r="O23"/>
  <c r="L23"/>
  <c r="M23"/>
  <c r="J24"/>
  <c r="O24"/>
  <c r="L24"/>
  <c r="M24"/>
  <c r="J25"/>
  <c r="O25"/>
  <c r="L25"/>
  <c r="M25"/>
  <c r="J26"/>
  <c r="O26"/>
  <c r="L26"/>
  <c r="M26"/>
  <c r="J27"/>
  <c r="O27"/>
  <c r="L27"/>
  <c r="M27"/>
  <c r="J28"/>
  <c r="O28"/>
  <c r="L28"/>
  <c r="M28"/>
  <c r="J29"/>
  <c r="O29"/>
  <c r="L29"/>
  <c r="M29"/>
  <c r="J30"/>
  <c r="O30"/>
  <c r="L30"/>
  <c r="M30"/>
  <c r="J31"/>
  <c r="O31"/>
  <c r="L31"/>
  <c r="M31"/>
  <c r="J32"/>
  <c r="O32"/>
  <c r="L32"/>
  <c r="M32"/>
  <c r="J33"/>
  <c r="O33"/>
  <c r="L33"/>
  <c r="M33"/>
  <c r="J34"/>
  <c r="O34"/>
  <c r="L34"/>
  <c r="M34"/>
  <c r="J35"/>
  <c r="O35"/>
  <c r="L35"/>
  <c r="M35"/>
  <c r="J36"/>
  <c r="O36"/>
  <c r="L36"/>
  <c r="M36"/>
  <c r="J37"/>
  <c r="O37"/>
  <c r="L37"/>
  <c r="M37"/>
  <c r="J38"/>
  <c r="O38"/>
  <c r="L38"/>
  <c r="M38"/>
  <c r="J39"/>
  <c r="O39"/>
  <c r="L39"/>
  <c r="M39"/>
  <c r="J40"/>
  <c r="O40"/>
  <c r="L40"/>
  <c r="M40"/>
  <c r="J41"/>
  <c r="O41"/>
  <c r="L41"/>
  <c r="M41"/>
  <c r="J42"/>
  <c r="O42"/>
  <c r="L42"/>
  <c r="M42"/>
  <c r="J43"/>
  <c r="O43"/>
  <c r="L43"/>
  <c r="M43"/>
  <c r="J44"/>
  <c r="O44"/>
  <c r="L44"/>
  <c r="M44"/>
  <c r="J45"/>
  <c r="O45"/>
  <c r="L45"/>
  <c r="M45"/>
  <c r="J46"/>
  <c r="O46"/>
  <c r="L46"/>
  <c r="M46"/>
  <c r="J47"/>
  <c r="O47"/>
  <c r="L47"/>
  <c r="M47"/>
  <c r="J48"/>
  <c r="O48"/>
  <c r="L48"/>
  <c r="M48"/>
  <c r="J49"/>
  <c r="O49"/>
  <c r="L49"/>
  <c r="M49"/>
  <c r="J50"/>
  <c r="O50"/>
  <c r="L50"/>
  <c r="M50"/>
  <c r="J51"/>
  <c r="O51"/>
  <c r="L51"/>
  <c r="M51"/>
  <c r="J52"/>
  <c r="O52"/>
  <c r="L52"/>
  <c r="M52"/>
  <c r="J53"/>
  <c r="O53"/>
  <c r="L53"/>
  <c r="M53"/>
  <c r="J54"/>
  <c r="O54"/>
  <c r="L54"/>
  <c r="M54"/>
  <c r="J55"/>
  <c r="O55"/>
  <c r="L55"/>
  <c r="M55"/>
  <c r="J56"/>
  <c r="O56"/>
  <c r="L56"/>
  <c r="M56"/>
  <c r="J57"/>
  <c r="O57"/>
  <c r="L57"/>
  <c r="M57"/>
  <c r="J58"/>
  <c r="O58"/>
  <c r="L58"/>
  <c r="M58"/>
  <c r="J59"/>
  <c r="O59"/>
  <c r="L59"/>
  <c r="M59"/>
  <c r="J60"/>
  <c r="O60"/>
  <c r="L60"/>
  <c r="M60"/>
  <c r="J61"/>
  <c r="O61"/>
  <c r="L61"/>
  <c r="M61"/>
  <c r="J62"/>
  <c r="O62"/>
  <c r="L62"/>
  <c r="M62"/>
  <c r="J63"/>
  <c r="O63"/>
  <c r="L63"/>
  <c r="M63"/>
  <c r="J64"/>
  <c r="O64"/>
  <c r="L64"/>
  <c r="M64"/>
  <c r="J65"/>
  <c r="O65"/>
  <c r="L65"/>
  <c r="M65"/>
  <c r="J66"/>
  <c r="O66"/>
  <c r="L66"/>
  <c r="M66"/>
  <c r="J67"/>
  <c r="O67"/>
  <c r="L67"/>
  <c r="M67"/>
  <c r="J68"/>
  <c r="O68"/>
  <c r="L68"/>
  <c r="M68"/>
  <c r="J69"/>
  <c r="O69"/>
  <c r="L69"/>
  <c r="M69"/>
  <c r="J70"/>
  <c r="O70"/>
  <c r="L70"/>
  <c r="M70"/>
  <c r="J71"/>
  <c r="O71"/>
  <c r="L71"/>
  <c r="M71"/>
  <c r="J72"/>
  <c r="O72"/>
  <c r="L72"/>
  <c r="M72"/>
  <c r="J73"/>
  <c r="O73"/>
  <c r="L73"/>
  <c r="M73"/>
  <c r="J74"/>
  <c r="O74"/>
  <c r="L74"/>
  <c r="M74"/>
  <c r="J75"/>
  <c r="O75"/>
  <c r="L75"/>
  <c r="M75"/>
  <c r="J76"/>
  <c r="O76"/>
  <c r="L76"/>
  <c r="M76"/>
  <c r="J77"/>
  <c r="O77"/>
  <c r="L77"/>
  <c r="M77"/>
  <c r="J78"/>
  <c r="O78"/>
  <c r="L78"/>
  <c r="M78"/>
  <c r="J79"/>
  <c r="O79"/>
  <c r="L79"/>
  <c r="M79"/>
  <c r="J80"/>
  <c r="O80"/>
  <c r="L80"/>
  <c r="M80"/>
  <c r="J81"/>
  <c r="O81"/>
  <c r="L81"/>
  <c r="M81"/>
  <c r="J82"/>
  <c r="O82"/>
  <c r="L82"/>
  <c r="M82"/>
  <c r="J83"/>
  <c r="O83"/>
  <c r="L83"/>
  <c r="M83"/>
  <c r="J84"/>
  <c r="O84"/>
  <c r="L84"/>
  <c r="M84"/>
  <c r="J85"/>
  <c r="O85"/>
  <c r="L85"/>
  <c r="M85"/>
  <c r="J86"/>
  <c r="O86"/>
  <c r="L86"/>
  <c r="M86"/>
  <c r="J87"/>
  <c r="O87"/>
  <c r="L87"/>
  <c r="M87"/>
  <c r="J88"/>
  <c r="O88"/>
  <c r="L88"/>
  <c r="M88"/>
  <c r="J89"/>
  <c r="O89"/>
  <c r="L89"/>
  <c r="M89"/>
  <c r="J90"/>
  <c r="O90"/>
  <c r="L90"/>
  <c r="M90"/>
  <c r="J91"/>
  <c r="O91"/>
  <c r="L91"/>
  <c r="M91"/>
  <c r="J92"/>
  <c r="O92"/>
  <c r="L92"/>
  <c r="M92"/>
  <c r="J93"/>
  <c r="O93"/>
  <c r="L93"/>
  <c r="M93"/>
  <c r="J94"/>
  <c r="O94"/>
  <c r="L94"/>
  <c r="M94"/>
  <c r="J95"/>
  <c r="O95"/>
  <c r="L95"/>
  <c r="M95"/>
  <c r="J96"/>
  <c r="O96"/>
  <c r="L96"/>
  <c r="M96"/>
  <c r="J97"/>
  <c r="O97"/>
  <c r="L97"/>
  <c r="M97"/>
  <c r="J98"/>
  <c r="O98"/>
  <c r="L98"/>
  <c r="M98"/>
  <c r="J99"/>
  <c r="O99"/>
  <c r="L99"/>
  <c r="M99"/>
  <c r="J100"/>
  <c r="O100"/>
  <c r="L100"/>
  <c r="M100"/>
  <c r="J101"/>
  <c r="O101"/>
  <c r="L101"/>
  <c r="M101"/>
  <c r="J102"/>
  <c r="O102"/>
  <c r="L102"/>
  <c r="M102"/>
  <c r="J103"/>
  <c r="O103"/>
  <c r="L103"/>
  <c r="M103"/>
  <c r="J104"/>
  <c r="O104"/>
  <c r="L104"/>
  <c r="M104"/>
  <c r="J105"/>
  <c r="O105"/>
  <c r="L105"/>
  <c r="M105"/>
  <c r="J106"/>
  <c r="O106"/>
  <c r="L106"/>
  <c r="M106"/>
  <c r="J107"/>
  <c r="O107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  <c r="L199"/>
  <c r="M199"/>
  <c r="L200"/>
  <c r="M200"/>
  <c r="L201"/>
  <c r="M201"/>
  <c r="L202"/>
  <c r="M202"/>
  <c r="L203"/>
  <c r="M203"/>
  <c r="L204"/>
  <c r="M204"/>
  <c r="L205"/>
  <c r="M205"/>
  <c r="L206"/>
  <c r="M206"/>
  <c r="L207"/>
  <c r="M207"/>
  <c r="L208"/>
  <c r="M208"/>
  <c r="L209"/>
  <c r="M209"/>
  <c r="L210"/>
  <c r="M210"/>
  <c r="L211"/>
  <c r="M211"/>
  <c r="L212"/>
  <c r="M212"/>
  <c r="L213"/>
  <c r="M213"/>
  <c r="L214"/>
  <c r="M214"/>
  <c r="L215"/>
  <c r="M215"/>
  <c r="L216"/>
  <c r="M216"/>
  <c r="L217"/>
  <c r="M217"/>
  <c r="L218"/>
  <c r="M218"/>
  <c r="L219"/>
  <c r="M219"/>
  <c r="L220"/>
  <c r="M220"/>
  <c r="L221"/>
  <c r="M221"/>
  <c r="L222"/>
  <c r="M222"/>
  <c r="L223"/>
  <c r="M223"/>
  <c r="L224"/>
  <c r="M224"/>
  <c r="L225"/>
  <c r="M225"/>
  <c r="L226"/>
  <c r="M226"/>
  <c r="L227"/>
  <c r="M227"/>
  <c r="L228"/>
  <c r="M228"/>
  <c r="L229"/>
  <c r="M229"/>
  <c r="L230"/>
  <c r="M230"/>
  <c r="L231"/>
  <c r="M231"/>
  <c r="L232"/>
  <c r="M232"/>
  <c r="L233"/>
  <c r="M233"/>
  <c r="L234"/>
  <c r="M234"/>
  <c r="L235"/>
  <c r="M235"/>
  <c r="L236"/>
  <c r="M236"/>
  <c r="L237"/>
  <c r="M237"/>
  <c r="L238"/>
  <c r="M238"/>
  <c r="L239"/>
  <c r="M239"/>
  <c r="L240"/>
  <c r="M240"/>
  <c r="L241"/>
  <c r="M241"/>
  <c r="L242"/>
  <c r="M242"/>
  <c r="L243"/>
  <c r="M243"/>
  <c r="L244"/>
  <c r="M244"/>
  <c r="L245"/>
  <c r="M245"/>
  <c r="L246"/>
  <c r="M246"/>
  <c r="L247"/>
  <c r="M247"/>
  <c r="L248"/>
  <c r="M248"/>
  <c r="L249"/>
  <c r="M249"/>
  <c r="L250"/>
  <c r="M250"/>
  <c r="L251"/>
  <c r="M251"/>
  <c r="L252"/>
  <c r="M252"/>
  <c r="L253"/>
  <c r="M253"/>
  <c r="L254"/>
  <c r="M254"/>
  <c r="L255"/>
  <c r="M255"/>
  <c r="L256"/>
  <c r="M256"/>
  <c r="L257"/>
  <c r="M257"/>
  <c r="L258"/>
  <c r="M258"/>
  <c r="L259"/>
  <c r="M259"/>
  <c r="L260"/>
  <c r="M260"/>
  <c r="L261"/>
  <c r="M261"/>
  <c r="L262"/>
  <c r="M262"/>
  <c r="L263"/>
  <c r="M263"/>
  <c r="L264"/>
  <c r="M264"/>
  <c r="L265"/>
  <c r="M265"/>
  <c r="L266"/>
  <c r="M266"/>
  <c r="L267"/>
  <c r="M267"/>
  <c r="L268"/>
  <c r="M268"/>
  <c r="L269"/>
  <c r="M269"/>
  <c r="L270"/>
  <c r="M270"/>
  <c r="L271"/>
  <c r="M271"/>
  <c r="L272"/>
  <c r="M272"/>
  <c r="L273"/>
  <c r="M273"/>
  <c r="L274"/>
  <c r="M274"/>
  <c r="L275"/>
  <c r="M275"/>
  <c r="L276"/>
  <c r="M276"/>
  <c r="L277"/>
  <c r="M277"/>
  <c r="L278"/>
  <c r="M278"/>
  <c r="L279"/>
  <c r="M279"/>
  <c r="L280"/>
  <c r="M280"/>
  <c r="L281"/>
  <c r="M281"/>
  <c r="L282"/>
  <c r="M282"/>
  <c r="L283"/>
  <c r="M283"/>
  <c r="L284"/>
  <c r="M284"/>
  <c r="L285"/>
  <c r="M285"/>
  <c r="L286"/>
  <c r="M286"/>
  <c r="L287"/>
  <c r="M287"/>
  <c r="L288"/>
  <c r="M288"/>
  <c r="L289"/>
  <c r="M289"/>
  <c r="L290"/>
  <c r="M290"/>
  <c r="L291"/>
  <c r="M291"/>
  <c r="L292"/>
  <c r="M292"/>
  <c r="L293"/>
  <c r="M293"/>
  <c r="L294"/>
  <c r="M294"/>
  <c r="L295"/>
  <c r="M295"/>
  <c r="L296"/>
  <c r="M296"/>
  <c r="L297"/>
  <c r="M297"/>
  <c r="L298"/>
  <c r="M298"/>
  <c r="L299"/>
  <c r="M299"/>
  <c r="L300"/>
  <c r="M300"/>
  <c r="L301"/>
  <c r="M301"/>
  <c r="L302"/>
  <c r="M302"/>
  <c r="L303"/>
  <c r="M303"/>
  <c r="L304"/>
  <c r="M304"/>
  <c r="L305"/>
  <c r="M305"/>
  <c r="L306"/>
  <c r="M306"/>
  <c r="L307"/>
  <c r="M307"/>
  <c r="L308"/>
  <c r="M308"/>
  <c r="L309"/>
  <c r="M309"/>
  <c r="L310"/>
  <c r="M310"/>
  <c r="L311"/>
  <c r="M311"/>
  <c r="L312"/>
  <c r="M312"/>
  <c r="L313"/>
  <c r="M313"/>
  <c r="L314"/>
  <c r="M314"/>
  <c r="L315"/>
  <c r="M315"/>
  <c r="L316"/>
  <c r="M316"/>
  <c r="L317"/>
  <c r="M317"/>
  <c r="L318"/>
  <c r="M318"/>
  <c r="L319"/>
  <c r="M319"/>
  <c r="L320"/>
  <c r="M320"/>
  <c r="L321"/>
  <c r="M321"/>
  <c r="L322"/>
  <c r="M322"/>
  <c r="L323"/>
  <c r="M323"/>
  <c r="L324"/>
  <c r="M324"/>
  <c r="L325"/>
  <c r="M325"/>
  <c r="L326"/>
  <c r="M326"/>
  <c r="L327"/>
  <c r="M327"/>
  <c r="L328"/>
  <c r="M328"/>
  <c r="L329"/>
  <c r="M329"/>
  <c r="L330"/>
  <c r="M330"/>
  <c r="L331"/>
  <c r="M331"/>
  <c r="L332"/>
  <c r="M332"/>
  <c r="L333"/>
  <c r="M333"/>
  <c r="L334"/>
  <c r="M334"/>
  <c r="L335"/>
  <c r="M335"/>
  <c r="L336"/>
  <c r="M336"/>
  <c r="L337"/>
  <c r="M337"/>
  <c r="L338"/>
  <c r="M338"/>
  <c r="L339"/>
  <c r="M339"/>
  <c r="L340"/>
  <c r="M340"/>
  <c r="L341"/>
  <c r="M341"/>
  <c r="L342"/>
  <c r="M342"/>
  <c r="L343"/>
  <c r="M343"/>
  <c r="L344"/>
  <c r="M344"/>
  <c r="L345"/>
  <c r="M345"/>
  <c r="L346"/>
  <c r="M346"/>
  <c r="L347"/>
  <c r="M347"/>
  <c r="L348"/>
  <c r="M348"/>
  <c r="L349"/>
  <c r="M349"/>
  <c r="L350"/>
  <c r="M350"/>
  <c r="L351"/>
  <c r="M351"/>
  <c r="L352"/>
  <c r="M352"/>
  <c r="L353"/>
  <c r="M353"/>
  <c r="L354"/>
  <c r="M354"/>
  <c r="L355"/>
  <c r="M355"/>
  <c r="L356"/>
  <c r="M356"/>
  <c r="L357"/>
  <c r="M357"/>
  <c r="L358"/>
  <c r="M358"/>
  <c r="L359"/>
  <c r="M359"/>
  <c r="L360"/>
  <c r="M360"/>
  <c r="L361"/>
  <c r="M361"/>
  <c r="L362"/>
  <c r="M362"/>
  <c r="L363"/>
  <c r="M363"/>
  <c r="L364"/>
  <c r="M364"/>
  <c r="L365"/>
  <c r="M365"/>
  <c r="L366"/>
  <c r="M366"/>
  <c r="L367"/>
  <c r="M367"/>
  <c r="L368"/>
  <c r="M368"/>
  <c r="L369"/>
  <c r="M369"/>
  <c r="L370"/>
  <c r="M370"/>
  <c r="L371"/>
  <c r="M371"/>
  <c r="L372"/>
  <c r="M372"/>
  <c r="L373"/>
  <c r="M373"/>
  <c r="L374"/>
  <c r="M374"/>
  <c r="L375"/>
  <c r="M375"/>
  <c r="L376"/>
  <c r="M376"/>
  <c r="L377"/>
  <c r="M377"/>
  <c r="L378"/>
  <c r="M378"/>
  <c r="L379"/>
  <c r="M379"/>
  <c r="L380"/>
  <c r="M380"/>
  <c r="L381"/>
  <c r="M381"/>
  <c r="L382"/>
  <c r="M382"/>
  <c r="L383"/>
  <c r="M383"/>
  <c r="L384"/>
  <c r="M384"/>
  <c r="L385"/>
  <c r="M385"/>
  <c r="L386"/>
  <c r="M386"/>
  <c r="L387"/>
  <c r="M387"/>
  <c r="L388"/>
  <c r="M388"/>
  <c r="L389"/>
  <c r="M389"/>
  <c r="L390"/>
  <c r="M390"/>
  <c r="L391"/>
  <c r="M391"/>
  <c r="L392"/>
  <c r="M392"/>
  <c r="L393"/>
  <c r="M393"/>
  <c r="L394"/>
  <c r="M394"/>
  <c r="L395"/>
  <c r="M395"/>
  <c r="L396"/>
  <c r="M396"/>
  <c r="L397"/>
  <c r="M397"/>
  <c r="L398"/>
  <c r="M398"/>
  <c r="L399"/>
  <c r="M399"/>
  <c r="L400"/>
  <c r="M400"/>
  <c r="L401"/>
  <c r="M401"/>
  <c r="L402"/>
  <c r="M402"/>
  <c r="L403"/>
  <c r="M403"/>
  <c r="L404"/>
  <c r="M404"/>
  <c r="L405"/>
  <c r="M405"/>
  <c r="L406"/>
  <c r="M406"/>
  <c r="L407"/>
  <c r="M407"/>
  <c r="L408"/>
  <c r="M408"/>
  <c r="L409"/>
  <c r="M409"/>
  <c r="L410"/>
  <c r="M410"/>
  <c r="L411"/>
  <c r="M411"/>
  <c r="L412"/>
  <c r="M412"/>
  <c r="L413"/>
  <c r="M413"/>
  <c r="L414"/>
  <c r="M414"/>
  <c r="L415"/>
  <c r="M415"/>
  <c r="L416"/>
  <c r="M416"/>
  <c r="L417"/>
  <c r="M417"/>
  <c r="L418"/>
  <c r="M418"/>
  <c r="L419"/>
  <c r="M419"/>
  <c r="L420"/>
  <c r="M420"/>
  <c r="L421"/>
  <c r="M421"/>
  <c r="L422"/>
  <c r="M422"/>
  <c r="L423"/>
  <c r="M423"/>
  <c r="L424"/>
  <c r="M424"/>
  <c r="L425"/>
  <c r="M425"/>
  <c r="L426"/>
  <c r="M426"/>
  <c r="L427"/>
  <c r="M427"/>
  <c r="L428"/>
  <c r="M428"/>
  <c r="L429"/>
  <c r="M429"/>
  <c r="L430"/>
  <c r="M430"/>
  <c r="L431"/>
  <c r="M431"/>
  <c r="L432"/>
  <c r="M432"/>
  <c r="L433"/>
  <c r="M433"/>
  <c r="L434"/>
  <c r="M434"/>
  <c r="L435"/>
  <c r="M435"/>
  <c r="L436"/>
  <c r="M436"/>
  <c r="L437"/>
  <c r="M437"/>
  <c r="L438"/>
  <c r="M438"/>
  <c r="L439"/>
  <c r="M439"/>
  <c r="L440"/>
  <c r="M440"/>
  <c r="L441"/>
  <c r="M441"/>
  <c r="L442"/>
  <c r="M442"/>
  <c r="L443"/>
  <c r="M443"/>
  <c r="L444"/>
  <c r="M444"/>
  <c r="L445"/>
  <c r="M445"/>
  <c r="L446"/>
  <c r="M446"/>
  <c r="L447"/>
  <c r="M447"/>
  <c r="L448"/>
  <c r="M448"/>
  <c r="L449"/>
  <c r="M449"/>
  <c r="L450"/>
  <c r="M450"/>
  <c r="L451"/>
  <c r="M451"/>
  <c r="L452"/>
  <c r="M452"/>
  <c r="L453"/>
  <c r="M453"/>
  <c r="L454"/>
  <c r="M454"/>
  <c r="L455"/>
  <c r="M455"/>
  <c r="L456"/>
  <c r="M456"/>
  <c r="L457"/>
  <c r="M457"/>
  <c r="L458"/>
  <c r="M458"/>
  <c r="L459"/>
  <c r="M459"/>
  <c r="L460"/>
  <c r="M460"/>
  <c r="L461"/>
  <c r="M461"/>
  <c r="L462"/>
  <c r="M462"/>
  <c r="L463"/>
  <c r="M463"/>
  <c r="L464"/>
  <c r="M464"/>
  <c r="L465"/>
  <c r="M465"/>
  <c r="L466"/>
  <c r="M466"/>
  <c r="L467"/>
  <c r="M467"/>
  <c r="L468"/>
  <c r="M468"/>
  <c r="L469"/>
  <c r="M469"/>
  <c r="L470"/>
  <c r="M470"/>
  <c r="L471"/>
  <c r="M471"/>
  <c r="L472"/>
  <c r="M472"/>
  <c r="L473"/>
  <c r="M473"/>
  <c r="L474"/>
  <c r="M474"/>
  <c r="L475"/>
  <c r="M475"/>
  <c r="L476"/>
  <c r="M476"/>
  <c r="L477"/>
  <c r="M477"/>
  <c r="L478"/>
  <c r="M478"/>
  <c r="L479"/>
  <c r="M479"/>
  <c r="L480"/>
  <c r="M480"/>
  <c r="L481"/>
  <c r="M481"/>
  <c r="L482"/>
  <c r="M482"/>
  <c r="L483"/>
  <c r="M483"/>
  <c r="L484"/>
  <c r="M484"/>
  <c r="L485"/>
  <c r="M485"/>
  <c r="L486"/>
  <c r="M486"/>
  <c r="L487"/>
  <c r="M487"/>
  <c r="L488"/>
  <c r="M488"/>
  <c r="L489"/>
  <c r="M489"/>
  <c r="L490"/>
  <c r="M490"/>
  <c r="L491"/>
  <c r="M491"/>
  <c r="L492"/>
  <c r="M492"/>
  <c r="L493"/>
  <c r="M493"/>
  <c r="L494"/>
  <c r="M494"/>
  <c r="L495"/>
  <c r="M495"/>
  <c r="L496"/>
  <c r="M496"/>
  <c r="L497"/>
  <c r="M497"/>
  <c r="L498"/>
  <c r="M498"/>
  <c r="L499"/>
  <c r="M499"/>
  <c r="L500"/>
  <c r="M500"/>
  <c r="L501"/>
  <c r="M501"/>
  <c r="L502"/>
  <c r="M502"/>
  <c r="L503"/>
  <c r="M503"/>
  <c r="L504"/>
  <c r="M504"/>
  <c r="L505"/>
  <c r="M505"/>
  <c r="L506"/>
  <c r="M506"/>
  <c r="L507"/>
  <c r="M507"/>
  <c r="L508"/>
  <c r="M508"/>
  <c r="L509"/>
  <c r="M509"/>
  <c r="L510"/>
  <c r="M510"/>
  <c r="L511"/>
  <c r="M511"/>
  <c r="L512"/>
  <c r="M512"/>
  <c r="L513"/>
  <c r="M513"/>
  <c r="L514"/>
  <c r="M514"/>
  <c r="L515"/>
  <c r="M515"/>
  <c r="L516"/>
  <c r="M516"/>
  <c r="L517"/>
  <c r="M517"/>
  <c r="L518"/>
  <c r="M518"/>
  <c r="L519"/>
  <c r="M519"/>
  <c r="L520"/>
  <c r="M520"/>
  <c r="L521"/>
  <c r="M521"/>
  <c r="L522"/>
  <c r="M522"/>
  <c r="L523"/>
  <c r="M523"/>
  <c r="L524"/>
  <c r="M524"/>
  <c r="L525"/>
  <c r="M525"/>
  <c r="L526"/>
  <c r="M526"/>
  <c r="L527"/>
  <c r="M527"/>
  <c r="L528"/>
  <c r="M528"/>
  <c r="L529"/>
  <c r="M529"/>
  <c r="L530"/>
  <c r="M530"/>
  <c r="L531"/>
  <c r="M531"/>
  <c r="L532"/>
  <c r="M532"/>
  <c r="L533"/>
  <c r="M533"/>
  <c r="L534"/>
  <c r="M534"/>
  <c r="L535"/>
  <c r="M535"/>
  <c r="L536"/>
  <c r="M536"/>
  <c r="L537"/>
  <c r="M537"/>
  <c r="L538"/>
  <c r="M538"/>
  <c r="L539"/>
  <c r="M539"/>
  <c r="L540"/>
  <c r="M540"/>
  <c r="L541"/>
  <c r="M541"/>
  <c r="L542"/>
  <c r="M542"/>
  <c r="L543"/>
  <c r="M543"/>
  <c r="L544"/>
  <c r="M544"/>
  <c r="L545"/>
  <c r="M545"/>
  <c r="L546"/>
  <c r="M546"/>
  <c r="L547"/>
  <c r="M547"/>
  <c r="L548"/>
  <c r="M548"/>
  <c r="L549"/>
  <c r="M549"/>
  <c r="L550"/>
  <c r="M550"/>
  <c r="L551"/>
  <c r="M551"/>
  <c r="L552"/>
  <c r="M552"/>
  <c r="L553"/>
  <c r="M553"/>
  <c r="L554"/>
  <c r="M554"/>
  <c r="L555"/>
  <c r="M555"/>
  <c r="L556"/>
  <c r="M556"/>
  <c r="L557"/>
  <c r="M557"/>
  <c r="L558"/>
  <c r="M558"/>
  <c r="L559"/>
  <c r="M559"/>
  <c r="L560"/>
  <c r="M560"/>
  <c r="L561"/>
  <c r="M561"/>
  <c r="L562"/>
  <c r="M562"/>
  <c r="L563"/>
  <c r="M563"/>
  <c r="L564"/>
  <c r="M564"/>
  <c r="L565"/>
  <c r="M565"/>
  <c r="L566"/>
  <c r="M566"/>
  <c r="L567"/>
  <c r="M567"/>
  <c r="L568"/>
  <c r="M568"/>
  <c r="L569"/>
  <c r="M569"/>
  <c r="L570"/>
  <c r="M570"/>
  <c r="L571"/>
  <c r="M571"/>
  <c r="L572"/>
  <c r="M572"/>
  <c r="L573"/>
  <c r="M573"/>
  <c r="L574"/>
  <c r="M574"/>
  <c r="L575"/>
  <c r="M575"/>
  <c r="L576"/>
  <c r="M576"/>
  <c r="L577"/>
  <c r="M577"/>
  <c r="L578"/>
  <c r="M578"/>
  <c r="L579"/>
  <c r="M579"/>
  <c r="L580"/>
  <c r="M580"/>
  <c r="L581"/>
  <c r="M581"/>
  <c r="L582"/>
  <c r="M582"/>
  <c r="L583"/>
  <c r="M583"/>
  <c r="L584"/>
  <c r="M584"/>
  <c r="L585"/>
  <c r="M585"/>
  <c r="L586"/>
  <c r="M586"/>
  <c r="L587"/>
  <c r="M587"/>
  <c r="L588"/>
  <c r="M588"/>
  <c r="L589"/>
  <c r="M589"/>
  <c r="L590"/>
  <c r="M590"/>
  <c r="L591"/>
  <c r="M591"/>
  <c r="L592"/>
  <c r="M592"/>
  <c r="L593"/>
  <c r="M593"/>
  <c r="L594"/>
  <c r="M594"/>
  <c r="L595"/>
  <c r="M595"/>
  <c r="L596"/>
  <c r="M596"/>
  <c r="L597"/>
  <c r="M597"/>
  <c r="L598"/>
  <c r="M598"/>
  <c r="L599"/>
  <c r="M599"/>
  <c r="L600"/>
  <c r="M600"/>
  <c r="L601"/>
  <c r="M601"/>
  <c r="L602"/>
  <c r="M602"/>
  <c r="L603"/>
  <c r="M603"/>
  <c r="L604"/>
  <c r="M604"/>
  <c r="L605"/>
  <c r="M605"/>
  <c r="L606"/>
  <c r="M606"/>
  <c r="L607"/>
  <c r="M607"/>
  <c r="L608"/>
  <c r="M608"/>
  <c r="L609"/>
  <c r="M609"/>
  <c r="L610"/>
  <c r="M610"/>
  <c r="L611"/>
  <c r="M611"/>
  <c r="L612"/>
  <c r="M612"/>
  <c r="L613"/>
  <c r="M613"/>
  <c r="L614"/>
  <c r="M614"/>
  <c r="L615"/>
  <c r="M615"/>
  <c r="L616"/>
  <c r="M616"/>
  <c r="L617"/>
  <c r="M617"/>
  <c r="L618"/>
  <c r="M618"/>
  <c r="L619"/>
  <c r="M619"/>
  <c r="L620"/>
  <c r="M620"/>
  <c r="L621"/>
  <c r="M621"/>
  <c r="L622"/>
  <c r="M622"/>
  <c r="L623"/>
  <c r="M623"/>
  <c r="L624"/>
  <c r="M624"/>
  <c r="L625"/>
  <c r="M625"/>
  <c r="L626"/>
  <c r="M626"/>
  <c r="L627"/>
  <c r="M627"/>
  <c r="L628"/>
  <c r="M628"/>
  <c r="L629"/>
  <c r="M629"/>
  <c r="L630"/>
  <c r="M630"/>
  <c r="L631"/>
  <c r="M631"/>
  <c r="L632"/>
  <c r="M632"/>
  <c r="L633"/>
  <c r="M633"/>
  <c r="L634"/>
  <c r="M634"/>
  <c r="L635"/>
  <c r="M635"/>
  <c r="L636"/>
  <c r="M636"/>
  <c r="L637"/>
  <c r="M637"/>
  <c r="L638"/>
  <c r="M638"/>
  <c r="L639"/>
  <c r="M639"/>
  <c r="L640"/>
  <c r="M640"/>
  <c r="L641"/>
  <c r="M641"/>
  <c r="L642"/>
  <c r="M642"/>
  <c r="L643"/>
  <c r="M643"/>
  <c r="L644"/>
  <c r="M644"/>
  <c r="L645"/>
  <c r="M645"/>
  <c r="L646"/>
  <c r="M646"/>
  <c r="L647"/>
  <c r="M647"/>
  <c r="L648"/>
  <c r="M648"/>
  <c r="L649"/>
  <c r="M649"/>
  <c r="L650"/>
  <c r="M650"/>
  <c r="L651"/>
  <c r="M651"/>
  <c r="L652"/>
  <c r="M652"/>
  <c r="L653"/>
  <c r="M653"/>
  <c r="L654"/>
  <c r="M654"/>
  <c r="L655"/>
  <c r="M655"/>
  <c r="L656"/>
  <c r="M656"/>
  <c r="L657"/>
  <c r="M657"/>
  <c r="L658"/>
  <c r="M658"/>
  <c r="L659"/>
  <c r="M659"/>
  <c r="L660"/>
  <c r="M660"/>
  <c r="L661"/>
  <c r="M661"/>
  <c r="L662"/>
  <c r="M662"/>
  <c r="L663"/>
  <c r="M663"/>
  <c r="L664"/>
  <c r="M664"/>
  <c r="L665"/>
  <c r="M665"/>
  <c r="L666"/>
  <c r="M666"/>
  <c r="L667"/>
  <c r="M667"/>
  <c r="L668"/>
  <c r="M668"/>
  <c r="L669"/>
  <c r="M669"/>
  <c r="L670"/>
  <c r="M670"/>
  <c r="L671"/>
  <c r="M671"/>
  <c r="L672"/>
  <c r="M672"/>
  <c r="L673"/>
  <c r="M673"/>
  <c r="L674"/>
  <c r="M674"/>
  <c r="L675"/>
  <c r="M675"/>
  <c r="L676"/>
  <c r="M676"/>
  <c r="L677"/>
  <c r="M677"/>
  <c r="L678"/>
  <c r="M678"/>
  <c r="L679"/>
  <c r="M679"/>
  <c r="L680"/>
  <c r="M680"/>
  <c r="L681"/>
  <c r="M681"/>
  <c r="L682"/>
  <c r="M682"/>
  <c r="L683"/>
  <c r="M683"/>
  <c r="L684"/>
  <c r="M684"/>
  <c r="L685"/>
  <c r="M685"/>
  <c r="L686"/>
  <c r="M686"/>
  <c r="L687"/>
  <c r="M687"/>
  <c r="L688"/>
  <c r="M688"/>
  <c r="L689"/>
  <c r="M689"/>
  <c r="L690"/>
  <c r="M690"/>
  <c r="L691"/>
  <c r="M691"/>
  <c r="L692"/>
  <c r="M692"/>
  <c r="L693"/>
  <c r="M693"/>
  <c r="L694"/>
  <c r="M694"/>
  <c r="L695"/>
  <c r="M695"/>
  <c r="L696"/>
  <c r="M696"/>
  <c r="L697"/>
  <c r="M697"/>
  <c r="L698"/>
  <c r="M698"/>
  <c r="L699"/>
  <c r="M699"/>
  <c r="L700"/>
  <c r="M700"/>
  <c r="L701"/>
  <c r="M701"/>
  <c r="L702"/>
  <c r="M702"/>
  <c r="L703"/>
  <c r="M703"/>
  <c r="L704"/>
  <c r="M704"/>
  <c r="L705"/>
  <c r="M705"/>
  <c r="L706"/>
  <c r="M706"/>
  <c r="L707"/>
  <c r="M707"/>
  <c r="L708"/>
  <c r="M708"/>
  <c r="L709"/>
  <c r="M709"/>
  <c r="L710"/>
  <c r="M710"/>
  <c r="L711"/>
  <c r="M711"/>
  <c r="L712"/>
  <c r="M712"/>
  <c r="L713"/>
  <c r="M713"/>
  <c r="L714"/>
  <c r="M714"/>
  <c r="L715"/>
  <c r="M715"/>
  <c r="L716"/>
  <c r="M716"/>
  <c r="L717"/>
  <c r="M717"/>
  <c r="L718"/>
  <c r="M718"/>
  <c r="L719"/>
  <c r="M719"/>
  <c r="L720"/>
  <c r="M720"/>
  <c r="L721"/>
  <c r="M721"/>
  <c r="L722"/>
  <c r="M722"/>
  <c r="L723"/>
  <c r="M723"/>
  <c r="L724"/>
  <c r="M724"/>
  <c r="L725"/>
  <c r="M725"/>
  <c r="L726"/>
  <c r="M726"/>
  <c r="L727"/>
  <c r="M727"/>
  <c r="L728"/>
  <c r="M728"/>
  <c r="L729"/>
  <c r="M729"/>
  <c r="L730"/>
  <c r="M730"/>
  <c r="L731"/>
  <c r="M731"/>
  <c r="L732"/>
  <c r="M732"/>
  <c r="L733"/>
  <c r="M733"/>
  <c r="L734"/>
  <c r="M734"/>
  <c r="L735"/>
  <c r="M735"/>
  <c r="L736"/>
  <c r="M736"/>
  <c r="L737"/>
  <c r="M737"/>
  <c r="L738"/>
  <c r="M738"/>
  <c r="L739"/>
  <c r="M739"/>
  <c r="L740"/>
  <c r="M740"/>
  <c r="L741"/>
  <c r="M741"/>
  <c r="L742"/>
  <c r="M742"/>
  <c r="L743"/>
  <c r="M743"/>
  <c r="L744"/>
  <c r="M744"/>
  <c r="L745"/>
  <c r="M745"/>
  <c r="L746"/>
  <c r="M746"/>
  <c r="L747"/>
  <c r="M747"/>
  <c r="L748"/>
  <c r="M748"/>
  <c r="L749"/>
  <c r="M749"/>
  <c r="L750"/>
  <c r="M750"/>
  <c r="L751"/>
  <c r="M751"/>
  <c r="L752"/>
  <c r="M752"/>
  <c r="L753"/>
  <c r="M753"/>
  <c r="L754"/>
  <c r="M754"/>
  <c r="L755"/>
  <c r="M755"/>
  <c r="L756"/>
  <c r="M756"/>
  <c r="L757"/>
  <c r="M757"/>
  <c r="L758"/>
  <c r="M758"/>
  <c r="L759"/>
  <c r="M759"/>
  <c r="L760"/>
  <c r="M760"/>
  <c r="L761"/>
  <c r="M761"/>
  <c r="L762"/>
  <c r="M762"/>
  <c r="L763"/>
  <c r="M763"/>
  <c r="L764"/>
  <c r="M764"/>
  <c r="L765"/>
  <c r="M765"/>
  <c r="L766"/>
  <c r="M766"/>
  <c r="L767"/>
  <c r="M767"/>
  <c r="L768"/>
  <c r="M768"/>
  <c r="L769"/>
  <c r="M769"/>
  <c r="L770"/>
  <c r="M770"/>
  <c r="L771"/>
  <c r="M771"/>
  <c r="L772"/>
  <c r="M772"/>
  <c r="L773"/>
  <c r="M773"/>
  <c r="L774"/>
  <c r="M774"/>
  <c r="L775"/>
  <c r="M775"/>
  <c r="L776"/>
  <c r="M776"/>
  <c r="L777"/>
  <c r="M777"/>
  <c r="L778"/>
  <c r="M778"/>
  <c r="L779"/>
  <c r="M779"/>
  <c r="L780"/>
  <c r="M780"/>
  <c r="L781"/>
  <c r="M781"/>
  <c r="L782"/>
  <c r="M782"/>
  <c r="L783"/>
  <c r="M783"/>
  <c r="L784"/>
  <c r="M784"/>
  <c r="L785"/>
  <c r="M785"/>
  <c r="L786"/>
  <c r="M786"/>
  <c r="L787"/>
  <c r="M787"/>
  <c r="L788"/>
  <c r="M788"/>
  <c r="L789"/>
  <c r="M789"/>
  <c r="L790"/>
  <c r="M790"/>
  <c r="L791"/>
  <c r="M791"/>
  <c r="L792"/>
  <c r="M792"/>
  <c r="L793"/>
  <c r="M793"/>
  <c r="L794"/>
  <c r="M794"/>
  <c r="L795"/>
  <c r="M795"/>
  <c r="L796"/>
  <c r="M796"/>
  <c r="L797"/>
  <c r="M797"/>
  <c r="L798"/>
  <c r="M798"/>
  <c r="L799"/>
  <c r="M799"/>
  <c r="L800"/>
  <c r="M800"/>
  <c r="L801"/>
  <c r="M801"/>
  <c r="L802"/>
  <c r="M802"/>
  <c r="L803"/>
  <c r="M803"/>
  <c r="L804"/>
  <c r="M804"/>
  <c r="L805"/>
  <c r="M805"/>
  <c r="L806"/>
  <c r="M806"/>
  <c r="L807"/>
  <c r="M807"/>
  <c r="L808"/>
  <c r="M808"/>
  <c r="L809"/>
  <c r="M809"/>
  <c r="L810"/>
  <c r="M810"/>
  <c r="L811"/>
  <c r="M811"/>
  <c r="L812"/>
  <c r="M812"/>
  <c r="L813"/>
  <c r="M813"/>
  <c r="L814"/>
  <c r="M814"/>
  <c r="L815"/>
  <c r="M815"/>
  <c r="L816"/>
  <c r="M816"/>
  <c r="L817"/>
  <c r="M817"/>
  <c r="L818"/>
  <c r="M818"/>
  <c r="L819"/>
  <c r="M819"/>
  <c r="L820"/>
  <c r="M820"/>
  <c r="L821"/>
  <c r="M821"/>
  <c r="L822"/>
  <c r="M822"/>
  <c r="L823"/>
  <c r="M823"/>
  <c r="L824"/>
  <c r="M824"/>
  <c r="L825"/>
  <c r="M825"/>
  <c r="L826"/>
  <c r="M826"/>
  <c r="L827"/>
  <c r="M827"/>
  <c r="L828"/>
  <c r="M828"/>
  <c r="L829"/>
  <c r="M829"/>
  <c r="L830"/>
  <c r="M830"/>
  <c r="L831"/>
  <c r="M831"/>
  <c r="L832"/>
  <c r="M832"/>
  <c r="L833"/>
  <c r="M833"/>
  <c r="L834"/>
  <c r="M834"/>
  <c r="L835"/>
  <c r="M835"/>
  <c r="L836"/>
  <c r="M836"/>
  <c r="L837"/>
  <c r="M837"/>
  <c r="L838"/>
  <c r="M838"/>
  <c r="L839"/>
  <c r="M839"/>
  <c r="L840"/>
  <c r="M840"/>
  <c r="L841"/>
  <c r="M841"/>
  <c r="L842"/>
  <c r="M842"/>
  <c r="L843"/>
  <c r="M843"/>
  <c r="L844"/>
  <c r="M844"/>
  <c r="L845"/>
  <c r="M845"/>
  <c r="L846"/>
  <c r="M846"/>
  <c r="L847"/>
  <c r="M847"/>
  <c r="L848"/>
  <c r="M848"/>
  <c r="L849"/>
  <c r="M849"/>
  <c r="L850"/>
  <c r="M850"/>
  <c r="L851"/>
  <c r="M851"/>
  <c r="L852"/>
  <c r="M852"/>
  <c r="L853"/>
  <c r="M853"/>
  <c r="L854"/>
  <c r="M854"/>
  <c r="L855"/>
  <c r="M855"/>
  <c r="L856"/>
  <c r="M856"/>
  <c r="L857"/>
  <c r="M857"/>
  <c r="L858"/>
  <c r="M858"/>
  <c r="L859"/>
  <c r="M859"/>
  <c r="L860"/>
  <c r="M860"/>
  <c r="L861"/>
  <c r="M861"/>
  <c r="L862"/>
  <c r="M862"/>
  <c r="L863"/>
  <c r="M863"/>
  <c r="L864"/>
  <c r="M864"/>
  <c r="L865"/>
  <c r="M865"/>
  <c r="L866"/>
  <c r="M866"/>
  <c r="L867"/>
  <c r="M867"/>
  <c r="L868"/>
  <c r="M868"/>
  <c r="L869"/>
  <c r="M869"/>
  <c r="L870"/>
  <c r="M870"/>
  <c r="L871"/>
  <c r="M871"/>
  <c r="L872"/>
  <c r="M872"/>
  <c r="L873"/>
  <c r="M873"/>
  <c r="L874"/>
  <c r="M874"/>
  <c r="L875"/>
  <c r="M875"/>
  <c r="L876"/>
  <c r="M876"/>
  <c r="L877"/>
  <c r="M877"/>
  <c r="L878"/>
  <c r="M878"/>
  <c r="L879"/>
  <c r="M879"/>
  <c r="L880"/>
  <c r="M880"/>
  <c r="L881"/>
  <c r="M881"/>
  <c r="L882"/>
  <c r="M882"/>
  <c r="L883"/>
  <c r="M883"/>
  <c r="L884"/>
  <c r="M884"/>
  <c r="L885"/>
  <c r="M885"/>
  <c r="L886"/>
  <c r="M886"/>
  <c r="L887"/>
  <c r="M887"/>
  <c r="L888"/>
  <c r="M888"/>
  <c r="L889"/>
  <c r="M889"/>
  <c r="L890"/>
  <c r="M890"/>
  <c r="L891"/>
  <c r="M891"/>
  <c r="L892"/>
  <c r="M892"/>
  <c r="L893"/>
  <c r="M893"/>
  <c r="L894"/>
  <c r="M894"/>
  <c r="L895"/>
  <c r="M895"/>
  <c r="L896"/>
  <c r="M896"/>
  <c r="L897"/>
  <c r="M897"/>
  <c r="L898"/>
  <c r="M898"/>
  <c r="L899"/>
  <c r="M899"/>
  <c r="L900"/>
  <c r="M900"/>
  <c r="L901"/>
  <c r="M901"/>
  <c r="L902"/>
  <c r="M902"/>
  <c r="L903"/>
  <c r="M903"/>
  <c r="L904"/>
  <c r="M904"/>
  <c r="L905"/>
  <c r="M905"/>
  <c r="L906"/>
  <c r="M906"/>
  <c r="L907"/>
  <c r="M907"/>
  <c r="L908"/>
  <c r="M908"/>
  <c r="L909"/>
  <c r="M909"/>
  <c r="L910"/>
  <c r="M910"/>
  <c r="L911"/>
  <c r="M911"/>
  <c r="L912"/>
  <c r="M912"/>
  <c r="L913"/>
  <c r="M913"/>
  <c r="L914"/>
  <c r="M914"/>
  <c r="L915"/>
  <c r="M915"/>
  <c r="L916"/>
  <c r="M916"/>
  <c r="L917"/>
  <c r="M917"/>
  <c r="L918"/>
  <c r="M918"/>
  <c r="L919"/>
  <c r="M919"/>
  <c r="L920"/>
  <c r="M920"/>
  <c r="L921"/>
  <c r="M921"/>
  <c r="L922"/>
  <c r="M922"/>
  <c r="L923"/>
  <c r="M923"/>
  <c r="L924"/>
  <c r="M924"/>
  <c r="L925"/>
  <c r="M925"/>
  <c r="L926"/>
  <c r="M926"/>
  <c r="L927"/>
  <c r="M927"/>
  <c r="L928"/>
  <c r="M928"/>
  <c r="L929"/>
  <c r="M929"/>
  <c r="L930"/>
  <c r="M930"/>
  <c r="L931"/>
  <c r="M931"/>
  <c r="L932"/>
  <c r="M932"/>
  <c r="L933"/>
  <c r="M933"/>
  <c r="L934"/>
  <c r="M934"/>
  <c r="L935"/>
  <c r="M935"/>
  <c r="L936"/>
  <c r="M936"/>
  <c r="L937"/>
  <c r="M937"/>
  <c r="L938"/>
  <c r="M938"/>
  <c r="L939"/>
  <c r="M939"/>
  <c r="L940"/>
  <c r="M940"/>
  <c r="L941"/>
  <c r="M941"/>
  <c r="L942"/>
  <c r="M942"/>
  <c r="L943"/>
  <c r="M943"/>
  <c r="L944"/>
  <c r="M944"/>
  <c r="L945"/>
  <c r="M945"/>
  <c r="L946"/>
  <c r="M946"/>
  <c r="L947"/>
  <c r="M947"/>
  <c r="L948"/>
  <c r="M948"/>
  <c r="L949"/>
  <c r="M949"/>
  <c r="L950"/>
  <c r="M950"/>
  <c r="L951"/>
  <c r="M951"/>
  <c r="L952"/>
  <c r="M952"/>
  <c r="L953"/>
  <c r="M953"/>
  <c r="L954"/>
  <c r="M954"/>
  <c r="L955"/>
  <c r="M955"/>
  <c r="L956"/>
  <c r="M956"/>
  <c r="L957"/>
  <c r="M957"/>
  <c r="L958"/>
  <c r="M958"/>
  <c r="L959"/>
  <c r="M959"/>
  <c r="L960"/>
  <c r="M960"/>
  <c r="L961"/>
  <c r="M961"/>
  <c r="L962"/>
  <c r="M962"/>
  <c r="L963"/>
  <c r="M963"/>
  <c r="L964"/>
  <c r="M964"/>
  <c r="L965"/>
  <c r="M965"/>
  <c r="L966"/>
  <c r="M966"/>
  <c r="L967"/>
  <c r="M967"/>
  <c r="L968"/>
  <c r="M968"/>
  <c r="L969"/>
  <c r="M969"/>
  <c r="L970"/>
  <c r="M970"/>
  <c r="L971"/>
  <c r="M971"/>
  <c r="L972"/>
  <c r="M972"/>
  <c r="L973"/>
  <c r="M973"/>
  <c r="L974"/>
  <c r="M974"/>
  <c r="L975"/>
  <c r="M975"/>
  <c r="L976"/>
  <c r="M976"/>
  <c r="L977"/>
  <c r="M977"/>
  <c r="L978"/>
  <c r="M978"/>
  <c r="L979"/>
  <c r="M979"/>
  <c r="L980"/>
  <c r="M980"/>
  <c r="L981"/>
  <c r="M981"/>
  <c r="L982"/>
  <c r="M982"/>
  <c r="L983"/>
  <c r="M983"/>
  <c r="L984"/>
  <c r="M984"/>
  <c r="L985"/>
  <c r="M985"/>
  <c r="L986"/>
  <c r="M986"/>
  <c r="L987"/>
  <c r="M987"/>
  <c r="L988"/>
  <c r="M988"/>
  <c r="L989"/>
  <c r="M989"/>
  <c r="L990"/>
  <c r="M990"/>
  <c r="L991"/>
  <c r="M991"/>
  <c r="L992"/>
  <c r="M992"/>
  <c r="L993"/>
  <c r="M993"/>
  <c r="L994"/>
  <c r="M994"/>
  <c r="L995"/>
  <c r="M995"/>
  <c r="L996"/>
  <c r="M996"/>
  <c r="L997"/>
  <c r="M997"/>
  <c r="L998"/>
  <c r="M998"/>
  <c r="L999"/>
  <c r="M999"/>
  <c r="L1000"/>
  <c r="M1000"/>
  <c r="L1001"/>
  <c r="M1001"/>
  <c r="L1002"/>
  <c r="M1002"/>
  <c r="L1003"/>
  <c r="M1003"/>
  <c r="L1004"/>
  <c r="M1004"/>
  <c r="L1005"/>
  <c r="M1005"/>
  <c r="L1006"/>
  <c r="M1006"/>
  <c r="B18" i="4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18" i="14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L14" i="5"/>
  <c r="L15"/>
  <c r="L17"/>
  <c r="L19"/>
  <c r="L23"/>
  <c r="L27"/>
  <c r="L31"/>
  <c r="L35"/>
  <c r="L37"/>
  <c r="L39"/>
  <c r="L43"/>
  <c r="L47"/>
  <c r="L51"/>
  <c r="L53"/>
  <c r="L55"/>
  <c r="L57"/>
  <c r="L59"/>
  <c r="L63"/>
  <c r="L65"/>
  <c r="L67"/>
  <c r="L71"/>
  <c r="L73"/>
  <c r="L75"/>
  <c r="L79"/>
  <c r="L83"/>
  <c r="L85"/>
  <c r="L87"/>
  <c r="L91"/>
  <c r="L93"/>
  <c r="L95"/>
  <c r="L97"/>
  <c r="L99"/>
  <c r="L103"/>
  <c r="L105"/>
  <c r="L107"/>
  <c r="B8" i="14"/>
  <c r="B9"/>
  <c r="B10"/>
  <c r="B11"/>
  <c r="B12"/>
  <c r="B13"/>
  <c r="B14"/>
  <c r="B15"/>
  <c r="B16"/>
  <c r="B17"/>
  <c r="B7"/>
  <c r="L104" i="5"/>
  <c r="L100"/>
  <c r="L96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01"/>
  <c r="L89"/>
  <c r="L81"/>
  <c r="L77"/>
  <c r="L69"/>
  <c r="L61"/>
  <c r="L49"/>
  <c r="L45"/>
  <c r="L41"/>
  <c r="L33"/>
  <c r="L29"/>
  <c r="L25"/>
  <c r="L21"/>
  <c r="L13"/>
  <c r="L102"/>
  <c r="L94"/>
  <c r="L86"/>
  <c r="L70"/>
  <c r="L62"/>
  <c r="L54"/>
  <c r="L50"/>
  <c r="L38"/>
  <c r="L34"/>
  <c r="L30"/>
  <c r="L26"/>
  <c r="L22"/>
  <c r="L18"/>
  <c r="G107"/>
  <c r="M87" i="6"/>
  <c r="G87" i="5"/>
  <c r="M65" i="6"/>
  <c r="G65" i="5"/>
  <c r="M55" i="6"/>
  <c r="G55" i="5"/>
  <c r="M31" i="6"/>
  <c r="G31" i="5"/>
  <c r="M105" i="6"/>
  <c r="G105" i="5"/>
  <c r="M95" i="6"/>
  <c r="G95" i="5"/>
  <c r="M85" i="6"/>
  <c r="G85" i="5"/>
  <c r="M73" i="6"/>
  <c r="G73" i="5"/>
  <c r="M63" i="6"/>
  <c r="G63" i="5"/>
  <c r="M53" i="6"/>
  <c r="G53" i="5"/>
  <c r="M39" i="6"/>
  <c r="G39" i="5"/>
  <c r="M27" i="6"/>
  <c r="G27" i="5"/>
  <c r="M15" i="6"/>
  <c r="G15" i="5"/>
  <c r="M97" i="6"/>
  <c r="G97" i="5"/>
  <c r="M75" i="6"/>
  <c r="G75" i="5"/>
  <c r="M43" i="6"/>
  <c r="G43" i="5"/>
  <c r="M17" i="6"/>
  <c r="G17" i="5"/>
  <c r="M103" i="6"/>
  <c r="G103" i="5"/>
  <c r="M93" i="6"/>
  <c r="G93" i="5"/>
  <c r="M83" i="6"/>
  <c r="G83" i="5"/>
  <c r="M71" i="6"/>
  <c r="G71" i="5"/>
  <c r="M59" i="6"/>
  <c r="G59" i="5"/>
  <c r="M51" i="6"/>
  <c r="G51" i="5"/>
  <c r="M37" i="6"/>
  <c r="G37" i="5"/>
  <c r="M23" i="6"/>
  <c r="G23" i="5"/>
  <c r="M14" i="6"/>
  <c r="G14" i="5"/>
  <c r="M99" i="6"/>
  <c r="G99" i="5"/>
  <c r="M91" i="6"/>
  <c r="G91" i="5"/>
  <c r="M79" i="6"/>
  <c r="G79" i="5"/>
  <c r="M67" i="6"/>
  <c r="G67" i="5"/>
  <c r="M57" i="6"/>
  <c r="G57" i="5"/>
  <c r="M47" i="6"/>
  <c r="G47" i="5"/>
  <c r="M35" i="6"/>
  <c r="G35" i="5"/>
  <c r="M19" i="6"/>
  <c r="G19" i="5"/>
  <c r="M9" i="3"/>
  <c r="K11"/>
  <c r="O11"/>
  <c r="M107" i="6"/>
  <c r="E12" i="25"/>
  <c r="E20" i="29"/>
  <c r="E16" i="25"/>
  <c r="E24" i="29"/>
  <c r="E20" i="25"/>
  <c r="E28" i="29"/>
  <c r="H10" i="26"/>
  <c r="H14"/>
  <c r="H18"/>
  <c r="H13"/>
  <c r="E13" i="25"/>
  <c r="E21" i="29"/>
  <c r="E17" i="25"/>
  <c r="E25" i="29"/>
  <c r="E21" i="25"/>
  <c r="E29" i="29"/>
  <c r="H11" i="26"/>
  <c r="H15"/>
  <c r="H19"/>
  <c r="E14" i="25"/>
  <c r="E22" i="29"/>
  <c r="E18" i="25"/>
  <c r="E26" i="29"/>
  <c r="E22" i="25"/>
  <c r="E30" i="29"/>
  <c r="H12" i="26"/>
  <c r="H16"/>
  <c r="H8"/>
  <c r="E15" i="25"/>
  <c r="E23" i="29"/>
  <c r="E19" i="25"/>
  <c r="E27" i="29"/>
  <c r="E11" i="25"/>
  <c r="E19" i="29"/>
  <c r="H9" i="26"/>
  <c r="H17"/>
  <c r="N1004" i="3"/>
  <c r="E1004" i="5"/>
  <c r="N1000" i="3"/>
  <c r="E1000" i="5"/>
  <c r="N996" i="3"/>
  <c r="E996" i="5"/>
  <c r="N365" i="3"/>
  <c r="E365" i="5"/>
  <c r="N361" i="3"/>
  <c r="E361" i="5"/>
  <c r="N993" i="3"/>
  <c r="E993" i="5"/>
  <c r="N992" i="3"/>
  <c r="E992" i="5"/>
  <c r="N989" i="3"/>
  <c r="E989" i="5"/>
  <c r="N985" i="3"/>
  <c r="E985" i="5"/>
  <c r="N981" i="3"/>
  <c r="E981" i="5"/>
  <c r="N977" i="3"/>
  <c r="E977" i="5"/>
  <c r="N973" i="3"/>
  <c r="E973" i="5"/>
  <c r="N969" i="3"/>
  <c r="E969" i="5"/>
  <c r="N965" i="3"/>
  <c r="E965" i="5"/>
  <c r="N961" i="3"/>
  <c r="E961" i="5"/>
  <c r="N957" i="3"/>
  <c r="E957" i="5"/>
  <c r="N953" i="3"/>
  <c r="E953" i="5"/>
  <c r="N949" i="3"/>
  <c r="E949" i="5"/>
  <c r="N945" i="3"/>
  <c r="E945" i="5"/>
  <c r="N941" i="3"/>
  <c r="E941" i="5"/>
  <c r="N937" i="3"/>
  <c r="E937" i="5"/>
  <c r="N933" i="3"/>
  <c r="E933" i="5"/>
  <c r="N929" i="3"/>
  <c r="E929" i="5"/>
  <c r="N925" i="3"/>
  <c r="E925" i="5"/>
  <c r="N921" i="3"/>
  <c r="E921" i="5"/>
  <c r="N917" i="3"/>
  <c r="E917" i="5"/>
  <c r="N913" i="3"/>
  <c r="E913" i="5"/>
  <c r="N909" i="3"/>
  <c r="E909" i="5"/>
  <c r="N905" i="3"/>
  <c r="E905" i="5"/>
  <c r="N901" i="3"/>
  <c r="E901" i="5"/>
  <c r="N897" i="3"/>
  <c r="E897" i="5"/>
  <c r="N893" i="3"/>
  <c r="E893" i="5"/>
  <c r="N889" i="3"/>
  <c r="E889" i="5"/>
  <c r="N885" i="3"/>
  <c r="E885" i="5"/>
  <c r="N881" i="3"/>
  <c r="E881" i="5"/>
  <c r="N877" i="3"/>
  <c r="E877" i="5"/>
  <c r="N873" i="3"/>
  <c r="E873" i="5"/>
  <c r="N869" i="3"/>
  <c r="E869" i="5"/>
  <c r="N865" i="3"/>
  <c r="E865" i="5"/>
  <c r="N861" i="3"/>
  <c r="E861" i="5"/>
  <c r="N857" i="3"/>
  <c r="E857" i="5"/>
  <c r="N853" i="3"/>
  <c r="E853" i="5"/>
  <c r="N849" i="3"/>
  <c r="E849" i="5"/>
  <c r="N845" i="3"/>
  <c r="E845" i="5"/>
  <c r="N841" i="3"/>
  <c r="E841" i="5"/>
  <c r="N837" i="3"/>
  <c r="E837" i="5"/>
  <c r="N833" i="3"/>
  <c r="E833" i="5"/>
  <c r="N829" i="3"/>
  <c r="E829" i="5"/>
  <c r="N825" i="3"/>
  <c r="E825" i="5"/>
  <c r="N821" i="3"/>
  <c r="E821" i="5"/>
  <c r="N817" i="3"/>
  <c r="E817" i="5"/>
  <c r="N813" i="3"/>
  <c r="E813" i="5"/>
  <c r="N809" i="3"/>
  <c r="E809" i="5"/>
  <c r="N805" i="3"/>
  <c r="E805" i="5"/>
  <c r="N801" i="3"/>
  <c r="E801" i="5"/>
  <c r="N797" i="3"/>
  <c r="E797" i="5"/>
  <c r="N793" i="3"/>
  <c r="E793" i="5"/>
  <c r="N789" i="3"/>
  <c r="E789" i="5"/>
  <c r="N785" i="3"/>
  <c r="E785" i="5"/>
  <c r="N781" i="3"/>
  <c r="E781" i="5"/>
  <c r="N777" i="3"/>
  <c r="E777" i="5"/>
  <c r="N773" i="3"/>
  <c r="E773" i="5"/>
  <c r="N769" i="3"/>
  <c r="E769" i="5"/>
  <c r="N765" i="3"/>
  <c r="E765" i="5"/>
  <c r="N761" i="3"/>
  <c r="E761" i="5"/>
  <c r="N757" i="3"/>
  <c r="E757" i="5"/>
  <c r="N753" i="3"/>
  <c r="E753" i="5"/>
  <c r="N749" i="3"/>
  <c r="E749" i="5"/>
  <c r="N745" i="3"/>
  <c r="E745" i="5"/>
  <c r="N741" i="3"/>
  <c r="E741" i="5"/>
  <c r="N737" i="3"/>
  <c r="E737" i="5"/>
  <c r="N733" i="3"/>
  <c r="E733" i="5"/>
  <c r="N729" i="3"/>
  <c r="E729" i="5"/>
  <c r="N725" i="3"/>
  <c r="E725" i="5"/>
  <c r="N721" i="3"/>
  <c r="E721" i="5"/>
  <c r="N717" i="3"/>
  <c r="E717" i="5"/>
  <c r="N713" i="3"/>
  <c r="E713" i="5"/>
  <c r="N709" i="3"/>
  <c r="E709" i="5"/>
  <c r="N705" i="3"/>
  <c r="E705" i="5"/>
  <c r="N701" i="3"/>
  <c r="E701" i="5"/>
  <c r="N697" i="3"/>
  <c r="E697" i="5"/>
  <c r="N686" i="3"/>
  <c r="E686" i="5"/>
  <c r="N682" i="3"/>
  <c r="E682" i="5"/>
  <c r="N666" i="3"/>
  <c r="E666" i="5"/>
  <c r="N662" i="3"/>
  <c r="E662" i="5"/>
  <c r="N650" i="3"/>
  <c r="E650" i="5"/>
  <c r="N646" i="3"/>
  <c r="E646" i="5"/>
  <c r="N634" i="3"/>
  <c r="E634" i="5"/>
  <c r="N630" i="3"/>
  <c r="E630" i="5"/>
  <c r="N626" i="3"/>
  <c r="E626" i="5"/>
  <c r="N622" i="3"/>
  <c r="E622" i="5"/>
  <c r="N618" i="3"/>
  <c r="E618" i="5"/>
  <c r="N614" i="3"/>
  <c r="E614" i="5"/>
  <c r="N610" i="3"/>
  <c r="E610" i="5"/>
  <c r="N606" i="3"/>
  <c r="E606" i="5"/>
  <c r="N602" i="3"/>
  <c r="E602" i="5"/>
  <c r="N598" i="3"/>
  <c r="E598" i="5"/>
  <c r="N594" i="3"/>
  <c r="E594" i="5"/>
  <c r="N590" i="3"/>
  <c r="E590" i="5"/>
  <c r="N586" i="3"/>
  <c r="E586" i="5"/>
  <c r="N582" i="3"/>
  <c r="E582" i="5"/>
  <c r="N578" i="3"/>
  <c r="E578" i="5"/>
  <c r="N574" i="3"/>
  <c r="E574" i="5"/>
  <c r="N570" i="3"/>
  <c r="E570" i="5"/>
  <c r="N566" i="3"/>
  <c r="E566" i="5"/>
  <c r="N562" i="3"/>
  <c r="E562" i="5"/>
  <c r="N558" i="3"/>
  <c r="E558" i="5"/>
  <c r="N554" i="3"/>
  <c r="E554" i="5"/>
  <c r="N550" i="3"/>
  <c r="E550" i="5"/>
  <c r="N546" i="3"/>
  <c r="E546" i="5"/>
  <c r="N542" i="3"/>
  <c r="E542" i="5"/>
  <c r="N538" i="3"/>
  <c r="E538" i="5"/>
  <c r="N534" i="3"/>
  <c r="E534" i="5"/>
  <c r="N530" i="3"/>
  <c r="E530" i="5"/>
  <c r="N526" i="3"/>
  <c r="E526" i="5"/>
  <c r="N522" i="3"/>
  <c r="E522" i="5"/>
  <c r="N518" i="3"/>
  <c r="E518" i="5"/>
  <c r="N514" i="3"/>
  <c r="E514" i="5"/>
  <c r="N510" i="3"/>
  <c r="E510" i="5"/>
  <c r="N506" i="3"/>
  <c r="E506" i="5"/>
  <c r="N502" i="3"/>
  <c r="E502" i="5"/>
  <c r="N498" i="3"/>
  <c r="E498" i="5"/>
  <c r="N494" i="3"/>
  <c r="E494" i="5"/>
  <c r="N490" i="3"/>
  <c r="E490" i="5"/>
  <c r="N486" i="3"/>
  <c r="E486" i="5"/>
  <c r="N482" i="3"/>
  <c r="E482" i="5"/>
  <c r="N478" i="3"/>
  <c r="E478" i="5"/>
  <c r="N474" i="3"/>
  <c r="E474" i="5"/>
  <c r="N470" i="3"/>
  <c r="E470" i="5"/>
  <c r="N466" i="3"/>
  <c r="E466" i="5"/>
  <c r="N462" i="3"/>
  <c r="E462" i="5"/>
  <c r="N458" i="3"/>
  <c r="E458" i="5"/>
  <c r="N454" i="3"/>
  <c r="E454" i="5"/>
  <c r="N450" i="3"/>
  <c r="E450" i="5"/>
  <c r="N446" i="3"/>
  <c r="E446" i="5"/>
  <c r="N442" i="3"/>
  <c r="E442" i="5"/>
  <c r="N438" i="3"/>
  <c r="E438" i="5"/>
  <c r="N434" i="3"/>
  <c r="E434" i="5"/>
  <c r="N430" i="3"/>
  <c r="E430" i="5"/>
  <c r="N426" i="3"/>
  <c r="E426" i="5"/>
  <c r="N422" i="3"/>
  <c r="E422" i="5"/>
  <c r="N418" i="3"/>
  <c r="E418" i="5"/>
  <c r="N414" i="3"/>
  <c r="E414" i="5"/>
  <c r="N410" i="3"/>
  <c r="E410" i="5"/>
  <c r="N390" i="3"/>
  <c r="E390" i="5"/>
  <c r="N382" i="3"/>
  <c r="E382" i="5"/>
  <c r="N374" i="3"/>
  <c r="E374" i="5"/>
  <c r="N366" i="3"/>
  <c r="E366" i="5"/>
  <c r="N362" i="3"/>
  <c r="E362" i="5"/>
  <c r="N358" i="3"/>
  <c r="E358" i="5"/>
  <c r="N354" i="3"/>
  <c r="E354" i="5"/>
  <c r="N350" i="3"/>
  <c r="E350" i="5"/>
  <c r="N190" i="3"/>
  <c r="E190" i="5"/>
  <c r="N182" i="3"/>
  <c r="E182" i="5"/>
  <c r="N174" i="3"/>
  <c r="E174" i="5"/>
  <c r="N166" i="3"/>
  <c r="E166" i="5"/>
  <c r="N158" i="3"/>
  <c r="E158" i="5"/>
  <c r="N150" i="3"/>
  <c r="E150" i="5"/>
  <c r="N142" i="3"/>
  <c r="E142" i="5"/>
  <c r="N134" i="3"/>
  <c r="E134" i="5"/>
  <c r="N126" i="3"/>
  <c r="E126" i="5"/>
  <c r="N118" i="3"/>
  <c r="E118" i="5"/>
  <c r="N110" i="3"/>
  <c r="E110" i="5"/>
  <c r="N102" i="3"/>
  <c r="E102" i="5"/>
  <c r="N94" i="3"/>
  <c r="E94" i="5"/>
  <c r="F94" i="6"/>
  <c r="N86" i="3"/>
  <c r="E86" i="5"/>
  <c r="N78" i="3"/>
  <c r="E78" i="5"/>
  <c r="F78" i="6"/>
  <c r="N70" i="3"/>
  <c r="E70" i="5"/>
  <c r="F70" i="6"/>
  <c r="N62" i="3"/>
  <c r="E62" i="5"/>
  <c r="N54" i="3"/>
  <c r="E54" i="5"/>
  <c r="F54" i="6"/>
  <c r="N50" i="3"/>
  <c r="E50" i="5"/>
  <c r="N46" i="3"/>
  <c r="E46" i="5"/>
  <c r="F46" i="6"/>
  <c r="N38" i="3"/>
  <c r="E38" i="5"/>
  <c r="F38" i="6"/>
  <c r="N34" i="3"/>
  <c r="E34" i="5"/>
  <c r="N651" i="3"/>
  <c r="E651" i="5"/>
  <c r="N647" i="3"/>
  <c r="E647" i="5"/>
  <c r="N643" i="3"/>
  <c r="E643" i="5"/>
  <c r="N639" i="3"/>
  <c r="E639" i="5"/>
  <c r="N635" i="3"/>
  <c r="E635" i="5"/>
  <c r="N631" i="3"/>
  <c r="E631" i="5"/>
  <c r="N627" i="3"/>
  <c r="E627" i="5"/>
  <c r="N623" i="3"/>
  <c r="E623" i="5"/>
  <c r="N619" i="3"/>
  <c r="E619" i="5"/>
  <c r="N615" i="3"/>
  <c r="E615" i="5"/>
  <c r="N611" i="3"/>
  <c r="E611" i="5"/>
  <c r="N607" i="3"/>
  <c r="E607" i="5"/>
  <c r="N603" i="3"/>
  <c r="E603" i="5"/>
  <c r="N599" i="3"/>
  <c r="E599" i="5"/>
  <c r="N595" i="3"/>
  <c r="E595" i="5"/>
  <c r="N591" i="3"/>
  <c r="E591" i="5"/>
  <c r="N587" i="3"/>
  <c r="E587" i="5"/>
  <c r="N583" i="3"/>
  <c r="E583" i="5"/>
  <c r="N579" i="3"/>
  <c r="E579" i="5"/>
  <c r="N575" i="3"/>
  <c r="E575" i="5"/>
  <c r="N571" i="3"/>
  <c r="E571" i="5"/>
  <c r="N567" i="3"/>
  <c r="E567" i="5"/>
  <c r="N563" i="3"/>
  <c r="E563" i="5"/>
  <c r="N988" i="3"/>
  <c r="E988" i="5"/>
  <c r="N984" i="3"/>
  <c r="E984" i="5"/>
  <c r="N980" i="3"/>
  <c r="E980" i="5"/>
  <c r="N976" i="3"/>
  <c r="E976" i="5"/>
  <c r="N972" i="3"/>
  <c r="E972" i="5"/>
  <c r="N968" i="3"/>
  <c r="E968" i="5"/>
  <c r="N964" i="3"/>
  <c r="E964" i="5"/>
  <c r="N960" i="3"/>
  <c r="E960" i="5"/>
  <c r="N956" i="3"/>
  <c r="E956" i="5"/>
  <c r="N952" i="3"/>
  <c r="E952" i="5"/>
  <c r="N948" i="3"/>
  <c r="E948" i="5"/>
  <c r="N944" i="3"/>
  <c r="E944" i="5"/>
  <c r="N940" i="3"/>
  <c r="E940" i="5"/>
  <c r="N936" i="3"/>
  <c r="E936" i="5"/>
  <c r="N932" i="3"/>
  <c r="E932" i="5"/>
  <c r="N928" i="3"/>
  <c r="E928" i="5"/>
  <c r="N924" i="3"/>
  <c r="E924" i="5"/>
  <c r="N920" i="3"/>
  <c r="E920" i="5"/>
  <c r="N916" i="3"/>
  <c r="E916" i="5"/>
  <c r="N912" i="3"/>
  <c r="E912" i="5"/>
  <c r="N908" i="3"/>
  <c r="E908" i="5"/>
  <c r="N904" i="3"/>
  <c r="E904" i="5"/>
  <c r="N900" i="3"/>
  <c r="E900" i="5"/>
  <c r="N896" i="3"/>
  <c r="E896" i="5"/>
  <c r="N892" i="3"/>
  <c r="E892" i="5"/>
  <c r="N888" i="3"/>
  <c r="E888" i="5"/>
  <c r="N884" i="3"/>
  <c r="E884" i="5"/>
  <c r="N880" i="3"/>
  <c r="E880" i="5"/>
  <c r="N876" i="3"/>
  <c r="E876" i="5"/>
  <c r="N872" i="3"/>
  <c r="E872" i="5"/>
  <c r="N868" i="3"/>
  <c r="E868" i="5"/>
  <c r="N864" i="3"/>
  <c r="E864" i="5"/>
  <c r="N860" i="3"/>
  <c r="E860" i="5"/>
  <c r="N856" i="3"/>
  <c r="E856" i="5"/>
  <c r="N852" i="3"/>
  <c r="E852" i="5"/>
  <c r="N848" i="3"/>
  <c r="E848" i="5"/>
  <c r="N844" i="3"/>
  <c r="E844" i="5"/>
  <c r="N840" i="3"/>
  <c r="E840" i="5"/>
  <c r="N836" i="3"/>
  <c r="E836" i="5"/>
  <c r="N832" i="3"/>
  <c r="E832" i="5"/>
  <c r="N828" i="3"/>
  <c r="E828" i="5"/>
  <c r="N824" i="3"/>
  <c r="E824" i="5"/>
  <c r="N820" i="3"/>
  <c r="E820" i="5"/>
  <c r="N816" i="3"/>
  <c r="E816" i="5"/>
  <c r="N812" i="3"/>
  <c r="E812" i="5"/>
  <c r="N808" i="3"/>
  <c r="E808" i="5"/>
  <c r="N804" i="3"/>
  <c r="E804" i="5"/>
  <c r="N800" i="3"/>
  <c r="E800" i="5"/>
  <c r="N796" i="3"/>
  <c r="E796" i="5"/>
  <c r="N792" i="3"/>
  <c r="E792" i="5"/>
  <c r="N788" i="3"/>
  <c r="E788" i="5"/>
  <c r="N784" i="3"/>
  <c r="E784" i="5"/>
  <c r="N780" i="3"/>
  <c r="E780" i="5"/>
  <c r="N776" i="3"/>
  <c r="E776" i="5"/>
  <c r="N772" i="3"/>
  <c r="E772" i="5"/>
  <c r="N768" i="3"/>
  <c r="E768" i="5"/>
  <c r="N764" i="3"/>
  <c r="E764" i="5"/>
  <c r="N760" i="3"/>
  <c r="E760" i="5"/>
  <c r="N756" i="3"/>
  <c r="E756" i="5"/>
  <c r="N752" i="3"/>
  <c r="E752" i="5"/>
  <c r="N748" i="3"/>
  <c r="E748" i="5"/>
  <c r="N744" i="3"/>
  <c r="E744" i="5"/>
  <c r="N740" i="3"/>
  <c r="E740" i="5"/>
  <c r="N736" i="3"/>
  <c r="E736" i="5"/>
  <c r="N732" i="3"/>
  <c r="E732" i="5"/>
  <c r="N728" i="3"/>
  <c r="E728" i="5"/>
  <c r="N724" i="3"/>
  <c r="E724" i="5"/>
  <c r="N720" i="3"/>
  <c r="E720" i="5"/>
  <c r="N716" i="3"/>
  <c r="E716" i="5"/>
  <c r="N712" i="3"/>
  <c r="E712" i="5"/>
  <c r="N708" i="3"/>
  <c r="E708" i="5"/>
  <c r="N704" i="3"/>
  <c r="E704" i="5"/>
  <c r="N700" i="3"/>
  <c r="E700" i="5"/>
  <c r="N696" i="3"/>
  <c r="E696" i="5"/>
  <c r="N692" i="3"/>
  <c r="E692" i="5"/>
  <c r="N680" i="3"/>
  <c r="E680" i="5"/>
  <c r="N676" i="3"/>
  <c r="E676" i="5"/>
  <c r="N672" i="3"/>
  <c r="E672" i="5"/>
  <c r="N660" i="3"/>
  <c r="E660" i="5"/>
  <c r="N656" i="3"/>
  <c r="E656" i="5"/>
  <c r="N644" i="3"/>
  <c r="E644" i="5"/>
  <c r="N640" i="3"/>
  <c r="E640" i="5"/>
  <c r="N1005" i="3"/>
  <c r="E1005" i="5"/>
  <c r="N1001" i="3"/>
  <c r="E1001" i="5"/>
  <c r="N997" i="3"/>
  <c r="E997" i="5"/>
  <c r="N691" i="3"/>
  <c r="E691" i="5"/>
  <c r="N687" i="3"/>
  <c r="E687" i="5"/>
  <c r="N683" i="3"/>
  <c r="E683" i="5"/>
  <c r="N679" i="3"/>
  <c r="E679" i="5"/>
  <c r="N675" i="3"/>
  <c r="E675" i="5"/>
  <c r="N671" i="3"/>
  <c r="E671" i="5"/>
  <c r="N667" i="3"/>
  <c r="E667" i="5"/>
  <c r="N663" i="3"/>
  <c r="E663" i="5"/>
  <c r="N659" i="3"/>
  <c r="E659" i="5"/>
  <c r="N655" i="3"/>
  <c r="E655" i="5"/>
  <c r="N559" i="3"/>
  <c r="E559" i="5"/>
  <c r="N555" i="3"/>
  <c r="E555" i="5"/>
  <c r="N551" i="3"/>
  <c r="E551" i="5"/>
  <c r="N547" i="3"/>
  <c r="E547" i="5"/>
  <c r="N543" i="3"/>
  <c r="E543" i="5"/>
  <c r="N539" i="3"/>
  <c r="E539" i="5"/>
  <c r="N535" i="3"/>
  <c r="E535" i="5"/>
  <c r="N531" i="3"/>
  <c r="E531" i="5"/>
  <c r="N527" i="3"/>
  <c r="E527" i="5"/>
  <c r="N523" i="3"/>
  <c r="E523" i="5"/>
  <c r="N519" i="3"/>
  <c r="E519" i="5"/>
  <c r="N515" i="3"/>
  <c r="E515" i="5"/>
  <c r="N511" i="3"/>
  <c r="E511" i="5"/>
  <c r="N507" i="3"/>
  <c r="E507" i="5"/>
  <c r="N503" i="3"/>
  <c r="E503" i="5"/>
  <c r="N499" i="3"/>
  <c r="E499" i="5"/>
  <c r="N495" i="3"/>
  <c r="E495" i="5"/>
  <c r="N491" i="3"/>
  <c r="E491" i="5"/>
  <c r="N487" i="3"/>
  <c r="E487" i="5"/>
  <c r="N483" i="3"/>
  <c r="E483" i="5"/>
  <c r="N479" i="3"/>
  <c r="E479" i="5"/>
  <c r="N475" i="3"/>
  <c r="E475" i="5"/>
  <c r="N471" i="3"/>
  <c r="E471" i="5"/>
  <c r="N467" i="3"/>
  <c r="E467" i="5"/>
  <c r="N463" i="3"/>
  <c r="E463" i="5"/>
  <c r="N459" i="3"/>
  <c r="E459" i="5"/>
  <c r="N455" i="3"/>
  <c r="E455" i="5"/>
  <c r="N451" i="3"/>
  <c r="E451" i="5"/>
  <c r="N447" i="3"/>
  <c r="E447" i="5"/>
  <c r="N443" i="3"/>
  <c r="E443" i="5"/>
  <c r="N439" i="3"/>
  <c r="E439" i="5"/>
  <c r="N435" i="3"/>
  <c r="E435" i="5"/>
  <c r="N431" i="3"/>
  <c r="E431" i="5"/>
  <c r="N427" i="3"/>
  <c r="E427" i="5"/>
  <c r="N423" i="3"/>
  <c r="E423" i="5"/>
  <c r="N419" i="3"/>
  <c r="E419" i="5"/>
  <c r="N415" i="3"/>
  <c r="E415" i="5"/>
  <c r="N411" i="3"/>
  <c r="E411" i="5"/>
  <c r="N407" i="3"/>
  <c r="E407" i="5"/>
  <c r="N403" i="3"/>
  <c r="E403" i="5"/>
  <c r="N399" i="3"/>
  <c r="E399" i="5"/>
  <c r="N395" i="3"/>
  <c r="E395" i="5"/>
  <c r="N391" i="3"/>
  <c r="E391" i="5"/>
  <c r="N387" i="3"/>
  <c r="E387" i="5"/>
  <c r="N383" i="3"/>
  <c r="E383" i="5"/>
  <c r="N379" i="3"/>
  <c r="E379" i="5"/>
  <c r="N375" i="3"/>
  <c r="E375" i="5"/>
  <c r="N371" i="3"/>
  <c r="E371" i="5"/>
  <c r="N359" i="3"/>
  <c r="E359" i="5"/>
  <c r="N355" i="3"/>
  <c r="E355" i="5"/>
  <c r="N351" i="3"/>
  <c r="E351" i="5"/>
  <c r="N343" i="3"/>
  <c r="E343" i="5"/>
  <c r="N339" i="3"/>
  <c r="E339" i="5"/>
  <c r="N335" i="3"/>
  <c r="E335" i="5"/>
  <c r="N331" i="3"/>
  <c r="E331" i="5"/>
  <c r="N327" i="3"/>
  <c r="E327" i="5"/>
  <c r="N323" i="3"/>
  <c r="E323" i="5"/>
  <c r="N319" i="3"/>
  <c r="E319" i="5"/>
  <c r="N315" i="3"/>
  <c r="E315" i="5"/>
  <c r="N311" i="3"/>
  <c r="E311" i="5"/>
  <c r="N307" i="3"/>
  <c r="E307" i="5"/>
  <c r="N303" i="3"/>
  <c r="E303" i="5"/>
  <c r="N299" i="3"/>
  <c r="E299" i="5"/>
  <c r="N295" i="3"/>
  <c r="E295" i="5"/>
  <c r="N291" i="3"/>
  <c r="E291" i="5"/>
  <c r="N287" i="3"/>
  <c r="E287" i="5"/>
  <c r="N283" i="3"/>
  <c r="E283" i="5"/>
  <c r="N279" i="3"/>
  <c r="E279" i="5"/>
  <c r="N275" i="3"/>
  <c r="E275" i="5"/>
  <c r="N271" i="3"/>
  <c r="E271" i="5"/>
  <c r="N267" i="3"/>
  <c r="E267" i="5"/>
  <c r="N263" i="3"/>
  <c r="E263" i="5"/>
  <c r="N259" i="3"/>
  <c r="E259" i="5"/>
  <c r="N255" i="3"/>
  <c r="E255" i="5"/>
  <c r="N251" i="3"/>
  <c r="E251" i="5"/>
  <c r="N247" i="3"/>
  <c r="E247" i="5"/>
  <c r="N243" i="3"/>
  <c r="E243" i="5"/>
  <c r="N239" i="3"/>
  <c r="E239" i="5"/>
  <c r="N235" i="3"/>
  <c r="E235" i="5"/>
  <c r="N231" i="3"/>
  <c r="E231" i="5"/>
  <c r="N227" i="3"/>
  <c r="E227" i="5"/>
  <c r="N223" i="3"/>
  <c r="E223" i="5"/>
  <c r="N219" i="3"/>
  <c r="E219" i="5"/>
  <c r="N215" i="3"/>
  <c r="E215" i="5"/>
  <c r="N211" i="3"/>
  <c r="E211" i="5"/>
  <c r="N207" i="3"/>
  <c r="E207" i="5"/>
  <c r="N203" i="3"/>
  <c r="E203" i="5"/>
  <c r="N199" i="3"/>
  <c r="E199" i="5"/>
  <c r="N195" i="3"/>
  <c r="E195" i="5"/>
  <c r="N191" i="3"/>
  <c r="E191" i="5"/>
  <c r="N187" i="3"/>
  <c r="E187" i="5"/>
  <c r="N183" i="3"/>
  <c r="E183" i="5"/>
  <c r="N179" i="3"/>
  <c r="E179" i="5"/>
  <c r="N175" i="3"/>
  <c r="E175" i="5"/>
  <c r="N171" i="3"/>
  <c r="E171" i="5"/>
  <c r="N167" i="3"/>
  <c r="E167" i="5"/>
  <c r="N163" i="3"/>
  <c r="E163" i="5"/>
  <c r="N159" i="3"/>
  <c r="E159" i="5"/>
  <c r="N155" i="3"/>
  <c r="E155" i="5"/>
  <c r="N151" i="3"/>
  <c r="E151" i="5"/>
  <c r="N147" i="3"/>
  <c r="E147" i="5"/>
  <c r="N143" i="3"/>
  <c r="E143" i="5"/>
  <c r="N139" i="3"/>
  <c r="E139" i="5"/>
  <c r="N135" i="3"/>
  <c r="E135" i="5"/>
  <c r="N131" i="3"/>
  <c r="E131" i="5"/>
  <c r="N127" i="3"/>
  <c r="E127" i="5"/>
  <c r="N123" i="3"/>
  <c r="E123" i="5"/>
  <c r="N119" i="3"/>
  <c r="E119" i="5"/>
  <c r="N115" i="3"/>
  <c r="E115" i="5"/>
  <c r="N111" i="3"/>
  <c r="E111" i="5"/>
  <c r="N107" i="3"/>
  <c r="E107" i="5"/>
  <c r="N103" i="3"/>
  <c r="E103" i="5"/>
  <c r="N99" i="3"/>
  <c r="E99" i="5"/>
  <c r="N95" i="3"/>
  <c r="E95" i="5"/>
  <c r="N91" i="3"/>
  <c r="E91" i="5"/>
  <c r="N87" i="3"/>
  <c r="E87" i="5"/>
  <c r="N83" i="3"/>
  <c r="E83" i="5"/>
  <c r="N79" i="3"/>
  <c r="E79" i="5"/>
  <c r="N75" i="3"/>
  <c r="E75" i="5"/>
  <c r="N71" i="3"/>
  <c r="E71" i="5"/>
  <c r="N67" i="3"/>
  <c r="E67" i="5"/>
  <c r="N63" i="3"/>
  <c r="E63" i="5"/>
  <c r="N59" i="3"/>
  <c r="E59" i="5"/>
  <c r="N55" i="3"/>
  <c r="E55" i="5"/>
  <c r="N51" i="3"/>
  <c r="E51" i="5"/>
  <c r="N47" i="3"/>
  <c r="E47" i="5"/>
  <c r="N43" i="3"/>
  <c r="E43" i="5"/>
  <c r="N39" i="3"/>
  <c r="E39" i="5"/>
  <c r="N35" i="3"/>
  <c r="E35" i="5"/>
  <c r="N31" i="3"/>
  <c r="E31" i="5"/>
  <c r="N27" i="3"/>
  <c r="E27" i="5"/>
  <c r="N23" i="3"/>
  <c r="E23" i="5"/>
  <c r="N19" i="3"/>
  <c r="E19" i="5"/>
  <c r="N15" i="3"/>
  <c r="E15" i="5"/>
  <c r="N32" i="3"/>
  <c r="E32" i="5"/>
  <c r="F32" i="6"/>
  <c r="N28" i="3"/>
  <c r="E28" i="5"/>
  <c r="N24" i="3"/>
  <c r="E24" i="5"/>
  <c r="F24" i="6"/>
  <c r="N20" i="3"/>
  <c r="E20" i="5"/>
  <c r="N16" i="3"/>
  <c r="E16" i="5"/>
  <c r="F16" i="6"/>
  <c r="N12" i="3"/>
  <c r="N8"/>
  <c r="Q8"/>
  <c r="N991"/>
  <c r="E991" i="5"/>
  <c r="N637" i="3"/>
  <c r="E637" i="5"/>
  <c r="N629" i="3"/>
  <c r="E629" i="5"/>
  <c r="N621" i="3"/>
  <c r="E621" i="5"/>
  <c r="N613" i="3"/>
  <c r="E613" i="5"/>
  <c r="N345" i="3"/>
  <c r="E345" i="5"/>
  <c r="N983" i="3"/>
  <c r="E983" i="5"/>
  <c r="N975" i="3"/>
  <c r="E975" i="5"/>
  <c r="N967" i="3"/>
  <c r="E967" i="5"/>
  <c r="N959" i="3"/>
  <c r="E959" i="5"/>
  <c r="N951" i="3"/>
  <c r="E951" i="5"/>
  <c r="N943" i="3"/>
  <c r="E943" i="5"/>
  <c r="N935" i="3"/>
  <c r="E935" i="5"/>
  <c r="N927" i="3"/>
  <c r="E927" i="5"/>
  <c r="N919" i="3"/>
  <c r="E919" i="5"/>
  <c r="N911" i="3"/>
  <c r="E911" i="5"/>
  <c r="N903" i="3"/>
  <c r="E903" i="5"/>
  <c r="N895" i="3"/>
  <c r="E895" i="5"/>
  <c r="N887" i="3"/>
  <c r="E887" i="5"/>
  <c r="N879" i="3"/>
  <c r="E879" i="5"/>
  <c r="N871" i="3"/>
  <c r="E871" i="5"/>
  <c r="N863" i="3"/>
  <c r="E863" i="5"/>
  <c r="N855" i="3"/>
  <c r="E855" i="5"/>
  <c r="N847" i="3"/>
  <c r="E847" i="5"/>
  <c r="N839" i="3"/>
  <c r="E839" i="5"/>
  <c r="N831" i="3"/>
  <c r="E831" i="5"/>
  <c r="N823" i="3"/>
  <c r="E823" i="5"/>
  <c r="N815" i="3"/>
  <c r="E815" i="5"/>
  <c r="N807" i="3"/>
  <c r="E807" i="5"/>
  <c r="N799" i="3"/>
  <c r="E799" i="5"/>
  <c r="N791" i="3"/>
  <c r="E791" i="5"/>
  <c r="N783" i="3"/>
  <c r="E783" i="5"/>
  <c r="N775" i="3"/>
  <c r="E775" i="5"/>
  <c r="N767" i="3"/>
  <c r="E767" i="5"/>
  <c r="N759" i="3"/>
  <c r="E759" i="5"/>
  <c r="N751" i="3"/>
  <c r="E751" i="5"/>
  <c r="N743" i="3"/>
  <c r="E743" i="5"/>
  <c r="N735" i="3"/>
  <c r="E735" i="5"/>
  <c r="N727" i="3"/>
  <c r="E727" i="5"/>
  <c r="N719" i="3"/>
  <c r="E719" i="5"/>
  <c r="N711" i="3"/>
  <c r="E711" i="5"/>
  <c r="N703" i="3"/>
  <c r="E703" i="5"/>
  <c r="N695" i="3"/>
  <c r="E695" i="5"/>
  <c r="N685" i="3"/>
  <c r="E685" i="5"/>
  <c r="N10" i="3"/>
  <c r="N998"/>
  <c r="E998" i="5"/>
  <c r="N693" i="3"/>
  <c r="E693" i="5"/>
  <c r="N677" i="3"/>
  <c r="E677" i="5"/>
  <c r="N669" i="3"/>
  <c r="E669" i="5"/>
  <c r="N661" i="3"/>
  <c r="E661" i="5"/>
  <c r="N653" i="3"/>
  <c r="E653" i="5"/>
  <c r="N645" i="3"/>
  <c r="E645" i="5"/>
  <c r="N605" i="3"/>
  <c r="E605" i="5"/>
  <c r="N597" i="3"/>
  <c r="E597" i="5"/>
  <c r="N589" i="3"/>
  <c r="E589" i="5"/>
  <c r="N581" i="3"/>
  <c r="E581" i="5"/>
  <c r="N573" i="3"/>
  <c r="E573" i="5"/>
  <c r="N565" i="3"/>
  <c r="E565" i="5"/>
  <c r="N557" i="3"/>
  <c r="E557" i="5"/>
  <c r="N549" i="3"/>
  <c r="E549" i="5"/>
  <c r="N541" i="3"/>
  <c r="E541" i="5"/>
  <c r="N533" i="3"/>
  <c r="E533" i="5"/>
  <c r="N525" i="3"/>
  <c r="E525" i="5"/>
  <c r="N517" i="3"/>
  <c r="E517" i="5"/>
  <c r="N509" i="3"/>
  <c r="E509" i="5"/>
  <c r="N501" i="3"/>
  <c r="E501" i="5"/>
  <c r="N493" i="3"/>
  <c r="E493" i="5"/>
  <c r="N485" i="3"/>
  <c r="E485" i="5"/>
  <c r="N477" i="3"/>
  <c r="E477" i="5"/>
  <c r="N469" i="3"/>
  <c r="E469" i="5"/>
  <c r="N461" i="3"/>
  <c r="E461" i="5"/>
  <c r="N453" i="3"/>
  <c r="E453" i="5"/>
  <c r="N445" i="3"/>
  <c r="E445" i="5"/>
  <c r="N437" i="3"/>
  <c r="E437" i="5"/>
  <c r="N429" i="3"/>
  <c r="E429" i="5"/>
  <c r="N421" i="3"/>
  <c r="E421" i="5"/>
  <c r="N413" i="3"/>
  <c r="E413" i="5"/>
  <c r="N405" i="3"/>
  <c r="E405" i="5"/>
  <c r="N397" i="3"/>
  <c r="E397" i="5"/>
  <c r="N389" i="3"/>
  <c r="E389" i="5"/>
  <c r="N381" i="3"/>
  <c r="E381" i="5"/>
  <c r="N373" i="3"/>
  <c r="E373" i="5"/>
  <c r="N363" i="3"/>
  <c r="E363" i="5"/>
  <c r="L78"/>
  <c r="L46"/>
  <c r="N356" i="3"/>
  <c r="E356" i="5"/>
  <c r="N348" i="3"/>
  <c r="E348" i="5"/>
  <c r="N999" i="3"/>
  <c r="E999" i="5"/>
  <c r="N406" i="3"/>
  <c r="E406" i="5"/>
  <c r="N402" i="3"/>
  <c r="E402" i="5"/>
  <c r="N398" i="3"/>
  <c r="E398" i="5"/>
  <c r="N278" i="3"/>
  <c r="E278" i="5"/>
  <c r="N274" i="3"/>
  <c r="E274" i="5"/>
  <c r="N270" i="3"/>
  <c r="E270" i="5"/>
  <c r="N266" i="3"/>
  <c r="E266" i="5"/>
  <c r="N162" i="3"/>
  <c r="E162" i="5"/>
  <c r="N154" i="3"/>
  <c r="E154" i="5"/>
  <c r="N394" i="3"/>
  <c r="E394" i="5"/>
  <c r="N386" i="3"/>
  <c r="E386" i="5"/>
  <c r="N378" i="3"/>
  <c r="E378" i="5"/>
  <c r="N370" i="3"/>
  <c r="E370" i="5"/>
  <c r="N346" i="3"/>
  <c r="E346" i="5"/>
  <c r="N342" i="3"/>
  <c r="E342" i="5"/>
  <c r="N338" i="3"/>
  <c r="E338" i="5"/>
  <c r="N334" i="3"/>
  <c r="E334" i="5"/>
  <c r="N330" i="3"/>
  <c r="E330" i="5"/>
  <c r="N326" i="3"/>
  <c r="E326" i="5"/>
  <c r="N322" i="3"/>
  <c r="E322" i="5"/>
  <c r="N318" i="3"/>
  <c r="E318" i="5"/>
  <c r="N314" i="3"/>
  <c r="E314" i="5"/>
  <c r="N310" i="3"/>
  <c r="E310" i="5"/>
  <c r="N306" i="3"/>
  <c r="E306" i="5"/>
  <c r="N302" i="3"/>
  <c r="E302" i="5"/>
  <c r="N298" i="3"/>
  <c r="E298" i="5"/>
  <c r="N294" i="3"/>
  <c r="E294" i="5"/>
  <c r="N290" i="3"/>
  <c r="E290" i="5"/>
  <c r="N286" i="3"/>
  <c r="E286" i="5"/>
  <c r="N282" i="3"/>
  <c r="E282" i="5"/>
  <c r="N262" i="3"/>
  <c r="E262" i="5"/>
  <c r="N258" i="3"/>
  <c r="E258" i="5"/>
  <c r="N254" i="3"/>
  <c r="E254" i="5"/>
  <c r="N250" i="3"/>
  <c r="E250" i="5"/>
  <c r="N246" i="3"/>
  <c r="E246" i="5"/>
  <c r="N242" i="3"/>
  <c r="E242" i="5"/>
  <c r="N238" i="3"/>
  <c r="E238" i="5"/>
  <c r="N234" i="3"/>
  <c r="E234" i="5"/>
  <c r="N230" i="3"/>
  <c r="E230" i="5"/>
  <c r="N226" i="3"/>
  <c r="E226" i="5"/>
  <c r="N222" i="3"/>
  <c r="E222" i="5"/>
  <c r="N218" i="3"/>
  <c r="E218" i="5"/>
  <c r="N214" i="3"/>
  <c r="E214" i="5"/>
  <c r="N210" i="3"/>
  <c r="E210" i="5"/>
  <c r="N206" i="3"/>
  <c r="E206" i="5"/>
  <c r="N202" i="3"/>
  <c r="E202" i="5"/>
  <c r="N198" i="3"/>
  <c r="E198" i="5"/>
  <c r="N194" i="3"/>
  <c r="E194" i="5"/>
  <c r="N186" i="3"/>
  <c r="E186" i="5"/>
  <c r="N178" i="3"/>
  <c r="E178" i="5"/>
  <c r="N170" i="3"/>
  <c r="E170" i="5"/>
  <c r="N146" i="3"/>
  <c r="E146" i="5"/>
  <c r="N138" i="3"/>
  <c r="E138" i="5"/>
  <c r="N130" i="3"/>
  <c r="E130" i="5"/>
  <c r="N122" i="3"/>
  <c r="E122" i="5"/>
  <c r="N114" i="3"/>
  <c r="E114" i="5"/>
  <c r="N106" i="3"/>
  <c r="E106" i="5"/>
  <c r="F106" i="6"/>
  <c r="L106" i="5"/>
  <c r="N98" i="3"/>
  <c r="E98" i="5"/>
  <c r="F98" i="6"/>
  <c r="L98" i="5"/>
  <c r="N90" i="3"/>
  <c r="E90" i="5"/>
  <c r="F90" i="6"/>
  <c r="L90" i="5"/>
  <c r="N82" i="3"/>
  <c r="E82" i="5"/>
  <c r="F82" i="6"/>
  <c r="L82" i="5"/>
  <c r="N74" i="3"/>
  <c r="E74" i="5"/>
  <c r="F74" i="6"/>
  <c r="L74" i="5"/>
  <c r="N66" i="3"/>
  <c r="E66" i="5"/>
  <c r="F66" i="6"/>
  <c r="L66" i="5"/>
  <c r="N58" i="3"/>
  <c r="E58" i="5"/>
  <c r="F58" i="6"/>
  <c r="L58" i="5"/>
  <c r="N42" i="3"/>
  <c r="E42" i="5"/>
  <c r="F42" i="6"/>
  <c r="L42" i="5"/>
  <c r="N990" i="3"/>
  <c r="E990" i="5"/>
  <c r="N982" i="3"/>
  <c r="E982" i="5"/>
  <c r="N974" i="3"/>
  <c r="E974" i="5"/>
  <c r="N966" i="3"/>
  <c r="E966" i="5"/>
  <c r="N958" i="3"/>
  <c r="E958" i="5"/>
  <c r="N950" i="3"/>
  <c r="E950" i="5"/>
  <c r="N942" i="3"/>
  <c r="E942" i="5"/>
  <c r="N934" i="3"/>
  <c r="E934" i="5"/>
  <c r="N926" i="3"/>
  <c r="E926" i="5"/>
  <c r="N918" i="3"/>
  <c r="E918" i="5"/>
  <c r="N910" i="3"/>
  <c r="E910" i="5"/>
  <c r="N902" i="3"/>
  <c r="E902" i="5"/>
  <c r="N894" i="3"/>
  <c r="E894" i="5"/>
  <c r="N886" i="3"/>
  <c r="E886" i="5"/>
  <c r="N878" i="3"/>
  <c r="E878" i="5"/>
  <c r="N870" i="3"/>
  <c r="E870" i="5"/>
  <c r="N862" i="3"/>
  <c r="E862" i="5"/>
  <c r="N854" i="3"/>
  <c r="E854" i="5"/>
  <c r="N846" i="3"/>
  <c r="E846" i="5"/>
  <c r="N838" i="3"/>
  <c r="E838" i="5"/>
  <c r="N830" i="3"/>
  <c r="E830" i="5"/>
  <c r="N822" i="3"/>
  <c r="E822" i="5"/>
  <c r="N814" i="3"/>
  <c r="E814" i="5"/>
  <c r="N806" i="3"/>
  <c r="E806" i="5"/>
  <c r="N798" i="3"/>
  <c r="E798" i="5"/>
  <c r="N790" i="3"/>
  <c r="E790" i="5"/>
  <c r="N782" i="3"/>
  <c r="E782" i="5"/>
  <c r="N774" i="3"/>
  <c r="E774" i="5"/>
  <c r="N766" i="3"/>
  <c r="E766" i="5"/>
  <c r="N758" i="3"/>
  <c r="E758" i="5"/>
  <c r="N750" i="3"/>
  <c r="E750" i="5"/>
  <c r="N742" i="3"/>
  <c r="E742" i="5"/>
  <c r="N734" i="3"/>
  <c r="E734" i="5"/>
  <c r="N726" i="3"/>
  <c r="E726" i="5"/>
  <c r="N718" i="3"/>
  <c r="E718" i="5"/>
  <c r="N710" i="3"/>
  <c r="E710" i="5"/>
  <c r="N702" i="3"/>
  <c r="E702" i="5"/>
  <c r="N694" i="3"/>
  <c r="E694" i="5"/>
  <c r="N678" i="3"/>
  <c r="E678" i="5"/>
  <c r="N670" i="3"/>
  <c r="E670" i="5"/>
  <c r="N654" i="3"/>
  <c r="E654" i="5"/>
  <c r="N638" i="3"/>
  <c r="E638" i="5"/>
  <c r="N1006" i="3"/>
  <c r="E1006" i="5"/>
  <c r="N684" i="3"/>
  <c r="E684" i="5"/>
  <c r="N668" i="3"/>
  <c r="E668" i="5"/>
  <c r="N652" i="3"/>
  <c r="E652" i="5"/>
  <c r="N636" i="3"/>
  <c r="E636" i="5"/>
  <c r="N628" i="3"/>
  <c r="E628" i="5"/>
  <c r="N620" i="3"/>
  <c r="E620" i="5"/>
  <c r="N612" i="3"/>
  <c r="E612" i="5"/>
  <c r="N604" i="3"/>
  <c r="E604" i="5"/>
  <c r="N596" i="3"/>
  <c r="E596" i="5"/>
  <c r="N588" i="3"/>
  <c r="E588" i="5"/>
  <c r="N580" i="3"/>
  <c r="E580" i="5"/>
  <c r="N572" i="3"/>
  <c r="E572" i="5"/>
  <c r="N564" i="3"/>
  <c r="E564" i="5"/>
  <c r="N556" i="3"/>
  <c r="E556" i="5"/>
  <c r="N548" i="3"/>
  <c r="E548" i="5"/>
  <c r="N540" i="3"/>
  <c r="E540" i="5"/>
  <c r="N532" i="3"/>
  <c r="E532" i="5"/>
  <c r="N524" i="3"/>
  <c r="E524" i="5"/>
  <c r="N516" i="3"/>
  <c r="E516" i="5"/>
  <c r="N508" i="3"/>
  <c r="E508" i="5"/>
  <c r="N500" i="3"/>
  <c r="E500" i="5"/>
  <c r="N492" i="3"/>
  <c r="E492" i="5"/>
  <c r="N484" i="3"/>
  <c r="E484" i="5"/>
  <c r="N476" i="3"/>
  <c r="E476" i="5"/>
  <c r="N468" i="3"/>
  <c r="E468" i="5"/>
  <c r="N460" i="3"/>
  <c r="E460" i="5"/>
  <c r="N452" i="3"/>
  <c r="E452" i="5"/>
  <c r="N444" i="3"/>
  <c r="E444" i="5"/>
  <c r="N436" i="3"/>
  <c r="E436" i="5"/>
  <c r="N428" i="3"/>
  <c r="E428" i="5"/>
  <c r="N420" i="3"/>
  <c r="E420" i="5"/>
  <c r="N412" i="3"/>
  <c r="E412" i="5"/>
  <c r="N404" i="3"/>
  <c r="E404" i="5"/>
  <c r="N396" i="3"/>
  <c r="E396" i="5"/>
  <c r="N388" i="3"/>
  <c r="E388" i="5"/>
  <c r="N380" i="3"/>
  <c r="E380" i="5"/>
  <c r="N372" i="3"/>
  <c r="E372" i="5"/>
  <c r="N364" i="3"/>
  <c r="E364" i="5"/>
  <c r="N357" i="3"/>
  <c r="E357" i="5"/>
  <c r="N349" i="3"/>
  <c r="E349" i="5"/>
  <c r="N344" i="3"/>
  <c r="E344" i="5"/>
  <c r="N9" i="3"/>
  <c r="Q9"/>
  <c r="N347"/>
  <c r="E347" i="5"/>
  <c r="N11" i="3"/>
  <c r="Q11"/>
  <c r="N337"/>
  <c r="E337" i="5"/>
  <c r="N336" i="3"/>
  <c r="E336" i="5"/>
  <c r="N329" i="3"/>
  <c r="E329" i="5"/>
  <c r="N328" i="3"/>
  <c r="E328" i="5"/>
  <c r="N321" i="3"/>
  <c r="E321" i="5"/>
  <c r="N320" i="3"/>
  <c r="E320" i="5"/>
  <c r="N313" i="3"/>
  <c r="E313" i="5"/>
  <c r="N312" i="3"/>
  <c r="E312" i="5"/>
  <c r="N305" i="3"/>
  <c r="E305" i="5"/>
  <c r="N304" i="3"/>
  <c r="E304" i="5"/>
  <c r="N297" i="3"/>
  <c r="E297" i="5"/>
  <c r="N296" i="3"/>
  <c r="E296" i="5"/>
  <c r="N289" i="3"/>
  <c r="E289" i="5"/>
  <c r="N288" i="3"/>
  <c r="E288" i="5"/>
  <c r="N281" i="3"/>
  <c r="E281" i="5"/>
  <c r="N280" i="3"/>
  <c r="E280" i="5"/>
  <c r="N273" i="3"/>
  <c r="E273" i="5"/>
  <c r="N272" i="3"/>
  <c r="E272" i="5"/>
  <c r="N265" i="3"/>
  <c r="E265" i="5"/>
  <c r="N264" i="3"/>
  <c r="E264" i="5"/>
  <c r="N257" i="3"/>
  <c r="E257" i="5"/>
  <c r="N256" i="3"/>
  <c r="E256" i="5"/>
  <c r="N249" i="3"/>
  <c r="E249" i="5"/>
  <c r="N248" i="3"/>
  <c r="E248" i="5"/>
  <c r="N241" i="3"/>
  <c r="E241" i="5"/>
  <c r="N240" i="3"/>
  <c r="E240" i="5"/>
  <c r="N233" i="3"/>
  <c r="E233" i="5"/>
  <c r="N232" i="3"/>
  <c r="E232" i="5"/>
  <c r="N225" i="3"/>
  <c r="E225" i="5"/>
  <c r="N224" i="3"/>
  <c r="E224" i="5"/>
  <c r="N217" i="3"/>
  <c r="E217" i="5"/>
  <c r="N216" i="3"/>
  <c r="E216" i="5"/>
  <c r="N209" i="3"/>
  <c r="E209" i="5"/>
  <c r="N208" i="3"/>
  <c r="E208" i="5"/>
  <c r="N201" i="3"/>
  <c r="E201" i="5"/>
  <c r="N200" i="3"/>
  <c r="E200" i="5"/>
  <c r="N193" i="3"/>
  <c r="E193" i="5"/>
  <c r="N192" i="3"/>
  <c r="E192" i="5"/>
  <c r="N185" i="3"/>
  <c r="E185" i="5"/>
  <c r="N184" i="3"/>
  <c r="E184" i="5"/>
  <c r="N177" i="3"/>
  <c r="E177" i="5"/>
  <c r="N176" i="3"/>
  <c r="E176" i="5"/>
  <c r="N169" i="3"/>
  <c r="E169" i="5"/>
  <c r="N168" i="3"/>
  <c r="E168" i="5"/>
  <c r="N161" i="3"/>
  <c r="E161" i="5"/>
  <c r="N160" i="3"/>
  <c r="E160" i="5"/>
  <c r="N153" i="3"/>
  <c r="E153" i="5"/>
  <c r="N152" i="3"/>
  <c r="E152" i="5"/>
  <c r="N145" i="3"/>
  <c r="E145" i="5"/>
  <c r="N144" i="3"/>
  <c r="E144" i="5"/>
  <c r="N137" i="3"/>
  <c r="E137" i="5"/>
  <c r="N136" i="3"/>
  <c r="E136" i="5"/>
  <c r="N129" i="3"/>
  <c r="E129" i="5"/>
  <c r="N128" i="3"/>
  <c r="E128" i="5"/>
  <c r="N121" i="3"/>
  <c r="E121" i="5"/>
  <c r="N120" i="3"/>
  <c r="E120" i="5"/>
  <c r="N113" i="3"/>
  <c r="E113" i="5"/>
  <c r="N112" i="3"/>
  <c r="E112" i="5"/>
  <c r="N105" i="3"/>
  <c r="E105" i="5"/>
  <c r="N104" i="3"/>
  <c r="E104" i="5"/>
  <c r="F104" i="6"/>
  <c r="N97" i="3"/>
  <c r="E97" i="5"/>
  <c r="N96" i="3"/>
  <c r="E96" i="5"/>
  <c r="F96" i="6"/>
  <c r="N89" i="3"/>
  <c r="E89" i="5"/>
  <c r="N88" i="3"/>
  <c r="E88" i="5"/>
  <c r="F88" i="6"/>
  <c r="N81" i="3"/>
  <c r="E81" i="5"/>
  <c r="F81" i="6"/>
  <c r="N80" i="3"/>
  <c r="E80" i="5"/>
  <c r="F80" i="6"/>
  <c r="N73" i="3"/>
  <c r="E73" i="5"/>
  <c r="N72" i="3"/>
  <c r="E72" i="5"/>
  <c r="F72" i="6"/>
  <c r="N65" i="3"/>
  <c r="E65" i="5"/>
  <c r="N64" i="3"/>
  <c r="E64" i="5"/>
  <c r="F64" i="6"/>
  <c r="N57" i="3"/>
  <c r="E57" i="5"/>
  <c r="N56" i="3"/>
  <c r="E56" i="5"/>
  <c r="F56" i="6"/>
  <c r="N49" i="3"/>
  <c r="E49" i="5"/>
  <c r="F49" i="6"/>
  <c r="N48" i="3"/>
  <c r="E48" i="5"/>
  <c r="F48" i="6"/>
  <c r="N41" i="3"/>
  <c r="E41" i="5"/>
  <c r="F41" i="6"/>
  <c r="N40" i="3"/>
  <c r="E40" i="5"/>
  <c r="F40" i="6"/>
  <c r="N33" i="3"/>
  <c r="E33" i="5"/>
  <c r="N26" i="3"/>
  <c r="E26" i="5"/>
  <c r="N25" i="3"/>
  <c r="E25" i="5"/>
  <c r="N18" i="3"/>
  <c r="E18" i="5"/>
  <c r="N17" i="3"/>
  <c r="E17" i="5"/>
  <c r="N1003" i="3"/>
  <c r="E1003" i="5"/>
  <c r="N1002" i="3"/>
  <c r="E1002" i="5"/>
  <c r="N995" i="3"/>
  <c r="E995" i="5"/>
  <c r="N994" i="3"/>
  <c r="E994" i="5"/>
  <c r="N987" i="3"/>
  <c r="E987" i="5"/>
  <c r="N986" i="3"/>
  <c r="E986" i="5"/>
  <c r="N979" i="3"/>
  <c r="E979" i="5"/>
  <c r="N978" i="3"/>
  <c r="E978" i="5"/>
  <c r="N971" i="3"/>
  <c r="E971" i="5"/>
  <c r="N970" i="3"/>
  <c r="E970" i="5"/>
  <c r="N963" i="3"/>
  <c r="E963" i="5"/>
  <c r="N962" i="3"/>
  <c r="E962" i="5"/>
  <c r="N955" i="3"/>
  <c r="E955" i="5"/>
  <c r="N954" i="3"/>
  <c r="E954" i="5"/>
  <c r="N947" i="3"/>
  <c r="E947" i="5"/>
  <c r="N946" i="3"/>
  <c r="E946" i="5"/>
  <c r="N939" i="3"/>
  <c r="E939" i="5"/>
  <c r="N938" i="3"/>
  <c r="E938" i="5"/>
  <c r="N931" i="3"/>
  <c r="E931" i="5"/>
  <c r="N930" i="3"/>
  <c r="E930" i="5"/>
  <c r="N923" i="3"/>
  <c r="E923" i="5"/>
  <c r="N922" i="3"/>
  <c r="E922" i="5"/>
  <c r="N915" i="3"/>
  <c r="E915" i="5"/>
  <c r="N914" i="3"/>
  <c r="E914" i="5"/>
  <c r="N907" i="3"/>
  <c r="E907" i="5"/>
  <c r="N906" i="3"/>
  <c r="E906" i="5"/>
  <c r="N899" i="3"/>
  <c r="E899" i="5"/>
  <c r="N898" i="3"/>
  <c r="E898" i="5"/>
  <c r="N891" i="3"/>
  <c r="E891" i="5"/>
  <c r="N890" i="3"/>
  <c r="E890" i="5"/>
  <c r="N883" i="3"/>
  <c r="E883" i="5"/>
  <c r="N882" i="3"/>
  <c r="E882" i="5"/>
  <c r="N875" i="3"/>
  <c r="E875" i="5"/>
  <c r="N874" i="3"/>
  <c r="E874" i="5"/>
  <c r="N867" i="3"/>
  <c r="E867" i="5"/>
  <c r="N866" i="3"/>
  <c r="E866" i="5"/>
  <c r="N859" i="3"/>
  <c r="E859" i="5"/>
  <c r="N858" i="3"/>
  <c r="E858" i="5"/>
  <c r="N851" i="3"/>
  <c r="E851" i="5"/>
  <c r="N850" i="3"/>
  <c r="E850" i="5"/>
  <c r="N843" i="3"/>
  <c r="E843" i="5"/>
  <c r="N842" i="3"/>
  <c r="E842" i="5"/>
  <c r="N835" i="3"/>
  <c r="E835" i="5"/>
  <c r="N834" i="3"/>
  <c r="E834" i="5"/>
  <c r="N827" i="3"/>
  <c r="E827" i="5"/>
  <c r="N826" i="3"/>
  <c r="E826" i="5"/>
  <c r="N819" i="3"/>
  <c r="E819" i="5"/>
  <c r="N818" i="3"/>
  <c r="E818" i="5"/>
  <c r="N811" i="3"/>
  <c r="E811" i="5"/>
  <c r="N810" i="3"/>
  <c r="E810" i="5"/>
  <c r="N803" i="3"/>
  <c r="E803" i="5"/>
  <c r="N802" i="3"/>
  <c r="E802" i="5"/>
  <c r="N795" i="3"/>
  <c r="E795" i="5"/>
  <c r="N794" i="3"/>
  <c r="E794" i="5"/>
  <c r="N787" i="3"/>
  <c r="E787" i="5"/>
  <c r="N786" i="3"/>
  <c r="E786" i="5"/>
  <c r="N779" i="3"/>
  <c r="E779" i="5"/>
  <c r="N778" i="3"/>
  <c r="E778" i="5"/>
  <c r="N771" i="3"/>
  <c r="E771" i="5"/>
  <c r="N770" i="3"/>
  <c r="E770" i="5"/>
  <c r="N763" i="3"/>
  <c r="E763" i="5"/>
  <c r="N762" i="3"/>
  <c r="E762" i="5"/>
  <c r="N755" i="3"/>
  <c r="E755" i="5"/>
  <c r="N754" i="3"/>
  <c r="E754" i="5"/>
  <c r="N747" i="3"/>
  <c r="E747" i="5"/>
  <c r="N746" i="3"/>
  <c r="E746" i="5"/>
  <c r="N739" i="3"/>
  <c r="E739" i="5"/>
  <c r="N738" i="3"/>
  <c r="E738" i="5"/>
  <c r="N731" i="3"/>
  <c r="E731" i="5"/>
  <c r="N730" i="3"/>
  <c r="E730" i="5"/>
  <c r="N723" i="3"/>
  <c r="E723" i="5"/>
  <c r="N722" i="3"/>
  <c r="E722" i="5"/>
  <c r="N715" i="3"/>
  <c r="E715" i="5"/>
  <c r="N714" i="3"/>
  <c r="E714" i="5"/>
  <c r="N707" i="3"/>
  <c r="E707" i="5"/>
  <c r="N706" i="3"/>
  <c r="E706" i="5"/>
  <c r="N699" i="3"/>
  <c r="E699" i="5"/>
  <c r="N698" i="3"/>
  <c r="E698" i="5"/>
  <c r="N690" i="3"/>
  <c r="E690" i="5"/>
  <c r="N689" i="3"/>
  <c r="E689" i="5"/>
  <c r="N688" i="3"/>
  <c r="E688" i="5"/>
  <c r="N681" i="3"/>
  <c r="E681" i="5"/>
  <c r="N674" i="3"/>
  <c r="E674" i="5"/>
  <c r="N673" i="3"/>
  <c r="E673" i="5"/>
  <c r="N665" i="3"/>
  <c r="E665" i="5"/>
  <c r="N664" i="3"/>
  <c r="E664" i="5"/>
  <c r="N658" i="3"/>
  <c r="E658" i="5"/>
  <c r="N657" i="3"/>
  <c r="E657" i="5"/>
  <c r="N649" i="3"/>
  <c r="E649" i="5"/>
  <c r="N648" i="3"/>
  <c r="E648" i="5"/>
  <c r="N642" i="3"/>
  <c r="E642" i="5"/>
  <c r="N641" i="3"/>
  <c r="E641" i="5"/>
  <c r="N633" i="3"/>
  <c r="E633" i="5"/>
  <c r="N632" i="3"/>
  <c r="E632" i="5"/>
  <c r="N625" i="3"/>
  <c r="E625" i="5"/>
  <c r="N624" i="3"/>
  <c r="E624" i="5"/>
  <c r="N617" i="3"/>
  <c r="E617" i="5"/>
  <c r="N616" i="3"/>
  <c r="E616" i="5"/>
  <c r="N609" i="3"/>
  <c r="E609" i="5"/>
  <c r="N608" i="3"/>
  <c r="E608" i="5"/>
  <c r="N601" i="3"/>
  <c r="E601" i="5"/>
  <c r="N600" i="3"/>
  <c r="E600" i="5"/>
  <c r="N593" i="3"/>
  <c r="E593" i="5"/>
  <c r="N592" i="3"/>
  <c r="E592" i="5"/>
  <c r="N585" i="3"/>
  <c r="E585" i="5"/>
  <c r="N584" i="3"/>
  <c r="E584" i="5"/>
  <c r="N577" i="3"/>
  <c r="E577" i="5"/>
  <c r="N576" i="3"/>
  <c r="E576" i="5"/>
  <c r="N569" i="3"/>
  <c r="E569" i="5"/>
  <c r="N568" i="3"/>
  <c r="E568" i="5"/>
  <c r="N561" i="3"/>
  <c r="E561" i="5"/>
  <c r="N560" i="3"/>
  <c r="E560" i="5"/>
  <c r="N553" i="3"/>
  <c r="E553" i="5"/>
  <c r="N552" i="3"/>
  <c r="E552" i="5"/>
  <c r="N545" i="3"/>
  <c r="E545" i="5"/>
  <c r="N544" i="3"/>
  <c r="E544" i="5"/>
  <c r="N537" i="3"/>
  <c r="E537" i="5"/>
  <c r="N536" i="3"/>
  <c r="E536" i="5"/>
  <c r="N529" i="3"/>
  <c r="E529" i="5"/>
  <c r="N528" i="3"/>
  <c r="E528" i="5"/>
  <c r="N521" i="3"/>
  <c r="E521" i="5"/>
  <c r="N520" i="3"/>
  <c r="E520" i="5"/>
  <c r="N513" i="3"/>
  <c r="E513" i="5"/>
  <c r="N512" i="3"/>
  <c r="E512" i="5"/>
  <c r="N505" i="3"/>
  <c r="E505" i="5"/>
  <c r="N504" i="3"/>
  <c r="E504" i="5"/>
  <c r="N497" i="3"/>
  <c r="E497" i="5"/>
  <c r="N496" i="3"/>
  <c r="E496" i="5"/>
  <c r="N489" i="3"/>
  <c r="E489" i="5"/>
  <c r="N488" i="3"/>
  <c r="E488" i="5"/>
  <c r="N481" i="3"/>
  <c r="E481" i="5"/>
  <c r="N480" i="3"/>
  <c r="E480" i="5"/>
  <c r="N473" i="3"/>
  <c r="E473" i="5"/>
  <c r="N472" i="3"/>
  <c r="E472" i="5"/>
  <c r="N465" i="3"/>
  <c r="E465" i="5"/>
  <c r="N464" i="3"/>
  <c r="E464" i="5"/>
  <c r="N457" i="3"/>
  <c r="E457" i="5"/>
  <c r="N456" i="3"/>
  <c r="E456" i="5"/>
  <c r="N449" i="3"/>
  <c r="E449" i="5"/>
  <c r="N448" i="3"/>
  <c r="E448" i="5"/>
  <c r="N441" i="3"/>
  <c r="E441" i="5"/>
  <c r="N440" i="3"/>
  <c r="E440" i="5"/>
  <c r="N433" i="3"/>
  <c r="E433" i="5"/>
  <c r="N432" i="3"/>
  <c r="E432" i="5"/>
  <c r="N425" i="3"/>
  <c r="E425" i="5"/>
  <c r="N424" i="3"/>
  <c r="E424" i="5"/>
  <c r="N417" i="3"/>
  <c r="E417" i="5"/>
  <c r="N416" i="3"/>
  <c r="E416" i="5"/>
  <c r="N409" i="3"/>
  <c r="E409" i="5"/>
  <c r="N408" i="3"/>
  <c r="E408" i="5"/>
  <c r="N401" i="3"/>
  <c r="E401" i="5"/>
  <c r="N400" i="3"/>
  <c r="E400" i="5"/>
  <c r="N393" i="3"/>
  <c r="E393" i="5"/>
  <c r="N392" i="3"/>
  <c r="E392" i="5"/>
  <c r="N385" i="3"/>
  <c r="E385" i="5"/>
  <c r="N384" i="3"/>
  <c r="E384" i="5"/>
  <c r="N377" i="3"/>
  <c r="E377" i="5"/>
  <c r="N376" i="3"/>
  <c r="E376" i="5"/>
  <c r="N369" i="3"/>
  <c r="E369" i="5"/>
  <c r="N368" i="3"/>
  <c r="E368" i="5"/>
  <c r="N367" i="3"/>
  <c r="E367" i="5"/>
  <c r="N360" i="3"/>
  <c r="E360" i="5"/>
  <c r="N353" i="3"/>
  <c r="E353" i="5"/>
  <c r="N352" i="3"/>
  <c r="E352" i="5"/>
  <c r="N341" i="3"/>
  <c r="E341" i="5"/>
  <c r="N340" i="3"/>
  <c r="E340" i="5"/>
  <c r="N333" i="3"/>
  <c r="E333" i="5"/>
  <c r="N332" i="3"/>
  <c r="E332" i="5"/>
  <c r="N325" i="3"/>
  <c r="E325" i="5"/>
  <c r="N324" i="3"/>
  <c r="E324" i="5"/>
  <c r="N317" i="3"/>
  <c r="E317" i="5"/>
  <c r="N316" i="3"/>
  <c r="E316" i="5"/>
  <c r="N309" i="3"/>
  <c r="E309" i="5"/>
  <c r="N308" i="3"/>
  <c r="E308" i="5"/>
  <c r="N301" i="3"/>
  <c r="E301" i="5"/>
  <c r="N300" i="3"/>
  <c r="E300" i="5"/>
  <c r="N293" i="3"/>
  <c r="E293" i="5"/>
  <c r="N292" i="3"/>
  <c r="E292" i="5"/>
  <c r="N285" i="3"/>
  <c r="E285" i="5"/>
  <c r="N284" i="3"/>
  <c r="E284" i="5"/>
  <c r="N277" i="3"/>
  <c r="E277" i="5"/>
  <c r="N276" i="3"/>
  <c r="E276" i="5"/>
  <c r="N269" i="3"/>
  <c r="E269" i="5"/>
  <c r="N268" i="3"/>
  <c r="E268" i="5"/>
  <c r="N261" i="3"/>
  <c r="E261" i="5"/>
  <c r="N260" i="3"/>
  <c r="E260" i="5"/>
  <c r="N253" i="3"/>
  <c r="E253" i="5"/>
  <c r="N252" i="3"/>
  <c r="E252" i="5"/>
  <c r="N245" i="3"/>
  <c r="E245" i="5"/>
  <c r="N244" i="3"/>
  <c r="E244" i="5"/>
  <c r="N237" i="3"/>
  <c r="E237" i="5"/>
  <c r="N236" i="3"/>
  <c r="E236" i="5"/>
  <c r="N229" i="3"/>
  <c r="E229" i="5"/>
  <c r="N228" i="3"/>
  <c r="E228" i="5"/>
  <c r="N221" i="3"/>
  <c r="E221" i="5"/>
  <c r="N220" i="3"/>
  <c r="E220" i="5"/>
  <c r="N213" i="3"/>
  <c r="E213" i="5"/>
  <c r="N212" i="3"/>
  <c r="E212" i="5"/>
  <c r="N205" i="3"/>
  <c r="E205" i="5"/>
  <c r="N204" i="3"/>
  <c r="E204" i="5"/>
  <c r="N197" i="3"/>
  <c r="E197" i="5"/>
  <c r="N196" i="3"/>
  <c r="E196" i="5"/>
  <c r="N189" i="3"/>
  <c r="E189" i="5"/>
  <c r="N188" i="3"/>
  <c r="E188" i="5"/>
  <c r="N181" i="3"/>
  <c r="E181" i="5"/>
  <c r="N180" i="3"/>
  <c r="E180" i="5"/>
  <c r="N173" i="3"/>
  <c r="E173" i="5"/>
  <c r="N172" i="3"/>
  <c r="E172" i="5"/>
  <c r="N165" i="3"/>
  <c r="E165" i="5"/>
  <c r="N164" i="3"/>
  <c r="E164" i="5"/>
  <c r="N157" i="3"/>
  <c r="E157" i="5"/>
  <c r="N156" i="3"/>
  <c r="E156" i="5"/>
  <c r="N149" i="3"/>
  <c r="E149" i="5"/>
  <c r="N148" i="3"/>
  <c r="E148" i="5"/>
  <c r="N141" i="3"/>
  <c r="E141" i="5"/>
  <c r="N140" i="3"/>
  <c r="E140" i="5"/>
  <c r="N133" i="3"/>
  <c r="E133" i="5"/>
  <c r="N132" i="3"/>
  <c r="E132" i="5"/>
  <c r="N125" i="3"/>
  <c r="E125" i="5"/>
  <c r="N124" i="3"/>
  <c r="E124" i="5"/>
  <c r="N117" i="3"/>
  <c r="E117" i="5"/>
  <c r="N116" i="3"/>
  <c r="E116" i="5"/>
  <c r="N109" i="3"/>
  <c r="E109" i="5"/>
  <c r="N108" i="3"/>
  <c r="E108" i="5"/>
  <c r="N101" i="3"/>
  <c r="E101" i="5"/>
  <c r="F101" i="6"/>
  <c r="N100" i="3"/>
  <c r="E100" i="5"/>
  <c r="N93" i="3"/>
  <c r="E93" i="5"/>
  <c r="N92" i="3"/>
  <c r="E92" i="5"/>
  <c r="N85" i="3"/>
  <c r="E85" i="5"/>
  <c r="N84" i="3"/>
  <c r="E84" i="5"/>
  <c r="N77" i="3"/>
  <c r="E77" i="5"/>
  <c r="N76" i="3"/>
  <c r="E76" i="5"/>
  <c r="N69" i="3"/>
  <c r="E69" i="5"/>
  <c r="F69" i="6"/>
  <c r="N68" i="3"/>
  <c r="E68" i="5"/>
  <c r="N61" i="3"/>
  <c r="E61" i="5"/>
  <c r="N60" i="3"/>
  <c r="E60" i="5"/>
  <c r="N53" i="3"/>
  <c r="E53" i="5"/>
  <c r="N52" i="3"/>
  <c r="E52" i="5"/>
  <c r="N45" i="3"/>
  <c r="E45" i="5"/>
  <c r="N44" i="3"/>
  <c r="E44" i="5"/>
  <c r="N37" i="3"/>
  <c r="E37" i="5"/>
  <c r="N36" i="3"/>
  <c r="E36" i="5"/>
  <c r="N30" i="3"/>
  <c r="E30" i="5"/>
  <c r="F30" i="6"/>
  <c r="N29" i="3"/>
  <c r="E29" i="5"/>
  <c r="F29" i="6"/>
  <c r="N22" i="3"/>
  <c r="E22" i="5"/>
  <c r="F22" i="6"/>
  <c r="N21" i="3"/>
  <c r="E21" i="5"/>
  <c r="F21" i="6"/>
  <c r="N14" i="3"/>
  <c r="E14" i="5"/>
  <c r="N13" i="3"/>
  <c r="E13" i="5"/>
  <c r="B8" i="4"/>
  <c r="B9"/>
  <c r="B10"/>
  <c r="B11"/>
  <c r="B12"/>
  <c r="B13"/>
  <c r="B14"/>
  <c r="B15"/>
  <c r="B16"/>
  <c r="B17"/>
  <c r="B7"/>
  <c r="K12" i="3"/>
  <c r="O12"/>
  <c r="L12" i="5"/>
  <c r="E12"/>
  <c r="Q12" i="3"/>
  <c r="M102" i="6"/>
  <c r="G102" i="5"/>
  <c r="G18"/>
  <c r="M18" i="6"/>
  <c r="G52" i="5"/>
  <c r="M52" i="6"/>
  <c r="G13" i="5"/>
  <c r="M13" i="6"/>
  <c r="M33"/>
  <c r="G33" i="5"/>
  <c r="G61"/>
  <c r="M61" i="6"/>
  <c r="M89"/>
  <c r="G89" i="5"/>
  <c r="M20" i="6"/>
  <c r="G20" i="5"/>
  <c r="G36"/>
  <c r="M36" i="6"/>
  <c r="G68" i="5"/>
  <c r="M68" i="6"/>
  <c r="M84"/>
  <c r="G84" i="5"/>
  <c r="G34"/>
  <c r="M34" i="6"/>
  <c r="M62"/>
  <c r="G62" i="5"/>
  <c r="M50" i="6"/>
  <c r="G50" i="5"/>
  <c r="M25" i="6"/>
  <c r="G25" i="5"/>
  <c r="M28" i="6"/>
  <c r="G28" i="5"/>
  <c r="M92" i="6"/>
  <c r="G92" i="5"/>
  <c r="M86" i="6"/>
  <c r="G86" i="5"/>
  <c r="M45" i="6"/>
  <c r="G45" i="5"/>
  <c r="M44" i="6"/>
  <c r="G44" i="5"/>
  <c r="M77" i="6"/>
  <c r="G77" i="5"/>
  <c r="M60" i="6"/>
  <c r="G60" i="5"/>
  <c r="M100" i="6"/>
  <c r="G100" i="5"/>
  <c r="M26" i="6"/>
  <c r="G26" i="5"/>
  <c r="M76" i="6"/>
  <c r="G76" i="5"/>
  <c r="G69" i="6"/>
  <c r="G48"/>
  <c r="G96"/>
  <c r="G29"/>
  <c r="G30"/>
  <c r="G40"/>
  <c r="G56"/>
  <c r="G72"/>
  <c r="G88"/>
  <c r="G104"/>
  <c r="G42"/>
  <c r="G66"/>
  <c r="G82"/>
  <c r="G98"/>
  <c r="G46"/>
  <c r="G70"/>
  <c r="G21"/>
  <c r="G41"/>
  <c r="G16"/>
  <c r="G32"/>
  <c r="G78"/>
  <c r="G80"/>
  <c r="G58"/>
  <c r="G74"/>
  <c r="G90"/>
  <c r="G106"/>
  <c r="G54"/>
  <c r="G22"/>
  <c r="G101"/>
  <c r="G64"/>
  <c r="G49"/>
  <c r="G81"/>
  <c r="G24"/>
  <c r="G38"/>
  <c r="G94"/>
  <c r="H13" i="5"/>
  <c r="F13" i="6"/>
  <c r="H14" i="5"/>
  <c r="J14"/>
  <c r="F14" i="6"/>
  <c r="H36" i="5"/>
  <c r="J36"/>
  <c r="F36" i="6"/>
  <c r="H37" i="5"/>
  <c r="J37"/>
  <c r="F37" i="6"/>
  <c r="H44" i="5"/>
  <c r="J44"/>
  <c r="F44" i="6"/>
  <c r="H45" i="5"/>
  <c r="J45"/>
  <c r="F45" i="6"/>
  <c r="H52" i="5"/>
  <c r="J52"/>
  <c r="F52" i="6"/>
  <c r="H53" i="5"/>
  <c r="J53"/>
  <c r="F53" i="6"/>
  <c r="H60" i="5"/>
  <c r="J60"/>
  <c r="F60" i="6"/>
  <c r="H61" i="5"/>
  <c r="F61" i="6"/>
  <c r="H68" i="5"/>
  <c r="F68" i="6"/>
  <c r="H76" i="5"/>
  <c r="J76"/>
  <c r="F76" i="6"/>
  <c r="H77" i="5"/>
  <c r="J77"/>
  <c r="F77" i="6"/>
  <c r="H84" i="5"/>
  <c r="J84"/>
  <c r="F84" i="6"/>
  <c r="H85" i="5"/>
  <c r="J85"/>
  <c r="F85" i="6"/>
  <c r="H92" i="5"/>
  <c r="J92"/>
  <c r="F92" i="6"/>
  <c r="H93" i="5"/>
  <c r="J93"/>
  <c r="F93" i="6"/>
  <c r="H100" i="5"/>
  <c r="J100"/>
  <c r="F100" i="6"/>
  <c r="H108" i="5"/>
  <c r="J108"/>
  <c r="F108" i="6"/>
  <c r="H109" i="5"/>
  <c r="J109"/>
  <c r="F109" i="6"/>
  <c r="H116" i="5"/>
  <c r="J116"/>
  <c r="F116" i="6"/>
  <c r="H117" i="5"/>
  <c r="J117"/>
  <c r="F117" i="6"/>
  <c r="H124" i="5"/>
  <c r="J124"/>
  <c r="F124" i="6"/>
  <c r="H125" i="5"/>
  <c r="J125"/>
  <c r="F125" i="6"/>
  <c r="H132" i="5"/>
  <c r="J132"/>
  <c r="F132" i="6"/>
  <c r="H133" i="5"/>
  <c r="J133"/>
  <c r="F133" i="6"/>
  <c r="H140" i="5"/>
  <c r="J140"/>
  <c r="F140" i="6"/>
  <c r="H141" i="5"/>
  <c r="J141"/>
  <c r="F141" i="6"/>
  <c r="H148" i="5"/>
  <c r="J148"/>
  <c r="F148" i="6"/>
  <c r="H149" i="5"/>
  <c r="J149"/>
  <c r="F149" i="6"/>
  <c r="H156" i="5"/>
  <c r="J156"/>
  <c r="F156" i="6"/>
  <c r="H157" i="5"/>
  <c r="J157"/>
  <c r="F157" i="6"/>
  <c r="H164" i="5"/>
  <c r="J164"/>
  <c r="F164" i="6"/>
  <c r="H165" i="5"/>
  <c r="J165"/>
  <c r="F165" i="6"/>
  <c r="H172" i="5"/>
  <c r="J172"/>
  <c r="F172" i="6"/>
  <c r="H173" i="5"/>
  <c r="J173"/>
  <c r="F173" i="6"/>
  <c r="H180" i="5"/>
  <c r="J180"/>
  <c r="F180" i="6"/>
  <c r="H181" i="5"/>
  <c r="J181"/>
  <c r="F181" i="6"/>
  <c r="H188" i="5"/>
  <c r="J188"/>
  <c r="F188" i="6"/>
  <c r="H189" i="5"/>
  <c r="J189"/>
  <c r="F189" i="6"/>
  <c r="H196" i="5"/>
  <c r="J196"/>
  <c r="F196" i="6"/>
  <c r="H197" i="5"/>
  <c r="J197"/>
  <c r="F197" i="6"/>
  <c r="H204" i="5"/>
  <c r="J204"/>
  <c r="F204" i="6"/>
  <c r="H205" i="5"/>
  <c r="J205"/>
  <c r="F205" i="6"/>
  <c r="H212" i="5"/>
  <c r="J212"/>
  <c r="F212" i="6"/>
  <c r="H213" i="5"/>
  <c r="J213"/>
  <c r="F213" i="6"/>
  <c r="H220" i="5"/>
  <c r="J220"/>
  <c r="F220" i="6"/>
  <c r="H221" i="5"/>
  <c r="J221"/>
  <c r="F221" i="6"/>
  <c r="H228" i="5"/>
  <c r="J228"/>
  <c r="F228" i="6"/>
  <c r="H229" i="5"/>
  <c r="J229"/>
  <c r="F229" i="6"/>
  <c r="H236" i="5"/>
  <c r="J236"/>
  <c r="F236" i="6"/>
  <c r="H237" i="5"/>
  <c r="J237"/>
  <c r="F237" i="6"/>
  <c r="H244" i="5"/>
  <c r="J244"/>
  <c r="F244" i="6"/>
  <c r="H245" i="5"/>
  <c r="J245"/>
  <c r="F245" i="6"/>
  <c r="H252" i="5"/>
  <c r="J252"/>
  <c r="F252" i="6"/>
  <c r="H253" i="5"/>
  <c r="J253"/>
  <c r="F253" i="6"/>
  <c r="H260" i="5"/>
  <c r="J260"/>
  <c r="F260" i="6"/>
  <c r="H261" i="5"/>
  <c r="J261"/>
  <c r="F261" i="6"/>
  <c r="H268" i="5"/>
  <c r="J268"/>
  <c r="F268" i="6"/>
  <c r="H269" i="5"/>
  <c r="J269"/>
  <c r="F269" i="6"/>
  <c r="H276" i="5"/>
  <c r="J276"/>
  <c r="F276" i="6"/>
  <c r="H277" i="5"/>
  <c r="J277"/>
  <c r="F277" i="6"/>
  <c r="H284" i="5"/>
  <c r="J284"/>
  <c r="F284" i="6"/>
  <c r="H285" i="5"/>
  <c r="J285"/>
  <c r="F285" i="6"/>
  <c r="H292" i="5"/>
  <c r="J292"/>
  <c r="F292" i="6"/>
  <c r="H293" i="5"/>
  <c r="J293"/>
  <c r="F293" i="6"/>
  <c r="H300" i="5"/>
  <c r="J300"/>
  <c r="F300" i="6"/>
  <c r="H301" i="5"/>
  <c r="J301"/>
  <c r="F301" i="6"/>
  <c r="H308" i="5"/>
  <c r="J308"/>
  <c r="F308" i="6"/>
  <c r="H309" i="5"/>
  <c r="J309"/>
  <c r="F309" i="6"/>
  <c r="H316" i="5"/>
  <c r="J316"/>
  <c r="F316" i="6"/>
  <c r="H317" i="5"/>
  <c r="J317"/>
  <c r="F317" i="6"/>
  <c r="H324" i="5"/>
  <c r="J324"/>
  <c r="F324" i="6"/>
  <c r="H325" i="5"/>
  <c r="J325"/>
  <c r="F325" i="6"/>
  <c r="H332" i="5"/>
  <c r="J332"/>
  <c r="F332" i="6"/>
  <c r="H333" i="5"/>
  <c r="J333"/>
  <c r="F333" i="6"/>
  <c r="H340" i="5"/>
  <c r="J340"/>
  <c r="F340" i="6"/>
  <c r="H341" i="5"/>
  <c r="J341"/>
  <c r="F341" i="6"/>
  <c r="H352" i="5"/>
  <c r="J352"/>
  <c r="F352" i="6"/>
  <c r="H353" i="5"/>
  <c r="J353"/>
  <c r="F353" i="6"/>
  <c r="H360" i="5"/>
  <c r="J360"/>
  <c r="F360" i="6"/>
  <c r="H367" i="5"/>
  <c r="J367"/>
  <c r="F367" i="6"/>
  <c r="H368" i="5"/>
  <c r="J368"/>
  <c r="F368" i="6"/>
  <c r="H369" i="5"/>
  <c r="J369"/>
  <c r="F369" i="6"/>
  <c r="H376" i="5"/>
  <c r="J376"/>
  <c r="F376" i="6"/>
  <c r="H377" i="5"/>
  <c r="J377"/>
  <c r="F377" i="6"/>
  <c r="H384" i="5"/>
  <c r="J384"/>
  <c r="F384" i="6"/>
  <c r="H385" i="5"/>
  <c r="J385"/>
  <c r="F385" i="6"/>
  <c r="H392" i="5"/>
  <c r="J392"/>
  <c r="F392" i="6"/>
  <c r="H393" i="5"/>
  <c r="J393"/>
  <c r="F393" i="6"/>
  <c r="H400" i="5"/>
  <c r="J400"/>
  <c r="F400" i="6"/>
  <c r="H401" i="5"/>
  <c r="J401"/>
  <c r="F401" i="6"/>
  <c r="H408" i="5"/>
  <c r="J408"/>
  <c r="F408" i="6"/>
  <c r="H409" i="5"/>
  <c r="J409"/>
  <c r="F409" i="6"/>
  <c r="H416" i="5"/>
  <c r="J416"/>
  <c r="F416" i="6"/>
  <c r="H417" i="5"/>
  <c r="J417"/>
  <c r="F417" i="6"/>
  <c r="H424" i="5"/>
  <c r="J424"/>
  <c r="F424" i="6"/>
  <c r="H425" i="5"/>
  <c r="J425"/>
  <c r="F425" i="6"/>
  <c r="H432" i="5"/>
  <c r="J432"/>
  <c r="F432" i="6"/>
  <c r="H433" i="5"/>
  <c r="J433"/>
  <c r="F433" i="6"/>
  <c r="H440" i="5"/>
  <c r="J440"/>
  <c r="F440" i="6"/>
  <c r="H441" i="5"/>
  <c r="J441"/>
  <c r="F441" i="6"/>
  <c r="H448" i="5"/>
  <c r="J448"/>
  <c r="F448" i="6"/>
  <c r="H449" i="5"/>
  <c r="J449"/>
  <c r="F449" i="6"/>
  <c r="H456" i="5"/>
  <c r="J456"/>
  <c r="F456" i="6"/>
  <c r="H457" i="5"/>
  <c r="J457"/>
  <c r="F457" i="6"/>
  <c r="H464" i="5"/>
  <c r="J464"/>
  <c r="F464" i="6"/>
  <c r="H465" i="5"/>
  <c r="J465"/>
  <c r="F465" i="6"/>
  <c r="H472" i="5"/>
  <c r="J472"/>
  <c r="F472" i="6"/>
  <c r="H473" i="5"/>
  <c r="J473"/>
  <c r="F473" i="6"/>
  <c r="H480" i="5"/>
  <c r="J480"/>
  <c r="F480" i="6"/>
  <c r="H481" i="5"/>
  <c r="J481"/>
  <c r="F481" i="6"/>
  <c r="H488" i="5"/>
  <c r="J488"/>
  <c r="F488" i="6"/>
  <c r="H489" i="5"/>
  <c r="J489"/>
  <c r="F489" i="6"/>
  <c r="H496" i="5"/>
  <c r="J496"/>
  <c r="F496" i="6"/>
  <c r="H497" i="5"/>
  <c r="J497"/>
  <c r="F497" i="6"/>
  <c r="H504" i="5"/>
  <c r="J504"/>
  <c r="F504" i="6"/>
  <c r="H505" i="5"/>
  <c r="J505"/>
  <c r="F505" i="6"/>
  <c r="H512" i="5"/>
  <c r="J512"/>
  <c r="F512" i="6"/>
  <c r="H513" i="5"/>
  <c r="J513"/>
  <c r="F513" i="6"/>
  <c r="H520" i="5"/>
  <c r="J520"/>
  <c r="F520" i="6"/>
  <c r="H521" i="5"/>
  <c r="J521"/>
  <c r="F521" i="6"/>
  <c r="H528" i="5"/>
  <c r="J528"/>
  <c r="F528" i="6"/>
  <c r="H529" i="5"/>
  <c r="J529"/>
  <c r="F529" i="6"/>
  <c r="H536" i="5"/>
  <c r="J536"/>
  <c r="F536" i="6"/>
  <c r="H537" i="5"/>
  <c r="J537"/>
  <c r="F537" i="6"/>
  <c r="H544" i="5"/>
  <c r="J544"/>
  <c r="F544" i="6"/>
  <c r="H545" i="5"/>
  <c r="J545"/>
  <c r="F545" i="6"/>
  <c r="H552" i="5"/>
  <c r="J552"/>
  <c r="F552" i="6"/>
  <c r="H553" i="5"/>
  <c r="J553"/>
  <c r="F553" i="6"/>
  <c r="H560" i="5"/>
  <c r="J560"/>
  <c r="F560" i="6"/>
  <c r="H561" i="5"/>
  <c r="J561"/>
  <c r="F561" i="6"/>
  <c r="H568" i="5"/>
  <c r="J568"/>
  <c r="F568" i="6"/>
  <c r="H569" i="5"/>
  <c r="J569"/>
  <c r="F569" i="6"/>
  <c r="H576" i="5"/>
  <c r="J576"/>
  <c r="F576" i="6"/>
  <c r="H577" i="5"/>
  <c r="J577"/>
  <c r="F577" i="6"/>
  <c r="H584" i="5"/>
  <c r="J584"/>
  <c r="F584" i="6"/>
  <c r="H585" i="5"/>
  <c r="J585"/>
  <c r="F585" i="6"/>
  <c r="H592" i="5"/>
  <c r="J592"/>
  <c r="F592" i="6"/>
  <c r="H593" i="5"/>
  <c r="J593"/>
  <c r="F593" i="6"/>
  <c r="H600" i="5"/>
  <c r="J600"/>
  <c r="F600" i="6"/>
  <c r="H601" i="5"/>
  <c r="J601"/>
  <c r="F601" i="6"/>
  <c r="H608" i="5"/>
  <c r="J608"/>
  <c r="F608" i="6"/>
  <c r="H609" i="5"/>
  <c r="J609"/>
  <c r="F609" i="6"/>
  <c r="H616" i="5"/>
  <c r="J616"/>
  <c r="F616" i="6"/>
  <c r="H617" i="5"/>
  <c r="J617"/>
  <c r="F617" i="6"/>
  <c r="H624" i="5"/>
  <c r="J624"/>
  <c r="F624" i="6"/>
  <c r="H625" i="5"/>
  <c r="J625"/>
  <c r="F625" i="6"/>
  <c r="H632" i="5"/>
  <c r="J632"/>
  <c r="F632" i="6"/>
  <c r="H633" i="5"/>
  <c r="J633"/>
  <c r="F633" i="6"/>
  <c r="H641" i="5"/>
  <c r="J641"/>
  <c r="F641" i="6"/>
  <c r="H642" i="5"/>
  <c r="J642"/>
  <c r="F642" i="6"/>
  <c r="H648" i="5"/>
  <c r="J648"/>
  <c r="F648" i="6"/>
  <c r="H649" i="5"/>
  <c r="J649"/>
  <c r="F649" i="6"/>
  <c r="H657" i="5"/>
  <c r="J657"/>
  <c r="F657" i="6"/>
  <c r="H658" i="5"/>
  <c r="J658"/>
  <c r="F658" i="6"/>
  <c r="H664" i="5"/>
  <c r="J664"/>
  <c r="F664" i="6"/>
  <c r="H665" i="5"/>
  <c r="J665"/>
  <c r="F665" i="6"/>
  <c r="H673" i="5"/>
  <c r="J673"/>
  <c r="F673" i="6"/>
  <c r="H674" i="5"/>
  <c r="J674"/>
  <c r="F674" i="6"/>
  <c r="H681" i="5"/>
  <c r="J681"/>
  <c r="F681" i="6"/>
  <c r="H688" i="5"/>
  <c r="J688"/>
  <c r="F688" i="6"/>
  <c r="H689" i="5"/>
  <c r="J689"/>
  <c r="F689" i="6"/>
  <c r="H690" i="5"/>
  <c r="J690"/>
  <c r="F690" i="6"/>
  <c r="H698" i="5"/>
  <c r="J698"/>
  <c r="F698" i="6"/>
  <c r="H699" i="5"/>
  <c r="J699"/>
  <c r="F699" i="6"/>
  <c r="H706" i="5"/>
  <c r="J706"/>
  <c r="F706" i="6"/>
  <c r="H707" i="5"/>
  <c r="J707"/>
  <c r="F707" i="6"/>
  <c r="H714" i="5"/>
  <c r="J714"/>
  <c r="F714" i="6"/>
  <c r="H715" i="5"/>
  <c r="J715"/>
  <c r="F715" i="6"/>
  <c r="H722" i="5"/>
  <c r="J722"/>
  <c r="F722" i="6"/>
  <c r="H723" i="5"/>
  <c r="J723"/>
  <c r="F723" i="6"/>
  <c r="H730" i="5"/>
  <c r="J730"/>
  <c r="F730" i="6"/>
  <c r="H731" i="5"/>
  <c r="J731"/>
  <c r="F731" i="6"/>
  <c r="H738" i="5"/>
  <c r="J738"/>
  <c r="F738" i="6"/>
  <c r="H739" i="5"/>
  <c r="J739"/>
  <c r="F739" i="6"/>
  <c r="H746" i="5"/>
  <c r="J746"/>
  <c r="F746" i="6"/>
  <c r="H747" i="5"/>
  <c r="J747"/>
  <c r="F747" i="6"/>
  <c r="H754" i="5"/>
  <c r="J754"/>
  <c r="F754" i="6"/>
  <c r="H755" i="5"/>
  <c r="J755"/>
  <c r="F755" i="6"/>
  <c r="H762" i="5"/>
  <c r="J762"/>
  <c r="F762" i="6"/>
  <c r="H763" i="5"/>
  <c r="J763"/>
  <c r="F763" i="6"/>
  <c r="H770" i="5"/>
  <c r="J770"/>
  <c r="F770" i="6"/>
  <c r="H771" i="5"/>
  <c r="J771"/>
  <c r="F771" i="6"/>
  <c r="H778" i="5"/>
  <c r="J778"/>
  <c r="F778" i="6"/>
  <c r="H779" i="5"/>
  <c r="J779"/>
  <c r="F779" i="6"/>
  <c r="H786" i="5"/>
  <c r="J786"/>
  <c r="F786" i="6"/>
  <c r="H787" i="5"/>
  <c r="J787"/>
  <c r="F787" i="6"/>
  <c r="H794" i="5"/>
  <c r="J794"/>
  <c r="F794" i="6"/>
  <c r="H795" i="5"/>
  <c r="J795"/>
  <c r="F795" i="6"/>
  <c r="H802" i="5"/>
  <c r="J802"/>
  <c r="F802" i="6"/>
  <c r="H803" i="5"/>
  <c r="J803"/>
  <c r="F803" i="6"/>
  <c r="H810" i="5"/>
  <c r="J810"/>
  <c r="F810" i="6"/>
  <c r="H811" i="5"/>
  <c r="J811"/>
  <c r="F811" i="6"/>
  <c r="H818" i="5"/>
  <c r="J818"/>
  <c r="F818" i="6"/>
  <c r="H819" i="5"/>
  <c r="J819"/>
  <c r="F819" i="6"/>
  <c r="H826" i="5"/>
  <c r="J826"/>
  <c r="F826" i="6"/>
  <c r="H827" i="5"/>
  <c r="J827"/>
  <c r="F827" i="6"/>
  <c r="H834" i="5"/>
  <c r="J834"/>
  <c r="F834" i="6"/>
  <c r="H835" i="5"/>
  <c r="J835"/>
  <c r="F835" i="6"/>
  <c r="H842" i="5"/>
  <c r="J842"/>
  <c r="F842" i="6"/>
  <c r="H843" i="5"/>
  <c r="J843"/>
  <c r="F843" i="6"/>
  <c r="H850" i="5"/>
  <c r="J850"/>
  <c r="F850" i="6"/>
  <c r="H851" i="5"/>
  <c r="J851"/>
  <c r="F851" i="6"/>
  <c r="H858" i="5"/>
  <c r="J858"/>
  <c r="F858" i="6"/>
  <c r="H859" i="5"/>
  <c r="J859"/>
  <c r="F859" i="6"/>
  <c r="H866" i="5"/>
  <c r="J866"/>
  <c r="F866" i="6"/>
  <c r="H867" i="5"/>
  <c r="J867"/>
  <c r="F867" i="6"/>
  <c r="H874" i="5"/>
  <c r="J874"/>
  <c r="F874" i="6"/>
  <c r="H875" i="5"/>
  <c r="J875"/>
  <c r="F875" i="6"/>
  <c r="H882" i="5"/>
  <c r="J882"/>
  <c r="F882" i="6"/>
  <c r="H883" i="5"/>
  <c r="J883"/>
  <c r="F883" i="6"/>
  <c r="H890" i="5"/>
  <c r="J890"/>
  <c r="F890" i="6"/>
  <c r="H891" i="5"/>
  <c r="J891"/>
  <c r="F891" i="6"/>
  <c r="H898" i="5"/>
  <c r="J898"/>
  <c r="F898" i="6"/>
  <c r="H899" i="5"/>
  <c r="J899"/>
  <c r="F899" i="6"/>
  <c r="H906" i="5"/>
  <c r="J906"/>
  <c r="F906" i="6"/>
  <c r="H907" i="5"/>
  <c r="J907"/>
  <c r="F907" i="6"/>
  <c r="H914" i="5"/>
  <c r="J914"/>
  <c r="F914" i="6"/>
  <c r="H915" i="5"/>
  <c r="J915"/>
  <c r="F915" i="6"/>
  <c r="H922" i="5"/>
  <c r="J922"/>
  <c r="F922" i="6"/>
  <c r="H923" i="5"/>
  <c r="J923"/>
  <c r="F923" i="6"/>
  <c r="H930" i="5"/>
  <c r="J930"/>
  <c r="F930" i="6"/>
  <c r="H931" i="5"/>
  <c r="J931"/>
  <c r="F931" i="6"/>
  <c r="H938" i="5"/>
  <c r="J938"/>
  <c r="F938" i="6"/>
  <c r="H939" i="5"/>
  <c r="J939"/>
  <c r="F939" i="6"/>
  <c r="H946" i="5"/>
  <c r="J946"/>
  <c r="F946" i="6"/>
  <c r="H947" i="5"/>
  <c r="J947"/>
  <c r="F947" i="6"/>
  <c r="H954" i="5"/>
  <c r="J954"/>
  <c r="F954" i="6"/>
  <c r="H955" i="5"/>
  <c r="J955"/>
  <c r="F955" i="6"/>
  <c r="H962" i="5"/>
  <c r="J962"/>
  <c r="F962" i="6"/>
  <c r="H963" i="5"/>
  <c r="J963"/>
  <c r="F963" i="6"/>
  <c r="H970" i="5"/>
  <c r="J970"/>
  <c r="F970" i="6"/>
  <c r="H971" i="5"/>
  <c r="J971"/>
  <c r="F971" i="6"/>
  <c r="H978" i="5"/>
  <c r="J978"/>
  <c r="F978" i="6"/>
  <c r="H979" i="5"/>
  <c r="J979"/>
  <c r="F979" i="6"/>
  <c r="H986" i="5"/>
  <c r="J986"/>
  <c r="F986" i="6"/>
  <c r="H987" i="5"/>
  <c r="J987"/>
  <c r="F987" i="6"/>
  <c r="H994" i="5"/>
  <c r="J994"/>
  <c r="F994" i="6"/>
  <c r="H995" i="5"/>
  <c r="J995"/>
  <c r="F995" i="6"/>
  <c r="H1002" i="5"/>
  <c r="J1002"/>
  <c r="F1002" i="6"/>
  <c r="H1003" i="5"/>
  <c r="J1003"/>
  <c r="F1003" i="6"/>
  <c r="H17" i="5"/>
  <c r="J17"/>
  <c r="F17" i="6"/>
  <c r="H18" i="5"/>
  <c r="F18" i="6"/>
  <c r="H25" i="5"/>
  <c r="J25"/>
  <c r="F25" i="6"/>
  <c r="H26" i="5"/>
  <c r="J26"/>
  <c r="F26" i="6"/>
  <c r="H33" i="5"/>
  <c r="J33"/>
  <c r="F33" i="6"/>
  <c r="H57" i="5"/>
  <c r="J57"/>
  <c r="F57" i="6"/>
  <c r="H65" i="5"/>
  <c r="J65"/>
  <c r="F65" i="6"/>
  <c r="H73" i="5"/>
  <c r="J73"/>
  <c r="F73" i="6"/>
  <c r="H89" i="5"/>
  <c r="J89"/>
  <c r="F89" i="6"/>
  <c r="H97" i="5"/>
  <c r="J97"/>
  <c r="F97" i="6"/>
  <c r="H105" i="5"/>
  <c r="J105"/>
  <c r="F105" i="6"/>
  <c r="H112" i="5"/>
  <c r="J112"/>
  <c r="F112" i="6"/>
  <c r="H113" i="5"/>
  <c r="J113"/>
  <c r="F113" i="6"/>
  <c r="H120" i="5"/>
  <c r="J120"/>
  <c r="F120" i="6"/>
  <c r="H121" i="5"/>
  <c r="J121"/>
  <c r="F121" i="6"/>
  <c r="H128" i="5"/>
  <c r="J128"/>
  <c r="F128" i="6"/>
  <c r="H129" i="5"/>
  <c r="J129"/>
  <c r="F129" i="6"/>
  <c r="H136" i="5"/>
  <c r="J136"/>
  <c r="F136" i="6"/>
  <c r="H137" i="5"/>
  <c r="J137"/>
  <c r="F137" i="6"/>
  <c r="H144" i="5"/>
  <c r="J144"/>
  <c r="F144" i="6"/>
  <c r="H145" i="5"/>
  <c r="J145"/>
  <c r="F145" i="6"/>
  <c r="H152" i="5"/>
  <c r="J152"/>
  <c r="F152" i="6"/>
  <c r="H153" i="5"/>
  <c r="J153"/>
  <c r="F153" i="6"/>
  <c r="H160" i="5"/>
  <c r="J160"/>
  <c r="F160" i="6"/>
  <c r="H161" i="5"/>
  <c r="J161"/>
  <c r="F161" i="6"/>
  <c r="H168" i="5"/>
  <c r="J168"/>
  <c r="F168" i="6"/>
  <c r="H169" i="5"/>
  <c r="J169"/>
  <c r="F169" i="6"/>
  <c r="H176" i="5"/>
  <c r="J176"/>
  <c r="F176" i="6"/>
  <c r="H177" i="5"/>
  <c r="J177"/>
  <c r="F177" i="6"/>
  <c r="H184" i="5"/>
  <c r="J184"/>
  <c r="F184" i="6"/>
  <c r="H185" i="5"/>
  <c r="J185"/>
  <c r="F185" i="6"/>
  <c r="H192" i="5"/>
  <c r="J192"/>
  <c r="F192" i="6"/>
  <c r="H193" i="5"/>
  <c r="J193"/>
  <c r="F193" i="6"/>
  <c r="H200" i="5"/>
  <c r="J200"/>
  <c r="F200" i="6"/>
  <c r="H201" i="5"/>
  <c r="J201"/>
  <c r="F201" i="6"/>
  <c r="H208" i="5"/>
  <c r="J208"/>
  <c r="F208" i="6"/>
  <c r="H209" i="5"/>
  <c r="J209"/>
  <c r="F209" i="6"/>
  <c r="H216" i="5"/>
  <c r="J216"/>
  <c r="F216" i="6"/>
  <c r="H217" i="5"/>
  <c r="J217"/>
  <c r="F217" i="6"/>
  <c r="H224" i="5"/>
  <c r="J224"/>
  <c r="F224" i="6"/>
  <c r="H225" i="5"/>
  <c r="J225"/>
  <c r="F225" i="6"/>
  <c r="H232" i="5"/>
  <c r="J232"/>
  <c r="F232" i="6"/>
  <c r="H233" i="5"/>
  <c r="J233"/>
  <c r="F233" i="6"/>
  <c r="H240" i="5"/>
  <c r="J240"/>
  <c r="F240" i="6"/>
  <c r="H241" i="5"/>
  <c r="J241"/>
  <c r="F241" i="6"/>
  <c r="H248" i="5"/>
  <c r="J248"/>
  <c r="F248" i="6"/>
  <c r="H249" i="5"/>
  <c r="J249"/>
  <c r="F249" i="6"/>
  <c r="H256" i="5"/>
  <c r="J256"/>
  <c r="F256" i="6"/>
  <c r="H257" i="5"/>
  <c r="J257"/>
  <c r="F257" i="6"/>
  <c r="H264" i="5"/>
  <c r="J264"/>
  <c r="F264" i="6"/>
  <c r="H265" i="5"/>
  <c r="J265"/>
  <c r="F265" i="6"/>
  <c r="H272" i="5"/>
  <c r="J272"/>
  <c r="F272" i="6"/>
  <c r="H273" i="5"/>
  <c r="J273"/>
  <c r="F273" i="6"/>
  <c r="H280" i="5"/>
  <c r="J280"/>
  <c r="F280" i="6"/>
  <c r="H281" i="5"/>
  <c r="J281"/>
  <c r="F281" i="6"/>
  <c r="H288" i="5"/>
  <c r="J288"/>
  <c r="F288" i="6"/>
  <c r="H289" i="5"/>
  <c r="J289"/>
  <c r="F289" i="6"/>
  <c r="H296" i="5"/>
  <c r="J296"/>
  <c r="F296" i="6"/>
  <c r="H297" i="5"/>
  <c r="J297"/>
  <c r="F297" i="6"/>
  <c r="H304" i="5"/>
  <c r="J304"/>
  <c r="F304" i="6"/>
  <c r="H305" i="5"/>
  <c r="J305"/>
  <c r="F305" i="6"/>
  <c r="H312" i="5"/>
  <c r="J312"/>
  <c r="F312" i="6"/>
  <c r="H313" i="5"/>
  <c r="J313"/>
  <c r="F313" i="6"/>
  <c r="H320" i="5"/>
  <c r="J320"/>
  <c r="F320" i="6"/>
  <c r="H321" i="5"/>
  <c r="J321"/>
  <c r="F321" i="6"/>
  <c r="H328" i="5"/>
  <c r="J328"/>
  <c r="F328" i="6"/>
  <c r="H329" i="5"/>
  <c r="J329"/>
  <c r="F329" i="6"/>
  <c r="H336" i="5"/>
  <c r="J336"/>
  <c r="F336" i="6"/>
  <c r="H337" i="5"/>
  <c r="J337"/>
  <c r="F337" i="6"/>
  <c r="H347" i="5"/>
  <c r="J347"/>
  <c r="F347" i="6"/>
  <c r="H344" i="5"/>
  <c r="J344"/>
  <c r="F344" i="6"/>
  <c r="H349" i="5"/>
  <c r="J349"/>
  <c r="F349" i="6"/>
  <c r="H357" i="5"/>
  <c r="J357"/>
  <c r="F357" i="6"/>
  <c r="H364" i="5"/>
  <c r="J364"/>
  <c r="F364" i="6"/>
  <c r="H372" i="5"/>
  <c r="J372"/>
  <c r="F372" i="6"/>
  <c r="H380" i="5"/>
  <c r="J380"/>
  <c r="F380" i="6"/>
  <c r="H388" i="5"/>
  <c r="J388"/>
  <c r="F388" i="6"/>
  <c r="H396" i="5"/>
  <c r="J396"/>
  <c r="F396" i="6"/>
  <c r="H404" i="5"/>
  <c r="J404"/>
  <c r="F404" i="6"/>
  <c r="H412" i="5"/>
  <c r="J412"/>
  <c r="F412" i="6"/>
  <c r="H420" i="5"/>
  <c r="J420"/>
  <c r="F420" i="6"/>
  <c r="H428" i="5"/>
  <c r="J428"/>
  <c r="F428" i="6"/>
  <c r="H436" i="5"/>
  <c r="J436"/>
  <c r="F436" i="6"/>
  <c r="H444" i="5"/>
  <c r="J444"/>
  <c r="F444" i="6"/>
  <c r="H452" i="5"/>
  <c r="J452"/>
  <c r="F452" i="6"/>
  <c r="H460" i="5"/>
  <c r="J460"/>
  <c r="F460" i="6"/>
  <c r="H468" i="5"/>
  <c r="J468"/>
  <c r="F468" i="6"/>
  <c r="H476" i="5"/>
  <c r="J476"/>
  <c r="F476" i="6"/>
  <c r="H484" i="5"/>
  <c r="J484"/>
  <c r="F484" i="6"/>
  <c r="H492" i="5"/>
  <c r="J492"/>
  <c r="F492" i="6"/>
  <c r="H500" i="5"/>
  <c r="J500"/>
  <c r="F500" i="6"/>
  <c r="H508" i="5"/>
  <c r="J508"/>
  <c r="F508" i="6"/>
  <c r="H516" i="5"/>
  <c r="J516"/>
  <c r="F516" i="6"/>
  <c r="H524" i="5"/>
  <c r="J524"/>
  <c r="F524" i="6"/>
  <c r="H532" i="5"/>
  <c r="J532"/>
  <c r="F532" i="6"/>
  <c r="H540" i="5"/>
  <c r="J540"/>
  <c r="F540" i="6"/>
  <c r="H548" i="5"/>
  <c r="J548"/>
  <c r="F548" i="6"/>
  <c r="H556" i="5"/>
  <c r="J556"/>
  <c r="F556" i="6"/>
  <c r="H564" i="5"/>
  <c r="J564"/>
  <c r="F564" i="6"/>
  <c r="H572" i="5"/>
  <c r="J572"/>
  <c r="F572" i="6"/>
  <c r="H580" i="5"/>
  <c r="J580"/>
  <c r="F580" i="6"/>
  <c r="H588" i="5"/>
  <c r="J588"/>
  <c r="F588" i="6"/>
  <c r="H596" i="5"/>
  <c r="J596"/>
  <c r="F596" i="6"/>
  <c r="H604" i="5"/>
  <c r="J604"/>
  <c r="F604" i="6"/>
  <c r="H612" i="5"/>
  <c r="J612"/>
  <c r="F612" i="6"/>
  <c r="H620" i="5"/>
  <c r="J620"/>
  <c r="F620" i="6"/>
  <c r="H628" i="5"/>
  <c r="J628"/>
  <c r="F628" i="6"/>
  <c r="H636" i="5"/>
  <c r="J636"/>
  <c r="F636" i="6"/>
  <c r="H652" i="5"/>
  <c r="J652"/>
  <c r="F652" i="6"/>
  <c r="H668" i="5"/>
  <c r="J668"/>
  <c r="F668" i="6"/>
  <c r="H684" i="5"/>
  <c r="J684"/>
  <c r="F684" i="6"/>
  <c r="H1006" i="5"/>
  <c r="J1006"/>
  <c r="F1006" i="6"/>
  <c r="H638" i="5"/>
  <c r="J638"/>
  <c r="F638" i="6"/>
  <c r="H654" i="5"/>
  <c r="J654"/>
  <c r="F654" i="6"/>
  <c r="H670" i="5"/>
  <c r="J670"/>
  <c r="F670" i="6"/>
  <c r="H678" i="5"/>
  <c r="J678"/>
  <c r="F678" i="6"/>
  <c r="H694" i="5"/>
  <c r="J694"/>
  <c r="F694" i="6"/>
  <c r="H702" i="5"/>
  <c r="J702"/>
  <c r="F702" i="6"/>
  <c r="H710" i="5"/>
  <c r="J710"/>
  <c r="F710" i="6"/>
  <c r="H718" i="5"/>
  <c r="J718"/>
  <c r="F718" i="6"/>
  <c r="H726" i="5"/>
  <c r="J726"/>
  <c r="F726" i="6"/>
  <c r="H734" i="5"/>
  <c r="J734"/>
  <c r="F734" i="6"/>
  <c r="H742" i="5"/>
  <c r="J742"/>
  <c r="F742" i="6"/>
  <c r="H750" i="5"/>
  <c r="J750"/>
  <c r="F750" i="6"/>
  <c r="H758" i="5"/>
  <c r="J758"/>
  <c r="F758" i="6"/>
  <c r="H766" i="5"/>
  <c r="J766"/>
  <c r="F766" i="6"/>
  <c r="H774" i="5"/>
  <c r="J774"/>
  <c r="F774" i="6"/>
  <c r="H782" i="5"/>
  <c r="J782"/>
  <c r="F782" i="6"/>
  <c r="H790" i="5"/>
  <c r="J790"/>
  <c r="F790" i="6"/>
  <c r="H798" i="5"/>
  <c r="J798"/>
  <c r="F798" i="6"/>
  <c r="H806" i="5"/>
  <c r="J806"/>
  <c r="F806" i="6"/>
  <c r="H814" i="5"/>
  <c r="J814"/>
  <c r="F814" i="6"/>
  <c r="H822" i="5"/>
  <c r="J822"/>
  <c r="F822" i="6"/>
  <c r="H830" i="5"/>
  <c r="J830"/>
  <c r="F830" i="6"/>
  <c r="H838" i="5"/>
  <c r="J838"/>
  <c r="F838" i="6"/>
  <c r="H846" i="5"/>
  <c r="J846"/>
  <c r="F846" i="6"/>
  <c r="H854" i="5"/>
  <c r="J854"/>
  <c r="F854" i="6"/>
  <c r="H862" i="5"/>
  <c r="J862"/>
  <c r="F862" i="6"/>
  <c r="H870" i="5"/>
  <c r="J870"/>
  <c r="F870" i="6"/>
  <c r="H878" i="5"/>
  <c r="J878"/>
  <c r="F878" i="6"/>
  <c r="H886" i="5"/>
  <c r="J886"/>
  <c r="F886" i="6"/>
  <c r="H894" i="5"/>
  <c r="J894"/>
  <c r="F894" i="6"/>
  <c r="H902" i="5"/>
  <c r="J902"/>
  <c r="F902" i="6"/>
  <c r="H910" i="5"/>
  <c r="J910"/>
  <c r="F910" i="6"/>
  <c r="H918" i="5"/>
  <c r="J918"/>
  <c r="F918" i="6"/>
  <c r="H926" i="5"/>
  <c r="J926"/>
  <c r="F926" i="6"/>
  <c r="H934" i="5"/>
  <c r="J934"/>
  <c r="F934" i="6"/>
  <c r="H942" i="5"/>
  <c r="J942"/>
  <c r="F942" i="6"/>
  <c r="H950" i="5"/>
  <c r="J950"/>
  <c r="F950" i="6"/>
  <c r="H958" i="5"/>
  <c r="J958"/>
  <c r="F958" i="6"/>
  <c r="H966" i="5"/>
  <c r="J966"/>
  <c r="F966" i="6"/>
  <c r="H974" i="5"/>
  <c r="J974"/>
  <c r="F974" i="6"/>
  <c r="H982" i="5"/>
  <c r="J982"/>
  <c r="F982" i="6"/>
  <c r="H990" i="5"/>
  <c r="J990"/>
  <c r="F990" i="6"/>
  <c r="H114" i="5"/>
  <c r="J114"/>
  <c r="F114" i="6"/>
  <c r="H122" i="5"/>
  <c r="J122"/>
  <c r="F122" i="6"/>
  <c r="H130" i="5"/>
  <c r="J130"/>
  <c r="F130" i="6"/>
  <c r="H138" i="5"/>
  <c r="J138"/>
  <c r="F138" i="6"/>
  <c r="H146" i="5"/>
  <c r="J146"/>
  <c r="F146" i="6"/>
  <c r="H170" i="5"/>
  <c r="J170"/>
  <c r="F170" i="6"/>
  <c r="H178" i="5"/>
  <c r="J178"/>
  <c r="F178" i="6"/>
  <c r="H186" i="5"/>
  <c r="J186"/>
  <c r="F186" i="6"/>
  <c r="H194" i="5"/>
  <c r="J194"/>
  <c r="F194" i="6"/>
  <c r="H198" i="5"/>
  <c r="J198"/>
  <c r="F198" i="6"/>
  <c r="H202" i="5"/>
  <c r="J202"/>
  <c r="F202" i="6"/>
  <c r="H206" i="5"/>
  <c r="J206"/>
  <c r="F206" i="6"/>
  <c r="H210" i="5"/>
  <c r="J210"/>
  <c r="F210" i="6"/>
  <c r="H214" i="5"/>
  <c r="J214"/>
  <c r="F214" i="6"/>
  <c r="H218" i="5"/>
  <c r="J218"/>
  <c r="F218" i="6"/>
  <c r="H222" i="5"/>
  <c r="J222"/>
  <c r="F222" i="6"/>
  <c r="H226" i="5"/>
  <c r="J226"/>
  <c r="F226" i="6"/>
  <c r="H230" i="5"/>
  <c r="J230"/>
  <c r="F230" i="6"/>
  <c r="H234" i="5"/>
  <c r="J234"/>
  <c r="F234" i="6"/>
  <c r="H238" i="5"/>
  <c r="J238"/>
  <c r="F238" i="6"/>
  <c r="H242" i="5"/>
  <c r="J242"/>
  <c r="F242" i="6"/>
  <c r="H246" i="5"/>
  <c r="J246"/>
  <c r="F246" i="6"/>
  <c r="H250" i="5"/>
  <c r="J250"/>
  <c r="F250" i="6"/>
  <c r="H254" i="5"/>
  <c r="J254"/>
  <c r="F254" i="6"/>
  <c r="H258" i="5"/>
  <c r="J258"/>
  <c r="F258" i="6"/>
  <c r="H262" i="5"/>
  <c r="J262"/>
  <c r="F262" i="6"/>
  <c r="H282" i="5"/>
  <c r="J282"/>
  <c r="F282" i="6"/>
  <c r="H286" i="5"/>
  <c r="J286"/>
  <c r="F286" i="6"/>
  <c r="H290" i="5"/>
  <c r="J290"/>
  <c r="F290" i="6"/>
  <c r="H294" i="5"/>
  <c r="J294"/>
  <c r="F294" i="6"/>
  <c r="H298" i="5"/>
  <c r="J298"/>
  <c r="F298" i="6"/>
  <c r="H302" i="5"/>
  <c r="J302"/>
  <c r="F302" i="6"/>
  <c r="H306" i="5"/>
  <c r="J306"/>
  <c r="F306" i="6"/>
  <c r="H310" i="5"/>
  <c r="J310"/>
  <c r="F310" i="6"/>
  <c r="H314" i="5"/>
  <c r="J314"/>
  <c r="F314" i="6"/>
  <c r="H318" i="5"/>
  <c r="J318"/>
  <c r="F318" i="6"/>
  <c r="H322" i="5"/>
  <c r="J322"/>
  <c r="F322" i="6"/>
  <c r="H326" i="5"/>
  <c r="J326"/>
  <c r="F326" i="6"/>
  <c r="H330" i="5"/>
  <c r="J330"/>
  <c r="F330" i="6"/>
  <c r="H334" i="5"/>
  <c r="J334"/>
  <c r="F334" i="6"/>
  <c r="H338" i="5"/>
  <c r="J338"/>
  <c r="F338" i="6"/>
  <c r="H342" i="5"/>
  <c r="J342"/>
  <c r="F342" i="6"/>
  <c r="H346" i="5"/>
  <c r="J346"/>
  <c r="F346" i="6"/>
  <c r="H370" i="5"/>
  <c r="J370"/>
  <c r="F370" i="6"/>
  <c r="H378" i="5"/>
  <c r="J378"/>
  <c r="F378" i="6"/>
  <c r="H386" i="5"/>
  <c r="J386"/>
  <c r="F386" i="6"/>
  <c r="H394" i="5"/>
  <c r="J394"/>
  <c r="F394" i="6"/>
  <c r="H154" i="5"/>
  <c r="J154"/>
  <c r="F154" i="6"/>
  <c r="H162" i="5"/>
  <c r="J162"/>
  <c r="F162" i="6"/>
  <c r="H266" i="5"/>
  <c r="J266"/>
  <c r="F266" i="6"/>
  <c r="H270" i="5"/>
  <c r="J270"/>
  <c r="F270" i="6"/>
  <c r="H274" i="5"/>
  <c r="J274"/>
  <c r="F274" i="6"/>
  <c r="H278" i="5"/>
  <c r="J278"/>
  <c r="F278" i="6"/>
  <c r="H398" i="5"/>
  <c r="J398"/>
  <c r="F398" i="6"/>
  <c r="H402" i="5"/>
  <c r="J402"/>
  <c r="F402" i="6"/>
  <c r="H406" i="5"/>
  <c r="J406"/>
  <c r="F406" i="6"/>
  <c r="H999" i="5"/>
  <c r="J999"/>
  <c r="F999" i="6"/>
  <c r="H348" i="5"/>
  <c r="J348"/>
  <c r="F348" i="6"/>
  <c r="H356" i="5"/>
  <c r="J356"/>
  <c r="F356" i="6"/>
  <c r="H363" i="5"/>
  <c r="J363"/>
  <c r="F363" i="6"/>
  <c r="H373" i="5"/>
  <c r="J373"/>
  <c r="F373" i="6"/>
  <c r="H381" i="5"/>
  <c r="J381"/>
  <c r="F381" i="6"/>
  <c r="H389" i="5"/>
  <c r="J389"/>
  <c r="F389" i="6"/>
  <c r="H397" i="5"/>
  <c r="J397"/>
  <c r="F397" i="6"/>
  <c r="H405" i="5"/>
  <c r="J405"/>
  <c r="F405" i="6"/>
  <c r="H413" i="5"/>
  <c r="J413"/>
  <c r="F413" i="6"/>
  <c r="H421" i="5"/>
  <c r="J421"/>
  <c r="F421" i="6"/>
  <c r="H429" i="5"/>
  <c r="J429"/>
  <c r="F429" i="6"/>
  <c r="H437" i="5"/>
  <c r="J437"/>
  <c r="F437" i="6"/>
  <c r="H445" i="5"/>
  <c r="J445"/>
  <c r="F445" i="6"/>
  <c r="H453" i="5"/>
  <c r="J453"/>
  <c r="F453" i="6"/>
  <c r="H461" i="5"/>
  <c r="J461"/>
  <c r="F461" i="6"/>
  <c r="H469" i="5"/>
  <c r="J469"/>
  <c r="F469" i="6"/>
  <c r="H477" i="5"/>
  <c r="J477"/>
  <c r="F477" i="6"/>
  <c r="H485" i="5"/>
  <c r="J485"/>
  <c r="F485" i="6"/>
  <c r="H493" i="5"/>
  <c r="J493"/>
  <c r="F493" i="6"/>
  <c r="H501" i="5"/>
  <c r="J501"/>
  <c r="F501" i="6"/>
  <c r="H509" i="5"/>
  <c r="J509"/>
  <c r="F509" i="6"/>
  <c r="H517" i="5"/>
  <c r="J517"/>
  <c r="F517" i="6"/>
  <c r="H525" i="5"/>
  <c r="J525"/>
  <c r="F525" i="6"/>
  <c r="H533" i="5"/>
  <c r="J533"/>
  <c r="F533" i="6"/>
  <c r="H541" i="5"/>
  <c r="J541"/>
  <c r="F541" i="6"/>
  <c r="H549" i="5"/>
  <c r="J549"/>
  <c r="F549" i="6"/>
  <c r="H557" i="5"/>
  <c r="J557"/>
  <c r="F557" i="6"/>
  <c r="H565" i="5"/>
  <c r="J565"/>
  <c r="F565" i="6"/>
  <c r="H573" i="5"/>
  <c r="J573"/>
  <c r="F573" i="6"/>
  <c r="H581" i="5"/>
  <c r="J581"/>
  <c r="F581" i="6"/>
  <c r="H589" i="5"/>
  <c r="J589"/>
  <c r="F589" i="6"/>
  <c r="H597" i="5"/>
  <c r="J597"/>
  <c r="F597" i="6"/>
  <c r="H605" i="5"/>
  <c r="J605"/>
  <c r="F605" i="6"/>
  <c r="H645" i="5"/>
  <c r="J645"/>
  <c r="F645" i="6"/>
  <c r="H653" i="5"/>
  <c r="J653"/>
  <c r="F653" i="6"/>
  <c r="H661" i="5"/>
  <c r="J661"/>
  <c r="F661" i="6"/>
  <c r="H669" i="5"/>
  <c r="J669"/>
  <c r="F669" i="6"/>
  <c r="H677" i="5"/>
  <c r="J677"/>
  <c r="F677" i="6"/>
  <c r="H693" i="5"/>
  <c r="J693"/>
  <c r="F693" i="6"/>
  <c r="H998" i="5"/>
  <c r="J998"/>
  <c r="F998" i="6"/>
  <c r="K17" i="4"/>
  <c r="Q10" i="3"/>
  <c r="H685" i="5"/>
  <c r="J685"/>
  <c r="F685" i="6"/>
  <c r="H695" i="5"/>
  <c r="J695"/>
  <c r="F695" i="6"/>
  <c r="H703" i="5"/>
  <c r="J703"/>
  <c r="F703" i="6"/>
  <c r="H711" i="5"/>
  <c r="J711"/>
  <c r="F711" i="6"/>
  <c r="H719" i="5"/>
  <c r="J719"/>
  <c r="F719" i="6"/>
  <c r="H727" i="5"/>
  <c r="J727"/>
  <c r="F727" i="6"/>
  <c r="H735" i="5"/>
  <c r="J735"/>
  <c r="F735" i="6"/>
  <c r="H743" i="5"/>
  <c r="J743"/>
  <c r="F743" i="6"/>
  <c r="H751" i="5"/>
  <c r="J751"/>
  <c r="F751" i="6"/>
  <c r="H759" i="5"/>
  <c r="J759"/>
  <c r="F759" i="6"/>
  <c r="H767" i="5"/>
  <c r="J767"/>
  <c r="F767" i="6"/>
  <c r="H775" i="5"/>
  <c r="J775"/>
  <c r="F775" i="6"/>
  <c r="H783" i="5"/>
  <c r="J783"/>
  <c r="F783" i="6"/>
  <c r="H791" i="5"/>
  <c r="J791"/>
  <c r="F791" i="6"/>
  <c r="H799" i="5"/>
  <c r="J799"/>
  <c r="F799" i="6"/>
  <c r="H807" i="5"/>
  <c r="J807"/>
  <c r="F807" i="6"/>
  <c r="H815" i="5"/>
  <c r="J815"/>
  <c r="F815" i="6"/>
  <c r="H823" i="5"/>
  <c r="J823"/>
  <c r="F823" i="6"/>
  <c r="H831" i="5"/>
  <c r="J831"/>
  <c r="F831" i="6"/>
  <c r="H839" i="5"/>
  <c r="J839"/>
  <c r="F839" i="6"/>
  <c r="H847" i="5"/>
  <c r="J847"/>
  <c r="F847" i="6"/>
  <c r="H855" i="5"/>
  <c r="J855"/>
  <c r="F855" i="6"/>
  <c r="H863" i="5"/>
  <c r="J863"/>
  <c r="F863" i="6"/>
  <c r="H871" i="5"/>
  <c r="J871"/>
  <c r="F871" i="6"/>
  <c r="H879" i="5"/>
  <c r="J879"/>
  <c r="F879" i="6"/>
  <c r="H887" i="5"/>
  <c r="J887"/>
  <c r="F887" i="6"/>
  <c r="H895" i="5"/>
  <c r="J895"/>
  <c r="F895" i="6"/>
  <c r="H903" i="5"/>
  <c r="J903"/>
  <c r="F903" i="6"/>
  <c r="H911" i="5"/>
  <c r="J911"/>
  <c r="F911" i="6"/>
  <c r="H919" i="5"/>
  <c r="J919"/>
  <c r="F919" i="6"/>
  <c r="H927" i="5"/>
  <c r="J927"/>
  <c r="F927" i="6"/>
  <c r="H935" i="5"/>
  <c r="J935"/>
  <c r="F935" i="6"/>
  <c r="H943" i="5"/>
  <c r="J943"/>
  <c r="F943" i="6"/>
  <c r="H951" i="5"/>
  <c r="J951"/>
  <c r="F951" i="6"/>
  <c r="H959" i="5"/>
  <c r="J959"/>
  <c r="F959" i="6"/>
  <c r="H967" i="5"/>
  <c r="J967"/>
  <c r="F967" i="6"/>
  <c r="H975" i="5"/>
  <c r="J975"/>
  <c r="F975" i="6"/>
  <c r="H983" i="5"/>
  <c r="J983"/>
  <c r="F983" i="6"/>
  <c r="H345" i="5"/>
  <c r="J345"/>
  <c r="F345" i="6"/>
  <c r="H613" i="5"/>
  <c r="J613"/>
  <c r="F613" i="6"/>
  <c r="H621" i="5"/>
  <c r="J621"/>
  <c r="F621" i="6"/>
  <c r="H629" i="5"/>
  <c r="J629"/>
  <c r="F629" i="6"/>
  <c r="H637" i="5"/>
  <c r="J637"/>
  <c r="F637" i="6"/>
  <c r="H991" i="5"/>
  <c r="J991"/>
  <c r="F991" i="6"/>
  <c r="H20" i="5"/>
  <c r="J20"/>
  <c r="F20" i="6"/>
  <c r="H28" i="5"/>
  <c r="J28"/>
  <c r="F28" i="6"/>
  <c r="H15" i="5"/>
  <c r="J15"/>
  <c r="F15" i="6"/>
  <c r="H19" i="5"/>
  <c r="J19"/>
  <c r="F19" i="6"/>
  <c r="H23" i="5"/>
  <c r="J23"/>
  <c r="F23" i="6"/>
  <c r="H27" i="5"/>
  <c r="J27"/>
  <c r="F27" i="6"/>
  <c r="H31" i="5"/>
  <c r="J31"/>
  <c r="F31" i="6"/>
  <c r="H35" i="5"/>
  <c r="J35"/>
  <c r="F35" i="6"/>
  <c r="H39" i="5"/>
  <c r="J39"/>
  <c r="F39" i="6"/>
  <c r="H43" i="5"/>
  <c r="J43"/>
  <c r="F43" i="6"/>
  <c r="H47" i="5"/>
  <c r="J47"/>
  <c r="F47" i="6"/>
  <c r="H51" i="5"/>
  <c r="J51"/>
  <c r="F51" i="6"/>
  <c r="H55" i="5"/>
  <c r="J55"/>
  <c r="F55" i="6"/>
  <c r="H59" i="5"/>
  <c r="J59"/>
  <c r="F59" i="6"/>
  <c r="H63" i="5"/>
  <c r="J63"/>
  <c r="F63" i="6"/>
  <c r="H67" i="5"/>
  <c r="J67"/>
  <c r="F67" i="6"/>
  <c r="H71" i="5"/>
  <c r="J71"/>
  <c r="F71" i="6"/>
  <c r="H75" i="5"/>
  <c r="J75"/>
  <c r="F75" i="6"/>
  <c r="H79" i="5"/>
  <c r="J79"/>
  <c r="F79" i="6"/>
  <c r="H83" i="5"/>
  <c r="J83"/>
  <c r="F83" i="6"/>
  <c r="H87" i="5"/>
  <c r="J87"/>
  <c r="F87" i="6"/>
  <c r="H91" i="5"/>
  <c r="J91"/>
  <c r="F91" i="6"/>
  <c r="H95" i="5"/>
  <c r="J95"/>
  <c r="F95" i="6"/>
  <c r="H99" i="5"/>
  <c r="J99"/>
  <c r="F99" i="6"/>
  <c r="H103" i="5"/>
  <c r="J103"/>
  <c r="F103" i="6"/>
  <c r="H107" i="5"/>
  <c r="J107"/>
  <c r="F107" i="6"/>
  <c r="H111" i="5"/>
  <c r="J111"/>
  <c r="F111" i="6"/>
  <c r="H115" i="5"/>
  <c r="J115"/>
  <c r="F115" i="6"/>
  <c r="H119" i="5"/>
  <c r="J119"/>
  <c r="F119" i="6"/>
  <c r="H123" i="5"/>
  <c r="J123"/>
  <c r="F123" i="6"/>
  <c r="H127" i="5"/>
  <c r="J127"/>
  <c r="F127" i="6"/>
  <c r="H131" i="5"/>
  <c r="J131"/>
  <c r="F131" i="6"/>
  <c r="H135" i="5"/>
  <c r="J135"/>
  <c r="F135" i="6"/>
  <c r="H139" i="5"/>
  <c r="J139"/>
  <c r="F139" i="6"/>
  <c r="H143" i="5"/>
  <c r="J143"/>
  <c r="F143" i="6"/>
  <c r="H147" i="5"/>
  <c r="J147"/>
  <c r="F147" i="6"/>
  <c r="H151" i="5"/>
  <c r="J151"/>
  <c r="F151" i="6"/>
  <c r="H155" i="5"/>
  <c r="J155"/>
  <c r="F155" i="6"/>
  <c r="H159" i="5"/>
  <c r="J159"/>
  <c r="F159" i="6"/>
  <c r="H163" i="5"/>
  <c r="J163"/>
  <c r="F163" i="6"/>
  <c r="H167" i="5"/>
  <c r="J167"/>
  <c r="F167" i="6"/>
  <c r="H171" i="5"/>
  <c r="J171"/>
  <c r="F171" i="6"/>
  <c r="H175" i="5"/>
  <c r="J175"/>
  <c r="F175" i="6"/>
  <c r="H179" i="5"/>
  <c r="J179"/>
  <c r="F179" i="6"/>
  <c r="H183" i="5"/>
  <c r="J183"/>
  <c r="F183" i="6"/>
  <c r="H187" i="5"/>
  <c r="J187"/>
  <c r="F187" i="6"/>
  <c r="H191" i="5"/>
  <c r="J191"/>
  <c r="F191" i="6"/>
  <c r="H195" i="5"/>
  <c r="J195"/>
  <c r="F195" i="6"/>
  <c r="H199" i="5"/>
  <c r="J199"/>
  <c r="F199" i="6"/>
  <c r="H203" i="5"/>
  <c r="J203"/>
  <c r="F203" i="6"/>
  <c r="H207" i="5"/>
  <c r="J207"/>
  <c r="F207" i="6"/>
  <c r="H211" i="5"/>
  <c r="J211"/>
  <c r="F211" i="6"/>
  <c r="H215" i="5"/>
  <c r="J215"/>
  <c r="F215" i="6"/>
  <c r="H219" i="5"/>
  <c r="J219"/>
  <c r="F219" i="6"/>
  <c r="H223" i="5"/>
  <c r="J223"/>
  <c r="F223" i="6"/>
  <c r="H227" i="5"/>
  <c r="J227"/>
  <c r="F227" i="6"/>
  <c r="H231" i="5"/>
  <c r="J231"/>
  <c r="F231" i="6"/>
  <c r="H235" i="5"/>
  <c r="J235"/>
  <c r="F235" i="6"/>
  <c r="H239" i="5"/>
  <c r="J239"/>
  <c r="F239" i="6"/>
  <c r="H243" i="5"/>
  <c r="J243"/>
  <c r="F243" i="6"/>
  <c r="H247" i="5"/>
  <c r="J247"/>
  <c r="F247" i="6"/>
  <c r="H251" i="5"/>
  <c r="J251"/>
  <c r="F251" i="6"/>
  <c r="H255" i="5"/>
  <c r="J255"/>
  <c r="F255" i="6"/>
  <c r="H259" i="5"/>
  <c r="J259"/>
  <c r="F259" i="6"/>
  <c r="H263" i="5"/>
  <c r="J263"/>
  <c r="F263" i="6"/>
  <c r="H267" i="5"/>
  <c r="J267"/>
  <c r="F267" i="6"/>
  <c r="H271" i="5"/>
  <c r="J271"/>
  <c r="F271" i="6"/>
  <c r="H275" i="5"/>
  <c r="J275"/>
  <c r="F275" i="6"/>
  <c r="H279" i="5"/>
  <c r="J279"/>
  <c r="F279" i="6"/>
  <c r="H283" i="5"/>
  <c r="J283"/>
  <c r="F283" i="6"/>
  <c r="H287" i="5"/>
  <c r="J287"/>
  <c r="F287" i="6"/>
  <c r="H291" i="5"/>
  <c r="J291"/>
  <c r="F291" i="6"/>
  <c r="H295" i="5"/>
  <c r="J295"/>
  <c r="F295" i="6"/>
  <c r="H299" i="5"/>
  <c r="J299"/>
  <c r="F299" i="6"/>
  <c r="H303" i="5"/>
  <c r="J303"/>
  <c r="F303" i="6"/>
  <c r="H307" i="5"/>
  <c r="J307"/>
  <c r="F307" i="6"/>
  <c r="H311" i="5"/>
  <c r="J311"/>
  <c r="F311" i="6"/>
  <c r="H315" i="5"/>
  <c r="J315"/>
  <c r="F315" i="6"/>
  <c r="H319" i="5"/>
  <c r="J319"/>
  <c r="F319" i="6"/>
  <c r="H323" i="5"/>
  <c r="J323"/>
  <c r="F323" i="6"/>
  <c r="H327" i="5"/>
  <c r="J327"/>
  <c r="F327" i="6"/>
  <c r="H331" i="5"/>
  <c r="J331"/>
  <c r="F331" i="6"/>
  <c r="H335" i="5"/>
  <c r="J335"/>
  <c r="F335" i="6"/>
  <c r="H339" i="5"/>
  <c r="J339"/>
  <c r="F339" i="6"/>
  <c r="H343" i="5"/>
  <c r="J343"/>
  <c r="F343" i="6"/>
  <c r="H351" i="5"/>
  <c r="J351"/>
  <c r="F351" i="6"/>
  <c r="H355" i="5"/>
  <c r="J355"/>
  <c r="F355" i="6"/>
  <c r="H359" i="5"/>
  <c r="J359"/>
  <c r="F359" i="6"/>
  <c r="H371" i="5"/>
  <c r="J371"/>
  <c r="F371" i="6"/>
  <c r="H375" i="5"/>
  <c r="J375"/>
  <c r="F375" i="6"/>
  <c r="H379" i="5"/>
  <c r="J379"/>
  <c r="F379" i="6"/>
  <c r="H383" i="5"/>
  <c r="J383"/>
  <c r="F383" i="6"/>
  <c r="H387" i="5"/>
  <c r="J387"/>
  <c r="F387" i="6"/>
  <c r="H391" i="5"/>
  <c r="J391"/>
  <c r="F391" i="6"/>
  <c r="H395" i="5"/>
  <c r="J395"/>
  <c r="F395" i="6"/>
  <c r="H399" i="5"/>
  <c r="J399"/>
  <c r="F399" i="6"/>
  <c r="H403" i="5"/>
  <c r="J403"/>
  <c r="F403" i="6"/>
  <c r="H407" i="5"/>
  <c r="J407"/>
  <c r="F407" i="6"/>
  <c r="H411" i="5"/>
  <c r="J411"/>
  <c r="F411" i="6"/>
  <c r="H415" i="5"/>
  <c r="J415"/>
  <c r="F415" i="6"/>
  <c r="H419" i="5"/>
  <c r="J419"/>
  <c r="F419" i="6"/>
  <c r="H423" i="5"/>
  <c r="J423"/>
  <c r="F423" i="6"/>
  <c r="H427" i="5"/>
  <c r="J427"/>
  <c r="F427" i="6"/>
  <c r="H431" i="5"/>
  <c r="J431"/>
  <c r="F431" i="6"/>
  <c r="H435" i="5"/>
  <c r="J435"/>
  <c r="F435" i="6"/>
  <c r="H439" i="5"/>
  <c r="J439"/>
  <c r="F439" i="6"/>
  <c r="H443" i="5"/>
  <c r="J443"/>
  <c r="F443" i="6"/>
  <c r="H447" i="5"/>
  <c r="J447"/>
  <c r="F447" i="6"/>
  <c r="H451" i="5"/>
  <c r="J451"/>
  <c r="F451" i="6"/>
  <c r="H455" i="5"/>
  <c r="J455"/>
  <c r="F455" i="6"/>
  <c r="H459" i="5"/>
  <c r="J459"/>
  <c r="F459" i="6"/>
  <c r="H463" i="5"/>
  <c r="J463"/>
  <c r="F463" i="6"/>
  <c r="H467" i="5"/>
  <c r="J467"/>
  <c r="F467" i="6"/>
  <c r="H471" i="5"/>
  <c r="J471"/>
  <c r="F471" i="6"/>
  <c r="H475" i="5"/>
  <c r="J475"/>
  <c r="F475" i="6"/>
  <c r="H479" i="5"/>
  <c r="J479"/>
  <c r="F479" i="6"/>
  <c r="H483" i="5"/>
  <c r="J483"/>
  <c r="F483" i="6"/>
  <c r="H487" i="5"/>
  <c r="J487"/>
  <c r="F487" i="6"/>
  <c r="H491" i="5"/>
  <c r="J491"/>
  <c r="F491" i="6"/>
  <c r="H495" i="5"/>
  <c r="J495"/>
  <c r="F495" i="6"/>
  <c r="H499" i="5"/>
  <c r="J499"/>
  <c r="F499" i="6"/>
  <c r="H503" i="5"/>
  <c r="J503"/>
  <c r="F503" i="6"/>
  <c r="H507" i="5"/>
  <c r="J507"/>
  <c r="F507" i="6"/>
  <c r="H511" i="5"/>
  <c r="J511"/>
  <c r="F511" i="6"/>
  <c r="H515" i="5"/>
  <c r="J515"/>
  <c r="F515" i="6"/>
  <c r="H519" i="5"/>
  <c r="J519"/>
  <c r="F519" i="6"/>
  <c r="H523" i="5"/>
  <c r="J523"/>
  <c r="F523" i="6"/>
  <c r="H527" i="5"/>
  <c r="J527"/>
  <c r="F527" i="6"/>
  <c r="H531" i="5"/>
  <c r="J531"/>
  <c r="F531" i="6"/>
  <c r="H535" i="5"/>
  <c r="J535"/>
  <c r="F535" i="6"/>
  <c r="H539" i="5"/>
  <c r="J539"/>
  <c r="F539" i="6"/>
  <c r="H543" i="5"/>
  <c r="J543"/>
  <c r="F543" i="6"/>
  <c r="H547" i="5"/>
  <c r="J547"/>
  <c r="F547" i="6"/>
  <c r="H551" i="5"/>
  <c r="J551"/>
  <c r="F551" i="6"/>
  <c r="H555" i="5"/>
  <c r="J555"/>
  <c r="F555" i="6"/>
  <c r="H559" i="5"/>
  <c r="J559"/>
  <c r="F559" i="6"/>
  <c r="H655" i="5"/>
  <c r="J655"/>
  <c r="F655" i="6"/>
  <c r="H659" i="5"/>
  <c r="J659"/>
  <c r="F659" i="6"/>
  <c r="H663" i="5"/>
  <c r="J663"/>
  <c r="F663" i="6"/>
  <c r="H667" i="5"/>
  <c r="J667"/>
  <c r="F667" i="6"/>
  <c r="H671" i="5"/>
  <c r="J671"/>
  <c r="F671" i="6"/>
  <c r="H675" i="5"/>
  <c r="J675"/>
  <c r="F675" i="6"/>
  <c r="H679" i="5"/>
  <c r="J679"/>
  <c r="F679" i="6"/>
  <c r="H683" i="5"/>
  <c r="J683"/>
  <c r="F683" i="6"/>
  <c r="H687" i="5"/>
  <c r="J687"/>
  <c r="F687" i="6"/>
  <c r="H691" i="5"/>
  <c r="J691"/>
  <c r="F691" i="6"/>
  <c r="H997" i="5"/>
  <c r="J997"/>
  <c r="F997" i="6"/>
  <c r="H1001" i="5"/>
  <c r="J1001"/>
  <c r="F1001" i="6"/>
  <c r="H1005" i="5"/>
  <c r="J1005"/>
  <c r="F1005" i="6"/>
  <c r="H640" i="5"/>
  <c r="J640"/>
  <c r="F640" i="6"/>
  <c r="H644" i="5"/>
  <c r="J644"/>
  <c r="F644" i="6"/>
  <c r="H656" i="5"/>
  <c r="J656"/>
  <c r="F656" i="6"/>
  <c r="H660" i="5"/>
  <c r="J660"/>
  <c r="F660" i="6"/>
  <c r="H672" i="5"/>
  <c r="J672"/>
  <c r="F672" i="6"/>
  <c r="H676" i="5"/>
  <c r="J676"/>
  <c r="F676" i="6"/>
  <c r="H680" i="5"/>
  <c r="J680"/>
  <c r="F680" i="6"/>
  <c r="H692" i="5"/>
  <c r="J692"/>
  <c r="F692" i="6"/>
  <c r="H696" i="5"/>
  <c r="J696"/>
  <c r="F696" i="6"/>
  <c r="H700" i="5"/>
  <c r="J700"/>
  <c r="F700" i="6"/>
  <c r="H704" i="5"/>
  <c r="J704"/>
  <c r="F704" i="6"/>
  <c r="H708" i="5"/>
  <c r="J708"/>
  <c r="F708" i="6"/>
  <c r="H712" i="5"/>
  <c r="J712"/>
  <c r="F712" i="6"/>
  <c r="H716" i="5"/>
  <c r="J716"/>
  <c r="F716" i="6"/>
  <c r="H720" i="5"/>
  <c r="J720"/>
  <c r="F720" i="6"/>
  <c r="H724" i="5"/>
  <c r="J724"/>
  <c r="F724" i="6"/>
  <c r="H728" i="5"/>
  <c r="J728"/>
  <c r="F728" i="6"/>
  <c r="H732" i="5"/>
  <c r="J732"/>
  <c r="F732" i="6"/>
  <c r="H736" i="5"/>
  <c r="J736"/>
  <c r="F736" i="6"/>
  <c r="H740" i="5"/>
  <c r="J740"/>
  <c r="F740" i="6"/>
  <c r="H744" i="5"/>
  <c r="J744"/>
  <c r="F744" i="6"/>
  <c r="H748" i="5"/>
  <c r="J748"/>
  <c r="F748" i="6"/>
  <c r="H752" i="5"/>
  <c r="J752"/>
  <c r="F752" i="6"/>
  <c r="H756" i="5"/>
  <c r="J756"/>
  <c r="F756" i="6"/>
  <c r="H760" i="5"/>
  <c r="J760"/>
  <c r="F760" i="6"/>
  <c r="H764" i="5"/>
  <c r="J764"/>
  <c r="F764" i="6"/>
  <c r="H768" i="5"/>
  <c r="J768"/>
  <c r="F768" i="6"/>
  <c r="H772" i="5"/>
  <c r="J772"/>
  <c r="F772" i="6"/>
  <c r="H776" i="5"/>
  <c r="J776"/>
  <c r="F776" i="6"/>
  <c r="H780" i="5"/>
  <c r="J780"/>
  <c r="F780" i="6"/>
  <c r="H784" i="5"/>
  <c r="J784"/>
  <c r="F784" i="6"/>
  <c r="H788" i="5"/>
  <c r="J788"/>
  <c r="F788" i="6"/>
  <c r="H792" i="5"/>
  <c r="J792"/>
  <c r="F792" i="6"/>
  <c r="H796" i="5"/>
  <c r="J796"/>
  <c r="F796" i="6"/>
  <c r="H800" i="5"/>
  <c r="J800"/>
  <c r="F800" i="6"/>
  <c r="H804" i="5"/>
  <c r="J804"/>
  <c r="F804" i="6"/>
  <c r="H808" i="5"/>
  <c r="J808"/>
  <c r="F808" i="6"/>
  <c r="H812" i="5"/>
  <c r="J812"/>
  <c r="F812" i="6"/>
  <c r="H816" i="5"/>
  <c r="J816"/>
  <c r="F816" i="6"/>
  <c r="H820" i="5"/>
  <c r="J820"/>
  <c r="F820" i="6"/>
  <c r="H824" i="5"/>
  <c r="J824"/>
  <c r="F824" i="6"/>
  <c r="H828" i="5"/>
  <c r="J828"/>
  <c r="F828" i="6"/>
  <c r="H832" i="5"/>
  <c r="J832"/>
  <c r="F832" i="6"/>
  <c r="H836" i="5"/>
  <c r="J836"/>
  <c r="F836" i="6"/>
  <c r="H840" i="5"/>
  <c r="J840"/>
  <c r="F840" i="6"/>
  <c r="H844" i="5"/>
  <c r="J844"/>
  <c r="F844" i="6"/>
  <c r="H848" i="5"/>
  <c r="J848"/>
  <c r="F848" i="6"/>
  <c r="H852" i="5"/>
  <c r="J852"/>
  <c r="F852" i="6"/>
  <c r="H856" i="5"/>
  <c r="J856"/>
  <c r="F856" i="6"/>
  <c r="H860" i="5"/>
  <c r="J860"/>
  <c r="F860" i="6"/>
  <c r="H864" i="5"/>
  <c r="J864"/>
  <c r="F864" i="6"/>
  <c r="H868" i="5"/>
  <c r="J868"/>
  <c r="F868" i="6"/>
  <c r="H872" i="5"/>
  <c r="J872"/>
  <c r="F872" i="6"/>
  <c r="H876" i="5"/>
  <c r="J876"/>
  <c r="F876" i="6"/>
  <c r="H880" i="5"/>
  <c r="J880"/>
  <c r="F880" i="6"/>
  <c r="H884" i="5"/>
  <c r="J884"/>
  <c r="F884" i="6"/>
  <c r="H888" i="5"/>
  <c r="J888"/>
  <c r="F888" i="6"/>
  <c r="H892" i="5"/>
  <c r="J892"/>
  <c r="F892" i="6"/>
  <c r="H896" i="5"/>
  <c r="J896"/>
  <c r="F896" i="6"/>
  <c r="H900" i="5"/>
  <c r="J900"/>
  <c r="F900" i="6"/>
  <c r="H904" i="5"/>
  <c r="J904"/>
  <c r="F904" i="6"/>
  <c r="H908" i="5"/>
  <c r="J908"/>
  <c r="F908" i="6"/>
  <c r="H912" i="5"/>
  <c r="J912"/>
  <c r="F912" i="6"/>
  <c r="H916" i="5"/>
  <c r="J916"/>
  <c r="F916" i="6"/>
  <c r="H920" i="5"/>
  <c r="J920"/>
  <c r="F920" i="6"/>
  <c r="H924" i="5"/>
  <c r="J924"/>
  <c r="F924" i="6"/>
  <c r="H928" i="5"/>
  <c r="J928"/>
  <c r="F928" i="6"/>
  <c r="H932" i="5"/>
  <c r="J932"/>
  <c r="F932" i="6"/>
  <c r="H936" i="5"/>
  <c r="J936"/>
  <c r="F936" i="6"/>
  <c r="H940" i="5"/>
  <c r="J940"/>
  <c r="F940" i="6"/>
  <c r="H944" i="5"/>
  <c r="J944"/>
  <c r="F944" i="6"/>
  <c r="H948" i="5"/>
  <c r="J948"/>
  <c r="F948" i="6"/>
  <c r="H952" i="5"/>
  <c r="J952"/>
  <c r="F952" i="6"/>
  <c r="H956" i="5"/>
  <c r="J956"/>
  <c r="F956" i="6"/>
  <c r="H960" i="5"/>
  <c r="J960"/>
  <c r="F960" i="6"/>
  <c r="H964" i="5"/>
  <c r="J964"/>
  <c r="F964" i="6"/>
  <c r="H968" i="5"/>
  <c r="J968"/>
  <c r="F968" i="6"/>
  <c r="H972" i="5"/>
  <c r="J972"/>
  <c r="F972" i="6"/>
  <c r="H976" i="5"/>
  <c r="J976"/>
  <c r="F976" i="6"/>
  <c r="H980" i="5"/>
  <c r="J980"/>
  <c r="F980" i="6"/>
  <c r="H984" i="5"/>
  <c r="J984"/>
  <c r="F984" i="6"/>
  <c r="H988" i="5"/>
  <c r="J988"/>
  <c r="F988" i="6"/>
  <c r="H563" i="5"/>
  <c r="J563"/>
  <c r="F563" i="6"/>
  <c r="H567" i="5"/>
  <c r="J567"/>
  <c r="F567" i="6"/>
  <c r="H571" i="5"/>
  <c r="J571"/>
  <c r="F571" i="6"/>
  <c r="H575" i="5"/>
  <c r="J575"/>
  <c r="F575" i="6"/>
  <c r="H579" i="5"/>
  <c r="J579"/>
  <c r="F579" i="6"/>
  <c r="H583" i="5"/>
  <c r="J583"/>
  <c r="F583" i="6"/>
  <c r="H587" i="5"/>
  <c r="J587"/>
  <c r="F587" i="6"/>
  <c r="H591" i="5"/>
  <c r="J591"/>
  <c r="F591" i="6"/>
  <c r="H595" i="5"/>
  <c r="J595"/>
  <c r="F595" i="6"/>
  <c r="H599" i="5"/>
  <c r="J599"/>
  <c r="F599" i="6"/>
  <c r="H603" i="5"/>
  <c r="J603"/>
  <c r="F603" i="6"/>
  <c r="H607" i="5"/>
  <c r="J607"/>
  <c r="F607" i="6"/>
  <c r="H611" i="5"/>
  <c r="J611"/>
  <c r="F611" i="6"/>
  <c r="H615" i="5"/>
  <c r="J615"/>
  <c r="F615" i="6"/>
  <c r="H619" i="5"/>
  <c r="J619"/>
  <c r="F619" i="6"/>
  <c r="H623" i="5"/>
  <c r="J623"/>
  <c r="F623" i="6"/>
  <c r="H627" i="5"/>
  <c r="J627"/>
  <c r="F627" i="6"/>
  <c r="H631" i="5"/>
  <c r="J631"/>
  <c r="F631" i="6"/>
  <c r="H635" i="5"/>
  <c r="J635"/>
  <c r="F635" i="6"/>
  <c r="H639" i="5"/>
  <c r="J639"/>
  <c r="F639" i="6"/>
  <c r="H643" i="5"/>
  <c r="J643"/>
  <c r="F643" i="6"/>
  <c r="H647" i="5"/>
  <c r="J647"/>
  <c r="F647" i="6"/>
  <c r="H651" i="5"/>
  <c r="J651"/>
  <c r="F651" i="6"/>
  <c r="H34" i="5"/>
  <c r="F34" i="6"/>
  <c r="H50" i="5"/>
  <c r="J50"/>
  <c r="F50" i="6"/>
  <c r="H62" i="5"/>
  <c r="J62"/>
  <c r="F62" i="6"/>
  <c r="H86" i="5"/>
  <c r="J86"/>
  <c r="F86" i="6"/>
  <c r="H102" i="5"/>
  <c r="J102"/>
  <c r="F102" i="6"/>
  <c r="H110" i="5"/>
  <c r="J110"/>
  <c r="F110" i="6"/>
  <c r="H118" i="5"/>
  <c r="J118"/>
  <c r="F118" i="6"/>
  <c r="H126" i="5"/>
  <c r="J126"/>
  <c r="F126" i="6"/>
  <c r="H134" i="5"/>
  <c r="J134"/>
  <c r="F134" i="6"/>
  <c r="H142" i="5"/>
  <c r="J142"/>
  <c r="F142" i="6"/>
  <c r="H150" i="5"/>
  <c r="J150"/>
  <c r="F150" i="6"/>
  <c r="H158" i="5"/>
  <c r="J158"/>
  <c r="F158" i="6"/>
  <c r="H166" i="5"/>
  <c r="J166"/>
  <c r="F166" i="6"/>
  <c r="H174" i="5"/>
  <c r="J174"/>
  <c r="F174" i="6"/>
  <c r="H182" i="5"/>
  <c r="J182"/>
  <c r="F182" i="6"/>
  <c r="H190" i="5"/>
  <c r="J190"/>
  <c r="F190" i="6"/>
  <c r="H350" i="5"/>
  <c r="J350"/>
  <c r="F350" i="6"/>
  <c r="H354" i="5"/>
  <c r="J354"/>
  <c r="F354" i="6"/>
  <c r="H358" i="5"/>
  <c r="J358"/>
  <c r="F358" i="6"/>
  <c r="H362" i="5"/>
  <c r="J362"/>
  <c r="F362" i="6"/>
  <c r="H366" i="5"/>
  <c r="J366"/>
  <c r="F366" i="6"/>
  <c r="H374" i="5"/>
  <c r="J374"/>
  <c r="F374" i="6"/>
  <c r="H382" i="5"/>
  <c r="J382"/>
  <c r="F382" i="6"/>
  <c r="H390" i="5"/>
  <c r="J390"/>
  <c r="F390" i="6"/>
  <c r="H410" i="5"/>
  <c r="J410"/>
  <c r="F410" i="6"/>
  <c r="H414" i="5"/>
  <c r="J414"/>
  <c r="F414" i="6"/>
  <c r="H418" i="5"/>
  <c r="J418"/>
  <c r="F418" i="6"/>
  <c r="H422" i="5"/>
  <c r="J422"/>
  <c r="F422" i="6"/>
  <c r="H426" i="5"/>
  <c r="J426"/>
  <c r="F426" i="6"/>
  <c r="H430" i="5"/>
  <c r="J430"/>
  <c r="F430" i="6"/>
  <c r="H434" i="5"/>
  <c r="J434"/>
  <c r="F434" i="6"/>
  <c r="H438" i="5"/>
  <c r="J438"/>
  <c r="F438" i="6"/>
  <c r="H442" i="5"/>
  <c r="J442"/>
  <c r="F442" i="6"/>
  <c r="H446" i="5"/>
  <c r="J446"/>
  <c r="F446" i="6"/>
  <c r="H450" i="5"/>
  <c r="J450"/>
  <c r="F450" i="6"/>
  <c r="H454" i="5"/>
  <c r="J454"/>
  <c r="F454" i="6"/>
  <c r="H458" i="5"/>
  <c r="J458"/>
  <c r="F458" i="6"/>
  <c r="H462" i="5"/>
  <c r="J462"/>
  <c r="F462" i="6"/>
  <c r="H466" i="5"/>
  <c r="J466"/>
  <c r="F466" i="6"/>
  <c r="H470" i="5"/>
  <c r="J470"/>
  <c r="F470" i="6"/>
  <c r="H474" i="5"/>
  <c r="J474"/>
  <c r="F474" i="6"/>
  <c r="H478" i="5"/>
  <c r="J478"/>
  <c r="F478" i="6"/>
  <c r="H482" i="5"/>
  <c r="J482"/>
  <c r="F482" i="6"/>
  <c r="H486" i="5"/>
  <c r="J486"/>
  <c r="F486" i="6"/>
  <c r="H490" i="5"/>
  <c r="J490"/>
  <c r="F490" i="6"/>
  <c r="H494" i="5"/>
  <c r="J494"/>
  <c r="F494" i="6"/>
  <c r="H498" i="5"/>
  <c r="J498"/>
  <c r="F498" i="6"/>
  <c r="H502" i="5"/>
  <c r="J502"/>
  <c r="F502" i="6"/>
  <c r="H506" i="5"/>
  <c r="J506"/>
  <c r="F506" i="6"/>
  <c r="H510" i="5"/>
  <c r="J510"/>
  <c r="F510" i="6"/>
  <c r="H514" i="5"/>
  <c r="J514"/>
  <c r="F514" i="6"/>
  <c r="H518" i="5"/>
  <c r="J518"/>
  <c r="F518" i="6"/>
  <c r="H522" i="5"/>
  <c r="J522"/>
  <c r="F522" i="6"/>
  <c r="H526" i="5"/>
  <c r="J526"/>
  <c r="F526" i="6"/>
  <c r="H530" i="5"/>
  <c r="J530"/>
  <c r="F530" i="6"/>
  <c r="H534" i="5"/>
  <c r="J534"/>
  <c r="F534" i="6"/>
  <c r="H538" i="5"/>
  <c r="J538"/>
  <c r="F538" i="6"/>
  <c r="H542" i="5"/>
  <c r="J542"/>
  <c r="F542" i="6"/>
  <c r="H546" i="5"/>
  <c r="J546"/>
  <c r="F546" i="6"/>
  <c r="H550" i="5"/>
  <c r="J550"/>
  <c r="F550" i="6"/>
  <c r="H554" i="5"/>
  <c r="J554"/>
  <c r="F554" i="6"/>
  <c r="H558" i="5"/>
  <c r="J558"/>
  <c r="F558" i="6"/>
  <c r="H562" i="5"/>
  <c r="J562"/>
  <c r="F562" i="6"/>
  <c r="H566" i="5"/>
  <c r="J566"/>
  <c r="F566" i="6"/>
  <c r="H570" i="5"/>
  <c r="J570"/>
  <c r="F570" i="6"/>
  <c r="H574" i="5"/>
  <c r="J574"/>
  <c r="F574" i="6"/>
  <c r="H578" i="5"/>
  <c r="J578"/>
  <c r="F578" i="6"/>
  <c r="H582" i="5"/>
  <c r="J582"/>
  <c r="F582" i="6"/>
  <c r="H586" i="5"/>
  <c r="J586"/>
  <c r="F586" i="6"/>
  <c r="H590" i="5"/>
  <c r="J590"/>
  <c r="F590" i="6"/>
  <c r="H594" i="5"/>
  <c r="J594"/>
  <c r="F594" i="6"/>
  <c r="H598" i="5"/>
  <c r="J598"/>
  <c r="F598" i="6"/>
  <c r="H602" i="5"/>
  <c r="J602"/>
  <c r="F602" i="6"/>
  <c r="H606" i="5"/>
  <c r="J606"/>
  <c r="F606" i="6"/>
  <c r="H610" i="5"/>
  <c r="J610"/>
  <c r="F610" i="6"/>
  <c r="H614" i="5"/>
  <c r="J614"/>
  <c r="F614" i="6"/>
  <c r="H618" i="5"/>
  <c r="J618"/>
  <c r="F618" i="6"/>
  <c r="H622" i="5"/>
  <c r="J622"/>
  <c r="F622" i="6"/>
  <c r="H626" i="5"/>
  <c r="J626"/>
  <c r="F626" i="6"/>
  <c r="H630" i="5"/>
  <c r="J630"/>
  <c r="F630" i="6"/>
  <c r="H634" i="5"/>
  <c r="J634"/>
  <c r="F634" i="6"/>
  <c r="H646" i="5"/>
  <c r="J646"/>
  <c r="F646" i="6"/>
  <c r="H650" i="5"/>
  <c r="J650"/>
  <c r="F650" i="6"/>
  <c r="H662" i="5"/>
  <c r="J662"/>
  <c r="F662" i="6"/>
  <c r="H666" i="5"/>
  <c r="J666"/>
  <c r="F666" i="6"/>
  <c r="H682" i="5"/>
  <c r="J682"/>
  <c r="F682" i="6"/>
  <c r="H686" i="5"/>
  <c r="J686"/>
  <c r="F686" i="6"/>
  <c r="H697" i="5"/>
  <c r="J697"/>
  <c r="F697" i="6"/>
  <c r="H701" i="5"/>
  <c r="J701"/>
  <c r="F701" i="6"/>
  <c r="H705" i="5"/>
  <c r="J705"/>
  <c r="F705" i="6"/>
  <c r="H709" i="5"/>
  <c r="J709"/>
  <c r="F709" i="6"/>
  <c r="H713" i="5"/>
  <c r="J713"/>
  <c r="F713" i="6"/>
  <c r="H717" i="5"/>
  <c r="J717"/>
  <c r="F717" i="6"/>
  <c r="H721" i="5"/>
  <c r="J721"/>
  <c r="F721" i="6"/>
  <c r="H725" i="5"/>
  <c r="J725"/>
  <c r="F725" i="6"/>
  <c r="H729" i="5"/>
  <c r="J729"/>
  <c r="F729" i="6"/>
  <c r="H733" i="5"/>
  <c r="J733"/>
  <c r="F733" i="6"/>
  <c r="H737" i="5"/>
  <c r="J737"/>
  <c r="F737" i="6"/>
  <c r="H741" i="5"/>
  <c r="J741"/>
  <c r="F741" i="6"/>
  <c r="H745" i="5"/>
  <c r="J745"/>
  <c r="F745" i="6"/>
  <c r="H749" i="5"/>
  <c r="J749"/>
  <c r="F749" i="6"/>
  <c r="H753" i="5"/>
  <c r="J753"/>
  <c r="F753" i="6"/>
  <c r="H757" i="5"/>
  <c r="J757"/>
  <c r="F757" i="6"/>
  <c r="H761" i="5"/>
  <c r="J761"/>
  <c r="F761" i="6"/>
  <c r="H765" i="5"/>
  <c r="J765"/>
  <c r="F765" i="6"/>
  <c r="H769" i="5"/>
  <c r="J769"/>
  <c r="F769" i="6"/>
  <c r="H773" i="5"/>
  <c r="J773"/>
  <c r="F773" i="6"/>
  <c r="H777" i="5"/>
  <c r="J777"/>
  <c r="F777" i="6"/>
  <c r="H781" i="5"/>
  <c r="J781"/>
  <c r="F781" i="6"/>
  <c r="H785" i="5"/>
  <c r="J785"/>
  <c r="F785" i="6"/>
  <c r="H789" i="5"/>
  <c r="J789"/>
  <c r="F789" i="6"/>
  <c r="H793" i="5"/>
  <c r="J793"/>
  <c r="F793" i="6"/>
  <c r="H797" i="5"/>
  <c r="J797"/>
  <c r="F797" i="6"/>
  <c r="H801" i="5"/>
  <c r="J801"/>
  <c r="F801" i="6"/>
  <c r="H805" i="5"/>
  <c r="J805"/>
  <c r="F805" i="6"/>
  <c r="H809" i="5"/>
  <c r="J809"/>
  <c r="F809" i="6"/>
  <c r="H813" i="5"/>
  <c r="J813"/>
  <c r="F813" i="6"/>
  <c r="H817" i="5"/>
  <c r="J817"/>
  <c r="F817" i="6"/>
  <c r="H821" i="5"/>
  <c r="J821"/>
  <c r="F821" i="6"/>
  <c r="H825" i="5"/>
  <c r="J825"/>
  <c r="F825" i="6"/>
  <c r="H829" i="5"/>
  <c r="J829"/>
  <c r="F829" i="6"/>
  <c r="H833" i="5"/>
  <c r="J833"/>
  <c r="F833" i="6"/>
  <c r="H837" i="5"/>
  <c r="J837"/>
  <c r="F837" i="6"/>
  <c r="H841" i="5"/>
  <c r="J841"/>
  <c r="F841" i="6"/>
  <c r="H845" i="5"/>
  <c r="J845"/>
  <c r="F845" i="6"/>
  <c r="H849" i="5"/>
  <c r="J849"/>
  <c r="F849" i="6"/>
  <c r="H853" i="5"/>
  <c r="J853"/>
  <c r="F853" i="6"/>
  <c r="H857" i="5"/>
  <c r="J857"/>
  <c r="F857" i="6"/>
  <c r="H861" i="5"/>
  <c r="J861"/>
  <c r="F861" i="6"/>
  <c r="H865" i="5"/>
  <c r="J865"/>
  <c r="F865" i="6"/>
  <c r="H869" i="5"/>
  <c r="J869"/>
  <c r="F869" i="6"/>
  <c r="H873" i="5"/>
  <c r="J873"/>
  <c r="F873" i="6"/>
  <c r="H877" i="5"/>
  <c r="J877"/>
  <c r="F877" i="6"/>
  <c r="H881" i="5"/>
  <c r="J881"/>
  <c r="F881" i="6"/>
  <c r="H885" i="5"/>
  <c r="J885"/>
  <c r="F885" i="6"/>
  <c r="H889" i="5"/>
  <c r="J889"/>
  <c r="F889" i="6"/>
  <c r="H893" i="5"/>
  <c r="J893"/>
  <c r="F893" i="6"/>
  <c r="H897" i="5"/>
  <c r="J897"/>
  <c r="F897" i="6"/>
  <c r="H901" i="5"/>
  <c r="J901"/>
  <c r="F901" i="6"/>
  <c r="H905" i="5"/>
  <c r="J905"/>
  <c r="F905" i="6"/>
  <c r="H909" i="5"/>
  <c r="J909"/>
  <c r="F909" i="6"/>
  <c r="H913" i="5"/>
  <c r="J913"/>
  <c r="F913" i="6"/>
  <c r="H917" i="5"/>
  <c r="J917"/>
  <c r="F917" i="6"/>
  <c r="H921" i="5"/>
  <c r="J921"/>
  <c r="F921" i="6"/>
  <c r="H925" i="5"/>
  <c r="J925"/>
  <c r="F925" i="6"/>
  <c r="H929" i="5"/>
  <c r="J929"/>
  <c r="F929" i="6"/>
  <c r="H933" i="5"/>
  <c r="J933"/>
  <c r="F933" i="6"/>
  <c r="H937" i="5"/>
  <c r="J937"/>
  <c r="F937" i="6"/>
  <c r="H941" i="5"/>
  <c r="J941"/>
  <c r="F941" i="6"/>
  <c r="H945" i="5"/>
  <c r="J945"/>
  <c r="F945" i="6"/>
  <c r="H949" i="5"/>
  <c r="J949"/>
  <c r="F949" i="6"/>
  <c r="H953" i="5"/>
  <c r="J953"/>
  <c r="F953" i="6"/>
  <c r="H957" i="5"/>
  <c r="J957"/>
  <c r="F957" i="6"/>
  <c r="H961" i="5"/>
  <c r="J961"/>
  <c r="F961" i="6"/>
  <c r="H965" i="5"/>
  <c r="J965"/>
  <c r="F965" i="6"/>
  <c r="H969" i="5"/>
  <c r="J969"/>
  <c r="F969" i="6"/>
  <c r="H973" i="5"/>
  <c r="J973"/>
  <c r="F973" i="6"/>
  <c r="H977" i="5"/>
  <c r="J977"/>
  <c r="F977" i="6"/>
  <c r="H981" i="5"/>
  <c r="J981"/>
  <c r="F981" i="6"/>
  <c r="H985" i="5"/>
  <c r="J985"/>
  <c r="F985" i="6"/>
  <c r="H989" i="5"/>
  <c r="J989"/>
  <c r="F989" i="6"/>
  <c r="Q7" i="3"/>
  <c r="D10" i="26"/>
  <c r="L49" i="7"/>
  <c r="H992" i="5"/>
  <c r="J992"/>
  <c r="F992" i="6"/>
  <c r="H993" i="5"/>
  <c r="J993"/>
  <c r="F993" i="6"/>
  <c r="H361" i="5"/>
  <c r="J361"/>
  <c r="F361" i="6"/>
  <c r="H365" i="5"/>
  <c r="J365"/>
  <c r="F365" i="6"/>
  <c r="H996" i="5"/>
  <c r="J996"/>
  <c r="F996" i="6"/>
  <c r="H1000" i="5"/>
  <c r="J1000"/>
  <c r="F1000" i="6"/>
  <c r="H1004" i="5"/>
  <c r="J1004"/>
  <c r="F1004" i="6"/>
  <c r="M30"/>
  <c r="G30" i="5"/>
  <c r="M94" i="6"/>
  <c r="G94" i="5"/>
  <c r="M29" i="6"/>
  <c r="G29" i="5"/>
  <c r="M81" i="6"/>
  <c r="G81" i="5"/>
  <c r="G32"/>
  <c r="M32" i="6"/>
  <c r="G64" i="5"/>
  <c r="M64" i="6"/>
  <c r="G96" i="5"/>
  <c r="M96" i="6"/>
  <c r="M22"/>
  <c r="G22" i="5"/>
  <c r="M70" i="6"/>
  <c r="G70" i="5"/>
  <c r="M21" i="6"/>
  <c r="G21" i="5"/>
  <c r="M69" i="6"/>
  <c r="G69" i="5"/>
  <c r="G24"/>
  <c r="M24" i="6"/>
  <c r="G56" i="5"/>
  <c r="M56" i="6"/>
  <c r="G88" i="5"/>
  <c r="M88" i="6"/>
  <c r="M54"/>
  <c r="G54" i="5"/>
  <c r="M49" i="6"/>
  <c r="G49" i="5"/>
  <c r="G16"/>
  <c r="M16" i="6"/>
  <c r="G48" i="5"/>
  <c r="M48" i="6"/>
  <c r="G80" i="5"/>
  <c r="M80" i="6"/>
  <c r="M38"/>
  <c r="G38" i="5"/>
  <c r="M41" i="6"/>
  <c r="G41" i="5"/>
  <c r="M101" i="6"/>
  <c r="G101" i="5"/>
  <c r="G40"/>
  <c r="M40" i="6"/>
  <c r="G72" i="5"/>
  <c r="M72" i="6"/>
  <c r="G104" i="5"/>
  <c r="M104" i="6"/>
  <c r="H56" i="5"/>
  <c r="H104"/>
  <c r="H49"/>
  <c r="H24"/>
  <c r="H38"/>
  <c r="H94"/>
  <c r="J94"/>
  <c r="H30"/>
  <c r="H40"/>
  <c r="H21"/>
  <c r="H41"/>
  <c r="H16"/>
  <c r="H32"/>
  <c r="H29"/>
  <c r="H81"/>
  <c r="H72"/>
  <c r="H88"/>
  <c r="H70"/>
  <c r="H22"/>
  <c r="H69"/>
  <c r="H101"/>
  <c r="I101"/>
  <c r="H48"/>
  <c r="H64"/>
  <c r="H80"/>
  <c r="H96"/>
  <c r="H54"/>
  <c r="J54"/>
  <c r="L11"/>
  <c r="D11" i="25"/>
  <c r="D19" i="29"/>
  <c r="O7" i="4"/>
  <c r="L7" i="14"/>
  <c r="I124" i="5"/>
  <c r="I156"/>
  <c r="I204"/>
  <c r="I268"/>
  <c r="I316"/>
  <c r="I352"/>
  <c r="I400"/>
  <c r="I448"/>
  <c r="I496"/>
  <c r="I528"/>
  <c r="I560"/>
  <c r="I624"/>
  <c r="I673"/>
  <c r="I722"/>
  <c r="I754"/>
  <c r="I802"/>
  <c r="I850"/>
  <c r="I898"/>
  <c r="I930"/>
  <c r="I978"/>
  <c r="I129"/>
  <c r="I177"/>
  <c r="I225"/>
  <c r="I273"/>
  <c r="I321"/>
  <c r="I344"/>
  <c r="I436"/>
  <c r="I532"/>
  <c r="I684"/>
  <c r="I742"/>
  <c r="I838"/>
  <c r="I934"/>
  <c r="I170"/>
  <c r="I206"/>
  <c r="I230"/>
  <c r="I254"/>
  <c r="I286"/>
  <c r="I310"/>
  <c r="I334"/>
  <c r="I370"/>
  <c r="I154"/>
  <c r="I398"/>
  <c r="I445"/>
  <c r="I509"/>
  <c r="I573"/>
  <c r="I669"/>
  <c r="I743"/>
  <c r="I839"/>
  <c r="I935"/>
  <c r="I991"/>
  <c r="I143"/>
  <c r="I175"/>
  <c r="I223"/>
  <c r="I271"/>
  <c r="I319"/>
  <c r="I379"/>
  <c r="I427"/>
  <c r="I475"/>
  <c r="I523"/>
  <c r="I663"/>
  <c r="I997"/>
  <c r="I700"/>
  <c r="I748"/>
  <c r="I796"/>
  <c r="I876"/>
  <c r="I972"/>
  <c r="I639"/>
  <c r="I182"/>
  <c r="I116"/>
  <c r="I132"/>
  <c r="I164"/>
  <c r="I196"/>
  <c r="I212"/>
  <c r="I244"/>
  <c r="I276"/>
  <c r="I292"/>
  <c r="I324"/>
  <c r="I360"/>
  <c r="I376"/>
  <c r="I408"/>
  <c r="I440"/>
  <c r="I456"/>
  <c r="I488"/>
  <c r="I520"/>
  <c r="I552"/>
  <c r="I584"/>
  <c r="I616"/>
  <c r="I632"/>
  <c r="I664"/>
  <c r="I698"/>
  <c r="I730"/>
  <c r="I746"/>
  <c r="I778"/>
  <c r="I794"/>
  <c r="I826"/>
  <c r="I858"/>
  <c r="I874"/>
  <c r="I906"/>
  <c r="I938"/>
  <c r="I954"/>
  <c r="I986"/>
  <c r="I121"/>
  <c r="I153"/>
  <c r="I169"/>
  <c r="I201"/>
  <c r="I233"/>
  <c r="I249"/>
  <c r="I281"/>
  <c r="I313"/>
  <c r="I329"/>
  <c r="I357"/>
  <c r="I420"/>
  <c r="I484"/>
  <c r="I548"/>
  <c r="I580"/>
  <c r="I652"/>
  <c r="I694"/>
  <c r="I726"/>
  <c r="I790"/>
  <c r="I854"/>
  <c r="I886"/>
  <c r="I950"/>
  <c r="I982"/>
  <c r="I194"/>
  <c r="I117"/>
  <c r="I133"/>
  <c r="I149"/>
  <c r="I165"/>
  <c r="I181"/>
  <c r="I197"/>
  <c r="I213"/>
  <c r="I229"/>
  <c r="I245"/>
  <c r="I261"/>
  <c r="I277"/>
  <c r="I293"/>
  <c r="I309"/>
  <c r="I325"/>
  <c r="I341"/>
  <c r="I367"/>
  <c r="I377"/>
  <c r="I393"/>
  <c r="I409"/>
  <c r="I425"/>
  <c r="I441"/>
  <c r="I457"/>
  <c r="I473"/>
  <c r="I489"/>
  <c r="I505"/>
  <c r="I521"/>
  <c r="I537"/>
  <c r="I553"/>
  <c r="I569"/>
  <c r="I585"/>
  <c r="I601"/>
  <c r="I617"/>
  <c r="I633"/>
  <c r="I649"/>
  <c r="I665"/>
  <c r="I688"/>
  <c r="I699"/>
  <c r="I715"/>
  <c r="I731"/>
  <c r="I747"/>
  <c r="I763"/>
  <c r="I779"/>
  <c r="I795"/>
  <c r="I811"/>
  <c r="I827"/>
  <c r="I843"/>
  <c r="I859"/>
  <c r="I875"/>
  <c r="I891"/>
  <c r="I907"/>
  <c r="I923"/>
  <c r="I939"/>
  <c r="I955"/>
  <c r="I971"/>
  <c r="I987"/>
  <c r="I1003"/>
  <c r="I112"/>
  <c r="I128"/>
  <c r="I144"/>
  <c r="I160"/>
  <c r="I176"/>
  <c r="I192"/>
  <c r="I208"/>
  <c r="I224"/>
  <c r="I240"/>
  <c r="I256"/>
  <c r="I272"/>
  <c r="I288"/>
  <c r="I304"/>
  <c r="I320"/>
  <c r="I336"/>
  <c r="I364"/>
  <c r="I396"/>
  <c r="I428"/>
  <c r="I460"/>
  <c r="I492"/>
  <c r="I524"/>
  <c r="I556"/>
  <c r="I588"/>
  <c r="I620"/>
  <c r="I668"/>
  <c r="I654"/>
  <c r="I702"/>
  <c r="I734"/>
  <c r="I766"/>
  <c r="I798"/>
  <c r="I830"/>
  <c r="I862"/>
  <c r="I894"/>
  <c r="I926"/>
  <c r="I958"/>
  <c r="I990"/>
  <c r="M58" i="6"/>
  <c r="H58" i="5"/>
  <c r="G58"/>
  <c r="M74" i="6"/>
  <c r="H74" i="5"/>
  <c r="G74"/>
  <c r="M90" i="6"/>
  <c r="H90" i="5"/>
  <c r="G90"/>
  <c r="M106" i="6"/>
  <c r="H106" i="5"/>
  <c r="G106"/>
  <c r="M46" i="6"/>
  <c r="H46" i="5"/>
  <c r="G46"/>
  <c r="I373"/>
  <c r="I405"/>
  <c r="I437"/>
  <c r="I469"/>
  <c r="I501"/>
  <c r="I533"/>
  <c r="I565"/>
  <c r="I597"/>
  <c r="I661"/>
  <c r="I998"/>
  <c r="I703"/>
  <c r="I735"/>
  <c r="I767"/>
  <c r="I799"/>
  <c r="I831"/>
  <c r="I863"/>
  <c r="I895"/>
  <c r="I927"/>
  <c r="I959"/>
  <c r="I345"/>
  <c r="I637"/>
  <c r="I123"/>
  <c r="I139"/>
  <c r="I155"/>
  <c r="I171"/>
  <c r="I187"/>
  <c r="I203"/>
  <c r="I219"/>
  <c r="I235"/>
  <c r="I251"/>
  <c r="I267"/>
  <c r="I283"/>
  <c r="I299"/>
  <c r="I315"/>
  <c r="I331"/>
  <c r="I351"/>
  <c r="I375"/>
  <c r="I391"/>
  <c r="I407"/>
  <c r="I423"/>
  <c r="I439"/>
  <c r="I455"/>
  <c r="I471"/>
  <c r="I487"/>
  <c r="I503"/>
  <c r="I519"/>
  <c r="I535"/>
  <c r="I551"/>
  <c r="I659"/>
  <c r="I675"/>
  <c r="I691"/>
  <c r="I640"/>
  <c r="I672"/>
  <c r="I696"/>
  <c r="I712"/>
  <c r="I728"/>
  <c r="I744"/>
  <c r="I760"/>
  <c r="I776"/>
  <c r="I792"/>
  <c r="I808"/>
  <c r="I824"/>
  <c r="I856"/>
  <c r="I872"/>
  <c r="I888"/>
  <c r="I920"/>
  <c r="I952"/>
  <c r="I984"/>
  <c r="I587"/>
  <c r="I619"/>
  <c r="I651"/>
  <c r="I142"/>
  <c r="I354"/>
  <c r="I414"/>
  <c r="I446"/>
  <c r="I478"/>
  <c r="I510"/>
  <c r="I542"/>
  <c r="I574"/>
  <c r="I606"/>
  <c r="I646"/>
  <c r="I705"/>
  <c r="I737"/>
  <c r="I769"/>
  <c r="I801"/>
  <c r="I833"/>
  <c r="I865"/>
  <c r="I897"/>
  <c r="I365"/>
  <c r="I57"/>
  <c r="I99"/>
  <c r="I37"/>
  <c r="I83"/>
  <c r="I43"/>
  <c r="I41"/>
  <c r="I53"/>
  <c r="I95"/>
  <c r="I20"/>
  <c r="I36"/>
  <c r="I52"/>
  <c r="I84"/>
  <c r="I100"/>
  <c r="I65"/>
  <c r="I108"/>
  <c r="I172"/>
  <c r="I220"/>
  <c r="I252"/>
  <c r="I300"/>
  <c r="I332"/>
  <c r="I384"/>
  <c r="I432"/>
  <c r="I464"/>
  <c r="I512"/>
  <c r="I576"/>
  <c r="I608"/>
  <c r="I657"/>
  <c r="I689"/>
  <c r="I738"/>
  <c r="I786"/>
  <c r="I834"/>
  <c r="I866"/>
  <c r="I914"/>
  <c r="I962"/>
  <c r="I113"/>
  <c r="I161"/>
  <c r="I193"/>
  <c r="I241"/>
  <c r="I289"/>
  <c r="I337"/>
  <c r="I404"/>
  <c r="I500"/>
  <c r="I564"/>
  <c r="I628"/>
  <c r="I710"/>
  <c r="I806"/>
  <c r="I902"/>
  <c r="I122"/>
  <c r="I186"/>
  <c r="I214"/>
  <c r="I238"/>
  <c r="I262"/>
  <c r="I302"/>
  <c r="I326"/>
  <c r="I342"/>
  <c r="I266"/>
  <c r="I406"/>
  <c r="M78" i="6"/>
  <c r="H78" i="5"/>
  <c r="G78"/>
  <c r="I413"/>
  <c r="I477"/>
  <c r="I541"/>
  <c r="I605"/>
  <c r="I711"/>
  <c r="I807"/>
  <c r="I871"/>
  <c r="I967"/>
  <c r="I111"/>
  <c r="I159"/>
  <c r="I207"/>
  <c r="I255"/>
  <c r="I303"/>
  <c r="I335"/>
  <c r="I395"/>
  <c r="I443"/>
  <c r="I491"/>
  <c r="I539"/>
  <c r="I679"/>
  <c r="I676"/>
  <c r="I732"/>
  <c r="I764"/>
  <c r="I812"/>
  <c r="I860"/>
  <c r="I908"/>
  <c r="I956"/>
  <c r="I575"/>
  <c r="I607"/>
  <c r="I150"/>
  <c r="I382"/>
  <c r="I434"/>
  <c r="I466"/>
  <c r="I482"/>
  <c r="I514"/>
  <c r="I530"/>
  <c r="I546"/>
  <c r="I578"/>
  <c r="I626"/>
  <c r="I650"/>
  <c r="I686"/>
  <c r="I741"/>
  <c r="I757"/>
  <c r="I789"/>
  <c r="I821"/>
  <c r="I853"/>
  <c r="I869"/>
  <c r="I933"/>
  <c r="I992"/>
  <c r="I47"/>
  <c r="I91"/>
  <c r="I26"/>
  <c r="I86"/>
  <c r="I23"/>
  <c r="I71"/>
  <c r="I17"/>
  <c r="I33"/>
  <c r="I89"/>
  <c r="I39"/>
  <c r="I85"/>
  <c r="I96"/>
  <c r="I55"/>
  <c r="I109"/>
  <c r="I125"/>
  <c r="I141"/>
  <c r="I157"/>
  <c r="I173"/>
  <c r="I189"/>
  <c r="I205"/>
  <c r="I221"/>
  <c r="I237"/>
  <c r="I253"/>
  <c r="I269"/>
  <c r="I285"/>
  <c r="I301"/>
  <c r="I317"/>
  <c r="I333"/>
  <c r="I353"/>
  <c r="I369"/>
  <c r="I385"/>
  <c r="I401"/>
  <c r="I417"/>
  <c r="I433"/>
  <c r="I449"/>
  <c r="I465"/>
  <c r="I481"/>
  <c r="I497"/>
  <c r="I513"/>
  <c r="I529"/>
  <c r="I545"/>
  <c r="I561"/>
  <c r="I577"/>
  <c r="I593"/>
  <c r="I609"/>
  <c r="I625"/>
  <c r="I642"/>
  <c r="I658"/>
  <c r="I674"/>
  <c r="I690"/>
  <c r="I707"/>
  <c r="I723"/>
  <c r="I739"/>
  <c r="I755"/>
  <c r="I771"/>
  <c r="I787"/>
  <c r="I803"/>
  <c r="I819"/>
  <c r="I835"/>
  <c r="I851"/>
  <c r="I867"/>
  <c r="I883"/>
  <c r="I899"/>
  <c r="I915"/>
  <c r="I931"/>
  <c r="I947"/>
  <c r="I963"/>
  <c r="I979"/>
  <c r="I995"/>
  <c r="I120"/>
  <c r="I136"/>
  <c r="I152"/>
  <c r="I168"/>
  <c r="I184"/>
  <c r="I200"/>
  <c r="I216"/>
  <c r="I232"/>
  <c r="I248"/>
  <c r="I264"/>
  <c r="I280"/>
  <c r="I296"/>
  <c r="I312"/>
  <c r="I328"/>
  <c r="I349"/>
  <c r="I380"/>
  <c r="I412"/>
  <c r="I444"/>
  <c r="I476"/>
  <c r="I508"/>
  <c r="I540"/>
  <c r="I572"/>
  <c r="I604"/>
  <c r="I636"/>
  <c r="I1006"/>
  <c r="I678"/>
  <c r="I718"/>
  <c r="I750"/>
  <c r="I782"/>
  <c r="I814"/>
  <c r="I846"/>
  <c r="I878"/>
  <c r="I910"/>
  <c r="I942"/>
  <c r="I974"/>
  <c r="M42" i="6"/>
  <c r="H42" i="5"/>
  <c r="G42"/>
  <c r="M66" i="6"/>
  <c r="H66" i="5"/>
  <c r="G66"/>
  <c r="M82" i="6"/>
  <c r="H82" i="5"/>
  <c r="G82"/>
  <c r="M98" i="6"/>
  <c r="H98" i="5"/>
  <c r="G98"/>
  <c r="I999"/>
  <c r="I348"/>
  <c r="I389"/>
  <c r="I421"/>
  <c r="I453"/>
  <c r="I485"/>
  <c r="I517"/>
  <c r="I549"/>
  <c r="I581"/>
  <c r="I645"/>
  <c r="I677"/>
  <c r="I685"/>
  <c r="I719"/>
  <c r="I751"/>
  <c r="I783"/>
  <c r="I815"/>
  <c r="I847"/>
  <c r="I879"/>
  <c r="I911"/>
  <c r="I943"/>
  <c r="I975"/>
  <c r="I621"/>
  <c r="I115"/>
  <c r="I131"/>
  <c r="I147"/>
  <c r="I163"/>
  <c r="I179"/>
  <c r="I195"/>
  <c r="I211"/>
  <c r="I227"/>
  <c r="I243"/>
  <c r="I259"/>
  <c r="I275"/>
  <c r="I291"/>
  <c r="I307"/>
  <c r="I323"/>
  <c r="I339"/>
  <c r="I359"/>
  <c r="I383"/>
  <c r="I399"/>
  <c r="I415"/>
  <c r="I431"/>
  <c r="I447"/>
  <c r="I463"/>
  <c r="I479"/>
  <c r="I495"/>
  <c r="I511"/>
  <c r="I527"/>
  <c r="I543"/>
  <c r="I559"/>
  <c r="I667"/>
  <c r="I683"/>
  <c r="I1001"/>
  <c r="I656"/>
  <c r="I680"/>
  <c r="I704"/>
  <c r="I720"/>
  <c r="I736"/>
  <c r="I752"/>
  <c r="I768"/>
  <c r="I784"/>
  <c r="I800"/>
  <c r="I816"/>
  <c r="I832"/>
  <c r="I848"/>
  <c r="I864"/>
  <c r="I880"/>
  <c r="I896"/>
  <c r="I912"/>
  <c r="I928"/>
  <c r="I944"/>
  <c r="I960"/>
  <c r="I976"/>
  <c r="I563"/>
  <c r="I579"/>
  <c r="I595"/>
  <c r="I611"/>
  <c r="I627"/>
  <c r="I643"/>
  <c r="I126"/>
  <c r="I158"/>
  <c r="I190"/>
  <c r="I362"/>
  <c r="I390"/>
  <c r="I422"/>
  <c r="I438"/>
  <c r="I454"/>
  <c r="I470"/>
  <c r="I486"/>
  <c r="I502"/>
  <c r="I534"/>
  <c r="I566"/>
  <c r="I598"/>
  <c r="I630"/>
  <c r="I697"/>
  <c r="I729"/>
  <c r="I761"/>
  <c r="I793"/>
  <c r="I825"/>
  <c r="I857"/>
  <c r="I889"/>
  <c r="I921"/>
  <c r="I953"/>
  <c r="I985"/>
  <c r="I1000"/>
  <c r="I35"/>
  <c r="I79"/>
  <c r="I70"/>
  <c r="I14"/>
  <c r="I59"/>
  <c r="I103"/>
  <c r="I97"/>
  <c r="I29"/>
  <c r="I27"/>
  <c r="I73"/>
  <c r="I28"/>
  <c r="I44"/>
  <c r="I60"/>
  <c r="I76"/>
  <c r="I92"/>
  <c r="I31"/>
  <c r="I107"/>
  <c r="I140"/>
  <c r="I188"/>
  <c r="I236"/>
  <c r="I284"/>
  <c r="I368"/>
  <c r="I416"/>
  <c r="I480"/>
  <c r="I544"/>
  <c r="I592"/>
  <c r="I641"/>
  <c r="I706"/>
  <c r="I770"/>
  <c r="I818"/>
  <c r="I882"/>
  <c r="I946"/>
  <c r="I994"/>
  <c r="I145"/>
  <c r="I209"/>
  <c r="I257"/>
  <c r="I305"/>
  <c r="I372"/>
  <c r="I468"/>
  <c r="I596"/>
  <c r="I670"/>
  <c r="I774"/>
  <c r="I870"/>
  <c r="I966"/>
  <c r="I138"/>
  <c r="I198"/>
  <c r="I222"/>
  <c r="I246"/>
  <c r="I294"/>
  <c r="I318"/>
  <c r="I386"/>
  <c r="I274"/>
  <c r="I381"/>
  <c r="I775"/>
  <c r="I903"/>
  <c r="I613"/>
  <c r="I127"/>
  <c r="I191"/>
  <c r="I239"/>
  <c r="I287"/>
  <c r="I355"/>
  <c r="I411"/>
  <c r="I459"/>
  <c r="I507"/>
  <c r="I555"/>
  <c r="I644"/>
  <c r="I716"/>
  <c r="I780"/>
  <c r="I828"/>
  <c r="I892"/>
  <c r="I940"/>
  <c r="I988"/>
  <c r="I623"/>
  <c r="I118"/>
  <c r="I358"/>
  <c r="I418"/>
  <c r="I450"/>
  <c r="I562"/>
  <c r="I148"/>
  <c r="I180"/>
  <c r="I228"/>
  <c r="I260"/>
  <c r="I308"/>
  <c r="I340"/>
  <c r="I392"/>
  <c r="I424"/>
  <c r="I472"/>
  <c r="I504"/>
  <c r="I536"/>
  <c r="I568"/>
  <c r="I600"/>
  <c r="I648"/>
  <c r="I681"/>
  <c r="I714"/>
  <c r="I762"/>
  <c r="I810"/>
  <c r="I842"/>
  <c r="I890"/>
  <c r="I922"/>
  <c r="I970"/>
  <c r="I1002"/>
  <c r="I137"/>
  <c r="I185"/>
  <c r="I217"/>
  <c r="I265"/>
  <c r="I297"/>
  <c r="I347"/>
  <c r="I388"/>
  <c r="I452"/>
  <c r="I516"/>
  <c r="I612"/>
  <c r="I638"/>
  <c r="I758"/>
  <c r="I822"/>
  <c r="I918"/>
  <c r="I114"/>
  <c r="I130"/>
  <c r="I146"/>
  <c r="I178"/>
  <c r="I202"/>
  <c r="I210"/>
  <c r="I218"/>
  <c r="I226"/>
  <c r="I234"/>
  <c r="I242"/>
  <c r="I250"/>
  <c r="I258"/>
  <c r="I282"/>
  <c r="I290"/>
  <c r="I298"/>
  <c r="I306"/>
  <c r="I314"/>
  <c r="I322"/>
  <c r="I330"/>
  <c r="I338"/>
  <c r="I346"/>
  <c r="I378"/>
  <c r="I394"/>
  <c r="I162"/>
  <c r="I270"/>
  <c r="I278"/>
  <c r="I402"/>
  <c r="I356"/>
  <c r="I363"/>
  <c r="I397"/>
  <c r="I429"/>
  <c r="I461"/>
  <c r="I493"/>
  <c r="I525"/>
  <c r="I557"/>
  <c r="I589"/>
  <c r="I653"/>
  <c r="I693"/>
  <c r="I695"/>
  <c r="I727"/>
  <c r="I759"/>
  <c r="I791"/>
  <c r="I823"/>
  <c r="I855"/>
  <c r="I887"/>
  <c r="I919"/>
  <c r="I951"/>
  <c r="I983"/>
  <c r="I629"/>
  <c r="I119"/>
  <c r="I135"/>
  <c r="I151"/>
  <c r="I167"/>
  <c r="I183"/>
  <c r="I199"/>
  <c r="I215"/>
  <c r="I231"/>
  <c r="I247"/>
  <c r="I263"/>
  <c r="I279"/>
  <c r="I295"/>
  <c r="I311"/>
  <c r="I327"/>
  <c r="I343"/>
  <c r="I371"/>
  <c r="I387"/>
  <c r="I403"/>
  <c r="I419"/>
  <c r="I435"/>
  <c r="I451"/>
  <c r="I467"/>
  <c r="I483"/>
  <c r="I499"/>
  <c r="I515"/>
  <c r="I531"/>
  <c r="I547"/>
  <c r="I655"/>
  <c r="I671"/>
  <c r="I687"/>
  <c r="I1005"/>
  <c r="I660"/>
  <c r="I692"/>
  <c r="I708"/>
  <c r="I724"/>
  <c r="I740"/>
  <c r="I756"/>
  <c r="I772"/>
  <c r="I788"/>
  <c r="I804"/>
  <c r="I820"/>
  <c r="I836"/>
  <c r="I852"/>
  <c r="I868"/>
  <c r="I884"/>
  <c r="I900"/>
  <c r="I916"/>
  <c r="I932"/>
  <c r="I948"/>
  <c r="I964"/>
  <c r="I980"/>
  <c r="I567"/>
  <c r="I583"/>
  <c r="I599"/>
  <c r="I615"/>
  <c r="I631"/>
  <c r="I647"/>
  <c r="I134"/>
  <c r="I166"/>
  <c r="I350"/>
  <c r="I366"/>
  <c r="I410"/>
  <c r="I426"/>
  <c r="I442"/>
  <c r="I458"/>
  <c r="I474"/>
  <c r="I490"/>
  <c r="I506"/>
  <c r="I522"/>
  <c r="I538"/>
  <c r="I554"/>
  <c r="I570"/>
  <c r="I586"/>
  <c r="I602"/>
  <c r="I618"/>
  <c r="I634"/>
  <c r="I666"/>
  <c r="I701"/>
  <c r="I717"/>
  <c r="I733"/>
  <c r="I749"/>
  <c r="I765"/>
  <c r="I781"/>
  <c r="I797"/>
  <c r="I813"/>
  <c r="I829"/>
  <c r="I845"/>
  <c r="I861"/>
  <c r="I877"/>
  <c r="I893"/>
  <c r="I909"/>
  <c r="I925"/>
  <c r="I941"/>
  <c r="I957"/>
  <c r="I973"/>
  <c r="I989"/>
  <c r="I361"/>
  <c r="I1004"/>
  <c r="I19"/>
  <c r="I67"/>
  <c r="I18"/>
  <c r="I62"/>
  <c r="I102"/>
  <c r="I51"/>
  <c r="I93"/>
  <c r="I75"/>
  <c r="I25"/>
  <c r="I45"/>
  <c r="I77"/>
  <c r="I15"/>
  <c r="I63"/>
  <c r="I105"/>
  <c r="I24"/>
  <c r="I56"/>
  <c r="I87"/>
  <c r="E11"/>
  <c r="K18" i="4"/>
  <c r="K16"/>
  <c r="K15"/>
  <c r="K11"/>
  <c r="K13"/>
  <c r="K14"/>
  <c r="K12"/>
  <c r="H7" i="14"/>
  <c r="E9" i="5"/>
  <c r="E10"/>
  <c r="E8"/>
  <c r="H20" i="26"/>
  <c r="D13"/>
  <c r="E23" i="25"/>
  <c r="E31" i="29"/>
  <c r="G9" i="26"/>
  <c r="G11"/>
  <c r="G13"/>
  <c r="G15"/>
  <c r="G17"/>
  <c r="G19"/>
  <c r="G10"/>
  <c r="G12"/>
  <c r="G14"/>
  <c r="G16"/>
  <c r="G18"/>
  <c r="G8"/>
  <c r="K10" i="3"/>
  <c r="O10"/>
  <c r="E7" i="25"/>
  <c r="D12"/>
  <c r="D20" i="29"/>
  <c r="D14" i="25"/>
  <c r="D22" i="29"/>
  <c r="D16" i="25"/>
  <c r="D24" i="29"/>
  <c r="D18" i="25"/>
  <c r="D26" i="29"/>
  <c r="D20" i="25"/>
  <c r="D28" i="29"/>
  <c r="D22" i="25"/>
  <c r="D30" i="29"/>
  <c r="D13" i="25"/>
  <c r="D21" i="29"/>
  <c r="D15" i="25"/>
  <c r="D23" i="29"/>
  <c r="D17" i="25"/>
  <c r="D25" i="29"/>
  <c r="D19" i="25"/>
  <c r="D27" i="29"/>
  <c r="D21" i="25"/>
  <c r="D29" i="29"/>
  <c r="K8" i="3"/>
  <c r="O8"/>
  <c r="D17" i="26"/>
  <c r="K9" i="3"/>
  <c r="O9"/>
  <c r="M12" i="6"/>
  <c r="G12" i="5"/>
  <c r="I945"/>
  <c r="I969"/>
  <c r="I905"/>
  <c r="I841"/>
  <c r="I777"/>
  <c r="I713"/>
  <c r="I614"/>
  <c r="I550"/>
  <c r="I949"/>
  <c r="I929"/>
  <c r="I849"/>
  <c r="I785"/>
  <c r="I721"/>
  <c r="I622"/>
  <c r="I558"/>
  <c r="I494"/>
  <c r="I430"/>
  <c r="I174"/>
  <c r="I635"/>
  <c r="I571"/>
  <c r="I936"/>
  <c r="J96"/>
  <c r="H12"/>
  <c r="I993"/>
  <c r="I937"/>
  <c r="I873"/>
  <c r="I809"/>
  <c r="I745"/>
  <c r="I662"/>
  <c r="I582"/>
  <c r="I518"/>
  <c r="I50"/>
  <c r="I996"/>
  <c r="I917"/>
  <c r="I961"/>
  <c r="I881"/>
  <c r="I817"/>
  <c r="I753"/>
  <c r="I682"/>
  <c r="I590"/>
  <c r="I526"/>
  <c r="I462"/>
  <c r="I374"/>
  <c r="I110"/>
  <c r="I603"/>
  <c r="I968"/>
  <c r="I904"/>
  <c r="I840"/>
  <c r="J41"/>
  <c r="I69"/>
  <c r="I104"/>
  <c r="I49"/>
  <c r="I94"/>
  <c r="I34"/>
  <c r="I68"/>
  <c r="I61"/>
  <c r="I13"/>
  <c r="J12"/>
  <c r="I12"/>
  <c r="J34"/>
  <c r="J18"/>
  <c r="J61"/>
  <c r="F12" i="6"/>
  <c r="J101" i="5"/>
  <c r="J21"/>
  <c r="J49"/>
  <c r="J68"/>
  <c r="J13"/>
  <c r="J70"/>
  <c r="J29"/>
  <c r="J69"/>
  <c r="I981"/>
  <c r="I885"/>
  <c r="I805"/>
  <c r="I725"/>
  <c r="I594"/>
  <c r="I21"/>
  <c r="I977"/>
  <c r="I913"/>
  <c r="I498"/>
  <c r="I924"/>
  <c r="I965"/>
  <c r="I901"/>
  <c r="I837"/>
  <c r="I773"/>
  <c r="I709"/>
  <c r="I610"/>
  <c r="I591"/>
  <c r="I844"/>
  <c r="J42"/>
  <c r="J78"/>
  <c r="J74"/>
  <c r="J88"/>
  <c r="J82"/>
  <c r="J106"/>
  <c r="J22"/>
  <c r="J56"/>
  <c r="J98"/>
  <c r="J46"/>
  <c r="J58"/>
  <c r="J48"/>
  <c r="J81"/>
  <c r="J24"/>
  <c r="G1000" i="6"/>
  <c r="G365"/>
  <c r="L365"/>
  <c r="G993"/>
  <c r="G985"/>
  <c r="L985"/>
  <c r="G977"/>
  <c r="L977"/>
  <c r="G969"/>
  <c r="L969"/>
  <c r="G961"/>
  <c r="L961"/>
  <c r="G953"/>
  <c r="L953"/>
  <c r="G945"/>
  <c r="L945"/>
  <c r="G937"/>
  <c r="L937"/>
  <c r="G929"/>
  <c r="L929"/>
  <c r="G921"/>
  <c r="L921"/>
  <c r="G913"/>
  <c r="L913"/>
  <c r="G905"/>
  <c r="L905"/>
  <c r="G897"/>
  <c r="L897"/>
  <c r="G889"/>
  <c r="L889"/>
  <c r="G881"/>
  <c r="L881"/>
  <c r="G873"/>
  <c r="L873"/>
  <c r="G865"/>
  <c r="L865"/>
  <c r="G857"/>
  <c r="L857"/>
  <c r="G849"/>
  <c r="L849"/>
  <c r="G841"/>
  <c r="L841"/>
  <c r="G833"/>
  <c r="L833"/>
  <c r="G825"/>
  <c r="L825"/>
  <c r="G817"/>
  <c r="L817"/>
  <c r="G809"/>
  <c r="L809"/>
  <c r="G801"/>
  <c r="L801"/>
  <c r="G793"/>
  <c r="L793"/>
  <c r="G785"/>
  <c r="L785"/>
  <c r="G777"/>
  <c r="L777"/>
  <c r="G769"/>
  <c r="L769"/>
  <c r="G761"/>
  <c r="L761"/>
  <c r="G753"/>
  <c r="L753"/>
  <c r="G745"/>
  <c r="L745"/>
  <c r="G737"/>
  <c r="L737"/>
  <c r="G729"/>
  <c r="L729"/>
  <c r="G721"/>
  <c r="L721"/>
  <c r="G713"/>
  <c r="L713"/>
  <c r="G705"/>
  <c r="L705"/>
  <c r="G697"/>
  <c r="L697"/>
  <c r="G682"/>
  <c r="L682"/>
  <c r="G662"/>
  <c r="L662"/>
  <c r="G646"/>
  <c r="L646"/>
  <c r="G630"/>
  <c r="L630"/>
  <c r="G622"/>
  <c r="L622"/>
  <c r="G614"/>
  <c r="L614"/>
  <c r="G606"/>
  <c r="L606"/>
  <c r="G598"/>
  <c r="L598"/>
  <c r="G590"/>
  <c r="L590"/>
  <c r="G582"/>
  <c r="L582"/>
  <c r="G574"/>
  <c r="L574"/>
  <c r="G566"/>
  <c r="L566"/>
  <c r="G558"/>
  <c r="L558"/>
  <c r="G550"/>
  <c r="L550"/>
  <c r="G542"/>
  <c r="L542"/>
  <c r="G534"/>
  <c r="L534"/>
  <c r="G526"/>
  <c r="L526"/>
  <c r="G518"/>
  <c r="L518"/>
  <c r="G510"/>
  <c r="L510"/>
  <c r="G502"/>
  <c r="L502"/>
  <c r="G494"/>
  <c r="L494"/>
  <c r="G486"/>
  <c r="L486"/>
  <c r="G478"/>
  <c r="L478"/>
  <c r="G470"/>
  <c r="L470"/>
  <c r="G462"/>
  <c r="L462"/>
  <c r="G454"/>
  <c r="L454"/>
  <c r="G446"/>
  <c r="L446"/>
  <c r="G438"/>
  <c r="L438"/>
  <c r="G430"/>
  <c r="L430"/>
  <c r="G422"/>
  <c r="L422"/>
  <c r="G414"/>
  <c r="L414"/>
  <c r="G390"/>
  <c r="L390"/>
  <c r="G374"/>
  <c r="L374"/>
  <c r="G362"/>
  <c r="L362"/>
  <c r="G354"/>
  <c r="L354"/>
  <c r="G190"/>
  <c r="L190"/>
  <c r="G174"/>
  <c r="L174"/>
  <c r="G158"/>
  <c r="L158"/>
  <c r="G142"/>
  <c r="L142"/>
  <c r="G126"/>
  <c r="L126"/>
  <c r="G110"/>
  <c r="L110"/>
  <c r="G86"/>
  <c r="L86"/>
  <c r="G50"/>
  <c r="L50"/>
  <c r="G651"/>
  <c r="L651"/>
  <c r="G643"/>
  <c r="L643"/>
  <c r="G635"/>
  <c r="L635"/>
  <c r="G627"/>
  <c r="L627"/>
  <c r="G619"/>
  <c r="L619"/>
  <c r="G611"/>
  <c r="L611"/>
  <c r="G603"/>
  <c r="L603"/>
  <c r="G595"/>
  <c r="L595"/>
  <c r="G587"/>
  <c r="L587"/>
  <c r="G579"/>
  <c r="L579"/>
  <c r="G571"/>
  <c r="L571"/>
  <c r="G563"/>
  <c r="L563"/>
  <c r="G984"/>
  <c r="L984"/>
  <c r="G976"/>
  <c r="L976"/>
  <c r="G968"/>
  <c r="L968"/>
  <c r="G960"/>
  <c r="L960"/>
  <c r="G952"/>
  <c r="L952"/>
  <c r="G944"/>
  <c r="L944"/>
  <c r="G936"/>
  <c r="L936"/>
  <c r="G928"/>
  <c r="L928"/>
  <c r="G920"/>
  <c r="L920"/>
  <c r="G912"/>
  <c r="L912"/>
  <c r="G904"/>
  <c r="L904"/>
  <c r="G896"/>
  <c r="L896"/>
  <c r="G888"/>
  <c r="L888"/>
  <c r="G880"/>
  <c r="L880"/>
  <c r="G872"/>
  <c r="L872"/>
  <c r="G864"/>
  <c r="L864"/>
  <c r="G856"/>
  <c r="L856"/>
  <c r="G848"/>
  <c r="L848"/>
  <c r="G840"/>
  <c r="L840"/>
  <c r="G832"/>
  <c r="L832"/>
  <c r="G824"/>
  <c r="L824"/>
  <c r="G816"/>
  <c r="L816"/>
  <c r="G808"/>
  <c r="L808"/>
  <c r="G800"/>
  <c r="L800"/>
  <c r="G792"/>
  <c r="L792"/>
  <c r="G784"/>
  <c r="L784"/>
  <c r="G776"/>
  <c r="L776"/>
  <c r="G768"/>
  <c r="L768"/>
  <c r="G760"/>
  <c r="L760"/>
  <c r="G752"/>
  <c r="L752"/>
  <c r="G744"/>
  <c r="L744"/>
  <c r="G736"/>
  <c r="L736"/>
  <c r="G728"/>
  <c r="L728"/>
  <c r="G720"/>
  <c r="L720"/>
  <c r="G712"/>
  <c r="L712"/>
  <c r="G704"/>
  <c r="L704"/>
  <c r="G696"/>
  <c r="L696"/>
  <c r="G680"/>
  <c r="L680"/>
  <c r="G672"/>
  <c r="L672"/>
  <c r="G656"/>
  <c r="L656"/>
  <c r="G640"/>
  <c r="L640"/>
  <c r="G1001"/>
  <c r="L1001"/>
  <c r="G691"/>
  <c r="L691"/>
  <c r="G683"/>
  <c r="L683"/>
  <c r="G675"/>
  <c r="L675"/>
  <c r="G667"/>
  <c r="L667"/>
  <c r="G659"/>
  <c r="L659"/>
  <c r="G559"/>
  <c r="L559"/>
  <c r="G551"/>
  <c r="L551"/>
  <c r="G543"/>
  <c r="L543"/>
  <c r="G535"/>
  <c r="L535"/>
  <c r="G527"/>
  <c r="L527"/>
  <c r="G519"/>
  <c r="L519"/>
  <c r="G511"/>
  <c r="L511"/>
  <c r="G503"/>
  <c r="L503"/>
  <c r="G495"/>
  <c r="L495"/>
  <c r="G487"/>
  <c r="L487"/>
  <c r="G479"/>
  <c r="L479"/>
  <c r="G471"/>
  <c r="L471"/>
  <c r="G463"/>
  <c r="L463"/>
  <c r="G455"/>
  <c r="L455"/>
  <c r="G447"/>
  <c r="L447"/>
  <c r="G439"/>
  <c r="L439"/>
  <c r="G431"/>
  <c r="L431"/>
  <c r="G423"/>
  <c r="L423"/>
  <c r="G415"/>
  <c r="L415"/>
  <c r="G407"/>
  <c r="L407"/>
  <c r="G399"/>
  <c r="L399"/>
  <c r="G391"/>
  <c r="L391"/>
  <c r="G383"/>
  <c r="L383"/>
  <c r="G375"/>
  <c r="L375"/>
  <c r="G359"/>
  <c r="L359"/>
  <c r="G351"/>
  <c r="L351"/>
  <c r="G339"/>
  <c r="L339"/>
  <c r="G331"/>
  <c r="L331"/>
  <c r="G323"/>
  <c r="L323"/>
  <c r="G315"/>
  <c r="L315"/>
  <c r="G307"/>
  <c r="L307"/>
  <c r="G299"/>
  <c r="L299"/>
  <c r="G291"/>
  <c r="L291"/>
  <c r="G283"/>
  <c r="L283"/>
  <c r="G275"/>
  <c r="L275"/>
  <c r="G267"/>
  <c r="L267"/>
  <c r="G259"/>
  <c r="L259"/>
  <c r="G251"/>
  <c r="L251"/>
  <c r="G243"/>
  <c r="L243"/>
  <c r="G235"/>
  <c r="L235"/>
  <c r="G227"/>
  <c r="L227"/>
  <c r="G219"/>
  <c r="L219"/>
  <c r="G211"/>
  <c r="L211"/>
  <c r="G203"/>
  <c r="L203"/>
  <c r="G195"/>
  <c r="L195"/>
  <c r="G187"/>
  <c r="L187"/>
  <c r="G179"/>
  <c r="L179"/>
  <c r="G171"/>
  <c r="L171"/>
  <c r="G163"/>
  <c r="L163"/>
  <c r="G155"/>
  <c r="L155"/>
  <c r="G147"/>
  <c r="L147"/>
  <c r="G139"/>
  <c r="L139"/>
  <c r="G131"/>
  <c r="L131"/>
  <c r="G123"/>
  <c r="L123"/>
  <c r="G115"/>
  <c r="L115"/>
  <c r="G107"/>
  <c r="L107"/>
  <c r="G99"/>
  <c r="L99"/>
  <c r="G91"/>
  <c r="L91"/>
  <c r="G83"/>
  <c r="L83"/>
  <c r="G75"/>
  <c r="L75"/>
  <c r="G67"/>
  <c r="L67"/>
  <c r="G59"/>
  <c r="L59"/>
  <c r="G51"/>
  <c r="L51"/>
  <c r="G43"/>
  <c r="L43"/>
  <c r="G35"/>
  <c r="L35"/>
  <c r="G27"/>
  <c r="L27"/>
  <c r="G19"/>
  <c r="L19"/>
  <c r="G28"/>
  <c r="L28"/>
  <c r="G12"/>
  <c r="L10"/>
  <c r="L11"/>
  <c r="L12"/>
  <c r="L7"/>
  <c r="D15" i="26"/>
  <c r="D20"/>
  <c r="L48" i="6"/>
  <c r="L29"/>
  <c r="L40"/>
  <c r="L72"/>
  <c r="L104"/>
  <c r="L66"/>
  <c r="L98"/>
  <c r="L70"/>
  <c r="L41"/>
  <c r="L32"/>
  <c r="L80"/>
  <c r="L74"/>
  <c r="L106"/>
  <c r="L22"/>
  <c r="L64"/>
  <c r="L81"/>
  <c r="L38"/>
  <c r="L69"/>
  <c r="L96"/>
  <c r="L30"/>
  <c r="L56"/>
  <c r="L88"/>
  <c r="L42"/>
  <c r="L82"/>
  <c r="L46"/>
  <c r="L21"/>
  <c r="L16"/>
  <c r="L78"/>
  <c r="L58"/>
  <c r="L90"/>
  <c r="L54"/>
  <c r="L101"/>
  <c r="L49"/>
  <c r="L24"/>
  <c r="L94"/>
  <c r="G637"/>
  <c r="L637"/>
  <c r="G621"/>
  <c r="L621"/>
  <c r="G345"/>
  <c r="L345"/>
  <c r="G975"/>
  <c r="L975"/>
  <c r="G959"/>
  <c r="L959"/>
  <c r="G943"/>
  <c r="L943"/>
  <c r="G927"/>
  <c r="L927"/>
  <c r="G911"/>
  <c r="L911"/>
  <c r="G895"/>
  <c r="L895"/>
  <c r="G879"/>
  <c r="L879"/>
  <c r="J66" i="5"/>
  <c r="J90"/>
  <c r="J80"/>
  <c r="J104"/>
  <c r="G1004" i="6"/>
  <c r="L1004"/>
  <c r="G996"/>
  <c r="L996"/>
  <c r="G361"/>
  <c r="L361"/>
  <c r="G992"/>
  <c r="L992"/>
  <c r="G989"/>
  <c r="L989"/>
  <c r="G981"/>
  <c r="L981"/>
  <c r="G973"/>
  <c r="L973"/>
  <c r="G965"/>
  <c r="L965"/>
  <c r="G957"/>
  <c r="L957"/>
  <c r="G949"/>
  <c r="L949"/>
  <c r="G941"/>
  <c r="L941"/>
  <c r="G933"/>
  <c r="L933"/>
  <c r="G925"/>
  <c r="L925"/>
  <c r="G917"/>
  <c r="L917"/>
  <c r="G909"/>
  <c r="L909"/>
  <c r="G901"/>
  <c r="L901"/>
  <c r="G893"/>
  <c r="L893"/>
  <c r="G885"/>
  <c r="L885"/>
  <c r="G877"/>
  <c r="L877"/>
  <c r="G869"/>
  <c r="L869"/>
  <c r="G861"/>
  <c r="L861"/>
  <c r="G853"/>
  <c r="L853"/>
  <c r="G845"/>
  <c r="L845"/>
  <c r="G837"/>
  <c r="L837"/>
  <c r="G829"/>
  <c r="L829"/>
  <c r="G821"/>
  <c r="L821"/>
  <c r="G813"/>
  <c r="L813"/>
  <c r="G805"/>
  <c r="L805"/>
  <c r="G797"/>
  <c r="L797"/>
  <c r="G789"/>
  <c r="L789"/>
  <c r="G781"/>
  <c r="L781"/>
  <c r="G773"/>
  <c r="L773"/>
  <c r="G765"/>
  <c r="L765"/>
  <c r="G757"/>
  <c r="L757"/>
  <c r="G749"/>
  <c r="L749"/>
  <c r="G741"/>
  <c r="L741"/>
  <c r="G733"/>
  <c r="L733"/>
  <c r="G725"/>
  <c r="L725"/>
  <c r="G717"/>
  <c r="L717"/>
  <c r="G709"/>
  <c r="L709"/>
  <c r="G701"/>
  <c r="L701"/>
  <c r="G686"/>
  <c r="L686"/>
  <c r="G666"/>
  <c r="L666"/>
  <c r="G650"/>
  <c r="L650"/>
  <c r="G634"/>
  <c r="L634"/>
  <c r="G626"/>
  <c r="L626"/>
  <c r="G618"/>
  <c r="L618"/>
  <c r="G610"/>
  <c r="L610"/>
  <c r="G602"/>
  <c r="L602"/>
  <c r="G594"/>
  <c r="L594"/>
  <c r="G586"/>
  <c r="L586"/>
  <c r="G578"/>
  <c r="L578"/>
  <c r="G570"/>
  <c r="L570"/>
  <c r="G562"/>
  <c r="L562"/>
  <c r="G554"/>
  <c r="L554"/>
  <c r="G546"/>
  <c r="L546"/>
  <c r="G538"/>
  <c r="L538"/>
  <c r="G530"/>
  <c r="L530"/>
  <c r="G522"/>
  <c r="L522"/>
  <c r="G514"/>
  <c r="L514"/>
  <c r="G506"/>
  <c r="L506"/>
  <c r="G498"/>
  <c r="L498"/>
  <c r="G490"/>
  <c r="L490"/>
  <c r="G482"/>
  <c r="L482"/>
  <c r="G474"/>
  <c r="L474"/>
  <c r="G466"/>
  <c r="L466"/>
  <c r="G458"/>
  <c r="L458"/>
  <c r="G450"/>
  <c r="L450"/>
  <c r="G442"/>
  <c r="L442"/>
  <c r="G434"/>
  <c r="L434"/>
  <c r="G426"/>
  <c r="L426"/>
  <c r="G418"/>
  <c r="L418"/>
  <c r="G410"/>
  <c r="L410"/>
  <c r="G382"/>
  <c r="L382"/>
  <c r="G366"/>
  <c r="L366"/>
  <c r="G358"/>
  <c r="L358"/>
  <c r="G350"/>
  <c r="L350"/>
  <c r="G182"/>
  <c r="L182"/>
  <c r="G166"/>
  <c r="L166"/>
  <c r="G150"/>
  <c r="L150"/>
  <c r="G134"/>
  <c r="L134"/>
  <c r="G118"/>
  <c r="L118"/>
  <c r="G102"/>
  <c r="L102"/>
  <c r="G62"/>
  <c r="L62"/>
  <c r="G34"/>
  <c r="L34"/>
  <c r="G647"/>
  <c r="L647"/>
  <c r="G639"/>
  <c r="L639"/>
  <c r="G631"/>
  <c r="L631"/>
  <c r="G623"/>
  <c r="L623"/>
  <c r="G615"/>
  <c r="L615"/>
  <c r="G607"/>
  <c r="L607"/>
  <c r="G599"/>
  <c r="L599"/>
  <c r="G591"/>
  <c r="L591"/>
  <c r="G583"/>
  <c r="L583"/>
  <c r="G575"/>
  <c r="L575"/>
  <c r="G567"/>
  <c r="L567"/>
  <c r="G988"/>
  <c r="L988"/>
  <c r="G980"/>
  <c r="L980"/>
  <c r="G972"/>
  <c r="L972"/>
  <c r="G964"/>
  <c r="L964"/>
  <c r="G956"/>
  <c r="L956"/>
  <c r="G948"/>
  <c r="L948"/>
  <c r="G940"/>
  <c r="L940"/>
  <c r="G932"/>
  <c r="L932"/>
  <c r="G924"/>
  <c r="L924"/>
  <c r="G916"/>
  <c r="L916"/>
  <c r="G908"/>
  <c r="L908"/>
  <c r="G900"/>
  <c r="L900"/>
  <c r="G892"/>
  <c r="L892"/>
  <c r="G884"/>
  <c r="L884"/>
  <c r="G876"/>
  <c r="L876"/>
  <c r="G868"/>
  <c r="L868"/>
  <c r="G860"/>
  <c r="L860"/>
  <c r="G852"/>
  <c r="L852"/>
  <c r="G844"/>
  <c r="L844"/>
  <c r="G836"/>
  <c r="L836"/>
  <c r="G828"/>
  <c r="L828"/>
  <c r="G820"/>
  <c r="L820"/>
  <c r="G812"/>
  <c r="L812"/>
  <c r="G804"/>
  <c r="L804"/>
  <c r="G796"/>
  <c r="L796"/>
  <c r="G788"/>
  <c r="L788"/>
  <c r="G780"/>
  <c r="L780"/>
  <c r="G772"/>
  <c r="L772"/>
  <c r="G764"/>
  <c r="L764"/>
  <c r="G756"/>
  <c r="L756"/>
  <c r="G748"/>
  <c r="L748"/>
  <c r="G740"/>
  <c r="L740"/>
  <c r="G732"/>
  <c r="L732"/>
  <c r="G724"/>
  <c r="L724"/>
  <c r="G716"/>
  <c r="L716"/>
  <c r="G708"/>
  <c r="L708"/>
  <c r="G700"/>
  <c r="L700"/>
  <c r="G692"/>
  <c r="L692"/>
  <c r="G676"/>
  <c r="L676"/>
  <c r="G660"/>
  <c r="L660"/>
  <c r="G644"/>
  <c r="L644"/>
  <c r="G1005"/>
  <c r="L1005"/>
  <c r="G997"/>
  <c r="L997"/>
  <c r="G687"/>
  <c r="L687"/>
  <c r="G679"/>
  <c r="L679"/>
  <c r="G671"/>
  <c r="L671"/>
  <c r="G663"/>
  <c r="L663"/>
  <c r="G655"/>
  <c r="L655"/>
  <c r="G555"/>
  <c r="L555"/>
  <c r="G547"/>
  <c r="L547"/>
  <c r="G539"/>
  <c r="L539"/>
  <c r="G531"/>
  <c r="L531"/>
  <c r="G523"/>
  <c r="L523"/>
  <c r="G515"/>
  <c r="L515"/>
  <c r="G507"/>
  <c r="L507"/>
  <c r="G499"/>
  <c r="L499"/>
  <c r="G491"/>
  <c r="L491"/>
  <c r="G483"/>
  <c r="L483"/>
  <c r="G475"/>
  <c r="L475"/>
  <c r="G467"/>
  <c r="L467"/>
  <c r="G459"/>
  <c r="L459"/>
  <c r="G451"/>
  <c r="L451"/>
  <c r="G443"/>
  <c r="L443"/>
  <c r="G435"/>
  <c r="L435"/>
  <c r="G427"/>
  <c r="L427"/>
  <c r="G419"/>
  <c r="L419"/>
  <c r="G411"/>
  <c r="L411"/>
  <c r="G403"/>
  <c r="L403"/>
  <c r="G395"/>
  <c r="L395"/>
  <c r="G387"/>
  <c r="L387"/>
  <c r="G379"/>
  <c r="L379"/>
  <c r="G371"/>
  <c r="L371"/>
  <c r="G355"/>
  <c r="L355"/>
  <c r="G343"/>
  <c r="L343"/>
  <c r="G335"/>
  <c r="L335"/>
  <c r="G327"/>
  <c r="L327"/>
  <c r="G319"/>
  <c r="L319"/>
  <c r="G311"/>
  <c r="L311"/>
  <c r="G303"/>
  <c r="L303"/>
  <c r="G295"/>
  <c r="L295"/>
  <c r="G287"/>
  <c r="L287"/>
  <c r="G279"/>
  <c r="L279"/>
  <c r="G271"/>
  <c r="L271"/>
  <c r="G263"/>
  <c r="L263"/>
  <c r="G255"/>
  <c r="L255"/>
  <c r="G247"/>
  <c r="L247"/>
  <c r="G239"/>
  <c r="L239"/>
  <c r="G231"/>
  <c r="L231"/>
  <c r="G223"/>
  <c r="L223"/>
  <c r="G215"/>
  <c r="L215"/>
  <c r="G207"/>
  <c r="L207"/>
  <c r="G199"/>
  <c r="L199"/>
  <c r="G191"/>
  <c r="L191"/>
  <c r="G183"/>
  <c r="L183"/>
  <c r="G175"/>
  <c r="L175"/>
  <c r="G167"/>
  <c r="L167"/>
  <c r="G159"/>
  <c r="L159"/>
  <c r="G151"/>
  <c r="L151"/>
  <c r="G143"/>
  <c r="L143"/>
  <c r="G135"/>
  <c r="L135"/>
  <c r="G127"/>
  <c r="L127"/>
  <c r="G119"/>
  <c r="L119"/>
  <c r="G111"/>
  <c r="L111"/>
  <c r="G103"/>
  <c r="L103"/>
  <c r="G95"/>
  <c r="L95"/>
  <c r="G87"/>
  <c r="L87"/>
  <c r="G79"/>
  <c r="L79"/>
  <c r="G71"/>
  <c r="L71"/>
  <c r="G63"/>
  <c r="L63"/>
  <c r="G55"/>
  <c r="L55"/>
  <c r="G47"/>
  <c r="L47"/>
  <c r="G39"/>
  <c r="L39"/>
  <c r="G31"/>
  <c r="L31"/>
  <c r="G23"/>
  <c r="L23"/>
  <c r="G15"/>
  <c r="L15"/>
  <c r="G20"/>
  <c r="L20"/>
  <c r="G991"/>
  <c r="L991"/>
  <c r="G629"/>
  <c r="L629"/>
  <c r="G613"/>
  <c r="L613"/>
  <c r="G983"/>
  <c r="L983"/>
  <c r="G967"/>
  <c r="L967"/>
  <c r="G951"/>
  <c r="L951"/>
  <c r="G935"/>
  <c r="L935"/>
  <c r="G919"/>
  <c r="L919"/>
  <c r="G903"/>
  <c r="L903"/>
  <c r="G887"/>
  <c r="L887"/>
  <c r="G871"/>
  <c r="L871"/>
  <c r="G855"/>
  <c r="L855"/>
  <c r="G839"/>
  <c r="L839"/>
  <c r="G823"/>
  <c r="L823"/>
  <c r="G807"/>
  <c r="L807"/>
  <c r="G791"/>
  <c r="L791"/>
  <c r="G775"/>
  <c r="L775"/>
  <c r="G759"/>
  <c r="L759"/>
  <c r="G743"/>
  <c r="L743"/>
  <c r="G727"/>
  <c r="L727"/>
  <c r="G711"/>
  <c r="L711"/>
  <c r="G695"/>
  <c r="L695"/>
  <c r="G693"/>
  <c r="L693"/>
  <c r="G669"/>
  <c r="L669"/>
  <c r="G653"/>
  <c r="L653"/>
  <c r="G605"/>
  <c r="L605"/>
  <c r="G589"/>
  <c r="L589"/>
  <c r="G573"/>
  <c r="L573"/>
  <c r="G557"/>
  <c r="L557"/>
  <c r="G541"/>
  <c r="L541"/>
  <c r="G525"/>
  <c r="L525"/>
  <c r="G509"/>
  <c r="L509"/>
  <c r="G493"/>
  <c r="L493"/>
  <c r="G477"/>
  <c r="L477"/>
  <c r="G461"/>
  <c r="L461"/>
  <c r="G445"/>
  <c r="L445"/>
  <c r="G429"/>
  <c r="L429"/>
  <c r="G413"/>
  <c r="L413"/>
  <c r="G397"/>
  <c r="L397"/>
  <c r="G381"/>
  <c r="L381"/>
  <c r="G363"/>
  <c r="L363"/>
  <c r="G348"/>
  <c r="L348"/>
  <c r="G406"/>
  <c r="L406"/>
  <c r="G398"/>
  <c r="L398"/>
  <c r="G274"/>
  <c r="L274"/>
  <c r="G266"/>
  <c r="L266"/>
  <c r="G154"/>
  <c r="L154"/>
  <c r="G386"/>
  <c r="L386"/>
  <c r="G370"/>
  <c r="L370"/>
  <c r="G342"/>
  <c r="L342"/>
  <c r="G334"/>
  <c r="L334"/>
  <c r="G326"/>
  <c r="L326"/>
  <c r="G318"/>
  <c r="L318"/>
  <c r="G310"/>
  <c r="L310"/>
  <c r="G302"/>
  <c r="L302"/>
  <c r="G294"/>
  <c r="L294"/>
  <c r="G286"/>
  <c r="L286"/>
  <c r="G262"/>
  <c r="L262"/>
  <c r="G254"/>
  <c r="L254"/>
  <c r="G246"/>
  <c r="L246"/>
  <c r="G238"/>
  <c r="L238"/>
  <c r="G230"/>
  <c r="L230"/>
  <c r="G222"/>
  <c r="L222"/>
  <c r="G214"/>
  <c r="L214"/>
  <c r="G206"/>
  <c r="L206"/>
  <c r="G198"/>
  <c r="L198"/>
  <c r="G186"/>
  <c r="L186"/>
  <c r="G170"/>
  <c r="L170"/>
  <c r="G138"/>
  <c r="L138"/>
  <c r="G122"/>
  <c r="L122"/>
  <c r="G990"/>
  <c r="L990"/>
  <c r="G974"/>
  <c r="L974"/>
  <c r="G958"/>
  <c r="L958"/>
  <c r="G942"/>
  <c r="L942"/>
  <c r="G926"/>
  <c r="L926"/>
  <c r="G910"/>
  <c r="L910"/>
  <c r="G894"/>
  <c r="L894"/>
  <c r="G878"/>
  <c r="L878"/>
  <c r="G862"/>
  <c r="L862"/>
  <c r="G846"/>
  <c r="L846"/>
  <c r="G830"/>
  <c r="L830"/>
  <c r="G814"/>
  <c r="L814"/>
  <c r="G798"/>
  <c r="L798"/>
  <c r="G782"/>
  <c r="L782"/>
  <c r="G766"/>
  <c r="L766"/>
  <c r="G750"/>
  <c r="L750"/>
  <c r="G734"/>
  <c r="L734"/>
  <c r="G718"/>
  <c r="L718"/>
  <c r="G702"/>
  <c r="L702"/>
  <c r="G678"/>
  <c r="L678"/>
  <c r="G654"/>
  <c r="L654"/>
  <c r="G1006"/>
  <c r="L1006"/>
  <c r="G668"/>
  <c r="L668"/>
  <c r="G636"/>
  <c r="L636"/>
  <c r="G620"/>
  <c r="L620"/>
  <c r="G604"/>
  <c r="L604"/>
  <c r="G588"/>
  <c r="L588"/>
  <c r="G572"/>
  <c r="L572"/>
  <c r="G556"/>
  <c r="L556"/>
  <c r="G540"/>
  <c r="L540"/>
  <c r="G524"/>
  <c r="L524"/>
  <c r="G508"/>
  <c r="L508"/>
  <c r="G492"/>
  <c r="L492"/>
  <c r="G476"/>
  <c r="L476"/>
  <c r="G460"/>
  <c r="L460"/>
  <c r="G444"/>
  <c r="L444"/>
  <c r="G428"/>
  <c r="L428"/>
  <c r="G412"/>
  <c r="L412"/>
  <c r="G396"/>
  <c r="L396"/>
  <c r="G380"/>
  <c r="L380"/>
  <c r="G364"/>
  <c r="L364"/>
  <c r="G349"/>
  <c r="L349"/>
  <c r="G347"/>
  <c r="L347"/>
  <c r="G336"/>
  <c r="L336"/>
  <c r="G328"/>
  <c r="L328"/>
  <c r="G320"/>
  <c r="L320"/>
  <c r="G312"/>
  <c r="L312"/>
  <c r="G304"/>
  <c r="L304"/>
  <c r="G296"/>
  <c r="L296"/>
  <c r="G288"/>
  <c r="L288"/>
  <c r="G280"/>
  <c r="L280"/>
  <c r="G272"/>
  <c r="L272"/>
  <c r="G264"/>
  <c r="L264"/>
  <c r="G256"/>
  <c r="L256"/>
  <c r="G248"/>
  <c r="L248"/>
  <c r="G240"/>
  <c r="L240"/>
  <c r="G232"/>
  <c r="L232"/>
  <c r="G224"/>
  <c r="L224"/>
  <c r="G216"/>
  <c r="L216"/>
  <c r="G208"/>
  <c r="L208"/>
  <c r="G200"/>
  <c r="L200"/>
  <c r="G192"/>
  <c r="L192"/>
  <c r="G184"/>
  <c r="L184"/>
  <c r="G176"/>
  <c r="L176"/>
  <c r="G168"/>
  <c r="L168"/>
  <c r="G160"/>
  <c r="L160"/>
  <c r="G152"/>
  <c r="L152"/>
  <c r="G144"/>
  <c r="L144"/>
  <c r="G136"/>
  <c r="L136"/>
  <c r="G128"/>
  <c r="L128"/>
  <c r="G120"/>
  <c r="L120"/>
  <c r="G112"/>
  <c r="L112"/>
  <c r="G97"/>
  <c r="L97"/>
  <c r="G73"/>
  <c r="L73"/>
  <c r="G57"/>
  <c r="L57"/>
  <c r="G26"/>
  <c r="L26"/>
  <c r="G18"/>
  <c r="L18"/>
  <c r="G1003"/>
  <c r="L1003"/>
  <c r="G995"/>
  <c r="L995"/>
  <c r="G987"/>
  <c r="L987"/>
  <c r="G979"/>
  <c r="L979"/>
  <c r="G971"/>
  <c r="L971"/>
  <c r="G963"/>
  <c r="L963"/>
  <c r="G955"/>
  <c r="L955"/>
  <c r="G947"/>
  <c r="L947"/>
  <c r="G939"/>
  <c r="L939"/>
  <c r="G931"/>
  <c r="L931"/>
  <c r="G923"/>
  <c r="L923"/>
  <c r="G915"/>
  <c r="L915"/>
  <c r="G907"/>
  <c r="L907"/>
  <c r="G899"/>
  <c r="L899"/>
  <c r="G891"/>
  <c r="L891"/>
  <c r="G883"/>
  <c r="L883"/>
  <c r="G875"/>
  <c r="L875"/>
  <c r="G867"/>
  <c r="L867"/>
  <c r="G859"/>
  <c r="L859"/>
  <c r="G851"/>
  <c r="L851"/>
  <c r="G843"/>
  <c r="L843"/>
  <c r="G835"/>
  <c r="L835"/>
  <c r="G827"/>
  <c r="L827"/>
  <c r="G819"/>
  <c r="L819"/>
  <c r="G811"/>
  <c r="L811"/>
  <c r="G803"/>
  <c r="L803"/>
  <c r="G795"/>
  <c r="L795"/>
  <c r="G787"/>
  <c r="L787"/>
  <c r="G779"/>
  <c r="L779"/>
  <c r="G771"/>
  <c r="L771"/>
  <c r="G763"/>
  <c r="L763"/>
  <c r="G755"/>
  <c r="L755"/>
  <c r="G747"/>
  <c r="L747"/>
  <c r="G739"/>
  <c r="L739"/>
  <c r="G731"/>
  <c r="L731"/>
  <c r="G723"/>
  <c r="L723"/>
  <c r="G715"/>
  <c r="L715"/>
  <c r="G707"/>
  <c r="L707"/>
  <c r="G699"/>
  <c r="L699"/>
  <c r="G690"/>
  <c r="L690"/>
  <c r="G688"/>
  <c r="L688"/>
  <c r="G674"/>
  <c r="L674"/>
  <c r="G665"/>
  <c r="L665"/>
  <c r="G658"/>
  <c r="L658"/>
  <c r="G649"/>
  <c r="L649"/>
  <c r="G642"/>
  <c r="L642"/>
  <c r="G633"/>
  <c r="L633"/>
  <c r="G625"/>
  <c r="L625"/>
  <c r="G617"/>
  <c r="L617"/>
  <c r="G609"/>
  <c r="L609"/>
  <c r="G601"/>
  <c r="L601"/>
  <c r="G593"/>
  <c r="L593"/>
  <c r="G585"/>
  <c r="L585"/>
  <c r="G577"/>
  <c r="L577"/>
  <c r="G569"/>
  <c r="L569"/>
  <c r="G561"/>
  <c r="L561"/>
  <c r="G553"/>
  <c r="L553"/>
  <c r="G545"/>
  <c r="L545"/>
  <c r="G537"/>
  <c r="L537"/>
  <c r="G529"/>
  <c r="L529"/>
  <c r="G521"/>
  <c r="L521"/>
  <c r="G513"/>
  <c r="L513"/>
  <c r="G505"/>
  <c r="L505"/>
  <c r="G497"/>
  <c r="L497"/>
  <c r="G489"/>
  <c r="L489"/>
  <c r="G481"/>
  <c r="L481"/>
  <c r="G473"/>
  <c r="L473"/>
  <c r="G465"/>
  <c r="L465"/>
  <c r="G457"/>
  <c r="L457"/>
  <c r="G449"/>
  <c r="L449"/>
  <c r="G441"/>
  <c r="L441"/>
  <c r="G433"/>
  <c r="L433"/>
  <c r="G425"/>
  <c r="L425"/>
  <c r="G417"/>
  <c r="L417"/>
  <c r="G409"/>
  <c r="L409"/>
  <c r="G401"/>
  <c r="L401"/>
  <c r="G393"/>
  <c r="L393"/>
  <c r="G385"/>
  <c r="L385"/>
  <c r="G377"/>
  <c r="L377"/>
  <c r="G369"/>
  <c r="L369"/>
  <c r="G367"/>
  <c r="L367"/>
  <c r="G353"/>
  <c r="L353"/>
  <c r="G341"/>
  <c r="L341"/>
  <c r="G333"/>
  <c r="L333"/>
  <c r="G325"/>
  <c r="L325"/>
  <c r="G317"/>
  <c r="L317"/>
  <c r="G309"/>
  <c r="L309"/>
  <c r="G301"/>
  <c r="L301"/>
  <c r="G293"/>
  <c r="L293"/>
  <c r="G285"/>
  <c r="L285"/>
  <c r="G277"/>
  <c r="L277"/>
  <c r="G269"/>
  <c r="L269"/>
  <c r="G261"/>
  <c r="L261"/>
  <c r="G253"/>
  <c r="L253"/>
  <c r="G245"/>
  <c r="L245"/>
  <c r="G237"/>
  <c r="L237"/>
  <c r="G229"/>
  <c r="L229"/>
  <c r="G221"/>
  <c r="L221"/>
  <c r="G213"/>
  <c r="L213"/>
  <c r="G205"/>
  <c r="L205"/>
  <c r="G197"/>
  <c r="L197"/>
  <c r="G189"/>
  <c r="L189"/>
  <c r="G181"/>
  <c r="L181"/>
  <c r="G173"/>
  <c r="L173"/>
  <c r="G165"/>
  <c r="L165"/>
  <c r="G157"/>
  <c r="L157"/>
  <c r="G149"/>
  <c r="L149"/>
  <c r="G141"/>
  <c r="L141"/>
  <c r="G133"/>
  <c r="L133"/>
  <c r="G125"/>
  <c r="L125"/>
  <c r="G117"/>
  <c r="L117"/>
  <c r="G109"/>
  <c r="L109"/>
  <c r="G100"/>
  <c r="L100"/>
  <c r="G92"/>
  <c r="L92"/>
  <c r="G84"/>
  <c r="L84"/>
  <c r="G76"/>
  <c r="L76"/>
  <c r="G61"/>
  <c r="L61"/>
  <c r="G53"/>
  <c r="L53"/>
  <c r="G45"/>
  <c r="L45"/>
  <c r="G37"/>
  <c r="L37"/>
  <c r="G14"/>
  <c r="L14"/>
  <c r="G863"/>
  <c r="L863"/>
  <c r="G847"/>
  <c r="L847"/>
  <c r="G831"/>
  <c r="L831"/>
  <c r="G815"/>
  <c r="L815"/>
  <c r="G799"/>
  <c r="L799"/>
  <c r="G783"/>
  <c r="L783"/>
  <c r="G767"/>
  <c r="L767"/>
  <c r="G751"/>
  <c r="L751"/>
  <c r="G735"/>
  <c r="L735"/>
  <c r="G719"/>
  <c r="L719"/>
  <c r="G703"/>
  <c r="L703"/>
  <c r="G685"/>
  <c r="L685"/>
  <c r="G998"/>
  <c r="L998"/>
  <c r="G677"/>
  <c r="L677"/>
  <c r="G661"/>
  <c r="L661"/>
  <c r="G645"/>
  <c r="L645"/>
  <c r="G597"/>
  <c r="L597"/>
  <c r="G581"/>
  <c r="L581"/>
  <c r="G565"/>
  <c r="L565"/>
  <c r="G549"/>
  <c r="L549"/>
  <c r="G533"/>
  <c r="L533"/>
  <c r="G517"/>
  <c r="L517"/>
  <c r="G501"/>
  <c r="L501"/>
  <c r="G485"/>
  <c r="L485"/>
  <c r="G469"/>
  <c r="L469"/>
  <c r="G453"/>
  <c r="L453"/>
  <c r="G437"/>
  <c r="L437"/>
  <c r="G421"/>
  <c r="L421"/>
  <c r="G405"/>
  <c r="L405"/>
  <c r="G389"/>
  <c r="L389"/>
  <c r="G373"/>
  <c r="L373"/>
  <c r="G356"/>
  <c r="L356"/>
  <c r="G999"/>
  <c r="L999"/>
  <c r="G402"/>
  <c r="L402"/>
  <c r="G278"/>
  <c r="L278"/>
  <c r="G270"/>
  <c r="L270"/>
  <c r="G162"/>
  <c r="L162"/>
  <c r="G394"/>
  <c r="L394"/>
  <c r="G378"/>
  <c r="L378"/>
  <c r="G346"/>
  <c r="L346"/>
  <c r="G338"/>
  <c r="L338"/>
  <c r="G330"/>
  <c r="L330"/>
  <c r="G322"/>
  <c r="L322"/>
  <c r="G314"/>
  <c r="L314"/>
  <c r="G306"/>
  <c r="L306"/>
  <c r="G298"/>
  <c r="L298"/>
  <c r="G290"/>
  <c r="L290"/>
  <c r="G282"/>
  <c r="L282"/>
  <c r="G258"/>
  <c r="L258"/>
  <c r="G250"/>
  <c r="L250"/>
  <c r="G242"/>
  <c r="L242"/>
  <c r="G234"/>
  <c r="L234"/>
  <c r="G226"/>
  <c r="L226"/>
  <c r="G218"/>
  <c r="L218"/>
  <c r="G210"/>
  <c r="L210"/>
  <c r="G202"/>
  <c r="L202"/>
  <c r="G194"/>
  <c r="L194"/>
  <c r="G178"/>
  <c r="L178"/>
  <c r="G146"/>
  <c r="L146"/>
  <c r="G130"/>
  <c r="L130"/>
  <c r="G114"/>
  <c r="L114"/>
  <c r="G982"/>
  <c r="L982"/>
  <c r="G966"/>
  <c r="L966"/>
  <c r="G950"/>
  <c r="L950"/>
  <c r="G934"/>
  <c r="L934"/>
  <c r="G918"/>
  <c r="L918"/>
  <c r="G902"/>
  <c r="L902"/>
  <c r="G886"/>
  <c r="L886"/>
  <c r="G870"/>
  <c r="L870"/>
  <c r="G854"/>
  <c r="L854"/>
  <c r="G838"/>
  <c r="L838"/>
  <c r="G822"/>
  <c r="L822"/>
  <c r="G806"/>
  <c r="L806"/>
  <c r="G790"/>
  <c r="L790"/>
  <c r="G774"/>
  <c r="L774"/>
  <c r="G758"/>
  <c r="L758"/>
  <c r="G742"/>
  <c r="L742"/>
  <c r="G726"/>
  <c r="L726"/>
  <c r="G710"/>
  <c r="L710"/>
  <c r="G694"/>
  <c r="L694"/>
  <c r="G670"/>
  <c r="L670"/>
  <c r="G638"/>
  <c r="L638"/>
  <c r="G684"/>
  <c r="L684"/>
  <c r="G652"/>
  <c r="L652"/>
  <c r="G628"/>
  <c r="L628"/>
  <c r="G612"/>
  <c r="L612"/>
  <c r="G596"/>
  <c r="L596"/>
  <c r="G580"/>
  <c r="L580"/>
  <c r="G564"/>
  <c r="L564"/>
  <c r="G548"/>
  <c r="L548"/>
  <c r="G532"/>
  <c r="L532"/>
  <c r="G516"/>
  <c r="L516"/>
  <c r="G500"/>
  <c r="L500"/>
  <c r="G484"/>
  <c r="L484"/>
  <c r="G468"/>
  <c r="L468"/>
  <c r="G452"/>
  <c r="L452"/>
  <c r="G436"/>
  <c r="L436"/>
  <c r="G420"/>
  <c r="L420"/>
  <c r="G404"/>
  <c r="L404"/>
  <c r="G388"/>
  <c r="L388"/>
  <c r="G372"/>
  <c r="L372"/>
  <c r="G357"/>
  <c r="L357"/>
  <c r="G344"/>
  <c r="L344"/>
  <c r="G337"/>
  <c r="L337"/>
  <c r="G329"/>
  <c r="L329"/>
  <c r="G321"/>
  <c r="L321"/>
  <c r="G313"/>
  <c r="L313"/>
  <c r="G305"/>
  <c r="L305"/>
  <c r="G297"/>
  <c r="L297"/>
  <c r="G289"/>
  <c r="L289"/>
  <c r="G281"/>
  <c r="L281"/>
  <c r="G273"/>
  <c r="L273"/>
  <c r="G265"/>
  <c r="L265"/>
  <c r="G257"/>
  <c r="L257"/>
  <c r="G249"/>
  <c r="L249"/>
  <c r="G241"/>
  <c r="L241"/>
  <c r="G233"/>
  <c r="L233"/>
  <c r="G225"/>
  <c r="L225"/>
  <c r="G217"/>
  <c r="L217"/>
  <c r="G209"/>
  <c r="L209"/>
  <c r="G201"/>
  <c r="L201"/>
  <c r="G193"/>
  <c r="L193"/>
  <c r="G185"/>
  <c r="L185"/>
  <c r="G177"/>
  <c r="L177"/>
  <c r="G169"/>
  <c r="L169"/>
  <c r="G161"/>
  <c r="L161"/>
  <c r="G153"/>
  <c r="L153"/>
  <c r="G145"/>
  <c r="L145"/>
  <c r="G137"/>
  <c r="L137"/>
  <c r="G129"/>
  <c r="L129"/>
  <c r="G121"/>
  <c r="L121"/>
  <c r="G113"/>
  <c r="L113"/>
  <c r="G105"/>
  <c r="L105"/>
  <c r="G89"/>
  <c r="L89"/>
  <c r="G65"/>
  <c r="L65"/>
  <c r="G33"/>
  <c r="L33"/>
  <c r="G25"/>
  <c r="L25"/>
  <c r="G17"/>
  <c r="L17"/>
  <c r="G1002"/>
  <c r="L1002"/>
  <c r="G994"/>
  <c r="L994"/>
  <c r="G986"/>
  <c r="L986"/>
  <c r="G978"/>
  <c r="L978"/>
  <c r="G970"/>
  <c r="L970"/>
  <c r="G962"/>
  <c r="L962"/>
  <c r="G954"/>
  <c r="L954"/>
  <c r="G946"/>
  <c r="L946"/>
  <c r="G938"/>
  <c r="L938"/>
  <c r="G930"/>
  <c r="L930"/>
  <c r="G922"/>
  <c r="L922"/>
  <c r="G914"/>
  <c r="L914"/>
  <c r="G906"/>
  <c r="L906"/>
  <c r="G898"/>
  <c r="L898"/>
  <c r="G890"/>
  <c r="L890"/>
  <c r="G882"/>
  <c r="L882"/>
  <c r="G874"/>
  <c r="L874"/>
  <c r="G866"/>
  <c r="L866"/>
  <c r="G858"/>
  <c r="L858"/>
  <c r="G850"/>
  <c r="L850"/>
  <c r="G842"/>
  <c r="L842"/>
  <c r="G834"/>
  <c r="L834"/>
  <c r="G826"/>
  <c r="L826"/>
  <c r="G818"/>
  <c r="L818"/>
  <c r="G810"/>
  <c r="L810"/>
  <c r="G802"/>
  <c r="L802"/>
  <c r="G794"/>
  <c r="L794"/>
  <c r="G786"/>
  <c r="L786"/>
  <c r="G778"/>
  <c r="L778"/>
  <c r="G770"/>
  <c r="L770"/>
  <c r="G762"/>
  <c r="L762"/>
  <c r="G754"/>
  <c r="L754"/>
  <c r="G746"/>
  <c r="L746"/>
  <c r="G738"/>
  <c r="L738"/>
  <c r="G730"/>
  <c r="L730"/>
  <c r="G722"/>
  <c r="L722"/>
  <c r="G714"/>
  <c r="L714"/>
  <c r="G706"/>
  <c r="L706"/>
  <c r="G698"/>
  <c r="L698"/>
  <c r="G689"/>
  <c r="L689"/>
  <c r="G681"/>
  <c r="L681"/>
  <c r="G673"/>
  <c r="L673"/>
  <c r="G664"/>
  <c r="L664"/>
  <c r="G657"/>
  <c r="L657"/>
  <c r="G648"/>
  <c r="L648"/>
  <c r="G641"/>
  <c r="L641"/>
  <c r="G632"/>
  <c r="L632"/>
  <c r="G624"/>
  <c r="L624"/>
  <c r="G616"/>
  <c r="L616"/>
  <c r="G608"/>
  <c r="L608"/>
  <c r="G600"/>
  <c r="L600"/>
  <c r="G592"/>
  <c r="L592"/>
  <c r="G584"/>
  <c r="L584"/>
  <c r="G576"/>
  <c r="L576"/>
  <c r="G568"/>
  <c r="L568"/>
  <c r="G560"/>
  <c r="L560"/>
  <c r="G552"/>
  <c r="L552"/>
  <c r="G544"/>
  <c r="L544"/>
  <c r="G536"/>
  <c r="L536"/>
  <c r="G528"/>
  <c r="L528"/>
  <c r="G520"/>
  <c r="L520"/>
  <c r="G512"/>
  <c r="L512"/>
  <c r="G504"/>
  <c r="L504"/>
  <c r="G496"/>
  <c r="L496"/>
  <c r="G488"/>
  <c r="L488"/>
  <c r="G480"/>
  <c r="L480"/>
  <c r="G472"/>
  <c r="L472"/>
  <c r="G464"/>
  <c r="L464"/>
  <c r="G456"/>
  <c r="L456"/>
  <c r="G448"/>
  <c r="L448"/>
  <c r="G440"/>
  <c r="L440"/>
  <c r="G432"/>
  <c r="L432"/>
  <c r="G424"/>
  <c r="L424"/>
  <c r="G416"/>
  <c r="L416"/>
  <c r="G408"/>
  <c r="L408"/>
  <c r="G400"/>
  <c r="L400"/>
  <c r="G392"/>
  <c r="L392"/>
  <c r="G384"/>
  <c r="L384"/>
  <c r="G376"/>
  <c r="L376"/>
  <c r="G368"/>
  <c r="L368"/>
  <c r="G360"/>
  <c r="L360"/>
  <c r="G352"/>
  <c r="L352"/>
  <c r="G340"/>
  <c r="L340"/>
  <c r="G332"/>
  <c r="L332"/>
  <c r="G324"/>
  <c r="L324"/>
  <c r="G316"/>
  <c r="L316"/>
  <c r="G308"/>
  <c r="L308"/>
  <c r="G300"/>
  <c r="L300"/>
  <c r="G292"/>
  <c r="L292"/>
  <c r="G284"/>
  <c r="L284"/>
  <c r="G276"/>
  <c r="L276"/>
  <c r="G268"/>
  <c r="L268"/>
  <c r="G260"/>
  <c r="L260"/>
  <c r="G252"/>
  <c r="L252"/>
  <c r="G244"/>
  <c r="L244"/>
  <c r="G236"/>
  <c r="L236"/>
  <c r="G228"/>
  <c r="L228"/>
  <c r="G220"/>
  <c r="L220"/>
  <c r="G212"/>
  <c r="L212"/>
  <c r="G204"/>
  <c r="L204"/>
  <c r="G196"/>
  <c r="L196"/>
  <c r="G188"/>
  <c r="L188"/>
  <c r="G180"/>
  <c r="L180"/>
  <c r="G172"/>
  <c r="L172"/>
  <c r="G164"/>
  <c r="L164"/>
  <c r="G156"/>
  <c r="L156"/>
  <c r="G148"/>
  <c r="L148"/>
  <c r="G140"/>
  <c r="L140"/>
  <c r="G132"/>
  <c r="L132"/>
  <c r="G124"/>
  <c r="L124"/>
  <c r="G116"/>
  <c r="L116"/>
  <c r="G108"/>
  <c r="L108"/>
  <c r="G93"/>
  <c r="L93"/>
  <c r="G85"/>
  <c r="L85"/>
  <c r="G77"/>
  <c r="L77"/>
  <c r="G68"/>
  <c r="L68"/>
  <c r="G60"/>
  <c r="L60"/>
  <c r="G52"/>
  <c r="L52"/>
  <c r="G44"/>
  <c r="L44"/>
  <c r="G36"/>
  <c r="L36"/>
  <c r="G13"/>
  <c r="L13"/>
  <c r="I9" i="26"/>
  <c r="I13"/>
  <c r="I17"/>
  <c r="I12"/>
  <c r="I10"/>
  <c r="I14"/>
  <c r="I18"/>
  <c r="I8"/>
  <c r="I11"/>
  <c r="I15"/>
  <c r="I19"/>
  <c r="I16"/>
  <c r="T22" i="7"/>
  <c r="S22"/>
  <c r="S23"/>
  <c r="I48" i="5"/>
  <c r="I54"/>
  <c r="I81"/>
  <c r="I32"/>
  <c r="J32"/>
  <c r="I64"/>
  <c r="J64"/>
  <c r="I72"/>
  <c r="J72"/>
  <c r="I16"/>
  <c r="J16"/>
  <c r="I40"/>
  <c r="J40"/>
  <c r="I38"/>
  <c r="J38"/>
  <c r="I30"/>
  <c r="J30"/>
  <c r="I80"/>
  <c r="I88"/>
  <c r="I22"/>
  <c r="M11" i="6"/>
  <c r="G11" i="5"/>
  <c r="L8"/>
  <c r="H11"/>
  <c r="L9"/>
  <c r="L10"/>
  <c r="K11" i="6"/>
  <c r="P11"/>
  <c r="R11"/>
  <c r="L48" i="7"/>
  <c r="E15" i="29"/>
  <c r="K18" i="6"/>
  <c r="P18"/>
  <c r="R18"/>
  <c r="I66" i="5"/>
  <c r="I46"/>
  <c r="I58"/>
  <c r="K14" i="6"/>
  <c r="P14"/>
  <c r="R14"/>
  <c r="I82" i="5"/>
  <c r="I74"/>
  <c r="K1004" i="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1003"/>
  <c r="K99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1006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1005"/>
  <c r="K1001"/>
  <c r="K997"/>
  <c r="K993"/>
  <c r="K989"/>
  <c r="K985"/>
  <c r="K981"/>
  <c r="K977"/>
  <c r="K973"/>
  <c r="K969"/>
  <c r="K965"/>
  <c r="K961"/>
  <c r="K957"/>
  <c r="K953"/>
  <c r="K949"/>
  <c r="K945"/>
  <c r="K941"/>
  <c r="K937"/>
  <c r="K933"/>
  <c r="K929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925"/>
  <c r="K921"/>
  <c r="K917"/>
  <c r="K913"/>
  <c r="K909"/>
  <c r="K905"/>
  <c r="K901"/>
  <c r="K897"/>
  <c r="K893"/>
  <c r="K889"/>
  <c r="K885"/>
  <c r="K881"/>
  <c r="K877"/>
  <c r="K873"/>
  <c r="K869"/>
  <c r="K865"/>
  <c r="K861"/>
  <c r="K857"/>
  <c r="K853"/>
  <c r="K849"/>
  <c r="K845"/>
  <c r="K841"/>
  <c r="K837"/>
  <c r="K833"/>
  <c r="K829"/>
  <c r="K825"/>
  <c r="K821"/>
  <c r="K817"/>
  <c r="K813"/>
  <c r="K809"/>
  <c r="K805"/>
  <c r="K801"/>
  <c r="K797"/>
  <c r="K793"/>
  <c r="K789"/>
  <c r="K785"/>
  <c r="K781"/>
  <c r="K777"/>
  <c r="K773"/>
  <c r="K769"/>
  <c r="K765"/>
  <c r="K761"/>
  <c r="K757"/>
  <c r="K753"/>
  <c r="K749"/>
  <c r="K745"/>
  <c r="K741"/>
  <c r="K737"/>
  <c r="K733"/>
  <c r="K729"/>
  <c r="K725"/>
  <c r="K721"/>
  <c r="K717"/>
  <c r="K713"/>
  <c r="K709"/>
  <c r="K705"/>
  <c r="K701"/>
  <c r="K697"/>
  <c r="K693"/>
  <c r="K689"/>
  <c r="K685"/>
  <c r="K681"/>
  <c r="K677"/>
  <c r="K673"/>
  <c r="K669"/>
  <c r="K665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59"/>
  <c r="K251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P105"/>
  <c r="R105"/>
  <c r="K101"/>
  <c r="P101"/>
  <c r="R101"/>
  <c r="K97"/>
  <c r="P97"/>
  <c r="R97"/>
  <c r="K93"/>
  <c r="P93"/>
  <c r="R93"/>
  <c r="K89"/>
  <c r="P89"/>
  <c r="R89"/>
  <c r="K85"/>
  <c r="P85"/>
  <c r="R85"/>
  <c r="K81"/>
  <c r="P81"/>
  <c r="R81"/>
  <c r="K77"/>
  <c r="P77"/>
  <c r="R77"/>
  <c r="K73"/>
  <c r="P73"/>
  <c r="R73"/>
  <c r="K69"/>
  <c r="P69"/>
  <c r="R69"/>
  <c r="K65"/>
  <c r="P65"/>
  <c r="R65"/>
  <c r="K61"/>
  <c r="P61"/>
  <c r="R61"/>
  <c r="K57"/>
  <c r="P57"/>
  <c r="R57"/>
  <c r="K53"/>
  <c r="P53"/>
  <c r="R53"/>
  <c r="K49"/>
  <c r="P49"/>
  <c r="R49"/>
  <c r="K45"/>
  <c r="P45"/>
  <c r="R45"/>
  <c r="K41"/>
  <c r="P41"/>
  <c r="R41"/>
  <c r="K37"/>
  <c r="P37"/>
  <c r="R37"/>
  <c r="K33"/>
  <c r="P33"/>
  <c r="R33"/>
  <c r="K29"/>
  <c r="P29"/>
  <c r="R29"/>
  <c r="K25"/>
  <c r="P25"/>
  <c r="R25"/>
  <c r="K21"/>
  <c r="P21"/>
  <c r="R21"/>
  <c r="K264"/>
  <c r="K256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P104"/>
  <c r="R104"/>
  <c r="K100"/>
  <c r="P100"/>
  <c r="R100"/>
  <c r="K96"/>
  <c r="P96"/>
  <c r="R96"/>
  <c r="K92"/>
  <c r="P92"/>
  <c r="R92"/>
  <c r="K88"/>
  <c r="P88"/>
  <c r="R88"/>
  <c r="K84"/>
  <c r="P84"/>
  <c r="R84"/>
  <c r="K80"/>
  <c r="P80"/>
  <c r="R80"/>
  <c r="K76"/>
  <c r="P76"/>
  <c r="R76"/>
  <c r="K72"/>
  <c r="P72"/>
  <c r="R72"/>
  <c r="K68"/>
  <c r="P68"/>
  <c r="R68"/>
  <c r="K64"/>
  <c r="P64"/>
  <c r="R64"/>
  <c r="K60"/>
  <c r="P60"/>
  <c r="R60"/>
  <c r="K56"/>
  <c r="P56"/>
  <c r="R56"/>
  <c r="K52"/>
  <c r="P52"/>
  <c r="R52"/>
  <c r="K48"/>
  <c r="P48"/>
  <c r="R48"/>
  <c r="K44"/>
  <c r="P44"/>
  <c r="R44"/>
  <c r="K40"/>
  <c r="P40"/>
  <c r="R40"/>
  <c r="K36"/>
  <c r="P36"/>
  <c r="R36"/>
  <c r="K32"/>
  <c r="P32"/>
  <c r="R32"/>
  <c r="K28"/>
  <c r="P28"/>
  <c r="R28"/>
  <c r="K24"/>
  <c r="P24"/>
  <c r="R24"/>
  <c r="K20"/>
  <c r="P20"/>
  <c r="R20"/>
  <c r="K263"/>
  <c r="K255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P107"/>
  <c r="R107"/>
  <c r="K103"/>
  <c r="P103"/>
  <c r="R103"/>
  <c r="K99"/>
  <c r="P99"/>
  <c r="R99"/>
  <c r="K95"/>
  <c r="P95"/>
  <c r="R95"/>
  <c r="K91"/>
  <c r="P91"/>
  <c r="R91"/>
  <c r="K87"/>
  <c r="P87"/>
  <c r="R87"/>
  <c r="K83"/>
  <c r="P83"/>
  <c r="R83"/>
  <c r="K79"/>
  <c r="P79"/>
  <c r="R79"/>
  <c r="K75"/>
  <c r="P75"/>
  <c r="R75"/>
  <c r="K71"/>
  <c r="P71"/>
  <c r="R71"/>
  <c r="K67"/>
  <c r="P67"/>
  <c r="R67"/>
  <c r="K63"/>
  <c r="P63"/>
  <c r="R63"/>
  <c r="K59"/>
  <c r="P59"/>
  <c r="R59"/>
  <c r="K55"/>
  <c r="P55"/>
  <c r="R55"/>
  <c r="K51"/>
  <c r="P51"/>
  <c r="R51"/>
  <c r="K47"/>
  <c r="P47"/>
  <c r="R47"/>
  <c r="K43"/>
  <c r="P43"/>
  <c r="R43"/>
  <c r="K39"/>
  <c r="P39"/>
  <c r="R39"/>
  <c r="K35"/>
  <c r="P35"/>
  <c r="R35"/>
  <c r="K31"/>
  <c r="P31"/>
  <c r="R31"/>
  <c r="K27"/>
  <c r="P27"/>
  <c r="R27"/>
  <c r="K23"/>
  <c r="P23"/>
  <c r="R23"/>
  <c r="K19"/>
  <c r="P19"/>
  <c r="R19"/>
  <c r="K268"/>
  <c r="K260"/>
  <c r="K252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P106"/>
  <c r="R106"/>
  <c r="K102"/>
  <c r="P102"/>
  <c r="R102"/>
  <c r="K98"/>
  <c r="P98"/>
  <c r="R98"/>
  <c r="K94"/>
  <c r="P94"/>
  <c r="R94"/>
  <c r="K90"/>
  <c r="P90"/>
  <c r="R90"/>
  <c r="K86"/>
  <c r="P86"/>
  <c r="R86"/>
  <c r="K82"/>
  <c r="P82"/>
  <c r="R82"/>
  <c r="K78"/>
  <c r="P78"/>
  <c r="R78"/>
  <c r="K74"/>
  <c r="P74"/>
  <c r="R74"/>
  <c r="K70"/>
  <c r="P70"/>
  <c r="R70"/>
  <c r="K66"/>
  <c r="P66"/>
  <c r="R66"/>
  <c r="K62"/>
  <c r="P62"/>
  <c r="R62"/>
  <c r="K58"/>
  <c r="P58"/>
  <c r="R58"/>
  <c r="K54"/>
  <c r="P54"/>
  <c r="R54"/>
  <c r="K50"/>
  <c r="P50"/>
  <c r="R50"/>
  <c r="K46"/>
  <c r="P46"/>
  <c r="R46"/>
  <c r="K42"/>
  <c r="P42"/>
  <c r="R42"/>
  <c r="K38"/>
  <c r="P38"/>
  <c r="R38"/>
  <c r="K34"/>
  <c r="P34"/>
  <c r="R34"/>
  <c r="K30"/>
  <c r="P30"/>
  <c r="R30"/>
  <c r="K26"/>
  <c r="P26"/>
  <c r="R26"/>
  <c r="K22"/>
  <c r="P22"/>
  <c r="R22"/>
  <c r="K9"/>
  <c r="P9"/>
  <c r="R9"/>
  <c r="K10"/>
  <c r="P10"/>
  <c r="R10"/>
  <c r="K8"/>
  <c r="P8"/>
  <c r="R8"/>
  <c r="K15"/>
  <c r="P15"/>
  <c r="R15"/>
  <c r="I98" i="5"/>
  <c r="K12" i="6"/>
  <c r="P12"/>
  <c r="R12"/>
  <c r="K17"/>
  <c r="P17"/>
  <c r="R17"/>
  <c r="I90" i="5"/>
  <c r="I42"/>
  <c r="I78"/>
  <c r="K16" i="6"/>
  <c r="P16"/>
  <c r="R16"/>
  <c r="I106" i="5"/>
  <c r="K13" i="6"/>
  <c r="P13"/>
  <c r="R13"/>
  <c r="G20" i="26"/>
  <c r="D12"/>
  <c r="F11" i="25"/>
  <c r="T5" i="7"/>
  <c r="D23" i="25"/>
  <c r="D31" i="29"/>
  <c r="I20" i="26"/>
  <c r="L1000" i="6"/>
  <c r="L8"/>
  <c r="L9"/>
  <c r="L993"/>
  <c r="J11" i="5"/>
  <c r="I11"/>
  <c r="D14" i="26"/>
  <c r="P7" i="6"/>
  <c r="R7"/>
  <c r="T23" i="7"/>
  <c r="K28"/>
  <c r="K21"/>
  <c r="H10" i="5"/>
  <c r="G10"/>
  <c r="M10" i="6"/>
  <c r="G8" i="5"/>
  <c r="H8"/>
  <c r="M8" i="6"/>
  <c r="H9" i="5"/>
  <c r="G9"/>
  <c r="M9" i="6"/>
  <c r="F12" i="25"/>
  <c r="T6" i="7"/>
  <c r="F19" i="29"/>
  <c r="I7" i="14"/>
  <c r="M11" i="3"/>
  <c r="I10" i="5"/>
  <c r="J10"/>
  <c r="I8"/>
  <c r="M17" i="25"/>
  <c r="M19"/>
  <c r="M12"/>
  <c r="M13"/>
  <c r="M21"/>
  <c r="M20"/>
  <c r="M11"/>
  <c r="M15"/>
  <c r="M9"/>
  <c r="M18"/>
  <c r="M22"/>
  <c r="M14"/>
  <c r="M16"/>
  <c r="M23"/>
  <c r="M10"/>
  <c r="J9" i="5"/>
  <c r="J8"/>
  <c r="H51" i="29"/>
  <c r="K23" i="7"/>
  <c r="H53" i="29"/>
  <c r="L21" i="7"/>
  <c r="I51" i="29"/>
  <c r="I9" i="5"/>
  <c r="F13" i="25"/>
  <c r="T7" i="7"/>
  <c r="F20" i="29"/>
  <c r="M7" i="6"/>
  <c r="D16" i="26"/>
  <c r="L8" i="14"/>
  <c r="M7" i="3"/>
  <c r="N14" i="25"/>
  <c r="H14"/>
  <c r="N15"/>
  <c r="H15"/>
  <c r="N13"/>
  <c r="H13"/>
  <c r="N10"/>
  <c r="H10"/>
  <c r="N22"/>
  <c r="H22"/>
  <c r="N11"/>
  <c r="H11"/>
  <c r="N12"/>
  <c r="H12"/>
  <c r="N23"/>
  <c r="H23"/>
  <c r="N18"/>
  <c r="H18"/>
  <c r="N20"/>
  <c r="H20"/>
  <c r="N19"/>
  <c r="H19"/>
  <c r="N16"/>
  <c r="H16"/>
  <c r="N9"/>
  <c r="H9"/>
  <c r="H21"/>
  <c r="N21"/>
  <c r="H17"/>
  <c r="N17"/>
  <c r="O9" i="4"/>
  <c r="L9" i="14"/>
  <c r="E8" i="25"/>
  <c r="E16" i="29"/>
  <c r="O8" i="4"/>
  <c r="F14" i="25"/>
  <c r="T8" i="7"/>
  <c r="F21" i="29"/>
  <c r="H24"/>
  <c r="I16" i="25"/>
  <c r="H28" i="29"/>
  <c r="I20" i="25"/>
  <c r="H31" i="29"/>
  <c r="I23" i="25"/>
  <c r="H19" i="29"/>
  <c r="I11" i="25"/>
  <c r="H18" i="29"/>
  <c r="I10" i="25"/>
  <c r="H23" i="29"/>
  <c r="I15" i="25"/>
  <c r="H29" i="29"/>
  <c r="I21" i="25"/>
  <c r="H17" i="29"/>
  <c r="I9" i="25"/>
  <c r="H27" i="29"/>
  <c r="I19" i="25"/>
  <c r="H26" i="29"/>
  <c r="I18" i="25"/>
  <c r="H20" i="29"/>
  <c r="I12" i="25"/>
  <c r="H30" i="29"/>
  <c r="I22" i="25"/>
  <c r="H21" i="29"/>
  <c r="I13" i="25"/>
  <c r="H22" i="29"/>
  <c r="I14" i="25"/>
  <c r="H25" i="29"/>
  <c r="I17" i="25"/>
  <c r="J17"/>
  <c r="K25" i="29"/>
  <c r="F15" i="25"/>
  <c r="T9" i="7"/>
  <c r="F22" i="29"/>
  <c r="J23"/>
  <c r="J15" i="25"/>
  <c r="K23" i="29"/>
  <c r="J19"/>
  <c r="J11" i="25"/>
  <c r="K19" i="29"/>
  <c r="J28"/>
  <c r="J20" i="25"/>
  <c r="K28" i="29"/>
  <c r="J21"/>
  <c r="J13" i="25"/>
  <c r="K21" i="29"/>
  <c r="J20"/>
  <c r="J12" i="25"/>
  <c r="K20" i="29"/>
  <c r="J27"/>
  <c r="J19" i="25"/>
  <c r="K27" i="29"/>
  <c r="J25"/>
  <c r="J29"/>
  <c r="J21" i="25"/>
  <c r="K29" i="29"/>
  <c r="J18"/>
  <c r="J10" i="25"/>
  <c r="K18" i="29"/>
  <c r="J31"/>
  <c r="J23" i="25"/>
  <c r="K31" i="29"/>
  <c r="J24"/>
  <c r="J16" i="25"/>
  <c r="K24" i="29"/>
  <c r="J22"/>
  <c r="J14" i="25"/>
  <c r="K22" i="29"/>
  <c r="J30"/>
  <c r="J22" i="25"/>
  <c r="K30" i="29"/>
  <c r="J26"/>
  <c r="J18" i="25"/>
  <c r="K26" i="29"/>
  <c r="J17"/>
  <c r="J9" i="25"/>
  <c r="K17" i="29"/>
  <c r="F16" i="25"/>
  <c r="T10" i="7"/>
  <c r="F23" i="29"/>
  <c r="F17" i="25"/>
  <c r="T11" i="7"/>
  <c r="F24" i="29"/>
  <c r="F18" i="25"/>
  <c r="T12" i="7"/>
  <c r="F25" i="29"/>
  <c r="F19" i="25"/>
  <c r="T13" i="7"/>
  <c r="F26" i="29"/>
  <c r="F20" i="25"/>
  <c r="T14" i="7"/>
  <c r="F27" i="29"/>
  <c r="F21" i="25"/>
  <c r="T15" i="7"/>
  <c r="F28" i="29"/>
  <c r="F29"/>
  <c r="F22" i="25"/>
  <c r="T16" i="7"/>
  <c r="F23" i="25"/>
  <c r="F30" i="29"/>
  <c r="F31"/>
</calcChain>
</file>

<file path=xl/comments1.xml><?xml version="1.0" encoding="utf-8"?>
<comments xmlns="http://schemas.openxmlformats.org/spreadsheetml/2006/main">
  <authors>
    <author>Leonardo</author>
  </authors>
  <commentList>
    <comment ref="C6" authorId="0">
      <text>
        <r>
          <rPr>
            <sz val="12"/>
            <color indexed="81"/>
            <rFont val="Calibri"/>
            <family val="2"/>
            <scheme val="minor"/>
          </rPr>
          <t>Insira o código do produto a ser cadastrado.</t>
        </r>
      </text>
    </comment>
    <comment ref="D6" authorId="0">
      <text>
        <r>
          <rPr>
            <sz val="12"/>
            <color indexed="81"/>
            <rFont val="Calibri"/>
            <family val="2"/>
            <scheme val="minor"/>
          </rPr>
          <t>Insira o nome (descrição) do produto a ser cadastrado.</t>
        </r>
      </text>
    </comment>
    <comment ref="E6" authorId="0">
      <text>
        <r>
          <rPr>
            <sz val="12"/>
            <color indexed="81"/>
            <rFont val="Calibri"/>
            <family val="2"/>
            <scheme val="minor"/>
          </rPr>
          <t>Insira a quantidade mínima que o estoque deve ter deste produto (estoque mínimo).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Insira a quantidade em estoque deste produto no momento do cadastro.</t>
        </r>
      </text>
    </comment>
    <comment ref="G6" authorId="0">
      <text>
        <r>
          <rPr>
            <sz val="12"/>
            <color indexed="81"/>
            <rFont val="Calibri"/>
            <family val="2"/>
            <scheme val="minor"/>
          </rPr>
          <t>Insira a data de cadastro deste produto.</t>
        </r>
      </text>
    </comment>
    <comment ref="H6" authorId="0">
      <text>
        <r>
          <rPr>
            <sz val="12"/>
            <color indexed="81"/>
            <rFont val="Calibri"/>
            <family val="2"/>
            <scheme val="minor"/>
          </rPr>
          <t>Digite o custo unitário (custo médio) dos itens atualmente em estoque.</t>
        </r>
      </text>
    </comment>
  </commentList>
</comments>
</file>

<file path=xl/comments2.xml><?xml version="1.0" encoding="utf-8"?>
<comments xmlns="http://schemas.openxmlformats.org/spreadsheetml/2006/main">
  <authors>
    <author>Leonardo</author>
  </authors>
  <commentList>
    <comment ref="C6" authorId="0">
      <text>
        <r>
          <rPr>
            <sz val="12"/>
            <color indexed="81"/>
            <rFont val="Calibri"/>
            <family val="2"/>
            <scheme val="minor"/>
          </rPr>
          <t>Digite o nome (descrição) do fornecedor que deseja cadastrar.</t>
        </r>
      </text>
    </comment>
    <comment ref="D6" authorId="0">
      <text>
        <r>
          <rPr>
            <sz val="12"/>
            <color indexed="81"/>
            <rFont val="Calibri"/>
            <family val="2"/>
            <scheme val="minor"/>
          </rPr>
          <t>Insira o e-mail de contato deste fornecedor.</t>
        </r>
      </text>
    </comment>
    <comment ref="E6" authorId="0">
      <text>
        <r>
          <rPr>
            <sz val="12"/>
            <color indexed="81"/>
            <rFont val="Calibri"/>
            <family val="2"/>
            <scheme val="minor"/>
          </rPr>
          <t>Insira o telefone de contato do fornecedor.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Insira observações que achar necessário. Recomenda-se inserir o nome do contato comercial do fornecedor.</t>
        </r>
      </text>
    </comment>
  </commentList>
</comments>
</file>

<file path=xl/comments3.xml><?xml version="1.0" encoding="utf-8"?>
<comments xmlns="http://schemas.openxmlformats.org/spreadsheetml/2006/main">
  <authors>
    <author>Leonardo</author>
  </authors>
  <commentList>
    <comment ref="C6" authorId="0">
      <text>
        <r>
          <rPr>
            <sz val="12"/>
            <color indexed="81"/>
            <rFont val="Calibri"/>
            <family val="2"/>
            <scheme val="minor"/>
          </rPr>
          <t>Entre com o nome do profissional responsável pelo estoque. Você pode cadastrar vários funcionários aqui.</t>
        </r>
      </text>
    </comment>
    <comment ref="D6" authorId="0">
      <text>
        <r>
          <rPr>
            <sz val="12"/>
            <color indexed="81"/>
            <rFont val="Calibri"/>
            <family val="2"/>
            <scheme val="minor"/>
          </rPr>
          <t>Insira o e-mail de contato do profissional cadastrado.</t>
        </r>
      </text>
    </comment>
    <comment ref="E6" authorId="0">
      <text>
        <r>
          <rPr>
            <sz val="12"/>
            <color indexed="81"/>
            <rFont val="Calibri"/>
            <family val="2"/>
            <scheme val="minor"/>
          </rPr>
          <t>Insira o número do telefone de contato do profissional cadastrado. Recomenda-se o cadastro do número pessoal.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Insira outras observações que desejar. Você pode, por exemplo, inserir o número do ramal deste profissional.</t>
        </r>
      </text>
    </comment>
  </commentList>
</comments>
</file>

<file path=xl/comments4.xml><?xml version="1.0" encoding="utf-8"?>
<comments xmlns="http://schemas.openxmlformats.org/spreadsheetml/2006/main">
  <authors>
    <author>Leonardo</author>
  </authors>
  <commentList>
    <comment ref="C6" authorId="0">
      <text>
        <r>
          <rPr>
            <sz val="12"/>
            <color indexed="81"/>
            <rFont val="Calibri"/>
            <family val="2"/>
            <scheme val="minor"/>
          </rPr>
          <t>Selecione o dia do mês em que a movimentação ocorreu.</t>
        </r>
      </text>
    </comment>
    <comment ref="D6" authorId="0">
      <text>
        <r>
          <rPr>
            <sz val="12"/>
            <color indexed="81"/>
            <rFont val="Calibri"/>
            <family val="2"/>
            <scheme val="minor"/>
          </rPr>
          <t>Selecione o produto movimentado.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Selecione o profissional do estoque responsável pela movimentação.</t>
        </r>
      </text>
    </comment>
    <comment ref="G6" authorId="0">
      <text>
        <r>
          <rPr>
            <sz val="12"/>
            <color indexed="81"/>
            <rFont val="Calibri"/>
            <family val="2"/>
            <scheme val="minor"/>
          </rPr>
          <t>Insira o preço unitário do item de entrada no estoque.</t>
        </r>
      </text>
    </comment>
    <comment ref="H6" authorId="0">
      <text>
        <r>
          <rPr>
            <sz val="12"/>
            <color indexed="81"/>
            <rFont val="Calibri"/>
            <family val="2"/>
            <scheme val="minor"/>
          </rPr>
          <t>Insira a quantidade movimentada do produto.</t>
        </r>
      </text>
    </comment>
    <comment ref="I6" authorId="0">
      <text>
        <r>
          <rPr>
            <sz val="12"/>
            <color indexed="81"/>
            <rFont val="Calibri"/>
            <family val="2"/>
            <scheme val="minor"/>
          </rPr>
          <t>Selecione o fornecedor do produto.</t>
        </r>
      </text>
    </comment>
    <comment ref="J6" authorId="0">
      <text>
        <r>
          <rPr>
            <sz val="12"/>
            <color indexed="81"/>
            <rFont val="Calibri"/>
            <family val="2"/>
            <scheme val="minor"/>
          </rPr>
          <t>Insira o prazo de entrega deste produto em dias úteis.</t>
        </r>
      </text>
    </comment>
  </commentList>
</comments>
</file>

<file path=xl/comments5.xml><?xml version="1.0" encoding="utf-8"?>
<comments xmlns="http://schemas.openxmlformats.org/spreadsheetml/2006/main">
  <authors>
    <author>Leonardo</author>
  </authors>
  <commentList>
    <comment ref="C6" authorId="0">
      <text>
        <r>
          <rPr>
            <sz val="12"/>
            <color indexed="81"/>
            <rFont val="Calibri"/>
            <family val="2"/>
            <scheme val="minor"/>
          </rPr>
          <t>Selecione o dia do mês em que a movimentação ocorreu.</t>
        </r>
      </text>
    </comment>
    <comment ref="D6" authorId="0">
      <text>
        <r>
          <rPr>
            <sz val="12"/>
            <color indexed="81"/>
            <rFont val="Calibri"/>
            <family val="2"/>
            <scheme val="minor"/>
          </rPr>
          <t>Selecione o produto movimentado.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Selecione o profissional do estoque responsável pela movimentação.</t>
        </r>
      </text>
    </comment>
    <comment ref="G6" authorId="0">
      <text>
        <r>
          <rPr>
            <sz val="12"/>
            <color indexed="81"/>
            <rFont val="Calibri"/>
            <family val="2"/>
            <scheme val="minor"/>
          </rPr>
          <t>Insira a quantidade movimentada do produto.</t>
        </r>
      </text>
    </comment>
  </commentList>
</comments>
</file>

<file path=xl/comments6.xml><?xml version="1.0" encoding="utf-8"?>
<comments xmlns="http://schemas.openxmlformats.org/spreadsheetml/2006/main">
  <authors>
    <author>Leonardo</author>
  </authors>
  <commentList>
    <comment ref="E6" authorId="0">
      <text>
        <r>
          <rPr>
            <sz val="12"/>
            <color indexed="81"/>
            <rFont val="Calibri"/>
            <family val="2"/>
            <scheme val="minor"/>
          </rPr>
          <t>Este é o valor de estoque gerado pelo cadastro inicial e as movimentações. Se houver erros de lançamento, certamente o seu inventário encontrará uma quantidade diferente de itens.</t>
        </r>
      </text>
    </comment>
    <comment ref="F6" authorId="0">
      <text>
        <r>
          <rPr>
            <sz val="12"/>
            <color indexed="81"/>
            <rFont val="Calibri"/>
            <family val="2"/>
            <scheme val="minor"/>
          </rPr>
          <t>Insira a quantidade inventariada do produto.</t>
        </r>
      </text>
    </comment>
    <comment ref="G6" authorId="0">
      <text>
        <r>
          <rPr>
            <sz val="12"/>
            <color indexed="81"/>
            <rFont val="Calibri"/>
            <family val="2"/>
            <scheme val="minor"/>
          </rPr>
          <t>Valor do estoque inventariado.</t>
        </r>
      </text>
    </comment>
    <comment ref="H6" authorId="0">
      <text>
        <r>
          <rPr>
            <sz val="12"/>
            <color indexed="81"/>
            <rFont val="Calibri"/>
            <family val="2"/>
            <scheme val="minor"/>
          </rPr>
          <t>Valor de estoque gerado pelos lançamentos. Se houver diferença entre os itens lançados e os inventariados, esta diferença será refletida aqui.</t>
        </r>
      </text>
    </comment>
    <comment ref="I6" authorId="0">
      <text>
        <r>
          <rPr>
            <sz val="12"/>
            <color indexed="81"/>
            <rFont val="Calibri"/>
            <family val="2"/>
            <scheme val="minor"/>
          </rPr>
          <t>Diferença entre o valor de estoque gerado pelas movimentações e o estoque inventariado.</t>
        </r>
      </text>
    </comment>
    <comment ref="J6" authorId="0">
      <text>
        <r>
          <rPr>
            <sz val="12"/>
            <color indexed="81"/>
            <rFont val="Calibri"/>
            <family val="2"/>
            <scheme val="minor"/>
          </rPr>
          <t>Grau de precisão no acerto de movimentações e estoque inventariado. Se o grau de precisão estiver baixo, recomendamos que verifique os processos de movimentação de estoque para minimizar este tipo de erro. O ideal é ter grau de precisão 100%.</t>
        </r>
      </text>
    </comment>
  </commentList>
</comments>
</file>

<file path=xl/comments7.xml><?xml version="1.0" encoding="utf-8"?>
<comments xmlns="http://schemas.openxmlformats.org/spreadsheetml/2006/main">
  <authors>
    <author>Leonardo</author>
  </authors>
  <commentList>
    <comment ref="F6" authorId="0">
      <text>
        <r>
          <rPr>
            <sz val="12"/>
            <color indexed="81"/>
            <rFont val="Calibri"/>
            <family val="2"/>
            <scheme val="minor"/>
          </rPr>
          <t>Esta quantidade é a quantidade inventariada de itens em estoque, no entanto, se você não tiver feito o inventario, será utilizada a quantidade gerada pelas movimentações na planilha.</t>
        </r>
      </text>
    </comment>
    <comment ref="G6" authorId="0">
      <text>
        <r>
          <rPr>
            <sz val="12"/>
            <color indexed="81"/>
            <rFont val="Calibri"/>
            <family val="2"/>
            <scheme val="minor"/>
          </rPr>
          <t xml:space="preserve">Este é o status de seu estoque:
</t>
        </r>
        <r>
          <rPr>
            <b/>
            <sz val="12"/>
            <color indexed="81"/>
            <rFont val="Calibri"/>
            <family val="2"/>
            <scheme val="minor"/>
          </rPr>
          <t>Sem estoque:</t>
        </r>
        <r>
          <rPr>
            <sz val="12"/>
            <color indexed="81"/>
            <rFont val="Calibri"/>
            <family val="2"/>
            <scheme val="minor"/>
          </rPr>
          <t xml:space="preserve"> seu estoque deste item está zerado. Reponha imediatamente.
</t>
        </r>
        <r>
          <rPr>
            <b/>
            <sz val="12"/>
            <color indexed="81"/>
            <rFont val="Calibri"/>
            <family val="2"/>
            <scheme val="minor"/>
          </rPr>
          <t>Quase sem estoque:</t>
        </r>
        <r>
          <rPr>
            <sz val="12"/>
            <color indexed="81"/>
            <rFont val="Calibri"/>
            <family val="2"/>
            <scheme val="minor"/>
          </rPr>
          <t xml:space="preserve"> Seu estoque deste item está acabando. É hora de repor.
</t>
        </r>
        <r>
          <rPr>
            <b/>
            <sz val="12"/>
            <color indexed="81"/>
            <rFont val="Calibri"/>
            <family val="2"/>
            <scheme val="minor"/>
          </rPr>
          <t>Estoque moderado:</t>
        </r>
        <r>
          <rPr>
            <sz val="12"/>
            <color indexed="81"/>
            <rFont val="Calibri"/>
            <family val="2"/>
            <scheme val="minor"/>
          </rPr>
          <t xml:space="preserve"> Você tem estoque deste produto, mas verifique a necessidade futura deste item para não ser pego de surpresa.
</t>
        </r>
        <r>
          <rPr>
            <b/>
            <sz val="12"/>
            <color indexed="81"/>
            <rFont val="Calibri"/>
            <family val="2"/>
            <scheme val="minor"/>
          </rPr>
          <t>Estoque confortável:</t>
        </r>
        <r>
          <rPr>
            <sz val="12"/>
            <color indexed="81"/>
            <rFont val="Calibri"/>
            <family val="2"/>
            <scheme val="minor"/>
          </rPr>
          <t xml:space="preserve"> Você têm bastante estoque deste item.</t>
        </r>
      </text>
    </comment>
    <comment ref="K6" authorId="0">
      <text>
        <r>
          <rPr>
            <sz val="12"/>
            <color indexed="81"/>
            <rFont val="Calibri"/>
            <family val="2"/>
            <scheme val="minor"/>
          </rPr>
          <t>Porcentagem de participação do item no volume financeiro do estoque.</t>
        </r>
      </text>
    </comment>
    <comment ref="L6" authorId="0">
      <text>
        <r>
          <rPr>
            <sz val="12"/>
            <color indexed="81"/>
            <rFont val="Calibri"/>
            <family val="2"/>
            <scheme val="minor"/>
          </rPr>
          <t>Porcentagem de participação deste item no volume de itens do estoque.</t>
        </r>
      </text>
    </comment>
    <comment ref="M6" authorId="0">
      <text>
        <r>
          <rPr>
            <sz val="12"/>
            <color indexed="81"/>
            <rFont val="Calibri"/>
            <family val="2"/>
            <scheme val="minor"/>
          </rPr>
          <t>Preço médio deste item entre sua entradas e o estoque inicial.</t>
        </r>
      </text>
    </comment>
    <comment ref="N6" authorId="0">
      <text>
        <r>
          <rPr>
            <sz val="12"/>
            <color indexed="81"/>
            <rFont val="Calibri"/>
            <family val="2"/>
            <scheme val="minor"/>
          </rPr>
          <t>Esta coluna apresenta o seu giro de estoque baseado no estoque inicial. Ou seja, quantas vezes o estoque inicial você precisa durante o ano para atender as saídas.</t>
        </r>
      </text>
    </comment>
  </commentList>
</comments>
</file>

<file path=xl/comments8.xml><?xml version="1.0" encoding="utf-8"?>
<comments xmlns="http://schemas.openxmlformats.org/spreadsheetml/2006/main">
  <authors>
    <author>Leonardo</author>
  </authors>
  <commentList>
    <comment ref="J7" authorId="0">
      <text>
        <r>
          <rPr>
            <sz val="12"/>
            <color indexed="81"/>
            <rFont val="Calibri"/>
            <family val="2"/>
            <scheme val="minor"/>
          </rPr>
          <t>Está é a classificação ABC de seus produtos. Itens com poca participação financeira em seu estoque recebem classificação C, itens com média participação, recebem B e itans com muita participação, recebem classificação A.</t>
        </r>
      </text>
    </comment>
  </commentList>
</comments>
</file>

<file path=xl/sharedStrings.xml><?xml version="1.0" encoding="utf-8"?>
<sst xmlns="http://schemas.openxmlformats.org/spreadsheetml/2006/main" count="260" uniqueCount="166">
  <si>
    <t>1. PREMISSAS GERAIS</t>
  </si>
  <si>
    <t>2. LANÇAMENTOS</t>
  </si>
  <si>
    <t>3. INVENTÁRIO</t>
  </si>
  <si>
    <t>4. RESULTADOS CONSOLIDADOS</t>
  </si>
  <si>
    <t>5. GRÁFICOS</t>
  </si>
  <si>
    <t>6. RELATÓRIO DE IMPRESSÃO</t>
  </si>
  <si>
    <t>PLANILHA DE</t>
  </si>
  <si>
    <r>
      <t xml:space="preserve">IMPORTANTE: </t>
    </r>
    <r>
      <rPr>
        <b/>
        <sz val="18"/>
        <color rgb="FF333333"/>
        <rFont val="Calibri"/>
        <family val="2"/>
        <scheme val="minor"/>
      </rPr>
      <t>LEIA OS PASSOS E ENTENDA A PLANILHA</t>
    </r>
  </si>
  <si>
    <t>Dúvidas? Clique nos Links presentes em toda a planilha para ver vídeos explicativos sobre o método, preenchimento e análise de cada aba!</t>
  </si>
  <si>
    <t>Passo 1</t>
  </si>
  <si>
    <t>Passo 2</t>
  </si>
  <si>
    <t>LANÇAMENTOS</t>
  </si>
  <si>
    <t>Passo 3</t>
  </si>
  <si>
    <t>INVENTÁRIO</t>
  </si>
  <si>
    <t>Passo 4</t>
  </si>
  <si>
    <t>RESULTADOS CONSOLIDADOS</t>
  </si>
  <si>
    <t>Passo 5</t>
  </si>
  <si>
    <t>GRÁFICOS</t>
  </si>
  <si>
    <t>Passo 6</t>
  </si>
  <si>
    <t>RELATÓRIO DE IMPRESSÃO</t>
  </si>
  <si>
    <t>Cadastro de produtos</t>
  </si>
  <si>
    <t>Código</t>
  </si>
  <si>
    <t>Nome do produto</t>
  </si>
  <si>
    <t>Estoque mínimo</t>
  </si>
  <si>
    <t>Estoque inicial</t>
  </si>
  <si>
    <t>Data de cadastro</t>
  </si>
  <si>
    <t>Custo unitário de Primeira Entrada</t>
  </si>
  <si>
    <t>Cadastro de fornecedores</t>
  </si>
  <si>
    <t>Nome do fornecedor</t>
  </si>
  <si>
    <t>Email</t>
  </si>
  <si>
    <t>Telefone</t>
  </si>
  <si>
    <t>Observações</t>
  </si>
  <si>
    <t>fornecedor@luz.vc</t>
  </si>
  <si>
    <t>21 2345-6789</t>
  </si>
  <si>
    <t>Contato comercial: Joana Blank</t>
  </si>
  <si>
    <t>Cadastro de profissionais responsáveis pelo estoque</t>
  </si>
  <si>
    <t>Nome do profissional responsável</t>
  </si>
  <si>
    <t>Telefone pessoal</t>
  </si>
  <si>
    <t>21 9345-6789</t>
  </si>
  <si>
    <t>Lançamentos</t>
  </si>
  <si>
    <t>Data</t>
  </si>
  <si>
    <t>Produto</t>
  </si>
  <si>
    <t>Responsável</t>
  </si>
  <si>
    <t>Custo unitário</t>
  </si>
  <si>
    <t>Qtde.</t>
  </si>
  <si>
    <t>Fornecedor</t>
  </si>
  <si>
    <t>Prazo de entrega (dias úteis)</t>
  </si>
  <si>
    <t>Estoque estimado</t>
  </si>
  <si>
    <t>Total de compras</t>
  </si>
  <si>
    <t>Comparativo</t>
  </si>
  <si>
    <t>Estoque gerado</t>
  </si>
  <si>
    <t>Estoque disponível</t>
  </si>
  <si>
    <t>Valor real do estoque</t>
  </si>
  <si>
    <t>Valor gerado de estoque</t>
  </si>
  <si>
    <t>Diferença (real x gerado)</t>
  </si>
  <si>
    <t>Grau de precisão</t>
  </si>
  <si>
    <t>QUANTIDADE ENTRADA</t>
  </si>
  <si>
    <t>QUANTIDADE SAÍDA</t>
  </si>
  <si>
    <t>Total de saídas (R$)</t>
  </si>
  <si>
    <t>TOTAL VENDIDO</t>
  </si>
  <si>
    <t>ESTOQUE</t>
  </si>
  <si>
    <t>PREÇO MÉDIO</t>
  </si>
  <si>
    <t>Custo Médio</t>
  </si>
  <si>
    <t>Situação de produtos</t>
  </si>
  <si>
    <t>Estoque atual</t>
  </si>
  <si>
    <t>Status</t>
  </si>
  <si>
    <t>Entradas</t>
  </si>
  <si>
    <t>Saídas</t>
  </si>
  <si>
    <t>Total de gastos com produtos</t>
  </si>
  <si>
    <t>Relevância no estoque (gastos)</t>
  </si>
  <si>
    <t>Relevância no estoque (volume)</t>
  </si>
  <si>
    <t>Custo médio por produto</t>
  </si>
  <si>
    <t>Giro de estoque do produto</t>
  </si>
  <si>
    <t>Selecione o produto</t>
  </si>
  <si>
    <t>Análise do produto</t>
  </si>
  <si>
    <t>Análise mensal</t>
  </si>
  <si>
    <t>Itens em estoque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</si>
  <si>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</si>
  <si>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</si>
  <si>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</si>
  <si>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</si>
  <si>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</si>
  <si>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</si>
  <si>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</si>
  <si>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</si>
  <si>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Gasto com produto</t>
  </si>
  <si>
    <t>Setembro</t>
  </si>
  <si>
    <t>Outubro</t>
  </si>
  <si>
    <t>Novembro</t>
  </si>
  <si>
    <t>Dezembro</t>
  </si>
  <si>
    <t>Prazo médio de entrega</t>
  </si>
  <si>
    <t>Total</t>
  </si>
  <si>
    <t>Classificação ABC</t>
  </si>
  <si>
    <t>Selecione o modo de visualização</t>
  </si>
  <si>
    <t>Ranking dos melhores fornecedores</t>
  </si>
  <si>
    <t>Prazo de entrega</t>
  </si>
  <si>
    <t>Preço unitário</t>
  </si>
  <si>
    <t>Gasto médio mensal do produto</t>
  </si>
  <si>
    <t>Situação atual</t>
  </si>
  <si>
    <t>TOP 15: Ranking ABC</t>
  </si>
  <si>
    <t>Variedade de itens em estoque</t>
  </si>
  <si>
    <t>Número de itens em estoque</t>
  </si>
  <si>
    <t>Participação acumulada</t>
  </si>
  <si>
    <t>Valor total em estoque</t>
  </si>
  <si>
    <t>Estoque Geral</t>
  </si>
  <si>
    <t>Valor total em estoque inicial</t>
  </si>
  <si>
    <t>Valor total de entradas</t>
  </si>
  <si>
    <t>Valor total em estoque final</t>
  </si>
  <si>
    <t>Valor total das saídas</t>
  </si>
  <si>
    <t>Resumo</t>
  </si>
  <si>
    <t>VALOR INICIAL</t>
  </si>
  <si>
    <t>Produto selecionado</t>
  </si>
  <si>
    <t>Fornecedores</t>
  </si>
  <si>
    <t>Preço médio</t>
  </si>
  <si>
    <t>Ranking Preço</t>
  </si>
  <si>
    <t>Aux</t>
  </si>
  <si>
    <t>Desempate preço</t>
  </si>
  <si>
    <t>Desempate prazo</t>
  </si>
  <si>
    <t>Ranking Prazo</t>
  </si>
  <si>
    <t>Prazo médio</t>
  </si>
  <si>
    <t>Seja bem-vindo(a). Com esta planilha você poderá ter o total controle sobre o estoque de sua empresa.</t>
  </si>
  <si>
    <t>CADASTRO</t>
  </si>
  <si>
    <t>Nesta área você irá cadastrar seus produtos, fornecedores e profissionais responsáveis pelo estoque.</t>
  </si>
  <si>
    <r>
      <t>1.1. Produtos:</t>
    </r>
    <r>
      <rPr>
        <sz val="11"/>
        <color theme="1"/>
        <rFont val="Arial"/>
        <family val="2"/>
      </rPr>
      <t xml:space="preserve"> Aqui você deve cadastrar todos os produtos existentes no seu estoque. Você só poderá lanças produtos cadastrados.</t>
    </r>
  </si>
  <si>
    <r>
      <t>1.2. Fornecedores:</t>
    </r>
    <r>
      <rPr>
        <sz val="11"/>
        <color theme="1"/>
        <rFont val="Arial"/>
        <family val="2"/>
      </rPr>
      <t xml:space="preserve"> Aqui você deve cadastrar todos os seus fornecedores.</t>
    </r>
  </si>
  <si>
    <r>
      <t>1.3. Profissionais:</t>
    </r>
    <r>
      <rPr>
        <sz val="11"/>
        <color theme="1"/>
        <rFont val="Arial"/>
        <family val="2"/>
      </rPr>
      <t xml:space="preserve"> Aqui você deve cadastrar todos os profissionais responsáveis pelo estoque.</t>
    </r>
  </si>
  <si>
    <t>Nesta área você deve lançar todas as movimentações que ocorrerem no seu estoque durante todos os meses do ano.</t>
  </si>
  <si>
    <t>Nesta parte da planilha você poderá fazer um inventário do seu estoque vendo os resultados atuais e lançando as quantidades reais disponíveis no estoque.</t>
  </si>
  <si>
    <t>Nesta área da planilha você verá os resultados do seu controle de estoque em tempo real. Você verá a situação dos seus produtos, a situação atual do seu estoque, análise individual de produto e histórico de movimentações.</t>
  </si>
  <si>
    <r>
      <t>4.1. Situação de Produtos:</t>
    </r>
    <r>
      <rPr>
        <sz val="11"/>
        <color theme="1"/>
        <rFont val="Arial"/>
        <family val="2"/>
      </rPr>
      <t xml:space="preserve"> Aqui você encontra a situação de seus produtos cadastrados com </t>
    </r>
    <r>
      <rPr>
        <i/>
        <sz val="11"/>
        <color theme="1"/>
        <rFont val="Arial"/>
        <family val="2"/>
      </rPr>
      <t>status</t>
    </r>
    <r>
      <rPr>
        <sz val="11"/>
        <color theme="1"/>
        <rFont val="Arial"/>
        <family val="2"/>
      </rPr>
      <t>, relevância, custo médio e giro de cada um.</t>
    </r>
  </si>
  <si>
    <r>
      <t>4.2. Situação Atual:</t>
    </r>
    <r>
      <rPr>
        <sz val="11"/>
        <color theme="1"/>
        <rFont val="Arial"/>
        <family val="2"/>
      </rPr>
      <t xml:space="preserve"> Aqui você encontra um panorama geral do seu estoque com todas as suas movimentações e ainda um ranking de produtos na classificação ABC.</t>
    </r>
  </si>
  <si>
    <r>
      <t>4.3. Análise Individual:</t>
    </r>
    <r>
      <rPr>
        <sz val="11"/>
        <color theme="1"/>
        <rFont val="Arial"/>
        <family val="2"/>
      </rPr>
      <t xml:space="preserve"> Aqui você verá status e todos os resultados individualizados para cada produto no seu estoque. Basta selecionar o produto que deseja analisar.</t>
    </r>
  </si>
  <si>
    <t>Aqui você verá os resultados do seu controle de estoque graficamente. Os gráficos são maneiras rápidas e eficazes de visualizar resultados e tomar decisões. Você ainda conta com alertas e dicas personalizadas de nossos consultores sobre os resultados encontrados.</t>
  </si>
  <si>
    <t>Nesta aba você poderá imprimir um relatório completo com os resultados do seu controle de estoque configurado para a melhor economia de papel e tinta. Basta clicar em "Arquivo &gt; Imprimir" no seu Excel ou pressionar "Ctrl+P" no seu teclado.</t>
  </si>
  <si>
    <t>RELATÓRIO IMPRESSO DA PLANILHA DE</t>
  </si>
  <si>
    <t>CONTROLE DE ESTOQUE 3.0</t>
  </si>
  <si>
    <r>
      <rPr>
        <b/>
        <sz val="36"/>
        <color theme="1"/>
        <rFont val="Calibri"/>
        <family val="2"/>
        <scheme val="minor"/>
      </rPr>
      <t>1.</t>
    </r>
    <r>
      <rPr>
        <sz val="36"/>
        <color theme="1"/>
        <rFont val="Calibri"/>
        <family val="2"/>
        <scheme val="minor"/>
      </rPr>
      <t xml:space="preserve"> Situação atual</t>
    </r>
  </si>
  <si>
    <r>
      <rPr>
        <b/>
        <sz val="36"/>
        <color theme="1"/>
        <rFont val="Calibri"/>
        <family val="2"/>
        <scheme val="minor"/>
      </rPr>
      <t>2.</t>
    </r>
    <r>
      <rPr>
        <sz val="36"/>
        <color theme="1"/>
        <rFont val="Calibri"/>
        <family val="2"/>
        <scheme val="minor"/>
      </rPr>
      <t xml:space="preserve"> Gráficos</t>
    </r>
  </si>
  <si>
    <r>
      <rPr>
        <b/>
        <sz val="28"/>
        <color theme="1"/>
        <rFont val="Calibri"/>
        <family val="2"/>
        <scheme val="minor"/>
      </rPr>
      <t>1.</t>
    </r>
    <r>
      <rPr>
        <sz val="28"/>
        <color theme="1"/>
        <rFont val="Calibri"/>
        <family val="2"/>
        <scheme val="minor"/>
      </rPr>
      <t xml:space="preserve"> Situação atual</t>
    </r>
  </si>
  <si>
    <r>
      <rPr>
        <b/>
        <sz val="28"/>
        <color theme="1"/>
        <rFont val="Calibri"/>
        <family val="2"/>
        <scheme val="minor"/>
      </rPr>
      <t>2.</t>
    </r>
    <r>
      <rPr>
        <sz val="28"/>
        <color theme="1"/>
        <rFont val="Calibri"/>
        <family val="2"/>
        <scheme val="minor"/>
      </rPr>
      <t xml:space="preserve"> Gráficos</t>
    </r>
  </si>
  <si>
    <r>
      <t>2.2. Saída:</t>
    </r>
    <r>
      <rPr>
        <sz val="11"/>
        <color theme="1"/>
        <rFont val="Arial"/>
        <family val="2"/>
      </rPr>
      <t xml:space="preserve"> Aqui você vai fazer os lançamentos de todas as saídas de produtos em seu estoque.</t>
    </r>
  </si>
  <si>
    <r>
      <t>2.1. Entrada:</t>
    </r>
    <r>
      <rPr>
        <sz val="11"/>
        <color theme="1"/>
        <rFont val="Arial"/>
        <family val="2"/>
      </rPr>
      <t xml:space="preserve"> Aqui você vai fazer os lançamentos de todas as entradas de produtos em seu estoque.</t>
    </r>
  </si>
  <si>
    <t>Prego</t>
  </si>
  <si>
    <t>Tubo</t>
  </si>
  <si>
    <t>Pregos e Parafusos Ltda.</t>
  </si>
  <si>
    <t>Acme Materiais de Construção</t>
  </si>
  <si>
    <t>Hidráulica Materiais Hidráulicos S/A</t>
  </si>
  <si>
    <t>24 2345-6789</t>
  </si>
  <si>
    <t>11 2345-6789</t>
  </si>
  <si>
    <t>Almoxarife</t>
  </si>
  <si>
    <t>Carlos Lisboa</t>
  </si>
  <si>
    <t>Gabrielle da Costa Alvarenga</t>
  </si>
  <si>
    <t>almoxarife@almoxarifado.com.br</t>
  </si>
  <si>
    <t>apontador@almoxarifado.com.br</t>
  </si>
  <si>
    <t>22 9345-6789</t>
  </si>
  <si>
    <t>Apontador de estoque</t>
  </si>
  <si>
    <t>Melhor custo unitário</t>
  </si>
  <si>
    <t>Valor total de saídas</t>
  </si>
  <si>
    <t>Valor total das entradas</t>
  </si>
  <si>
    <t>Menos de 5% dos seus produtos se encontram abaixo do estoque mínimo. Resolva as situações pendentes e mantenha o bom controle!</t>
  </si>
  <si>
    <t>Você não tem produtos abaixo do nível de estoque mínimo. Mantenha o bom trabalho!</t>
  </si>
  <si>
    <t>Quantidade de produtos acima do estoque mínimo</t>
  </si>
  <si>
    <t>Quantidade de produtos abaixo do estoque mínimo</t>
  </si>
  <si>
    <t>Nota Fiscal (opcional)</t>
  </si>
  <si>
    <t>Nota 005</t>
  </si>
  <si>
    <t>3.0.3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</si>
</sst>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164" formatCode="&quot;R$&quot;\ #,##0.00"/>
    <numFmt numFmtId="165" formatCode="#,##0.000"/>
    <numFmt numFmtId="166" formatCode=";;;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333333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8"/>
      <color rgb="FF33333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2"/>
      <color indexed="8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/>
      <name val="Arial"/>
      <family val="2"/>
    </font>
    <font>
      <sz val="36"/>
      <color theme="0" tint="-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6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5" fillId="0" borderId="0" xfId="0" applyFont="1" applyFill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13" fillId="3" borderId="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left" vertical="center" wrapText="1" indent="1"/>
      <protection locked="0"/>
    </xf>
    <xf numFmtId="0" fontId="14" fillId="0" borderId="5" xfId="0" applyNumberFormat="1" applyFont="1" applyBorder="1" applyAlignment="1" applyProtection="1">
      <alignment horizontal="left" vertical="center" wrapText="1" indent="1"/>
      <protection locked="0"/>
    </xf>
    <xf numFmtId="0" fontId="14" fillId="0" borderId="5" xfId="0" applyNumberFormat="1" applyFont="1" applyBorder="1" applyAlignment="1" applyProtection="1">
      <alignment horizontal="left" vertical="center" indent="1"/>
      <protection locked="0"/>
    </xf>
    <xf numFmtId="0" fontId="13" fillId="3" borderId="4" xfId="0" applyFont="1" applyFill="1" applyBorder="1" applyAlignment="1" applyProtection="1">
      <alignment horizontal="left" vertical="center" wrapText="1" indent="1"/>
    </xf>
    <xf numFmtId="0" fontId="14" fillId="0" borderId="5" xfId="0" applyFont="1" applyBorder="1" applyAlignment="1" applyProtection="1">
      <alignment horizontal="left" vertical="center" indent="1"/>
      <protection locked="0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1" xfId="0" applyFont="1" applyFill="1" applyBorder="1" applyAlignment="1" applyProtection="1">
      <alignment horizontal="left" vertical="center" wrapText="1" indent="1"/>
    </xf>
    <xf numFmtId="0" fontId="0" fillId="0" borderId="0" xfId="0" applyProtection="1"/>
    <xf numFmtId="0" fontId="16" fillId="4" borderId="4" xfId="0" applyFont="1" applyFill="1" applyBorder="1" applyAlignment="1" applyProtection="1">
      <alignment horizontal="left" vertical="center" wrapText="1" indent="1"/>
    </xf>
    <xf numFmtId="3" fontId="16" fillId="4" borderId="4" xfId="0" applyNumberFormat="1" applyFont="1" applyFill="1" applyBorder="1" applyAlignment="1" applyProtection="1">
      <alignment horizontal="left" vertical="center" wrapText="1" indent="1"/>
    </xf>
    <xf numFmtId="9" fontId="16" fillId="4" borderId="4" xfId="3" applyFont="1" applyFill="1" applyBorder="1" applyAlignment="1" applyProtection="1">
      <alignment horizontal="left" vertical="center" wrapText="1" indent="1"/>
    </xf>
    <xf numFmtId="164" fontId="16" fillId="4" borderId="4" xfId="0" applyNumberFormat="1" applyFont="1" applyFill="1" applyBorder="1" applyAlignment="1" applyProtection="1">
      <alignment horizontal="left" vertical="center" wrapText="1" indent="1"/>
    </xf>
    <xf numFmtId="164" fontId="16" fillId="4" borderId="4" xfId="2" applyNumberFormat="1" applyFont="1" applyFill="1" applyBorder="1" applyAlignment="1" applyProtection="1">
      <alignment horizontal="left" vertical="center" wrapText="1" indent="1"/>
    </xf>
    <xf numFmtId="1" fontId="13" fillId="3" borderId="4" xfId="0" applyNumberFormat="1" applyFont="1" applyFill="1" applyBorder="1" applyAlignment="1" applyProtection="1">
      <alignment horizontal="left" vertical="center" indent="1"/>
    </xf>
    <xf numFmtId="0" fontId="0" fillId="4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 applyProtection="1">
      <alignment horizontal="left" indent="1"/>
    </xf>
    <xf numFmtId="0" fontId="3" fillId="4" borderId="0" xfId="0" applyFont="1" applyFill="1" applyAlignment="1">
      <alignment horizontal="left" indent="1"/>
    </xf>
    <xf numFmtId="0" fontId="13" fillId="3" borderId="4" xfId="0" applyFont="1" applyFill="1" applyBorder="1" applyAlignment="1" applyProtection="1">
      <alignment horizontal="left" vertical="center" wrapText="1" indent="1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3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64" fontId="14" fillId="0" borderId="5" xfId="0" applyNumberFormat="1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left" vertical="center" wrapText="1" indent="1"/>
      <protection locked="0"/>
    </xf>
    <xf numFmtId="0" fontId="14" fillId="0" borderId="12" xfId="0" applyFont="1" applyBorder="1" applyAlignment="1" applyProtection="1">
      <alignment horizontal="left" vertical="center" wrapText="1" inden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164" fontId="16" fillId="4" borderId="7" xfId="0" applyNumberFormat="1" applyFont="1" applyFill="1" applyBorder="1" applyAlignment="1" applyProtection="1">
      <alignment horizontal="center" vertical="center"/>
    </xf>
    <xf numFmtId="164" fontId="14" fillId="4" borderId="7" xfId="0" applyNumberFormat="1" applyFont="1" applyFill="1" applyBorder="1" applyAlignment="1" applyProtection="1">
      <alignment horizontal="center" vertical="center"/>
    </xf>
    <xf numFmtId="3" fontId="14" fillId="4" borderId="7" xfId="0" applyNumberFormat="1" applyFont="1" applyFill="1" applyBorder="1" applyAlignment="1" applyProtection="1">
      <alignment horizontal="center" vertical="center"/>
    </xf>
    <xf numFmtId="0" fontId="14" fillId="4" borderId="4" xfId="0" applyFont="1" applyFill="1" applyBorder="1" applyAlignment="1">
      <alignment horizontal="left" vertical="center" wrapText="1" indent="2"/>
    </xf>
    <xf numFmtId="0" fontId="14" fillId="4" borderId="4" xfId="0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164" fontId="14" fillId="4" borderId="4" xfId="2" applyNumberFormat="1" applyFont="1" applyFill="1" applyBorder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/>
    </xf>
    <xf numFmtId="9" fontId="14" fillId="4" borderId="4" xfId="3" applyFont="1" applyFill="1" applyBorder="1" applyAlignment="1">
      <alignment horizontal="center" vertical="center"/>
    </xf>
    <xf numFmtId="164" fontId="14" fillId="4" borderId="4" xfId="2" applyNumberFormat="1" applyFont="1" applyFill="1" applyBorder="1" applyAlignment="1">
      <alignment horizontal="center" vertical="center" wrapText="1"/>
    </xf>
    <xf numFmtId="0" fontId="14" fillId="4" borderId="4" xfId="2" applyNumberFormat="1" applyFont="1" applyFill="1" applyBorder="1" applyAlignment="1">
      <alignment horizontal="center" vertical="center"/>
    </xf>
    <xf numFmtId="0" fontId="14" fillId="4" borderId="4" xfId="0" applyNumberFormat="1" applyFont="1" applyFill="1" applyBorder="1" applyAlignment="1">
      <alignment horizontal="center" vertical="center"/>
    </xf>
    <xf numFmtId="164" fontId="14" fillId="4" borderId="4" xfId="3" applyNumberFormat="1" applyFont="1" applyFill="1" applyBorder="1" applyAlignment="1">
      <alignment horizontal="center" vertical="center"/>
    </xf>
    <xf numFmtId="1" fontId="14" fillId="4" borderId="4" xfId="3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/>
    </xf>
    <xf numFmtId="3" fontId="16" fillId="4" borderId="4" xfId="0" applyNumberFormat="1" applyFont="1" applyFill="1" applyBorder="1" applyAlignment="1">
      <alignment horizontal="center" vertical="center"/>
    </xf>
    <xf numFmtId="3" fontId="13" fillId="6" borderId="4" xfId="0" applyNumberFormat="1" applyFont="1" applyFill="1" applyBorder="1" applyAlignment="1" applyProtection="1">
      <alignment horizontal="center" vertical="center"/>
    </xf>
    <xf numFmtId="9" fontId="18" fillId="4" borderId="4" xfId="3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164" fontId="16" fillId="4" borderId="4" xfId="2" applyNumberFormat="1" applyFont="1" applyFill="1" applyBorder="1" applyAlignment="1" applyProtection="1">
      <alignment horizontal="center" vertical="center"/>
    </xf>
    <xf numFmtId="0" fontId="16" fillId="4" borderId="4" xfId="0" applyFont="1" applyFill="1" applyBorder="1" applyAlignment="1" applyProtection="1">
      <alignment horizontal="center" vertical="center"/>
    </xf>
    <xf numFmtId="3" fontId="16" fillId="4" borderId="4" xfId="0" applyNumberFormat="1" applyFont="1" applyFill="1" applyBorder="1" applyAlignment="1" applyProtection="1">
      <alignment horizontal="center" vertical="center"/>
    </xf>
    <xf numFmtId="3" fontId="16" fillId="4" borderId="4" xfId="0" applyNumberFormat="1" applyFont="1" applyFill="1" applyBorder="1" applyAlignment="1" applyProtection="1">
      <alignment horizontal="center" vertical="center" wrapText="1"/>
    </xf>
    <xf numFmtId="164" fontId="16" fillId="4" borderId="4" xfId="0" applyNumberFormat="1" applyFont="1" applyFill="1" applyBorder="1" applyAlignment="1" applyProtection="1">
      <alignment horizontal="center" vertical="center" wrapText="1"/>
    </xf>
    <xf numFmtId="0" fontId="14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</xf>
    <xf numFmtId="3" fontId="0" fillId="0" borderId="0" xfId="0" applyNumberFormat="1" applyProtection="1"/>
    <xf numFmtId="0" fontId="0" fillId="0" borderId="0" xfId="0" applyAlignment="1">
      <alignment horizontal="center"/>
    </xf>
    <xf numFmtId="0" fontId="20" fillId="0" borderId="0" xfId="0" applyFont="1" applyAlignment="1" applyProtection="1">
      <alignment vertical="top"/>
    </xf>
    <xf numFmtId="0" fontId="21" fillId="0" borderId="0" xfId="0" applyFont="1" applyAlignment="1" applyProtection="1">
      <alignment horizontal="left"/>
    </xf>
    <xf numFmtId="0" fontId="22" fillId="0" borderId="0" xfId="0" applyFont="1" applyBorder="1" applyAlignment="1" applyProtection="1">
      <alignment vertical="center"/>
    </xf>
    <xf numFmtId="0" fontId="24" fillId="0" borderId="8" xfId="0" applyFont="1" applyBorder="1" applyAlignment="1" applyProtection="1">
      <alignment vertical="center"/>
    </xf>
    <xf numFmtId="0" fontId="0" fillId="0" borderId="8" xfId="0" applyBorder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4" fillId="0" borderId="5" xfId="0" applyFont="1" applyBorder="1" applyAlignment="1" applyProtection="1">
      <alignment horizontal="center" vertical="center" wrapText="1"/>
      <protection locked="0"/>
    </xf>
    <xf numFmtId="0" fontId="13" fillId="3" borderId="4" xfId="0" applyFont="1" applyFill="1" applyBorder="1" applyAlignment="1" applyProtection="1">
      <alignment horizontal="center" vertical="center" wrapText="1"/>
    </xf>
    <xf numFmtId="0" fontId="27" fillId="0" borderId="0" xfId="0" applyFont="1"/>
    <xf numFmtId="9" fontId="27" fillId="0" borderId="0" xfId="0" applyNumberFormat="1" applyFont="1"/>
    <xf numFmtId="3" fontId="27" fillId="0" borderId="0" xfId="0" applyNumberFormat="1" applyFont="1"/>
    <xf numFmtId="0" fontId="13" fillId="3" borderId="4" xfId="0" applyFont="1" applyFill="1" applyBorder="1" applyAlignment="1" applyProtection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16" fillId="4" borderId="13" xfId="0" applyNumberFormat="1" applyFont="1" applyFill="1" applyBorder="1" applyAlignment="1">
      <alignment vertical="top" wrapText="1"/>
    </xf>
    <xf numFmtId="0" fontId="16" fillId="4" borderId="18" xfId="0" applyNumberFormat="1" applyFont="1" applyFill="1" applyBorder="1" applyAlignment="1">
      <alignment vertical="top" wrapText="1"/>
    </xf>
    <xf numFmtId="0" fontId="16" fillId="4" borderId="14" xfId="0" applyNumberFormat="1" applyFont="1" applyFill="1" applyBorder="1" applyAlignment="1">
      <alignment vertical="top" wrapText="1"/>
    </xf>
    <xf numFmtId="0" fontId="27" fillId="0" borderId="0" xfId="0" applyFont="1" applyAlignment="1" applyProtection="1">
      <alignment horizontal="right"/>
    </xf>
    <xf numFmtId="3" fontId="27" fillId="0" borderId="0" xfId="0" applyNumberFormat="1" applyFont="1" applyProtection="1"/>
    <xf numFmtId="9" fontId="2" fillId="0" borderId="0" xfId="3" applyFont="1"/>
    <xf numFmtId="0" fontId="30" fillId="0" borderId="4" xfId="0" applyFont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 applyProtection="1">
      <alignment horizontal="right"/>
    </xf>
    <xf numFmtId="3" fontId="2" fillId="0" borderId="0" xfId="0" applyNumberFormat="1" applyFont="1" applyProtection="1"/>
    <xf numFmtId="0" fontId="10" fillId="5" borderId="0" xfId="1" applyFont="1" applyFill="1" applyAlignment="1" applyProtection="1">
      <alignment horizontal="center" vertical="center"/>
      <protection locked="0"/>
    </xf>
    <xf numFmtId="0" fontId="0" fillId="2" borderId="0" xfId="0" applyFill="1" applyProtection="1"/>
    <xf numFmtId="0" fontId="0" fillId="4" borderId="0" xfId="0" applyFill="1" applyProtection="1"/>
    <xf numFmtId="0" fontId="3" fillId="4" borderId="0" xfId="0" applyFont="1" applyFill="1" applyProtection="1"/>
    <xf numFmtId="0" fontId="26" fillId="0" borderId="0" xfId="0" applyFont="1" applyAlignment="1" applyProtection="1">
      <alignment horizontal="center" vertical="center"/>
      <protection locked="0"/>
    </xf>
    <xf numFmtId="0" fontId="26" fillId="0" borderId="17" xfId="0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left" vertical="center" indent="1"/>
    </xf>
    <xf numFmtId="165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0" fillId="7" borderId="0" xfId="0" applyFill="1"/>
    <xf numFmtId="0" fontId="32" fillId="0" borderId="0" xfId="0" applyFont="1" applyFill="1"/>
    <xf numFmtId="0" fontId="22" fillId="0" borderId="0" xfId="0" applyFont="1" applyFill="1"/>
    <xf numFmtId="166" fontId="0" fillId="7" borderId="0" xfId="0" applyNumberFormat="1" applyFill="1" applyAlignment="1" applyProtection="1">
      <alignment horizontal="center" vertical="center"/>
    </xf>
    <xf numFmtId="0" fontId="0" fillId="7" borderId="0" xfId="0" applyFill="1" applyProtection="1"/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3" fillId="6" borderId="1" xfId="0" applyFont="1" applyFill="1" applyBorder="1" applyAlignment="1" applyProtection="1">
      <alignment horizontal="left" vertical="center" indent="1"/>
    </xf>
    <xf numFmtId="0" fontId="13" fillId="6" borderId="2" xfId="0" applyFont="1" applyFill="1" applyBorder="1" applyAlignment="1" applyProtection="1">
      <alignment horizontal="left" vertical="center" indent="1"/>
    </xf>
    <xf numFmtId="0" fontId="13" fillId="6" borderId="3" xfId="0" applyFont="1" applyFill="1" applyBorder="1" applyAlignment="1" applyProtection="1">
      <alignment horizontal="left" vertical="center" indent="1"/>
    </xf>
    <xf numFmtId="0" fontId="13" fillId="6" borderId="4" xfId="0" applyFont="1" applyFill="1" applyBorder="1" applyAlignment="1" applyProtection="1">
      <alignment horizontal="left" vertical="center" indent="1"/>
    </xf>
    <xf numFmtId="0" fontId="13" fillId="6" borderId="1" xfId="0" applyFont="1" applyFill="1" applyBorder="1" applyAlignment="1" applyProtection="1">
      <alignment horizontal="left" vertical="center" indent="2"/>
    </xf>
    <xf numFmtId="0" fontId="13" fillId="6" borderId="2" xfId="0" applyFont="1" applyFill="1" applyBorder="1" applyAlignment="1" applyProtection="1">
      <alignment horizontal="left" vertical="center" indent="2"/>
    </xf>
    <xf numFmtId="0" fontId="13" fillId="6" borderId="3" xfId="0" applyFont="1" applyFill="1" applyBorder="1" applyAlignment="1" applyProtection="1">
      <alignment horizontal="left" vertical="center" indent="2"/>
    </xf>
    <xf numFmtId="0" fontId="13" fillId="6" borderId="4" xfId="0" applyFont="1" applyFill="1" applyBorder="1" applyAlignment="1" applyProtection="1">
      <alignment horizontal="left" vertical="center" indent="2"/>
    </xf>
    <xf numFmtId="164" fontId="16" fillId="4" borderId="4" xfId="0" applyNumberFormat="1" applyFont="1" applyFill="1" applyBorder="1" applyAlignment="1">
      <alignment horizontal="left" vertical="center" indent="1"/>
    </xf>
    <xf numFmtId="0" fontId="13" fillId="3" borderId="4" xfId="0" applyFont="1" applyFill="1" applyBorder="1" applyAlignment="1" applyProtection="1">
      <alignment horizontal="left" vertical="center" indent="1"/>
    </xf>
    <xf numFmtId="0" fontId="16" fillId="4" borderId="4" xfId="0" applyFont="1" applyFill="1" applyBorder="1" applyAlignment="1">
      <alignment horizontal="left" vertical="center" wrapText="1" indent="1"/>
    </xf>
    <xf numFmtId="0" fontId="13" fillId="3" borderId="4" xfId="0" applyFont="1" applyFill="1" applyBorder="1" applyAlignment="1" applyProtection="1">
      <alignment horizontal="left" vertical="center" wrapText="1" indent="1"/>
    </xf>
    <xf numFmtId="3" fontId="16" fillId="4" borderId="4" xfId="0" applyNumberFormat="1" applyFont="1" applyFill="1" applyBorder="1" applyAlignment="1">
      <alignment horizontal="left" vertical="center" indent="1"/>
    </xf>
    <xf numFmtId="0" fontId="13" fillId="3" borderId="4" xfId="0" applyFont="1" applyFill="1" applyBorder="1" applyAlignment="1" applyProtection="1">
      <alignment horizontal="center" vertical="center" wrapText="1"/>
    </xf>
    <xf numFmtId="0" fontId="16" fillId="0" borderId="9" xfId="0" applyFont="1" applyBorder="1" applyAlignment="1" applyProtection="1">
      <alignment horizontal="left" vertical="center" indent="1"/>
      <protection locked="0"/>
    </xf>
    <xf numFmtId="0" fontId="16" fillId="0" borderId="10" xfId="0" applyFont="1" applyBorder="1" applyAlignment="1" applyProtection="1">
      <alignment horizontal="left" vertical="center" indent="1"/>
      <protection locked="0"/>
    </xf>
    <xf numFmtId="0" fontId="17" fillId="5" borderId="1" xfId="0" applyFont="1" applyFill="1" applyBorder="1" applyAlignment="1" applyProtection="1">
      <alignment horizontal="left" vertical="center" wrapText="1" indent="1"/>
    </xf>
    <xf numFmtId="0" fontId="17" fillId="5" borderId="3" xfId="0" applyFont="1" applyFill="1" applyBorder="1" applyAlignment="1" applyProtection="1">
      <alignment horizontal="left" vertical="center" wrapText="1" indent="1"/>
    </xf>
    <xf numFmtId="0" fontId="26" fillId="4" borderId="1" xfId="0" applyFont="1" applyFill="1" applyBorder="1" applyAlignment="1" applyProtection="1">
      <alignment horizontal="left" vertical="center" indent="1"/>
    </xf>
    <xf numFmtId="0" fontId="26" fillId="4" borderId="2" xfId="0" applyFont="1" applyFill="1" applyBorder="1" applyAlignment="1" applyProtection="1">
      <alignment horizontal="left" vertical="center" indent="1"/>
    </xf>
    <xf numFmtId="0" fontId="26" fillId="4" borderId="3" xfId="0" applyFont="1" applyFill="1" applyBorder="1" applyAlignment="1" applyProtection="1">
      <alignment horizontal="left" vertical="center" indent="1"/>
    </xf>
    <xf numFmtId="0" fontId="17" fillId="5" borderId="2" xfId="0" applyFont="1" applyFill="1" applyBorder="1" applyAlignment="1" applyProtection="1">
      <alignment horizontal="left" vertical="center" wrapText="1" indent="1"/>
    </xf>
    <xf numFmtId="0" fontId="29" fillId="6" borderId="1" xfId="0" applyFont="1" applyFill="1" applyBorder="1" applyAlignment="1" applyProtection="1">
      <alignment horizontal="left" vertical="center" indent="1"/>
    </xf>
    <xf numFmtId="0" fontId="29" fillId="6" borderId="2" xfId="0" applyFont="1" applyFill="1" applyBorder="1" applyAlignment="1" applyProtection="1">
      <alignment horizontal="left" vertical="center" indent="1"/>
    </xf>
    <xf numFmtId="0" fontId="29" fillId="6" borderId="3" xfId="0" applyFont="1" applyFill="1" applyBorder="1" applyAlignment="1" applyProtection="1">
      <alignment horizontal="left" vertical="center" indent="1"/>
    </xf>
    <xf numFmtId="0" fontId="16" fillId="4" borderId="19" xfId="0" applyNumberFormat="1" applyFont="1" applyFill="1" applyBorder="1" applyAlignment="1">
      <alignment horizontal="left" vertical="top" wrapText="1" indent="1"/>
    </xf>
    <xf numFmtId="0" fontId="16" fillId="4" borderId="0" xfId="0" applyNumberFormat="1" applyFont="1" applyFill="1" applyBorder="1" applyAlignment="1">
      <alignment horizontal="left" vertical="top" wrapText="1" indent="1"/>
    </xf>
    <xf numFmtId="0" fontId="16" fillId="4" borderId="20" xfId="0" applyNumberFormat="1" applyFont="1" applyFill="1" applyBorder="1" applyAlignment="1">
      <alignment horizontal="left" vertical="top" wrapText="1" indent="1"/>
    </xf>
    <xf numFmtId="0" fontId="16" fillId="4" borderId="15" xfId="0" applyNumberFormat="1" applyFont="1" applyFill="1" applyBorder="1" applyAlignment="1">
      <alignment horizontal="left" vertical="top" wrapText="1" indent="1"/>
    </xf>
    <xf numFmtId="0" fontId="16" fillId="4" borderId="21" xfId="0" applyNumberFormat="1" applyFont="1" applyFill="1" applyBorder="1" applyAlignment="1">
      <alignment horizontal="left" vertical="top" wrapText="1" indent="1"/>
    </xf>
    <xf numFmtId="0" fontId="16" fillId="4" borderId="16" xfId="0" applyNumberFormat="1" applyFont="1" applyFill="1" applyBorder="1" applyAlignment="1">
      <alignment horizontal="left" vertical="top" wrapText="1" indent="1"/>
    </xf>
    <xf numFmtId="1" fontId="13" fillId="3" borderId="1" xfId="0" applyNumberFormat="1" applyFont="1" applyFill="1" applyBorder="1" applyAlignment="1" applyProtection="1">
      <alignment horizontal="left" vertical="center" indent="1"/>
    </xf>
    <xf numFmtId="1" fontId="13" fillId="3" borderId="3" xfId="0" applyNumberFormat="1" applyFont="1" applyFill="1" applyBorder="1" applyAlignment="1" applyProtection="1">
      <alignment horizontal="left" vertical="center" indent="1"/>
    </xf>
    <xf numFmtId="0" fontId="13" fillId="3" borderId="13" xfId="0" applyFont="1" applyFill="1" applyBorder="1" applyAlignment="1" applyProtection="1">
      <alignment horizontal="left" vertical="center" indent="1"/>
    </xf>
    <xf numFmtId="0" fontId="13" fillId="3" borderId="14" xfId="0" applyFont="1" applyFill="1" applyBorder="1" applyAlignment="1" applyProtection="1">
      <alignment horizontal="left" vertical="center" indent="1"/>
    </xf>
    <xf numFmtId="0" fontId="13" fillId="3" borderId="15" xfId="0" applyFont="1" applyFill="1" applyBorder="1" applyAlignment="1" applyProtection="1">
      <alignment horizontal="left" vertical="center" indent="1"/>
    </xf>
    <xf numFmtId="0" fontId="13" fillId="3" borderId="16" xfId="0" applyFont="1" applyFill="1" applyBorder="1" applyAlignment="1" applyProtection="1">
      <alignment horizontal="left" vertical="center" indent="1"/>
    </xf>
  </cellXfs>
  <cellStyles count="4">
    <cellStyle name="Hyperlink" xfId="1" builtinId="8"/>
    <cellStyle name="Moeda" xfId="2" builtinId="4"/>
    <cellStyle name="Normal" xfId="0" builtinId="0"/>
    <cellStyle name="Porcentagem" xfId="3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AEA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AEA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AEA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AEAEA"/>
        </patternFill>
      </fill>
    </dxf>
    <dxf>
      <font>
        <color theme="1" tint="0.24994659260841701"/>
      </font>
      <fill>
        <patternFill>
          <bgColor rgb="FFEAEAE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24994659260841701"/>
      </font>
      <fill>
        <patternFill>
          <bgColor rgb="FFEAEAE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24994659260841701"/>
      </font>
      <fill>
        <patternFill>
          <bgColor rgb="FFEAEAE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EAEAEA"/>
      <color rgb="FF333333"/>
      <color rgb="FFCC0000"/>
      <color rgb="FFFF9900"/>
      <color rgb="FF767171"/>
      <color rgb="FF6699CC"/>
      <color rgb="FF336699"/>
      <color rgb="FF59595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 vs saídas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RC_atual!$D$10</c:f>
              <c:strCache>
                <c:ptCount val="1"/>
                <c:pt idx="0">
                  <c:v>Entradas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RC_atual!$C$11:$C$22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RC_atual!$D$11:$D$22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RC_atual!$E$10</c:f>
              <c:strCache>
                <c:ptCount val="1"/>
                <c:pt idx="0">
                  <c:v>Saídas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RC_atual!$C$11:$C$22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RC_atual!$E$11:$E$22</c:f>
              <c:numCache>
                <c:formatCode>#,##0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48322816"/>
        <c:axId val="48340992"/>
      </c:lineChart>
      <c:catAx>
        <c:axId val="48322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0992"/>
        <c:crosses val="autoZero"/>
        <c:auto val="1"/>
        <c:lblAlgn val="ctr"/>
        <c:lblOffset val="100"/>
      </c:catAx>
      <c:valAx>
        <c:axId val="48340992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8322816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Graf!$I$30</c:f>
          <c:strCache>
            <c:ptCount val="1"/>
            <c:pt idx="0">
              <c:v>Prego: entrada vs sáida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0"/>
          <c:order val="0"/>
          <c:tx>
            <c:strRef>
              <c:f>RC_ind!$G$7</c:f>
              <c:strCache>
                <c:ptCount val="1"/>
                <c:pt idx="0">
                  <c:v>Entradas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RC_ind!$F$8:$F$20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RC_ind!$G$8:$G$20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RC_ind!$H$7</c:f>
              <c:strCache>
                <c:ptCount val="1"/>
                <c:pt idx="0">
                  <c:v>Saídas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RC_ind!$F$8:$F$20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RC_ind!$H$8:$H$20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48235648"/>
        <c:axId val="48237184"/>
      </c:lineChart>
      <c:catAx>
        <c:axId val="48235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37184"/>
        <c:crosses val="autoZero"/>
        <c:auto val="1"/>
        <c:lblAlgn val="ctr"/>
        <c:lblOffset val="100"/>
      </c:catAx>
      <c:valAx>
        <c:axId val="48237184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8235648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Graf!$K$50</c:f>
          <c:strCache>
            <c:ptCount val="1"/>
            <c:pt idx="0">
              <c:v>Prego vs total em estoque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Graf!$K$48:$K$49</c:f>
              <c:strCache>
                <c:ptCount val="2"/>
                <c:pt idx="0">
                  <c:v>Estoque Geral</c:v>
                </c:pt>
                <c:pt idx="1">
                  <c:v>Estoque do produto Prego</c:v>
                </c:pt>
              </c:strCache>
            </c:strRef>
          </c:cat>
          <c:val>
            <c:numRef>
              <c:f>Graf!$L$48:$L$49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Estoque anual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Graf!$T$4</c:f>
              <c:strCache>
                <c:ptCount val="1"/>
                <c:pt idx="0">
                  <c:v>Itens em 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Graf!$S$5:$S$16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Graf!$T$5:$T$16</c:f>
              <c:numCache>
                <c:formatCode>#,##0</c:formatCode>
                <c:ptCount val="12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</c:numCache>
            </c:numRef>
          </c:val>
        </c:ser>
        <c:dLbls>
          <c:showVal val="1"/>
        </c:dLbls>
        <c:marker val="1"/>
        <c:axId val="48519040"/>
        <c:axId val="48520576"/>
      </c:lineChart>
      <c:catAx>
        <c:axId val="48519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20576"/>
        <c:crosses val="autoZero"/>
        <c:auto val="1"/>
        <c:lblAlgn val="ctr"/>
        <c:lblOffset val="100"/>
      </c:catAx>
      <c:valAx>
        <c:axId val="48520576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8519040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Graf!$J$30</c:f>
          <c:strCache>
            <c:ptCount val="1"/>
            <c:pt idx="0">
              <c:v>Prego: estoque anual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0"/>
          <c:order val="0"/>
          <c:tx>
            <c:strRef>
              <c:f>RC_ind!$I$7</c:f>
              <c:strCache>
                <c:ptCount val="1"/>
                <c:pt idx="0">
                  <c:v>Itens em 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RC_ind!$F$8:$F$19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RC_ind!$I$8:$I$19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Val val="1"/>
        </c:dLbls>
        <c:marker val="1"/>
        <c:axId val="48561536"/>
        <c:axId val="48788608"/>
      </c:lineChart>
      <c:catAx>
        <c:axId val="48561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88608"/>
        <c:crosses val="autoZero"/>
        <c:auto val="1"/>
        <c:lblAlgn val="ctr"/>
        <c:lblOffset val="100"/>
      </c:catAx>
      <c:valAx>
        <c:axId val="48788608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8561536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produtos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Graf!$S$21:$T$21</c:f>
              <c:strCache>
                <c:ptCount val="2"/>
                <c:pt idx="0">
                  <c:v>Quantidade de produtos acima do estoque mínimo</c:v>
                </c:pt>
                <c:pt idx="1">
                  <c:v>Quantidade de produtos abaixo do estoque mínimo</c:v>
                </c:pt>
              </c:strCache>
            </c:strRef>
          </c:cat>
          <c:val>
            <c:numRef>
              <c:f>Graf!$S$22:$T$22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 e saídas anual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RC_atual!$D$10</c:f>
              <c:strCache>
                <c:ptCount val="1"/>
                <c:pt idx="0">
                  <c:v>Entradas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RC_atual!$C$11:$C$22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RC_atual!$D$11:$D$22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RC_atual!$E$10</c:f>
              <c:strCache>
                <c:ptCount val="1"/>
                <c:pt idx="0">
                  <c:v>Saídas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RC_atual!$C$11:$C$22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RC_atual!$E$11:$E$22</c:f>
              <c:numCache>
                <c:formatCode>#,##0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48958080"/>
        <c:axId val="48968064"/>
      </c:lineChart>
      <c:catAx>
        <c:axId val="48958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68064"/>
        <c:crosses val="autoZero"/>
        <c:auto val="1"/>
        <c:lblAlgn val="ctr"/>
        <c:lblOffset val="100"/>
      </c:catAx>
      <c:valAx>
        <c:axId val="48968064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8958080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Estoque anual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RC_atual!$F$10</c:f>
              <c:strCache>
                <c:ptCount val="1"/>
                <c:pt idx="0">
                  <c:v>Itens em 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RC_atual!$C$11:$C$22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RC_atual!$F$11:$F$22</c:f>
              <c:numCache>
                <c:formatCode>#,##0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</c:ser>
        <c:dLbls>
          <c:showVal val="1"/>
        </c:dLbls>
        <c:marker val="1"/>
        <c:axId val="49017216"/>
        <c:axId val="49018752"/>
      </c:lineChart>
      <c:catAx>
        <c:axId val="49017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18752"/>
        <c:crosses val="autoZero"/>
        <c:auto val="1"/>
        <c:lblAlgn val="ctr"/>
        <c:lblOffset val="100"/>
      </c:catAx>
      <c:valAx>
        <c:axId val="49018752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49017216"/>
        <c:crosses val="autoZero"/>
        <c:crossBetween val="between"/>
        <c:majorUnit val="1"/>
        <c:minorUnit val="1"/>
      </c:valAx>
      <c:spPr>
        <a:solidFill>
          <a:srgbClr val="EAEAEA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produtos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Graf!$S$21:$T$21</c:f>
              <c:strCache>
                <c:ptCount val="2"/>
                <c:pt idx="0">
                  <c:v>Quantidade de produtos acima do estoque mínimo</c:v>
                </c:pt>
                <c:pt idx="1">
                  <c:v>Quantidade de produtos abaixo do estoque mínimo</c:v>
                </c:pt>
              </c:strCache>
            </c:strRef>
          </c:cat>
          <c:val>
            <c:numRef>
              <c:f>Graf!$S$22:$T$22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&#250;vidas!B1"/><Relationship Id="rId13" Type="http://schemas.openxmlformats.org/officeDocument/2006/relationships/hyperlink" Target="https://www.youtube.com/watch?v=WEFm6Xd2Deo&amp;list=PLWta3T-QZpj41a6gzn-xzvjvmpIxodr1U&amp;index=4" TargetMode="External"/><Relationship Id="rId3" Type="http://schemas.openxmlformats.org/officeDocument/2006/relationships/hyperlink" Target="#Entrada!A1"/><Relationship Id="rId7" Type="http://schemas.openxmlformats.org/officeDocument/2006/relationships/hyperlink" Target="#RI!A1"/><Relationship Id="rId12" Type="http://schemas.openxmlformats.org/officeDocument/2006/relationships/hyperlink" Target="https://www.youtube.com/watch?v=rvHPiJ7dO1I&amp;list=PLWta3T-QZpj41a6gzn-xzvjvmpIxodr1U&amp;index=3" TargetMode="External"/><Relationship Id="rId17" Type="http://schemas.openxmlformats.org/officeDocument/2006/relationships/image" Target="../media/image1.png"/><Relationship Id="rId2" Type="http://schemas.openxmlformats.org/officeDocument/2006/relationships/hyperlink" Target="#PG!A1"/><Relationship Id="rId16" Type="http://schemas.openxmlformats.org/officeDocument/2006/relationships/hyperlink" Target="https://www.youtube.com/watch?v=p7L3yh8M0NY&amp;list=PLWta3T-QZpj41a6gzn-xzvjvmpIxodr1U&amp;index=7" TargetMode="External"/><Relationship Id="rId1" Type="http://schemas.openxmlformats.org/officeDocument/2006/relationships/hyperlink" Target="#Ini!A1"/><Relationship Id="rId6" Type="http://schemas.openxmlformats.org/officeDocument/2006/relationships/hyperlink" Target="#Graf!A1"/><Relationship Id="rId11" Type="http://schemas.openxmlformats.org/officeDocument/2006/relationships/hyperlink" Target="https://www.youtube.com/watch?v=pbTZOzC32eg&amp;index=2&amp;list=PLWta3T-QZpj41a6gzn-xzvjvmpIxodr1U" TargetMode="External"/><Relationship Id="rId5" Type="http://schemas.openxmlformats.org/officeDocument/2006/relationships/hyperlink" Target="#'RC'!A1"/><Relationship Id="rId15" Type="http://schemas.openxmlformats.org/officeDocument/2006/relationships/hyperlink" Target="https://www.youtube.com/watch?v=qZYdOHew74U&amp;list=PLWta3T-QZpj41a6gzn-xzvjvmpIxodr1U&amp;index=6" TargetMode="External"/><Relationship Id="rId10" Type="http://schemas.openxmlformats.org/officeDocument/2006/relationships/hyperlink" Target="#'Sobre a LUZ'!B1"/><Relationship Id="rId4" Type="http://schemas.openxmlformats.org/officeDocument/2006/relationships/hyperlink" Target="#Inv!A1"/><Relationship Id="rId9" Type="http://schemas.openxmlformats.org/officeDocument/2006/relationships/hyperlink" Target="#Sugest&#245;es!B1"/><Relationship Id="rId14" Type="http://schemas.openxmlformats.org/officeDocument/2006/relationships/hyperlink" Target="https://www.youtube.com/watch?v=QfYW95LQ6_o&amp;list=PLWta3T-QZpj41a6gzn-xzvjvmpIxodr1U&amp;index=5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image" Target="../media/image1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RC_ind'!B1"/><Relationship Id="rId5" Type="http://schemas.openxmlformats.org/officeDocument/2006/relationships/hyperlink" Target="#'RC'!B1"/><Relationship Id="rId10" Type="http://schemas.openxmlformats.org/officeDocument/2006/relationships/hyperlink" Target="#'RC_atual'!B1"/><Relationship Id="rId4" Type="http://schemas.openxmlformats.org/officeDocument/2006/relationships/hyperlink" Target="#'Inv'!B1"/><Relationship Id="rId9" Type="http://schemas.openxmlformats.org/officeDocument/2006/relationships/hyperlink" Target="#'RC'!B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chart" Target="../charts/chart5.xml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chart" Target="../charts/chart4.xml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chart" Target="../charts/chart3.xml"/><Relationship Id="rId5" Type="http://schemas.openxmlformats.org/officeDocument/2006/relationships/hyperlink" Target="#'RC'!B1"/><Relationship Id="rId15" Type="http://schemas.openxmlformats.org/officeDocument/2006/relationships/image" Target="../media/image1.png"/><Relationship Id="rId10" Type="http://schemas.openxmlformats.org/officeDocument/2006/relationships/chart" Target="../charts/chart2.xml"/><Relationship Id="rId4" Type="http://schemas.openxmlformats.org/officeDocument/2006/relationships/hyperlink" Target="#'Inv'!B1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RI!A1"/><Relationship Id="rId12" Type="http://schemas.openxmlformats.org/officeDocument/2006/relationships/image" Target="../media/image1.png"/><Relationship Id="rId2" Type="http://schemas.openxmlformats.org/officeDocument/2006/relationships/hyperlink" Target="#PG!A1"/><Relationship Id="rId1" Type="http://schemas.openxmlformats.org/officeDocument/2006/relationships/hyperlink" Target="#Ini!A1"/><Relationship Id="rId6" Type="http://schemas.openxmlformats.org/officeDocument/2006/relationships/hyperlink" Target="#Graf!A1"/><Relationship Id="rId11" Type="http://schemas.openxmlformats.org/officeDocument/2006/relationships/chart" Target="../charts/chart9.xml"/><Relationship Id="rId5" Type="http://schemas.openxmlformats.org/officeDocument/2006/relationships/hyperlink" Target="#'RC'!A1"/><Relationship Id="rId10" Type="http://schemas.openxmlformats.org/officeDocument/2006/relationships/chart" Target="../charts/chart8.xml"/><Relationship Id="rId4" Type="http://schemas.openxmlformats.org/officeDocument/2006/relationships/hyperlink" Target="#Inv!A1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image" Target="../media/image1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PI_Pro'!B1"/><Relationship Id="rId5" Type="http://schemas.openxmlformats.org/officeDocument/2006/relationships/hyperlink" Target="#'RC'!B1"/><Relationship Id="rId10" Type="http://schemas.openxmlformats.org/officeDocument/2006/relationships/hyperlink" Target="#'PI_For'!B1"/><Relationship Id="rId4" Type="http://schemas.openxmlformats.org/officeDocument/2006/relationships/hyperlink" Target="#Inv!B1"/><Relationship Id="rId9" Type="http://schemas.openxmlformats.org/officeDocument/2006/relationships/hyperlink" Target="#'PG'!B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ugest&#245;e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image" Target="../media/image1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PI_Pro'!B1"/><Relationship Id="rId5" Type="http://schemas.openxmlformats.org/officeDocument/2006/relationships/hyperlink" Target="#'RC'!B1"/><Relationship Id="rId10" Type="http://schemas.openxmlformats.org/officeDocument/2006/relationships/hyperlink" Target="#'PI_For'!B1"/><Relationship Id="rId4" Type="http://schemas.openxmlformats.org/officeDocument/2006/relationships/hyperlink" Target="#Inv!B1"/><Relationship Id="rId9" Type="http://schemas.openxmlformats.org/officeDocument/2006/relationships/hyperlink" Target="#'PG'!B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image" Target="../media/image1.png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hyperlink" Target="#'PI_Pro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PI_For'!B1"/><Relationship Id="rId5" Type="http://schemas.openxmlformats.org/officeDocument/2006/relationships/hyperlink" Target="#'RC'!B1"/><Relationship Id="rId10" Type="http://schemas.openxmlformats.org/officeDocument/2006/relationships/hyperlink" Target="#'PG'!B1"/><Relationship Id="rId4" Type="http://schemas.openxmlformats.org/officeDocument/2006/relationships/hyperlink" Target="#'Inv'!B1"/><Relationship Id="rId9" Type="http://schemas.openxmlformats.org/officeDocument/2006/relationships/hyperlink" Target="#'Sugest&#245;es'!B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image" Target="../media/image1.png"/><Relationship Id="rId5" Type="http://schemas.openxmlformats.org/officeDocument/2006/relationships/hyperlink" Target="#'RC'!B1"/><Relationship Id="rId10" Type="http://schemas.openxmlformats.org/officeDocument/2006/relationships/hyperlink" Target="#Sa&#237;da!A1"/><Relationship Id="rId4" Type="http://schemas.openxmlformats.org/officeDocument/2006/relationships/hyperlink" Target="#'Inv'!B1"/><Relationship Id="rId9" Type="http://schemas.openxmlformats.org/officeDocument/2006/relationships/hyperlink" Target="#Entrada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Entrada!A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5" Type="http://schemas.openxmlformats.org/officeDocument/2006/relationships/hyperlink" Target="#'RC'!B1"/><Relationship Id="rId10" Type="http://schemas.openxmlformats.org/officeDocument/2006/relationships/image" Target="../media/image1.png"/><Relationship Id="rId4" Type="http://schemas.openxmlformats.org/officeDocument/2006/relationships/hyperlink" Target="#'Inv'!B1"/><Relationship Id="rId9" Type="http://schemas.openxmlformats.org/officeDocument/2006/relationships/hyperlink" Target="#Sa&#237;da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5" Type="http://schemas.openxmlformats.org/officeDocument/2006/relationships/hyperlink" Target="#'RC'!B1"/><Relationship Id="rId10" Type="http://schemas.openxmlformats.org/officeDocument/2006/relationships/image" Target="../media/image1.png"/><Relationship Id="rId4" Type="http://schemas.openxmlformats.org/officeDocument/2006/relationships/hyperlink" Target="#'Inv'!B1"/><Relationship Id="rId9" Type="http://schemas.openxmlformats.org/officeDocument/2006/relationships/hyperlink" Target="#'Sugest&#245;es'!B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image" Target="../media/image1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RC_ind'!B1"/><Relationship Id="rId5" Type="http://schemas.openxmlformats.org/officeDocument/2006/relationships/hyperlink" Target="#'RC'!B1"/><Relationship Id="rId10" Type="http://schemas.openxmlformats.org/officeDocument/2006/relationships/hyperlink" Target="#'RC_atual'!B1"/><Relationship Id="rId4" Type="http://schemas.openxmlformats.org/officeDocument/2006/relationships/hyperlink" Target="#'Inv'!B1"/><Relationship Id="rId9" Type="http://schemas.openxmlformats.org/officeDocument/2006/relationships/hyperlink" Target="#'RC'!B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image" Target="../media/image1.png"/><Relationship Id="rId3" Type="http://schemas.openxmlformats.org/officeDocument/2006/relationships/hyperlink" Target="#Entrada!A1"/><Relationship Id="rId7" Type="http://schemas.openxmlformats.org/officeDocument/2006/relationships/hyperlink" Target="#'RI'!B1"/><Relationship Id="rId12" Type="http://schemas.openxmlformats.org/officeDocument/2006/relationships/hyperlink" Target="#'RC_ind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Graf'!B1"/><Relationship Id="rId11" Type="http://schemas.openxmlformats.org/officeDocument/2006/relationships/hyperlink" Target="#'RC_atual'!B1"/><Relationship Id="rId5" Type="http://schemas.openxmlformats.org/officeDocument/2006/relationships/hyperlink" Target="#'RC'!B1"/><Relationship Id="rId10" Type="http://schemas.openxmlformats.org/officeDocument/2006/relationships/hyperlink" Target="#'RC'!B1"/><Relationship Id="rId4" Type="http://schemas.openxmlformats.org/officeDocument/2006/relationships/hyperlink" Target="#'Inv'!B1"/><Relationship Id="rId9" Type="http://schemas.openxmlformats.org/officeDocument/2006/relationships/hyperlink" Target="#'Sugest&#245;es'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297392</xdr:colOff>
      <xdr:row>0</xdr:row>
      <xdr:rowOff>133350</xdr:rowOff>
    </xdr:from>
    <xdr:to>
      <xdr:col>11</xdr:col>
      <xdr:colOff>407459</xdr:colOff>
      <xdr:row>1</xdr:row>
      <xdr:rowOff>337608</xdr:rowOff>
    </xdr:to>
    <xdr:sp macro="" textlink="">
      <xdr:nvSpPr>
        <xdr:cNvPr id="2" name="CaixaDeTexto 1"/>
        <xdr:cNvSpPr txBox="1"/>
      </xdr:nvSpPr>
      <xdr:spPr>
        <a:xfrm>
          <a:off x="5545667" y="133350"/>
          <a:ext cx="6396567" cy="6328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1</xdr:row>
      <xdr:rowOff>486836</xdr:rowOff>
    </xdr:from>
    <xdr:to>
      <xdr:col>0</xdr:col>
      <xdr:colOff>1756833</xdr:colOff>
      <xdr:row>2</xdr:row>
      <xdr:rowOff>256119</xdr:rowOff>
    </xdr:to>
    <xdr:sp macro="" textlink="">
      <xdr:nvSpPr>
        <xdr:cNvPr id="5" name="Rectangle 65"/>
        <xdr:cNvSpPr/>
      </xdr:nvSpPr>
      <xdr:spPr>
        <a:xfrm>
          <a:off x="63500" y="915461"/>
          <a:ext cx="1693333" cy="2772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75141</xdr:rowOff>
    </xdr:from>
    <xdr:to>
      <xdr:col>0</xdr:col>
      <xdr:colOff>1717675</xdr:colOff>
      <xdr:row>7</xdr:row>
      <xdr:rowOff>75141</xdr:rowOff>
    </xdr:to>
    <xdr:cxnSp macro="">
      <xdr:nvCxnSpPr>
        <xdr:cNvPr id="6" name="Conector reto 5"/>
        <xdr:cNvCxnSpPr/>
      </xdr:nvCxnSpPr>
      <xdr:spPr>
        <a:xfrm>
          <a:off x="152400" y="3620558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2</xdr:row>
      <xdr:rowOff>392641</xdr:rowOff>
    </xdr:from>
    <xdr:to>
      <xdr:col>1</xdr:col>
      <xdr:colOff>12700</xdr:colOff>
      <xdr:row>2</xdr:row>
      <xdr:rowOff>646641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11641</xdr:rowOff>
    </xdr:from>
    <xdr:to>
      <xdr:col>1</xdr:col>
      <xdr:colOff>12700</xdr:colOff>
      <xdr:row>3</xdr:row>
      <xdr:rowOff>265641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329141</xdr:rowOff>
    </xdr:from>
    <xdr:to>
      <xdr:col>1</xdr:col>
      <xdr:colOff>12700</xdr:colOff>
      <xdr:row>4</xdr:row>
      <xdr:rowOff>202141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5325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265641</xdr:rowOff>
    </xdr:from>
    <xdr:to>
      <xdr:col>1</xdr:col>
      <xdr:colOff>12700</xdr:colOff>
      <xdr:row>4</xdr:row>
      <xdr:rowOff>519641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2825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0325"/>
          <a:ext cx="1847850" cy="258233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6</xdr:row>
      <xdr:rowOff>244475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2058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6</xdr:row>
      <xdr:rowOff>561975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9558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202141</xdr:rowOff>
    </xdr:from>
    <xdr:to>
      <xdr:col>1</xdr:col>
      <xdr:colOff>12700</xdr:colOff>
      <xdr:row>8</xdr:row>
      <xdr:rowOff>75141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7558"/>
          <a:ext cx="1847850" cy="249767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138641</xdr:rowOff>
    </xdr:from>
    <xdr:to>
      <xdr:col>1</xdr:col>
      <xdr:colOff>12700</xdr:colOff>
      <xdr:row>9</xdr:row>
      <xdr:rowOff>11641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0825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75141</xdr:rowOff>
    </xdr:from>
    <xdr:to>
      <xdr:col>1</xdr:col>
      <xdr:colOff>12700</xdr:colOff>
      <xdr:row>9</xdr:row>
      <xdr:rowOff>329141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78325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Sobre a LUZ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18</xdr:col>
      <xdr:colOff>566208</xdr:colOff>
      <xdr:row>3</xdr:row>
      <xdr:rowOff>0</xdr:rowOff>
    </xdr:to>
    <xdr:cxnSp macro="">
      <xdr:nvCxnSpPr>
        <xdr:cNvPr id="17" name="Conector reto 16"/>
        <xdr:cNvCxnSpPr/>
      </xdr:nvCxnSpPr>
      <xdr:spPr>
        <a:xfrm>
          <a:off x="2105025" y="1943100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21108</xdr:colOff>
      <xdr:row>5</xdr:row>
      <xdr:rowOff>52915</xdr:rowOff>
    </xdr:from>
    <xdr:to>
      <xdr:col>6</xdr:col>
      <xdr:colOff>668959</xdr:colOff>
      <xdr:row>5</xdr:row>
      <xdr:rowOff>359831</xdr:rowOff>
    </xdr:to>
    <xdr:sp macro="" textlink="">
      <xdr:nvSpPr>
        <xdr:cNvPr id="19" name="Retângulo 18">
          <a:hlinkClick xmlns:r="http://schemas.openxmlformats.org/officeDocument/2006/relationships" r:id="rId11"/>
        </xdr:cNvPr>
        <xdr:cNvSpPr/>
      </xdr:nvSpPr>
      <xdr:spPr>
        <a:xfrm>
          <a:off x="5269383" y="2910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4</xdr:col>
      <xdr:colOff>645538</xdr:colOff>
      <xdr:row>11</xdr:row>
      <xdr:rowOff>52915</xdr:rowOff>
    </xdr:from>
    <xdr:to>
      <xdr:col>6</xdr:col>
      <xdr:colOff>245639</xdr:colOff>
      <xdr:row>11</xdr:row>
      <xdr:rowOff>359831</xdr:rowOff>
    </xdr:to>
    <xdr:sp macro="" textlink="">
      <xdr:nvSpPr>
        <xdr:cNvPr id="20" name="Retângulo 19">
          <a:hlinkClick xmlns:r="http://schemas.openxmlformats.org/officeDocument/2006/relationships" r:id="rId12"/>
        </xdr:cNvPr>
        <xdr:cNvSpPr/>
      </xdr:nvSpPr>
      <xdr:spPr>
        <a:xfrm>
          <a:off x="4846063" y="54250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10</xdr:row>
      <xdr:rowOff>222255</xdr:rowOff>
    </xdr:from>
    <xdr:to>
      <xdr:col>18</xdr:col>
      <xdr:colOff>566208</xdr:colOff>
      <xdr:row>10</xdr:row>
      <xdr:rowOff>222255</xdr:rowOff>
    </xdr:to>
    <xdr:cxnSp macro="">
      <xdr:nvCxnSpPr>
        <xdr:cNvPr id="21" name="Conector reto 20"/>
        <xdr:cNvCxnSpPr/>
      </xdr:nvCxnSpPr>
      <xdr:spPr>
        <a:xfrm>
          <a:off x="2105025" y="5213355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370380</xdr:colOff>
      <xdr:row>16</xdr:row>
      <xdr:rowOff>52915</xdr:rowOff>
    </xdr:from>
    <xdr:to>
      <xdr:col>5</xdr:col>
      <xdr:colOff>1018231</xdr:colOff>
      <xdr:row>16</xdr:row>
      <xdr:rowOff>359831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4570905" y="67966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15</xdr:row>
      <xdr:rowOff>222255</xdr:rowOff>
    </xdr:from>
    <xdr:to>
      <xdr:col>18</xdr:col>
      <xdr:colOff>566208</xdr:colOff>
      <xdr:row>15</xdr:row>
      <xdr:rowOff>222255</xdr:rowOff>
    </xdr:to>
    <xdr:cxnSp macro="">
      <xdr:nvCxnSpPr>
        <xdr:cNvPr id="23" name="Conector reto 22"/>
        <xdr:cNvCxnSpPr/>
      </xdr:nvCxnSpPr>
      <xdr:spPr>
        <a:xfrm>
          <a:off x="2105025" y="6584955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835999</xdr:colOff>
      <xdr:row>19</xdr:row>
      <xdr:rowOff>52915</xdr:rowOff>
    </xdr:from>
    <xdr:to>
      <xdr:col>7</xdr:col>
      <xdr:colOff>436100</xdr:colOff>
      <xdr:row>19</xdr:row>
      <xdr:rowOff>359831</xdr:rowOff>
    </xdr:to>
    <xdr:sp macro="" textlink="">
      <xdr:nvSpPr>
        <xdr:cNvPr id="24" name="Retângulo 23">
          <a:hlinkClick xmlns:r="http://schemas.openxmlformats.org/officeDocument/2006/relationships" r:id="rId14"/>
        </xdr:cNvPr>
        <xdr:cNvSpPr/>
      </xdr:nvSpPr>
      <xdr:spPr>
        <a:xfrm>
          <a:off x="6084274" y="81682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18</xdr:row>
      <xdr:rowOff>222255</xdr:rowOff>
    </xdr:from>
    <xdr:to>
      <xdr:col>18</xdr:col>
      <xdr:colOff>566208</xdr:colOff>
      <xdr:row>18</xdr:row>
      <xdr:rowOff>222255</xdr:rowOff>
    </xdr:to>
    <xdr:cxnSp macro="">
      <xdr:nvCxnSpPr>
        <xdr:cNvPr id="25" name="Conector reto 24"/>
        <xdr:cNvCxnSpPr/>
      </xdr:nvCxnSpPr>
      <xdr:spPr>
        <a:xfrm>
          <a:off x="2105025" y="7956555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137554</xdr:colOff>
      <xdr:row>25</xdr:row>
      <xdr:rowOff>52915</xdr:rowOff>
    </xdr:from>
    <xdr:to>
      <xdr:col>5</xdr:col>
      <xdr:colOff>785405</xdr:colOff>
      <xdr:row>25</xdr:row>
      <xdr:rowOff>359831</xdr:rowOff>
    </xdr:to>
    <xdr:sp macro="" textlink="">
      <xdr:nvSpPr>
        <xdr:cNvPr id="26" name="Retângulo 25">
          <a:hlinkClick xmlns:r="http://schemas.openxmlformats.org/officeDocument/2006/relationships" r:id="rId15"/>
        </xdr:cNvPr>
        <xdr:cNvSpPr/>
      </xdr:nvSpPr>
      <xdr:spPr>
        <a:xfrm>
          <a:off x="4338079" y="110638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222255</xdr:rowOff>
    </xdr:from>
    <xdr:to>
      <xdr:col>18</xdr:col>
      <xdr:colOff>566208</xdr:colOff>
      <xdr:row>24</xdr:row>
      <xdr:rowOff>222255</xdr:rowOff>
    </xdr:to>
    <xdr:cxnSp macro="">
      <xdr:nvCxnSpPr>
        <xdr:cNvPr id="27" name="Conector reto 26"/>
        <xdr:cNvCxnSpPr/>
      </xdr:nvCxnSpPr>
      <xdr:spPr>
        <a:xfrm>
          <a:off x="2105025" y="10852155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719586</xdr:colOff>
      <xdr:row>28</xdr:row>
      <xdr:rowOff>52915</xdr:rowOff>
    </xdr:from>
    <xdr:to>
      <xdr:col>7</xdr:col>
      <xdr:colOff>319687</xdr:colOff>
      <xdr:row>28</xdr:row>
      <xdr:rowOff>359831</xdr:rowOff>
    </xdr:to>
    <xdr:sp macro="" textlink="">
      <xdr:nvSpPr>
        <xdr:cNvPr id="28" name="Retângulo 27">
          <a:hlinkClick xmlns:r="http://schemas.openxmlformats.org/officeDocument/2006/relationships" r:id="rId16"/>
        </xdr:cNvPr>
        <xdr:cNvSpPr/>
      </xdr:nvSpPr>
      <xdr:spPr>
        <a:xfrm>
          <a:off x="5967861" y="12435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27</xdr:row>
      <xdr:rowOff>222255</xdr:rowOff>
    </xdr:from>
    <xdr:to>
      <xdr:col>18</xdr:col>
      <xdr:colOff>566208</xdr:colOff>
      <xdr:row>27</xdr:row>
      <xdr:rowOff>222255</xdr:rowOff>
    </xdr:to>
    <xdr:cxnSp macro="">
      <xdr:nvCxnSpPr>
        <xdr:cNvPr id="29" name="Conector reto 28"/>
        <xdr:cNvCxnSpPr/>
      </xdr:nvCxnSpPr>
      <xdr:spPr>
        <a:xfrm>
          <a:off x="2105025" y="12223755"/>
          <a:ext cx="15139458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349250</xdr:colOff>
      <xdr:row>0</xdr:row>
      <xdr:rowOff>95250</xdr:rowOff>
    </xdr:from>
    <xdr:to>
      <xdr:col>0</xdr:col>
      <xdr:colOff>1333500</xdr:colOff>
      <xdr:row>1</xdr:row>
      <xdr:rowOff>435285</xdr:rowOff>
    </xdr:to>
    <xdr:pic>
      <xdr:nvPicPr>
        <xdr:cNvPr id="30" name="Imagem 29" descr="Marca_sebrae_verticall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9250" y="95250"/>
          <a:ext cx="984250" cy="7739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10</xdr:row>
      <xdr:rowOff>117475</xdr:rowOff>
    </xdr:from>
    <xdr:to>
      <xdr:col>0</xdr:col>
      <xdr:colOff>1717675</xdr:colOff>
      <xdr:row>10</xdr:row>
      <xdr:rowOff>117475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6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149225</xdr:rowOff>
    </xdr:from>
    <xdr:to>
      <xdr:col>1</xdr:col>
      <xdr:colOff>12700</xdr:colOff>
      <xdr:row>7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85725</xdr:rowOff>
    </xdr:from>
    <xdr:to>
      <xdr:col>1</xdr:col>
      <xdr:colOff>12700</xdr:colOff>
      <xdr:row>7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403225</xdr:rowOff>
    </xdr:from>
    <xdr:to>
      <xdr:col>1</xdr:col>
      <xdr:colOff>12700</xdr:colOff>
      <xdr:row>8</xdr:row>
      <xdr:rowOff>223308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286808</xdr:rowOff>
    </xdr:from>
    <xdr:to>
      <xdr:col>1</xdr:col>
      <xdr:colOff>12700</xdr:colOff>
      <xdr:row>9</xdr:row>
      <xdr:rowOff>106891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170391</xdr:rowOff>
    </xdr:from>
    <xdr:to>
      <xdr:col>1</xdr:col>
      <xdr:colOff>12700</xdr:colOff>
      <xdr:row>9</xdr:row>
      <xdr:rowOff>424391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244475</xdr:rowOff>
    </xdr:from>
    <xdr:to>
      <xdr:col>1</xdr:col>
      <xdr:colOff>12700</xdr:colOff>
      <xdr:row>11</xdr:row>
      <xdr:rowOff>64558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2</xdr:col>
      <xdr:colOff>1455875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9"/>
        </xdr:cNvPr>
        <xdr:cNvSpPr/>
      </xdr:nvSpPr>
      <xdr:spPr>
        <a:xfrm>
          <a:off x="2121958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Situação de Produtos</a:t>
          </a:r>
        </a:p>
      </xdr:txBody>
    </xdr:sp>
    <xdr:clientData/>
  </xdr:twoCellAnchor>
  <xdr:twoCellAnchor editAs="absolute">
    <xdr:from>
      <xdr:col>2</xdr:col>
      <xdr:colOff>1491189</xdr:colOff>
      <xdr:row>1</xdr:row>
      <xdr:rowOff>244475</xdr:rowOff>
    </xdr:from>
    <xdr:to>
      <xdr:col>3</xdr:col>
      <xdr:colOff>878022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0"/>
        </xdr:cNvPr>
        <xdr:cNvSpPr/>
      </xdr:nvSpPr>
      <xdr:spPr>
        <a:xfrm>
          <a:off x="3597272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Situação Atual</a:t>
          </a:r>
        </a:p>
      </xdr:txBody>
    </xdr:sp>
    <xdr:clientData/>
  </xdr:twoCellAnchor>
  <xdr:twoCellAnchor editAs="absolute">
    <xdr:from>
      <xdr:col>3</xdr:col>
      <xdr:colOff>913333</xdr:colOff>
      <xdr:row>1</xdr:row>
      <xdr:rowOff>244475</xdr:rowOff>
    </xdr:from>
    <xdr:to>
      <xdr:col>5</xdr:col>
      <xdr:colOff>585916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1"/>
        </xdr:cNvPr>
        <xdr:cNvSpPr/>
      </xdr:nvSpPr>
      <xdr:spPr>
        <a:xfrm>
          <a:off x="5072583" y="678392"/>
          <a:ext cx="1440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Análise Individual</a:t>
          </a:r>
        </a:p>
      </xdr:txBody>
    </xdr:sp>
    <xdr:clientData/>
  </xdr:twoCellAnchor>
  <xdr:twoCellAnchor editAs="absolute">
    <xdr:from>
      <xdr:col>5</xdr:col>
      <xdr:colOff>752474</xdr:colOff>
      <xdr:row>0</xdr:row>
      <xdr:rowOff>133350</xdr:rowOff>
    </xdr:from>
    <xdr:to>
      <xdr:col>13</xdr:col>
      <xdr:colOff>173566</xdr:colOff>
      <xdr:row>1</xdr:row>
      <xdr:rowOff>136219</xdr:rowOff>
    </xdr:to>
    <xdr:sp macro="" textlink="">
      <xdr:nvSpPr>
        <xdr:cNvPr id="20" name="CaixaDeTexto 19"/>
        <xdr:cNvSpPr txBox="1"/>
      </xdr:nvSpPr>
      <xdr:spPr>
        <a:xfrm>
          <a:off x="6679141" y="133350"/>
          <a:ext cx="640609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Nesta parte da planilha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é possível analisar todos os aspectos para controle de estoqu como sSituação de produtos, análise geral, análise individual por produto e histórico dos produtos.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391583</xdr:colOff>
      <xdr:row>0</xdr:row>
      <xdr:rowOff>21166</xdr:rowOff>
    </xdr:from>
    <xdr:to>
      <xdr:col>0</xdr:col>
      <xdr:colOff>1375833</xdr:colOff>
      <xdr:row>2</xdr:row>
      <xdr:rowOff>96618</xdr:rowOff>
    </xdr:to>
    <xdr:pic>
      <xdr:nvPicPr>
        <xdr:cNvPr id="22" name="Imagem 21" descr="Marca_sebrae_verticall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1583" y="21166"/>
          <a:ext cx="984250" cy="7739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17</xdr:col>
      <xdr:colOff>0</xdr:colOff>
      <xdr:row>11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17</xdr:col>
      <xdr:colOff>0</xdr:colOff>
      <xdr:row>38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9</xdr:col>
      <xdr:colOff>582084</xdr:colOff>
      <xdr:row>53</xdr:row>
      <xdr:rowOff>243418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17</xdr:col>
      <xdr:colOff>0</xdr:colOff>
      <xdr:row>46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7</xdr:col>
      <xdr:colOff>349250</xdr:colOff>
      <xdr:row>0</xdr:row>
      <xdr:rowOff>133350</xdr:rowOff>
    </xdr:from>
    <xdr:to>
      <xdr:col>17</xdr:col>
      <xdr:colOff>607484</xdr:colOff>
      <xdr:row>1</xdr:row>
      <xdr:rowOff>136219</xdr:rowOff>
    </xdr:to>
    <xdr:sp macro="" textlink="">
      <xdr:nvSpPr>
        <xdr:cNvPr id="23" name="CaixaDeTexto 22"/>
        <xdr:cNvSpPr txBox="1"/>
      </xdr:nvSpPr>
      <xdr:spPr>
        <a:xfrm>
          <a:off x="5524500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Os gráficos são excelentes formas para visualizar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resultados de forma mais rápida e agradável. Eles são gerados automaticamente de acordo com os dados fornecidos anteriormente na planilha.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20</xdr:row>
      <xdr:rowOff>21167</xdr:rowOff>
    </xdr:from>
    <xdr:to>
      <xdr:col>9</xdr:col>
      <xdr:colOff>582084</xdr:colOff>
      <xdr:row>26</xdr:row>
      <xdr:rowOff>359835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412750</xdr:colOff>
      <xdr:row>0</xdr:row>
      <xdr:rowOff>169333</xdr:rowOff>
    </xdr:from>
    <xdr:to>
      <xdr:col>0</xdr:col>
      <xdr:colOff>1397000</xdr:colOff>
      <xdr:row>2</xdr:row>
      <xdr:rowOff>130485</xdr:rowOff>
    </xdr:to>
    <xdr:pic>
      <xdr:nvPicPr>
        <xdr:cNvPr id="25" name="Imagem 24" descr="Marca_sebrae_verticall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2750" y="169333"/>
          <a:ext cx="984250" cy="6596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1006475</xdr:colOff>
      <xdr:row>0</xdr:row>
      <xdr:rowOff>133350</xdr:rowOff>
    </xdr:from>
    <xdr:to>
      <xdr:col>11</xdr:col>
      <xdr:colOff>396875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0375" y="133350"/>
          <a:ext cx="6391275" cy="431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Nesta parte da planilha é possível imprimir de forma otimizada, ou seja, apenas as partes importantes. Basta ir em Arquivo &gt; Imprimir ou pressionar "Ctrl+P".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4</xdr:row>
      <xdr:rowOff>44453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339725</xdr:rowOff>
    </xdr:from>
    <xdr:to>
      <xdr:col>0</xdr:col>
      <xdr:colOff>1717675</xdr:colOff>
      <xdr:row>8</xdr:row>
      <xdr:rowOff>339725</xdr:rowOff>
    </xdr:to>
    <xdr:cxnSp macro="">
      <xdr:nvCxnSpPr>
        <xdr:cNvPr id="6" name="Conector reto 5"/>
        <xdr:cNvCxnSpPr/>
      </xdr:nvCxnSpPr>
      <xdr:spPr>
        <a:xfrm>
          <a:off x="152400" y="361632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4</xdr:row>
      <xdr:rowOff>180975</xdr:rowOff>
    </xdr:from>
    <xdr:to>
      <xdr:col>1</xdr:col>
      <xdr:colOff>12700</xdr:colOff>
      <xdr:row>4</xdr:row>
      <xdr:rowOff>434975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498475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5</xdr:row>
      <xdr:rowOff>403225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466725</xdr:rowOff>
    </xdr:from>
    <xdr:to>
      <xdr:col>1</xdr:col>
      <xdr:colOff>12700</xdr:colOff>
      <xdr:row>5</xdr:row>
      <xdr:rowOff>720725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784225</xdr:rowOff>
    </xdr:from>
    <xdr:to>
      <xdr:col>1</xdr:col>
      <xdr:colOff>12700</xdr:colOff>
      <xdr:row>7</xdr:row>
      <xdr:rowOff>85725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149225</xdr:rowOff>
    </xdr:from>
    <xdr:to>
      <xdr:col>1</xdr:col>
      <xdr:colOff>12700</xdr:colOff>
      <xdr:row>7</xdr:row>
      <xdr:rowOff>403225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466725</xdr:rowOff>
    </xdr:from>
    <xdr:to>
      <xdr:col>1</xdr:col>
      <xdr:colOff>12700</xdr:colOff>
      <xdr:row>8</xdr:row>
      <xdr:rowOff>212725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0825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466725</xdr:rowOff>
    </xdr:from>
    <xdr:to>
      <xdr:col>1</xdr:col>
      <xdr:colOff>12700</xdr:colOff>
      <xdr:row>10</xdr:row>
      <xdr:rowOff>22225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3325"/>
          <a:ext cx="1847850" cy="25082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11</xdr:col>
      <xdr:colOff>42334</xdr:colOff>
      <xdr:row>41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42334</xdr:colOff>
      <xdr:row>49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50</xdr:row>
      <xdr:rowOff>1</xdr:rowOff>
    </xdr:from>
    <xdr:to>
      <xdr:col>6</xdr:col>
      <xdr:colOff>349251</xdr:colOff>
      <xdr:row>57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391584</xdr:colOff>
      <xdr:row>0</xdr:row>
      <xdr:rowOff>148166</xdr:rowOff>
    </xdr:from>
    <xdr:to>
      <xdr:col>0</xdr:col>
      <xdr:colOff>1375834</xdr:colOff>
      <xdr:row>2</xdr:row>
      <xdr:rowOff>109318</xdr:rowOff>
    </xdr:to>
    <xdr:pic>
      <xdr:nvPicPr>
        <xdr:cNvPr id="23" name="Imagem 22" descr="Marca_sebrae_verticall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1584" y="148166"/>
          <a:ext cx="984250" cy="659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667808</xdr:colOff>
      <xdr:row>0</xdr:row>
      <xdr:rowOff>133350</xdr:rowOff>
    </xdr:from>
    <xdr:to>
      <xdr:col>10</xdr:col>
      <xdr:colOff>809625</xdr:colOff>
      <xdr:row>0</xdr:row>
      <xdr:rowOff>397910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318558</xdr:rowOff>
    </xdr:from>
    <xdr:to>
      <xdr:col>0</xdr:col>
      <xdr:colOff>1717675</xdr:colOff>
      <xdr:row>9</xdr:row>
      <xdr:rowOff>318558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64558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128058</xdr:rowOff>
    </xdr:from>
    <xdr:to>
      <xdr:col>1</xdr:col>
      <xdr:colOff>12700</xdr:colOff>
      <xdr:row>7</xdr:row>
      <xdr:rowOff>1058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64558</xdr:rowOff>
    </xdr:from>
    <xdr:to>
      <xdr:col>1</xdr:col>
      <xdr:colOff>12700</xdr:colOff>
      <xdr:row>7</xdr:row>
      <xdr:rowOff>318558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1058</xdr:rowOff>
    </xdr:from>
    <xdr:to>
      <xdr:col>1</xdr:col>
      <xdr:colOff>12700</xdr:colOff>
      <xdr:row>8</xdr:row>
      <xdr:rowOff>255058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318558</xdr:rowOff>
    </xdr:from>
    <xdr:to>
      <xdr:col>1</xdr:col>
      <xdr:colOff>12700</xdr:colOff>
      <xdr:row>9</xdr:row>
      <xdr:rowOff>191558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64558</xdr:rowOff>
    </xdr:from>
    <xdr:to>
      <xdr:col>1</xdr:col>
      <xdr:colOff>12700</xdr:colOff>
      <xdr:row>10</xdr:row>
      <xdr:rowOff>318558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3</xdr:col>
      <xdr:colOff>304208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9"/>
        </xdr:cNvPr>
        <xdr:cNvSpPr/>
      </xdr:nvSpPr>
      <xdr:spPr>
        <a:xfrm>
          <a:off x="2121958" y="678392"/>
          <a:ext cx="1008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Produtos</a:t>
          </a:r>
        </a:p>
      </xdr:txBody>
    </xdr:sp>
    <xdr:clientData/>
  </xdr:twoCellAnchor>
  <xdr:twoCellAnchor editAs="absolute">
    <xdr:from>
      <xdr:col>3</xdr:col>
      <xdr:colOff>337603</xdr:colOff>
      <xdr:row>1</xdr:row>
      <xdr:rowOff>244475</xdr:rowOff>
    </xdr:from>
    <xdr:to>
      <xdr:col>3</xdr:col>
      <xdr:colOff>1345603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0"/>
        </xdr:cNvPr>
        <xdr:cNvSpPr/>
      </xdr:nvSpPr>
      <xdr:spPr>
        <a:xfrm>
          <a:off x="3163353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Fornecedores</a:t>
          </a:r>
        </a:p>
      </xdr:txBody>
    </xdr:sp>
    <xdr:clientData/>
  </xdr:twoCellAnchor>
  <xdr:twoCellAnchor editAs="absolute">
    <xdr:from>
      <xdr:col>3</xdr:col>
      <xdr:colOff>1378999</xdr:colOff>
      <xdr:row>1</xdr:row>
      <xdr:rowOff>244475</xdr:rowOff>
    </xdr:from>
    <xdr:to>
      <xdr:col>4</xdr:col>
      <xdr:colOff>333832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1"/>
        </xdr:cNvPr>
        <xdr:cNvSpPr/>
      </xdr:nvSpPr>
      <xdr:spPr>
        <a:xfrm>
          <a:off x="4204749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Profissionais</a:t>
          </a:r>
        </a:p>
      </xdr:txBody>
    </xdr:sp>
    <xdr:clientData/>
  </xdr:twoCellAnchor>
  <xdr:twoCellAnchor editAs="absolute">
    <xdr:from>
      <xdr:col>4</xdr:col>
      <xdr:colOff>667808</xdr:colOff>
      <xdr:row>0</xdr:row>
      <xdr:rowOff>133350</xdr:rowOff>
    </xdr:from>
    <xdr:to>
      <xdr:col>10</xdr:col>
      <xdr:colOff>809625</xdr:colOff>
      <xdr:row>1</xdr:row>
      <xdr:rowOff>136219</xdr:rowOff>
    </xdr:to>
    <xdr:sp macro="" textlink="">
      <xdr:nvSpPr>
        <xdr:cNvPr id="20" name="CaixaDeTexto 19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Esta é a parte mais importante da planilha, pois é aqui que serão feitos os cadastros necessários que serão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utilizados em outras partes da planilha.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423333</xdr:colOff>
      <xdr:row>0</xdr:row>
      <xdr:rowOff>179917</xdr:rowOff>
    </xdr:from>
    <xdr:to>
      <xdr:col>0</xdr:col>
      <xdr:colOff>1407583</xdr:colOff>
      <xdr:row>2</xdr:row>
      <xdr:rowOff>141069</xdr:rowOff>
    </xdr:to>
    <xdr:pic>
      <xdr:nvPicPr>
        <xdr:cNvPr id="22" name="Imagem 21" descr="Marca_sebrae_verticall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3333" y="179917"/>
          <a:ext cx="984250" cy="659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1059392</xdr:colOff>
      <xdr:row>0</xdr:row>
      <xdr:rowOff>133350</xdr:rowOff>
    </xdr:from>
    <xdr:to>
      <xdr:col>10</xdr:col>
      <xdr:colOff>185209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212725</xdr:rowOff>
    </xdr:from>
    <xdr:to>
      <xdr:col>0</xdr:col>
      <xdr:colOff>1717675</xdr:colOff>
      <xdr:row>9</xdr:row>
      <xdr:rowOff>212725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1058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64558</xdr:rowOff>
    </xdr:from>
    <xdr:to>
      <xdr:col>1</xdr:col>
      <xdr:colOff>12700</xdr:colOff>
      <xdr:row>7</xdr:row>
      <xdr:rowOff>318558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382058</xdr:rowOff>
    </xdr:from>
    <xdr:to>
      <xdr:col>1</xdr:col>
      <xdr:colOff>12700</xdr:colOff>
      <xdr:row>8</xdr:row>
      <xdr:rowOff>202141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265641</xdr:rowOff>
    </xdr:from>
    <xdr:to>
      <xdr:col>1</xdr:col>
      <xdr:colOff>12700</xdr:colOff>
      <xdr:row>9</xdr:row>
      <xdr:rowOff>85725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223308</xdr:rowOff>
    </xdr:from>
    <xdr:to>
      <xdr:col>1</xdr:col>
      <xdr:colOff>12700</xdr:colOff>
      <xdr:row>11</xdr:row>
      <xdr:rowOff>43391</xdr:rowOff>
    </xdr:to>
    <xdr:sp macro="" textlink="">
      <xdr:nvSpPr>
        <xdr:cNvPr id="15" name="Retângulo 14">
          <a:hlinkClick xmlns:r="http://schemas.openxmlformats.org/officeDocument/2006/relationships" r:id="rId8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2</xdr:col>
      <xdr:colOff>1023875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9"/>
        </xdr:cNvPr>
        <xdr:cNvSpPr/>
      </xdr:nvSpPr>
      <xdr:spPr>
        <a:xfrm>
          <a:off x="2121958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Produtos</a:t>
          </a:r>
        </a:p>
      </xdr:txBody>
    </xdr:sp>
    <xdr:clientData/>
  </xdr:twoCellAnchor>
  <xdr:twoCellAnchor editAs="absolute">
    <xdr:from>
      <xdr:col>2</xdr:col>
      <xdr:colOff>1057270</xdr:colOff>
      <xdr:row>1</xdr:row>
      <xdr:rowOff>244475</xdr:rowOff>
    </xdr:from>
    <xdr:to>
      <xdr:col>2</xdr:col>
      <xdr:colOff>2065270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0"/>
        </xdr:cNvPr>
        <xdr:cNvSpPr/>
      </xdr:nvSpPr>
      <xdr:spPr>
        <a:xfrm>
          <a:off x="3163353" y="678392"/>
          <a:ext cx="1008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Fornecedores</a:t>
          </a:r>
        </a:p>
      </xdr:txBody>
    </xdr:sp>
    <xdr:clientData/>
  </xdr:twoCellAnchor>
  <xdr:twoCellAnchor editAs="absolute">
    <xdr:from>
      <xdr:col>2</xdr:col>
      <xdr:colOff>2098666</xdr:colOff>
      <xdr:row>1</xdr:row>
      <xdr:rowOff>244475</xdr:rowOff>
    </xdr:from>
    <xdr:to>
      <xdr:col>3</xdr:col>
      <xdr:colOff>725416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1"/>
        </xdr:cNvPr>
        <xdr:cNvSpPr/>
      </xdr:nvSpPr>
      <xdr:spPr>
        <a:xfrm>
          <a:off x="4204749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Profissionais</a:t>
          </a:r>
        </a:p>
      </xdr:txBody>
    </xdr:sp>
    <xdr:clientData/>
  </xdr:twoCellAnchor>
  <xdr:twoCellAnchor editAs="absolute">
    <xdr:from>
      <xdr:col>3</xdr:col>
      <xdr:colOff>1037167</xdr:colOff>
      <xdr:row>0</xdr:row>
      <xdr:rowOff>133350</xdr:rowOff>
    </xdr:from>
    <xdr:to>
      <xdr:col>10</xdr:col>
      <xdr:colOff>162984</xdr:colOff>
      <xdr:row>1</xdr:row>
      <xdr:rowOff>136219</xdr:rowOff>
    </xdr:to>
    <xdr:sp macro="" textlink="">
      <xdr:nvSpPr>
        <xdr:cNvPr id="20" name="CaixaDeTexto 19"/>
        <xdr:cNvSpPr txBox="1"/>
      </xdr:nvSpPr>
      <xdr:spPr>
        <a:xfrm>
          <a:off x="5524500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Esta é a parte mais importante da planilha, pois é aqui que serão feitos os cadastros necessários que serão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utilizados em outras partes da planilha.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486834</xdr:colOff>
      <xdr:row>0</xdr:row>
      <xdr:rowOff>52916</xdr:rowOff>
    </xdr:from>
    <xdr:to>
      <xdr:col>0</xdr:col>
      <xdr:colOff>1471084</xdr:colOff>
      <xdr:row>2</xdr:row>
      <xdr:rowOff>128368</xdr:rowOff>
    </xdr:to>
    <xdr:pic>
      <xdr:nvPicPr>
        <xdr:cNvPr id="22" name="Imagem 21" descr="Marca_sebrae_verticall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6834" y="52916"/>
          <a:ext cx="984250" cy="773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1059392</xdr:colOff>
      <xdr:row>0</xdr:row>
      <xdr:rowOff>133350</xdr:rowOff>
    </xdr:from>
    <xdr:to>
      <xdr:col>8</xdr:col>
      <xdr:colOff>79375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11</xdr:row>
      <xdr:rowOff>53975</xdr:rowOff>
    </xdr:from>
    <xdr:to>
      <xdr:col>1</xdr:col>
      <xdr:colOff>12700</xdr:colOff>
      <xdr:row>11</xdr:row>
      <xdr:rowOff>307975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2</xdr:col>
      <xdr:colOff>1023875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10"/>
        </xdr:cNvPr>
        <xdr:cNvSpPr/>
      </xdr:nvSpPr>
      <xdr:spPr>
        <a:xfrm>
          <a:off x="2121958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Produtos</a:t>
          </a:r>
        </a:p>
      </xdr:txBody>
    </xdr:sp>
    <xdr:clientData/>
  </xdr:twoCellAnchor>
  <xdr:twoCellAnchor editAs="absolute">
    <xdr:from>
      <xdr:col>2</xdr:col>
      <xdr:colOff>1057271</xdr:colOff>
      <xdr:row>1</xdr:row>
      <xdr:rowOff>244475</xdr:rowOff>
    </xdr:from>
    <xdr:to>
      <xdr:col>2</xdr:col>
      <xdr:colOff>2065271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1"/>
        </xdr:cNvPr>
        <xdr:cNvSpPr/>
      </xdr:nvSpPr>
      <xdr:spPr>
        <a:xfrm>
          <a:off x="3163354" y="678392"/>
          <a:ext cx="1008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Fornecedores</a:t>
          </a:r>
        </a:p>
      </xdr:txBody>
    </xdr:sp>
    <xdr:clientData/>
  </xdr:twoCellAnchor>
  <xdr:twoCellAnchor editAs="absolute">
    <xdr:from>
      <xdr:col>2</xdr:col>
      <xdr:colOff>2098667</xdr:colOff>
      <xdr:row>1</xdr:row>
      <xdr:rowOff>244475</xdr:rowOff>
    </xdr:from>
    <xdr:to>
      <xdr:col>3</xdr:col>
      <xdr:colOff>725417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2"/>
        </xdr:cNvPr>
        <xdr:cNvSpPr/>
      </xdr:nvSpPr>
      <xdr:spPr>
        <a:xfrm>
          <a:off x="4204750" y="678392"/>
          <a:ext cx="1008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Profissionais</a:t>
          </a:r>
        </a:p>
      </xdr:txBody>
    </xdr:sp>
    <xdr:clientData/>
  </xdr:twoCellAnchor>
  <xdr:twoCellAnchor editAs="absolute">
    <xdr:from>
      <xdr:col>3</xdr:col>
      <xdr:colOff>1037167</xdr:colOff>
      <xdr:row>0</xdr:row>
      <xdr:rowOff>133350</xdr:rowOff>
    </xdr:from>
    <xdr:to>
      <xdr:col>8</xdr:col>
      <xdr:colOff>57150</xdr:colOff>
      <xdr:row>1</xdr:row>
      <xdr:rowOff>136219</xdr:rowOff>
    </xdr:to>
    <xdr:sp macro="" textlink="">
      <xdr:nvSpPr>
        <xdr:cNvPr id="20" name="CaixaDeTexto 19"/>
        <xdr:cNvSpPr txBox="1"/>
      </xdr:nvSpPr>
      <xdr:spPr>
        <a:xfrm>
          <a:off x="5524500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Esta é a parte mais importante da planilha, pois é aqui que serão feitos os cadastros necessários que serão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utilizados em outras partes da planilha.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465667</xdr:colOff>
      <xdr:row>0</xdr:row>
      <xdr:rowOff>42333</xdr:rowOff>
    </xdr:from>
    <xdr:to>
      <xdr:col>0</xdr:col>
      <xdr:colOff>1449917</xdr:colOff>
      <xdr:row>2</xdr:row>
      <xdr:rowOff>117785</xdr:rowOff>
    </xdr:to>
    <xdr:pic>
      <xdr:nvPicPr>
        <xdr:cNvPr id="22" name="Imagem 21" descr="Marca_sebrae_verticall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5667" y="42333"/>
          <a:ext cx="984250" cy="773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339725</xdr:colOff>
      <xdr:row>0</xdr:row>
      <xdr:rowOff>133350</xdr:rowOff>
    </xdr:from>
    <xdr:to>
      <xdr:col>8</xdr:col>
      <xdr:colOff>862542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159808</xdr:rowOff>
    </xdr:from>
    <xdr:to>
      <xdr:col>0</xdr:col>
      <xdr:colOff>1717675</xdr:colOff>
      <xdr:row>9</xdr:row>
      <xdr:rowOff>159808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64558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128058</xdr:rowOff>
    </xdr:from>
    <xdr:to>
      <xdr:col>1</xdr:col>
      <xdr:colOff>12700</xdr:colOff>
      <xdr:row>6</xdr:row>
      <xdr:rowOff>382058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11641</xdr:rowOff>
    </xdr:from>
    <xdr:to>
      <xdr:col>1</xdr:col>
      <xdr:colOff>12700</xdr:colOff>
      <xdr:row>7</xdr:row>
      <xdr:rowOff>265641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329141</xdr:rowOff>
    </xdr:from>
    <xdr:to>
      <xdr:col>1</xdr:col>
      <xdr:colOff>12700</xdr:colOff>
      <xdr:row>8</xdr:row>
      <xdr:rowOff>149225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212725</xdr:rowOff>
    </xdr:from>
    <xdr:to>
      <xdr:col>1</xdr:col>
      <xdr:colOff>12700</xdr:colOff>
      <xdr:row>9</xdr:row>
      <xdr:rowOff>32808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286808</xdr:rowOff>
    </xdr:from>
    <xdr:to>
      <xdr:col>1</xdr:col>
      <xdr:colOff>12700</xdr:colOff>
      <xdr:row>10</xdr:row>
      <xdr:rowOff>106891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317500</xdr:colOff>
      <xdr:row>0</xdr:row>
      <xdr:rowOff>133350</xdr:rowOff>
    </xdr:from>
    <xdr:to>
      <xdr:col>8</xdr:col>
      <xdr:colOff>840317</xdr:colOff>
      <xdr:row>0</xdr:row>
      <xdr:rowOff>397910</xdr:rowOff>
    </xdr:to>
    <xdr:sp macro="" textlink="">
      <xdr:nvSpPr>
        <xdr:cNvPr id="29" name="CaixaDeTexto 28"/>
        <xdr:cNvSpPr txBox="1"/>
      </xdr:nvSpPr>
      <xdr:spPr>
        <a:xfrm>
          <a:off x="5524500" y="133350"/>
          <a:ext cx="6396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Aqui é possível registrar todas as entradas e saídas de produtos que ocorrerem no estoque.</a:t>
          </a:r>
        </a:p>
      </xdr:txBody>
    </xdr:sp>
    <xdr:clientData/>
  </xdr:twoCellAnchor>
  <xdr:twoCellAnchor editAs="absolute">
    <xdr:from>
      <xdr:col>2</xdr:col>
      <xdr:colOff>0</xdr:colOff>
      <xdr:row>1</xdr:row>
      <xdr:rowOff>243417</xdr:rowOff>
    </xdr:from>
    <xdr:to>
      <xdr:col>2</xdr:col>
      <xdr:colOff>867834</xdr:colOff>
      <xdr:row>3</xdr:row>
      <xdr:rowOff>2117</xdr:rowOff>
    </xdr:to>
    <xdr:sp macro="" textlink="">
      <xdr:nvSpPr>
        <xdr:cNvPr id="30" name="Retângulo 29">
          <a:hlinkClick xmlns:r="http://schemas.openxmlformats.org/officeDocument/2006/relationships" r:id="rId9"/>
        </xdr:cNvPr>
        <xdr:cNvSpPr/>
      </xdr:nvSpPr>
      <xdr:spPr>
        <a:xfrm>
          <a:off x="2106083" y="677334"/>
          <a:ext cx="867834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Entrada</a:t>
          </a:r>
        </a:p>
      </xdr:txBody>
    </xdr:sp>
    <xdr:clientData/>
  </xdr:twoCellAnchor>
  <xdr:twoCellAnchor editAs="absolute">
    <xdr:from>
      <xdr:col>2</xdr:col>
      <xdr:colOff>903817</xdr:colOff>
      <xdr:row>1</xdr:row>
      <xdr:rowOff>243417</xdr:rowOff>
    </xdr:from>
    <xdr:to>
      <xdr:col>3</xdr:col>
      <xdr:colOff>723900</xdr:colOff>
      <xdr:row>3</xdr:row>
      <xdr:rowOff>2117</xdr:rowOff>
    </xdr:to>
    <xdr:sp macro="" textlink="">
      <xdr:nvSpPr>
        <xdr:cNvPr id="31" name="Retângulo 30">
          <a:hlinkClick xmlns:r="http://schemas.openxmlformats.org/officeDocument/2006/relationships" r:id="rId10"/>
        </xdr:cNvPr>
        <xdr:cNvSpPr/>
      </xdr:nvSpPr>
      <xdr:spPr>
        <a:xfrm>
          <a:off x="3009900" y="677334"/>
          <a:ext cx="867833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Saída</a:t>
          </a:r>
        </a:p>
      </xdr:txBody>
    </xdr:sp>
    <xdr:clientData/>
  </xdr:twoCellAnchor>
  <xdr:twoCellAnchor editAs="oneCell">
    <xdr:from>
      <xdr:col>0</xdr:col>
      <xdr:colOff>412750</xdr:colOff>
      <xdr:row>0</xdr:row>
      <xdr:rowOff>148166</xdr:rowOff>
    </xdr:from>
    <xdr:to>
      <xdr:col>0</xdr:col>
      <xdr:colOff>1397000</xdr:colOff>
      <xdr:row>2</xdr:row>
      <xdr:rowOff>109318</xdr:rowOff>
    </xdr:to>
    <xdr:pic>
      <xdr:nvPicPr>
        <xdr:cNvPr id="21" name="Imagem 20" descr="Marca_sebrae_verticall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2750" y="148166"/>
          <a:ext cx="984250" cy="659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339725</xdr:colOff>
      <xdr:row>0</xdr:row>
      <xdr:rowOff>133350</xdr:rowOff>
    </xdr:from>
    <xdr:to>
      <xdr:col>10</xdr:col>
      <xdr:colOff>767292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159808</xdr:rowOff>
    </xdr:from>
    <xdr:to>
      <xdr:col>0</xdr:col>
      <xdr:colOff>1717675</xdr:colOff>
      <xdr:row>9</xdr:row>
      <xdr:rowOff>159808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64558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128058</xdr:rowOff>
    </xdr:from>
    <xdr:to>
      <xdr:col>1</xdr:col>
      <xdr:colOff>12700</xdr:colOff>
      <xdr:row>6</xdr:row>
      <xdr:rowOff>382058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11641</xdr:rowOff>
    </xdr:from>
    <xdr:to>
      <xdr:col>1</xdr:col>
      <xdr:colOff>12700</xdr:colOff>
      <xdr:row>7</xdr:row>
      <xdr:rowOff>265641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329141</xdr:rowOff>
    </xdr:from>
    <xdr:to>
      <xdr:col>1</xdr:col>
      <xdr:colOff>12700</xdr:colOff>
      <xdr:row>8</xdr:row>
      <xdr:rowOff>149225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212725</xdr:rowOff>
    </xdr:from>
    <xdr:to>
      <xdr:col>1</xdr:col>
      <xdr:colOff>12700</xdr:colOff>
      <xdr:row>9</xdr:row>
      <xdr:rowOff>32808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4</xdr:col>
      <xdr:colOff>317500</xdr:colOff>
      <xdr:row>0</xdr:row>
      <xdr:rowOff>133350</xdr:rowOff>
    </xdr:from>
    <xdr:to>
      <xdr:col>10</xdr:col>
      <xdr:colOff>745067</xdr:colOff>
      <xdr:row>0</xdr:row>
      <xdr:rowOff>397910</xdr:rowOff>
    </xdr:to>
    <xdr:sp macro="" textlink="">
      <xdr:nvSpPr>
        <xdr:cNvPr id="29" name="CaixaDeTexto 28"/>
        <xdr:cNvSpPr txBox="1"/>
      </xdr:nvSpPr>
      <xdr:spPr>
        <a:xfrm>
          <a:off x="5524500" y="133350"/>
          <a:ext cx="6396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Aqui é possível registrar todas as entradas e saídas de produtos que ocorrerem no estoque.</a:t>
          </a:r>
        </a:p>
      </xdr:txBody>
    </xdr:sp>
    <xdr:clientData/>
  </xdr:twoCellAnchor>
  <xdr:twoCellAnchor editAs="absolute">
    <xdr:from>
      <xdr:col>2</xdr:col>
      <xdr:colOff>0</xdr:colOff>
      <xdr:row>1</xdr:row>
      <xdr:rowOff>243417</xdr:rowOff>
    </xdr:from>
    <xdr:to>
      <xdr:col>2</xdr:col>
      <xdr:colOff>867834</xdr:colOff>
      <xdr:row>3</xdr:row>
      <xdr:rowOff>2117</xdr:rowOff>
    </xdr:to>
    <xdr:sp macro="" textlink="">
      <xdr:nvSpPr>
        <xdr:cNvPr id="30" name="Retângulo 29">
          <a:hlinkClick xmlns:r="http://schemas.openxmlformats.org/officeDocument/2006/relationships" r:id="rId8"/>
        </xdr:cNvPr>
        <xdr:cNvSpPr/>
      </xdr:nvSpPr>
      <xdr:spPr>
        <a:xfrm>
          <a:off x="2106083" y="677334"/>
          <a:ext cx="86783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Entrada</a:t>
          </a:r>
        </a:p>
      </xdr:txBody>
    </xdr:sp>
    <xdr:clientData/>
  </xdr:twoCellAnchor>
  <xdr:twoCellAnchor editAs="absolute">
    <xdr:from>
      <xdr:col>2</xdr:col>
      <xdr:colOff>903817</xdr:colOff>
      <xdr:row>1</xdr:row>
      <xdr:rowOff>243417</xdr:rowOff>
    </xdr:from>
    <xdr:to>
      <xdr:col>3</xdr:col>
      <xdr:colOff>723900</xdr:colOff>
      <xdr:row>3</xdr:row>
      <xdr:rowOff>2117</xdr:rowOff>
    </xdr:to>
    <xdr:sp macro="" textlink="">
      <xdr:nvSpPr>
        <xdr:cNvPr id="31" name="Retângulo 30">
          <a:hlinkClick xmlns:r="http://schemas.openxmlformats.org/officeDocument/2006/relationships" r:id="rId9"/>
        </xdr:cNvPr>
        <xdr:cNvSpPr/>
      </xdr:nvSpPr>
      <xdr:spPr>
        <a:xfrm>
          <a:off x="3009900" y="677334"/>
          <a:ext cx="867833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Saída</a:t>
          </a:r>
        </a:p>
      </xdr:txBody>
    </xdr:sp>
    <xdr:clientData/>
  </xdr:twoCellAnchor>
  <xdr:twoCellAnchor editAs="oneCell">
    <xdr:from>
      <xdr:col>0</xdr:col>
      <xdr:colOff>412750</xdr:colOff>
      <xdr:row>0</xdr:row>
      <xdr:rowOff>52916</xdr:rowOff>
    </xdr:from>
    <xdr:to>
      <xdr:col>0</xdr:col>
      <xdr:colOff>1397000</xdr:colOff>
      <xdr:row>2</xdr:row>
      <xdr:rowOff>128368</xdr:rowOff>
    </xdr:to>
    <xdr:pic>
      <xdr:nvPicPr>
        <xdr:cNvPr id="21" name="Imagem 20" descr="Marca_sebrae_verticall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750" y="52916"/>
          <a:ext cx="984250" cy="773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667808</xdr:colOff>
      <xdr:row>0</xdr:row>
      <xdr:rowOff>133350</xdr:rowOff>
    </xdr:from>
    <xdr:to>
      <xdr:col>12</xdr:col>
      <xdr:colOff>534459</xdr:colOff>
      <xdr:row>2</xdr:row>
      <xdr:rowOff>73025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318558</xdr:rowOff>
    </xdr:from>
    <xdr:to>
      <xdr:col>0</xdr:col>
      <xdr:colOff>1717675</xdr:colOff>
      <xdr:row>9</xdr:row>
      <xdr:rowOff>318558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64558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128058</xdr:rowOff>
    </xdr:from>
    <xdr:to>
      <xdr:col>1</xdr:col>
      <xdr:colOff>12700</xdr:colOff>
      <xdr:row>7</xdr:row>
      <xdr:rowOff>1058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64558</xdr:rowOff>
    </xdr:from>
    <xdr:to>
      <xdr:col>1</xdr:col>
      <xdr:colOff>12700</xdr:colOff>
      <xdr:row>7</xdr:row>
      <xdr:rowOff>318558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1058</xdr:rowOff>
    </xdr:from>
    <xdr:to>
      <xdr:col>1</xdr:col>
      <xdr:colOff>12700</xdr:colOff>
      <xdr:row>8</xdr:row>
      <xdr:rowOff>255058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318558</xdr:rowOff>
    </xdr:from>
    <xdr:to>
      <xdr:col>1</xdr:col>
      <xdr:colOff>12700</xdr:colOff>
      <xdr:row>9</xdr:row>
      <xdr:rowOff>191558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64558</xdr:rowOff>
    </xdr:from>
    <xdr:to>
      <xdr:col>1</xdr:col>
      <xdr:colOff>12700</xdr:colOff>
      <xdr:row>10</xdr:row>
      <xdr:rowOff>318558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11</xdr:row>
      <xdr:rowOff>1058</xdr:rowOff>
    </xdr:from>
    <xdr:to>
      <xdr:col>1</xdr:col>
      <xdr:colOff>12700</xdr:colOff>
      <xdr:row>11</xdr:row>
      <xdr:rowOff>255058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645583</xdr:colOff>
      <xdr:row>0</xdr:row>
      <xdr:rowOff>133350</xdr:rowOff>
    </xdr:from>
    <xdr:to>
      <xdr:col>12</xdr:col>
      <xdr:colOff>512234</xdr:colOff>
      <xdr:row>0</xdr:row>
      <xdr:rowOff>397910</xdr:rowOff>
    </xdr:to>
    <xdr:sp macro="" textlink="">
      <xdr:nvSpPr>
        <xdr:cNvPr id="17" name="CaixaDeTexto 16"/>
        <xdr:cNvSpPr txBox="1"/>
      </xdr:nvSpPr>
      <xdr:spPr>
        <a:xfrm>
          <a:off x="5524500" y="133350"/>
          <a:ext cx="6396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Nesta parte da planilha é possível a conferência de inventário analisando o grau de precisão das informações.</a:t>
          </a:r>
        </a:p>
      </xdr:txBody>
    </xdr:sp>
    <xdr:clientData/>
  </xdr:twoCellAnchor>
  <xdr:twoCellAnchor editAs="oneCell">
    <xdr:from>
      <xdr:col>0</xdr:col>
      <xdr:colOff>433917</xdr:colOff>
      <xdr:row>0</xdr:row>
      <xdr:rowOff>169333</xdr:rowOff>
    </xdr:from>
    <xdr:to>
      <xdr:col>0</xdr:col>
      <xdr:colOff>1418167</xdr:colOff>
      <xdr:row>2</xdr:row>
      <xdr:rowOff>130485</xdr:rowOff>
    </xdr:to>
    <xdr:pic>
      <xdr:nvPicPr>
        <xdr:cNvPr id="19" name="Imagem 18" descr="Marca_sebrae_verticall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917" y="169333"/>
          <a:ext cx="984250" cy="6596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159808</xdr:rowOff>
    </xdr:from>
    <xdr:to>
      <xdr:col>0</xdr:col>
      <xdr:colOff>1717675</xdr:colOff>
      <xdr:row>9</xdr:row>
      <xdr:rowOff>159808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64558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128058</xdr:rowOff>
    </xdr:from>
    <xdr:to>
      <xdr:col>1</xdr:col>
      <xdr:colOff>12700</xdr:colOff>
      <xdr:row>6</xdr:row>
      <xdr:rowOff>382058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11641</xdr:rowOff>
    </xdr:from>
    <xdr:to>
      <xdr:col>1</xdr:col>
      <xdr:colOff>12700</xdr:colOff>
      <xdr:row>7</xdr:row>
      <xdr:rowOff>265641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329141</xdr:rowOff>
    </xdr:from>
    <xdr:to>
      <xdr:col>1</xdr:col>
      <xdr:colOff>12700</xdr:colOff>
      <xdr:row>8</xdr:row>
      <xdr:rowOff>149225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212725</xdr:rowOff>
    </xdr:from>
    <xdr:to>
      <xdr:col>1</xdr:col>
      <xdr:colOff>12700</xdr:colOff>
      <xdr:row>9</xdr:row>
      <xdr:rowOff>32808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286808</xdr:rowOff>
    </xdr:from>
    <xdr:to>
      <xdr:col>1</xdr:col>
      <xdr:colOff>12700</xdr:colOff>
      <xdr:row>10</xdr:row>
      <xdr:rowOff>106891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3</xdr:col>
      <xdr:colOff>736208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9"/>
        </xdr:cNvPr>
        <xdr:cNvSpPr/>
      </xdr:nvSpPr>
      <xdr:spPr>
        <a:xfrm>
          <a:off x="2121958" y="678392"/>
          <a:ext cx="1440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Situação de Produtos</a:t>
          </a:r>
        </a:p>
      </xdr:txBody>
    </xdr:sp>
    <xdr:clientData/>
  </xdr:twoCellAnchor>
  <xdr:twoCellAnchor editAs="absolute">
    <xdr:from>
      <xdr:col>3</xdr:col>
      <xdr:colOff>771523</xdr:colOff>
      <xdr:row>1</xdr:row>
      <xdr:rowOff>244475</xdr:rowOff>
    </xdr:from>
    <xdr:to>
      <xdr:col>4</xdr:col>
      <xdr:colOff>158356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0"/>
        </xdr:cNvPr>
        <xdr:cNvSpPr/>
      </xdr:nvSpPr>
      <xdr:spPr>
        <a:xfrm>
          <a:off x="3597273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Situação Atual</a:t>
          </a:r>
        </a:p>
      </xdr:txBody>
    </xdr:sp>
    <xdr:clientData/>
  </xdr:twoCellAnchor>
  <xdr:twoCellAnchor editAs="absolute">
    <xdr:from>
      <xdr:col>4</xdr:col>
      <xdr:colOff>193671</xdr:colOff>
      <xdr:row>1</xdr:row>
      <xdr:rowOff>244475</xdr:rowOff>
    </xdr:from>
    <xdr:to>
      <xdr:col>6</xdr:col>
      <xdr:colOff>194338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1"/>
        </xdr:cNvPr>
        <xdr:cNvSpPr/>
      </xdr:nvSpPr>
      <xdr:spPr>
        <a:xfrm>
          <a:off x="5072588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Análise Individual</a:t>
          </a:r>
        </a:p>
      </xdr:txBody>
    </xdr:sp>
    <xdr:clientData/>
  </xdr:twoCellAnchor>
  <xdr:twoCellAnchor editAs="absolute">
    <xdr:from>
      <xdr:col>6</xdr:col>
      <xdr:colOff>42332</xdr:colOff>
      <xdr:row>0</xdr:row>
      <xdr:rowOff>133350</xdr:rowOff>
    </xdr:from>
    <xdr:to>
      <xdr:col>12</xdr:col>
      <xdr:colOff>131232</xdr:colOff>
      <xdr:row>1</xdr:row>
      <xdr:rowOff>136219</xdr:rowOff>
    </xdr:to>
    <xdr:sp macro="" textlink="">
      <xdr:nvSpPr>
        <xdr:cNvPr id="21" name="CaixaDeTexto 20"/>
        <xdr:cNvSpPr txBox="1"/>
      </xdr:nvSpPr>
      <xdr:spPr>
        <a:xfrm>
          <a:off x="6360582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Nesta parte da planilha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é possível analisar todos os aspectos para controle de estoqu como sSituação de produtos, análise geral, análise individual por produto e histórico dos produtos.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412750</xdr:colOff>
      <xdr:row>0</xdr:row>
      <xdr:rowOff>148167</xdr:rowOff>
    </xdr:from>
    <xdr:to>
      <xdr:col>0</xdr:col>
      <xdr:colOff>1397000</xdr:colOff>
      <xdr:row>2</xdr:row>
      <xdr:rowOff>109319</xdr:rowOff>
    </xdr:to>
    <xdr:pic>
      <xdr:nvPicPr>
        <xdr:cNvPr id="23" name="Imagem 22" descr="Marca_sebrae_verticall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2750" y="148167"/>
          <a:ext cx="984250" cy="6596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318558</xdr:rowOff>
    </xdr:from>
    <xdr:to>
      <xdr:col>0</xdr:col>
      <xdr:colOff>1717675</xdr:colOff>
      <xdr:row>9</xdr:row>
      <xdr:rowOff>318558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Cadastro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Lançamentos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Inventário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Resultados consolidados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191558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11641</xdr:rowOff>
    </xdr:from>
    <xdr:to>
      <xdr:col>1</xdr:col>
      <xdr:colOff>12700</xdr:colOff>
      <xdr:row>10</xdr:row>
      <xdr:rowOff>265641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329141</xdr:rowOff>
    </xdr:from>
    <xdr:to>
      <xdr:col>1</xdr:col>
      <xdr:colOff>12700</xdr:colOff>
      <xdr:row>11</xdr:row>
      <xdr:rowOff>149225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=""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15875</xdr:colOff>
      <xdr:row>1</xdr:row>
      <xdr:rowOff>244475</xdr:rowOff>
    </xdr:from>
    <xdr:to>
      <xdr:col>3</xdr:col>
      <xdr:colOff>69458</xdr:colOff>
      <xdr:row>3</xdr:row>
      <xdr:rowOff>3175</xdr:rowOff>
    </xdr:to>
    <xdr:sp macro="" textlink="">
      <xdr:nvSpPr>
        <xdr:cNvPr id="17" name="Retângulo 16">
          <a:hlinkClick xmlns:r="http://schemas.openxmlformats.org/officeDocument/2006/relationships" r:id="rId10"/>
        </xdr:cNvPr>
        <xdr:cNvSpPr/>
      </xdr:nvSpPr>
      <xdr:spPr>
        <a:xfrm>
          <a:off x="2121958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Situação de Produtos</a:t>
          </a:r>
        </a:p>
      </xdr:txBody>
    </xdr:sp>
    <xdr:clientData/>
  </xdr:twoCellAnchor>
  <xdr:twoCellAnchor editAs="absolute">
    <xdr:from>
      <xdr:col>3</xdr:col>
      <xdr:colOff>104777</xdr:colOff>
      <xdr:row>1</xdr:row>
      <xdr:rowOff>244475</xdr:rowOff>
    </xdr:from>
    <xdr:to>
      <xdr:col>4</xdr:col>
      <xdr:colOff>497027</xdr:colOff>
      <xdr:row>3</xdr:row>
      <xdr:rowOff>3175</xdr:rowOff>
    </xdr:to>
    <xdr:sp macro="" textlink="">
      <xdr:nvSpPr>
        <xdr:cNvPr id="18" name="Retângulo 17">
          <a:hlinkClick xmlns:r="http://schemas.openxmlformats.org/officeDocument/2006/relationships" r:id="rId11"/>
        </xdr:cNvPr>
        <xdr:cNvSpPr/>
      </xdr:nvSpPr>
      <xdr:spPr>
        <a:xfrm>
          <a:off x="3597277" y="678392"/>
          <a:ext cx="1440000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Situação Atual</a:t>
          </a:r>
        </a:p>
      </xdr:txBody>
    </xdr:sp>
    <xdr:clientData/>
  </xdr:twoCellAnchor>
  <xdr:twoCellAnchor editAs="absolute">
    <xdr:from>
      <xdr:col>4</xdr:col>
      <xdr:colOff>532340</xdr:colOff>
      <xdr:row>1</xdr:row>
      <xdr:rowOff>244475</xdr:rowOff>
    </xdr:from>
    <xdr:to>
      <xdr:col>5</xdr:col>
      <xdr:colOff>924590</xdr:colOff>
      <xdr:row>3</xdr:row>
      <xdr:rowOff>3175</xdr:rowOff>
    </xdr:to>
    <xdr:sp macro="" textlink="">
      <xdr:nvSpPr>
        <xdr:cNvPr id="19" name="Retângulo 18">
          <a:hlinkClick xmlns:r="http://schemas.openxmlformats.org/officeDocument/2006/relationships" r:id="rId12"/>
        </xdr:cNvPr>
        <xdr:cNvSpPr/>
      </xdr:nvSpPr>
      <xdr:spPr>
        <a:xfrm>
          <a:off x="5072590" y="678392"/>
          <a:ext cx="1440000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Análise Individual</a:t>
          </a:r>
        </a:p>
      </xdr:txBody>
    </xdr:sp>
    <xdr:clientData/>
  </xdr:twoCellAnchor>
  <xdr:twoCellAnchor editAs="absolute">
    <xdr:from>
      <xdr:col>5</xdr:col>
      <xdr:colOff>1026580</xdr:colOff>
      <xdr:row>0</xdr:row>
      <xdr:rowOff>133350</xdr:rowOff>
    </xdr:from>
    <xdr:to>
      <xdr:col>13</xdr:col>
      <xdr:colOff>4230</xdr:colOff>
      <xdr:row>1</xdr:row>
      <xdr:rowOff>136219</xdr:rowOff>
    </xdr:to>
    <xdr:sp macro="" textlink="">
      <xdr:nvSpPr>
        <xdr:cNvPr id="20" name="CaixaDeTexto 19"/>
        <xdr:cNvSpPr txBox="1"/>
      </xdr:nvSpPr>
      <xdr:spPr>
        <a:xfrm>
          <a:off x="6614580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Nesta parte da planilha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é possível analisar todos os aspectos para controle de estoqu como sSituação de produtos, análise geral, análise individual por produto e histórico dos produtos.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444500</xdr:colOff>
      <xdr:row>0</xdr:row>
      <xdr:rowOff>31750</xdr:rowOff>
    </xdr:from>
    <xdr:to>
      <xdr:col>0</xdr:col>
      <xdr:colOff>1428750</xdr:colOff>
      <xdr:row>2</xdr:row>
      <xdr:rowOff>107202</xdr:rowOff>
    </xdr:to>
    <xdr:pic>
      <xdr:nvPicPr>
        <xdr:cNvPr id="21" name="Imagem 20" descr="Marca_sebrae_verticall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4500" y="31750"/>
          <a:ext cx="984250" cy="773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X102"/>
  <sheetViews>
    <sheetView showGridLines="0" tabSelected="1" zoomScale="90" zoomScaleNormal="90" zoomScalePageLayoutView="90" workbookViewId="0"/>
  </sheetViews>
  <sheetFormatPr defaultColWidth="0" defaultRowHeight="15" customHeight="1" zeroHeight="1"/>
  <cols>
    <col min="1" max="1" width="27.7109375" style="1" customWidth="1"/>
    <col min="2" max="2" width="3.85546875" customWidth="1"/>
    <col min="3" max="13" width="15.7109375" customWidth="1"/>
    <col min="14" max="24" width="9.140625" customWidth="1"/>
    <col min="25" max="16384" width="9.140625" hidden="1"/>
  </cols>
  <sheetData>
    <row r="1" spans="1:13" s="6" customFormat="1" ht="33.950000000000003" customHeight="1">
      <c r="A1" s="111" t="s">
        <v>165</v>
      </c>
      <c r="C1" s="7" t="s">
        <v>6</v>
      </c>
    </row>
    <row r="2" spans="1:13" s="6" customFormat="1" ht="39.75" customHeight="1">
      <c r="A2" s="112"/>
      <c r="C2" s="113" t="s">
        <v>135</v>
      </c>
      <c r="D2" s="114"/>
      <c r="E2" s="114"/>
      <c r="F2" s="114"/>
      <c r="G2" s="114"/>
      <c r="H2" s="114"/>
      <c r="I2" s="114"/>
    </row>
    <row r="3" spans="1:13" s="6" customFormat="1" ht="54.75" customHeight="1">
      <c r="A3" s="1"/>
      <c r="C3" s="119" t="s">
        <v>120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3" ht="30" customHeight="1">
      <c r="C4" s="8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42" customHeight="1">
      <c r="C5" s="117" t="s">
        <v>8</v>
      </c>
      <c r="D5" s="117"/>
      <c r="E5" s="117"/>
      <c r="F5" s="117"/>
      <c r="G5" s="117"/>
      <c r="H5" s="117"/>
      <c r="I5" s="3"/>
      <c r="J5" s="3"/>
      <c r="K5" s="3"/>
      <c r="L5" s="3"/>
      <c r="M5" s="3"/>
    </row>
    <row r="6" spans="1:13" ht="30" customHeight="1">
      <c r="C6" s="100" t="s">
        <v>9</v>
      </c>
      <c r="D6" s="9" t="s">
        <v>121</v>
      </c>
    </row>
    <row r="7" spans="1:13" ht="48" customHeight="1">
      <c r="C7" s="117" t="s">
        <v>122</v>
      </c>
      <c r="D7" s="117"/>
      <c r="E7" s="117"/>
      <c r="F7" s="117"/>
      <c r="G7" s="117"/>
      <c r="H7" s="117"/>
      <c r="I7" s="117"/>
    </row>
    <row r="8" spans="1:13" ht="30" customHeight="1">
      <c r="C8" s="118" t="s">
        <v>123</v>
      </c>
      <c r="D8" s="117"/>
      <c r="E8" s="117"/>
      <c r="F8" s="117"/>
      <c r="G8" s="117"/>
      <c r="H8" s="117"/>
      <c r="I8" s="117"/>
      <c r="J8" s="117"/>
    </row>
    <row r="9" spans="1:13" ht="30" customHeight="1">
      <c r="C9" s="118" t="s">
        <v>124</v>
      </c>
      <c r="D9" s="117"/>
      <c r="E9" s="117"/>
      <c r="F9" s="117"/>
      <c r="G9" s="117"/>
      <c r="H9" s="117"/>
      <c r="I9" s="117"/>
      <c r="J9" s="117"/>
    </row>
    <row r="10" spans="1:13" ht="30" customHeight="1">
      <c r="C10" s="118" t="s">
        <v>125</v>
      </c>
      <c r="D10" s="117"/>
      <c r="E10" s="117"/>
      <c r="F10" s="117"/>
      <c r="G10" s="117"/>
      <c r="H10" s="117"/>
      <c r="I10" s="117"/>
      <c r="J10" s="117"/>
    </row>
    <row r="11" spans="1:13" ht="30" customHeight="1"/>
    <row r="12" spans="1:13" ht="30" customHeight="1">
      <c r="C12" s="100" t="s">
        <v>10</v>
      </c>
      <c r="D12" s="9" t="s">
        <v>11</v>
      </c>
    </row>
    <row r="13" spans="1:13" ht="48" customHeight="1">
      <c r="C13" s="117" t="s">
        <v>126</v>
      </c>
      <c r="D13" s="117"/>
      <c r="E13" s="117"/>
      <c r="F13" s="117"/>
      <c r="G13" s="117"/>
      <c r="H13" s="117"/>
      <c r="I13" s="117"/>
    </row>
    <row r="14" spans="1:13" ht="30" customHeight="1">
      <c r="C14" s="118" t="s">
        <v>141</v>
      </c>
      <c r="D14" s="117"/>
      <c r="E14" s="117"/>
      <c r="F14" s="117"/>
      <c r="G14" s="117"/>
      <c r="H14" s="117"/>
      <c r="I14" s="117"/>
      <c r="J14" s="117"/>
    </row>
    <row r="15" spans="1:13" ht="30" customHeight="1">
      <c r="C15" s="118" t="s">
        <v>140</v>
      </c>
      <c r="D15" s="117"/>
      <c r="E15" s="117"/>
      <c r="F15" s="117"/>
      <c r="G15" s="117"/>
      <c r="H15" s="117"/>
      <c r="I15" s="117"/>
      <c r="J15" s="117"/>
    </row>
    <row r="16" spans="1:13" ht="30" customHeight="1"/>
    <row r="17" spans="2:24" ht="30" customHeight="1">
      <c r="C17" s="100" t="s">
        <v>12</v>
      </c>
      <c r="D17" s="9" t="s">
        <v>13</v>
      </c>
    </row>
    <row r="18" spans="2:24" ht="48" customHeight="1">
      <c r="C18" s="117" t="s">
        <v>127</v>
      </c>
      <c r="D18" s="117"/>
      <c r="E18" s="117"/>
      <c r="F18" s="117"/>
      <c r="G18" s="117"/>
      <c r="H18" s="117"/>
      <c r="I18" s="117"/>
    </row>
    <row r="19" spans="2:24" ht="30" customHeight="1"/>
    <row r="20" spans="2:24" ht="30" customHeight="1">
      <c r="C20" s="100" t="s">
        <v>14</v>
      </c>
      <c r="D20" s="9" t="s">
        <v>15</v>
      </c>
    </row>
    <row r="21" spans="2:24" ht="48" customHeight="1">
      <c r="C21" s="117" t="s">
        <v>128</v>
      </c>
      <c r="D21" s="117"/>
      <c r="E21" s="117"/>
      <c r="F21" s="117"/>
      <c r="G21" s="117"/>
      <c r="H21" s="117"/>
      <c r="I21" s="117"/>
    </row>
    <row r="22" spans="2:24" ht="30" customHeight="1">
      <c r="C22" s="118" t="s">
        <v>129</v>
      </c>
      <c r="D22" s="117"/>
      <c r="E22" s="117"/>
      <c r="F22" s="117"/>
      <c r="G22" s="117"/>
      <c r="H22" s="117"/>
      <c r="I22" s="117"/>
      <c r="J22" s="117"/>
    </row>
    <row r="23" spans="2:24" ht="30" customHeight="1">
      <c r="C23" s="118" t="s">
        <v>130</v>
      </c>
      <c r="D23" s="117"/>
      <c r="E23" s="117"/>
      <c r="F23" s="117"/>
      <c r="G23" s="117"/>
      <c r="H23" s="117"/>
      <c r="I23" s="117"/>
      <c r="J23" s="117"/>
    </row>
    <row r="24" spans="2:24" ht="30" customHeight="1">
      <c r="C24" s="118" t="s">
        <v>131</v>
      </c>
      <c r="D24" s="117"/>
      <c r="E24" s="117"/>
      <c r="F24" s="117"/>
      <c r="G24" s="117"/>
      <c r="H24" s="117"/>
      <c r="I24" s="117"/>
      <c r="J24" s="117"/>
    </row>
    <row r="25" spans="2:24" ht="30" customHeight="1"/>
    <row r="26" spans="2:24" ht="30" customHeight="1">
      <c r="C26" s="100" t="s">
        <v>16</v>
      </c>
      <c r="D26" s="9" t="s">
        <v>17</v>
      </c>
    </row>
    <row r="27" spans="2:24" ht="48" customHeight="1">
      <c r="C27" s="117" t="s">
        <v>132</v>
      </c>
      <c r="D27" s="117"/>
      <c r="E27" s="117"/>
      <c r="F27" s="117"/>
      <c r="G27" s="117"/>
      <c r="H27" s="117"/>
      <c r="I27" s="117"/>
    </row>
    <row r="28" spans="2:24" ht="30" customHeight="1"/>
    <row r="29" spans="2:24" ht="30" customHeight="1">
      <c r="C29" s="100" t="s">
        <v>18</v>
      </c>
      <c r="D29" s="9" t="s">
        <v>19</v>
      </c>
    </row>
    <row r="30" spans="2:24" ht="48" customHeight="1">
      <c r="C30" s="117" t="s">
        <v>133</v>
      </c>
      <c r="D30" s="117"/>
      <c r="E30" s="117"/>
      <c r="F30" s="117"/>
      <c r="G30" s="117"/>
      <c r="H30" s="117"/>
      <c r="I30" s="117"/>
    </row>
    <row r="31" spans="2:24" ht="30" customHeight="1"/>
    <row r="32" spans="2:24" s="1" customFormat="1" ht="30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2:24" s="1" customFormat="1" ht="30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2:24" s="1" customFormat="1" ht="30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2:24" s="1" customFormat="1" ht="30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2:24" s="1" customFormat="1" ht="30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2:24" s="1" customFormat="1" ht="30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2:24" s="1" customFormat="1" ht="30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2:24" s="1" customFormat="1" ht="30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2:24" s="1" customFormat="1" ht="30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2:24" s="1" customFormat="1" ht="30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2:24" s="1" customFormat="1" ht="30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2:24" s="1" customFormat="1" ht="30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2:24" s="1" customFormat="1" ht="30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2:24" s="1" customFormat="1" ht="30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2:24" s="1" customFormat="1" ht="30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2:24" s="1" customFormat="1" ht="30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2:24" s="1" customFormat="1" ht="30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2:24" s="1" customFormat="1" ht="30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 s="1" customFormat="1" ht="30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2:24" s="1" customFormat="1" ht="30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 s="1" customFormat="1" hidden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2:24" s="1" customFormat="1" hidden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2:24" s="1" customFormat="1" hidden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 s="1" customFormat="1" hidden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2:24" s="1" customFormat="1" hidden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 s="1" customFormat="1" hidden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2:24" s="1" customFormat="1" hidden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4" s="1" customFormat="1" hidden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 s="1" customFormat="1" hidden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2:24" s="1" customFormat="1" hidden="1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 s="1" customFormat="1" hidden="1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2:24" s="1" customFormat="1" hidden="1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2:24" s="1" customFormat="1" hidden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 s="1" customFormat="1" hidden="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2:24" s="1" customFormat="1" hidden="1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 s="1" customFormat="1" hidden="1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s="1" customFormat="1" hidden="1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 s="1" customFormat="1" hidden="1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 s="1" customFormat="1" hidden="1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2:24" s="1" customFormat="1" hidden="1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2:24" s="1" customFormat="1" hidden="1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s="1" customFormat="1" hidden="1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2:24" s="1" customFormat="1" hidden="1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24" s="1" customFormat="1" hidden="1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24" s="1" customFormat="1" hidden="1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24" s="1" customFormat="1" hidden="1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24" s="1" customFormat="1" hidden="1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24" s="1" customFormat="1" hidden="1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2:24" s="1" customFormat="1" hidden="1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2:24" s="1" customFormat="1" hidden="1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2:24" s="1" customFormat="1" hidden="1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2:24" s="1" customFormat="1" hidden="1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2:24" s="1" customFormat="1" hidden="1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2:24" s="1" customFormat="1" hidden="1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2:24" s="1" customFormat="1" hidden="1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4" s="1" customFormat="1" hidden="1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4" s="1" customFormat="1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4" s="1" customFormat="1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4" s="1" customFormat="1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4" s="1" customFormat="1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4" s="1" customFormat="1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4" s="1" customFormat="1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4" s="1" customFormat="1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4" s="1" customFormat="1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4" s="1" customFormat="1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2:24" s="1" customFormat="1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2:24" s="1" customFormat="1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2:24" s="1" customFormat="1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2:24" ht="15" customHeight="1"/>
    <row r="101" spans="2:24" ht="15" hidden="1" customHeight="1"/>
    <row r="102" spans="2:24" ht="15" hidden="1" customHeight="1"/>
  </sheetData>
  <mergeCells count="16">
    <mergeCell ref="C10:J10"/>
    <mergeCell ref="C3:M3"/>
    <mergeCell ref="C5:H5"/>
    <mergeCell ref="C7:I7"/>
    <mergeCell ref="C8:J8"/>
    <mergeCell ref="C9:J9"/>
    <mergeCell ref="C27:I27"/>
    <mergeCell ref="C30:I30"/>
    <mergeCell ref="C14:J14"/>
    <mergeCell ref="C15:J15"/>
    <mergeCell ref="C13:I13"/>
    <mergeCell ref="C18:I18"/>
    <mergeCell ref="C21:I21"/>
    <mergeCell ref="C22:J22"/>
    <mergeCell ref="C23:J23"/>
    <mergeCell ref="C24:J24"/>
  </mergeCells>
  <hyperlinks>
    <hyperlink ref="C6" location="PG!A1" display="Passo 1"/>
    <hyperlink ref="C12" location="Entrada!A1" display="Passo 2"/>
    <hyperlink ref="C17" location="Inv!A1" display="Passo 3"/>
    <hyperlink ref="C20" location="'RC'!A1" display="Passo 4"/>
    <hyperlink ref="C26" location="Graf!A1" display="Passo 5"/>
    <hyperlink ref="C29" location="RI!A1" display="Passo 6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5"/>
  <dimension ref="A1:Z2049"/>
  <sheetViews>
    <sheetView showGridLines="0" zoomScale="90" zoomScaleNormal="90" zoomScalePageLayoutView="90" workbookViewId="0">
      <selection activeCell="B1" sqref="B1"/>
    </sheetView>
  </sheetViews>
  <sheetFormatPr defaultColWidth="0" defaultRowHeight="15" customHeight="1" zeroHeight="1"/>
  <cols>
    <col min="1" max="1" width="27.7109375" style="1" customWidth="1"/>
    <col min="2" max="2" width="3.85546875" customWidth="1"/>
    <col min="3" max="3" width="30.7109375" customWidth="1"/>
    <col min="4" max="4" width="20.7109375" style="28" customWidth="1"/>
    <col min="5" max="5" width="5.7109375" customWidth="1"/>
    <col min="6" max="6" width="20.7109375" style="28" customWidth="1"/>
    <col min="7" max="9" width="15.7109375" style="28" customWidth="1"/>
    <col min="10" max="13" width="9.140625" customWidth="1"/>
    <col min="14" max="14" width="16.7109375" bestFit="1" customWidth="1"/>
    <col min="15" max="15" width="16.42578125" bestFit="1" customWidth="1"/>
    <col min="16" max="16" width="17.28515625" bestFit="1" customWidth="1"/>
    <col min="17" max="18" width="12.140625" bestFit="1" customWidth="1"/>
    <col min="19" max="20" width="9.140625" customWidth="1"/>
    <col min="21" max="21" width="13.42578125" bestFit="1" customWidth="1"/>
    <col min="22" max="22" width="17.28515625" bestFit="1" customWidth="1"/>
    <col min="23" max="23" width="17.28515625" customWidth="1"/>
    <col min="24" max="24" width="13.42578125" bestFit="1" customWidth="1"/>
    <col min="25" max="25" width="17.28515625" bestFit="1" customWidth="1"/>
    <col min="26" max="26" width="9.140625" customWidth="1"/>
    <col min="27" max="16384" width="9.140625" hidden="1"/>
  </cols>
  <sheetData>
    <row r="1" spans="1:24" s="4" customFormat="1" ht="33.950000000000003" customHeight="1">
      <c r="A1" s="111" t="s">
        <v>165</v>
      </c>
      <c r="C1" s="5" t="s">
        <v>3</v>
      </c>
      <c r="D1" s="27"/>
      <c r="F1" s="27"/>
      <c r="G1" s="27"/>
      <c r="H1" s="27"/>
      <c r="I1" s="27"/>
    </row>
    <row r="2" spans="1:24" s="4" customFormat="1" ht="21.6" customHeight="1">
      <c r="A2" s="112"/>
      <c r="D2" s="27"/>
      <c r="F2" s="27"/>
      <c r="G2" s="27"/>
      <c r="H2" s="27"/>
      <c r="I2" s="27"/>
    </row>
    <row r="3" spans="1:24" s="4" customFormat="1" ht="21.6" customHeight="1">
      <c r="A3" s="112"/>
      <c r="D3" s="27"/>
      <c r="F3" s="27"/>
      <c r="G3" s="27"/>
      <c r="H3" s="27"/>
      <c r="I3" s="27"/>
    </row>
    <row r="4" spans="1:24" ht="30" customHeight="1" thickBot="1">
      <c r="N4" s="80" t="s">
        <v>116</v>
      </c>
      <c r="O4" s="80" t="s">
        <v>117</v>
      </c>
      <c r="P4" s="80" t="s">
        <v>112</v>
      </c>
      <c r="Q4" s="80" t="s">
        <v>113</v>
      </c>
      <c r="R4" s="80" t="s">
        <v>119</v>
      </c>
      <c r="S4" s="80" t="s">
        <v>115</v>
      </c>
      <c r="T4" s="70"/>
      <c r="U4" s="80" t="s">
        <v>114</v>
      </c>
      <c r="V4" s="2">
        <v>3</v>
      </c>
      <c r="W4" s="2">
        <v>4</v>
      </c>
      <c r="X4" s="80">
        <v>5</v>
      </c>
    </row>
    <row r="5" spans="1:24" ht="30" customHeight="1" thickTop="1" thickBot="1">
      <c r="C5" s="19" t="s">
        <v>73</v>
      </c>
      <c r="D5" s="134" t="s">
        <v>142</v>
      </c>
      <c r="E5" s="134"/>
      <c r="F5" s="135"/>
      <c r="G5" s="29"/>
      <c r="H5" s="29"/>
      <c r="I5" s="29"/>
      <c r="K5" s="2" t="str">
        <f>IF(PG!D7="","-",PG!D7)</f>
        <v>-</v>
      </c>
      <c r="N5" s="80" t="str">
        <f>IFERROR(Q5+S5,"")</f>
        <v/>
      </c>
      <c r="O5" s="80" t="str">
        <f>IFERROR(R5+S5,"")</f>
        <v/>
      </c>
      <c r="P5" s="80" t="str">
        <f>IF(PI_For!C7=0,"Não cadastrado",PI_For!C7)</f>
        <v>Pregos e Parafusos Ltda.</v>
      </c>
      <c r="Q5" s="80" t="e">
        <f>AVERAGEIFS(Entrada!$G$7:$G$3006,Entrada!$D$7:$D$3006,$D$5,Entrada!$I$7:$I$3006,P5)</f>
        <v>#DIV/0!</v>
      </c>
      <c r="R5" s="80" t="e">
        <f>AVERAGEIFS(Entrada!$J$7:$J$3006,Entrada!$D$7:$D$3006,$D$5,Entrada!$I$7:$I$3006,P5)</f>
        <v>#DIV/0!</v>
      </c>
      <c r="S5" s="80">
        <v>1.0000000000000001E-5</v>
      </c>
      <c r="U5" s="2">
        <v>1</v>
      </c>
      <c r="V5" s="2" t="e">
        <f>VLOOKUP(SMALL($N$5:$N$2004,$U5),$N$5:$R$2004,V$4,FALSE)</f>
        <v>#NUM!</v>
      </c>
      <c r="W5" s="2" t="e">
        <f>VLOOKUP(SMALL($N$5:$N$2004,$U5),$N$5:$R$2004,W$4,FALSE)</f>
        <v>#NUM!</v>
      </c>
      <c r="X5" s="2" t="e">
        <f>VLOOKUP(SMALL($N$5:$N$2004,$U5),$N$5:$R$2004,X$4,FALSE)</f>
        <v>#NUM!</v>
      </c>
    </row>
    <row r="6" spans="1:24" ht="8.1" customHeight="1" thickTop="1" thickBot="1">
      <c r="C6" s="20"/>
      <c r="D6" s="29"/>
      <c r="E6" s="20"/>
      <c r="F6" s="29"/>
      <c r="G6" s="29"/>
      <c r="H6" s="29"/>
      <c r="I6" s="29"/>
      <c r="K6" s="2" t="str">
        <f>IF(PG!D8="","-",PG!D8)</f>
        <v>-</v>
      </c>
      <c r="N6" s="80" t="str">
        <f t="shared" ref="N6:N69" si="0">IFERROR(Q6+S6,"")</f>
        <v/>
      </c>
      <c r="O6" s="80" t="str">
        <f t="shared" ref="O6:O69" si="1">IFERROR(R6+S6,"")</f>
        <v/>
      </c>
      <c r="P6" s="80" t="str">
        <f>IF(PI_For!C8=0,"Não cadastrado",PI_For!C8)</f>
        <v>Acme Materiais de Construção</v>
      </c>
      <c r="Q6" s="80" t="e">
        <f>AVERAGEIFS(Entrada!$G$7:$G$3006,Entrada!$D$7:$D$3006,$D$5,Entrada!$I$7:$I$3006,P6)</f>
        <v>#DIV/0!</v>
      </c>
      <c r="R6" s="80" t="e">
        <f>AVERAGEIFS(Entrada!$J$7:$J$3006,Entrada!$D$7:$D$3006,$D$5,Entrada!$I$7:$I$3006,P6)</f>
        <v>#DIV/0!</v>
      </c>
      <c r="S6" s="80">
        <v>2.0000000000000002E-5</v>
      </c>
      <c r="U6" s="2">
        <v>2</v>
      </c>
      <c r="V6" s="2" t="e">
        <f t="shared" ref="V6:X8" si="2">VLOOKUP(SMALL($N$5:$N$2004,$U6),$N$5:$R$2004,V$4,FALSE)</f>
        <v>#NUM!</v>
      </c>
      <c r="W6" s="2" t="e">
        <f t="shared" si="2"/>
        <v>#NUM!</v>
      </c>
      <c r="X6" s="2" t="e">
        <f t="shared" si="2"/>
        <v>#NUM!</v>
      </c>
    </row>
    <row r="7" spans="1:24" ht="30" customHeight="1" thickTop="1" thickBot="1">
      <c r="C7" s="120" t="s">
        <v>74</v>
      </c>
      <c r="D7" s="122"/>
      <c r="E7" s="20"/>
      <c r="F7" s="56" t="s">
        <v>75</v>
      </c>
      <c r="G7" s="56" t="s">
        <v>66</v>
      </c>
      <c r="H7" s="56" t="s">
        <v>67</v>
      </c>
      <c r="I7" s="57" t="s">
        <v>76</v>
      </c>
      <c r="K7" s="2" t="str">
        <f>IF(PG!D9="","-",PG!D9)</f>
        <v>-</v>
      </c>
      <c r="N7" s="80" t="str">
        <f t="shared" si="0"/>
        <v/>
      </c>
      <c r="O7" s="80" t="str">
        <f t="shared" si="1"/>
        <v/>
      </c>
      <c r="P7" s="80" t="str">
        <f>IF(PI_For!C9=0,"Não cadastrado",PI_For!C9)</f>
        <v>Hidráulica Materiais Hidráulicos S/A</v>
      </c>
      <c r="Q7" s="80" t="e">
        <f>AVERAGEIFS(Entrada!$G$7:$G$3006,Entrada!$D$7:$D$3006,$D$5,Entrada!$I$7:$I$3006,P7)</f>
        <v>#DIV/0!</v>
      </c>
      <c r="R7" s="80" t="e">
        <f>AVERAGEIFS(Entrada!$J$7:$J$3006,Entrada!$D$7:$D$3006,$D$5,Entrada!$I$7:$I$3006,P7)</f>
        <v>#DIV/0!</v>
      </c>
      <c r="S7" s="80">
        <v>3.0000000000000001E-5</v>
      </c>
      <c r="U7" s="2">
        <v>3</v>
      </c>
      <c r="V7" s="2" t="e">
        <f t="shared" si="2"/>
        <v>#NUM!</v>
      </c>
      <c r="W7" s="2" t="e">
        <f t="shared" si="2"/>
        <v>#NUM!</v>
      </c>
      <c r="X7" s="2" t="e">
        <f t="shared" si="2"/>
        <v>#NUM!</v>
      </c>
    </row>
    <row r="8" spans="1:24" ht="35.1" customHeight="1" thickTop="1" thickBot="1">
      <c r="C8" s="10" t="s">
        <v>21</v>
      </c>
      <c r="D8" s="21" t="str">
        <f>IFERROR(INDEX(PG!$C$7:$C$1006,VLOOKUP($D$5,PG!$D$7:$I$1006,6,FALSE),0),"")</f>
        <v/>
      </c>
      <c r="E8" s="20"/>
      <c r="F8" s="11" t="s">
        <v>77</v>
      </c>
      <c r="G8" s="64">
        <f>SUMIFS(Entrada!$H$7:$H$3006,Entrada!$D$7:$D$3006,$D$5,Entrada!$B$7:$B$3006,J8)</f>
        <v>0</v>
      </c>
      <c r="H8" s="64">
        <f>SUMIFS(Saída!$G$7:$G$3006,Saída!$D$7:$D$3006,$D$5,Saída!$B$7:$B$3006,J8)</f>
        <v>0</v>
      </c>
      <c r="I8" s="64" t="e">
        <f>IF($D$5=0,"",IFERROR(VLOOKUP($D$5,PG!$D$7:$V$1006,8,FALSE),VLOOKUP($D$5,PG!$D$7:$V$1006,3,FALSE)))</f>
        <v>#N/A</v>
      </c>
      <c r="J8" s="2">
        <v>1</v>
      </c>
      <c r="K8" s="2" t="str">
        <f>IF(PG!D10="","-",PG!D10)</f>
        <v>-</v>
      </c>
      <c r="N8" s="80" t="str">
        <f t="shared" si="0"/>
        <v/>
      </c>
      <c r="O8" s="80" t="str">
        <f t="shared" si="1"/>
        <v/>
      </c>
      <c r="P8" s="80" t="str">
        <f>IF(PI_For!C10=0,"Não cadastrado",PI_For!C10)</f>
        <v>Não cadastrado</v>
      </c>
      <c r="Q8" s="80" t="e">
        <f>AVERAGEIFS(Entrada!$G$7:$G$3006,Entrada!$D$7:$D$3006,$D$5,Entrada!$I$7:$I$3006,P8)</f>
        <v>#DIV/0!</v>
      </c>
      <c r="R8" s="80" t="e">
        <f>AVERAGEIFS(Entrada!$J$7:$J$3006,Entrada!$D$7:$D$3006,$D$5,Entrada!$I$7:$I$3006,P8)</f>
        <v>#DIV/0!</v>
      </c>
      <c r="S8" s="80">
        <v>4.0000000000000003E-5</v>
      </c>
      <c r="U8" s="2">
        <v>4</v>
      </c>
      <c r="V8" s="2" t="e">
        <f t="shared" si="2"/>
        <v>#NUM!</v>
      </c>
      <c r="W8" s="2" t="e">
        <f t="shared" si="2"/>
        <v>#NUM!</v>
      </c>
      <c r="X8" s="2" t="e">
        <f t="shared" si="2"/>
        <v>#NUM!</v>
      </c>
    </row>
    <row r="9" spans="1:24" ht="35.1" customHeight="1" thickTop="1" thickBot="1">
      <c r="C9" s="10" t="s">
        <v>23</v>
      </c>
      <c r="D9" s="22" t="str">
        <f>IFERROR(INDEX(PG!$C$7:$E$1006,VLOOKUP($D$5,PG!$D$7:$I$1006,6,FALSE),3),"")</f>
        <v/>
      </c>
      <c r="E9" s="20"/>
      <c r="F9" s="11" t="s">
        <v>78</v>
      </c>
      <c r="G9" s="64">
        <f>SUMIFS(Entrada!$H$7:$H$3006,Entrada!$D$7:$D$3006,$D$5,Entrada!$B$7:$B$3006,J9)</f>
        <v>0</v>
      </c>
      <c r="H9" s="64">
        <f>SUMIFS(Saída!$G$7:$G$3006,Saída!$D$7:$D$3006,$D$5,Saída!$B$7:$B$3006,J9)</f>
        <v>0</v>
      </c>
      <c r="I9" s="64" t="e">
        <f>IF($D$5=0,"",IFERROR(VLOOKUP($D$5,PG!$D$7:$V$1006,8,FALSE),VLOOKUP($D$5,PG!$D$7:$V$1006,3,FALSE)))</f>
        <v>#N/A</v>
      </c>
      <c r="J9" s="2">
        <v>2</v>
      </c>
      <c r="K9" s="2" t="str">
        <f>IF(PG!D11="","-",PG!D11)</f>
        <v>-</v>
      </c>
      <c r="N9" s="80" t="str">
        <f t="shared" si="0"/>
        <v/>
      </c>
      <c r="O9" s="80" t="str">
        <f t="shared" si="1"/>
        <v/>
      </c>
      <c r="P9" s="80" t="str">
        <f>IF(PI_For!C11=0,"Não cadastrado",PI_For!C11)</f>
        <v>Não cadastrado</v>
      </c>
      <c r="Q9" s="80" t="e">
        <f>AVERAGEIFS(Entrada!$G$7:$G$3006,Entrada!$D$7:$D$3006,$D$5,Entrada!$I$7:$I$3006,P9)</f>
        <v>#DIV/0!</v>
      </c>
      <c r="R9" s="80" t="e">
        <f>AVERAGEIFS(Entrada!$J$7:$J$3006,Entrada!$D$7:$D$3006,$D$5,Entrada!$I$7:$I$3006,P9)</f>
        <v>#DIV/0!</v>
      </c>
      <c r="S9" s="80">
        <v>5.0000000000000002E-5</v>
      </c>
      <c r="U9" s="2"/>
      <c r="V9" s="2"/>
      <c r="W9" s="2"/>
      <c r="X9" s="2"/>
    </row>
    <row r="10" spans="1:24" ht="35.1" customHeight="1" thickTop="1" thickBot="1">
      <c r="C10" s="10" t="s">
        <v>50</v>
      </c>
      <c r="D10" s="22" t="str">
        <f>IFERROR(INDEX(PG!$C$7:'PG'!$N$1006,VLOOKUP($D$5,PG!$D$7:$I$1006,6,FALSE),12),"")</f>
        <v/>
      </c>
      <c r="E10" s="20"/>
      <c r="F10" s="11" t="s">
        <v>79</v>
      </c>
      <c r="G10" s="64">
        <f>SUMIFS(Entrada!$H$7:$H$3006,Entrada!$D$7:$D$3006,$D$5,Entrada!$B$7:$B$3006,J10)</f>
        <v>0</v>
      </c>
      <c r="H10" s="64">
        <f>SUMIFS(Saída!$G$7:$G$3006,Saída!$D$7:$D$3006,$D$5,Saída!$B$7:$B$3006,J10)</f>
        <v>0</v>
      </c>
      <c r="I10" s="64" t="e">
        <f>IF($D$5=0,"",IFERROR(VLOOKUP($D$5,PG!$D$7:$V$1006,8,FALSE),VLOOKUP($D$5,PG!$D$7:$V$1006,3,FALSE)))</f>
        <v>#N/A</v>
      </c>
      <c r="J10" s="2">
        <v>3</v>
      </c>
      <c r="K10" s="2" t="str">
        <f>IF(PG!D12="","-",PG!D12)</f>
        <v>-</v>
      </c>
      <c r="N10" s="80" t="str">
        <f t="shared" si="0"/>
        <v/>
      </c>
      <c r="O10" s="80" t="str">
        <f t="shared" si="1"/>
        <v/>
      </c>
      <c r="P10" s="80" t="str">
        <f>IF(PI_For!C12=0,"Não cadastrado",PI_For!C12)</f>
        <v>Não cadastrado</v>
      </c>
      <c r="Q10" s="80" t="e">
        <f>AVERAGEIFS(Entrada!$G$7:$G$3006,Entrada!$D$7:$D$3006,$D$5,Entrada!$I$7:$I$3006,P10)</f>
        <v>#DIV/0!</v>
      </c>
      <c r="R10" s="80" t="e">
        <f>AVERAGEIFS(Entrada!$J$7:$J$3006,Entrada!$D$7:$D$3006,$D$5,Entrada!$I$7:$I$3006,P10)</f>
        <v>#DIV/0!</v>
      </c>
      <c r="S10" s="80">
        <v>6.0000000000000002E-5</v>
      </c>
      <c r="U10" s="80" t="s">
        <v>118</v>
      </c>
      <c r="V10" s="2">
        <v>2</v>
      </c>
      <c r="W10" s="2">
        <v>3</v>
      </c>
      <c r="X10" s="2">
        <v>4</v>
      </c>
    </row>
    <row r="11" spans="1:24" ht="35.1" customHeight="1" thickTop="1" thickBot="1">
      <c r="C11" s="10" t="s">
        <v>65</v>
      </c>
      <c r="D11" s="62" t="str">
        <f>IFERROR(VLOOKUP($D$5,'RC'!$D$7:$G$107,4,FALSE),"")</f>
        <v/>
      </c>
      <c r="E11" s="20"/>
      <c r="F11" s="11" t="s">
        <v>80</v>
      </c>
      <c r="G11" s="64">
        <f>SUMIFS(Entrada!$H$7:$H$3006,Entrada!$D$7:$D$3006,$D$5,Entrada!$B$7:$B$3006,J11)</f>
        <v>0</v>
      </c>
      <c r="H11" s="64">
        <f>SUMIFS(Saída!$G$7:$G$3006,Saída!$D$7:$D$3006,$D$5,Saída!$B$7:$B$3006,J11)</f>
        <v>0</v>
      </c>
      <c r="I11" s="64" t="e">
        <f>IF($D$5=0,"",IFERROR(VLOOKUP($D$5,PG!$D$7:$V$1006,8,FALSE),VLOOKUP($D$5,PG!$D$7:$V$1006,3,FALSE)))</f>
        <v>#N/A</v>
      </c>
      <c r="J11" s="2">
        <v>4</v>
      </c>
      <c r="K11" s="2" t="str">
        <f>IF(PG!D13="","-",PG!D13)</f>
        <v>-</v>
      </c>
      <c r="N11" s="80" t="str">
        <f t="shared" si="0"/>
        <v/>
      </c>
      <c r="O11" s="80" t="str">
        <f t="shared" si="1"/>
        <v/>
      </c>
      <c r="P11" s="80" t="str">
        <f>IF(PI_For!C13=0,"Não cadastrado",PI_For!C13)</f>
        <v>Não cadastrado</v>
      </c>
      <c r="Q11" s="80" t="e">
        <f>AVERAGEIFS(Entrada!$G$7:$G$3006,Entrada!$D$7:$D$3006,$D$5,Entrada!$I$7:$I$3006,P11)</f>
        <v>#DIV/0!</v>
      </c>
      <c r="R11" s="80" t="e">
        <f>AVERAGEIFS(Entrada!$J$7:$J$3006,Entrada!$D$7:$D$3006,$D$5,Entrada!$I$7:$I$3006,P11)</f>
        <v>#DIV/0!</v>
      </c>
      <c r="S11" s="80">
        <v>6.9999999999999994E-5</v>
      </c>
      <c r="U11" s="2">
        <v>1</v>
      </c>
      <c r="V11" s="2" t="e">
        <f>VLOOKUP(SMALL($O$5:$O$2004,$U11),$O$5:$R$2004,V$10,FALSE)</f>
        <v>#NUM!</v>
      </c>
      <c r="W11" s="2" t="e">
        <f>VLOOKUP(SMALL($O$5:$O$2004,$U11),$O$5:$R$2004,W$10,FALSE)</f>
        <v>#NUM!</v>
      </c>
      <c r="X11" s="2" t="e">
        <f>VLOOKUP(SMALL($O$5:$O$2004,$U11),$O$5:$R$2004,X$10,FALSE)</f>
        <v>#NUM!</v>
      </c>
    </row>
    <row r="12" spans="1:24" ht="35.1" customHeight="1" thickTop="1" thickBot="1">
      <c r="C12" s="10" t="s">
        <v>66</v>
      </c>
      <c r="D12" s="22">
        <f>G20</f>
        <v>0</v>
      </c>
      <c r="E12" s="20"/>
      <c r="F12" s="11" t="s">
        <v>81</v>
      </c>
      <c r="G12" s="64">
        <f>SUMIFS(Entrada!$H$7:$H$3006,Entrada!$D$7:$D$3006,$D$5,Entrada!$B$7:$B$3006,J12)</f>
        <v>0</v>
      </c>
      <c r="H12" s="64">
        <f>SUMIFS(Saída!$G$7:$G$3006,Saída!$D$7:$D$3006,$D$5,Saída!$B$7:$B$3006,J12)</f>
        <v>0</v>
      </c>
      <c r="I12" s="64" t="e">
        <f>IF($D$5=0,"",IFERROR(VLOOKUP($D$5,PG!$D$7:$V$1006,8,FALSE),VLOOKUP($D$5,PG!$D$7:$V$1006,3,FALSE)))</f>
        <v>#N/A</v>
      </c>
      <c r="J12" s="2">
        <v>5</v>
      </c>
      <c r="K12" s="2" t="str">
        <f>IF(PG!D14="","-",PG!D14)</f>
        <v>-</v>
      </c>
      <c r="N12" s="80" t="str">
        <f t="shared" si="0"/>
        <v/>
      </c>
      <c r="O12" s="80" t="str">
        <f t="shared" si="1"/>
        <v/>
      </c>
      <c r="P12" s="80" t="str">
        <f>IF(PI_For!C14=0,"Não cadastrado",PI_For!C14)</f>
        <v>Não cadastrado</v>
      </c>
      <c r="Q12" s="80" t="e">
        <f>AVERAGEIFS(Entrada!$G$7:$G$3006,Entrada!$D$7:$D$3006,$D$5,Entrada!$I$7:$I$3006,P12)</f>
        <v>#DIV/0!</v>
      </c>
      <c r="R12" s="80" t="e">
        <f>AVERAGEIFS(Entrada!$J$7:$J$3006,Entrada!$D$7:$D$3006,$D$5,Entrada!$I$7:$I$3006,P12)</f>
        <v>#DIV/0!</v>
      </c>
      <c r="S12" s="80">
        <v>8.0000000000000007E-5</v>
      </c>
      <c r="U12" s="2">
        <v>2</v>
      </c>
      <c r="V12" s="2" t="e">
        <f t="shared" ref="V12:X14" si="3">VLOOKUP(SMALL($O$5:$O$2004,$U12),$O$5:$R$2004,V$10,FALSE)</f>
        <v>#NUM!</v>
      </c>
      <c r="W12" s="2" t="e">
        <f t="shared" si="3"/>
        <v>#NUM!</v>
      </c>
      <c r="X12" s="2" t="e">
        <f t="shared" si="3"/>
        <v>#NUM!</v>
      </c>
    </row>
    <row r="13" spans="1:24" ht="35.1" customHeight="1" thickTop="1" thickBot="1">
      <c r="C13" s="10" t="s">
        <v>67</v>
      </c>
      <c r="D13" s="22">
        <f>H20</f>
        <v>0</v>
      </c>
      <c r="E13" s="20"/>
      <c r="F13" s="11" t="s">
        <v>82</v>
      </c>
      <c r="G13" s="64">
        <f>SUMIFS(Entrada!$H$7:$H$3006,Entrada!$D$7:$D$3006,$D$5,Entrada!$B$7:$B$3006,J13)</f>
        <v>0</v>
      </c>
      <c r="H13" s="64">
        <f>SUMIFS(Saída!$G$7:$G$3006,Saída!$D$7:$D$3006,$D$5,Saída!$B$7:$B$3006,J13)</f>
        <v>0</v>
      </c>
      <c r="I13" s="64" t="e">
        <f>IF($D$5=0,"",IFERROR(VLOOKUP($D$5,PG!$D$7:$V$1006,8,FALSE),VLOOKUP($D$5,PG!$D$7:$V$1006,3,FALSE)))</f>
        <v>#N/A</v>
      </c>
      <c r="J13" s="2">
        <v>6</v>
      </c>
      <c r="K13" s="2" t="str">
        <f>IF(PG!D15="","-",PG!D15)</f>
        <v>-</v>
      </c>
      <c r="N13" s="80" t="str">
        <f t="shared" si="0"/>
        <v/>
      </c>
      <c r="O13" s="80" t="str">
        <f t="shared" si="1"/>
        <v/>
      </c>
      <c r="P13" s="80" t="str">
        <f>IF(PI_For!C15=0,"Não cadastrado",PI_For!C15)</f>
        <v>Não cadastrado</v>
      </c>
      <c r="Q13" s="80" t="e">
        <f>AVERAGEIFS(Entrada!$G$7:$G$3006,Entrada!$D$7:$D$3006,$D$5,Entrada!$I$7:$I$3006,P13)</f>
        <v>#DIV/0!</v>
      </c>
      <c r="R13" s="80" t="e">
        <f>AVERAGEIFS(Entrada!$J$7:$J$3006,Entrada!$D$7:$D$3006,$D$5,Entrada!$I$7:$I$3006,P13)</f>
        <v>#DIV/0!</v>
      </c>
      <c r="S13" s="80">
        <v>9.0000000000000006E-5</v>
      </c>
      <c r="U13" s="2">
        <v>3</v>
      </c>
      <c r="V13" s="2" t="e">
        <f t="shared" si="3"/>
        <v>#NUM!</v>
      </c>
      <c r="W13" s="2" t="e">
        <f t="shared" si="3"/>
        <v>#NUM!</v>
      </c>
      <c r="X13" s="2" t="e">
        <f t="shared" si="3"/>
        <v>#NUM!</v>
      </c>
    </row>
    <row r="14" spans="1:24" ht="35.1" customHeight="1" thickTop="1" thickBot="1">
      <c r="C14" s="15" t="s">
        <v>69</v>
      </c>
      <c r="D14" s="23" t="str">
        <f>IFERROR(VLOOKUP($D$5,'RC'!$D$7:$L$107,8,FALSE),"")</f>
        <v/>
      </c>
      <c r="E14" s="20"/>
      <c r="F14" s="11" t="s">
        <v>83</v>
      </c>
      <c r="G14" s="64">
        <f>SUMIFS(Entrada!$H$7:$H$3006,Entrada!$D$7:$D$3006,$D$5,Entrada!$B$7:$B$3006,J14)</f>
        <v>0</v>
      </c>
      <c r="H14" s="64">
        <f>SUMIFS(Saída!$G$7:$G$3006,Saída!$D$7:$D$3006,$D$5,Saída!$B$7:$B$3006,J14)</f>
        <v>0</v>
      </c>
      <c r="I14" s="64" t="e">
        <f>IF($D$5=0,"",IFERROR(VLOOKUP($D$5,PG!$D$7:$V$1006,8,FALSE),VLOOKUP($D$5,PG!$D$7:$V$1006,3,FALSE)))</f>
        <v>#N/A</v>
      </c>
      <c r="J14" s="2">
        <v>7</v>
      </c>
      <c r="K14" s="2" t="str">
        <f>IF(PG!D16="","-",PG!D16)</f>
        <v>-</v>
      </c>
      <c r="N14" s="80" t="str">
        <f t="shared" si="0"/>
        <v/>
      </c>
      <c r="O14" s="80" t="str">
        <f t="shared" si="1"/>
        <v/>
      </c>
      <c r="P14" s="80" t="str">
        <f>IF(PI_For!C16=0,"Não cadastrado",PI_For!C16)</f>
        <v>Não cadastrado</v>
      </c>
      <c r="Q14" s="80" t="e">
        <f>AVERAGEIFS(Entrada!$G$7:$G$3006,Entrada!$D$7:$D$3006,$D$5,Entrada!$I$7:$I$3006,P14)</f>
        <v>#DIV/0!</v>
      </c>
      <c r="R14" s="80" t="e">
        <f>AVERAGEIFS(Entrada!$J$7:$J$3006,Entrada!$D$7:$D$3006,$D$5,Entrada!$I$7:$I$3006,P14)</f>
        <v>#DIV/0!</v>
      </c>
      <c r="S14" s="80">
        <v>1E-4</v>
      </c>
      <c r="U14" s="2">
        <v>4</v>
      </c>
      <c r="V14" s="2" t="e">
        <f t="shared" si="3"/>
        <v>#NUM!</v>
      </c>
      <c r="W14" s="2" t="e">
        <f t="shared" si="3"/>
        <v>#NUM!</v>
      </c>
      <c r="X14" s="2" t="e">
        <f t="shared" si="3"/>
        <v>#NUM!</v>
      </c>
    </row>
    <row r="15" spans="1:24" ht="35.1" customHeight="1" thickTop="1" thickBot="1">
      <c r="C15" s="15" t="s">
        <v>70</v>
      </c>
      <c r="D15" s="23" t="str">
        <f>IFERROR(VLOOKUP($D$5,'RC'!$D$7:$L$107,9,FALSE),"")</f>
        <v/>
      </c>
      <c r="E15" s="20"/>
      <c r="F15" s="11" t="s">
        <v>84</v>
      </c>
      <c r="G15" s="64">
        <f>SUMIFS(Entrada!$H$7:$H$3006,Entrada!$D$7:$D$3006,$D$5,Entrada!$B$7:$B$3006,J15)</f>
        <v>0</v>
      </c>
      <c r="H15" s="64">
        <f>SUMIFS(Saída!$G$7:$G$3006,Saída!$D$7:$D$3006,$D$5,Saída!$B$7:$B$3006,J15)</f>
        <v>0</v>
      </c>
      <c r="I15" s="64" t="e">
        <f>IF($D$5=0,"",IFERROR(VLOOKUP($D$5,PG!$D$7:$V$1006,8,FALSE),VLOOKUP($D$5,PG!$D$7:$V$1006,3,FALSE)))</f>
        <v>#N/A</v>
      </c>
      <c r="J15" s="2">
        <v>8</v>
      </c>
      <c r="K15" s="2" t="str">
        <f>IF(PG!D17="","-",PG!D17)</f>
        <v>-</v>
      </c>
      <c r="N15" s="80" t="str">
        <f t="shared" si="0"/>
        <v/>
      </c>
      <c r="O15" s="80" t="str">
        <f t="shared" si="1"/>
        <v/>
      </c>
      <c r="P15" s="80" t="str">
        <f>IF(PI_For!C17=0,"Não cadastrado",PI_For!C17)</f>
        <v>Não cadastrado</v>
      </c>
      <c r="Q15" s="80" t="e">
        <f>AVERAGEIFS(Entrada!$G$7:$G$3006,Entrada!$D$7:$D$3006,$D$5,Entrada!$I$7:$I$3006,P15)</f>
        <v>#DIV/0!</v>
      </c>
      <c r="R15" s="80" t="e">
        <f>AVERAGEIFS(Entrada!$J$7:$J$3006,Entrada!$D$7:$D$3006,$D$5,Entrada!$I$7:$I$3006,P15)</f>
        <v>#DIV/0!</v>
      </c>
      <c r="S15" s="80">
        <v>1.1E-4</v>
      </c>
    </row>
    <row r="16" spans="1:24" ht="35.1" customHeight="1" thickTop="1" thickBot="1">
      <c r="C16" s="10" t="s">
        <v>85</v>
      </c>
      <c r="D16" s="25" t="str">
        <f>IFERROR(VLOOKUP($D$5,'RC'!$D$7:$M$107,10,FALSE),"")</f>
        <v/>
      </c>
      <c r="E16" s="20"/>
      <c r="F16" s="11" t="s">
        <v>86</v>
      </c>
      <c r="G16" s="64">
        <f>SUMIFS(Entrada!$H$7:$H$3006,Entrada!$D$7:$D$3006,$D$5,Entrada!$B$7:$B$3006,J16)</f>
        <v>0</v>
      </c>
      <c r="H16" s="64">
        <f>SUMIFS(Saída!$G$7:$G$3006,Saída!$D$7:$D$3006,$D$5,Saída!$B$7:$B$3006,J16)</f>
        <v>0</v>
      </c>
      <c r="I16" s="64" t="e">
        <f>IF($D$5=0,"",IFERROR(VLOOKUP($D$5,PG!$D$7:$V$1006,8,FALSE),VLOOKUP($D$5,PG!$D$7:$V$1006,3,FALSE)))</f>
        <v>#N/A</v>
      </c>
      <c r="J16" s="2">
        <v>9</v>
      </c>
      <c r="K16" s="2" t="str">
        <f>IF(PG!D18="","-",PG!D18)</f>
        <v>-</v>
      </c>
      <c r="N16" s="80" t="str">
        <f t="shared" si="0"/>
        <v/>
      </c>
      <c r="O16" s="80" t="str">
        <f t="shared" si="1"/>
        <v/>
      </c>
      <c r="P16" s="80" t="str">
        <f>IF(PI_For!C18=0,"Não cadastrado",PI_For!C18)</f>
        <v>Não cadastrado</v>
      </c>
      <c r="Q16" s="80" t="e">
        <f>AVERAGEIFS(Entrada!$G$7:$G$3006,Entrada!$D$7:$D$3006,$D$5,Entrada!$I$7:$I$3006,P16)</f>
        <v>#DIV/0!</v>
      </c>
      <c r="R16" s="80" t="e">
        <f>AVERAGEIFS(Entrada!$J$7:$J$3006,Entrada!$D$7:$D$3006,$D$5,Entrada!$I$7:$I$3006,P16)</f>
        <v>#DIV/0!</v>
      </c>
      <c r="S16" s="80">
        <v>1.2E-4</v>
      </c>
    </row>
    <row r="17" spans="3:19" ht="35.1" customHeight="1" thickTop="1" thickBot="1">
      <c r="C17" s="31" t="s">
        <v>97</v>
      </c>
      <c r="D17" s="24" t="str">
        <f>IFERROR(VLOOKUP($D$5,'RC'!$D$7:$J$107,7,FALSE)/12,"")</f>
        <v/>
      </c>
      <c r="E17" s="20"/>
      <c r="F17" s="11" t="s">
        <v>87</v>
      </c>
      <c r="G17" s="64">
        <f>SUMIFS(Entrada!$H$7:$H$3006,Entrada!$D$7:$D$3006,$D$5,Entrada!$B$7:$B$3006,J17)</f>
        <v>0</v>
      </c>
      <c r="H17" s="64">
        <f>SUMIFS(Saída!$G$7:$G$3006,Saída!$D$7:$D$3006,$D$5,Saída!$B$7:$B$3006,J17)</f>
        <v>0</v>
      </c>
      <c r="I17" s="64" t="e">
        <f>IF($D$5=0,"",IFERROR(VLOOKUP($D$5,PG!$D$7:$V$1006,8,FALSE),VLOOKUP($D$5,PG!$D$7:$V$1006,3,FALSE)))</f>
        <v>#N/A</v>
      </c>
      <c r="J17" s="2">
        <v>10</v>
      </c>
      <c r="K17" s="2" t="str">
        <f>IF(PG!D19="","-",PG!D19)</f>
        <v>-</v>
      </c>
      <c r="N17" s="80" t="str">
        <f t="shared" si="0"/>
        <v/>
      </c>
      <c r="O17" s="80" t="str">
        <f t="shared" si="1"/>
        <v/>
      </c>
      <c r="P17" s="80" t="str">
        <f>IF(PI_For!C19=0,"Não cadastrado",PI_For!C19)</f>
        <v>Não cadastrado</v>
      </c>
      <c r="Q17" s="80" t="e">
        <f>AVERAGEIFS(Entrada!$G$7:$G$3006,Entrada!$D$7:$D$3006,$D$5,Entrada!$I$7:$I$3006,P17)</f>
        <v>#DIV/0!</v>
      </c>
      <c r="R17" s="80" t="e">
        <f>AVERAGEIFS(Entrada!$J$7:$J$3006,Entrada!$D$7:$D$3006,$D$5,Entrada!$I$7:$I$3006,P17)</f>
        <v>#DIV/0!</v>
      </c>
      <c r="S17" s="80">
        <v>1.2999999999999999E-4</v>
      </c>
    </row>
    <row r="18" spans="3:19" ht="35.1" customHeight="1" thickTop="1" thickBot="1">
      <c r="C18" s="15" t="s">
        <v>72</v>
      </c>
      <c r="D18" s="22" t="str">
        <f>IFERROR(VLOOKUP($D$5,'RC'!$D$7:$N$107,11,FALSE),"")</f>
        <v/>
      </c>
      <c r="E18" s="20"/>
      <c r="F18" s="11" t="s">
        <v>88</v>
      </c>
      <c r="G18" s="64">
        <f>SUMIFS(Entrada!$H$7:$H$3006,Entrada!$D$7:$D$3006,$D$5,Entrada!$B$7:$B$3006,J18)</f>
        <v>0</v>
      </c>
      <c r="H18" s="64">
        <f>SUMIFS(Saída!$G$7:$G$3006,Saída!$D$7:$D$3006,$D$5,Saída!$B$7:$B$3006,J18)</f>
        <v>0</v>
      </c>
      <c r="I18" s="64" t="e">
        <f>IF($D$5=0,"",IFERROR(VLOOKUP($D$5,PG!$D$7:$V$1006,8,FALSE),VLOOKUP($D$5,PG!$D$7:$V$1006,3,FALSE)))</f>
        <v>#N/A</v>
      </c>
      <c r="J18" s="2">
        <v>11</v>
      </c>
      <c r="K18" s="2" t="str">
        <f>IF(PG!D20="","-",PG!D20)</f>
        <v>-</v>
      </c>
      <c r="N18" s="80" t="str">
        <f t="shared" si="0"/>
        <v/>
      </c>
      <c r="O18" s="80" t="str">
        <f t="shared" si="1"/>
        <v/>
      </c>
      <c r="P18" s="80" t="str">
        <f>IF(PI_For!C20=0,"Não cadastrado",PI_For!C20)</f>
        <v>Não cadastrado</v>
      </c>
      <c r="Q18" s="80" t="e">
        <f>AVERAGEIFS(Entrada!$G$7:$G$3006,Entrada!$D$7:$D$3006,$D$5,Entrada!$I$7:$I$3006,P18)</f>
        <v>#DIV/0!</v>
      </c>
      <c r="R18" s="80" t="e">
        <f>AVERAGEIFS(Entrada!$J$7:$J$3006,Entrada!$D$7:$D$3006,$D$5,Entrada!$I$7:$I$3006,P18)</f>
        <v>#DIV/0!</v>
      </c>
      <c r="S18" s="80">
        <v>1.3999999999999999E-4</v>
      </c>
    </row>
    <row r="19" spans="3:19" ht="35.1" customHeight="1" thickTop="1" thickBot="1">
      <c r="C19" s="15" t="s">
        <v>90</v>
      </c>
      <c r="D19" s="22" t="str">
        <f>IFERROR(AVERAGEIF(Entrada!$D$7:$D$3006,RC_ind!$D$5,Entrada!$J$7:$J$3006),"")</f>
        <v/>
      </c>
      <c r="E19" s="20"/>
      <c r="F19" s="11" t="s">
        <v>89</v>
      </c>
      <c r="G19" s="64">
        <f>SUMIFS(Entrada!$H$7:$H$3006,Entrada!$D$7:$D$3006,$D$5,Entrada!$B$7:$B$3006,J19)</f>
        <v>0</v>
      </c>
      <c r="H19" s="64">
        <f>SUMIFS(Saída!$G$7:$G$3006,Saída!$D$7:$D$3006,$D$5,Saída!$B$7:$B$3006,J19)</f>
        <v>0</v>
      </c>
      <c r="I19" s="64" t="e">
        <f>IF($D$5=0,"",IFERROR(VLOOKUP($D$5,PG!$D$7:$V$1006,8,FALSE),VLOOKUP($D$5,PG!$D$7:$V$1006,3,FALSE)))</f>
        <v>#N/A</v>
      </c>
      <c r="J19" s="2">
        <v>12</v>
      </c>
      <c r="K19" s="2" t="str">
        <f>IF(PG!D21="","-",PG!D21)</f>
        <v>-</v>
      </c>
      <c r="N19" s="80" t="str">
        <f t="shared" si="0"/>
        <v/>
      </c>
      <c r="O19" s="80" t="str">
        <f t="shared" si="1"/>
        <v/>
      </c>
      <c r="P19" s="80" t="str">
        <f>IF(PI_For!C21=0,"Não cadastrado",PI_For!C21)</f>
        <v>Não cadastrado</v>
      </c>
      <c r="Q19" s="80" t="e">
        <f>AVERAGEIFS(Entrada!$G$7:$G$3006,Entrada!$D$7:$D$3006,$D$5,Entrada!$I$7:$I$3006,P19)</f>
        <v>#DIV/0!</v>
      </c>
      <c r="R19" s="80" t="e">
        <f>AVERAGEIFS(Entrada!$J$7:$J$3006,Entrada!$D$7:$D$3006,$D$5,Entrada!$I$7:$I$3006,P19)</f>
        <v>#DIV/0!</v>
      </c>
      <c r="S19" s="80">
        <v>1.4999999999999999E-4</v>
      </c>
    </row>
    <row r="20" spans="3:19" ht="35.1" customHeight="1" thickTop="1" thickBot="1">
      <c r="C20" s="10" t="s">
        <v>92</v>
      </c>
      <c r="D20" s="63" t="str">
        <f>IF(D5="","",IF(D15&lt;0.5,"C",IF(D15&lt;0.8,"B","A")))</f>
        <v>A</v>
      </c>
      <c r="E20" s="20"/>
      <c r="F20" s="56" t="s">
        <v>91</v>
      </c>
      <c r="G20" s="59">
        <f>SUM(G8:G19)</f>
        <v>0</v>
      </c>
      <c r="H20" s="59">
        <f>SUM(H8:H19)</f>
        <v>0</v>
      </c>
      <c r="I20" s="59" t="e">
        <f>I19</f>
        <v>#N/A</v>
      </c>
      <c r="K20" s="2" t="str">
        <f>IF(PG!D22="","-",PG!D22)</f>
        <v>-</v>
      </c>
      <c r="N20" s="80" t="str">
        <f t="shared" si="0"/>
        <v/>
      </c>
      <c r="O20" s="80" t="str">
        <f t="shared" si="1"/>
        <v/>
      </c>
      <c r="P20" s="80" t="str">
        <f>IF(PI_For!C22=0,"Não cadastrado",PI_For!C22)</f>
        <v>Não cadastrado</v>
      </c>
      <c r="Q20" s="80" t="e">
        <f>AVERAGEIFS(Entrada!$G$7:$G$3006,Entrada!$D$7:$D$3006,$D$5,Entrada!$I$7:$I$3006,P20)</f>
        <v>#DIV/0!</v>
      </c>
      <c r="R20" s="80" t="e">
        <f>AVERAGEIFS(Entrada!$J$7:$J$3006,Entrada!$D$7:$D$3006,$D$5,Entrada!$I$7:$I$3006,P20)</f>
        <v>#DIV/0!</v>
      </c>
      <c r="S20" s="80">
        <v>1.6000000000000001E-4</v>
      </c>
    </row>
    <row r="21" spans="3:19" ht="30" customHeight="1" thickTop="1" thickBot="1">
      <c r="E21" s="20"/>
      <c r="F21" s="29"/>
      <c r="G21" s="29"/>
      <c r="H21" s="29"/>
      <c r="I21" s="29"/>
      <c r="K21" s="2" t="str">
        <f>IF(PG!D23="","-",PG!D23)</f>
        <v>-</v>
      </c>
      <c r="N21" s="80" t="str">
        <f t="shared" si="0"/>
        <v/>
      </c>
      <c r="O21" s="80" t="str">
        <f t="shared" si="1"/>
        <v/>
      </c>
      <c r="P21" s="80" t="str">
        <f>IF(PI_For!C23=0,"Não cadastrado",PI_For!C23)</f>
        <v>Não cadastrado</v>
      </c>
      <c r="Q21" s="80" t="e">
        <f>AVERAGEIFS(Entrada!$G$7:$G$3006,Entrada!$D$7:$D$3006,$D$5,Entrada!$I$7:$I$3006,P21)</f>
        <v>#DIV/0!</v>
      </c>
      <c r="R21" s="80" t="e">
        <f>AVERAGEIFS(Entrada!$J$7:$J$3006,Entrada!$D$7:$D$3006,$D$5,Entrada!$I$7:$I$3006,P21)</f>
        <v>#DIV/0!</v>
      </c>
      <c r="S21" s="80">
        <v>1.7000000000000001E-4</v>
      </c>
    </row>
    <row r="22" spans="3:19" ht="30" customHeight="1" thickTop="1" thickBot="1">
      <c r="C22" s="136" t="s">
        <v>93</v>
      </c>
      <c r="D22" s="137"/>
      <c r="E22" s="134" t="s">
        <v>156</v>
      </c>
      <c r="F22" s="134"/>
      <c r="G22" s="135"/>
      <c r="H22" s="29"/>
      <c r="I22" s="29"/>
      <c r="K22" s="2" t="str">
        <f>IF(PG!D24="","-",PG!D24)</f>
        <v>-</v>
      </c>
      <c r="N22" s="80" t="str">
        <f t="shared" si="0"/>
        <v/>
      </c>
      <c r="O22" s="80" t="str">
        <f t="shared" si="1"/>
        <v/>
      </c>
      <c r="P22" s="80" t="str">
        <f>IF(PI_For!C24=0,"Não cadastrado",PI_For!C24)</f>
        <v>Não cadastrado</v>
      </c>
      <c r="Q22" s="80" t="e">
        <f>AVERAGEIFS(Entrada!$G$7:$G$3006,Entrada!$D$7:$D$3006,$D$5,Entrada!$I$7:$I$3006,P22)</f>
        <v>#DIV/0!</v>
      </c>
      <c r="R22" s="80" t="e">
        <f>AVERAGEIFS(Entrada!$J$7:$J$3006,Entrada!$D$7:$D$3006,$D$5,Entrada!$I$7:$I$3006,P22)</f>
        <v>#DIV/0!</v>
      </c>
      <c r="S22" s="80">
        <v>1.8000000000000001E-4</v>
      </c>
    </row>
    <row r="23" spans="3:19" ht="8.1" customHeight="1" thickTop="1" thickBot="1">
      <c r="C23" s="20"/>
      <c r="D23" s="29"/>
      <c r="E23" s="20"/>
      <c r="F23" s="29"/>
      <c r="G23" s="29"/>
      <c r="H23" s="29"/>
      <c r="I23" s="29"/>
      <c r="K23" s="2" t="str">
        <f>IF(PG!D25="","-",PG!D25)</f>
        <v>-</v>
      </c>
      <c r="N23" s="80" t="str">
        <f t="shared" si="0"/>
        <v/>
      </c>
      <c r="O23" s="80" t="str">
        <f t="shared" si="1"/>
        <v/>
      </c>
      <c r="P23" s="80" t="str">
        <f>IF(PI_For!C25=0,"Não cadastrado",PI_For!C25)</f>
        <v>Não cadastrado</v>
      </c>
      <c r="Q23" s="80" t="e">
        <f>AVERAGEIFS(Entrada!$G$7:$G$3006,Entrada!$D$7:$D$3006,$D$5,Entrada!$I$7:$I$3006,P23)</f>
        <v>#DIV/0!</v>
      </c>
      <c r="R23" s="80" t="e">
        <f>AVERAGEIFS(Entrada!$J$7:$J$3006,Entrada!$D$7:$D$3006,$D$5,Entrada!$I$7:$I$3006,P23)</f>
        <v>#DIV/0!</v>
      </c>
      <c r="S23" s="80">
        <v>1.9000000000000001E-4</v>
      </c>
    </row>
    <row r="24" spans="3:19" ht="35.1" customHeight="1" thickTop="1" thickBot="1">
      <c r="C24" s="123" t="s">
        <v>94</v>
      </c>
      <c r="D24" s="123"/>
      <c r="E24" s="123"/>
      <c r="F24" s="123"/>
      <c r="G24" s="123"/>
      <c r="H24" s="57" t="s">
        <v>95</v>
      </c>
      <c r="I24" s="56" t="s">
        <v>96</v>
      </c>
      <c r="K24" s="2" t="str">
        <f>IF(PG!D26="","-",PG!D26)</f>
        <v>-</v>
      </c>
      <c r="N24" s="80" t="str">
        <f t="shared" si="0"/>
        <v/>
      </c>
      <c r="O24" s="80" t="str">
        <f t="shared" si="1"/>
        <v/>
      </c>
      <c r="P24" s="80" t="str">
        <f>IF(PI_For!C26=0,"Não cadastrado",PI_For!C26)</f>
        <v>Não cadastrado</v>
      </c>
      <c r="Q24" s="80" t="e">
        <f>AVERAGEIFS(Entrada!$G$7:$G$3006,Entrada!$D$7:$D$3006,$D$5,Entrada!$I$7:$I$3006,P24)</f>
        <v>#DIV/0!</v>
      </c>
      <c r="R24" s="80" t="e">
        <f>AVERAGEIFS(Entrada!$J$7:$J$3006,Entrada!$D$7:$D$3006,$D$5,Entrada!$I$7:$I$3006,P24)</f>
        <v>#DIV/0!</v>
      </c>
      <c r="S24" s="80">
        <v>2.0000000000000001E-4</v>
      </c>
    </row>
    <row r="25" spans="3:19" ht="30" customHeight="1" thickTop="1" thickBot="1">
      <c r="C25" s="129" t="str">
        <f>IFERROR(IF($E$22=0,"",IF($E$22="Melhor prazo de entrega",V11,V5)),"")</f>
        <v/>
      </c>
      <c r="D25" s="129"/>
      <c r="E25" s="129"/>
      <c r="F25" s="129"/>
      <c r="G25" s="129"/>
      <c r="H25" s="65" t="str">
        <f>IFERROR(IF($E$22=0,"",ROUND(IF($E$22="Melhor prazo de entrega",X11,X5),0)&amp;" dia(s)"),"")</f>
        <v/>
      </c>
      <c r="I25" s="66" t="str">
        <f>IFERROR(IF($E$22=0,"",IF($E$22="Melhor prazo de entrega",W11,W5)),"")</f>
        <v/>
      </c>
      <c r="K25" s="2" t="str">
        <f>IF(PG!D27="","-",PG!D27)</f>
        <v>-</v>
      </c>
      <c r="N25" s="80" t="str">
        <f t="shared" si="0"/>
        <v/>
      </c>
      <c r="O25" s="80" t="str">
        <f t="shared" si="1"/>
        <v/>
      </c>
      <c r="P25" s="80" t="str">
        <f>IF(PI_For!C27=0,"Não cadastrado",PI_For!C27)</f>
        <v>Não cadastrado</v>
      </c>
      <c r="Q25" s="80" t="e">
        <f>AVERAGEIFS(Entrada!$G$7:$G$3006,Entrada!$D$7:$D$3006,$D$5,Entrada!$I$7:$I$3006,P25)</f>
        <v>#DIV/0!</v>
      </c>
      <c r="R25" s="80" t="e">
        <f>AVERAGEIFS(Entrada!$J$7:$J$3006,Entrada!$D$7:$D$3006,$D$5,Entrada!$I$7:$I$3006,P25)</f>
        <v>#DIV/0!</v>
      </c>
      <c r="S25" s="80">
        <v>2.1000000000000001E-4</v>
      </c>
    </row>
    <row r="26" spans="3:19" ht="30" customHeight="1" thickTop="1" thickBot="1">
      <c r="C26" s="129" t="str">
        <f t="shared" ref="C26:C28" si="4">IFERROR(IF($E$22=0,"",IF($E$22="Melhor prazo de entrega",V12,V6)),"")</f>
        <v/>
      </c>
      <c r="D26" s="129"/>
      <c r="E26" s="129"/>
      <c r="F26" s="129"/>
      <c r="G26" s="129"/>
      <c r="H26" s="65" t="str">
        <f t="shared" ref="H26:H28" si="5">IFERROR(IF($E$22=0,"",ROUND(IF($E$22="Melhor prazo de entrega",X12,X6),0)&amp;" dia(s)"),"")</f>
        <v/>
      </c>
      <c r="I26" s="66" t="str">
        <f t="shared" ref="I26:I28" si="6">IFERROR(IF($E$22=0,"",IF($E$22="Melhor prazo de entrega",W12,W6)),"")</f>
        <v/>
      </c>
      <c r="K26" s="2" t="str">
        <f>IF(PG!D28="","-",PG!D28)</f>
        <v>-</v>
      </c>
      <c r="N26" s="80" t="str">
        <f t="shared" si="0"/>
        <v/>
      </c>
      <c r="O26" s="80" t="str">
        <f t="shared" si="1"/>
        <v/>
      </c>
      <c r="P26" s="80" t="str">
        <f>IF(PI_For!C28=0,"Não cadastrado",PI_For!C28)</f>
        <v>Não cadastrado</v>
      </c>
      <c r="Q26" s="80" t="e">
        <f>AVERAGEIFS(Entrada!$G$7:$G$3006,Entrada!$D$7:$D$3006,$D$5,Entrada!$I$7:$I$3006,P26)</f>
        <v>#DIV/0!</v>
      </c>
      <c r="R26" s="80" t="e">
        <f>AVERAGEIFS(Entrada!$J$7:$J$3006,Entrada!$D$7:$D$3006,$D$5,Entrada!$I$7:$I$3006,P26)</f>
        <v>#DIV/0!</v>
      </c>
      <c r="S26" s="80">
        <v>2.2000000000000001E-4</v>
      </c>
    </row>
    <row r="27" spans="3:19" ht="30" customHeight="1" thickTop="1" thickBot="1">
      <c r="C27" s="129" t="str">
        <f t="shared" si="4"/>
        <v/>
      </c>
      <c r="D27" s="129"/>
      <c r="E27" s="129"/>
      <c r="F27" s="129"/>
      <c r="G27" s="129"/>
      <c r="H27" s="65" t="str">
        <f t="shared" si="5"/>
        <v/>
      </c>
      <c r="I27" s="66" t="str">
        <f t="shared" si="6"/>
        <v/>
      </c>
      <c r="K27" s="2" t="str">
        <f>IF(PG!D29="","-",PG!D29)</f>
        <v>-</v>
      </c>
      <c r="N27" s="80" t="str">
        <f t="shared" si="0"/>
        <v/>
      </c>
      <c r="O27" s="80" t="str">
        <f t="shared" si="1"/>
        <v/>
      </c>
      <c r="P27" s="80" t="str">
        <f>IF(PI_For!C29=0,"Não cadastrado",PI_For!C29)</f>
        <v>Não cadastrado</v>
      </c>
      <c r="Q27" s="80" t="e">
        <f>AVERAGEIFS(Entrada!$G$7:$G$3006,Entrada!$D$7:$D$3006,$D$5,Entrada!$I$7:$I$3006,P27)</f>
        <v>#DIV/0!</v>
      </c>
      <c r="R27" s="80" t="e">
        <f>AVERAGEIFS(Entrada!$J$7:$J$3006,Entrada!$D$7:$D$3006,$D$5,Entrada!$I$7:$I$3006,P27)</f>
        <v>#DIV/0!</v>
      </c>
      <c r="S27" s="80">
        <v>2.3000000000000001E-4</v>
      </c>
    </row>
    <row r="28" spans="3:19" ht="30" customHeight="1" thickTop="1" thickBot="1">
      <c r="C28" s="129" t="str">
        <f t="shared" si="4"/>
        <v/>
      </c>
      <c r="D28" s="129"/>
      <c r="E28" s="129"/>
      <c r="F28" s="129"/>
      <c r="G28" s="129"/>
      <c r="H28" s="65" t="str">
        <f t="shared" si="5"/>
        <v/>
      </c>
      <c r="I28" s="66" t="str">
        <f t="shared" si="6"/>
        <v/>
      </c>
      <c r="K28" s="2" t="str">
        <f>IF(PG!D30="","-",PG!D30)</f>
        <v>-</v>
      </c>
      <c r="N28" s="80" t="str">
        <f t="shared" si="0"/>
        <v/>
      </c>
      <c r="O28" s="80" t="str">
        <f t="shared" si="1"/>
        <v/>
      </c>
      <c r="P28" s="80" t="str">
        <f>IF(PI_For!C30=0,"Não cadastrado",PI_For!C30)</f>
        <v>Não cadastrado</v>
      </c>
      <c r="Q28" s="80" t="e">
        <f>AVERAGEIFS(Entrada!$G$7:$G$3006,Entrada!$D$7:$D$3006,$D$5,Entrada!$I$7:$I$3006,P28)</f>
        <v>#DIV/0!</v>
      </c>
      <c r="R28" s="80" t="e">
        <f>AVERAGEIFS(Entrada!$J$7:$J$3006,Entrada!$D$7:$D$3006,$D$5,Entrada!$I$7:$I$3006,P28)</f>
        <v>#DIV/0!</v>
      </c>
      <c r="S28" s="80">
        <v>2.4000000000000001E-4</v>
      </c>
    </row>
    <row r="29" spans="3:19" ht="30" customHeight="1" thickTop="1">
      <c r="K29" s="2" t="str">
        <f>IF(PG!D31="","-",PG!D31)</f>
        <v>-</v>
      </c>
      <c r="N29" s="80" t="str">
        <f t="shared" si="0"/>
        <v/>
      </c>
      <c r="O29" s="80" t="str">
        <f t="shared" si="1"/>
        <v/>
      </c>
      <c r="P29" s="80" t="str">
        <f>IF(PI_For!C31=0,"Não cadastrado",PI_For!C31)</f>
        <v>Não cadastrado</v>
      </c>
      <c r="Q29" s="80" t="e">
        <f>AVERAGEIFS(Entrada!$G$7:$G$3006,Entrada!$D$7:$D$3006,$D$5,Entrada!$I$7:$I$3006,P29)</f>
        <v>#DIV/0!</v>
      </c>
      <c r="R29" s="80" t="e">
        <f>AVERAGEIFS(Entrada!$J$7:$J$3006,Entrada!$D$7:$D$3006,$D$5,Entrada!$I$7:$I$3006,P29)</f>
        <v>#DIV/0!</v>
      </c>
      <c r="S29" s="80">
        <v>2.5000000000000001E-4</v>
      </c>
    </row>
    <row r="30" spans="3:19" ht="30" customHeight="1">
      <c r="K30" s="2" t="str">
        <f>IF(PG!D32="","-",PG!D32)</f>
        <v>-</v>
      </c>
      <c r="N30" s="80" t="str">
        <f t="shared" si="0"/>
        <v/>
      </c>
      <c r="O30" s="80" t="str">
        <f t="shared" si="1"/>
        <v/>
      </c>
      <c r="P30" s="80" t="str">
        <f>IF(PI_For!C32=0,"Não cadastrado",PI_For!C32)</f>
        <v>Não cadastrado</v>
      </c>
      <c r="Q30" s="80" t="e">
        <f>AVERAGEIFS(Entrada!$G$7:$G$3006,Entrada!$D$7:$D$3006,$D$5,Entrada!$I$7:$I$3006,P30)</f>
        <v>#DIV/0!</v>
      </c>
      <c r="R30" s="80" t="e">
        <f>AVERAGEIFS(Entrada!$J$7:$J$3006,Entrada!$D$7:$D$3006,$D$5,Entrada!$I$7:$I$3006,P30)</f>
        <v>#DIV/0!</v>
      </c>
      <c r="S30" s="80">
        <v>2.5999999999999998E-4</v>
      </c>
    </row>
    <row r="31" spans="3:19" ht="30" customHeight="1">
      <c r="K31" s="2" t="str">
        <f>IF(PG!D33="","-",PG!D33)</f>
        <v>-</v>
      </c>
      <c r="N31" s="80" t="str">
        <f t="shared" si="0"/>
        <v/>
      </c>
      <c r="O31" s="80" t="str">
        <f t="shared" si="1"/>
        <v/>
      </c>
      <c r="P31" s="80" t="str">
        <f>IF(PI_For!C33=0,"Não cadastrado",PI_For!C33)</f>
        <v>Não cadastrado</v>
      </c>
      <c r="Q31" s="80" t="e">
        <f>AVERAGEIFS(Entrada!$G$7:$G$3006,Entrada!$D$7:$D$3006,$D$5,Entrada!$I$7:$I$3006,P31)</f>
        <v>#DIV/0!</v>
      </c>
      <c r="R31" s="80" t="e">
        <f>AVERAGEIFS(Entrada!$J$7:$J$3006,Entrada!$D$7:$D$3006,$D$5,Entrada!$I$7:$I$3006,P31)</f>
        <v>#DIV/0!</v>
      </c>
      <c r="S31" s="80">
        <v>2.7E-4</v>
      </c>
    </row>
    <row r="32" spans="3:19" ht="30" customHeight="1">
      <c r="K32" s="2" t="str">
        <f>IF(PG!D34="","-",PG!D34)</f>
        <v>-</v>
      </c>
      <c r="N32" s="80" t="str">
        <f t="shared" si="0"/>
        <v/>
      </c>
      <c r="O32" s="80" t="str">
        <f t="shared" si="1"/>
        <v/>
      </c>
      <c r="P32" s="80" t="str">
        <f>IF(PI_For!C34=0,"Não cadastrado",PI_For!C34)</f>
        <v>Não cadastrado</v>
      </c>
      <c r="Q32" s="80" t="e">
        <f>AVERAGEIFS(Entrada!$G$7:$G$3006,Entrada!$D$7:$D$3006,$D$5,Entrada!$I$7:$I$3006,P32)</f>
        <v>#DIV/0!</v>
      </c>
      <c r="R32" s="80" t="e">
        <f>AVERAGEIFS(Entrada!$J$7:$J$3006,Entrada!$D$7:$D$3006,$D$5,Entrada!$I$7:$I$3006,P32)</f>
        <v>#DIV/0!</v>
      </c>
      <c r="S32" s="80">
        <v>2.7999999999999998E-4</v>
      </c>
    </row>
    <row r="33" spans="11:19" ht="30" customHeight="1">
      <c r="K33" s="2" t="str">
        <f>IF(PG!D35="","-",PG!D35)</f>
        <v>-</v>
      </c>
      <c r="N33" s="80" t="str">
        <f t="shared" si="0"/>
        <v/>
      </c>
      <c r="O33" s="80" t="str">
        <f t="shared" si="1"/>
        <v/>
      </c>
      <c r="P33" s="80" t="str">
        <f>IF(PI_For!C35=0,"Não cadastrado",PI_For!C35)</f>
        <v>Não cadastrado</v>
      </c>
      <c r="Q33" s="80" t="e">
        <f>AVERAGEIFS(Entrada!$G$7:$G$3006,Entrada!$D$7:$D$3006,$D$5,Entrada!$I$7:$I$3006,P33)</f>
        <v>#DIV/0!</v>
      </c>
      <c r="R33" s="80" t="e">
        <f>AVERAGEIFS(Entrada!$J$7:$J$3006,Entrada!$D$7:$D$3006,$D$5,Entrada!$I$7:$I$3006,P33)</f>
        <v>#DIV/0!</v>
      </c>
      <c r="S33" s="80">
        <v>2.9E-4</v>
      </c>
    </row>
    <row r="34" spans="11:19" ht="30" customHeight="1">
      <c r="K34" s="2" t="str">
        <f>IF(PG!D36="","-",PG!D36)</f>
        <v>-</v>
      </c>
      <c r="N34" s="80" t="str">
        <f t="shared" si="0"/>
        <v/>
      </c>
      <c r="O34" s="80" t="str">
        <f t="shared" si="1"/>
        <v/>
      </c>
      <c r="P34" s="80" t="str">
        <f>IF(PI_For!C36=0,"Não cadastrado",PI_For!C36)</f>
        <v>Não cadastrado</v>
      </c>
      <c r="Q34" s="80" t="e">
        <f>AVERAGEIFS(Entrada!$G$7:$G$3006,Entrada!$D$7:$D$3006,$D$5,Entrada!$I$7:$I$3006,P34)</f>
        <v>#DIV/0!</v>
      </c>
      <c r="R34" s="80" t="e">
        <f>AVERAGEIFS(Entrada!$J$7:$J$3006,Entrada!$D$7:$D$3006,$D$5,Entrada!$I$7:$I$3006,P34)</f>
        <v>#DIV/0!</v>
      </c>
      <c r="S34" s="80">
        <v>2.9999999999999997E-4</v>
      </c>
    </row>
    <row r="35" spans="11:19" ht="30" customHeight="1">
      <c r="K35" s="2" t="str">
        <f>IF(PG!D37="","-",PG!D37)</f>
        <v>-</v>
      </c>
      <c r="N35" s="80" t="str">
        <f t="shared" si="0"/>
        <v/>
      </c>
      <c r="O35" s="80" t="str">
        <f t="shared" si="1"/>
        <v/>
      </c>
      <c r="P35" s="80" t="str">
        <f>IF(PI_For!C37=0,"Não cadastrado",PI_For!C37)</f>
        <v>Não cadastrado</v>
      </c>
      <c r="Q35" s="80" t="e">
        <f>AVERAGEIFS(Entrada!$G$7:$G$3006,Entrada!$D$7:$D$3006,$D$5,Entrada!$I$7:$I$3006,P35)</f>
        <v>#DIV/0!</v>
      </c>
      <c r="R35" s="80" t="e">
        <f>AVERAGEIFS(Entrada!$J$7:$J$3006,Entrada!$D$7:$D$3006,$D$5,Entrada!$I$7:$I$3006,P35)</f>
        <v>#DIV/0!</v>
      </c>
      <c r="S35" s="80">
        <v>3.1E-4</v>
      </c>
    </row>
    <row r="36" spans="11:19" ht="30" customHeight="1">
      <c r="K36" s="2" t="str">
        <f>IF(PG!D38="","-",PG!D38)</f>
        <v>-</v>
      </c>
      <c r="N36" s="80" t="str">
        <f t="shared" si="0"/>
        <v/>
      </c>
      <c r="O36" s="80" t="str">
        <f t="shared" si="1"/>
        <v/>
      </c>
      <c r="P36" s="80" t="str">
        <f>IF(PI_For!C38=0,"Não cadastrado",PI_For!C38)</f>
        <v>Não cadastrado</v>
      </c>
      <c r="Q36" s="80" t="e">
        <f>AVERAGEIFS(Entrada!$G$7:$G$3006,Entrada!$D$7:$D$3006,$D$5,Entrada!$I$7:$I$3006,P36)</f>
        <v>#DIV/0!</v>
      </c>
      <c r="R36" s="80" t="e">
        <f>AVERAGEIFS(Entrada!$J$7:$J$3006,Entrada!$D$7:$D$3006,$D$5,Entrada!$I$7:$I$3006,P36)</f>
        <v>#DIV/0!</v>
      </c>
      <c r="S36" s="80">
        <v>3.2000000000000003E-4</v>
      </c>
    </row>
    <row r="37" spans="11:19" ht="30" customHeight="1">
      <c r="K37" s="2" t="str">
        <f>IF(PG!D39="","-",PG!D39)</f>
        <v>-</v>
      </c>
      <c r="N37" s="80" t="str">
        <f t="shared" si="0"/>
        <v/>
      </c>
      <c r="O37" s="80" t="str">
        <f t="shared" si="1"/>
        <v/>
      </c>
      <c r="P37" s="80" t="str">
        <f>IF(PI_For!C39=0,"Não cadastrado",PI_For!C39)</f>
        <v>Não cadastrado</v>
      </c>
      <c r="Q37" s="80" t="e">
        <f>AVERAGEIFS(Entrada!$G$7:$G$3006,Entrada!$D$7:$D$3006,$D$5,Entrada!$I$7:$I$3006,P37)</f>
        <v>#DIV/0!</v>
      </c>
      <c r="R37" s="80" t="e">
        <f>AVERAGEIFS(Entrada!$J$7:$J$3006,Entrada!$D$7:$D$3006,$D$5,Entrada!$I$7:$I$3006,P37)</f>
        <v>#DIV/0!</v>
      </c>
      <c r="S37" s="80">
        <v>3.3E-4</v>
      </c>
    </row>
    <row r="38" spans="11:19" ht="30" customHeight="1">
      <c r="K38" s="2" t="str">
        <f>IF(PG!D40="","-",PG!D40)</f>
        <v>-</v>
      </c>
      <c r="N38" s="80" t="str">
        <f t="shared" si="0"/>
        <v/>
      </c>
      <c r="O38" s="80" t="str">
        <f t="shared" si="1"/>
        <v/>
      </c>
      <c r="P38" s="80" t="str">
        <f>IF(PI_For!C40=0,"Não cadastrado",PI_For!C40)</f>
        <v>Não cadastrado</v>
      </c>
      <c r="Q38" s="80" t="e">
        <f>AVERAGEIFS(Entrada!$G$7:$G$3006,Entrada!$D$7:$D$3006,$D$5,Entrada!$I$7:$I$3006,P38)</f>
        <v>#DIV/0!</v>
      </c>
      <c r="R38" s="80" t="e">
        <f>AVERAGEIFS(Entrada!$J$7:$J$3006,Entrada!$D$7:$D$3006,$D$5,Entrada!$I$7:$I$3006,P38)</f>
        <v>#DIV/0!</v>
      </c>
      <c r="S38" s="80">
        <v>3.4000000000000002E-4</v>
      </c>
    </row>
    <row r="39" spans="11:19" ht="30" customHeight="1">
      <c r="K39" s="2" t="str">
        <f>IF(PG!D41="","-",PG!D41)</f>
        <v>-</v>
      </c>
      <c r="N39" s="80" t="str">
        <f t="shared" si="0"/>
        <v/>
      </c>
      <c r="O39" s="80" t="str">
        <f t="shared" si="1"/>
        <v/>
      </c>
      <c r="P39" s="80" t="str">
        <f>IF(PI_For!C41=0,"Não cadastrado",PI_For!C41)</f>
        <v>Não cadastrado</v>
      </c>
      <c r="Q39" s="80" t="e">
        <f>AVERAGEIFS(Entrada!$G$7:$G$3006,Entrada!$D$7:$D$3006,$D$5,Entrada!$I$7:$I$3006,P39)</f>
        <v>#DIV/0!</v>
      </c>
      <c r="R39" s="80" t="e">
        <f>AVERAGEIFS(Entrada!$J$7:$J$3006,Entrada!$D$7:$D$3006,$D$5,Entrada!$I$7:$I$3006,P39)</f>
        <v>#DIV/0!</v>
      </c>
      <c r="S39" s="80">
        <v>3.5E-4</v>
      </c>
    </row>
    <row r="40" spans="11:19" ht="30" customHeight="1">
      <c r="K40" s="2" t="str">
        <f>IF(PG!D42="","-",PG!D42)</f>
        <v>-</v>
      </c>
      <c r="N40" s="80" t="str">
        <f t="shared" si="0"/>
        <v/>
      </c>
      <c r="O40" s="80" t="str">
        <f t="shared" si="1"/>
        <v/>
      </c>
      <c r="P40" s="80" t="str">
        <f>IF(PI_For!C42=0,"Não cadastrado",PI_For!C42)</f>
        <v>Não cadastrado</v>
      </c>
      <c r="Q40" s="80" t="e">
        <f>AVERAGEIFS(Entrada!$G$7:$G$3006,Entrada!$D$7:$D$3006,$D$5,Entrada!$I$7:$I$3006,P40)</f>
        <v>#DIV/0!</v>
      </c>
      <c r="R40" s="80" t="e">
        <f>AVERAGEIFS(Entrada!$J$7:$J$3006,Entrada!$D$7:$D$3006,$D$5,Entrada!$I$7:$I$3006,P40)</f>
        <v>#DIV/0!</v>
      </c>
      <c r="S40" s="80">
        <v>3.6000000000000002E-4</v>
      </c>
    </row>
    <row r="41" spans="11:19" ht="30" customHeight="1">
      <c r="K41" s="2" t="str">
        <f>IF(PG!D43="","-",PG!D43)</f>
        <v>-</v>
      </c>
      <c r="N41" s="80" t="str">
        <f t="shared" si="0"/>
        <v/>
      </c>
      <c r="O41" s="80" t="str">
        <f t="shared" si="1"/>
        <v/>
      </c>
      <c r="P41" s="80" t="str">
        <f>IF(PI_For!C43=0,"Não cadastrado",PI_For!C43)</f>
        <v>Não cadastrado</v>
      </c>
      <c r="Q41" s="80" t="e">
        <f>AVERAGEIFS(Entrada!$G$7:$G$3006,Entrada!$D$7:$D$3006,$D$5,Entrada!$I$7:$I$3006,P41)</f>
        <v>#DIV/0!</v>
      </c>
      <c r="R41" s="80" t="e">
        <f>AVERAGEIFS(Entrada!$J$7:$J$3006,Entrada!$D$7:$D$3006,$D$5,Entrada!$I$7:$I$3006,P41)</f>
        <v>#DIV/0!</v>
      </c>
      <c r="S41" s="80">
        <v>3.6999999999999999E-4</v>
      </c>
    </row>
    <row r="42" spans="11:19" ht="30" customHeight="1">
      <c r="K42" s="2" t="str">
        <f>IF(PG!D44="","-",PG!D44)</f>
        <v>-</v>
      </c>
      <c r="N42" s="80" t="str">
        <f t="shared" si="0"/>
        <v/>
      </c>
      <c r="O42" s="80" t="str">
        <f t="shared" si="1"/>
        <v/>
      </c>
      <c r="P42" s="80" t="str">
        <f>IF(PI_For!C44=0,"Não cadastrado",PI_For!C44)</f>
        <v>Não cadastrado</v>
      </c>
      <c r="Q42" s="80" t="e">
        <f>AVERAGEIFS(Entrada!$G$7:$G$3006,Entrada!$D$7:$D$3006,$D$5,Entrada!$I$7:$I$3006,P42)</f>
        <v>#DIV/0!</v>
      </c>
      <c r="R42" s="80" t="e">
        <f>AVERAGEIFS(Entrada!$J$7:$J$3006,Entrada!$D$7:$D$3006,$D$5,Entrada!$I$7:$I$3006,P42)</f>
        <v>#DIV/0!</v>
      </c>
      <c r="S42" s="80">
        <v>3.8000000000000002E-4</v>
      </c>
    </row>
    <row r="43" spans="11:19" ht="30" customHeight="1">
      <c r="K43" s="2" t="str">
        <f>IF(PG!D45="","-",PG!D45)</f>
        <v>-</v>
      </c>
      <c r="N43" s="80" t="str">
        <f t="shared" si="0"/>
        <v/>
      </c>
      <c r="O43" s="80" t="str">
        <f t="shared" si="1"/>
        <v/>
      </c>
      <c r="P43" s="80" t="str">
        <f>IF(PI_For!C45=0,"Não cadastrado",PI_For!C45)</f>
        <v>Não cadastrado</v>
      </c>
      <c r="Q43" s="80" t="e">
        <f>AVERAGEIFS(Entrada!$G$7:$G$3006,Entrada!$D$7:$D$3006,$D$5,Entrada!$I$7:$I$3006,P43)</f>
        <v>#DIV/0!</v>
      </c>
      <c r="R43" s="80" t="e">
        <f>AVERAGEIFS(Entrada!$J$7:$J$3006,Entrada!$D$7:$D$3006,$D$5,Entrada!$I$7:$I$3006,P43)</f>
        <v>#DIV/0!</v>
      </c>
      <c r="S43" s="80">
        <v>3.8999999999999999E-4</v>
      </c>
    </row>
    <row r="44" spans="11:19" ht="30" customHeight="1">
      <c r="K44" s="2" t="str">
        <f>IF(PG!D46="","-",PG!D46)</f>
        <v>-</v>
      </c>
      <c r="N44" s="80" t="str">
        <f t="shared" si="0"/>
        <v/>
      </c>
      <c r="O44" s="80" t="str">
        <f t="shared" si="1"/>
        <v/>
      </c>
      <c r="P44" s="80" t="str">
        <f>IF(PI_For!C46=0,"Não cadastrado",PI_For!C46)</f>
        <v>Não cadastrado</v>
      </c>
      <c r="Q44" s="80" t="e">
        <f>AVERAGEIFS(Entrada!$G$7:$G$3006,Entrada!$D$7:$D$3006,$D$5,Entrada!$I$7:$I$3006,P44)</f>
        <v>#DIV/0!</v>
      </c>
      <c r="R44" s="80" t="e">
        <f>AVERAGEIFS(Entrada!$J$7:$J$3006,Entrada!$D$7:$D$3006,$D$5,Entrada!$I$7:$I$3006,P44)</f>
        <v>#DIV/0!</v>
      </c>
      <c r="S44" s="80">
        <v>4.0000000000000002E-4</v>
      </c>
    </row>
    <row r="45" spans="11:19" ht="30" customHeight="1">
      <c r="K45" s="2" t="str">
        <f>IF(PG!D47="","-",PG!D47)</f>
        <v>-</v>
      </c>
      <c r="N45" s="80" t="str">
        <f t="shared" si="0"/>
        <v/>
      </c>
      <c r="O45" s="80" t="str">
        <f t="shared" si="1"/>
        <v/>
      </c>
      <c r="P45" s="80" t="str">
        <f>IF(PI_For!C47=0,"Não cadastrado",PI_For!C47)</f>
        <v>Não cadastrado</v>
      </c>
      <c r="Q45" s="80" t="e">
        <f>AVERAGEIFS(Entrada!$G$7:$G$3006,Entrada!$D$7:$D$3006,$D$5,Entrada!$I$7:$I$3006,P45)</f>
        <v>#DIV/0!</v>
      </c>
      <c r="R45" s="80" t="e">
        <f>AVERAGEIFS(Entrada!$J$7:$J$3006,Entrada!$D$7:$D$3006,$D$5,Entrada!$I$7:$I$3006,P45)</f>
        <v>#DIV/0!</v>
      </c>
      <c r="S45" s="80">
        <v>4.0999999999999999E-4</v>
      </c>
    </row>
    <row r="46" spans="11:19" ht="30" customHeight="1">
      <c r="K46" s="2" t="str">
        <f>IF(PG!D48="","-",PG!D48)</f>
        <v>-</v>
      </c>
      <c r="N46" s="80" t="str">
        <f t="shared" si="0"/>
        <v/>
      </c>
      <c r="O46" s="80" t="str">
        <f t="shared" si="1"/>
        <v/>
      </c>
      <c r="P46" s="80" t="str">
        <f>IF(PI_For!C48=0,"Não cadastrado",PI_For!C48)</f>
        <v>Não cadastrado</v>
      </c>
      <c r="Q46" s="80" t="e">
        <f>AVERAGEIFS(Entrada!$G$7:$G$3006,Entrada!$D$7:$D$3006,$D$5,Entrada!$I$7:$I$3006,P46)</f>
        <v>#DIV/0!</v>
      </c>
      <c r="R46" s="80" t="e">
        <f>AVERAGEIFS(Entrada!$J$7:$J$3006,Entrada!$D$7:$D$3006,$D$5,Entrada!$I$7:$I$3006,P46)</f>
        <v>#DIV/0!</v>
      </c>
      <c r="S46" s="80">
        <v>4.2000000000000002E-4</v>
      </c>
    </row>
    <row r="47" spans="11:19" ht="30" customHeight="1">
      <c r="K47" s="2" t="str">
        <f>IF(PG!D49="","-",PG!D49)</f>
        <v>-</v>
      </c>
      <c r="N47" s="80" t="str">
        <f t="shared" si="0"/>
        <v/>
      </c>
      <c r="O47" s="80" t="str">
        <f t="shared" si="1"/>
        <v/>
      </c>
      <c r="P47" s="80" t="str">
        <f>IF(PI_For!C49=0,"Não cadastrado",PI_For!C49)</f>
        <v>Não cadastrado</v>
      </c>
      <c r="Q47" s="80" t="e">
        <f>AVERAGEIFS(Entrada!$G$7:$G$3006,Entrada!$D$7:$D$3006,$D$5,Entrada!$I$7:$I$3006,P47)</f>
        <v>#DIV/0!</v>
      </c>
      <c r="R47" s="80" t="e">
        <f>AVERAGEIFS(Entrada!$J$7:$J$3006,Entrada!$D$7:$D$3006,$D$5,Entrada!$I$7:$I$3006,P47)</f>
        <v>#DIV/0!</v>
      </c>
      <c r="S47" s="80">
        <v>4.2999999999999999E-4</v>
      </c>
    </row>
    <row r="48" spans="11:19" ht="30" customHeight="1">
      <c r="K48" s="2" t="str">
        <f>IF(PG!D50="","-",PG!D50)</f>
        <v>-</v>
      </c>
      <c r="N48" s="80" t="str">
        <f t="shared" si="0"/>
        <v/>
      </c>
      <c r="O48" s="80" t="str">
        <f t="shared" si="1"/>
        <v/>
      </c>
      <c r="P48" s="80" t="str">
        <f>IF(PI_For!C50=0,"Não cadastrado",PI_For!C50)</f>
        <v>Não cadastrado</v>
      </c>
      <c r="Q48" s="80" t="e">
        <f>AVERAGEIFS(Entrada!$G$7:$G$3006,Entrada!$D$7:$D$3006,$D$5,Entrada!$I$7:$I$3006,P48)</f>
        <v>#DIV/0!</v>
      </c>
      <c r="R48" s="80" t="e">
        <f>AVERAGEIFS(Entrada!$J$7:$J$3006,Entrada!$D$7:$D$3006,$D$5,Entrada!$I$7:$I$3006,P48)</f>
        <v>#DIV/0!</v>
      </c>
      <c r="S48" s="80">
        <v>4.4000000000000002E-4</v>
      </c>
    </row>
    <row r="49" spans="11:19" ht="30" customHeight="1">
      <c r="K49" s="2" t="str">
        <f>IF(PG!D51="","-",PG!D51)</f>
        <v>-</v>
      </c>
      <c r="N49" s="80" t="str">
        <f t="shared" si="0"/>
        <v/>
      </c>
      <c r="O49" s="80" t="str">
        <f t="shared" si="1"/>
        <v/>
      </c>
      <c r="P49" s="80" t="str">
        <f>IF(PI_For!C51=0,"Não cadastrado",PI_For!C51)</f>
        <v>Não cadastrado</v>
      </c>
      <c r="Q49" s="80" t="e">
        <f>AVERAGEIFS(Entrada!$G$7:$G$3006,Entrada!$D$7:$D$3006,$D$5,Entrada!$I$7:$I$3006,P49)</f>
        <v>#DIV/0!</v>
      </c>
      <c r="R49" s="80" t="e">
        <f>AVERAGEIFS(Entrada!$J$7:$J$3006,Entrada!$D$7:$D$3006,$D$5,Entrada!$I$7:$I$3006,P49)</f>
        <v>#DIV/0!</v>
      </c>
      <c r="S49" s="80">
        <v>4.4999999999999999E-4</v>
      </c>
    </row>
    <row r="50" spans="11:19" ht="30" customHeight="1">
      <c r="K50" s="2" t="str">
        <f>IF(PG!D52="","-",PG!D52)</f>
        <v>-</v>
      </c>
      <c r="N50" s="80" t="str">
        <f t="shared" si="0"/>
        <v/>
      </c>
      <c r="O50" s="80" t="str">
        <f t="shared" si="1"/>
        <v/>
      </c>
      <c r="P50" s="80" t="str">
        <f>IF(PI_For!C52=0,"Não cadastrado",PI_For!C52)</f>
        <v>Não cadastrado</v>
      </c>
      <c r="Q50" s="80" t="e">
        <f>AVERAGEIFS(Entrada!$G$7:$G$3006,Entrada!$D$7:$D$3006,$D$5,Entrada!$I$7:$I$3006,P50)</f>
        <v>#DIV/0!</v>
      </c>
      <c r="R50" s="80" t="e">
        <f>AVERAGEIFS(Entrada!$J$7:$J$3006,Entrada!$D$7:$D$3006,$D$5,Entrada!$I$7:$I$3006,P50)</f>
        <v>#DIV/0!</v>
      </c>
      <c r="S50" s="80">
        <v>4.6000000000000001E-4</v>
      </c>
    </row>
    <row r="51" spans="11:19" ht="30" customHeight="1">
      <c r="K51" s="2" t="str">
        <f>IF(PG!D53="","-",PG!D53)</f>
        <v>-</v>
      </c>
      <c r="N51" s="80" t="str">
        <f t="shared" si="0"/>
        <v/>
      </c>
      <c r="O51" s="80" t="str">
        <f t="shared" si="1"/>
        <v/>
      </c>
      <c r="P51" s="80" t="str">
        <f>IF(PI_For!C53=0,"Não cadastrado",PI_For!C53)</f>
        <v>Não cadastrado</v>
      </c>
      <c r="Q51" s="80" t="e">
        <f>AVERAGEIFS(Entrada!$G$7:$G$3006,Entrada!$D$7:$D$3006,$D$5,Entrada!$I$7:$I$3006,P51)</f>
        <v>#DIV/0!</v>
      </c>
      <c r="R51" s="80" t="e">
        <f>AVERAGEIFS(Entrada!$J$7:$J$3006,Entrada!$D$7:$D$3006,$D$5,Entrada!$I$7:$I$3006,P51)</f>
        <v>#DIV/0!</v>
      </c>
      <c r="S51" s="80">
        <v>4.6999999999999999E-4</v>
      </c>
    </row>
    <row r="52" spans="11:19" ht="30" customHeight="1">
      <c r="K52" s="2" t="str">
        <f>IF(PG!D54="","-",PG!D54)</f>
        <v>-</v>
      </c>
      <c r="N52" s="80" t="str">
        <f t="shared" si="0"/>
        <v/>
      </c>
      <c r="O52" s="80" t="str">
        <f t="shared" si="1"/>
        <v/>
      </c>
      <c r="P52" s="80" t="str">
        <f>IF(PI_For!C54=0,"Não cadastrado",PI_For!C54)</f>
        <v>Não cadastrado</v>
      </c>
      <c r="Q52" s="80" t="e">
        <f>AVERAGEIFS(Entrada!$G$7:$G$3006,Entrada!$D$7:$D$3006,$D$5,Entrada!$I$7:$I$3006,P52)</f>
        <v>#DIV/0!</v>
      </c>
      <c r="R52" s="80" t="e">
        <f>AVERAGEIFS(Entrada!$J$7:$J$3006,Entrada!$D$7:$D$3006,$D$5,Entrada!$I$7:$I$3006,P52)</f>
        <v>#DIV/0!</v>
      </c>
      <c r="S52" s="80">
        <v>4.8000000000000001E-4</v>
      </c>
    </row>
    <row r="53" spans="11:19" ht="30" customHeight="1">
      <c r="K53" s="2" t="str">
        <f>IF(PG!D55="","-",PG!D55)</f>
        <v>-</v>
      </c>
      <c r="N53" s="80" t="str">
        <f t="shared" si="0"/>
        <v/>
      </c>
      <c r="O53" s="80" t="str">
        <f t="shared" si="1"/>
        <v/>
      </c>
      <c r="P53" s="80" t="str">
        <f>IF(PI_For!C55=0,"Não cadastrado",PI_For!C55)</f>
        <v>Não cadastrado</v>
      </c>
      <c r="Q53" s="80" t="e">
        <f>AVERAGEIFS(Entrada!$G$7:$G$3006,Entrada!$D$7:$D$3006,$D$5,Entrada!$I$7:$I$3006,P53)</f>
        <v>#DIV/0!</v>
      </c>
      <c r="R53" s="80" t="e">
        <f>AVERAGEIFS(Entrada!$J$7:$J$3006,Entrada!$D$7:$D$3006,$D$5,Entrada!$I$7:$I$3006,P53)</f>
        <v>#DIV/0!</v>
      </c>
      <c r="S53" s="80">
        <v>4.8999999999999998E-4</v>
      </c>
    </row>
    <row r="54" spans="11:19" ht="30" customHeight="1">
      <c r="K54" s="2" t="str">
        <f>IF(PG!D56="","-",PG!D56)</f>
        <v>-</v>
      </c>
      <c r="N54" s="80" t="str">
        <f t="shared" si="0"/>
        <v/>
      </c>
      <c r="O54" s="80" t="str">
        <f t="shared" si="1"/>
        <v/>
      </c>
      <c r="P54" s="80" t="str">
        <f>IF(PI_For!C56=0,"Não cadastrado",PI_For!C56)</f>
        <v>Não cadastrado</v>
      </c>
      <c r="Q54" s="80" t="e">
        <f>AVERAGEIFS(Entrada!$G$7:$G$3006,Entrada!$D$7:$D$3006,$D$5,Entrada!$I$7:$I$3006,P54)</f>
        <v>#DIV/0!</v>
      </c>
      <c r="R54" s="80" t="e">
        <f>AVERAGEIFS(Entrada!$J$7:$J$3006,Entrada!$D$7:$D$3006,$D$5,Entrada!$I$7:$I$3006,P54)</f>
        <v>#DIV/0!</v>
      </c>
      <c r="S54" s="80">
        <v>5.0000000000000001E-4</v>
      </c>
    </row>
    <row r="55" spans="11:19" ht="30" customHeight="1">
      <c r="K55" s="2" t="str">
        <f>IF(PG!D57="","-",PG!D57)</f>
        <v>-</v>
      </c>
      <c r="N55" s="80" t="str">
        <f t="shared" si="0"/>
        <v/>
      </c>
      <c r="O55" s="80" t="str">
        <f t="shared" si="1"/>
        <v/>
      </c>
      <c r="P55" s="80" t="str">
        <f>IF(PI_For!C57=0,"Não cadastrado",PI_For!C57)</f>
        <v>Não cadastrado</v>
      </c>
      <c r="Q55" s="80" t="e">
        <f>AVERAGEIFS(Entrada!$G$7:$G$3006,Entrada!$D$7:$D$3006,$D$5,Entrada!$I$7:$I$3006,P55)</f>
        <v>#DIV/0!</v>
      </c>
      <c r="R55" s="80" t="e">
        <f>AVERAGEIFS(Entrada!$J$7:$J$3006,Entrada!$D$7:$D$3006,$D$5,Entrada!$I$7:$I$3006,P55)</f>
        <v>#DIV/0!</v>
      </c>
      <c r="S55" s="80">
        <v>5.1000000000000004E-4</v>
      </c>
    </row>
    <row r="56" spans="11:19" ht="30" customHeight="1">
      <c r="K56" s="2" t="str">
        <f>IF(PG!D58="","-",PG!D58)</f>
        <v>-</v>
      </c>
      <c r="N56" s="80" t="str">
        <f t="shared" si="0"/>
        <v/>
      </c>
      <c r="O56" s="80" t="str">
        <f t="shared" si="1"/>
        <v/>
      </c>
      <c r="P56" s="80" t="str">
        <f>IF(PI_For!C58=0,"Não cadastrado",PI_For!C58)</f>
        <v>Não cadastrado</v>
      </c>
      <c r="Q56" s="80" t="e">
        <f>AVERAGEIFS(Entrada!$G$7:$G$3006,Entrada!$D$7:$D$3006,$D$5,Entrada!$I$7:$I$3006,P56)</f>
        <v>#DIV/0!</v>
      </c>
      <c r="R56" s="80" t="e">
        <f>AVERAGEIFS(Entrada!$J$7:$J$3006,Entrada!$D$7:$D$3006,$D$5,Entrada!$I$7:$I$3006,P56)</f>
        <v>#DIV/0!</v>
      </c>
      <c r="S56" s="80">
        <v>5.1999999999999995E-4</v>
      </c>
    </row>
    <row r="57" spans="11:19" ht="30" customHeight="1">
      <c r="K57" s="2" t="str">
        <f>IF(PG!D59="","-",PG!D59)</f>
        <v>-</v>
      </c>
      <c r="N57" s="80" t="str">
        <f t="shared" si="0"/>
        <v/>
      </c>
      <c r="O57" s="80" t="str">
        <f t="shared" si="1"/>
        <v/>
      </c>
      <c r="P57" s="80" t="str">
        <f>IF(PI_For!C59=0,"Não cadastrado",PI_For!C59)</f>
        <v>Não cadastrado</v>
      </c>
      <c r="Q57" s="80" t="e">
        <f>AVERAGEIFS(Entrada!$G$7:$G$3006,Entrada!$D$7:$D$3006,$D$5,Entrada!$I$7:$I$3006,P57)</f>
        <v>#DIV/0!</v>
      </c>
      <c r="R57" s="80" t="e">
        <f>AVERAGEIFS(Entrada!$J$7:$J$3006,Entrada!$D$7:$D$3006,$D$5,Entrada!$I$7:$I$3006,P57)</f>
        <v>#DIV/0!</v>
      </c>
      <c r="S57" s="80">
        <v>5.2999999999999998E-4</v>
      </c>
    </row>
    <row r="58" spans="11:19" ht="30" customHeight="1">
      <c r="K58" s="2" t="str">
        <f>IF(PG!D60="","-",PG!D60)</f>
        <v>-</v>
      </c>
      <c r="N58" s="80" t="str">
        <f t="shared" si="0"/>
        <v/>
      </c>
      <c r="O58" s="80" t="str">
        <f t="shared" si="1"/>
        <v/>
      </c>
      <c r="P58" s="80" t="str">
        <f>IF(PI_For!C60=0,"Não cadastrado",PI_For!C60)</f>
        <v>Não cadastrado</v>
      </c>
      <c r="Q58" s="80" t="e">
        <f>AVERAGEIFS(Entrada!$G$7:$G$3006,Entrada!$D$7:$D$3006,$D$5,Entrada!$I$7:$I$3006,P58)</f>
        <v>#DIV/0!</v>
      </c>
      <c r="R58" s="80" t="e">
        <f>AVERAGEIFS(Entrada!$J$7:$J$3006,Entrada!$D$7:$D$3006,$D$5,Entrada!$I$7:$I$3006,P58)</f>
        <v>#DIV/0!</v>
      </c>
      <c r="S58" s="80">
        <v>5.4000000000000001E-4</v>
      </c>
    </row>
    <row r="59" spans="11:19" ht="30" customHeight="1">
      <c r="K59" s="2" t="str">
        <f>IF(PG!D61="","-",PG!D61)</f>
        <v>-</v>
      </c>
      <c r="N59" s="80" t="str">
        <f t="shared" si="0"/>
        <v/>
      </c>
      <c r="O59" s="80" t="str">
        <f t="shared" si="1"/>
        <v/>
      </c>
      <c r="P59" s="80" t="str">
        <f>IF(PI_For!C61=0,"Não cadastrado",PI_For!C61)</f>
        <v>Não cadastrado</v>
      </c>
      <c r="Q59" s="80" t="e">
        <f>AVERAGEIFS(Entrada!$G$7:$G$3006,Entrada!$D$7:$D$3006,$D$5,Entrada!$I$7:$I$3006,P59)</f>
        <v>#DIV/0!</v>
      </c>
      <c r="R59" s="80" t="e">
        <f>AVERAGEIFS(Entrada!$J$7:$J$3006,Entrada!$D$7:$D$3006,$D$5,Entrada!$I$7:$I$3006,P59)</f>
        <v>#DIV/0!</v>
      </c>
      <c r="S59" s="80">
        <v>5.5000000000000003E-4</v>
      </c>
    </row>
    <row r="60" spans="11:19" ht="30" customHeight="1">
      <c r="K60" s="2" t="str">
        <f>IF(PG!D62="","-",PG!D62)</f>
        <v>-</v>
      </c>
      <c r="N60" s="80" t="str">
        <f t="shared" si="0"/>
        <v/>
      </c>
      <c r="O60" s="80" t="str">
        <f t="shared" si="1"/>
        <v/>
      </c>
      <c r="P60" s="80" t="str">
        <f>IF(PI_For!C62=0,"Não cadastrado",PI_For!C62)</f>
        <v>Não cadastrado</v>
      </c>
      <c r="Q60" s="80" t="e">
        <f>AVERAGEIFS(Entrada!$G$7:$G$3006,Entrada!$D$7:$D$3006,$D$5,Entrada!$I$7:$I$3006,P60)</f>
        <v>#DIV/0!</v>
      </c>
      <c r="R60" s="80" t="e">
        <f>AVERAGEIFS(Entrada!$J$7:$J$3006,Entrada!$D$7:$D$3006,$D$5,Entrada!$I$7:$I$3006,P60)</f>
        <v>#DIV/0!</v>
      </c>
      <c r="S60" s="80">
        <v>5.5999999999999995E-4</v>
      </c>
    </row>
    <row r="61" spans="11:19" ht="30" customHeight="1">
      <c r="K61" s="2" t="str">
        <f>IF(PG!D63="","-",PG!D63)</f>
        <v>-</v>
      </c>
      <c r="N61" s="80" t="str">
        <f t="shared" si="0"/>
        <v/>
      </c>
      <c r="O61" s="80" t="str">
        <f t="shared" si="1"/>
        <v/>
      </c>
      <c r="P61" s="80" t="str">
        <f>IF(PI_For!C63=0,"Não cadastrado",PI_For!C63)</f>
        <v>Não cadastrado</v>
      </c>
      <c r="Q61" s="80" t="e">
        <f>AVERAGEIFS(Entrada!$G$7:$G$3006,Entrada!$D$7:$D$3006,$D$5,Entrada!$I$7:$I$3006,P61)</f>
        <v>#DIV/0!</v>
      </c>
      <c r="R61" s="80" t="e">
        <f>AVERAGEIFS(Entrada!$J$7:$J$3006,Entrada!$D$7:$D$3006,$D$5,Entrada!$I$7:$I$3006,P61)</f>
        <v>#DIV/0!</v>
      </c>
      <c r="S61" s="80">
        <v>5.6999999999999998E-4</v>
      </c>
    </row>
    <row r="62" spans="11:19" ht="30" customHeight="1">
      <c r="K62" s="2" t="str">
        <f>IF(PG!D64="","-",PG!D64)</f>
        <v>-</v>
      </c>
      <c r="N62" s="80" t="str">
        <f t="shared" si="0"/>
        <v/>
      </c>
      <c r="O62" s="80" t="str">
        <f t="shared" si="1"/>
        <v/>
      </c>
      <c r="P62" s="80" t="str">
        <f>IF(PI_For!C64=0,"Não cadastrado",PI_For!C64)</f>
        <v>Não cadastrado</v>
      </c>
      <c r="Q62" s="80" t="e">
        <f>AVERAGEIFS(Entrada!$G$7:$G$3006,Entrada!$D$7:$D$3006,$D$5,Entrada!$I$7:$I$3006,P62)</f>
        <v>#DIV/0!</v>
      </c>
      <c r="R62" s="80" t="e">
        <f>AVERAGEIFS(Entrada!$J$7:$J$3006,Entrada!$D$7:$D$3006,$D$5,Entrada!$I$7:$I$3006,P62)</f>
        <v>#DIV/0!</v>
      </c>
      <c r="S62" s="80">
        <v>5.8E-4</v>
      </c>
    </row>
    <row r="63" spans="11:19" ht="30" customHeight="1">
      <c r="K63" s="2" t="str">
        <f>IF(PG!D65="","-",PG!D65)</f>
        <v>-</v>
      </c>
      <c r="N63" s="80" t="str">
        <f t="shared" si="0"/>
        <v/>
      </c>
      <c r="O63" s="80" t="str">
        <f t="shared" si="1"/>
        <v/>
      </c>
      <c r="P63" s="80" t="str">
        <f>IF(PI_For!C65=0,"Não cadastrado",PI_For!C65)</f>
        <v>Não cadastrado</v>
      </c>
      <c r="Q63" s="80" t="e">
        <f>AVERAGEIFS(Entrada!$G$7:$G$3006,Entrada!$D$7:$D$3006,$D$5,Entrada!$I$7:$I$3006,P63)</f>
        <v>#DIV/0!</v>
      </c>
      <c r="R63" s="80" t="e">
        <f>AVERAGEIFS(Entrada!$J$7:$J$3006,Entrada!$D$7:$D$3006,$D$5,Entrada!$I$7:$I$3006,P63)</f>
        <v>#DIV/0!</v>
      </c>
      <c r="S63" s="80">
        <v>5.9000000000000003E-4</v>
      </c>
    </row>
    <row r="64" spans="11:19" ht="30" customHeight="1">
      <c r="K64" s="2" t="str">
        <f>IF(PG!D66="","-",PG!D66)</f>
        <v>-</v>
      </c>
      <c r="N64" s="80" t="str">
        <f t="shared" si="0"/>
        <v/>
      </c>
      <c r="O64" s="80" t="str">
        <f t="shared" si="1"/>
        <v/>
      </c>
      <c r="P64" s="80" t="str">
        <f>IF(PI_For!C66=0,"Não cadastrado",PI_For!C66)</f>
        <v>Não cadastrado</v>
      </c>
      <c r="Q64" s="80" t="e">
        <f>AVERAGEIFS(Entrada!$G$7:$G$3006,Entrada!$D$7:$D$3006,$D$5,Entrada!$I$7:$I$3006,P64)</f>
        <v>#DIV/0!</v>
      </c>
      <c r="R64" s="80" t="e">
        <f>AVERAGEIFS(Entrada!$J$7:$J$3006,Entrada!$D$7:$D$3006,$D$5,Entrada!$I$7:$I$3006,P64)</f>
        <v>#DIV/0!</v>
      </c>
      <c r="S64" s="80">
        <v>5.9999999999999995E-4</v>
      </c>
    </row>
    <row r="65" spans="11:19" ht="30" customHeight="1">
      <c r="K65" s="2" t="str">
        <f>IF(PG!D67="","-",PG!D67)</f>
        <v>-</v>
      </c>
      <c r="N65" s="80" t="str">
        <f t="shared" si="0"/>
        <v/>
      </c>
      <c r="O65" s="80" t="str">
        <f t="shared" si="1"/>
        <v/>
      </c>
      <c r="P65" s="80" t="str">
        <f>IF(PI_For!C67=0,"Não cadastrado",PI_For!C67)</f>
        <v>Não cadastrado</v>
      </c>
      <c r="Q65" s="80" t="e">
        <f>AVERAGEIFS(Entrada!$G$7:$G$3006,Entrada!$D$7:$D$3006,$D$5,Entrada!$I$7:$I$3006,P65)</f>
        <v>#DIV/0!</v>
      </c>
      <c r="R65" s="80" t="e">
        <f>AVERAGEIFS(Entrada!$J$7:$J$3006,Entrada!$D$7:$D$3006,$D$5,Entrada!$I$7:$I$3006,P65)</f>
        <v>#DIV/0!</v>
      </c>
      <c r="S65" s="80">
        <v>6.0999999999999997E-4</v>
      </c>
    </row>
    <row r="66" spans="11:19" ht="30" customHeight="1">
      <c r="K66" s="2" t="str">
        <f>IF(PG!D68="","-",PG!D68)</f>
        <v>-</v>
      </c>
      <c r="N66" s="80" t="str">
        <f t="shared" si="0"/>
        <v/>
      </c>
      <c r="O66" s="80" t="str">
        <f t="shared" si="1"/>
        <v/>
      </c>
      <c r="P66" s="80" t="str">
        <f>IF(PI_For!C68=0,"Não cadastrado",PI_For!C68)</f>
        <v>Não cadastrado</v>
      </c>
      <c r="Q66" s="80" t="e">
        <f>AVERAGEIFS(Entrada!$G$7:$G$3006,Entrada!$D$7:$D$3006,$D$5,Entrada!$I$7:$I$3006,P66)</f>
        <v>#DIV/0!</v>
      </c>
      <c r="R66" s="80" t="e">
        <f>AVERAGEIFS(Entrada!$J$7:$J$3006,Entrada!$D$7:$D$3006,$D$5,Entrada!$I$7:$I$3006,P66)</f>
        <v>#DIV/0!</v>
      </c>
      <c r="S66" s="80">
        <v>6.2E-4</v>
      </c>
    </row>
    <row r="67" spans="11:19" ht="30" customHeight="1">
      <c r="K67" s="2" t="str">
        <f>IF(PG!D69="","-",PG!D69)</f>
        <v>-</v>
      </c>
      <c r="N67" s="80" t="str">
        <f t="shared" si="0"/>
        <v/>
      </c>
      <c r="O67" s="80" t="str">
        <f t="shared" si="1"/>
        <v/>
      </c>
      <c r="P67" s="80" t="str">
        <f>IF(PI_For!C69=0,"Não cadastrado",PI_For!C69)</f>
        <v>Não cadastrado</v>
      </c>
      <c r="Q67" s="80" t="e">
        <f>AVERAGEIFS(Entrada!$G$7:$G$3006,Entrada!$D$7:$D$3006,$D$5,Entrada!$I$7:$I$3006,P67)</f>
        <v>#DIV/0!</v>
      </c>
      <c r="R67" s="80" t="e">
        <f>AVERAGEIFS(Entrada!$J$7:$J$3006,Entrada!$D$7:$D$3006,$D$5,Entrada!$I$7:$I$3006,P67)</f>
        <v>#DIV/0!</v>
      </c>
      <c r="S67" s="80">
        <v>6.3000000000000003E-4</v>
      </c>
    </row>
    <row r="68" spans="11:19" ht="30" customHeight="1">
      <c r="K68" s="2" t="str">
        <f>IF(PG!D70="","-",PG!D70)</f>
        <v>-</v>
      </c>
      <c r="N68" s="80" t="str">
        <f t="shared" si="0"/>
        <v/>
      </c>
      <c r="O68" s="80" t="str">
        <f t="shared" si="1"/>
        <v/>
      </c>
      <c r="P68" s="80" t="str">
        <f>IF(PI_For!C70=0,"Não cadastrado",PI_For!C70)</f>
        <v>Não cadastrado</v>
      </c>
      <c r="Q68" s="80" t="e">
        <f>AVERAGEIFS(Entrada!$G$7:$G$3006,Entrada!$D$7:$D$3006,$D$5,Entrada!$I$7:$I$3006,P68)</f>
        <v>#DIV/0!</v>
      </c>
      <c r="R68" s="80" t="e">
        <f>AVERAGEIFS(Entrada!$J$7:$J$3006,Entrada!$D$7:$D$3006,$D$5,Entrada!$I$7:$I$3006,P68)</f>
        <v>#DIV/0!</v>
      </c>
      <c r="S68" s="80">
        <v>6.4000000000000005E-4</v>
      </c>
    </row>
    <row r="69" spans="11:19" ht="30" customHeight="1">
      <c r="K69" s="2" t="str">
        <f>IF(PG!D71="","-",PG!D71)</f>
        <v>-</v>
      </c>
      <c r="N69" s="80" t="str">
        <f t="shared" si="0"/>
        <v/>
      </c>
      <c r="O69" s="80" t="str">
        <f t="shared" si="1"/>
        <v/>
      </c>
      <c r="P69" s="80" t="str">
        <f>IF(PI_For!C71=0,"Não cadastrado",PI_For!C71)</f>
        <v>Não cadastrado</v>
      </c>
      <c r="Q69" s="80" t="e">
        <f>AVERAGEIFS(Entrada!$G$7:$G$3006,Entrada!$D$7:$D$3006,$D$5,Entrada!$I$7:$I$3006,P69)</f>
        <v>#DIV/0!</v>
      </c>
      <c r="R69" s="80" t="e">
        <f>AVERAGEIFS(Entrada!$J$7:$J$3006,Entrada!$D$7:$D$3006,$D$5,Entrada!$I$7:$I$3006,P69)</f>
        <v>#DIV/0!</v>
      </c>
      <c r="S69" s="80">
        <v>6.4999999999999997E-4</v>
      </c>
    </row>
    <row r="70" spans="11:19" ht="30" customHeight="1">
      <c r="K70" s="2" t="str">
        <f>IF(PG!D72="","-",PG!D72)</f>
        <v>-</v>
      </c>
      <c r="N70" s="80" t="str">
        <f t="shared" ref="N70:N133" si="7">IFERROR(Q70+S70,"")</f>
        <v/>
      </c>
      <c r="O70" s="80" t="str">
        <f t="shared" ref="O70:O133" si="8">IFERROR(R70+S70,"")</f>
        <v/>
      </c>
      <c r="P70" s="80" t="str">
        <f>IF(PI_For!C72=0,"Não cadastrado",PI_For!C72)</f>
        <v>Não cadastrado</v>
      </c>
      <c r="Q70" s="80" t="e">
        <f>AVERAGEIFS(Entrada!$G$7:$G$3006,Entrada!$D$7:$D$3006,$D$5,Entrada!$I$7:$I$3006,P70)</f>
        <v>#DIV/0!</v>
      </c>
      <c r="R70" s="80" t="e">
        <f>AVERAGEIFS(Entrada!$J$7:$J$3006,Entrada!$D$7:$D$3006,$D$5,Entrada!$I$7:$I$3006,P70)</f>
        <v>#DIV/0!</v>
      </c>
      <c r="S70" s="80">
        <v>6.6E-4</v>
      </c>
    </row>
    <row r="71" spans="11:19" ht="30" customHeight="1">
      <c r="K71" s="2" t="str">
        <f>IF(PG!D73="","-",PG!D73)</f>
        <v>-</v>
      </c>
      <c r="N71" s="80" t="str">
        <f t="shared" si="7"/>
        <v/>
      </c>
      <c r="O71" s="80" t="str">
        <f t="shared" si="8"/>
        <v/>
      </c>
      <c r="P71" s="80" t="str">
        <f>IF(PI_For!C73=0,"Não cadastrado",PI_For!C73)</f>
        <v>Não cadastrado</v>
      </c>
      <c r="Q71" s="80" t="e">
        <f>AVERAGEIFS(Entrada!$G$7:$G$3006,Entrada!$D$7:$D$3006,$D$5,Entrada!$I$7:$I$3006,P71)</f>
        <v>#DIV/0!</v>
      </c>
      <c r="R71" s="80" t="e">
        <f>AVERAGEIFS(Entrada!$J$7:$J$3006,Entrada!$D$7:$D$3006,$D$5,Entrada!$I$7:$I$3006,P71)</f>
        <v>#DIV/0!</v>
      </c>
      <c r="S71" s="80">
        <v>6.7000000000000002E-4</v>
      </c>
    </row>
    <row r="72" spans="11:19" ht="30" customHeight="1">
      <c r="K72" s="2" t="str">
        <f>IF(PG!D74="","-",PG!D74)</f>
        <v>-</v>
      </c>
      <c r="N72" s="80" t="str">
        <f t="shared" si="7"/>
        <v/>
      </c>
      <c r="O72" s="80" t="str">
        <f t="shared" si="8"/>
        <v/>
      </c>
      <c r="P72" s="80" t="str">
        <f>IF(PI_For!C74=0,"Não cadastrado",PI_For!C74)</f>
        <v>Não cadastrado</v>
      </c>
      <c r="Q72" s="80" t="e">
        <f>AVERAGEIFS(Entrada!$G$7:$G$3006,Entrada!$D$7:$D$3006,$D$5,Entrada!$I$7:$I$3006,P72)</f>
        <v>#DIV/0!</v>
      </c>
      <c r="R72" s="80" t="e">
        <f>AVERAGEIFS(Entrada!$J$7:$J$3006,Entrada!$D$7:$D$3006,$D$5,Entrada!$I$7:$I$3006,P72)</f>
        <v>#DIV/0!</v>
      </c>
      <c r="S72" s="80">
        <v>6.8000000000000005E-4</v>
      </c>
    </row>
    <row r="73" spans="11:19" ht="30" customHeight="1">
      <c r="K73" s="2" t="str">
        <f>IF(PG!D75="","-",PG!D75)</f>
        <v>-</v>
      </c>
      <c r="N73" s="80" t="str">
        <f t="shared" si="7"/>
        <v/>
      </c>
      <c r="O73" s="80" t="str">
        <f t="shared" si="8"/>
        <v/>
      </c>
      <c r="P73" s="80" t="str">
        <f>IF(PI_For!C75=0,"Não cadastrado",PI_For!C75)</f>
        <v>Não cadastrado</v>
      </c>
      <c r="Q73" s="80" t="e">
        <f>AVERAGEIFS(Entrada!$G$7:$G$3006,Entrada!$D$7:$D$3006,$D$5,Entrada!$I$7:$I$3006,P73)</f>
        <v>#DIV/0!</v>
      </c>
      <c r="R73" s="80" t="e">
        <f>AVERAGEIFS(Entrada!$J$7:$J$3006,Entrada!$D$7:$D$3006,$D$5,Entrada!$I$7:$I$3006,P73)</f>
        <v>#DIV/0!</v>
      </c>
      <c r="S73" s="80">
        <v>6.8999999999999997E-4</v>
      </c>
    </row>
    <row r="74" spans="11:19" ht="30" customHeight="1">
      <c r="K74" s="2" t="str">
        <f>IF(PG!D76="","-",PG!D76)</f>
        <v>-</v>
      </c>
      <c r="N74" s="80" t="str">
        <f t="shared" si="7"/>
        <v/>
      </c>
      <c r="O74" s="80" t="str">
        <f t="shared" si="8"/>
        <v/>
      </c>
      <c r="P74" s="80" t="str">
        <f>IF(PI_For!C76=0,"Não cadastrado",PI_For!C76)</f>
        <v>Não cadastrado</v>
      </c>
      <c r="Q74" s="80" t="e">
        <f>AVERAGEIFS(Entrada!$G$7:$G$3006,Entrada!$D$7:$D$3006,$D$5,Entrada!$I$7:$I$3006,P74)</f>
        <v>#DIV/0!</v>
      </c>
      <c r="R74" s="80" t="e">
        <f>AVERAGEIFS(Entrada!$J$7:$J$3006,Entrada!$D$7:$D$3006,$D$5,Entrada!$I$7:$I$3006,P74)</f>
        <v>#DIV/0!</v>
      </c>
      <c r="S74" s="80">
        <v>6.9999999999999999E-4</v>
      </c>
    </row>
    <row r="75" spans="11:19" ht="30" customHeight="1">
      <c r="K75" s="2" t="str">
        <f>IF(PG!D77="","-",PG!D77)</f>
        <v>-</v>
      </c>
      <c r="N75" s="80" t="str">
        <f t="shared" si="7"/>
        <v/>
      </c>
      <c r="O75" s="80" t="str">
        <f t="shared" si="8"/>
        <v/>
      </c>
      <c r="P75" s="80" t="str">
        <f>IF(PI_For!C77=0,"Não cadastrado",PI_For!C77)</f>
        <v>Não cadastrado</v>
      </c>
      <c r="Q75" s="80" t="e">
        <f>AVERAGEIFS(Entrada!$G$7:$G$3006,Entrada!$D$7:$D$3006,$D$5,Entrada!$I$7:$I$3006,P75)</f>
        <v>#DIV/0!</v>
      </c>
      <c r="R75" s="80" t="e">
        <f>AVERAGEIFS(Entrada!$J$7:$J$3006,Entrada!$D$7:$D$3006,$D$5,Entrada!$I$7:$I$3006,P75)</f>
        <v>#DIV/0!</v>
      </c>
      <c r="S75" s="80">
        <v>7.1000000000000002E-4</v>
      </c>
    </row>
    <row r="76" spans="11:19" ht="30" customHeight="1">
      <c r="K76" s="2" t="str">
        <f>IF(PG!D78="","-",PG!D78)</f>
        <v>-</v>
      </c>
      <c r="N76" s="80" t="str">
        <f t="shared" si="7"/>
        <v/>
      </c>
      <c r="O76" s="80" t="str">
        <f t="shared" si="8"/>
        <v/>
      </c>
      <c r="P76" s="80" t="str">
        <f>IF(PI_For!C78=0,"Não cadastrado",PI_For!C78)</f>
        <v>Não cadastrado</v>
      </c>
      <c r="Q76" s="80" t="e">
        <f>AVERAGEIFS(Entrada!$G$7:$G$3006,Entrada!$D$7:$D$3006,$D$5,Entrada!$I$7:$I$3006,P76)</f>
        <v>#DIV/0!</v>
      </c>
      <c r="R76" s="80" t="e">
        <f>AVERAGEIFS(Entrada!$J$7:$J$3006,Entrada!$D$7:$D$3006,$D$5,Entrada!$I$7:$I$3006,P76)</f>
        <v>#DIV/0!</v>
      </c>
      <c r="S76" s="80">
        <v>7.2000000000000005E-4</v>
      </c>
    </row>
    <row r="77" spans="11:19" ht="30" customHeight="1">
      <c r="K77" s="2" t="str">
        <f>IF(PG!D79="","-",PG!D79)</f>
        <v>-</v>
      </c>
      <c r="N77" s="80" t="str">
        <f t="shared" si="7"/>
        <v/>
      </c>
      <c r="O77" s="80" t="str">
        <f t="shared" si="8"/>
        <v/>
      </c>
      <c r="P77" s="80" t="str">
        <f>IF(PI_For!C79=0,"Não cadastrado",PI_For!C79)</f>
        <v>Não cadastrado</v>
      </c>
      <c r="Q77" s="80" t="e">
        <f>AVERAGEIFS(Entrada!$G$7:$G$3006,Entrada!$D$7:$D$3006,$D$5,Entrada!$I$7:$I$3006,P77)</f>
        <v>#DIV/0!</v>
      </c>
      <c r="R77" s="80" t="e">
        <f>AVERAGEIFS(Entrada!$J$7:$J$3006,Entrada!$D$7:$D$3006,$D$5,Entrada!$I$7:$I$3006,P77)</f>
        <v>#DIV/0!</v>
      </c>
      <c r="S77" s="80">
        <v>7.2999999999999996E-4</v>
      </c>
    </row>
    <row r="78" spans="11:19" ht="30" customHeight="1">
      <c r="K78" s="2" t="str">
        <f>IF(PG!D80="","-",PG!D80)</f>
        <v>-</v>
      </c>
      <c r="N78" s="80" t="str">
        <f t="shared" si="7"/>
        <v/>
      </c>
      <c r="O78" s="80" t="str">
        <f t="shared" si="8"/>
        <v/>
      </c>
      <c r="P78" s="80" t="str">
        <f>IF(PI_For!C80=0,"Não cadastrado",PI_For!C80)</f>
        <v>Não cadastrado</v>
      </c>
      <c r="Q78" s="80" t="e">
        <f>AVERAGEIFS(Entrada!$G$7:$G$3006,Entrada!$D$7:$D$3006,$D$5,Entrada!$I$7:$I$3006,P78)</f>
        <v>#DIV/0!</v>
      </c>
      <c r="R78" s="80" t="e">
        <f>AVERAGEIFS(Entrada!$J$7:$J$3006,Entrada!$D$7:$D$3006,$D$5,Entrada!$I$7:$I$3006,P78)</f>
        <v>#DIV/0!</v>
      </c>
      <c r="S78" s="80">
        <v>7.3999999999999999E-4</v>
      </c>
    </row>
    <row r="79" spans="11:19" ht="30" customHeight="1">
      <c r="K79" s="2" t="str">
        <f>IF(PG!D81="","-",PG!D81)</f>
        <v>-</v>
      </c>
      <c r="N79" s="80" t="str">
        <f t="shared" si="7"/>
        <v/>
      </c>
      <c r="O79" s="80" t="str">
        <f t="shared" si="8"/>
        <v/>
      </c>
      <c r="P79" s="80" t="str">
        <f>IF(PI_For!C81=0,"Não cadastrado",PI_For!C81)</f>
        <v>Não cadastrado</v>
      </c>
      <c r="Q79" s="80" t="e">
        <f>AVERAGEIFS(Entrada!$G$7:$G$3006,Entrada!$D$7:$D$3006,$D$5,Entrada!$I$7:$I$3006,P79)</f>
        <v>#DIV/0!</v>
      </c>
      <c r="R79" s="80" t="e">
        <f>AVERAGEIFS(Entrada!$J$7:$J$3006,Entrada!$D$7:$D$3006,$D$5,Entrada!$I$7:$I$3006,P79)</f>
        <v>#DIV/0!</v>
      </c>
      <c r="S79" s="80">
        <v>7.5000000000000002E-4</v>
      </c>
    </row>
    <row r="80" spans="11:19" ht="30" customHeight="1">
      <c r="K80" s="2" t="str">
        <f>IF(PG!D82="","-",PG!D82)</f>
        <v>-</v>
      </c>
      <c r="N80" s="80" t="str">
        <f t="shared" si="7"/>
        <v/>
      </c>
      <c r="O80" s="80" t="str">
        <f t="shared" si="8"/>
        <v/>
      </c>
      <c r="P80" s="80" t="str">
        <f>IF(PI_For!C82=0,"Não cadastrado",PI_For!C82)</f>
        <v>Não cadastrado</v>
      </c>
      <c r="Q80" s="80" t="e">
        <f>AVERAGEIFS(Entrada!$G$7:$G$3006,Entrada!$D$7:$D$3006,$D$5,Entrada!$I$7:$I$3006,P80)</f>
        <v>#DIV/0!</v>
      </c>
      <c r="R80" s="80" t="e">
        <f>AVERAGEIFS(Entrada!$J$7:$J$3006,Entrada!$D$7:$D$3006,$D$5,Entrada!$I$7:$I$3006,P80)</f>
        <v>#DIV/0!</v>
      </c>
      <c r="S80" s="80">
        <v>7.6000000000000004E-4</v>
      </c>
    </row>
    <row r="81" spans="11:19" ht="30" customHeight="1">
      <c r="K81" s="2" t="str">
        <f>IF(PG!D83="","-",PG!D83)</f>
        <v>-</v>
      </c>
      <c r="N81" s="80" t="str">
        <f t="shared" si="7"/>
        <v/>
      </c>
      <c r="O81" s="80" t="str">
        <f t="shared" si="8"/>
        <v/>
      </c>
      <c r="P81" s="80" t="str">
        <f>IF(PI_For!C83=0,"Não cadastrado",PI_For!C83)</f>
        <v>Não cadastrado</v>
      </c>
      <c r="Q81" s="80" t="e">
        <f>AVERAGEIFS(Entrada!$G$7:$G$3006,Entrada!$D$7:$D$3006,$D$5,Entrada!$I$7:$I$3006,P81)</f>
        <v>#DIV/0!</v>
      </c>
      <c r="R81" s="80" t="e">
        <f>AVERAGEIFS(Entrada!$J$7:$J$3006,Entrada!$D$7:$D$3006,$D$5,Entrada!$I$7:$I$3006,P81)</f>
        <v>#DIV/0!</v>
      </c>
      <c r="S81" s="80">
        <v>7.6999999999999996E-4</v>
      </c>
    </row>
    <row r="82" spans="11:19" ht="30" customHeight="1">
      <c r="K82" s="2" t="str">
        <f>IF(PG!D84="","-",PG!D84)</f>
        <v>-</v>
      </c>
      <c r="N82" s="80" t="str">
        <f t="shared" si="7"/>
        <v/>
      </c>
      <c r="O82" s="80" t="str">
        <f t="shared" si="8"/>
        <v/>
      </c>
      <c r="P82" s="80" t="str">
        <f>IF(PI_For!C84=0,"Não cadastrado",PI_For!C84)</f>
        <v>Não cadastrado</v>
      </c>
      <c r="Q82" s="80" t="e">
        <f>AVERAGEIFS(Entrada!$G$7:$G$3006,Entrada!$D$7:$D$3006,$D$5,Entrada!$I$7:$I$3006,P82)</f>
        <v>#DIV/0!</v>
      </c>
      <c r="R82" s="80" t="e">
        <f>AVERAGEIFS(Entrada!$J$7:$J$3006,Entrada!$D$7:$D$3006,$D$5,Entrada!$I$7:$I$3006,P82)</f>
        <v>#DIV/0!</v>
      </c>
      <c r="S82" s="80">
        <v>7.7999999999999999E-4</v>
      </c>
    </row>
    <row r="83" spans="11:19" ht="30" customHeight="1">
      <c r="K83" s="2" t="str">
        <f>IF(PG!D85="","-",PG!D85)</f>
        <v>-</v>
      </c>
      <c r="N83" s="80" t="str">
        <f t="shared" si="7"/>
        <v/>
      </c>
      <c r="O83" s="80" t="str">
        <f t="shared" si="8"/>
        <v/>
      </c>
      <c r="P83" s="80" t="str">
        <f>IF(PI_For!C85=0,"Não cadastrado",PI_For!C85)</f>
        <v>Não cadastrado</v>
      </c>
      <c r="Q83" s="80" t="e">
        <f>AVERAGEIFS(Entrada!$G$7:$G$3006,Entrada!$D$7:$D$3006,$D$5,Entrada!$I$7:$I$3006,P83)</f>
        <v>#DIV/0!</v>
      </c>
      <c r="R83" s="80" t="e">
        <f>AVERAGEIFS(Entrada!$J$7:$J$3006,Entrada!$D$7:$D$3006,$D$5,Entrada!$I$7:$I$3006,P83)</f>
        <v>#DIV/0!</v>
      </c>
      <c r="S83" s="80">
        <v>7.9000000000000001E-4</v>
      </c>
    </row>
    <row r="84" spans="11:19" ht="30" customHeight="1">
      <c r="K84" s="2" t="str">
        <f>IF(PG!D86="","-",PG!D86)</f>
        <v>-</v>
      </c>
      <c r="N84" s="80" t="str">
        <f t="shared" si="7"/>
        <v/>
      </c>
      <c r="O84" s="80" t="str">
        <f t="shared" si="8"/>
        <v/>
      </c>
      <c r="P84" s="80" t="str">
        <f>IF(PI_For!C86=0,"Não cadastrado",PI_For!C86)</f>
        <v>Não cadastrado</v>
      </c>
      <c r="Q84" s="80" t="e">
        <f>AVERAGEIFS(Entrada!$G$7:$G$3006,Entrada!$D$7:$D$3006,$D$5,Entrada!$I$7:$I$3006,P84)</f>
        <v>#DIV/0!</v>
      </c>
      <c r="R84" s="80" t="e">
        <f>AVERAGEIFS(Entrada!$J$7:$J$3006,Entrada!$D$7:$D$3006,$D$5,Entrada!$I$7:$I$3006,P84)</f>
        <v>#DIV/0!</v>
      </c>
      <c r="S84" s="80">
        <v>8.0000000000000004E-4</v>
      </c>
    </row>
    <row r="85" spans="11:19" ht="30" customHeight="1">
      <c r="K85" s="2" t="str">
        <f>IF(PG!D87="","-",PG!D87)</f>
        <v>-</v>
      </c>
      <c r="N85" s="80" t="str">
        <f t="shared" si="7"/>
        <v/>
      </c>
      <c r="O85" s="80" t="str">
        <f t="shared" si="8"/>
        <v/>
      </c>
      <c r="P85" s="80" t="str">
        <f>IF(PI_For!C87=0,"Não cadastrado",PI_For!C87)</f>
        <v>Não cadastrado</v>
      </c>
      <c r="Q85" s="80" t="e">
        <f>AVERAGEIFS(Entrada!$G$7:$G$3006,Entrada!$D$7:$D$3006,$D$5,Entrada!$I$7:$I$3006,P85)</f>
        <v>#DIV/0!</v>
      </c>
      <c r="R85" s="80" t="e">
        <f>AVERAGEIFS(Entrada!$J$7:$J$3006,Entrada!$D$7:$D$3006,$D$5,Entrada!$I$7:$I$3006,P85)</f>
        <v>#DIV/0!</v>
      </c>
      <c r="S85" s="80">
        <v>8.0999999999999996E-4</v>
      </c>
    </row>
    <row r="86" spans="11:19" ht="30" customHeight="1">
      <c r="K86" s="2" t="str">
        <f>IF(PG!D88="","-",PG!D88)</f>
        <v>-</v>
      </c>
      <c r="N86" s="80" t="str">
        <f t="shared" si="7"/>
        <v/>
      </c>
      <c r="O86" s="80" t="str">
        <f t="shared" si="8"/>
        <v/>
      </c>
      <c r="P86" s="80" t="str">
        <f>IF(PI_For!C88=0,"Não cadastrado",PI_For!C88)</f>
        <v>Não cadastrado</v>
      </c>
      <c r="Q86" s="80" t="e">
        <f>AVERAGEIFS(Entrada!$G$7:$G$3006,Entrada!$D$7:$D$3006,$D$5,Entrada!$I$7:$I$3006,P86)</f>
        <v>#DIV/0!</v>
      </c>
      <c r="R86" s="80" t="e">
        <f>AVERAGEIFS(Entrada!$J$7:$J$3006,Entrada!$D$7:$D$3006,$D$5,Entrada!$I$7:$I$3006,P86)</f>
        <v>#DIV/0!</v>
      </c>
      <c r="S86" s="80">
        <v>8.1999999999999998E-4</v>
      </c>
    </row>
    <row r="87" spans="11:19" ht="30" customHeight="1">
      <c r="K87" s="2" t="str">
        <f>IF(PG!D89="","-",PG!D89)</f>
        <v>-</v>
      </c>
      <c r="N87" s="80" t="str">
        <f t="shared" si="7"/>
        <v/>
      </c>
      <c r="O87" s="80" t="str">
        <f t="shared" si="8"/>
        <v/>
      </c>
      <c r="P87" s="80" t="str">
        <f>IF(PI_For!C89=0,"Não cadastrado",PI_For!C89)</f>
        <v>Não cadastrado</v>
      </c>
      <c r="Q87" s="80" t="e">
        <f>AVERAGEIFS(Entrada!$G$7:$G$3006,Entrada!$D$7:$D$3006,$D$5,Entrada!$I$7:$I$3006,P87)</f>
        <v>#DIV/0!</v>
      </c>
      <c r="R87" s="80" t="e">
        <f>AVERAGEIFS(Entrada!$J$7:$J$3006,Entrada!$D$7:$D$3006,$D$5,Entrada!$I$7:$I$3006,P87)</f>
        <v>#DIV/0!</v>
      </c>
      <c r="S87" s="80">
        <v>8.3000000000000001E-4</v>
      </c>
    </row>
    <row r="88" spans="11:19" ht="30" customHeight="1">
      <c r="K88" s="2" t="str">
        <f>IF(PG!D90="","-",PG!D90)</f>
        <v>-</v>
      </c>
      <c r="N88" s="80" t="str">
        <f t="shared" si="7"/>
        <v/>
      </c>
      <c r="O88" s="80" t="str">
        <f t="shared" si="8"/>
        <v/>
      </c>
      <c r="P88" s="80" t="str">
        <f>IF(PI_For!C90=0,"Não cadastrado",PI_For!C90)</f>
        <v>Não cadastrado</v>
      </c>
      <c r="Q88" s="80" t="e">
        <f>AVERAGEIFS(Entrada!$G$7:$G$3006,Entrada!$D$7:$D$3006,$D$5,Entrada!$I$7:$I$3006,P88)</f>
        <v>#DIV/0!</v>
      </c>
      <c r="R88" s="80" t="e">
        <f>AVERAGEIFS(Entrada!$J$7:$J$3006,Entrada!$D$7:$D$3006,$D$5,Entrada!$I$7:$I$3006,P88)</f>
        <v>#DIV/0!</v>
      </c>
      <c r="S88" s="80">
        <v>8.4000000000000003E-4</v>
      </c>
    </row>
    <row r="89" spans="11:19" ht="30" customHeight="1">
      <c r="K89" s="2" t="str">
        <f>IF(PG!D91="","-",PG!D91)</f>
        <v>-</v>
      </c>
      <c r="N89" s="80" t="str">
        <f t="shared" si="7"/>
        <v/>
      </c>
      <c r="O89" s="80" t="str">
        <f t="shared" si="8"/>
        <v/>
      </c>
      <c r="P89" s="80" t="str">
        <f>IF(PI_For!C91=0,"Não cadastrado",PI_For!C91)</f>
        <v>Não cadastrado</v>
      </c>
      <c r="Q89" s="80" t="e">
        <f>AVERAGEIFS(Entrada!$G$7:$G$3006,Entrada!$D$7:$D$3006,$D$5,Entrada!$I$7:$I$3006,P89)</f>
        <v>#DIV/0!</v>
      </c>
      <c r="R89" s="80" t="e">
        <f>AVERAGEIFS(Entrada!$J$7:$J$3006,Entrada!$D$7:$D$3006,$D$5,Entrada!$I$7:$I$3006,P89)</f>
        <v>#DIV/0!</v>
      </c>
      <c r="S89" s="80">
        <v>8.4999999999999995E-4</v>
      </c>
    </row>
    <row r="90" spans="11:19" ht="30" customHeight="1">
      <c r="K90" s="2" t="str">
        <f>IF(PG!D92="","-",PG!D92)</f>
        <v>-</v>
      </c>
      <c r="N90" s="80" t="str">
        <f t="shared" si="7"/>
        <v/>
      </c>
      <c r="O90" s="80" t="str">
        <f t="shared" si="8"/>
        <v/>
      </c>
      <c r="P90" s="80" t="str">
        <f>IF(PI_For!C92=0,"Não cadastrado",PI_For!C92)</f>
        <v>Não cadastrado</v>
      </c>
      <c r="Q90" s="80" t="e">
        <f>AVERAGEIFS(Entrada!$G$7:$G$3006,Entrada!$D$7:$D$3006,$D$5,Entrada!$I$7:$I$3006,P90)</f>
        <v>#DIV/0!</v>
      </c>
      <c r="R90" s="80" t="e">
        <f>AVERAGEIFS(Entrada!$J$7:$J$3006,Entrada!$D$7:$D$3006,$D$5,Entrada!$I$7:$I$3006,P90)</f>
        <v>#DIV/0!</v>
      </c>
      <c r="S90" s="80">
        <v>8.5999999999999998E-4</v>
      </c>
    </row>
    <row r="91" spans="11:19" ht="30" customHeight="1">
      <c r="K91" s="2" t="str">
        <f>IF(PG!D93="","-",PG!D93)</f>
        <v>-</v>
      </c>
      <c r="N91" s="80" t="str">
        <f t="shared" si="7"/>
        <v/>
      </c>
      <c r="O91" s="80" t="str">
        <f t="shared" si="8"/>
        <v/>
      </c>
      <c r="P91" s="80" t="str">
        <f>IF(PI_For!C93=0,"Não cadastrado",PI_For!C93)</f>
        <v>Não cadastrado</v>
      </c>
      <c r="Q91" s="80" t="e">
        <f>AVERAGEIFS(Entrada!$G$7:$G$3006,Entrada!$D$7:$D$3006,$D$5,Entrada!$I$7:$I$3006,P91)</f>
        <v>#DIV/0!</v>
      </c>
      <c r="R91" s="80" t="e">
        <f>AVERAGEIFS(Entrada!$J$7:$J$3006,Entrada!$D$7:$D$3006,$D$5,Entrada!$I$7:$I$3006,P91)</f>
        <v>#DIV/0!</v>
      </c>
      <c r="S91" s="80">
        <v>8.7000000000000001E-4</v>
      </c>
    </row>
    <row r="92" spans="11:19" ht="30" customHeight="1">
      <c r="K92" s="2" t="str">
        <f>IF(PG!D94="","-",PG!D94)</f>
        <v>-</v>
      </c>
      <c r="N92" s="80" t="str">
        <f t="shared" si="7"/>
        <v/>
      </c>
      <c r="O92" s="80" t="str">
        <f t="shared" si="8"/>
        <v/>
      </c>
      <c r="P92" s="80" t="str">
        <f>IF(PI_For!C94=0,"Não cadastrado",PI_For!C94)</f>
        <v>Não cadastrado</v>
      </c>
      <c r="Q92" s="80" t="e">
        <f>AVERAGEIFS(Entrada!$G$7:$G$3006,Entrada!$D$7:$D$3006,$D$5,Entrada!$I$7:$I$3006,P92)</f>
        <v>#DIV/0!</v>
      </c>
      <c r="R92" s="80" t="e">
        <f>AVERAGEIFS(Entrada!$J$7:$J$3006,Entrada!$D$7:$D$3006,$D$5,Entrada!$I$7:$I$3006,P92)</f>
        <v>#DIV/0!</v>
      </c>
      <c r="S92" s="80">
        <v>8.8000000000000003E-4</v>
      </c>
    </row>
    <row r="93" spans="11:19" ht="30" customHeight="1">
      <c r="K93" s="2" t="str">
        <f>IF(PG!D95="","-",PG!D95)</f>
        <v>-</v>
      </c>
      <c r="N93" s="80" t="str">
        <f t="shared" si="7"/>
        <v/>
      </c>
      <c r="O93" s="80" t="str">
        <f t="shared" si="8"/>
        <v/>
      </c>
      <c r="P93" s="80" t="str">
        <f>IF(PI_For!C95=0,"Não cadastrado",PI_For!C95)</f>
        <v>Não cadastrado</v>
      </c>
      <c r="Q93" s="80" t="e">
        <f>AVERAGEIFS(Entrada!$G$7:$G$3006,Entrada!$D$7:$D$3006,$D$5,Entrada!$I$7:$I$3006,P93)</f>
        <v>#DIV/0!</v>
      </c>
      <c r="R93" s="80" t="e">
        <f>AVERAGEIFS(Entrada!$J$7:$J$3006,Entrada!$D$7:$D$3006,$D$5,Entrada!$I$7:$I$3006,P93)</f>
        <v>#DIV/0!</v>
      </c>
      <c r="S93" s="80">
        <v>8.8999999999999995E-4</v>
      </c>
    </row>
    <row r="94" spans="11:19" ht="30" customHeight="1">
      <c r="K94" s="2" t="str">
        <f>IF(PG!D96="","-",PG!D96)</f>
        <v>-</v>
      </c>
      <c r="N94" s="80" t="str">
        <f t="shared" si="7"/>
        <v/>
      </c>
      <c r="O94" s="80" t="str">
        <f t="shared" si="8"/>
        <v/>
      </c>
      <c r="P94" s="80" t="str">
        <f>IF(PI_For!C96=0,"Não cadastrado",PI_For!C96)</f>
        <v>Não cadastrado</v>
      </c>
      <c r="Q94" s="80" t="e">
        <f>AVERAGEIFS(Entrada!$G$7:$G$3006,Entrada!$D$7:$D$3006,$D$5,Entrada!$I$7:$I$3006,P94)</f>
        <v>#DIV/0!</v>
      </c>
      <c r="R94" s="80" t="e">
        <f>AVERAGEIFS(Entrada!$J$7:$J$3006,Entrada!$D$7:$D$3006,$D$5,Entrada!$I$7:$I$3006,P94)</f>
        <v>#DIV/0!</v>
      </c>
      <c r="S94" s="80">
        <v>8.9999999999999998E-4</v>
      </c>
    </row>
    <row r="95" spans="11:19" ht="30" customHeight="1">
      <c r="K95" s="2" t="str">
        <f>IF(PG!D97="","-",PG!D97)</f>
        <v>-</v>
      </c>
      <c r="N95" s="80" t="str">
        <f t="shared" si="7"/>
        <v/>
      </c>
      <c r="O95" s="80" t="str">
        <f t="shared" si="8"/>
        <v/>
      </c>
      <c r="P95" s="80" t="str">
        <f>IF(PI_For!C97=0,"Não cadastrado",PI_For!C97)</f>
        <v>Não cadastrado</v>
      </c>
      <c r="Q95" s="80" t="e">
        <f>AVERAGEIFS(Entrada!$G$7:$G$3006,Entrada!$D$7:$D$3006,$D$5,Entrada!$I$7:$I$3006,P95)</f>
        <v>#DIV/0!</v>
      </c>
      <c r="R95" s="80" t="e">
        <f>AVERAGEIFS(Entrada!$J$7:$J$3006,Entrada!$D$7:$D$3006,$D$5,Entrada!$I$7:$I$3006,P95)</f>
        <v>#DIV/0!</v>
      </c>
      <c r="S95" s="80">
        <v>9.1E-4</v>
      </c>
    </row>
    <row r="96" spans="11:19" ht="30" customHeight="1">
      <c r="K96" s="2" t="str">
        <f>IF(PG!D98="","-",PG!D98)</f>
        <v>-</v>
      </c>
      <c r="N96" s="80" t="str">
        <f t="shared" si="7"/>
        <v/>
      </c>
      <c r="O96" s="80" t="str">
        <f t="shared" si="8"/>
        <v/>
      </c>
      <c r="P96" s="80" t="str">
        <f>IF(PI_For!C98=0,"Não cadastrado",PI_For!C98)</f>
        <v>Não cadastrado</v>
      </c>
      <c r="Q96" s="80" t="e">
        <f>AVERAGEIFS(Entrada!$G$7:$G$3006,Entrada!$D$7:$D$3006,$D$5,Entrada!$I$7:$I$3006,P96)</f>
        <v>#DIV/0!</v>
      </c>
      <c r="R96" s="80" t="e">
        <f>AVERAGEIFS(Entrada!$J$7:$J$3006,Entrada!$D$7:$D$3006,$D$5,Entrada!$I$7:$I$3006,P96)</f>
        <v>#DIV/0!</v>
      </c>
      <c r="S96" s="80">
        <v>9.2000000000000003E-4</v>
      </c>
    </row>
    <row r="97" spans="11:19" ht="30" customHeight="1">
      <c r="K97" s="2" t="str">
        <f>IF(PG!D99="","-",PG!D99)</f>
        <v>-</v>
      </c>
      <c r="N97" s="80" t="str">
        <f t="shared" si="7"/>
        <v/>
      </c>
      <c r="O97" s="80" t="str">
        <f t="shared" si="8"/>
        <v/>
      </c>
      <c r="P97" s="80" t="str">
        <f>IF(PI_For!C99=0,"Não cadastrado",PI_For!C99)</f>
        <v>Não cadastrado</v>
      </c>
      <c r="Q97" s="80" t="e">
        <f>AVERAGEIFS(Entrada!$G$7:$G$3006,Entrada!$D$7:$D$3006,$D$5,Entrada!$I$7:$I$3006,P97)</f>
        <v>#DIV/0!</v>
      </c>
      <c r="R97" s="80" t="e">
        <f>AVERAGEIFS(Entrada!$J$7:$J$3006,Entrada!$D$7:$D$3006,$D$5,Entrada!$I$7:$I$3006,P97)</f>
        <v>#DIV/0!</v>
      </c>
      <c r="S97" s="80">
        <v>9.3000000000000005E-4</v>
      </c>
    </row>
    <row r="98" spans="11:19" ht="30" customHeight="1">
      <c r="K98" s="2" t="str">
        <f>IF(PG!D100="","-",PG!D100)</f>
        <v>-</v>
      </c>
      <c r="N98" s="80" t="str">
        <f t="shared" si="7"/>
        <v/>
      </c>
      <c r="O98" s="80" t="str">
        <f t="shared" si="8"/>
        <v/>
      </c>
      <c r="P98" s="80" t="str">
        <f>IF(PI_For!C100=0,"Não cadastrado",PI_For!C100)</f>
        <v>Não cadastrado</v>
      </c>
      <c r="Q98" s="80" t="e">
        <f>AVERAGEIFS(Entrada!$G$7:$G$3006,Entrada!$D$7:$D$3006,$D$5,Entrada!$I$7:$I$3006,P98)</f>
        <v>#DIV/0!</v>
      </c>
      <c r="R98" s="80" t="e">
        <f>AVERAGEIFS(Entrada!$J$7:$J$3006,Entrada!$D$7:$D$3006,$D$5,Entrada!$I$7:$I$3006,P98)</f>
        <v>#DIV/0!</v>
      </c>
      <c r="S98" s="80">
        <v>9.3999999999999997E-4</v>
      </c>
    </row>
    <row r="99" spans="11:19" ht="30" customHeight="1">
      <c r="K99" s="2" t="str">
        <f>IF(PG!D101="","-",PG!D101)</f>
        <v>-</v>
      </c>
      <c r="N99" s="80" t="str">
        <f t="shared" si="7"/>
        <v/>
      </c>
      <c r="O99" s="80" t="str">
        <f t="shared" si="8"/>
        <v/>
      </c>
      <c r="P99" s="80" t="str">
        <f>IF(PI_For!C101=0,"Não cadastrado",PI_For!C101)</f>
        <v>Não cadastrado</v>
      </c>
      <c r="Q99" s="80" t="e">
        <f>AVERAGEIFS(Entrada!$G$7:$G$3006,Entrada!$D$7:$D$3006,$D$5,Entrada!$I$7:$I$3006,P99)</f>
        <v>#DIV/0!</v>
      </c>
      <c r="R99" s="80" t="e">
        <f>AVERAGEIFS(Entrada!$J$7:$J$3006,Entrada!$D$7:$D$3006,$D$5,Entrada!$I$7:$I$3006,P99)</f>
        <v>#DIV/0!</v>
      </c>
      <c r="S99" s="80">
        <v>9.5E-4</v>
      </c>
    </row>
    <row r="100" spans="11:19" ht="30" customHeight="1">
      <c r="K100" s="2" t="str">
        <f>IF(PG!D102="","-",PG!D102)</f>
        <v>-</v>
      </c>
      <c r="N100" s="80" t="str">
        <f t="shared" si="7"/>
        <v/>
      </c>
      <c r="O100" s="80" t="str">
        <f t="shared" si="8"/>
        <v/>
      </c>
      <c r="P100" s="80" t="str">
        <f>IF(PI_For!C102=0,"Não cadastrado",PI_For!C102)</f>
        <v>Não cadastrado</v>
      </c>
      <c r="Q100" s="80" t="e">
        <f>AVERAGEIFS(Entrada!$G$7:$G$3006,Entrada!$D$7:$D$3006,$D$5,Entrada!$I$7:$I$3006,P100)</f>
        <v>#DIV/0!</v>
      </c>
      <c r="R100" s="80" t="e">
        <f>AVERAGEIFS(Entrada!$J$7:$J$3006,Entrada!$D$7:$D$3006,$D$5,Entrada!$I$7:$I$3006,P100)</f>
        <v>#DIV/0!</v>
      </c>
      <c r="S100" s="80">
        <v>9.6000000000000002E-4</v>
      </c>
    </row>
    <row r="101" spans="11:19" ht="15" customHeight="1">
      <c r="K101" s="2" t="str">
        <f>IF(PG!D103="","-",PG!D103)</f>
        <v>-</v>
      </c>
      <c r="N101" s="80" t="str">
        <f t="shared" si="7"/>
        <v/>
      </c>
      <c r="O101" s="80" t="str">
        <f t="shared" si="8"/>
        <v/>
      </c>
      <c r="P101" s="80" t="str">
        <f>IF(PI_For!C103=0,"Não cadastrado",PI_For!C103)</f>
        <v>Não cadastrado</v>
      </c>
      <c r="Q101" s="80" t="e">
        <f>AVERAGEIFS(Entrada!$G$7:$G$3006,Entrada!$D$7:$D$3006,$D$5,Entrada!$I$7:$I$3006,P101)</f>
        <v>#DIV/0!</v>
      </c>
      <c r="R101" s="80" t="e">
        <f>AVERAGEIFS(Entrada!$J$7:$J$3006,Entrada!$D$7:$D$3006,$D$5,Entrada!$I$7:$I$3006,P101)</f>
        <v>#DIV/0!</v>
      </c>
      <c r="S101" s="80">
        <v>9.7000000000000005E-4</v>
      </c>
    </row>
    <row r="102" spans="11:19" ht="15" customHeight="1">
      <c r="K102" s="2" t="str">
        <f>IF(PG!D104="","-",PG!D104)</f>
        <v>-</v>
      </c>
      <c r="N102" s="80" t="str">
        <f t="shared" si="7"/>
        <v/>
      </c>
      <c r="O102" s="80" t="str">
        <f t="shared" si="8"/>
        <v/>
      </c>
      <c r="P102" s="80" t="str">
        <f>IF(PI_For!C104=0,"Não cadastrado",PI_For!C104)</f>
        <v>Não cadastrado</v>
      </c>
      <c r="Q102" s="80" t="e">
        <f>AVERAGEIFS(Entrada!$G$7:$G$3006,Entrada!$D$7:$D$3006,$D$5,Entrada!$I$7:$I$3006,P102)</f>
        <v>#DIV/0!</v>
      </c>
      <c r="R102" s="80" t="e">
        <f>AVERAGEIFS(Entrada!$J$7:$J$3006,Entrada!$D$7:$D$3006,$D$5,Entrada!$I$7:$I$3006,P102)</f>
        <v>#DIV/0!</v>
      </c>
      <c r="S102" s="80">
        <v>9.7999999999999997E-4</v>
      </c>
    </row>
    <row r="103" spans="11:19" ht="15" customHeight="1">
      <c r="K103" s="2" t="str">
        <f>IF(PG!D105="","-",PG!D105)</f>
        <v>-</v>
      </c>
      <c r="N103" s="80" t="str">
        <f t="shared" si="7"/>
        <v/>
      </c>
      <c r="O103" s="80" t="str">
        <f t="shared" si="8"/>
        <v/>
      </c>
      <c r="P103" s="80" t="str">
        <f>IF(PI_For!C105=0,"Não cadastrado",PI_For!C105)</f>
        <v>Não cadastrado</v>
      </c>
      <c r="Q103" s="80" t="e">
        <f>AVERAGEIFS(Entrada!$G$7:$G$3006,Entrada!$D$7:$D$3006,$D$5,Entrada!$I$7:$I$3006,P103)</f>
        <v>#DIV/0!</v>
      </c>
      <c r="R103" s="80" t="e">
        <f>AVERAGEIFS(Entrada!$J$7:$J$3006,Entrada!$D$7:$D$3006,$D$5,Entrada!$I$7:$I$3006,P103)</f>
        <v>#DIV/0!</v>
      </c>
      <c r="S103" s="80">
        <v>9.8999999999999999E-4</v>
      </c>
    </row>
    <row r="104" spans="11:19" ht="15" customHeight="1">
      <c r="K104" s="2" t="str">
        <f>IF(PG!D106="","-",PG!D106)</f>
        <v>-</v>
      </c>
      <c r="N104" s="80" t="str">
        <f t="shared" si="7"/>
        <v/>
      </c>
      <c r="O104" s="80" t="str">
        <f t="shared" si="8"/>
        <v/>
      </c>
      <c r="P104" s="80" t="str">
        <f>IF(PI_For!C106=0,"Não cadastrado",PI_For!C106)</f>
        <v>Não cadastrado</v>
      </c>
      <c r="Q104" s="80" t="e">
        <f>AVERAGEIFS(Entrada!$G$7:$G$3006,Entrada!$D$7:$D$3006,$D$5,Entrada!$I$7:$I$3006,P104)</f>
        <v>#DIV/0!</v>
      </c>
      <c r="R104" s="80" t="e">
        <f>AVERAGEIFS(Entrada!$J$7:$J$3006,Entrada!$D$7:$D$3006,$D$5,Entrada!$I$7:$I$3006,P104)</f>
        <v>#DIV/0!</v>
      </c>
      <c r="S104" s="80">
        <v>1E-3</v>
      </c>
    </row>
    <row r="105" spans="11:19" ht="15" customHeight="1">
      <c r="K105" s="2" t="str">
        <f>IF(PG!D107="","-",PG!D107)</f>
        <v>-</v>
      </c>
      <c r="N105" s="80" t="str">
        <f t="shared" si="7"/>
        <v/>
      </c>
      <c r="O105" s="80" t="str">
        <f t="shared" si="8"/>
        <v/>
      </c>
      <c r="P105" s="80" t="str">
        <f>IF(PI_For!C107=0,"Não cadastrado",PI_For!C107)</f>
        <v>Não cadastrado</v>
      </c>
      <c r="Q105" s="80" t="e">
        <f>AVERAGEIFS(Entrada!$G$7:$G$3006,Entrada!$D$7:$D$3006,$D$5,Entrada!$I$7:$I$3006,P105)</f>
        <v>#DIV/0!</v>
      </c>
      <c r="R105" s="80" t="e">
        <f>AVERAGEIFS(Entrada!$J$7:$J$3006,Entrada!$D$7:$D$3006,$D$5,Entrada!$I$7:$I$3006,P105)</f>
        <v>#DIV/0!</v>
      </c>
      <c r="S105" s="80">
        <v>1.01E-3</v>
      </c>
    </row>
    <row r="106" spans="11:19" ht="15" customHeight="1">
      <c r="K106" s="2" t="str">
        <f>IF(PG!D108="","-",PG!D108)</f>
        <v>-</v>
      </c>
      <c r="N106" s="80" t="str">
        <f t="shared" si="7"/>
        <v/>
      </c>
      <c r="O106" s="80" t="str">
        <f t="shared" si="8"/>
        <v/>
      </c>
      <c r="P106" s="80" t="str">
        <f>IF(PI_For!C108=0,"Não cadastrado",PI_For!C108)</f>
        <v>Não cadastrado</v>
      </c>
      <c r="Q106" s="80" t="e">
        <f>AVERAGEIFS(Entrada!$G$7:$G$3006,Entrada!$D$7:$D$3006,$D$5,Entrada!$I$7:$I$3006,P106)</f>
        <v>#DIV/0!</v>
      </c>
      <c r="R106" s="80" t="e">
        <f>AVERAGEIFS(Entrada!$J$7:$J$3006,Entrada!$D$7:$D$3006,$D$5,Entrada!$I$7:$I$3006,P106)</f>
        <v>#DIV/0!</v>
      </c>
      <c r="S106" s="80">
        <v>1.0200000000000001E-3</v>
      </c>
    </row>
    <row r="107" spans="11:19" ht="15" customHeight="1">
      <c r="K107" s="2" t="str">
        <f>IF(PG!D109="","-",PG!D109)</f>
        <v>-</v>
      </c>
      <c r="N107" s="80" t="str">
        <f t="shared" si="7"/>
        <v/>
      </c>
      <c r="O107" s="80" t="str">
        <f t="shared" si="8"/>
        <v/>
      </c>
      <c r="P107" s="80" t="str">
        <f>IF(PI_For!C109=0,"Não cadastrado",PI_For!C109)</f>
        <v>Não cadastrado</v>
      </c>
      <c r="Q107" s="80" t="e">
        <f>AVERAGEIFS(Entrada!$G$7:$G$3006,Entrada!$D$7:$D$3006,$D$5,Entrada!$I$7:$I$3006,P107)</f>
        <v>#DIV/0!</v>
      </c>
      <c r="R107" s="80" t="e">
        <f>AVERAGEIFS(Entrada!$J$7:$J$3006,Entrada!$D$7:$D$3006,$D$5,Entrada!$I$7:$I$3006,P107)</f>
        <v>#DIV/0!</v>
      </c>
      <c r="S107" s="80">
        <v>1.0300000000000001E-3</v>
      </c>
    </row>
    <row r="108" spans="11:19" ht="15" customHeight="1">
      <c r="K108" s="2" t="str">
        <f>IF(PG!D110="","-",PG!D110)</f>
        <v>-</v>
      </c>
      <c r="N108" s="80" t="str">
        <f t="shared" si="7"/>
        <v/>
      </c>
      <c r="O108" s="80" t="str">
        <f t="shared" si="8"/>
        <v/>
      </c>
      <c r="P108" s="80" t="str">
        <f>IF(PI_For!C110=0,"Não cadastrado",PI_For!C110)</f>
        <v>Não cadastrado</v>
      </c>
      <c r="Q108" s="80" t="e">
        <f>AVERAGEIFS(Entrada!$G$7:$G$3006,Entrada!$D$7:$D$3006,$D$5,Entrada!$I$7:$I$3006,P108)</f>
        <v>#DIV/0!</v>
      </c>
      <c r="R108" s="80" t="e">
        <f>AVERAGEIFS(Entrada!$J$7:$J$3006,Entrada!$D$7:$D$3006,$D$5,Entrada!$I$7:$I$3006,P108)</f>
        <v>#DIV/0!</v>
      </c>
      <c r="S108" s="80">
        <v>1.0399999999999999E-3</v>
      </c>
    </row>
    <row r="109" spans="11:19" ht="15" customHeight="1">
      <c r="K109" s="2" t="str">
        <f>IF(PG!D111="","-",PG!D111)</f>
        <v>-</v>
      </c>
      <c r="N109" s="80" t="str">
        <f t="shared" si="7"/>
        <v/>
      </c>
      <c r="O109" s="80" t="str">
        <f t="shared" si="8"/>
        <v/>
      </c>
      <c r="P109" s="80" t="str">
        <f>IF(PI_For!C111=0,"Não cadastrado",PI_For!C111)</f>
        <v>Não cadastrado</v>
      </c>
      <c r="Q109" s="80" t="e">
        <f>AVERAGEIFS(Entrada!$G$7:$G$3006,Entrada!$D$7:$D$3006,$D$5,Entrada!$I$7:$I$3006,P109)</f>
        <v>#DIV/0!</v>
      </c>
      <c r="R109" s="80" t="e">
        <f>AVERAGEIFS(Entrada!$J$7:$J$3006,Entrada!$D$7:$D$3006,$D$5,Entrada!$I$7:$I$3006,P109)</f>
        <v>#DIV/0!</v>
      </c>
      <c r="S109" s="80">
        <v>1.0499999999999999E-3</v>
      </c>
    </row>
    <row r="110" spans="11:19" ht="15" customHeight="1">
      <c r="K110" s="2" t="str">
        <f>IF(PG!D112="","-",PG!D112)</f>
        <v>-</v>
      </c>
      <c r="N110" s="80" t="str">
        <f t="shared" si="7"/>
        <v/>
      </c>
      <c r="O110" s="80" t="str">
        <f t="shared" si="8"/>
        <v/>
      </c>
      <c r="P110" s="80" t="str">
        <f>IF(PI_For!C112=0,"Não cadastrado",PI_For!C112)</f>
        <v>Não cadastrado</v>
      </c>
      <c r="Q110" s="80" t="e">
        <f>AVERAGEIFS(Entrada!$G$7:$G$3006,Entrada!$D$7:$D$3006,$D$5,Entrada!$I$7:$I$3006,P110)</f>
        <v>#DIV/0!</v>
      </c>
      <c r="R110" s="80" t="e">
        <f>AVERAGEIFS(Entrada!$J$7:$J$3006,Entrada!$D$7:$D$3006,$D$5,Entrada!$I$7:$I$3006,P110)</f>
        <v>#DIV/0!</v>
      </c>
      <c r="S110" s="80">
        <v>1.06E-3</v>
      </c>
    </row>
    <row r="111" spans="11:19" ht="15" customHeight="1">
      <c r="K111" s="2" t="str">
        <f>IF(PG!D113="","-",PG!D113)</f>
        <v>-</v>
      </c>
      <c r="N111" s="80" t="str">
        <f t="shared" si="7"/>
        <v/>
      </c>
      <c r="O111" s="80" t="str">
        <f t="shared" si="8"/>
        <v/>
      </c>
      <c r="P111" s="80" t="str">
        <f>IF(PI_For!C113=0,"Não cadastrado",PI_For!C113)</f>
        <v>Não cadastrado</v>
      </c>
      <c r="Q111" s="80" t="e">
        <f>AVERAGEIFS(Entrada!$G$7:$G$3006,Entrada!$D$7:$D$3006,$D$5,Entrada!$I$7:$I$3006,P111)</f>
        <v>#DIV/0!</v>
      </c>
      <c r="R111" s="80" t="e">
        <f>AVERAGEIFS(Entrada!$J$7:$J$3006,Entrada!$D$7:$D$3006,$D$5,Entrada!$I$7:$I$3006,P111)</f>
        <v>#DIV/0!</v>
      </c>
      <c r="S111" s="80">
        <v>1.07E-3</v>
      </c>
    </row>
    <row r="112" spans="11:19" ht="15" customHeight="1">
      <c r="K112" s="2" t="str">
        <f>IF(PG!D114="","-",PG!D114)</f>
        <v>-</v>
      </c>
      <c r="N112" s="80" t="str">
        <f t="shared" si="7"/>
        <v/>
      </c>
      <c r="O112" s="80" t="str">
        <f t="shared" si="8"/>
        <v/>
      </c>
      <c r="P112" s="80" t="str">
        <f>IF(PI_For!C114=0,"Não cadastrado",PI_For!C114)</f>
        <v>Não cadastrado</v>
      </c>
      <c r="Q112" s="80" t="e">
        <f>AVERAGEIFS(Entrada!$G$7:$G$3006,Entrada!$D$7:$D$3006,$D$5,Entrada!$I$7:$I$3006,P112)</f>
        <v>#DIV/0!</v>
      </c>
      <c r="R112" s="80" t="e">
        <f>AVERAGEIFS(Entrada!$J$7:$J$3006,Entrada!$D$7:$D$3006,$D$5,Entrada!$I$7:$I$3006,P112)</f>
        <v>#DIV/0!</v>
      </c>
      <c r="S112" s="80">
        <v>1.08E-3</v>
      </c>
    </row>
    <row r="113" spans="11:19" ht="15" customHeight="1">
      <c r="K113" s="2" t="str">
        <f>IF(PG!D115="","-",PG!D115)</f>
        <v>-</v>
      </c>
      <c r="N113" s="80" t="str">
        <f t="shared" si="7"/>
        <v/>
      </c>
      <c r="O113" s="80" t="str">
        <f t="shared" si="8"/>
        <v/>
      </c>
      <c r="P113" s="80" t="str">
        <f>IF(PI_For!C115=0,"Não cadastrado",PI_For!C115)</f>
        <v>Não cadastrado</v>
      </c>
      <c r="Q113" s="80" t="e">
        <f>AVERAGEIFS(Entrada!$G$7:$G$3006,Entrada!$D$7:$D$3006,$D$5,Entrada!$I$7:$I$3006,P113)</f>
        <v>#DIV/0!</v>
      </c>
      <c r="R113" s="80" t="e">
        <f>AVERAGEIFS(Entrada!$J$7:$J$3006,Entrada!$D$7:$D$3006,$D$5,Entrada!$I$7:$I$3006,P113)</f>
        <v>#DIV/0!</v>
      </c>
      <c r="S113" s="80">
        <v>1.09E-3</v>
      </c>
    </row>
    <row r="114" spans="11:19" ht="15" customHeight="1">
      <c r="K114" s="2" t="str">
        <f>IF(PG!D116="","-",PG!D116)</f>
        <v>-</v>
      </c>
      <c r="N114" s="80" t="str">
        <f t="shared" si="7"/>
        <v/>
      </c>
      <c r="O114" s="80" t="str">
        <f t="shared" si="8"/>
        <v/>
      </c>
      <c r="P114" s="80" t="str">
        <f>IF(PI_For!C116=0,"Não cadastrado",PI_For!C116)</f>
        <v>Não cadastrado</v>
      </c>
      <c r="Q114" s="80" t="e">
        <f>AVERAGEIFS(Entrada!$G$7:$G$3006,Entrada!$D$7:$D$3006,$D$5,Entrada!$I$7:$I$3006,P114)</f>
        <v>#DIV/0!</v>
      </c>
      <c r="R114" s="80" t="e">
        <f>AVERAGEIFS(Entrada!$J$7:$J$3006,Entrada!$D$7:$D$3006,$D$5,Entrada!$I$7:$I$3006,P114)</f>
        <v>#DIV/0!</v>
      </c>
      <c r="S114" s="80">
        <v>1.1000000000000001E-3</v>
      </c>
    </row>
    <row r="115" spans="11:19" ht="15" customHeight="1">
      <c r="K115" s="2" t="str">
        <f>IF(PG!D117="","-",PG!D117)</f>
        <v>-</v>
      </c>
      <c r="N115" s="80" t="str">
        <f t="shared" si="7"/>
        <v/>
      </c>
      <c r="O115" s="80" t="str">
        <f t="shared" si="8"/>
        <v/>
      </c>
      <c r="P115" s="80" t="str">
        <f>IF(PI_For!C117=0,"Não cadastrado",PI_For!C117)</f>
        <v>Não cadastrado</v>
      </c>
      <c r="Q115" s="80" t="e">
        <f>AVERAGEIFS(Entrada!$G$7:$G$3006,Entrada!$D$7:$D$3006,$D$5,Entrada!$I$7:$I$3006,P115)</f>
        <v>#DIV/0!</v>
      </c>
      <c r="R115" s="80" t="e">
        <f>AVERAGEIFS(Entrada!$J$7:$J$3006,Entrada!$D$7:$D$3006,$D$5,Entrada!$I$7:$I$3006,P115)</f>
        <v>#DIV/0!</v>
      </c>
      <c r="S115" s="80">
        <v>1.1100000000000001E-3</v>
      </c>
    </row>
    <row r="116" spans="11:19" ht="15" customHeight="1">
      <c r="K116" s="2" t="str">
        <f>IF(PG!D118="","-",PG!D118)</f>
        <v>-</v>
      </c>
      <c r="N116" s="80" t="str">
        <f t="shared" si="7"/>
        <v/>
      </c>
      <c r="O116" s="80" t="str">
        <f t="shared" si="8"/>
        <v/>
      </c>
      <c r="P116" s="80" t="str">
        <f>IF(PI_For!C118=0,"Não cadastrado",PI_For!C118)</f>
        <v>Não cadastrado</v>
      </c>
      <c r="Q116" s="80" t="e">
        <f>AVERAGEIFS(Entrada!$G$7:$G$3006,Entrada!$D$7:$D$3006,$D$5,Entrada!$I$7:$I$3006,P116)</f>
        <v>#DIV/0!</v>
      </c>
      <c r="R116" s="80" t="e">
        <f>AVERAGEIFS(Entrada!$J$7:$J$3006,Entrada!$D$7:$D$3006,$D$5,Entrada!$I$7:$I$3006,P116)</f>
        <v>#DIV/0!</v>
      </c>
      <c r="S116" s="80">
        <v>1.1199999999999999E-3</v>
      </c>
    </row>
    <row r="117" spans="11:19" ht="15" customHeight="1">
      <c r="K117" s="2" t="str">
        <f>IF(PG!D119="","-",PG!D119)</f>
        <v>-</v>
      </c>
      <c r="N117" s="80" t="str">
        <f t="shared" si="7"/>
        <v/>
      </c>
      <c r="O117" s="80" t="str">
        <f t="shared" si="8"/>
        <v/>
      </c>
      <c r="P117" s="80" t="str">
        <f>IF(PI_For!C119=0,"Não cadastrado",PI_For!C119)</f>
        <v>Não cadastrado</v>
      </c>
      <c r="Q117" s="80" t="e">
        <f>AVERAGEIFS(Entrada!$G$7:$G$3006,Entrada!$D$7:$D$3006,$D$5,Entrada!$I$7:$I$3006,P117)</f>
        <v>#DIV/0!</v>
      </c>
      <c r="R117" s="80" t="e">
        <f>AVERAGEIFS(Entrada!$J$7:$J$3006,Entrada!$D$7:$D$3006,$D$5,Entrada!$I$7:$I$3006,P117)</f>
        <v>#DIV/0!</v>
      </c>
      <c r="S117" s="80">
        <v>1.1299999999999999E-3</v>
      </c>
    </row>
    <row r="118" spans="11:19" ht="15" customHeight="1">
      <c r="K118" s="2" t="str">
        <f>IF(PG!D120="","-",PG!D120)</f>
        <v>-</v>
      </c>
      <c r="N118" s="80" t="str">
        <f t="shared" si="7"/>
        <v/>
      </c>
      <c r="O118" s="80" t="str">
        <f t="shared" si="8"/>
        <v/>
      </c>
      <c r="P118" s="80" t="str">
        <f>IF(PI_For!C120=0,"Não cadastrado",PI_For!C120)</f>
        <v>Não cadastrado</v>
      </c>
      <c r="Q118" s="80" t="e">
        <f>AVERAGEIFS(Entrada!$G$7:$G$3006,Entrada!$D$7:$D$3006,$D$5,Entrada!$I$7:$I$3006,P118)</f>
        <v>#DIV/0!</v>
      </c>
      <c r="R118" s="80" t="e">
        <f>AVERAGEIFS(Entrada!$J$7:$J$3006,Entrada!$D$7:$D$3006,$D$5,Entrada!$I$7:$I$3006,P118)</f>
        <v>#DIV/0!</v>
      </c>
      <c r="S118" s="80">
        <v>1.14E-3</v>
      </c>
    </row>
    <row r="119" spans="11:19" ht="15" customHeight="1">
      <c r="K119" s="2" t="str">
        <f>IF(PG!D121="","-",PG!D121)</f>
        <v>-</v>
      </c>
      <c r="N119" s="80" t="str">
        <f t="shared" si="7"/>
        <v/>
      </c>
      <c r="O119" s="80" t="str">
        <f t="shared" si="8"/>
        <v/>
      </c>
      <c r="P119" s="80" t="str">
        <f>IF(PI_For!C121=0,"Não cadastrado",PI_For!C121)</f>
        <v>Não cadastrado</v>
      </c>
      <c r="Q119" s="80" t="e">
        <f>AVERAGEIFS(Entrada!$G$7:$G$3006,Entrada!$D$7:$D$3006,$D$5,Entrada!$I$7:$I$3006,P119)</f>
        <v>#DIV/0!</v>
      </c>
      <c r="R119" s="80" t="e">
        <f>AVERAGEIFS(Entrada!$J$7:$J$3006,Entrada!$D$7:$D$3006,$D$5,Entrada!$I$7:$I$3006,P119)</f>
        <v>#DIV/0!</v>
      </c>
      <c r="S119" s="80">
        <v>1.15E-3</v>
      </c>
    </row>
    <row r="120" spans="11:19" ht="15" customHeight="1">
      <c r="K120" s="2" t="str">
        <f>IF(PG!D122="","-",PG!D122)</f>
        <v>-</v>
      </c>
      <c r="N120" s="80" t="str">
        <f t="shared" si="7"/>
        <v/>
      </c>
      <c r="O120" s="80" t="str">
        <f t="shared" si="8"/>
        <v/>
      </c>
      <c r="P120" s="80" t="str">
        <f>IF(PI_For!C122=0,"Não cadastrado",PI_For!C122)</f>
        <v>Não cadastrado</v>
      </c>
      <c r="Q120" s="80" t="e">
        <f>AVERAGEIFS(Entrada!$G$7:$G$3006,Entrada!$D$7:$D$3006,$D$5,Entrada!$I$7:$I$3006,P120)</f>
        <v>#DIV/0!</v>
      </c>
      <c r="R120" s="80" t="e">
        <f>AVERAGEIFS(Entrada!$J$7:$J$3006,Entrada!$D$7:$D$3006,$D$5,Entrada!$I$7:$I$3006,P120)</f>
        <v>#DIV/0!</v>
      </c>
      <c r="S120" s="80">
        <v>1.16E-3</v>
      </c>
    </row>
    <row r="121" spans="11:19" ht="15" customHeight="1">
      <c r="K121" s="2" t="str">
        <f>IF(PG!D123="","-",PG!D123)</f>
        <v>-</v>
      </c>
      <c r="N121" s="80" t="str">
        <f t="shared" si="7"/>
        <v/>
      </c>
      <c r="O121" s="80" t="str">
        <f t="shared" si="8"/>
        <v/>
      </c>
      <c r="P121" s="80" t="str">
        <f>IF(PI_For!C123=0,"Não cadastrado",PI_For!C123)</f>
        <v>Não cadastrado</v>
      </c>
      <c r="Q121" s="80" t="e">
        <f>AVERAGEIFS(Entrada!$G$7:$G$3006,Entrada!$D$7:$D$3006,$D$5,Entrada!$I$7:$I$3006,P121)</f>
        <v>#DIV/0!</v>
      </c>
      <c r="R121" s="80" t="e">
        <f>AVERAGEIFS(Entrada!$J$7:$J$3006,Entrada!$D$7:$D$3006,$D$5,Entrada!$I$7:$I$3006,P121)</f>
        <v>#DIV/0!</v>
      </c>
      <c r="S121" s="80">
        <v>1.17E-3</v>
      </c>
    </row>
    <row r="122" spans="11:19" ht="15" customHeight="1">
      <c r="K122" s="2" t="str">
        <f>IF(PG!D124="","-",PG!D124)</f>
        <v>-</v>
      </c>
      <c r="N122" s="80" t="str">
        <f t="shared" si="7"/>
        <v/>
      </c>
      <c r="O122" s="80" t="str">
        <f t="shared" si="8"/>
        <v/>
      </c>
      <c r="P122" s="80" t="str">
        <f>IF(PI_For!C124=0,"Não cadastrado",PI_For!C124)</f>
        <v>Não cadastrado</v>
      </c>
      <c r="Q122" s="80" t="e">
        <f>AVERAGEIFS(Entrada!$G$7:$G$3006,Entrada!$D$7:$D$3006,$D$5,Entrada!$I$7:$I$3006,P122)</f>
        <v>#DIV/0!</v>
      </c>
      <c r="R122" s="80" t="e">
        <f>AVERAGEIFS(Entrada!$J$7:$J$3006,Entrada!$D$7:$D$3006,$D$5,Entrada!$I$7:$I$3006,P122)</f>
        <v>#DIV/0!</v>
      </c>
      <c r="S122" s="80">
        <v>1.1800000000000001E-3</v>
      </c>
    </row>
    <row r="123" spans="11:19" ht="15" customHeight="1">
      <c r="K123" s="2" t="str">
        <f>IF(PG!D125="","-",PG!D125)</f>
        <v>-</v>
      </c>
      <c r="N123" s="80" t="str">
        <f t="shared" si="7"/>
        <v/>
      </c>
      <c r="O123" s="80" t="str">
        <f t="shared" si="8"/>
        <v/>
      </c>
      <c r="P123" s="80" t="str">
        <f>IF(PI_For!C125=0,"Não cadastrado",PI_For!C125)</f>
        <v>Não cadastrado</v>
      </c>
      <c r="Q123" s="80" t="e">
        <f>AVERAGEIFS(Entrada!$G$7:$G$3006,Entrada!$D$7:$D$3006,$D$5,Entrada!$I$7:$I$3006,P123)</f>
        <v>#DIV/0!</v>
      </c>
      <c r="R123" s="80" t="e">
        <f>AVERAGEIFS(Entrada!$J$7:$J$3006,Entrada!$D$7:$D$3006,$D$5,Entrada!$I$7:$I$3006,P123)</f>
        <v>#DIV/0!</v>
      </c>
      <c r="S123" s="80">
        <v>1.1900000000000001E-3</v>
      </c>
    </row>
    <row r="124" spans="11:19" ht="15" customHeight="1">
      <c r="K124" s="2" t="str">
        <f>IF(PG!D126="","-",PG!D126)</f>
        <v>-</v>
      </c>
      <c r="N124" s="80" t="str">
        <f t="shared" si="7"/>
        <v/>
      </c>
      <c r="O124" s="80" t="str">
        <f t="shared" si="8"/>
        <v/>
      </c>
      <c r="P124" s="80" t="str">
        <f>IF(PI_For!C126=0,"Não cadastrado",PI_For!C126)</f>
        <v>Não cadastrado</v>
      </c>
      <c r="Q124" s="80" t="e">
        <f>AVERAGEIFS(Entrada!$G$7:$G$3006,Entrada!$D$7:$D$3006,$D$5,Entrada!$I$7:$I$3006,P124)</f>
        <v>#DIV/0!</v>
      </c>
      <c r="R124" s="80" t="e">
        <f>AVERAGEIFS(Entrada!$J$7:$J$3006,Entrada!$D$7:$D$3006,$D$5,Entrada!$I$7:$I$3006,P124)</f>
        <v>#DIV/0!</v>
      </c>
      <c r="S124" s="80">
        <v>1.1999999999999999E-3</v>
      </c>
    </row>
    <row r="125" spans="11:19" ht="15" customHeight="1">
      <c r="K125" s="2" t="str">
        <f>IF(PG!D127="","-",PG!D127)</f>
        <v>-</v>
      </c>
      <c r="N125" s="80" t="str">
        <f t="shared" si="7"/>
        <v/>
      </c>
      <c r="O125" s="80" t="str">
        <f t="shared" si="8"/>
        <v/>
      </c>
      <c r="P125" s="80" t="str">
        <f>IF(PI_For!C127=0,"Não cadastrado",PI_For!C127)</f>
        <v>Não cadastrado</v>
      </c>
      <c r="Q125" s="80" t="e">
        <f>AVERAGEIFS(Entrada!$G$7:$G$3006,Entrada!$D$7:$D$3006,$D$5,Entrada!$I$7:$I$3006,P125)</f>
        <v>#DIV/0!</v>
      </c>
      <c r="R125" s="80" t="e">
        <f>AVERAGEIFS(Entrada!$J$7:$J$3006,Entrada!$D$7:$D$3006,$D$5,Entrada!$I$7:$I$3006,P125)</f>
        <v>#DIV/0!</v>
      </c>
      <c r="S125" s="80">
        <v>1.2099999999999999E-3</v>
      </c>
    </row>
    <row r="126" spans="11:19" ht="15" customHeight="1">
      <c r="K126" s="2" t="str">
        <f>IF(PG!D128="","-",PG!D128)</f>
        <v>-</v>
      </c>
      <c r="N126" s="80" t="str">
        <f t="shared" si="7"/>
        <v/>
      </c>
      <c r="O126" s="80" t="str">
        <f t="shared" si="8"/>
        <v/>
      </c>
      <c r="P126" s="80" t="str">
        <f>IF(PI_For!C128=0,"Não cadastrado",PI_For!C128)</f>
        <v>Não cadastrado</v>
      </c>
      <c r="Q126" s="80" t="e">
        <f>AVERAGEIFS(Entrada!$G$7:$G$3006,Entrada!$D$7:$D$3006,$D$5,Entrada!$I$7:$I$3006,P126)</f>
        <v>#DIV/0!</v>
      </c>
      <c r="R126" s="80" t="e">
        <f>AVERAGEIFS(Entrada!$J$7:$J$3006,Entrada!$D$7:$D$3006,$D$5,Entrada!$I$7:$I$3006,P126)</f>
        <v>#DIV/0!</v>
      </c>
      <c r="S126" s="80">
        <v>1.2199999999999999E-3</v>
      </c>
    </row>
    <row r="127" spans="11:19" ht="15" customHeight="1">
      <c r="K127" s="2" t="str">
        <f>IF(PG!D129="","-",PG!D129)</f>
        <v>-</v>
      </c>
      <c r="N127" s="80" t="str">
        <f t="shared" si="7"/>
        <v/>
      </c>
      <c r="O127" s="80" t="str">
        <f t="shared" si="8"/>
        <v/>
      </c>
      <c r="P127" s="80" t="str">
        <f>IF(PI_For!C129=0,"Não cadastrado",PI_For!C129)</f>
        <v>Não cadastrado</v>
      </c>
      <c r="Q127" s="80" t="e">
        <f>AVERAGEIFS(Entrada!$G$7:$G$3006,Entrada!$D$7:$D$3006,$D$5,Entrada!$I$7:$I$3006,P127)</f>
        <v>#DIV/0!</v>
      </c>
      <c r="R127" s="80" t="e">
        <f>AVERAGEIFS(Entrada!$J$7:$J$3006,Entrada!$D$7:$D$3006,$D$5,Entrada!$I$7:$I$3006,P127)</f>
        <v>#DIV/0!</v>
      </c>
      <c r="S127" s="80">
        <v>1.23E-3</v>
      </c>
    </row>
    <row r="128" spans="11:19" ht="15" customHeight="1">
      <c r="K128" s="2" t="str">
        <f>IF(PG!D130="","-",PG!D130)</f>
        <v>-</v>
      </c>
      <c r="N128" s="80" t="str">
        <f t="shared" si="7"/>
        <v/>
      </c>
      <c r="O128" s="80" t="str">
        <f t="shared" si="8"/>
        <v/>
      </c>
      <c r="P128" s="80" t="str">
        <f>IF(PI_For!C130=0,"Não cadastrado",PI_For!C130)</f>
        <v>Não cadastrado</v>
      </c>
      <c r="Q128" s="80" t="e">
        <f>AVERAGEIFS(Entrada!$G$7:$G$3006,Entrada!$D$7:$D$3006,$D$5,Entrada!$I$7:$I$3006,P128)</f>
        <v>#DIV/0!</v>
      </c>
      <c r="R128" s="80" t="e">
        <f>AVERAGEIFS(Entrada!$J$7:$J$3006,Entrada!$D$7:$D$3006,$D$5,Entrada!$I$7:$I$3006,P128)</f>
        <v>#DIV/0!</v>
      </c>
      <c r="S128" s="80">
        <v>1.24E-3</v>
      </c>
    </row>
    <row r="129" spans="11:19" ht="15" customHeight="1">
      <c r="K129" s="2" t="str">
        <f>IF(PG!D131="","-",PG!D131)</f>
        <v>-</v>
      </c>
      <c r="N129" s="80" t="str">
        <f t="shared" si="7"/>
        <v/>
      </c>
      <c r="O129" s="80" t="str">
        <f t="shared" si="8"/>
        <v/>
      </c>
      <c r="P129" s="80" t="str">
        <f>IF(PI_For!C131=0,"Não cadastrado",PI_For!C131)</f>
        <v>Não cadastrado</v>
      </c>
      <c r="Q129" s="80" t="e">
        <f>AVERAGEIFS(Entrada!$G$7:$G$3006,Entrada!$D$7:$D$3006,$D$5,Entrada!$I$7:$I$3006,P129)</f>
        <v>#DIV/0!</v>
      </c>
      <c r="R129" s="80" t="e">
        <f>AVERAGEIFS(Entrada!$J$7:$J$3006,Entrada!$D$7:$D$3006,$D$5,Entrada!$I$7:$I$3006,P129)</f>
        <v>#DIV/0!</v>
      </c>
      <c r="S129" s="80">
        <v>1.25E-3</v>
      </c>
    </row>
    <row r="130" spans="11:19" ht="15" customHeight="1">
      <c r="K130" s="2" t="str">
        <f>IF(PG!D132="","-",PG!D132)</f>
        <v>-</v>
      </c>
      <c r="N130" s="80" t="str">
        <f t="shared" si="7"/>
        <v/>
      </c>
      <c r="O130" s="80" t="str">
        <f t="shared" si="8"/>
        <v/>
      </c>
      <c r="P130" s="80" t="str">
        <f>IF(PI_For!C132=0,"Não cadastrado",PI_For!C132)</f>
        <v>Não cadastrado</v>
      </c>
      <c r="Q130" s="80" t="e">
        <f>AVERAGEIFS(Entrada!$G$7:$G$3006,Entrada!$D$7:$D$3006,$D$5,Entrada!$I$7:$I$3006,P130)</f>
        <v>#DIV/0!</v>
      </c>
      <c r="R130" s="80" t="e">
        <f>AVERAGEIFS(Entrada!$J$7:$J$3006,Entrada!$D$7:$D$3006,$D$5,Entrada!$I$7:$I$3006,P130)</f>
        <v>#DIV/0!</v>
      </c>
      <c r="S130" s="80">
        <v>1.2600000000000001E-3</v>
      </c>
    </row>
    <row r="131" spans="11:19" ht="15" customHeight="1">
      <c r="K131" s="2" t="str">
        <f>IF(PG!D133="","-",PG!D133)</f>
        <v>-</v>
      </c>
      <c r="N131" s="80" t="str">
        <f t="shared" si="7"/>
        <v/>
      </c>
      <c r="O131" s="80" t="str">
        <f t="shared" si="8"/>
        <v/>
      </c>
      <c r="P131" s="80" t="str">
        <f>IF(PI_For!C133=0,"Não cadastrado",PI_For!C133)</f>
        <v>Não cadastrado</v>
      </c>
      <c r="Q131" s="80" t="e">
        <f>AVERAGEIFS(Entrada!$G$7:$G$3006,Entrada!$D$7:$D$3006,$D$5,Entrada!$I$7:$I$3006,P131)</f>
        <v>#DIV/0!</v>
      </c>
      <c r="R131" s="80" t="e">
        <f>AVERAGEIFS(Entrada!$J$7:$J$3006,Entrada!$D$7:$D$3006,$D$5,Entrada!$I$7:$I$3006,P131)</f>
        <v>#DIV/0!</v>
      </c>
      <c r="S131" s="80">
        <v>1.2700000000000001E-3</v>
      </c>
    </row>
    <row r="132" spans="11:19" ht="15" customHeight="1">
      <c r="K132" s="2" t="str">
        <f>IF(PG!D134="","-",PG!D134)</f>
        <v>-</v>
      </c>
      <c r="N132" s="80" t="str">
        <f t="shared" si="7"/>
        <v/>
      </c>
      <c r="O132" s="80" t="str">
        <f t="shared" si="8"/>
        <v/>
      </c>
      <c r="P132" s="80" t="str">
        <f>IF(PI_For!C134=0,"Não cadastrado",PI_For!C134)</f>
        <v>Não cadastrado</v>
      </c>
      <c r="Q132" s="80" t="e">
        <f>AVERAGEIFS(Entrada!$G$7:$G$3006,Entrada!$D$7:$D$3006,$D$5,Entrada!$I$7:$I$3006,P132)</f>
        <v>#DIV/0!</v>
      </c>
      <c r="R132" s="80" t="e">
        <f>AVERAGEIFS(Entrada!$J$7:$J$3006,Entrada!$D$7:$D$3006,$D$5,Entrada!$I$7:$I$3006,P132)</f>
        <v>#DIV/0!</v>
      </c>
      <c r="S132" s="80">
        <v>1.2800000000000001E-3</v>
      </c>
    </row>
    <row r="133" spans="11:19" ht="15" customHeight="1">
      <c r="K133" s="2" t="str">
        <f>IF(PG!D135="","-",PG!D135)</f>
        <v>-</v>
      </c>
      <c r="N133" s="80" t="str">
        <f t="shared" si="7"/>
        <v/>
      </c>
      <c r="O133" s="80" t="str">
        <f t="shared" si="8"/>
        <v/>
      </c>
      <c r="P133" s="80" t="str">
        <f>IF(PI_For!C135=0,"Não cadastrado",PI_For!C135)</f>
        <v>Não cadastrado</v>
      </c>
      <c r="Q133" s="80" t="e">
        <f>AVERAGEIFS(Entrada!$G$7:$G$3006,Entrada!$D$7:$D$3006,$D$5,Entrada!$I$7:$I$3006,P133)</f>
        <v>#DIV/0!</v>
      </c>
      <c r="R133" s="80" t="e">
        <f>AVERAGEIFS(Entrada!$J$7:$J$3006,Entrada!$D$7:$D$3006,$D$5,Entrada!$I$7:$I$3006,P133)</f>
        <v>#DIV/0!</v>
      </c>
      <c r="S133" s="80">
        <v>1.2899999999999999E-3</v>
      </c>
    </row>
    <row r="134" spans="11:19" ht="15" customHeight="1">
      <c r="K134" s="2" t="str">
        <f>IF(PG!D136="","-",PG!D136)</f>
        <v>-</v>
      </c>
      <c r="N134" s="80" t="str">
        <f t="shared" ref="N134:N197" si="9">IFERROR(Q134+S134,"")</f>
        <v/>
      </c>
      <c r="O134" s="80" t="str">
        <f t="shared" ref="O134:O197" si="10">IFERROR(R134+S134,"")</f>
        <v/>
      </c>
      <c r="P134" s="80" t="str">
        <f>IF(PI_For!C136=0,"Não cadastrado",PI_For!C136)</f>
        <v>Não cadastrado</v>
      </c>
      <c r="Q134" s="80" t="e">
        <f>AVERAGEIFS(Entrada!$G$7:$G$3006,Entrada!$D$7:$D$3006,$D$5,Entrada!$I$7:$I$3006,P134)</f>
        <v>#DIV/0!</v>
      </c>
      <c r="R134" s="80" t="e">
        <f>AVERAGEIFS(Entrada!$J$7:$J$3006,Entrada!$D$7:$D$3006,$D$5,Entrada!$I$7:$I$3006,P134)</f>
        <v>#DIV/0!</v>
      </c>
      <c r="S134" s="80">
        <v>1.2999999999999999E-3</v>
      </c>
    </row>
    <row r="135" spans="11:19" ht="15" customHeight="1">
      <c r="K135" s="2" t="str">
        <f>IF(PG!D137="","-",PG!D137)</f>
        <v>-</v>
      </c>
      <c r="N135" s="80" t="str">
        <f t="shared" si="9"/>
        <v/>
      </c>
      <c r="O135" s="80" t="str">
        <f t="shared" si="10"/>
        <v/>
      </c>
      <c r="P135" s="80" t="str">
        <f>IF(PI_For!C137=0,"Não cadastrado",PI_For!C137)</f>
        <v>Não cadastrado</v>
      </c>
      <c r="Q135" s="80" t="e">
        <f>AVERAGEIFS(Entrada!$G$7:$G$3006,Entrada!$D$7:$D$3006,$D$5,Entrada!$I$7:$I$3006,P135)</f>
        <v>#DIV/0!</v>
      </c>
      <c r="R135" s="80" t="e">
        <f>AVERAGEIFS(Entrada!$J$7:$J$3006,Entrada!$D$7:$D$3006,$D$5,Entrada!$I$7:$I$3006,P135)</f>
        <v>#DIV/0!</v>
      </c>
      <c r="S135" s="80">
        <v>1.31E-3</v>
      </c>
    </row>
    <row r="136" spans="11:19" ht="15" customHeight="1">
      <c r="K136" s="2" t="str">
        <f>IF(PG!D138="","-",PG!D138)</f>
        <v>-</v>
      </c>
      <c r="N136" s="80" t="str">
        <f t="shared" si="9"/>
        <v/>
      </c>
      <c r="O136" s="80" t="str">
        <f t="shared" si="10"/>
        <v/>
      </c>
      <c r="P136" s="80" t="str">
        <f>IF(PI_For!C138=0,"Não cadastrado",PI_For!C138)</f>
        <v>Não cadastrado</v>
      </c>
      <c r="Q136" s="80" t="e">
        <f>AVERAGEIFS(Entrada!$G$7:$G$3006,Entrada!$D$7:$D$3006,$D$5,Entrada!$I$7:$I$3006,P136)</f>
        <v>#DIV/0!</v>
      </c>
      <c r="R136" s="80" t="e">
        <f>AVERAGEIFS(Entrada!$J$7:$J$3006,Entrada!$D$7:$D$3006,$D$5,Entrada!$I$7:$I$3006,P136)</f>
        <v>#DIV/0!</v>
      </c>
      <c r="S136" s="80">
        <v>1.32E-3</v>
      </c>
    </row>
    <row r="137" spans="11:19" ht="15" customHeight="1">
      <c r="K137" s="2" t="str">
        <f>IF(PG!D139="","-",PG!D139)</f>
        <v>-</v>
      </c>
      <c r="N137" s="80" t="str">
        <f t="shared" si="9"/>
        <v/>
      </c>
      <c r="O137" s="80" t="str">
        <f t="shared" si="10"/>
        <v/>
      </c>
      <c r="P137" s="80" t="str">
        <f>IF(PI_For!C139=0,"Não cadastrado",PI_For!C139)</f>
        <v>Não cadastrado</v>
      </c>
      <c r="Q137" s="80" t="e">
        <f>AVERAGEIFS(Entrada!$G$7:$G$3006,Entrada!$D$7:$D$3006,$D$5,Entrada!$I$7:$I$3006,P137)</f>
        <v>#DIV/0!</v>
      </c>
      <c r="R137" s="80" t="e">
        <f>AVERAGEIFS(Entrada!$J$7:$J$3006,Entrada!$D$7:$D$3006,$D$5,Entrada!$I$7:$I$3006,P137)</f>
        <v>#DIV/0!</v>
      </c>
      <c r="S137" s="80">
        <v>1.33E-3</v>
      </c>
    </row>
    <row r="138" spans="11:19" ht="15" customHeight="1">
      <c r="K138" s="2" t="str">
        <f>IF(PG!D140="","-",PG!D140)</f>
        <v>-</v>
      </c>
      <c r="N138" s="80" t="str">
        <f t="shared" si="9"/>
        <v/>
      </c>
      <c r="O138" s="80" t="str">
        <f t="shared" si="10"/>
        <v/>
      </c>
      <c r="P138" s="80" t="str">
        <f>IF(PI_For!C140=0,"Não cadastrado",PI_For!C140)</f>
        <v>Não cadastrado</v>
      </c>
      <c r="Q138" s="80" t="e">
        <f>AVERAGEIFS(Entrada!$G$7:$G$3006,Entrada!$D$7:$D$3006,$D$5,Entrada!$I$7:$I$3006,P138)</f>
        <v>#DIV/0!</v>
      </c>
      <c r="R138" s="80" t="e">
        <f>AVERAGEIFS(Entrada!$J$7:$J$3006,Entrada!$D$7:$D$3006,$D$5,Entrada!$I$7:$I$3006,P138)</f>
        <v>#DIV/0!</v>
      </c>
      <c r="S138" s="80">
        <v>1.34E-3</v>
      </c>
    </row>
    <row r="139" spans="11:19" ht="15" customHeight="1">
      <c r="K139" s="2" t="str">
        <f>IF(PG!D141="","-",PG!D141)</f>
        <v>-</v>
      </c>
      <c r="N139" s="80" t="str">
        <f t="shared" si="9"/>
        <v/>
      </c>
      <c r="O139" s="80" t="str">
        <f t="shared" si="10"/>
        <v/>
      </c>
      <c r="P139" s="80" t="str">
        <f>IF(PI_For!C141=0,"Não cadastrado",PI_For!C141)</f>
        <v>Não cadastrado</v>
      </c>
      <c r="Q139" s="80" t="e">
        <f>AVERAGEIFS(Entrada!$G$7:$G$3006,Entrada!$D$7:$D$3006,$D$5,Entrada!$I$7:$I$3006,P139)</f>
        <v>#DIV/0!</v>
      </c>
      <c r="R139" s="80" t="e">
        <f>AVERAGEIFS(Entrada!$J$7:$J$3006,Entrada!$D$7:$D$3006,$D$5,Entrada!$I$7:$I$3006,P139)</f>
        <v>#DIV/0!</v>
      </c>
      <c r="S139" s="80">
        <v>1.3500000000000001E-3</v>
      </c>
    </row>
    <row r="140" spans="11:19" ht="15" customHeight="1">
      <c r="K140" s="2" t="str">
        <f>IF(PG!D142="","-",PG!D142)</f>
        <v>-</v>
      </c>
      <c r="N140" s="80" t="str">
        <f t="shared" si="9"/>
        <v/>
      </c>
      <c r="O140" s="80" t="str">
        <f t="shared" si="10"/>
        <v/>
      </c>
      <c r="P140" s="80" t="str">
        <f>IF(PI_For!C142=0,"Não cadastrado",PI_For!C142)</f>
        <v>Não cadastrado</v>
      </c>
      <c r="Q140" s="80" t="e">
        <f>AVERAGEIFS(Entrada!$G$7:$G$3006,Entrada!$D$7:$D$3006,$D$5,Entrada!$I$7:$I$3006,P140)</f>
        <v>#DIV/0!</v>
      </c>
      <c r="R140" s="80" t="e">
        <f>AVERAGEIFS(Entrada!$J$7:$J$3006,Entrada!$D$7:$D$3006,$D$5,Entrada!$I$7:$I$3006,P140)</f>
        <v>#DIV/0!</v>
      </c>
      <c r="S140" s="80">
        <v>1.3600000000000001E-3</v>
      </c>
    </row>
    <row r="141" spans="11:19" ht="15" customHeight="1">
      <c r="K141" s="2" t="str">
        <f>IF(PG!D143="","-",PG!D143)</f>
        <v>-</v>
      </c>
      <c r="N141" s="80" t="str">
        <f t="shared" si="9"/>
        <v/>
      </c>
      <c r="O141" s="80" t="str">
        <f t="shared" si="10"/>
        <v/>
      </c>
      <c r="P141" s="80" t="str">
        <f>IF(PI_For!C143=0,"Não cadastrado",PI_For!C143)</f>
        <v>Não cadastrado</v>
      </c>
      <c r="Q141" s="80" t="e">
        <f>AVERAGEIFS(Entrada!$G$7:$G$3006,Entrada!$D$7:$D$3006,$D$5,Entrada!$I$7:$I$3006,P141)</f>
        <v>#DIV/0!</v>
      </c>
      <c r="R141" s="80" t="e">
        <f>AVERAGEIFS(Entrada!$J$7:$J$3006,Entrada!$D$7:$D$3006,$D$5,Entrada!$I$7:$I$3006,P141)</f>
        <v>#DIV/0!</v>
      </c>
      <c r="S141" s="80">
        <v>1.3699999999999999E-3</v>
      </c>
    </row>
    <row r="142" spans="11:19" ht="15" customHeight="1">
      <c r="K142" s="2" t="str">
        <f>IF(PG!D144="","-",PG!D144)</f>
        <v>-</v>
      </c>
      <c r="N142" s="80" t="str">
        <f t="shared" si="9"/>
        <v/>
      </c>
      <c r="O142" s="80" t="str">
        <f t="shared" si="10"/>
        <v/>
      </c>
      <c r="P142" s="80" t="str">
        <f>IF(PI_For!C144=0,"Não cadastrado",PI_For!C144)</f>
        <v>Não cadastrado</v>
      </c>
      <c r="Q142" s="80" t="e">
        <f>AVERAGEIFS(Entrada!$G$7:$G$3006,Entrada!$D$7:$D$3006,$D$5,Entrada!$I$7:$I$3006,P142)</f>
        <v>#DIV/0!</v>
      </c>
      <c r="R142" s="80" t="e">
        <f>AVERAGEIFS(Entrada!$J$7:$J$3006,Entrada!$D$7:$D$3006,$D$5,Entrada!$I$7:$I$3006,P142)</f>
        <v>#DIV/0!</v>
      </c>
      <c r="S142" s="80">
        <v>1.3799999999999999E-3</v>
      </c>
    </row>
    <row r="143" spans="11:19" ht="15" customHeight="1">
      <c r="K143" s="2" t="str">
        <f>IF(PG!D145="","-",PG!D145)</f>
        <v>-</v>
      </c>
      <c r="N143" s="80" t="str">
        <f t="shared" si="9"/>
        <v/>
      </c>
      <c r="O143" s="80" t="str">
        <f t="shared" si="10"/>
        <v/>
      </c>
      <c r="P143" s="80" t="str">
        <f>IF(PI_For!C145=0,"Não cadastrado",PI_For!C145)</f>
        <v>Não cadastrado</v>
      </c>
      <c r="Q143" s="80" t="e">
        <f>AVERAGEIFS(Entrada!$G$7:$G$3006,Entrada!$D$7:$D$3006,$D$5,Entrada!$I$7:$I$3006,P143)</f>
        <v>#DIV/0!</v>
      </c>
      <c r="R143" s="80" t="e">
        <f>AVERAGEIFS(Entrada!$J$7:$J$3006,Entrada!$D$7:$D$3006,$D$5,Entrada!$I$7:$I$3006,P143)</f>
        <v>#DIV/0!</v>
      </c>
      <c r="S143" s="80">
        <v>1.39E-3</v>
      </c>
    </row>
    <row r="144" spans="11:19" ht="15" customHeight="1">
      <c r="K144" s="2" t="str">
        <f>IF(PG!D146="","-",PG!D146)</f>
        <v>-</v>
      </c>
      <c r="N144" s="80" t="str">
        <f t="shared" si="9"/>
        <v/>
      </c>
      <c r="O144" s="80" t="str">
        <f t="shared" si="10"/>
        <v/>
      </c>
      <c r="P144" s="80" t="str">
        <f>IF(PI_For!C146=0,"Não cadastrado",PI_For!C146)</f>
        <v>Não cadastrado</v>
      </c>
      <c r="Q144" s="80" t="e">
        <f>AVERAGEIFS(Entrada!$G$7:$G$3006,Entrada!$D$7:$D$3006,$D$5,Entrada!$I$7:$I$3006,P144)</f>
        <v>#DIV/0!</v>
      </c>
      <c r="R144" s="80" t="e">
        <f>AVERAGEIFS(Entrada!$J$7:$J$3006,Entrada!$D$7:$D$3006,$D$5,Entrada!$I$7:$I$3006,P144)</f>
        <v>#DIV/0!</v>
      </c>
      <c r="S144" s="80">
        <v>1.4E-3</v>
      </c>
    </row>
    <row r="145" spans="11:19" ht="15" customHeight="1">
      <c r="K145" s="2" t="str">
        <f>IF(PG!D147="","-",PG!D147)</f>
        <v>-</v>
      </c>
      <c r="N145" s="80" t="str">
        <f t="shared" si="9"/>
        <v/>
      </c>
      <c r="O145" s="80" t="str">
        <f t="shared" si="10"/>
        <v/>
      </c>
      <c r="P145" s="80" t="str">
        <f>IF(PI_For!C147=0,"Não cadastrado",PI_For!C147)</f>
        <v>Não cadastrado</v>
      </c>
      <c r="Q145" s="80" t="e">
        <f>AVERAGEIFS(Entrada!$G$7:$G$3006,Entrada!$D$7:$D$3006,$D$5,Entrada!$I$7:$I$3006,P145)</f>
        <v>#DIV/0!</v>
      </c>
      <c r="R145" s="80" t="e">
        <f>AVERAGEIFS(Entrada!$J$7:$J$3006,Entrada!$D$7:$D$3006,$D$5,Entrada!$I$7:$I$3006,P145)</f>
        <v>#DIV/0!</v>
      </c>
      <c r="S145" s="80">
        <v>1.41E-3</v>
      </c>
    </row>
    <row r="146" spans="11:19" ht="15" customHeight="1">
      <c r="K146" s="2" t="str">
        <f>IF(PG!D148="","-",PG!D148)</f>
        <v>-</v>
      </c>
      <c r="N146" s="80" t="str">
        <f t="shared" si="9"/>
        <v/>
      </c>
      <c r="O146" s="80" t="str">
        <f t="shared" si="10"/>
        <v/>
      </c>
      <c r="P146" s="80" t="str">
        <f>IF(PI_For!C148=0,"Não cadastrado",PI_For!C148)</f>
        <v>Não cadastrado</v>
      </c>
      <c r="Q146" s="80" t="e">
        <f>AVERAGEIFS(Entrada!$G$7:$G$3006,Entrada!$D$7:$D$3006,$D$5,Entrada!$I$7:$I$3006,P146)</f>
        <v>#DIV/0!</v>
      </c>
      <c r="R146" s="80" t="e">
        <f>AVERAGEIFS(Entrada!$J$7:$J$3006,Entrada!$D$7:$D$3006,$D$5,Entrada!$I$7:$I$3006,P146)</f>
        <v>#DIV/0!</v>
      </c>
      <c r="S146" s="80">
        <v>1.42E-3</v>
      </c>
    </row>
    <row r="147" spans="11:19" ht="15" customHeight="1">
      <c r="K147" s="2" t="str">
        <f>IF(PG!D149="","-",PG!D149)</f>
        <v>-</v>
      </c>
      <c r="N147" s="80" t="str">
        <f t="shared" si="9"/>
        <v/>
      </c>
      <c r="O147" s="80" t="str">
        <f t="shared" si="10"/>
        <v/>
      </c>
      <c r="P147" s="80" t="str">
        <f>IF(PI_For!C149=0,"Não cadastrado",PI_For!C149)</f>
        <v>Não cadastrado</v>
      </c>
      <c r="Q147" s="80" t="e">
        <f>AVERAGEIFS(Entrada!$G$7:$G$3006,Entrada!$D$7:$D$3006,$D$5,Entrada!$I$7:$I$3006,P147)</f>
        <v>#DIV/0!</v>
      </c>
      <c r="R147" s="80" t="e">
        <f>AVERAGEIFS(Entrada!$J$7:$J$3006,Entrada!$D$7:$D$3006,$D$5,Entrada!$I$7:$I$3006,P147)</f>
        <v>#DIV/0!</v>
      </c>
      <c r="S147" s="80">
        <v>1.4300000000000001E-3</v>
      </c>
    </row>
    <row r="148" spans="11:19" ht="15" customHeight="1">
      <c r="K148" s="2" t="str">
        <f>IF(PG!D150="","-",PG!D150)</f>
        <v>-</v>
      </c>
      <c r="N148" s="80" t="str">
        <f t="shared" si="9"/>
        <v/>
      </c>
      <c r="O148" s="80" t="str">
        <f t="shared" si="10"/>
        <v/>
      </c>
      <c r="P148" s="80" t="str">
        <f>IF(PI_For!C150=0,"Não cadastrado",PI_For!C150)</f>
        <v>Não cadastrado</v>
      </c>
      <c r="Q148" s="80" t="e">
        <f>AVERAGEIFS(Entrada!$G$7:$G$3006,Entrada!$D$7:$D$3006,$D$5,Entrada!$I$7:$I$3006,P148)</f>
        <v>#DIV/0!</v>
      </c>
      <c r="R148" s="80" t="e">
        <f>AVERAGEIFS(Entrada!$J$7:$J$3006,Entrada!$D$7:$D$3006,$D$5,Entrada!$I$7:$I$3006,P148)</f>
        <v>#DIV/0!</v>
      </c>
      <c r="S148" s="80">
        <v>1.4400000000000001E-3</v>
      </c>
    </row>
    <row r="149" spans="11:19" ht="15" customHeight="1">
      <c r="K149" s="2" t="str">
        <f>IF(PG!D151="","-",PG!D151)</f>
        <v>-</v>
      </c>
      <c r="N149" s="80" t="str">
        <f t="shared" si="9"/>
        <v/>
      </c>
      <c r="O149" s="80" t="str">
        <f t="shared" si="10"/>
        <v/>
      </c>
      <c r="P149" s="80" t="str">
        <f>IF(PI_For!C151=0,"Não cadastrado",PI_For!C151)</f>
        <v>Não cadastrado</v>
      </c>
      <c r="Q149" s="80" t="e">
        <f>AVERAGEIFS(Entrada!$G$7:$G$3006,Entrada!$D$7:$D$3006,$D$5,Entrada!$I$7:$I$3006,P149)</f>
        <v>#DIV/0!</v>
      </c>
      <c r="R149" s="80" t="e">
        <f>AVERAGEIFS(Entrada!$J$7:$J$3006,Entrada!$D$7:$D$3006,$D$5,Entrada!$I$7:$I$3006,P149)</f>
        <v>#DIV/0!</v>
      </c>
      <c r="S149" s="80">
        <v>1.4499999999999999E-3</v>
      </c>
    </row>
    <row r="150" spans="11:19" ht="15" customHeight="1">
      <c r="K150" s="2" t="str">
        <f>IF(PG!D152="","-",PG!D152)</f>
        <v>-</v>
      </c>
      <c r="N150" s="80" t="str">
        <f t="shared" si="9"/>
        <v/>
      </c>
      <c r="O150" s="80" t="str">
        <f t="shared" si="10"/>
        <v/>
      </c>
      <c r="P150" s="80" t="str">
        <f>IF(PI_For!C152=0,"Não cadastrado",PI_For!C152)</f>
        <v>Não cadastrado</v>
      </c>
      <c r="Q150" s="80" t="e">
        <f>AVERAGEIFS(Entrada!$G$7:$G$3006,Entrada!$D$7:$D$3006,$D$5,Entrada!$I$7:$I$3006,P150)</f>
        <v>#DIV/0!</v>
      </c>
      <c r="R150" s="80" t="e">
        <f>AVERAGEIFS(Entrada!$J$7:$J$3006,Entrada!$D$7:$D$3006,$D$5,Entrada!$I$7:$I$3006,P150)</f>
        <v>#DIV/0!</v>
      </c>
      <c r="S150" s="80">
        <v>1.4599999999999999E-3</v>
      </c>
    </row>
    <row r="151" spans="11:19" ht="15" customHeight="1">
      <c r="K151" s="2" t="str">
        <f>IF(PG!D153="","-",PG!D153)</f>
        <v>-</v>
      </c>
      <c r="N151" s="80" t="str">
        <f t="shared" si="9"/>
        <v/>
      </c>
      <c r="O151" s="80" t="str">
        <f t="shared" si="10"/>
        <v/>
      </c>
      <c r="P151" s="80" t="str">
        <f>IF(PI_For!C153=0,"Não cadastrado",PI_For!C153)</f>
        <v>Não cadastrado</v>
      </c>
      <c r="Q151" s="80" t="e">
        <f>AVERAGEIFS(Entrada!$G$7:$G$3006,Entrada!$D$7:$D$3006,$D$5,Entrada!$I$7:$I$3006,P151)</f>
        <v>#DIV/0!</v>
      </c>
      <c r="R151" s="80" t="e">
        <f>AVERAGEIFS(Entrada!$J$7:$J$3006,Entrada!$D$7:$D$3006,$D$5,Entrada!$I$7:$I$3006,P151)</f>
        <v>#DIV/0!</v>
      </c>
      <c r="S151" s="80">
        <v>1.47E-3</v>
      </c>
    </row>
    <row r="152" spans="11:19" ht="15" customHeight="1">
      <c r="K152" s="2" t="str">
        <f>IF(PG!D154="","-",PG!D154)</f>
        <v>-</v>
      </c>
      <c r="N152" s="80" t="str">
        <f t="shared" si="9"/>
        <v/>
      </c>
      <c r="O152" s="80" t="str">
        <f t="shared" si="10"/>
        <v/>
      </c>
      <c r="P152" s="80" t="str">
        <f>IF(PI_For!C154=0,"Não cadastrado",PI_For!C154)</f>
        <v>Não cadastrado</v>
      </c>
      <c r="Q152" s="80" t="e">
        <f>AVERAGEIFS(Entrada!$G$7:$G$3006,Entrada!$D$7:$D$3006,$D$5,Entrada!$I$7:$I$3006,P152)</f>
        <v>#DIV/0!</v>
      </c>
      <c r="R152" s="80" t="e">
        <f>AVERAGEIFS(Entrada!$J$7:$J$3006,Entrada!$D$7:$D$3006,$D$5,Entrada!$I$7:$I$3006,P152)</f>
        <v>#DIV/0!</v>
      </c>
      <c r="S152" s="80">
        <v>1.48E-3</v>
      </c>
    </row>
    <row r="153" spans="11:19" ht="15" customHeight="1">
      <c r="K153" s="2" t="str">
        <f>IF(PG!D155="","-",PG!D155)</f>
        <v>-</v>
      </c>
      <c r="N153" s="80" t="str">
        <f t="shared" si="9"/>
        <v/>
      </c>
      <c r="O153" s="80" t="str">
        <f t="shared" si="10"/>
        <v/>
      </c>
      <c r="P153" s="80" t="str">
        <f>IF(PI_For!C155=0,"Não cadastrado",PI_For!C155)</f>
        <v>Não cadastrado</v>
      </c>
      <c r="Q153" s="80" t="e">
        <f>AVERAGEIFS(Entrada!$G$7:$G$3006,Entrada!$D$7:$D$3006,$D$5,Entrada!$I$7:$I$3006,P153)</f>
        <v>#DIV/0!</v>
      </c>
      <c r="R153" s="80" t="e">
        <f>AVERAGEIFS(Entrada!$J$7:$J$3006,Entrada!$D$7:$D$3006,$D$5,Entrada!$I$7:$I$3006,P153)</f>
        <v>#DIV/0!</v>
      </c>
      <c r="S153" s="80">
        <v>1.49E-3</v>
      </c>
    </row>
    <row r="154" spans="11:19" ht="15" customHeight="1">
      <c r="K154" s="2" t="str">
        <f>IF(PG!D156="","-",PG!D156)</f>
        <v>-</v>
      </c>
      <c r="N154" s="80" t="str">
        <f t="shared" si="9"/>
        <v/>
      </c>
      <c r="O154" s="80" t="str">
        <f t="shared" si="10"/>
        <v/>
      </c>
      <c r="P154" s="80" t="str">
        <f>IF(PI_For!C156=0,"Não cadastrado",PI_For!C156)</f>
        <v>Não cadastrado</v>
      </c>
      <c r="Q154" s="80" t="e">
        <f>AVERAGEIFS(Entrada!$G$7:$G$3006,Entrada!$D$7:$D$3006,$D$5,Entrada!$I$7:$I$3006,P154)</f>
        <v>#DIV/0!</v>
      </c>
      <c r="R154" s="80" t="e">
        <f>AVERAGEIFS(Entrada!$J$7:$J$3006,Entrada!$D$7:$D$3006,$D$5,Entrada!$I$7:$I$3006,P154)</f>
        <v>#DIV/0!</v>
      </c>
      <c r="S154" s="80">
        <v>1.5E-3</v>
      </c>
    </row>
    <row r="155" spans="11:19" ht="15" customHeight="1">
      <c r="K155" s="2" t="str">
        <f>IF(PG!D157="","-",PG!D157)</f>
        <v>-</v>
      </c>
      <c r="N155" s="80" t="str">
        <f t="shared" si="9"/>
        <v/>
      </c>
      <c r="O155" s="80" t="str">
        <f t="shared" si="10"/>
        <v/>
      </c>
      <c r="P155" s="80" t="str">
        <f>IF(PI_For!C157=0,"Não cadastrado",PI_For!C157)</f>
        <v>Não cadastrado</v>
      </c>
      <c r="Q155" s="80" t="e">
        <f>AVERAGEIFS(Entrada!$G$7:$G$3006,Entrada!$D$7:$D$3006,$D$5,Entrada!$I$7:$I$3006,P155)</f>
        <v>#DIV/0!</v>
      </c>
      <c r="R155" s="80" t="e">
        <f>AVERAGEIFS(Entrada!$J$7:$J$3006,Entrada!$D$7:$D$3006,$D$5,Entrada!$I$7:$I$3006,P155)</f>
        <v>#DIV/0!</v>
      </c>
      <c r="S155" s="80">
        <v>1.5100000000000001E-3</v>
      </c>
    </row>
    <row r="156" spans="11:19" ht="15" customHeight="1">
      <c r="K156" s="2" t="str">
        <f>IF(PG!D158="","-",PG!D158)</f>
        <v>-</v>
      </c>
      <c r="N156" s="80" t="str">
        <f t="shared" si="9"/>
        <v/>
      </c>
      <c r="O156" s="80" t="str">
        <f t="shared" si="10"/>
        <v/>
      </c>
      <c r="P156" s="80" t="str">
        <f>IF(PI_For!C158=0,"Não cadastrado",PI_For!C158)</f>
        <v>Não cadastrado</v>
      </c>
      <c r="Q156" s="80" t="e">
        <f>AVERAGEIFS(Entrada!$G$7:$G$3006,Entrada!$D$7:$D$3006,$D$5,Entrada!$I$7:$I$3006,P156)</f>
        <v>#DIV/0!</v>
      </c>
      <c r="R156" s="80" t="e">
        <f>AVERAGEIFS(Entrada!$J$7:$J$3006,Entrada!$D$7:$D$3006,$D$5,Entrada!$I$7:$I$3006,P156)</f>
        <v>#DIV/0!</v>
      </c>
      <c r="S156" s="80">
        <v>1.5200000000000001E-3</v>
      </c>
    </row>
    <row r="157" spans="11:19" ht="15" customHeight="1">
      <c r="K157" s="2" t="str">
        <f>IF(PG!D159="","-",PG!D159)</f>
        <v>-</v>
      </c>
      <c r="N157" s="80" t="str">
        <f t="shared" si="9"/>
        <v/>
      </c>
      <c r="O157" s="80" t="str">
        <f t="shared" si="10"/>
        <v/>
      </c>
      <c r="P157" s="80" t="str">
        <f>IF(PI_For!C159=0,"Não cadastrado",PI_For!C159)</f>
        <v>Não cadastrado</v>
      </c>
      <c r="Q157" s="80" t="e">
        <f>AVERAGEIFS(Entrada!$G$7:$G$3006,Entrada!$D$7:$D$3006,$D$5,Entrada!$I$7:$I$3006,P157)</f>
        <v>#DIV/0!</v>
      </c>
      <c r="R157" s="80" t="e">
        <f>AVERAGEIFS(Entrada!$J$7:$J$3006,Entrada!$D$7:$D$3006,$D$5,Entrada!$I$7:$I$3006,P157)</f>
        <v>#DIV/0!</v>
      </c>
      <c r="S157" s="80">
        <v>1.5299999999999999E-3</v>
      </c>
    </row>
    <row r="158" spans="11:19" ht="15" customHeight="1">
      <c r="K158" s="2" t="str">
        <f>IF(PG!D160="","-",PG!D160)</f>
        <v>-</v>
      </c>
      <c r="N158" s="80" t="str">
        <f t="shared" si="9"/>
        <v/>
      </c>
      <c r="O158" s="80" t="str">
        <f t="shared" si="10"/>
        <v/>
      </c>
      <c r="P158" s="80" t="str">
        <f>IF(PI_For!C160=0,"Não cadastrado",PI_For!C160)</f>
        <v>Não cadastrado</v>
      </c>
      <c r="Q158" s="80" t="e">
        <f>AVERAGEIFS(Entrada!$G$7:$G$3006,Entrada!$D$7:$D$3006,$D$5,Entrada!$I$7:$I$3006,P158)</f>
        <v>#DIV/0!</v>
      </c>
      <c r="R158" s="80" t="e">
        <f>AVERAGEIFS(Entrada!$J$7:$J$3006,Entrada!$D$7:$D$3006,$D$5,Entrada!$I$7:$I$3006,P158)</f>
        <v>#DIV/0!</v>
      </c>
      <c r="S158" s="80">
        <v>1.5399999999999999E-3</v>
      </c>
    </row>
    <row r="159" spans="11:19" ht="15" customHeight="1">
      <c r="K159" s="2" t="str">
        <f>IF(PG!D161="","-",PG!D161)</f>
        <v>-</v>
      </c>
      <c r="N159" s="80" t="str">
        <f t="shared" si="9"/>
        <v/>
      </c>
      <c r="O159" s="80" t="str">
        <f t="shared" si="10"/>
        <v/>
      </c>
      <c r="P159" s="80" t="str">
        <f>IF(PI_For!C161=0,"Não cadastrado",PI_For!C161)</f>
        <v>Não cadastrado</v>
      </c>
      <c r="Q159" s="80" t="e">
        <f>AVERAGEIFS(Entrada!$G$7:$G$3006,Entrada!$D$7:$D$3006,$D$5,Entrada!$I$7:$I$3006,P159)</f>
        <v>#DIV/0!</v>
      </c>
      <c r="R159" s="80" t="e">
        <f>AVERAGEIFS(Entrada!$J$7:$J$3006,Entrada!$D$7:$D$3006,$D$5,Entrada!$I$7:$I$3006,P159)</f>
        <v>#DIV/0!</v>
      </c>
      <c r="S159" s="80">
        <v>1.5499999999999999E-3</v>
      </c>
    </row>
    <row r="160" spans="11:19" ht="15" customHeight="1">
      <c r="K160" s="2" t="str">
        <f>IF(PG!D162="","-",PG!D162)</f>
        <v>-</v>
      </c>
      <c r="N160" s="80" t="str">
        <f t="shared" si="9"/>
        <v/>
      </c>
      <c r="O160" s="80" t="str">
        <f t="shared" si="10"/>
        <v/>
      </c>
      <c r="P160" s="80" t="str">
        <f>IF(PI_For!C162=0,"Não cadastrado",PI_For!C162)</f>
        <v>Não cadastrado</v>
      </c>
      <c r="Q160" s="80" t="e">
        <f>AVERAGEIFS(Entrada!$G$7:$G$3006,Entrada!$D$7:$D$3006,$D$5,Entrada!$I$7:$I$3006,P160)</f>
        <v>#DIV/0!</v>
      </c>
      <c r="R160" s="80" t="e">
        <f>AVERAGEIFS(Entrada!$J$7:$J$3006,Entrada!$D$7:$D$3006,$D$5,Entrada!$I$7:$I$3006,P160)</f>
        <v>#DIV/0!</v>
      </c>
      <c r="S160" s="80">
        <v>1.56E-3</v>
      </c>
    </row>
    <row r="161" spans="11:19" ht="15" customHeight="1">
      <c r="K161" s="2" t="str">
        <f>IF(PG!D163="","-",PG!D163)</f>
        <v>-</v>
      </c>
      <c r="N161" s="80" t="str">
        <f t="shared" si="9"/>
        <v/>
      </c>
      <c r="O161" s="80" t="str">
        <f t="shared" si="10"/>
        <v/>
      </c>
      <c r="P161" s="80" t="str">
        <f>IF(PI_For!C163=0,"Não cadastrado",PI_For!C163)</f>
        <v>Não cadastrado</v>
      </c>
      <c r="Q161" s="80" t="e">
        <f>AVERAGEIFS(Entrada!$G$7:$G$3006,Entrada!$D$7:$D$3006,$D$5,Entrada!$I$7:$I$3006,P161)</f>
        <v>#DIV/0!</v>
      </c>
      <c r="R161" s="80" t="e">
        <f>AVERAGEIFS(Entrada!$J$7:$J$3006,Entrada!$D$7:$D$3006,$D$5,Entrada!$I$7:$I$3006,P161)</f>
        <v>#DIV/0!</v>
      </c>
      <c r="S161" s="80">
        <v>1.57E-3</v>
      </c>
    </row>
    <row r="162" spans="11:19" ht="15" customHeight="1">
      <c r="K162" s="2" t="str">
        <f>IF(PG!D164="","-",PG!D164)</f>
        <v>-</v>
      </c>
      <c r="N162" s="80" t="str">
        <f t="shared" si="9"/>
        <v/>
      </c>
      <c r="O162" s="80" t="str">
        <f t="shared" si="10"/>
        <v/>
      </c>
      <c r="P162" s="80" t="str">
        <f>IF(PI_For!C164=0,"Não cadastrado",PI_For!C164)</f>
        <v>Não cadastrado</v>
      </c>
      <c r="Q162" s="80" t="e">
        <f>AVERAGEIFS(Entrada!$G$7:$G$3006,Entrada!$D$7:$D$3006,$D$5,Entrada!$I$7:$I$3006,P162)</f>
        <v>#DIV/0!</v>
      </c>
      <c r="R162" s="80" t="e">
        <f>AVERAGEIFS(Entrada!$J$7:$J$3006,Entrada!$D$7:$D$3006,$D$5,Entrada!$I$7:$I$3006,P162)</f>
        <v>#DIV/0!</v>
      </c>
      <c r="S162" s="80">
        <v>1.58E-3</v>
      </c>
    </row>
    <row r="163" spans="11:19" ht="15" customHeight="1">
      <c r="K163" s="2" t="str">
        <f>IF(PG!D165="","-",PG!D165)</f>
        <v>-</v>
      </c>
      <c r="N163" s="80" t="str">
        <f t="shared" si="9"/>
        <v/>
      </c>
      <c r="O163" s="80" t="str">
        <f t="shared" si="10"/>
        <v/>
      </c>
      <c r="P163" s="80" t="str">
        <f>IF(PI_For!C165=0,"Não cadastrado",PI_For!C165)</f>
        <v>Não cadastrado</v>
      </c>
      <c r="Q163" s="80" t="e">
        <f>AVERAGEIFS(Entrada!$G$7:$G$3006,Entrada!$D$7:$D$3006,$D$5,Entrada!$I$7:$I$3006,P163)</f>
        <v>#DIV/0!</v>
      </c>
      <c r="R163" s="80" t="e">
        <f>AVERAGEIFS(Entrada!$J$7:$J$3006,Entrada!$D$7:$D$3006,$D$5,Entrada!$I$7:$I$3006,P163)</f>
        <v>#DIV/0!</v>
      </c>
      <c r="S163" s="80">
        <v>1.5900000000000001E-3</v>
      </c>
    </row>
    <row r="164" spans="11:19" ht="15" customHeight="1">
      <c r="K164" s="2" t="str">
        <f>IF(PG!D166="","-",PG!D166)</f>
        <v>-</v>
      </c>
      <c r="N164" s="80" t="str">
        <f t="shared" si="9"/>
        <v/>
      </c>
      <c r="O164" s="80" t="str">
        <f t="shared" si="10"/>
        <v/>
      </c>
      <c r="P164" s="80" t="str">
        <f>IF(PI_For!C166=0,"Não cadastrado",PI_For!C166)</f>
        <v>Não cadastrado</v>
      </c>
      <c r="Q164" s="80" t="e">
        <f>AVERAGEIFS(Entrada!$G$7:$G$3006,Entrada!$D$7:$D$3006,$D$5,Entrada!$I$7:$I$3006,P164)</f>
        <v>#DIV/0!</v>
      </c>
      <c r="R164" s="80" t="e">
        <f>AVERAGEIFS(Entrada!$J$7:$J$3006,Entrada!$D$7:$D$3006,$D$5,Entrada!$I$7:$I$3006,P164)</f>
        <v>#DIV/0!</v>
      </c>
      <c r="S164" s="80">
        <v>1.6000000000000001E-3</v>
      </c>
    </row>
    <row r="165" spans="11:19" ht="15" customHeight="1">
      <c r="K165" s="2" t="str">
        <f>IF(PG!D167="","-",PG!D167)</f>
        <v>-</v>
      </c>
      <c r="N165" s="80" t="str">
        <f t="shared" si="9"/>
        <v/>
      </c>
      <c r="O165" s="80" t="str">
        <f t="shared" si="10"/>
        <v/>
      </c>
      <c r="P165" s="80" t="str">
        <f>IF(PI_For!C167=0,"Não cadastrado",PI_For!C167)</f>
        <v>Não cadastrado</v>
      </c>
      <c r="Q165" s="80" t="e">
        <f>AVERAGEIFS(Entrada!$G$7:$G$3006,Entrada!$D$7:$D$3006,$D$5,Entrada!$I$7:$I$3006,P165)</f>
        <v>#DIV/0!</v>
      </c>
      <c r="R165" s="80" t="e">
        <f>AVERAGEIFS(Entrada!$J$7:$J$3006,Entrada!$D$7:$D$3006,$D$5,Entrada!$I$7:$I$3006,P165)</f>
        <v>#DIV/0!</v>
      </c>
      <c r="S165" s="80">
        <v>1.6100000000000001E-3</v>
      </c>
    </row>
    <row r="166" spans="11:19" ht="15" customHeight="1">
      <c r="K166" s="2" t="str">
        <f>IF(PG!D168="","-",PG!D168)</f>
        <v>-</v>
      </c>
      <c r="N166" s="80" t="str">
        <f t="shared" si="9"/>
        <v/>
      </c>
      <c r="O166" s="80" t="str">
        <f t="shared" si="10"/>
        <v/>
      </c>
      <c r="P166" s="80" t="str">
        <f>IF(PI_For!C168=0,"Não cadastrado",PI_For!C168)</f>
        <v>Não cadastrado</v>
      </c>
      <c r="Q166" s="80" t="e">
        <f>AVERAGEIFS(Entrada!$G$7:$G$3006,Entrada!$D$7:$D$3006,$D$5,Entrada!$I$7:$I$3006,P166)</f>
        <v>#DIV/0!</v>
      </c>
      <c r="R166" s="80" t="e">
        <f>AVERAGEIFS(Entrada!$J$7:$J$3006,Entrada!$D$7:$D$3006,$D$5,Entrada!$I$7:$I$3006,P166)</f>
        <v>#DIV/0!</v>
      </c>
      <c r="S166" s="80">
        <v>1.6199999999999999E-3</v>
      </c>
    </row>
    <row r="167" spans="11:19" ht="15" customHeight="1">
      <c r="K167" s="2" t="str">
        <f>IF(PG!D169="","-",PG!D169)</f>
        <v>-</v>
      </c>
      <c r="N167" s="80" t="str">
        <f t="shared" si="9"/>
        <v/>
      </c>
      <c r="O167" s="80" t="str">
        <f t="shared" si="10"/>
        <v/>
      </c>
      <c r="P167" s="80" t="str">
        <f>IF(PI_For!C169=0,"Não cadastrado",PI_For!C169)</f>
        <v>Não cadastrado</v>
      </c>
      <c r="Q167" s="80" t="e">
        <f>AVERAGEIFS(Entrada!$G$7:$G$3006,Entrada!$D$7:$D$3006,$D$5,Entrada!$I$7:$I$3006,P167)</f>
        <v>#DIV/0!</v>
      </c>
      <c r="R167" s="80" t="e">
        <f>AVERAGEIFS(Entrada!$J$7:$J$3006,Entrada!$D$7:$D$3006,$D$5,Entrada!$I$7:$I$3006,P167)</f>
        <v>#DIV/0!</v>
      </c>
      <c r="S167" s="80">
        <v>1.6299999999999999E-3</v>
      </c>
    </row>
    <row r="168" spans="11:19" ht="15" customHeight="1">
      <c r="K168" s="2" t="str">
        <f>IF(PG!D170="","-",PG!D170)</f>
        <v>-</v>
      </c>
      <c r="N168" s="80" t="str">
        <f t="shared" si="9"/>
        <v/>
      </c>
      <c r="O168" s="80" t="str">
        <f t="shared" si="10"/>
        <v/>
      </c>
      <c r="P168" s="80" t="str">
        <f>IF(PI_For!C170=0,"Não cadastrado",PI_For!C170)</f>
        <v>Não cadastrado</v>
      </c>
      <c r="Q168" s="80" t="e">
        <f>AVERAGEIFS(Entrada!$G$7:$G$3006,Entrada!$D$7:$D$3006,$D$5,Entrada!$I$7:$I$3006,P168)</f>
        <v>#DIV/0!</v>
      </c>
      <c r="R168" s="80" t="e">
        <f>AVERAGEIFS(Entrada!$J$7:$J$3006,Entrada!$D$7:$D$3006,$D$5,Entrada!$I$7:$I$3006,P168)</f>
        <v>#DIV/0!</v>
      </c>
      <c r="S168" s="80">
        <v>1.64E-3</v>
      </c>
    </row>
    <row r="169" spans="11:19" ht="15" customHeight="1">
      <c r="K169" s="2" t="str">
        <f>IF(PG!D171="","-",PG!D171)</f>
        <v>-</v>
      </c>
      <c r="N169" s="80" t="str">
        <f t="shared" si="9"/>
        <v/>
      </c>
      <c r="O169" s="80" t="str">
        <f t="shared" si="10"/>
        <v/>
      </c>
      <c r="P169" s="80" t="str">
        <f>IF(PI_For!C171=0,"Não cadastrado",PI_For!C171)</f>
        <v>Não cadastrado</v>
      </c>
      <c r="Q169" s="80" t="e">
        <f>AVERAGEIFS(Entrada!$G$7:$G$3006,Entrada!$D$7:$D$3006,$D$5,Entrada!$I$7:$I$3006,P169)</f>
        <v>#DIV/0!</v>
      </c>
      <c r="R169" s="80" t="e">
        <f>AVERAGEIFS(Entrada!$J$7:$J$3006,Entrada!$D$7:$D$3006,$D$5,Entrada!$I$7:$I$3006,P169)</f>
        <v>#DIV/0!</v>
      </c>
      <c r="S169" s="80">
        <v>1.65E-3</v>
      </c>
    </row>
    <row r="170" spans="11:19" ht="15" customHeight="1">
      <c r="K170" s="2" t="str">
        <f>IF(PG!D172="","-",PG!D172)</f>
        <v>-</v>
      </c>
      <c r="N170" s="80" t="str">
        <f t="shared" si="9"/>
        <v/>
      </c>
      <c r="O170" s="80" t="str">
        <f t="shared" si="10"/>
        <v/>
      </c>
      <c r="P170" s="80" t="str">
        <f>IF(PI_For!C172=0,"Não cadastrado",PI_For!C172)</f>
        <v>Não cadastrado</v>
      </c>
      <c r="Q170" s="80" t="e">
        <f>AVERAGEIFS(Entrada!$G$7:$G$3006,Entrada!$D$7:$D$3006,$D$5,Entrada!$I$7:$I$3006,P170)</f>
        <v>#DIV/0!</v>
      </c>
      <c r="R170" s="80" t="e">
        <f>AVERAGEIFS(Entrada!$J$7:$J$3006,Entrada!$D$7:$D$3006,$D$5,Entrada!$I$7:$I$3006,P170)</f>
        <v>#DIV/0!</v>
      </c>
      <c r="S170" s="80">
        <v>1.66E-3</v>
      </c>
    </row>
    <row r="171" spans="11:19" ht="15" customHeight="1">
      <c r="K171" s="2" t="str">
        <f>IF(PG!D173="","-",PG!D173)</f>
        <v>-</v>
      </c>
      <c r="N171" s="80" t="str">
        <f t="shared" si="9"/>
        <v/>
      </c>
      <c r="O171" s="80" t="str">
        <f t="shared" si="10"/>
        <v/>
      </c>
      <c r="P171" s="80" t="str">
        <f>IF(PI_For!C173=0,"Não cadastrado",PI_For!C173)</f>
        <v>Não cadastrado</v>
      </c>
      <c r="Q171" s="80" t="e">
        <f>AVERAGEIFS(Entrada!$G$7:$G$3006,Entrada!$D$7:$D$3006,$D$5,Entrada!$I$7:$I$3006,P171)</f>
        <v>#DIV/0!</v>
      </c>
      <c r="R171" s="80" t="e">
        <f>AVERAGEIFS(Entrada!$J$7:$J$3006,Entrada!$D$7:$D$3006,$D$5,Entrada!$I$7:$I$3006,P171)</f>
        <v>#DIV/0!</v>
      </c>
      <c r="S171" s="80">
        <v>1.67E-3</v>
      </c>
    </row>
    <row r="172" spans="11:19" ht="15" customHeight="1">
      <c r="K172" s="2" t="str">
        <f>IF(PG!D174="","-",PG!D174)</f>
        <v>-</v>
      </c>
      <c r="N172" s="80" t="str">
        <f t="shared" si="9"/>
        <v/>
      </c>
      <c r="O172" s="80" t="str">
        <f t="shared" si="10"/>
        <v/>
      </c>
      <c r="P172" s="80" t="str">
        <f>IF(PI_For!C174=0,"Não cadastrado",PI_For!C174)</f>
        <v>Não cadastrado</v>
      </c>
      <c r="Q172" s="80" t="e">
        <f>AVERAGEIFS(Entrada!$G$7:$G$3006,Entrada!$D$7:$D$3006,$D$5,Entrada!$I$7:$I$3006,P172)</f>
        <v>#DIV/0!</v>
      </c>
      <c r="R172" s="80" t="e">
        <f>AVERAGEIFS(Entrada!$J$7:$J$3006,Entrada!$D$7:$D$3006,$D$5,Entrada!$I$7:$I$3006,P172)</f>
        <v>#DIV/0!</v>
      </c>
      <c r="S172" s="80">
        <v>1.6800000000000001E-3</v>
      </c>
    </row>
    <row r="173" spans="11:19" ht="15" customHeight="1">
      <c r="K173" s="2" t="str">
        <f>IF(PG!D175="","-",PG!D175)</f>
        <v>-</v>
      </c>
      <c r="N173" s="80" t="str">
        <f t="shared" si="9"/>
        <v/>
      </c>
      <c r="O173" s="80" t="str">
        <f t="shared" si="10"/>
        <v/>
      </c>
      <c r="P173" s="80" t="str">
        <f>IF(PI_For!C175=0,"Não cadastrado",PI_For!C175)</f>
        <v>Não cadastrado</v>
      </c>
      <c r="Q173" s="80" t="e">
        <f>AVERAGEIFS(Entrada!$G$7:$G$3006,Entrada!$D$7:$D$3006,$D$5,Entrada!$I$7:$I$3006,P173)</f>
        <v>#DIV/0!</v>
      </c>
      <c r="R173" s="80" t="e">
        <f>AVERAGEIFS(Entrada!$J$7:$J$3006,Entrada!$D$7:$D$3006,$D$5,Entrada!$I$7:$I$3006,P173)</f>
        <v>#DIV/0!</v>
      </c>
      <c r="S173" s="80">
        <v>1.6900000000000001E-3</v>
      </c>
    </row>
    <row r="174" spans="11:19" ht="15" customHeight="1">
      <c r="K174" s="2" t="str">
        <f>IF(PG!D176="","-",PG!D176)</f>
        <v>-</v>
      </c>
      <c r="N174" s="80" t="str">
        <f t="shared" si="9"/>
        <v/>
      </c>
      <c r="O174" s="80" t="str">
        <f t="shared" si="10"/>
        <v/>
      </c>
      <c r="P174" s="80" t="str">
        <f>IF(PI_For!C176=0,"Não cadastrado",PI_For!C176)</f>
        <v>Não cadastrado</v>
      </c>
      <c r="Q174" s="80" t="e">
        <f>AVERAGEIFS(Entrada!$G$7:$G$3006,Entrada!$D$7:$D$3006,$D$5,Entrada!$I$7:$I$3006,P174)</f>
        <v>#DIV/0!</v>
      </c>
      <c r="R174" s="80" t="e">
        <f>AVERAGEIFS(Entrada!$J$7:$J$3006,Entrada!$D$7:$D$3006,$D$5,Entrada!$I$7:$I$3006,P174)</f>
        <v>#DIV/0!</v>
      </c>
      <c r="S174" s="80">
        <v>1.6999999999999999E-3</v>
      </c>
    </row>
    <row r="175" spans="11:19" ht="15" customHeight="1">
      <c r="K175" s="2" t="str">
        <f>IF(PG!D177="","-",PG!D177)</f>
        <v>-</v>
      </c>
      <c r="N175" s="80" t="str">
        <f t="shared" si="9"/>
        <v/>
      </c>
      <c r="O175" s="80" t="str">
        <f t="shared" si="10"/>
        <v/>
      </c>
      <c r="P175" s="80" t="str">
        <f>IF(PI_For!C177=0,"Não cadastrado",PI_For!C177)</f>
        <v>Não cadastrado</v>
      </c>
      <c r="Q175" s="80" t="e">
        <f>AVERAGEIFS(Entrada!$G$7:$G$3006,Entrada!$D$7:$D$3006,$D$5,Entrada!$I$7:$I$3006,P175)</f>
        <v>#DIV/0!</v>
      </c>
      <c r="R175" s="80" t="e">
        <f>AVERAGEIFS(Entrada!$J$7:$J$3006,Entrada!$D$7:$D$3006,$D$5,Entrada!$I$7:$I$3006,P175)</f>
        <v>#DIV/0!</v>
      </c>
      <c r="S175" s="80">
        <v>1.7099999999999999E-3</v>
      </c>
    </row>
    <row r="176" spans="11:19" ht="15" customHeight="1">
      <c r="K176" s="2" t="str">
        <f>IF(PG!D178="","-",PG!D178)</f>
        <v>-</v>
      </c>
      <c r="N176" s="80" t="str">
        <f t="shared" si="9"/>
        <v/>
      </c>
      <c r="O176" s="80" t="str">
        <f t="shared" si="10"/>
        <v/>
      </c>
      <c r="P176" s="80" t="str">
        <f>IF(PI_For!C178=0,"Não cadastrado",PI_For!C178)</f>
        <v>Não cadastrado</v>
      </c>
      <c r="Q176" s="80" t="e">
        <f>AVERAGEIFS(Entrada!$G$7:$G$3006,Entrada!$D$7:$D$3006,$D$5,Entrada!$I$7:$I$3006,P176)</f>
        <v>#DIV/0!</v>
      </c>
      <c r="R176" s="80" t="e">
        <f>AVERAGEIFS(Entrada!$J$7:$J$3006,Entrada!$D$7:$D$3006,$D$5,Entrada!$I$7:$I$3006,P176)</f>
        <v>#DIV/0!</v>
      </c>
      <c r="S176" s="80">
        <v>1.72E-3</v>
      </c>
    </row>
    <row r="177" spans="11:19" ht="15" customHeight="1">
      <c r="K177" s="2" t="str">
        <f>IF(PG!D179="","-",PG!D179)</f>
        <v>-</v>
      </c>
      <c r="N177" s="80" t="str">
        <f t="shared" si="9"/>
        <v/>
      </c>
      <c r="O177" s="80" t="str">
        <f t="shared" si="10"/>
        <v/>
      </c>
      <c r="P177" s="80" t="str">
        <f>IF(PI_For!C179=0,"Não cadastrado",PI_For!C179)</f>
        <v>Não cadastrado</v>
      </c>
      <c r="Q177" s="80" t="e">
        <f>AVERAGEIFS(Entrada!$G$7:$G$3006,Entrada!$D$7:$D$3006,$D$5,Entrada!$I$7:$I$3006,P177)</f>
        <v>#DIV/0!</v>
      </c>
      <c r="R177" s="80" t="e">
        <f>AVERAGEIFS(Entrada!$J$7:$J$3006,Entrada!$D$7:$D$3006,$D$5,Entrada!$I$7:$I$3006,P177)</f>
        <v>#DIV/0!</v>
      </c>
      <c r="S177" s="80">
        <v>1.73E-3</v>
      </c>
    </row>
    <row r="178" spans="11:19" ht="15" customHeight="1">
      <c r="K178" s="2" t="str">
        <f>IF(PG!D180="","-",PG!D180)</f>
        <v>-</v>
      </c>
      <c r="N178" s="80" t="str">
        <f t="shared" si="9"/>
        <v/>
      </c>
      <c r="O178" s="80" t="str">
        <f t="shared" si="10"/>
        <v/>
      </c>
      <c r="P178" s="80" t="str">
        <f>IF(PI_For!C180=0,"Não cadastrado",PI_For!C180)</f>
        <v>Não cadastrado</v>
      </c>
      <c r="Q178" s="80" t="e">
        <f>AVERAGEIFS(Entrada!$G$7:$G$3006,Entrada!$D$7:$D$3006,$D$5,Entrada!$I$7:$I$3006,P178)</f>
        <v>#DIV/0!</v>
      </c>
      <c r="R178" s="80" t="e">
        <f>AVERAGEIFS(Entrada!$J$7:$J$3006,Entrada!$D$7:$D$3006,$D$5,Entrada!$I$7:$I$3006,P178)</f>
        <v>#DIV/0!</v>
      </c>
      <c r="S178" s="80">
        <v>1.74E-3</v>
      </c>
    </row>
    <row r="179" spans="11:19" ht="15" customHeight="1">
      <c r="K179" s="2" t="str">
        <f>IF(PG!D181="","-",PG!D181)</f>
        <v>-</v>
      </c>
      <c r="N179" s="80" t="str">
        <f t="shared" si="9"/>
        <v/>
      </c>
      <c r="O179" s="80" t="str">
        <f t="shared" si="10"/>
        <v/>
      </c>
      <c r="P179" s="80" t="str">
        <f>IF(PI_For!C181=0,"Não cadastrado",PI_For!C181)</f>
        <v>Não cadastrado</v>
      </c>
      <c r="Q179" s="80" t="e">
        <f>AVERAGEIFS(Entrada!$G$7:$G$3006,Entrada!$D$7:$D$3006,$D$5,Entrada!$I$7:$I$3006,P179)</f>
        <v>#DIV/0!</v>
      </c>
      <c r="R179" s="80" t="e">
        <f>AVERAGEIFS(Entrada!$J$7:$J$3006,Entrada!$D$7:$D$3006,$D$5,Entrada!$I$7:$I$3006,P179)</f>
        <v>#DIV/0!</v>
      </c>
      <c r="S179" s="80">
        <v>1.75E-3</v>
      </c>
    </row>
    <row r="180" spans="11:19" ht="15" customHeight="1">
      <c r="K180" s="2" t="str">
        <f>IF(PG!D182="","-",PG!D182)</f>
        <v>-</v>
      </c>
      <c r="N180" s="80" t="str">
        <f t="shared" si="9"/>
        <v/>
      </c>
      <c r="O180" s="80" t="str">
        <f t="shared" si="10"/>
        <v/>
      </c>
      <c r="P180" s="80" t="str">
        <f>IF(PI_For!C182=0,"Não cadastrado",PI_For!C182)</f>
        <v>Não cadastrado</v>
      </c>
      <c r="Q180" s="80" t="e">
        <f>AVERAGEIFS(Entrada!$G$7:$G$3006,Entrada!$D$7:$D$3006,$D$5,Entrada!$I$7:$I$3006,P180)</f>
        <v>#DIV/0!</v>
      </c>
      <c r="R180" s="80" t="e">
        <f>AVERAGEIFS(Entrada!$J$7:$J$3006,Entrada!$D$7:$D$3006,$D$5,Entrada!$I$7:$I$3006,P180)</f>
        <v>#DIV/0!</v>
      </c>
      <c r="S180" s="80">
        <v>1.7600000000000001E-3</v>
      </c>
    </row>
    <row r="181" spans="11:19" ht="15" customHeight="1">
      <c r="K181" s="2" t="str">
        <f>IF(PG!D183="","-",PG!D183)</f>
        <v>-</v>
      </c>
      <c r="N181" s="80" t="str">
        <f t="shared" si="9"/>
        <v/>
      </c>
      <c r="O181" s="80" t="str">
        <f t="shared" si="10"/>
        <v/>
      </c>
      <c r="P181" s="80" t="str">
        <f>IF(PI_For!C183=0,"Não cadastrado",PI_For!C183)</f>
        <v>Não cadastrado</v>
      </c>
      <c r="Q181" s="80" t="e">
        <f>AVERAGEIFS(Entrada!$G$7:$G$3006,Entrada!$D$7:$D$3006,$D$5,Entrada!$I$7:$I$3006,P181)</f>
        <v>#DIV/0!</v>
      </c>
      <c r="R181" s="80" t="e">
        <f>AVERAGEIFS(Entrada!$J$7:$J$3006,Entrada!$D$7:$D$3006,$D$5,Entrada!$I$7:$I$3006,P181)</f>
        <v>#DIV/0!</v>
      </c>
      <c r="S181" s="80">
        <v>1.7700000000000001E-3</v>
      </c>
    </row>
    <row r="182" spans="11:19" ht="15" customHeight="1">
      <c r="K182" s="2" t="str">
        <f>IF(PG!D184="","-",PG!D184)</f>
        <v>-</v>
      </c>
      <c r="N182" s="80" t="str">
        <f t="shared" si="9"/>
        <v/>
      </c>
      <c r="O182" s="80" t="str">
        <f t="shared" si="10"/>
        <v/>
      </c>
      <c r="P182" s="80" t="str">
        <f>IF(PI_For!C184=0,"Não cadastrado",PI_For!C184)</f>
        <v>Não cadastrado</v>
      </c>
      <c r="Q182" s="80" t="e">
        <f>AVERAGEIFS(Entrada!$G$7:$G$3006,Entrada!$D$7:$D$3006,$D$5,Entrada!$I$7:$I$3006,P182)</f>
        <v>#DIV/0!</v>
      </c>
      <c r="R182" s="80" t="e">
        <f>AVERAGEIFS(Entrada!$J$7:$J$3006,Entrada!$D$7:$D$3006,$D$5,Entrada!$I$7:$I$3006,P182)</f>
        <v>#DIV/0!</v>
      </c>
      <c r="S182" s="80">
        <v>1.7799999999999999E-3</v>
      </c>
    </row>
    <row r="183" spans="11:19" ht="15" customHeight="1">
      <c r="K183" s="2" t="str">
        <f>IF(PG!D185="","-",PG!D185)</f>
        <v>-</v>
      </c>
      <c r="N183" s="80" t="str">
        <f t="shared" si="9"/>
        <v/>
      </c>
      <c r="O183" s="80" t="str">
        <f t="shared" si="10"/>
        <v/>
      </c>
      <c r="P183" s="80" t="str">
        <f>IF(PI_For!C185=0,"Não cadastrado",PI_For!C185)</f>
        <v>Não cadastrado</v>
      </c>
      <c r="Q183" s="80" t="e">
        <f>AVERAGEIFS(Entrada!$G$7:$G$3006,Entrada!$D$7:$D$3006,$D$5,Entrada!$I$7:$I$3006,P183)</f>
        <v>#DIV/0!</v>
      </c>
      <c r="R183" s="80" t="e">
        <f>AVERAGEIFS(Entrada!$J$7:$J$3006,Entrada!$D$7:$D$3006,$D$5,Entrada!$I$7:$I$3006,P183)</f>
        <v>#DIV/0!</v>
      </c>
      <c r="S183" s="80">
        <v>1.7899999999999999E-3</v>
      </c>
    </row>
    <row r="184" spans="11:19" ht="15" customHeight="1">
      <c r="K184" s="2" t="str">
        <f>IF(PG!D186="","-",PG!D186)</f>
        <v>-</v>
      </c>
      <c r="N184" s="80" t="str">
        <f t="shared" si="9"/>
        <v/>
      </c>
      <c r="O184" s="80" t="str">
        <f t="shared" si="10"/>
        <v/>
      </c>
      <c r="P184" s="80" t="str">
        <f>IF(PI_For!C186=0,"Não cadastrado",PI_For!C186)</f>
        <v>Não cadastrado</v>
      </c>
      <c r="Q184" s="80" t="e">
        <f>AVERAGEIFS(Entrada!$G$7:$G$3006,Entrada!$D$7:$D$3006,$D$5,Entrada!$I$7:$I$3006,P184)</f>
        <v>#DIV/0!</v>
      </c>
      <c r="R184" s="80" t="e">
        <f>AVERAGEIFS(Entrada!$J$7:$J$3006,Entrada!$D$7:$D$3006,$D$5,Entrada!$I$7:$I$3006,P184)</f>
        <v>#DIV/0!</v>
      </c>
      <c r="S184" s="80">
        <v>1.8E-3</v>
      </c>
    </row>
    <row r="185" spans="11:19" ht="15" customHeight="1">
      <c r="K185" s="2" t="str">
        <f>IF(PG!D187="","-",PG!D187)</f>
        <v>-</v>
      </c>
      <c r="N185" s="80" t="str">
        <f t="shared" si="9"/>
        <v/>
      </c>
      <c r="O185" s="80" t="str">
        <f t="shared" si="10"/>
        <v/>
      </c>
      <c r="P185" s="80" t="str">
        <f>IF(PI_For!C187=0,"Não cadastrado",PI_For!C187)</f>
        <v>Não cadastrado</v>
      </c>
      <c r="Q185" s="80" t="e">
        <f>AVERAGEIFS(Entrada!$G$7:$G$3006,Entrada!$D$7:$D$3006,$D$5,Entrada!$I$7:$I$3006,P185)</f>
        <v>#DIV/0!</v>
      </c>
      <c r="R185" s="80" t="e">
        <f>AVERAGEIFS(Entrada!$J$7:$J$3006,Entrada!$D$7:$D$3006,$D$5,Entrada!$I$7:$I$3006,P185)</f>
        <v>#DIV/0!</v>
      </c>
      <c r="S185" s="80">
        <v>1.81E-3</v>
      </c>
    </row>
    <row r="186" spans="11:19" ht="15" customHeight="1">
      <c r="K186" s="2" t="str">
        <f>IF(PG!D188="","-",PG!D188)</f>
        <v>-</v>
      </c>
      <c r="N186" s="80" t="str">
        <f t="shared" si="9"/>
        <v/>
      </c>
      <c r="O186" s="80" t="str">
        <f t="shared" si="10"/>
        <v/>
      </c>
      <c r="P186" s="80" t="str">
        <f>IF(PI_For!C188=0,"Não cadastrado",PI_For!C188)</f>
        <v>Não cadastrado</v>
      </c>
      <c r="Q186" s="80" t="e">
        <f>AVERAGEIFS(Entrada!$G$7:$G$3006,Entrada!$D$7:$D$3006,$D$5,Entrada!$I$7:$I$3006,P186)</f>
        <v>#DIV/0!</v>
      </c>
      <c r="R186" s="80" t="e">
        <f>AVERAGEIFS(Entrada!$J$7:$J$3006,Entrada!$D$7:$D$3006,$D$5,Entrada!$I$7:$I$3006,P186)</f>
        <v>#DIV/0!</v>
      </c>
      <c r="S186" s="80">
        <v>1.82E-3</v>
      </c>
    </row>
    <row r="187" spans="11:19" ht="15" customHeight="1">
      <c r="K187" s="2" t="str">
        <f>IF(PG!D189="","-",PG!D189)</f>
        <v>-</v>
      </c>
      <c r="N187" s="80" t="str">
        <f t="shared" si="9"/>
        <v/>
      </c>
      <c r="O187" s="80" t="str">
        <f t="shared" si="10"/>
        <v/>
      </c>
      <c r="P187" s="80" t="str">
        <f>IF(PI_For!C189=0,"Não cadastrado",PI_For!C189)</f>
        <v>Não cadastrado</v>
      </c>
      <c r="Q187" s="80" t="e">
        <f>AVERAGEIFS(Entrada!$G$7:$G$3006,Entrada!$D$7:$D$3006,$D$5,Entrada!$I$7:$I$3006,P187)</f>
        <v>#DIV/0!</v>
      </c>
      <c r="R187" s="80" t="e">
        <f>AVERAGEIFS(Entrada!$J$7:$J$3006,Entrada!$D$7:$D$3006,$D$5,Entrada!$I$7:$I$3006,P187)</f>
        <v>#DIV/0!</v>
      </c>
      <c r="S187" s="80">
        <v>1.83E-3</v>
      </c>
    </row>
    <row r="188" spans="11:19" ht="15" customHeight="1">
      <c r="K188" s="2" t="str">
        <f>IF(PG!D190="","-",PG!D190)</f>
        <v>-</v>
      </c>
      <c r="N188" s="80" t="str">
        <f t="shared" si="9"/>
        <v/>
      </c>
      <c r="O188" s="80" t="str">
        <f t="shared" si="10"/>
        <v/>
      </c>
      <c r="P188" s="80" t="str">
        <f>IF(PI_For!C190=0,"Não cadastrado",PI_For!C190)</f>
        <v>Não cadastrado</v>
      </c>
      <c r="Q188" s="80" t="e">
        <f>AVERAGEIFS(Entrada!$G$7:$G$3006,Entrada!$D$7:$D$3006,$D$5,Entrada!$I$7:$I$3006,P188)</f>
        <v>#DIV/0!</v>
      </c>
      <c r="R188" s="80" t="e">
        <f>AVERAGEIFS(Entrada!$J$7:$J$3006,Entrada!$D$7:$D$3006,$D$5,Entrada!$I$7:$I$3006,P188)</f>
        <v>#DIV/0!</v>
      </c>
      <c r="S188" s="80">
        <v>1.8400000000000001E-3</v>
      </c>
    </row>
    <row r="189" spans="11:19" ht="15" customHeight="1">
      <c r="K189" s="2" t="str">
        <f>IF(PG!D191="","-",PG!D191)</f>
        <v>-</v>
      </c>
      <c r="N189" s="80" t="str">
        <f t="shared" si="9"/>
        <v/>
      </c>
      <c r="O189" s="80" t="str">
        <f t="shared" si="10"/>
        <v/>
      </c>
      <c r="P189" s="80" t="str">
        <f>IF(PI_For!C191=0,"Não cadastrado",PI_For!C191)</f>
        <v>Não cadastrado</v>
      </c>
      <c r="Q189" s="80" t="e">
        <f>AVERAGEIFS(Entrada!$G$7:$G$3006,Entrada!$D$7:$D$3006,$D$5,Entrada!$I$7:$I$3006,P189)</f>
        <v>#DIV/0!</v>
      </c>
      <c r="R189" s="80" t="e">
        <f>AVERAGEIFS(Entrada!$J$7:$J$3006,Entrada!$D$7:$D$3006,$D$5,Entrada!$I$7:$I$3006,P189)</f>
        <v>#DIV/0!</v>
      </c>
      <c r="S189" s="80">
        <v>1.8500000000000001E-3</v>
      </c>
    </row>
    <row r="190" spans="11:19" ht="15" customHeight="1">
      <c r="K190" s="2" t="str">
        <f>IF(PG!D192="","-",PG!D192)</f>
        <v>-</v>
      </c>
      <c r="N190" s="80" t="str">
        <f t="shared" si="9"/>
        <v/>
      </c>
      <c r="O190" s="80" t="str">
        <f t="shared" si="10"/>
        <v/>
      </c>
      <c r="P190" s="80" t="str">
        <f>IF(PI_For!C192=0,"Não cadastrado",PI_For!C192)</f>
        <v>Não cadastrado</v>
      </c>
      <c r="Q190" s="80" t="e">
        <f>AVERAGEIFS(Entrada!$G$7:$G$3006,Entrada!$D$7:$D$3006,$D$5,Entrada!$I$7:$I$3006,P190)</f>
        <v>#DIV/0!</v>
      </c>
      <c r="R190" s="80" t="e">
        <f>AVERAGEIFS(Entrada!$J$7:$J$3006,Entrada!$D$7:$D$3006,$D$5,Entrada!$I$7:$I$3006,P190)</f>
        <v>#DIV/0!</v>
      </c>
      <c r="S190" s="80">
        <v>1.8600000000000001E-3</v>
      </c>
    </row>
    <row r="191" spans="11:19" ht="15" customHeight="1">
      <c r="K191" s="2" t="str">
        <f>IF(PG!D193="","-",PG!D193)</f>
        <v>-</v>
      </c>
      <c r="N191" s="80" t="str">
        <f t="shared" si="9"/>
        <v/>
      </c>
      <c r="O191" s="80" t="str">
        <f t="shared" si="10"/>
        <v/>
      </c>
      <c r="P191" s="80" t="str">
        <f>IF(PI_For!C193=0,"Não cadastrado",PI_For!C193)</f>
        <v>Não cadastrado</v>
      </c>
      <c r="Q191" s="80" t="e">
        <f>AVERAGEIFS(Entrada!$G$7:$G$3006,Entrada!$D$7:$D$3006,$D$5,Entrada!$I$7:$I$3006,P191)</f>
        <v>#DIV/0!</v>
      </c>
      <c r="R191" s="80" t="e">
        <f>AVERAGEIFS(Entrada!$J$7:$J$3006,Entrada!$D$7:$D$3006,$D$5,Entrada!$I$7:$I$3006,P191)</f>
        <v>#DIV/0!</v>
      </c>
      <c r="S191" s="80">
        <v>1.8699999999999999E-3</v>
      </c>
    </row>
    <row r="192" spans="11:19" ht="15" customHeight="1">
      <c r="K192" s="2" t="str">
        <f>IF(PG!D194="","-",PG!D194)</f>
        <v>-</v>
      </c>
      <c r="N192" s="80" t="str">
        <f t="shared" si="9"/>
        <v/>
      </c>
      <c r="O192" s="80" t="str">
        <f t="shared" si="10"/>
        <v/>
      </c>
      <c r="P192" s="80" t="str">
        <f>IF(PI_For!C194=0,"Não cadastrado",PI_For!C194)</f>
        <v>Não cadastrado</v>
      </c>
      <c r="Q192" s="80" t="e">
        <f>AVERAGEIFS(Entrada!$G$7:$G$3006,Entrada!$D$7:$D$3006,$D$5,Entrada!$I$7:$I$3006,P192)</f>
        <v>#DIV/0!</v>
      </c>
      <c r="R192" s="80" t="e">
        <f>AVERAGEIFS(Entrada!$J$7:$J$3006,Entrada!$D$7:$D$3006,$D$5,Entrada!$I$7:$I$3006,P192)</f>
        <v>#DIV/0!</v>
      </c>
      <c r="S192" s="80">
        <v>1.8799999999999999E-3</v>
      </c>
    </row>
    <row r="193" spans="11:19" ht="15" customHeight="1">
      <c r="K193" s="2" t="str">
        <f>IF(PG!D195="","-",PG!D195)</f>
        <v>-</v>
      </c>
      <c r="N193" s="80" t="str">
        <f t="shared" si="9"/>
        <v/>
      </c>
      <c r="O193" s="80" t="str">
        <f t="shared" si="10"/>
        <v/>
      </c>
      <c r="P193" s="80" t="str">
        <f>IF(PI_For!C195=0,"Não cadastrado",PI_For!C195)</f>
        <v>Não cadastrado</v>
      </c>
      <c r="Q193" s="80" t="e">
        <f>AVERAGEIFS(Entrada!$G$7:$G$3006,Entrada!$D$7:$D$3006,$D$5,Entrada!$I$7:$I$3006,P193)</f>
        <v>#DIV/0!</v>
      </c>
      <c r="R193" s="80" t="e">
        <f>AVERAGEIFS(Entrada!$J$7:$J$3006,Entrada!$D$7:$D$3006,$D$5,Entrada!$I$7:$I$3006,P193)</f>
        <v>#DIV/0!</v>
      </c>
      <c r="S193" s="80">
        <v>1.89E-3</v>
      </c>
    </row>
    <row r="194" spans="11:19" ht="15" customHeight="1">
      <c r="K194" s="2" t="str">
        <f>IF(PG!D196="","-",PG!D196)</f>
        <v>-</v>
      </c>
      <c r="N194" s="80" t="str">
        <f t="shared" si="9"/>
        <v/>
      </c>
      <c r="O194" s="80" t="str">
        <f t="shared" si="10"/>
        <v/>
      </c>
      <c r="P194" s="80" t="str">
        <f>IF(PI_For!C196=0,"Não cadastrado",PI_For!C196)</f>
        <v>Não cadastrado</v>
      </c>
      <c r="Q194" s="80" t="e">
        <f>AVERAGEIFS(Entrada!$G$7:$G$3006,Entrada!$D$7:$D$3006,$D$5,Entrada!$I$7:$I$3006,P194)</f>
        <v>#DIV/0!</v>
      </c>
      <c r="R194" s="80" t="e">
        <f>AVERAGEIFS(Entrada!$J$7:$J$3006,Entrada!$D$7:$D$3006,$D$5,Entrada!$I$7:$I$3006,P194)</f>
        <v>#DIV/0!</v>
      </c>
      <c r="S194" s="80">
        <v>1.9E-3</v>
      </c>
    </row>
    <row r="195" spans="11:19" ht="15" customHeight="1">
      <c r="K195" s="2" t="str">
        <f>IF(PG!D197="","-",PG!D197)</f>
        <v>-</v>
      </c>
      <c r="N195" s="80" t="str">
        <f t="shared" si="9"/>
        <v/>
      </c>
      <c r="O195" s="80" t="str">
        <f t="shared" si="10"/>
        <v/>
      </c>
      <c r="P195" s="80" t="str">
        <f>IF(PI_For!C197=0,"Não cadastrado",PI_For!C197)</f>
        <v>Não cadastrado</v>
      </c>
      <c r="Q195" s="80" t="e">
        <f>AVERAGEIFS(Entrada!$G$7:$G$3006,Entrada!$D$7:$D$3006,$D$5,Entrada!$I$7:$I$3006,P195)</f>
        <v>#DIV/0!</v>
      </c>
      <c r="R195" s="80" t="e">
        <f>AVERAGEIFS(Entrada!$J$7:$J$3006,Entrada!$D$7:$D$3006,$D$5,Entrada!$I$7:$I$3006,P195)</f>
        <v>#DIV/0!</v>
      </c>
      <c r="S195" s="80">
        <v>1.91E-3</v>
      </c>
    </row>
    <row r="196" spans="11:19" ht="15" customHeight="1">
      <c r="K196" s="2" t="str">
        <f>IF(PG!D198="","-",PG!D198)</f>
        <v>-</v>
      </c>
      <c r="N196" s="80" t="str">
        <f t="shared" si="9"/>
        <v/>
      </c>
      <c r="O196" s="80" t="str">
        <f t="shared" si="10"/>
        <v/>
      </c>
      <c r="P196" s="80" t="str">
        <f>IF(PI_For!C198=0,"Não cadastrado",PI_For!C198)</f>
        <v>Não cadastrado</v>
      </c>
      <c r="Q196" s="80" t="e">
        <f>AVERAGEIFS(Entrada!$G$7:$G$3006,Entrada!$D$7:$D$3006,$D$5,Entrada!$I$7:$I$3006,P196)</f>
        <v>#DIV/0!</v>
      </c>
      <c r="R196" s="80" t="e">
        <f>AVERAGEIFS(Entrada!$J$7:$J$3006,Entrada!$D$7:$D$3006,$D$5,Entrada!$I$7:$I$3006,P196)</f>
        <v>#DIV/0!</v>
      </c>
      <c r="S196" s="80">
        <v>1.92E-3</v>
      </c>
    </row>
    <row r="197" spans="11:19" ht="15" customHeight="1">
      <c r="K197" s="2" t="str">
        <f>IF(PG!D199="","-",PG!D199)</f>
        <v>-</v>
      </c>
      <c r="N197" s="80" t="str">
        <f t="shared" si="9"/>
        <v/>
      </c>
      <c r="O197" s="80" t="str">
        <f t="shared" si="10"/>
        <v/>
      </c>
      <c r="P197" s="80" t="str">
        <f>IF(PI_For!C199=0,"Não cadastrado",PI_For!C199)</f>
        <v>Não cadastrado</v>
      </c>
      <c r="Q197" s="80" t="e">
        <f>AVERAGEIFS(Entrada!$G$7:$G$3006,Entrada!$D$7:$D$3006,$D$5,Entrada!$I$7:$I$3006,P197)</f>
        <v>#DIV/0!</v>
      </c>
      <c r="R197" s="80" t="e">
        <f>AVERAGEIFS(Entrada!$J$7:$J$3006,Entrada!$D$7:$D$3006,$D$5,Entrada!$I$7:$I$3006,P197)</f>
        <v>#DIV/0!</v>
      </c>
      <c r="S197" s="80">
        <v>1.9300000000000001E-3</v>
      </c>
    </row>
    <row r="198" spans="11:19" ht="15" customHeight="1">
      <c r="K198" s="2" t="str">
        <f>IF(PG!D200="","-",PG!D200)</f>
        <v>-</v>
      </c>
      <c r="N198" s="80" t="str">
        <f t="shared" ref="N198:N261" si="11">IFERROR(Q198+S198,"")</f>
        <v/>
      </c>
      <c r="O198" s="80" t="str">
        <f t="shared" ref="O198:O261" si="12">IFERROR(R198+S198,"")</f>
        <v/>
      </c>
      <c r="P198" s="80" t="str">
        <f>IF(PI_For!C200=0,"Não cadastrado",PI_For!C200)</f>
        <v>Não cadastrado</v>
      </c>
      <c r="Q198" s="80" t="e">
        <f>AVERAGEIFS(Entrada!$G$7:$G$3006,Entrada!$D$7:$D$3006,$D$5,Entrada!$I$7:$I$3006,P198)</f>
        <v>#DIV/0!</v>
      </c>
      <c r="R198" s="80" t="e">
        <f>AVERAGEIFS(Entrada!$J$7:$J$3006,Entrada!$D$7:$D$3006,$D$5,Entrada!$I$7:$I$3006,P198)</f>
        <v>#DIV/0!</v>
      </c>
      <c r="S198" s="80">
        <v>1.9400000000000001E-3</v>
      </c>
    </row>
    <row r="199" spans="11:19" ht="15" customHeight="1">
      <c r="K199" s="2" t="str">
        <f>IF(PG!D201="","-",PG!D201)</f>
        <v>-</v>
      </c>
      <c r="N199" s="80" t="str">
        <f t="shared" si="11"/>
        <v/>
      </c>
      <c r="O199" s="80" t="str">
        <f t="shared" si="12"/>
        <v/>
      </c>
      <c r="P199" s="80" t="str">
        <f>IF(PI_For!C201=0,"Não cadastrado",PI_For!C201)</f>
        <v>Não cadastrado</v>
      </c>
      <c r="Q199" s="80" t="e">
        <f>AVERAGEIFS(Entrada!$G$7:$G$3006,Entrada!$D$7:$D$3006,$D$5,Entrada!$I$7:$I$3006,P199)</f>
        <v>#DIV/0!</v>
      </c>
      <c r="R199" s="80" t="e">
        <f>AVERAGEIFS(Entrada!$J$7:$J$3006,Entrada!$D$7:$D$3006,$D$5,Entrada!$I$7:$I$3006,P199)</f>
        <v>#DIV/0!</v>
      </c>
      <c r="S199" s="80">
        <v>1.9499999999999999E-3</v>
      </c>
    </row>
    <row r="200" spans="11:19" ht="15" customHeight="1">
      <c r="K200" s="2" t="str">
        <f>IF(PG!D202="","-",PG!D202)</f>
        <v>-</v>
      </c>
      <c r="N200" s="80" t="str">
        <f t="shared" si="11"/>
        <v/>
      </c>
      <c r="O200" s="80" t="str">
        <f t="shared" si="12"/>
        <v/>
      </c>
      <c r="P200" s="80" t="str">
        <f>IF(PI_For!C202=0,"Não cadastrado",PI_For!C202)</f>
        <v>Não cadastrado</v>
      </c>
      <c r="Q200" s="80" t="e">
        <f>AVERAGEIFS(Entrada!$G$7:$G$3006,Entrada!$D$7:$D$3006,$D$5,Entrada!$I$7:$I$3006,P200)</f>
        <v>#DIV/0!</v>
      </c>
      <c r="R200" s="80" t="e">
        <f>AVERAGEIFS(Entrada!$J$7:$J$3006,Entrada!$D$7:$D$3006,$D$5,Entrada!$I$7:$I$3006,P200)</f>
        <v>#DIV/0!</v>
      </c>
      <c r="S200" s="80">
        <v>1.9599999999999999E-3</v>
      </c>
    </row>
    <row r="201" spans="11:19" ht="15" customHeight="1">
      <c r="K201" s="2" t="str">
        <f>IF(PG!D203="","-",PG!D203)</f>
        <v>-</v>
      </c>
      <c r="N201" s="80" t="str">
        <f t="shared" si="11"/>
        <v/>
      </c>
      <c r="O201" s="80" t="str">
        <f t="shared" si="12"/>
        <v/>
      </c>
      <c r="P201" s="80" t="str">
        <f>IF(PI_For!C203=0,"Não cadastrado",PI_For!C203)</f>
        <v>Não cadastrado</v>
      </c>
      <c r="Q201" s="80" t="e">
        <f>AVERAGEIFS(Entrada!$G$7:$G$3006,Entrada!$D$7:$D$3006,$D$5,Entrada!$I$7:$I$3006,P201)</f>
        <v>#DIV/0!</v>
      </c>
      <c r="R201" s="80" t="e">
        <f>AVERAGEIFS(Entrada!$J$7:$J$3006,Entrada!$D$7:$D$3006,$D$5,Entrada!$I$7:$I$3006,P201)</f>
        <v>#DIV/0!</v>
      </c>
      <c r="S201" s="80">
        <v>1.97E-3</v>
      </c>
    </row>
    <row r="202" spans="11:19" ht="15" customHeight="1">
      <c r="K202" s="2" t="str">
        <f>IF(PG!D204="","-",PG!D204)</f>
        <v>-</v>
      </c>
      <c r="N202" s="80" t="str">
        <f t="shared" si="11"/>
        <v/>
      </c>
      <c r="O202" s="80" t="str">
        <f t="shared" si="12"/>
        <v/>
      </c>
      <c r="P202" s="80" t="str">
        <f>IF(PI_For!C204=0,"Não cadastrado",PI_For!C204)</f>
        <v>Não cadastrado</v>
      </c>
      <c r="Q202" s="80" t="e">
        <f>AVERAGEIFS(Entrada!$G$7:$G$3006,Entrada!$D$7:$D$3006,$D$5,Entrada!$I$7:$I$3006,P202)</f>
        <v>#DIV/0!</v>
      </c>
      <c r="R202" s="80" t="e">
        <f>AVERAGEIFS(Entrada!$J$7:$J$3006,Entrada!$D$7:$D$3006,$D$5,Entrada!$I$7:$I$3006,P202)</f>
        <v>#DIV/0!</v>
      </c>
      <c r="S202" s="80">
        <v>1.98E-3</v>
      </c>
    </row>
    <row r="203" spans="11:19" ht="15" customHeight="1">
      <c r="K203" s="2" t="str">
        <f>IF(PG!D205="","-",PG!D205)</f>
        <v>-</v>
      </c>
      <c r="N203" s="80" t="str">
        <f t="shared" si="11"/>
        <v/>
      </c>
      <c r="O203" s="80" t="str">
        <f t="shared" si="12"/>
        <v/>
      </c>
      <c r="P203" s="80" t="str">
        <f>IF(PI_For!C205=0,"Não cadastrado",PI_For!C205)</f>
        <v>Não cadastrado</v>
      </c>
      <c r="Q203" s="80" t="e">
        <f>AVERAGEIFS(Entrada!$G$7:$G$3006,Entrada!$D$7:$D$3006,$D$5,Entrada!$I$7:$I$3006,P203)</f>
        <v>#DIV/0!</v>
      </c>
      <c r="R203" s="80" t="e">
        <f>AVERAGEIFS(Entrada!$J$7:$J$3006,Entrada!$D$7:$D$3006,$D$5,Entrada!$I$7:$I$3006,P203)</f>
        <v>#DIV/0!</v>
      </c>
      <c r="S203" s="80">
        <v>1.99E-3</v>
      </c>
    </row>
    <row r="204" spans="11:19" ht="15" customHeight="1">
      <c r="K204" s="2" t="str">
        <f>IF(PG!D206="","-",PG!D206)</f>
        <v>-</v>
      </c>
      <c r="N204" s="80" t="str">
        <f t="shared" si="11"/>
        <v/>
      </c>
      <c r="O204" s="80" t="str">
        <f t="shared" si="12"/>
        <v/>
      </c>
      <c r="P204" s="80" t="str">
        <f>IF(PI_For!C206=0,"Não cadastrado",PI_For!C206)</f>
        <v>Não cadastrado</v>
      </c>
      <c r="Q204" s="80" t="e">
        <f>AVERAGEIFS(Entrada!$G$7:$G$3006,Entrada!$D$7:$D$3006,$D$5,Entrada!$I$7:$I$3006,P204)</f>
        <v>#DIV/0!</v>
      </c>
      <c r="R204" s="80" t="e">
        <f>AVERAGEIFS(Entrada!$J$7:$J$3006,Entrada!$D$7:$D$3006,$D$5,Entrada!$I$7:$I$3006,P204)</f>
        <v>#DIV/0!</v>
      </c>
      <c r="S204" s="80">
        <v>2E-3</v>
      </c>
    </row>
    <row r="205" spans="11:19" ht="15" customHeight="1">
      <c r="K205" s="2" t="str">
        <f>IF(PG!D207="","-",PG!D207)</f>
        <v>-</v>
      </c>
      <c r="N205" s="80" t="str">
        <f t="shared" si="11"/>
        <v/>
      </c>
      <c r="O205" s="80" t="str">
        <f t="shared" si="12"/>
        <v/>
      </c>
      <c r="P205" s="80" t="str">
        <f>IF(PI_For!C207=0,"Não cadastrado",PI_For!C207)</f>
        <v>Não cadastrado</v>
      </c>
      <c r="Q205" s="80" t="e">
        <f>AVERAGEIFS(Entrada!$G$7:$G$3006,Entrada!$D$7:$D$3006,$D$5,Entrada!$I$7:$I$3006,P205)</f>
        <v>#DIV/0!</v>
      </c>
      <c r="R205" s="80" t="e">
        <f>AVERAGEIFS(Entrada!$J$7:$J$3006,Entrada!$D$7:$D$3006,$D$5,Entrada!$I$7:$I$3006,P205)</f>
        <v>#DIV/0!</v>
      </c>
      <c r="S205" s="80">
        <v>2.0100000000000001E-3</v>
      </c>
    </row>
    <row r="206" spans="11:19" ht="15" customHeight="1">
      <c r="K206" s="2" t="str">
        <f>IF(PG!D208="","-",PG!D208)</f>
        <v>-</v>
      </c>
      <c r="N206" s="80" t="str">
        <f t="shared" si="11"/>
        <v/>
      </c>
      <c r="O206" s="80" t="str">
        <f t="shared" si="12"/>
        <v/>
      </c>
      <c r="P206" s="80" t="str">
        <f>IF(PI_For!C208=0,"Não cadastrado",PI_For!C208)</f>
        <v>Não cadastrado</v>
      </c>
      <c r="Q206" s="80" t="e">
        <f>AVERAGEIFS(Entrada!$G$7:$G$3006,Entrada!$D$7:$D$3006,$D$5,Entrada!$I$7:$I$3006,P206)</f>
        <v>#DIV/0!</v>
      </c>
      <c r="R206" s="80" t="e">
        <f>AVERAGEIFS(Entrada!$J$7:$J$3006,Entrada!$D$7:$D$3006,$D$5,Entrada!$I$7:$I$3006,P206)</f>
        <v>#DIV/0!</v>
      </c>
      <c r="S206" s="80">
        <v>2.0200000000000001E-3</v>
      </c>
    </row>
    <row r="207" spans="11:19" ht="15" customHeight="1">
      <c r="K207" s="2" t="str">
        <f>IF(PG!D209="","-",PG!D209)</f>
        <v>-</v>
      </c>
      <c r="N207" s="80" t="str">
        <f t="shared" si="11"/>
        <v/>
      </c>
      <c r="O207" s="80" t="str">
        <f t="shared" si="12"/>
        <v/>
      </c>
      <c r="P207" s="80" t="str">
        <f>IF(PI_For!C209=0,"Não cadastrado",PI_For!C209)</f>
        <v>Não cadastrado</v>
      </c>
      <c r="Q207" s="80" t="e">
        <f>AVERAGEIFS(Entrada!$G$7:$G$3006,Entrada!$D$7:$D$3006,$D$5,Entrada!$I$7:$I$3006,P207)</f>
        <v>#DIV/0!</v>
      </c>
      <c r="R207" s="80" t="e">
        <f>AVERAGEIFS(Entrada!$J$7:$J$3006,Entrada!$D$7:$D$3006,$D$5,Entrada!$I$7:$I$3006,P207)</f>
        <v>#DIV/0!</v>
      </c>
      <c r="S207" s="80">
        <v>2.0300000000000001E-3</v>
      </c>
    </row>
    <row r="208" spans="11:19" ht="15" customHeight="1">
      <c r="K208" s="2" t="str">
        <f>IF(PG!D210="","-",PG!D210)</f>
        <v>-</v>
      </c>
      <c r="N208" s="80" t="str">
        <f t="shared" si="11"/>
        <v/>
      </c>
      <c r="O208" s="80" t="str">
        <f t="shared" si="12"/>
        <v/>
      </c>
      <c r="P208" s="80" t="str">
        <f>IF(PI_For!C210=0,"Não cadastrado",PI_For!C210)</f>
        <v>Não cadastrado</v>
      </c>
      <c r="Q208" s="80" t="e">
        <f>AVERAGEIFS(Entrada!$G$7:$G$3006,Entrada!$D$7:$D$3006,$D$5,Entrada!$I$7:$I$3006,P208)</f>
        <v>#DIV/0!</v>
      </c>
      <c r="R208" s="80" t="e">
        <f>AVERAGEIFS(Entrada!$J$7:$J$3006,Entrada!$D$7:$D$3006,$D$5,Entrada!$I$7:$I$3006,P208)</f>
        <v>#DIV/0!</v>
      </c>
      <c r="S208" s="80">
        <v>2.0400000000000001E-3</v>
      </c>
    </row>
    <row r="209" spans="11:19" ht="15" customHeight="1">
      <c r="K209" s="2" t="str">
        <f>IF(PG!D211="","-",PG!D211)</f>
        <v>-</v>
      </c>
      <c r="N209" s="80" t="str">
        <f t="shared" si="11"/>
        <v/>
      </c>
      <c r="O209" s="80" t="str">
        <f t="shared" si="12"/>
        <v/>
      </c>
      <c r="P209" s="80" t="str">
        <f>IF(PI_For!C211=0,"Não cadastrado",PI_For!C211)</f>
        <v>Não cadastrado</v>
      </c>
      <c r="Q209" s="80" t="e">
        <f>AVERAGEIFS(Entrada!$G$7:$G$3006,Entrada!$D$7:$D$3006,$D$5,Entrada!$I$7:$I$3006,P209)</f>
        <v>#DIV/0!</v>
      </c>
      <c r="R209" s="80" t="e">
        <f>AVERAGEIFS(Entrada!$J$7:$J$3006,Entrada!$D$7:$D$3006,$D$5,Entrada!$I$7:$I$3006,P209)</f>
        <v>#DIV/0!</v>
      </c>
      <c r="S209" s="80">
        <v>2.0500000000000002E-3</v>
      </c>
    </row>
    <row r="210" spans="11:19" ht="15" customHeight="1">
      <c r="K210" s="2" t="str">
        <f>IF(PG!D212="","-",PG!D212)</f>
        <v>-</v>
      </c>
      <c r="N210" s="80" t="str">
        <f t="shared" si="11"/>
        <v/>
      </c>
      <c r="O210" s="80" t="str">
        <f t="shared" si="12"/>
        <v/>
      </c>
      <c r="P210" s="80" t="str">
        <f>IF(PI_For!C212=0,"Não cadastrado",PI_For!C212)</f>
        <v>Não cadastrado</v>
      </c>
      <c r="Q210" s="80" t="e">
        <f>AVERAGEIFS(Entrada!$G$7:$G$3006,Entrada!$D$7:$D$3006,$D$5,Entrada!$I$7:$I$3006,P210)</f>
        <v>#DIV/0!</v>
      </c>
      <c r="R210" s="80" t="e">
        <f>AVERAGEIFS(Entrada!$J$7:$J$3006,Entrada!$D$7:$D$3006,$D$5,Entrada!$I$7:$I$3006,P210)</f>
        <v>#DIV/0!</v>
      </c>
      <c r="S210" s="80">
        <v>2.0600000000000002E-3</v>
      </c>
    </row>
    <row r="211" spans="11:19" ht="15" customHeight="1">
      <c r="K211" s="2" t="str">
        <f>IF(PG!D213="","-",PG!D213)</f>
        <v>-</v>
      </c>
      <c r="N211" s="80" t="str">
        <f t="shared" si="11"/>
        <v/>
      </c>
      <c r="O211" s="80" t="str">
        <f t="shared" si="12"/>
        <v/>
      </c>
      <c r="P211" s="80" t="str">
        <f>IF(PI_For!C213=0,"Não cadastrado",PI_For!C213)</f>
        <v>Não cadastrado</v>
      </c>
      <c r="Q211" s="80" t="e">
        <f>AVERAGEIFS(Entrada!$G$7:$G$3006,Entrada!$D$7:$D$3006,$D$5,Entrada!$I$7:$I$3006,P211)</f>
        <v>#DIV/0!</v>
      </c>
      <c r="R211" s="80" t="e">
        <f>AVERAGEIFS(Entrada!$J$7:$J$3006,Entrada!$D$7:$D$3006,$D$5,Entrada!$I$7:$I$3006,P211)</f>
        <v>#DIV/0!</v>
      </c>
      <c r="S211" s="80">
        <v>2.0699999999999998E-3</v>
      </c>
    </row>
    <row r="212" spans="11:19" ht="15" customHeight="1">
      <c r="K212" s="2" t="str">
        <f>IF(PG!D214="","-",PG!D214)</f>
        <v>-</v>
      </c>
      <c r="N212" s="80" t="str">
        <f t="shared" si="11"/>
        <v/>
      </c>
      <c r="O212" s="80" t="str">
        <f t="shared" si="12"/>
        <v/>
      </c>
      <c r="P212" s="80" t="str">
        <f>IF(PI_For!C214=0,"Não cadastrado",PI_For!C214)</f>
        <v>Não cadastrado</v>
      </c>
      <c r="Q212" s="80" t="e">
        <f>AVERAGEIFS(Entrada!$G$7:$G$3006,Entrada!$D$7:$D$3006,$D$5,Entrada!$I$7:$I$3006,P212)</f>
        <v>#DIV/0!</v>
      </c>
      <c r="R212" s="80" t="e">
        <f>AVERAGEIFS(Entrada!$J$7:$J$3006,Entrada!$D$7:$D$3006,$D$5,Entrada!$I$7:$I$3006,P212)</f>
        <v>#DIV/0!</v>
      </c>
      <c r="S212" s="80">
        <v>2.0799999999999998E-3</v>
      </c>
    </row>
    <row r="213" spans="11:19" ht="15" customHeight="1">
      <c r="K213" s="2" t="str">
        <f>IF(PG!D215="","-",PG!D215)</f>
        <v>-</v>
      </c>
      <c r="N213" s="80" t="str">
        <f t="shared" si="11"/>
        <v/>
      </c>
      <c r="O213" s="80" t="str">
        <f t="shared" si="12"/>
        <v/>
      </c>
      <c r="P213" s="80" t="str">
        <f>IF(PI_For!C215=0,"Não cadastrado",PI_For!C215)</f>
        <v>Não cadastrado</v>
      </c>
      <c r="Q213" s="80" t="e">
        <f>AVERAGEIFS(Entrada!$G$7:$G$3006,Entrada!$D$7:$D$3006,$D$5,Entrada!$I$7:$I$3006,P213)</f>
        <v>#DIV/0!</v>
      </c>
      <c r="R213" s="80" t="e">
        <f>AVERAGEIFS(Entrada!$J$7:$J$3006,Entrada!$D$7:$D$3006,$D$5,Entrada!$I$7:$I$3006,P213)</f>
        <v>#DIV/0!</v>
      </c>
      <c r="S213" s="80">
        <v>2.0899999999999998E-3</v>
      </c>
    </row>
    <row r="214" spans="11:19" ht="15" customHeight="1">
      <c r="K214" s="2" t="str">
        <f>IF(PG!D216="","-",PG!D216)</f>
        <v>-</v>
      </c>
      <c r="N214" s="80" t="str">
        <f t="shared" si="11"/>
        <v/>
      </c>
      <c r="O214" s="80" t="str">
        <f t="shared" si="12"/>
        <v/>
      </c>
      <c r="P214" s="80" t="str">
        <f>IF(PI_For!C216=0,"Não cadastrado",PI_For!C216)</f>
        <v>Não cadastrado</v>
      </c>
      <c r="Q214" s="80" t="e">
        <f>AVERAGEIFS(Entrada!$G$7:$G$3006,Entrada!$D$7:$D$3006,$D$5,Entrada!$I$7:$I$3006,P214)</f>
        <v>#DIV/0!</v>
      </c>
      <c r="R214" s="80" t="e">
        <f>AVERAGEIFS(Entrada!$J$7:$J$3006,Entrada!$D$7:$D$3006,$D$5,Entrada!$I$7:$I$3006,P214)</f>
        <v>#DIV/0!</v>
      </c>
      <c r="S214" s="80">
        <v>2.0999999999999999E-3</v>
      </c>
    </row>
    <row r="215" spans="11:19" ht="15" customHeight="1">
      <c r="K215" s="2" t="str">
        <f>IF(PG!D217="","-",PG!D217)</f>
        <v>-</v>
      </c>
      <c r="N215" s="80" t="str">
        <f t="shared" si="11"/>
        <v/>
      </c>
      <c r="O215" s="80" t="str">
        <f t="shared" si="12"/>
        <v/>
      </c>
      <c r="P215" s="80" t="str">
        <f>IF(PI_For!C217=0,"Não cadastrado",PI_For!C217)</f>
        <v>Não cadastrado</v>
      </c>
      <c r="Q215" s="80" t="e">
        <f>AVERAGEIFS(Entrada!$G$7:$G$3006,Entrada!$D$7:$D$3006,$D$5,Entrada!$I$7:$I$3006,P215)</f>
        <v>#DIV/0!</v>
      </c>
      <c r="R215" s="80" t="e">
        <f>AVERAGEIFS(Entrada!$J$7:$J$3006,Entrada!$D$7:$D$3006,$D$5,Entrada!$I$7:$I$3006,P215)</f>
        <v>#DIV/0!</v>
      </c>
      <c r="S215" s="80">
        <v>2.1099999999999999E-3</v>
      </c>
    </row>
    <row r="216" spans="11:19" ht="15" customHeight="1">
      <c r="K216" s="2" t="str">
        <f>IF(PG!D218="","-",PG!D218)</f>
        <v>-</v>
      </c>
      <c r="N216" s="80" t="str">
        <f t="shared" si="11"/>
        <v/>
      </c>
      <c r="O216" s="80" t="str">
        <f t="shared" si="12"/>
        <v/>
      </c>
      <c r="P216" s="80" t="str">
        <f>IF(PI_For!C218=0,"Não cadastrado",PI_For!C218)</f>
        <v>Não cadastrado</v>
      </c>
      <c r="Q216" s="80" t="e">
        <f>AVERAGEIFS(Entrada!$G$7:$G$3006,Entrada!$D$7:$D$3006,$D$5,Entrada!$I$7:$I$3006,P216)</f>
        <v>#DIV/0!</v>
      </c>
      <c r="R216" s="80" t="e">
        <f>AVERAGEIFS(Entrada!$J$7:$J$3006,Entrada!$D$7:$D$3006,$D$5,Entrada!$I$7:$I$3006,P216)</f>
        <v>#DIV/0!</v>
      </c>
      <c r="S216" s="80">
        <v>2.1199999999999999E-3</v>
      </c>
    </row>
    <row r="217" spans="11:19" ht="15" customHeight="1">
      <c r="K217" s="2" t="str">
        <f>IF(PG!D219="","-",PG!D219)</f>
        <v>-</v>
      </c>
      <c r="N217" s="80" t="str">
        <f t="shared" si="11"/>
        <v/>
      </c>
      <c r="O217" s="80" t="str">
        <f t="shared" si="12"/>
        <v/>
      </c>
      <c r="P217" s="80" t="str">
        <f>IF(PI_For!C219=0,"Não cadastrado",PI_For!C219)</f>
        <v>Não cadastrado</v>
      </c>
      <c r="Q217" s="80" t="e">
        <f>AVERAGEIFS(Entrada!$G$7:$G$3006,Entrada!$D$7:$D$3006,$D$5,Entrada!$I$7:$I$3006,P217)</f>
        <v>#DIV/0!</v>
      </c>
      <c r="R217" s="80" t="e">
        <f>AVERAGEIFS(Entrada!$J$7:$J$3006,Entrada!$D$7:$D$3006,$D$5,Entrada!$I$7:$I$3006,P217)</f>
        <v>#DIV/0!</v>
      </c>
      <c r="S217" s="80">
        <v>2.1299999999999999E-3</v>
      </c>
    </row>
    <row r="218" spans="11:19" ht="15" customHeight="1">
      <c r="K218" s="2" t="str">
        <f>IF(PG!D220="","-",PG!D220)</f>
        <v>-</v>
      </c>
      <c r="N218" s="80" t="str">
        <f t="shared" si="11"/>
        <v/>
      </c>
      <c r="O218" s="80" t="str">
        <f t="shared" si="12"/>
        <v/>
      </c>
      <c r="P218" s="80" t="str">
        <f>IF(PI_For!C220=0,"Não cadastrado",PI_For!C220)</f>
        <v>Não cadastrado</v>
      </c>
      <c r="Q218" s="80" t="e">
        <f>AVERAGEIFS(Entrada!$G$7:$G$3006,Entrada!$D$7:$D$3006,$D$5,Entrada!$I$7:$I$3006,P218)</f>
        <v>#DIV/0!</v>
      </c>
      <c r="R218" s="80" t="e">
        <f>AVERAGEIFS(Entrada!$J$7:$J$3006,Entrada!$D$7:$D$3006,$D$5,Entrada!$I$7:$I$3006,P218)</f>
        <v>#DIV/0!</v>
      </c>
      <c r="S218" s="80">
        <v>2.14E-3</v>
      </c>
    </row>
    <row r="219" spans="11:19" ht="15" customHeight="1">
      <c r="K219" s="2" t="str">
        <f>IF(PG!D221="","-",PG!D221)</f>
        <v>-</v>
      </c>
      <c r="N219" s="80" t="str">
        <f t="shared" si="11"/>
        <v/>
      </c>
      <c r="O219" s="80" t="str">
        <f t="shared" si="12"/>
        <v/>
      </c>
      <c r="P219" s="80" t="str">
        <f>IF(PI_For!C221=0,"Não cadastrado",PI_For!C221)</f>
        <v>Não cadastrado</v>
      </c>
      <c r="Q219" s="80" t="e">
        <f>AVERAGEIFS(Entrada!$G$7:$G$3006,Entrada!$D$7:$D$3006,$D$5,Entrada!$I$7:$I$3006,P219)</f>
        <v>#DIV/0!</v>
      </c>
      <c r="R219" s="80" t="e">
        <f>AVERAGEIFS(Entrada!$J$7:$J$3006,Entrada!$D$7:$D$3006,$D$5,Entrada!$I$7:$I$3006,P219)</f>
        <v>#DIV/0!</v>
      </c>
      <c r="S219" s="80">
        <v>2.15E-3</v>
      </c>
    </row>
    <row r="220" spans="11:19" ht="15" customHeight="1">
      <c r="K220" s="2" t="str">
        <f>IF(PG!D222="","-",PG!D222)</f>
        <v>-</v>
      </c>
      <c r="N220" s="80" t="str">
        <f t="shared" si="11"/>
        <v/>
      </c>
      <c r="O220" s="80" t="str">
        <f t="shared" si="12"/>
        <v/>
      </c>
      <c r="P220" s="80" t="str">
        <f>IF(PI_For!C222=0,"Não cadastrado",PI_For!C222)</f>
        <v>Não cadastrado</v>
      </c>
      <c r="Q220" s="80" t="e">
        <f>AVERAGEIFS(Entrada!$G$7:$G$3006,Entrada!$D$7:$D$3006,$D$5,Entrada!$I$7:$I$3006,P220)</f>
        <v>#DIV/0!</v>
      </c>
      <c r="R220" s="80" t="e">
        <f>AVERAGEIFS(Entrada!$J$7:$J$3006,Entrada!$D$7:$D$3006,$D$5,Entrada!$I$7:$I$3006,P220)</f>
        <v>#DIV/0!</v>
      </c>
      <c r="S220" s="80">
        <v>2.16E-3</v>
      </c>
    </row>
    <row r="221" spans="11:19" ht="15" customHeight="1">
      <c r="K221" s="2" t="str">
        <f>IF(PG!D223="","-",PG!D223)</f>
        <v>-</v>
      </c>
      <c r="N221" s="80" t="str">
        <f t="shared" si="11"/>
        <v/>
      </c>
      <c r="O221" s="80" t="str">
        <f t="shared" si="12"/>
        <v/>
      </c>
      <c r="P221" s="80" t="str">
        <f>IF(PI_For!C223=0,"Não cadastrado",PI_For!C223)</f>
        <v>Não cadastrado</v>
      </c>
      <c r="Q221" s="80" t="e">
        <f>AVERAGEIFS(Entrada!$G$7:$G$3006,Entrada!$D$7:$D$3006,$D$5,Entrada!$I$7:$I$3006,P221)</f>
        <v>#DIV/0!</v>
      </c>
      <c r="R221" s="80" t="e">
        <f>AVERAGEIFS(Entrada!$J$7:$J$3006,Entrada!$D$7:$D$3006,$D$5,Entrada!$I$7:$I$3006,P221)</f>
        <v>#DIV/0!</v>
      </c>
      <c r="S221" s="80">
        <v>2.1700000000000001E-3</v>
      </c>
    </row>
    <row r="222" spans="11:19" ht="15" customHeight="1">
      <c r="K222" s="2" t="str">
        <f>IF(PG!D224="","-",PG!D224)</f>
        <v>-</v>
      </c>
      <c r="N222" s="80" t="str">
        <f t="shared" si="11"/>
        <v/>
      </c>
      <c r="O222" s="80" t="str">
        <f t="shared" si="12"/>
        <v/>
      </c>
      <c r="P222" s="80" t="str">
        <f>IF(PI_For!C224=0,"Não cadastrado",PI_For!C224)</f>
        <v>Não cadastrado</v>
      </c>
      <c r="Q222" s="80" t="e">
        <f>AVERAGEIFS(Entrada!$G$7:$G$3006,Entrada!$D$7:$D$3006,$D$5,Entrada!$I$7:$I$3006,P222)</f>
        <v>#DIV/0!</v>
      </c>
      <c r="R222" s="80" t="e">
        <f>AVERAGEIFS(Entrada!$J$7:$J$3006,Entrada!$D$7:$D$3006,$D$5,Entrada!$I$7:$I$3006,P222)</f>
        <v>#DIV/0!</v>
      </c>
      <c r="S222" s="80">
        <v>2.1800000000000001E-3</v>
      </c>
    </row>
    <row r="223" spans="11:19" ht="15" customHeight="1">
      <c r="K223" s="2" t="str">
        <f>IF(PG!D225="","-",PG!D225)</f>
        <v>-</v>
      </c>
      <c r="N223" s="80" t="str">
        <f t="shared" si="11"/>
        <v/>
      </c>
      <c r="O223" s="80" t="str">
        <f t="shared" si="12"/>
        <v/>
      </c>
      <c r="P223" s="80" t="str">
        <f>IF(PI_For!C225=0,"Não cadastrado",PI_For!C225)</f>
        <v>Não cadastrado</v>
      </c>
      <c r="Q223" s="80" t="e">
        <f>AVERAGEIFS(Entrada!$G$7:$G$3006,Entrada!$D$7:$D$3006,$D$5,Entrada!$I$7:$I$3006,P223)</f>
        <v>#DIV/0!</v>
      </c>
      <c r="R223" s="80" t="e">
        <f>AVERAGEIFS(Entrada!$J$7:$J$3006,Entrada!$D$7:$D$3006,$D$5,Entrada!$I$7:$I$3006,P223)</f>
        <v>#DIV/0!</v>
      </c>
      <c r="S223" s="80">
        <v>2.1900000000000001E-3</v>
      </c>
    </row>
    <row r="224" spans="11:19" ht="15" customHeight="1">
      <c r="K224" s="2" t="str">
        <f>IF(PG!D226="","-",PG!D226)</f>
        <v>-</v>
      </c>
      <c r="N224" s="80" t="str">
        <f t="shared" si="11"/>
        <v/>
      </c>
      <c r="O224" s="80" t="str">
        <f t="shared" si="12"/>
        <v/>
      </c>
      <c r="P224" s="80" t="str">
        <f>IF(PI_For!C226=0,"Não cadastrado",PI_For!C226)</f>
        <v>Não cadastrado</v>
      </c>
      <c r="Q224" s="80" t="e">
        <f>AVERAGEIFS(Entrada!$G$7:$G$3006,Entrada!$D$7:$D$3006,$D$5,Entrada!$I$7:$I$3006,P224)</f>
        <v>#DIV/0!</v>
      </c>
      <c r="R224" s="80" t="e">
        <f>AVERAGEIFS(Entrada!$J$7:$J$3006,Entrada!$D$7:$D$3006,$D$5,Entrada!$I$7:$I$3006,P224)</f>
        <v>#DIV/0!</v>
      </c>
      <c r="S224" s="80">
        <v>2.2000000000000001E-3</v>
      </c>
    </row>
    <row r="225" spans="11:19" ht="15" customHeight="1">
      <c r="K225" s="2" t="str">
        <f>IF(PG!D227="","-",PG!D227)</f>
        <v>-</v>
      </c>
      <c r="N225" s="80" t="str">
        <f t="shared" si="11"/>
        <v/>
      </c>
      <c r="O225" s="80" t="str">
        <f t="shared" si="12"/>
        <v/>
      </c>
      <c r="P225" s="80" t="str">
        <f>IF(PI_For!C227=0,"Não cadastrado",PI_For!C227)</f>
        <v>Não cadastrado</v>
      </c>
      <c r="Q225" s="80" t="e">
        <f>AVERAGEIFS(Entrada!$G$7:$G$3006,Entrada!$D$7:$D$3006,$D$5,Entrada!$I$7:$I$3006,P225)</f>
        <v>#DIV/0!</v>
      </c>
      <c r="R225" s="80" t="e">
        <f>AVERAGEIFS(Entrada!$J$7:$J$3006,Entrada!$D$7:$D$3006,$D$5,Entrada!$I$7:$I$3006,P225)</f>
        <v>#DIV/0!</v>
      </c>
      <c r="S225" s="80">
        <v>2.2100000000000002E-3</v>
      </c>
    </row>
    <row r="226" spans="11:19" ht="15" customHeight="1">
      <c r="K226" s="2" t="str">
        <f>IF(PG!D228="","-",PG!D228)</f>
        <v>-</v>
      </c>
      <c r="N226" s="80" t="str">
        <f t="shared" si="11"/>
        <v/>
      </c>
      <c r="O226" s="80" t="str">
        <f t="shared" si="12"/>
        <v/>
      </c>
      <c r="P226" s="80" t="str">
        <f>IF(PI_For!C228=0,"Não cadastrado",PI_For!C228)</f>
        <v>Não cadastrado</v>
      </c>
      <c r="Q226" s="80" t="e">
        <f>AVERAGEIFS(Entrada!$G$7:$G$3006,Entrada!$D$7:$D$3006,$D$5,Entrada!$I$7:$I$3006,P226)</f>
        <v>#DIV/0!</v>
      </c>
      <c r="R226" s="80" t="e">
        <f>AVERAGEIFS(Entrada!$J$7:$J$3006,Entrada!$D$7:$D$3006,$D$5,Entrada!$I$7:$I$3006,P226)</f>
        <v>#DIV/0!</v>
      </c>
      <c r="S226" s="80">
        <v>2.2200000000000002E-3</v>
      </c>
    </row>
    <row r="227" spans="11:19" ht="15" customHeight="1">
      <c r="K227" s="2" t="str">
        <f>IF(PG!D229="","-",PG!D229)</f>
        <v>-</v>
      </c>
      <c r="N227" s="80" t="str">
        <f t="shared" si="11"/>
        <v/>
      </c>
      <c r="O227" s="80" t="str">
        <f t="shared" si="12"/>
        <v/>
      </c>
      <c r="P227" s="80" t="str">
        <f>IF(PI_For!C229=0,"Não cadastrado",PI_For!C229)</f>
        <v>Não cadastrado</v>
      </c>
      <c r="Q227" s="80" t="e">
        <f>AVERAGEIFS(Entrada!$G$7:$G$3006,Entrada!$D$7:$D$3006,$D$5,Entrada!$I$7:$I$3006,P227)</f>
        <v>#DIV/0!</v>
      </c>
      <c r="R227" s="80" t="e">
        <f>AVERAGEIFS(Entrada!$J$7:$J$3006,Entrada!$D$7:$D$3006,$D$5,Entrada!$I$7:$I$3006,P227)</f>
        <v>#DIV/0!</v>
      </c>
      <c r="S227" s="80">
        <v>2.2300000000000002E-3</v>
      </c>
    </row>
    <row r="228" spans="11:19" ht="15" customHeight="1">
      <c r="K228" s="2" t="str">
        <f>IF(PG!D230="","-",PG!D230)</f>
        <v>-</v>
      </c>
      <c r="N228" s="80" t="str">
        <f t="shared" si="11"/>
        <v/>
      </c>
      <c r="O228" s="80" t="str">
        <f t="shared" si="12"/>
        <v/>
      </c>
      <c r="P228" s="80" t="str">
        <f>IF(PI_For!C230=0,"Não cadastrado",PI_For!C230)</f>
        <v>Não cadastrado</v>
      </c>
      <c r="Q228" s="80" t="e">
        <f>AVERAGEIFS(Entrada!$G$7:$G$3006,Entrada!$D$7:$D$3006,$D$5,Entrada!$I$7:$I$3006,P228)</f>
        <v>#DIV/0!</v>
      </c>
      <c r="R228" s="80" t="e">
        <f>AVERAGEIFS(Entrada!$J$7:$J$3006,Entrada!$D$7:$D$3006,$D$5,Entrada!$I$7:$I$3006,P228)</f>
        <v>#DIV/0!</v>
      </c>
      <c r="S228" s="80">
        <v>2.2399999999999998E-3</v>
      </c>
    </row>
    <row r="229" spans="11:19" ht="15" customHeight="1">
      <c r="K229" s="2" t="str">
        <f>IF(PG!D231="","-",PG!D231)</f>
        <v>-</v>
      </c>
      <c r="N229" s="80" t="str">
        <f t="shared" si="11"/>
        <v/>
      </c>
      <c r="O229" s="80" t="str">
        <f t="shared" si="12"/>
        <v/>
      </c>
      <c r="P229" s="80" t="str">
        <f>IF(PI_For!C231=0,"Não cadastrado",PI_For!C231)</f>
        <v>Não cadastrado</v>
      </c>
      <c r="Q229" s="80" t="e">
        <f>AVERAGEIFS(Entrada!$G$7:$G$3006,Entrada!$D$7:$D$3006,$D$5,Entrada!$I$7:$I$3006,P229)</f>
        <v>#DIV/0!</v>
      </c>
      <c r="R229" s="80" t="e">
        <f>AVERAGEIFS(Entrada!$J$7:$J$3006,Entrada!$D$7:$D$3006,$D$5,Entrada!$I$7:$I$3006,P229)</f>
        <v>#DIV/0!</v>
      </c>
      <c r="S229" s="80">
        <v>2.2499999999999998E-3</v>
      </c>
    </row>
    <row r="230" spans="11:19" ht="15" customHeight="1">
      <c r="K230" s="2" t="str">
        <f>IF(PG!D232="","-",PG!D232)</f>
        <v>-</v>
      </c>
      <c r="N230" s="80" t="str">
        <f t="shared" si="11"/>
        <v/>
      </c>
      <c r="O230" s="80" t="str">
        <f t="shared" si="12"/>
        <v/>
      </c>
      <c r="P230" s="80" t="str">
        <f>IF(PI_For!C232=0,"Não cadastrado",PI_For!C232)</f>
        <v>Não cadastrado</v>
      </c>
      <c r="Q230" s="80" t="e">
        <f>AVERAGEIFS(Entrada!$G$7:$G$3006,Entrada!$D$7:$D$3006,$D$5,Entrada!$I$7:$I$3006,P230)</f>
        <v>#DIV/0!</v>
      </c>
      <c r="R230" s="80" t="e">
        <f>AVERAGEIFS(Entrada!$J$7:$J$3006,Entrada!$D$7:$D$3006,$D$5,Entrada!$I$7:$I$3006,P230)</f>
        <v>#DIV/0!</v>
      </c>
      <c r="S230" s="80">
        <v>2.2599999999999999E-3</v>
      </c>
    </row>
    <row r="231" spans="11:19" ht="15" customHeight="1">
      <c r="K231" s="2" t="str">
        <f>IF(PG!D233="","-",PG!D233)</f>
        <v>-</v>
      </c>
      <c r="N231" s="80" t="str">
        <f t="shared" si="11"/>
        <v/>
      </c>
      <c r="O231" s="80" t="str">
        <f t="shared" si="12"/>
        <v/>
      </c>
      <c r="P231" s="80" t="str">
        <f>IF(PI_For!C233=0,"Não cadastrado",PI_For!C233)</f>
        <v>Não cadastrado</v>
      </c>
      <c r="Q231" s="80" t="e">
        <f>AVERAGEIFS(Entrada!$G$7:$G$3006,Entrada!$D$7:$D$3006,$D$5,Entrada!$I$7:$I$3006,P231)</f>
        <v>#DIV/0!</v>
      </c>
      <c r="R231" s="80" t="e">
        <f>AVERAGEIFS(Entrada!$J$7:$J$3006,Entrada!$D$7:$D$3006,$D$5,Entrada!$I$7:$I$3006,P231)</f>
        <v>#DIV/0!</v>
      </c>
      <c r="S231" s="80">
        <v>2.2699999999999999E-3</v>
      </c>
    </row>
    <row r="232" spans="11:19" ht="15" customHeight="1">
      <c r="K232" s="2" t="str">
        <f>IF(PG!D234="","-",PG!D234)</f>
        <v>-</v>
      </c>
      <c r="N232" s="80" t="str">
        <f t="shared" si="11"/>
        <v/>
      </c>
      <c r="O232" s="80" t="str">
        <f t="shared" si="12"/>
        <v/>
      </c>
      <c r="P232" s="80" t="str">
        <f>IF(PI_For!C234=0,"Não cadastrado",PI_For!C234)</f>
        <v>Não cadastrado</v>
      </c>
      <c r="Q232" s="80" t="e">
        <f>AVERAGEIFS(Entrada!$G$7:$G$3006,Entrada!$D$7:$D$3006,$D$5,Entrada!$I$7:$I$3006,P232)</f>
        <v>#DIV/0!</v>
      </c>
      <c r="R232" s="80" t="e">
        <f>AVERAGEIFS(Entrada!$J$7:$J$3006,Entrada!$D$7:$D$3006,$D$5,Entrada!$I$7:$I$3006,P232)</f>
        <v>#DIV/0!</v>
      </c>
      <c r="S232" s="80">
        <v>2.2799999999999999E-3</v>
      </c>
    </row>
    <row r="233" spans="11:19" ht="15" customHeight="1">
      <c r="K233" s="2" t="str">
        <f>IF(PG!D235="","-",PG!D235)</f>
        <v>-</v>
      </c>
      <c r="N233" s="80" t="str">
        <f t="shared" si="11"/>
        <v/>
      </c>
      <c r="O233" s="80" t="str">
        <f t="shared" si="12"/>
        <v/>
      </c>
      <c r="P233" s="80" t="str">
        <f>IF(PI_For!C235=0,"Não cadastrado",PI_For!C235)</f>
        <v>Não cadastrado</v>
      </c>
      <c r="Q233" s="80" t="e">
        <f>AVERAGEIFS(Entrada!$G$7:$G$3006,Entrada!$D$7:$D$3006,$D$5,Entrada!$I$7:$I$3006,P233)</f>
        <v>#DIV/0!</v>
      </c>
      <c r="R233" s="80" t="e">
        <f>AVERAGEIFS(Entrada!$J$7:$J$3006,Entrada!$D$7:$D$3006,$D$5,Entrada!$I$7:$I$3006,P233)</f>
        <v>#DIV/0!</v>
      </c>
      <c r="S233" s="80">
        <v>2.2899999999999999E-3</v>
      </c>
    </row>
    <row r="234" spans="11:19" ht="15" customHeight="1">
      <c r="K234" s="2" t="str">
        <f>IF(PG!D236="","-",PG!D236)</f>
        <v>-</v>
      </c>
      <c r="N234" s="80" t="str">
        <f t="shared" si="11"/>
        <v/>
      </c>
      <c r="O234" s="80" t="str">
        <f t="shared" si="12"/>
        <v/>
      </c>
      <c r="P234" s="80" t="str">
        <f>IF(PI_For!C236=0,"Não cadastrado",PI_For!C236)</f>
        <v>Não cadastrado</v>
      </c>
      <c r="Q234" s="80" t="e">
        <f>AVERAGEIFS(Entrada!$G$7:$G$3006,Entrada!$D$7:$D$3006,$D$5,Entrada!$I$7:$I$3006,P234)</f>
        <v>#DIV/0!</v>
      </c>
      <c r="R234" s="80" t="e">
        <f>AVERAGEIFS(Entrada!$J$7:$J$3006,Entrada!$D$7:$D$3006,$D$5,Entrada!$I$7:$I$3006,P234)</f>
        <v>#DIV/0!</v>
      </c>
      <c r="S234" s="80">
        <v>2.3E-3</v>
      </c>
    </row>
    <row r="235" spans="11:19" ht="15" customHeight="1">
      <c r="K235" s="2" t="str">
        <f>IF(PG!D237="","-",PG!D237)</f>
        <v>-</v>
      </c>
      <c r="N235" s="80" t="str">
        <f t="shared" si="11"/>
        <v/>
      </c>
      <c r="O235" s="80" t="str">
        <f t="shared" si="12"/>
        <v/>
      </c>
      <c r="P235" s="80" t="str">
        <f>IF(PI_For!C237=0,"Não cadastrado",PI_For!C237)</f>
        <v>Não cadastrado</v>
      </c>
      <c r="Q235" s="80" t="e">
        <f>AVERAGEIFS(Entrada!$G$7:$G$3006,Entrada!$D$7:$D$3006,$D$5,Entrada!$I$7:$I$3006,P235)</f>
        <v>#DIV/0!</v>
      </c>
      <c r="R235" s="80" t="e">
        <f>AVERAGEIFS(Entrada!$J$7:$J$3006,Entrada!$D$7:$D$3006,$D$5,Entrada!$I$7:$I$3006,P235)</f>
        <v>#DIV/0!</v>
      </c>
      <c r="S235" s="80">
        <v>2.31E-3</v>
      </c>
    </row>
    <row r="236" spans="11:19" ht="15" customHeight="1">
      <c r="K236" s="2" t="str">
        <f>IF(PG!D238="","-",PG!D238)</f>
        <v>-</v>
      </c>
      <c r="N236" s="80" t="str">
        <f t="shared" si="11"/>
        <v/>
      </c>
      <c r="O236" s="80" t="str">
        <f t="shared" si="12"/>
        <v/>
      </c>
      <c r="P236" s="80" t="str">
        <f>IF(PI_For!C238=0,"Não cadastrado",PI_For!C238)</f>
        <v>Não cadastrado</v>
      </c>
      <c r="Q236" s="80" t="e">
        <f>AVERAGEIFS(Entrada!$G$7:$G$3006,Entrada!$D$7:$D$3006,$D$5,Entrada!$I$7:$I$3006,P236)</f>
        <v>#DIV/0!</v>
      </c>
      <c r="R236" s="80" t="e">
        <f>AVERAGEIFS(Entrada!$J$7:$J$3006,Entrada!$D$7:$D$3006,$D$5,Entrada!$I$7:$I$3006,P236)</f>
        <v>#DIV/0!</v>
      </c>
      <c r="S236" s="80">
        <v>2.32E-3</v>
      </c>
    </row>
    <row r="237" spans="11:19" ht="15" customHeight="1">
      <c r="K237" s="2" t="str">
        <f>IF(PG!D239="","-",PG!D239)</f>
        <v>-</v>
      </c>
      <c r="N237" s="80" t="str">
        <f t="shared" si="11"/>
        <v/>
      </c>
      <c r="O237" s="80" t="str">
        <f t="shared" si="12"/>
        <v/>
      </c>
      <c r="P237" s="80" t="str">
        <f>IF(PI_For!C239=0,"Não cadastrado",PI_For!C239)</f>
        <v>Não cadastrado</v>
      </c>
      <c r="Q237" s="80" t="e">
        <f>AVERAGEIFS(Entrada!$G$7:$G$3006,Entrada!$D$7:$D$3006,$D$5,Entrada!$I$7:$I$3006,P237)</f>
        <v>#DIV/0!</v>
      </c>
      <c r="R237" s="80" t="e">
        <f>AVERAGEIFS(Entrada!$J$7:$J$3006,Entrada!$D$7:$D$3006,$D$5,Entrada!$I$7:$I$3006,P237)</f>
        <v>#DIV/0!</v>
      </c>
      <c r="S237" s="80">
        <v>2.33E-3</v>
      </c>
    </row>
    <row r="238" spans="11:19" ht="15" customHeight="1">
      <c r="K238" s="2" t="str">
        <f>IF(PG!D240="","-",PG!D240)</f>
        <v>-</v>
      </c>
      <c r="N238" s="80" t="str">
        <f t="shared" si="11"/>
        <v/>
      </c>
      <c r="O238" s="80" t="str">
        <f t="shared" si="12"/>
        <v/>
      </c>
      <c r="P238" s="80" t="str">
        <f>IF(PI_For!C240=0,"Não cadastrado",PI_For!C240)</f>
        <v>Não cadastrado</v>
      </c>
      <c r="Q238" s="80" t="e">
        <f>AVERAGEIFS(Entrada!$G$7:$G$3006,Entrada!$D$7:$D$3006,$D$5,Entrada!$I$7:$I$3006,P238)</f>
        <v>#DIV/0!</v>
      </c>
      <c r="R238" s="80" t="e">
        <f>AVERAGEIFS(Entrada!$J$7:$J$3006,Entrada!$D$7:$D$3006,$D$5,Entrada!$I$7:$I$3006,P238)</f>
        <v>#DIV/0!</v>
      </c>
      <c r="S238" s="80">
        <v>2.3400000000000001E-3</v>
      </c>
    </row>
    <row r="239" spans="11:19" ht="15" customHeight="1">
      <c r="K239" s="2" t="str">
        <f>IF(PG!D241="","-",PG!D241)</f>
        <v>-</v>
      </c>
      <c r="N239" s="80" t="str">
        <f t="shared" si="11"/>
        <v/>
      </c>
      <c r="O239" s="80" t="str">
        <f t="shared" si="12"/>
        <v/>
      </c>
      <c r="P239" s="80" t="str">
        <f>IF(PI_For!C241=0,"Não cadastrado",PI_For!C241)</f>
        <v>Não cadastrado</v>
      </c>
      <c r="Q239" s="80" t="e">
        <f>AVERAGEIFS(Entrada!$G$7:$G$3006,Entrada!$D$7:$D$3006,$D$5,Entrada!$I$7:$I$3006,P239)</f>
        <v>#DIV/0!</v>
      </c>
      <c r="R239" s="80" t="e">
        <f>AVERAGEIFS(Entrada!$J$7:$J$3006,Entrada!$D$7:$D$3006,$D$5,Entrada!$I$7:$I$3006,P239)</f>
        <v>#DIV/0!</v>
      </c>
      <c r="S239" s="80">
        <v>2.3500000000000001E-3</v>
      </c>
    </row>
    <row r="240" spans="11:19" ht="15" customHeight="1">
      <c r="K240" s="2" t="str">
        <f>IF(PG!D242="","-",PG!D242)</f>
        <v>-</v>
      </c>
      <c r="N240" s="80" t="str">
        <f t="shared" si="11"/>
        <v/>
      </c>
      <c r="O240" s="80" t="str">
        <f t="shared" si="12"/>
        <v/>
      </c>
      <c r="P240" s="80" t="str">
        <f>IF(PI_For!C242=0,"Não cadastrado",PI_For!C242)</f>
        <v>Não cadastrado</v>
      </c>
      <c r="Q240" s="80" t="e">
        <f>AVERAGEIFS(Entrada!$G$7:$G$3006,Entrada!$D$7:$D$3006,$D$5,Entrada!$I$7:$I$3006,P240)</f>
        <v>#DIV/0!</v>
      </c>
      <c r="R240" s="80" t="e">
        <f>AVERAGEIFS(Entrada!$J$7:$J$3006,Entrada!$D$7:$D$3006,$D$5,Entrada!$I$7:$I$3006,P240)</f>
        <v>#DIV/0!</v>
      </c>
      <c r="S240" s="80">
        <v>2.3600000000000001E-3</v>
      </c>
    </row>
    <row r="241" spans="11:19" ht="15" customHeight="1">
      <c r="K241" s="2" t="str">
        <f>IF(PG!D243="","-",PG!D243)</f>
        <v>-</v>
      </c>
      <c r="N241" s="80" t="str">
        <f t="shared" si="11"/>
        <v/>
      </c>
      <c r="O241" s="80" t="str">
        <f t="shared" si="12"/>
        <v/>
      </c>
      <c r="P241" s="80" t="str">
        <f>IF(PI_For!C243=0,"Não cadastrado",PI_For!C243)</f>
        <v>Não cadastrado</v>
      </c>
      <c r="Q241" s="80" t="e">
        <f>AVERAGEIFS(Entrada!$G$7:$G$3006,Entrada!$D$7:$D$3006,$D$5,Entrada!$I$7:$I$3006,P241)</f>
        <v>#DIV/0!</v>
      </c>
      <c r="R241" s="80" t="e">
        <f>AVERAGEIFS(Entrada!$J$7:$J$3006,Entrada!$D$7:$D$3006,$D$5,Entrada!$I$7:$I$3006,P241)</f>
        <v>#DIV/0!</v>
      </c>
      <c r="S241" s="80">
        <v>2.3700000000000001E-3</v>
      </c>
    </row>
    <row r="242" spans="11:19" ht="15" customHeight="1">
      <c r="K242" s="2" t="str">
        <f>IF(PG!D244="","-",PG!D244)</f>
        <v>-</v>
      </c>
      <c r="N242" s="80" t="str">
        <f t="shared" si="11"/>
        <v/>
      </c>
      <c r="O242" s="80" t="str">
        <f t="shared" si="12"/>
        <v/>
      </c>
      <c r="P242" s="80" t="str">
        <f>IF(PI_For!C244=0,"Não cadastrado",PI_For!C244)</f>
        <v>Não cadastrado</v>
      </c>
      <c r="Q242" s="80" t="e">
        <f>AVERAGEIFS(Entrada!$G$7:$G$3006,Entrada!$D$7:$D$3006,$D$5,Entrada!$I$7:$I$3006,P242)</f>
        <v>#DIV/0!</v>
      </c>
      <c r="R242" s="80" t="e">
        <f>AVERAGEIFS(Entrada!$J$7:$J$3006,Entrada!$D$7:$D$3006,$D$5,Entrada!$I$7:$I$3006,P242)</f>
        <v>#DIV/0!</v>
      </c>
      <c r="S242" s="80">
        <v>2.3800000000000002E-3</v>
      </c>
    </row>
    <row r="243" spans="11:19" ht="15" customHeight="1">
      <c r="K243" s="2" t="str">
        <f>IF(PG!D245="","-",PG!D245)</f>
        <v>-</v>
      </c>
      <c r="N243" s="80" t="str">
        <f t="shared" si="11"/>
        <v/>
      </c>
      <c r="O243" s="80" t="str">
        <f t="shared" si="12"/>
        <v/>
      </c>
      <c r="P243" s="80" t="str">
        <f>IF(PI_For!C245=0,"Não cadastrado",PI_For!C245)</f>
        <v>Não cadastrado</v>
      </c>
      <c r="Q243" s="80" t="e">
        <f>AVERAGEIFS(Entrada!$G$7:$G$3006,Entrada!$D$7:$D$3006,$D$5,Entrada!$I$7:$I$3006,P243)</f>
        <v>#DIV/0!</v>
      </c>
      <c r="R243" s="80" t="e">
        <f>AVERAGEIFS(Entrada!$J$7:$J$3006,Entrada!$D$7:$D$3006,$D$5,Entrada!$I$7:$I$3006,P243)</f>
        <v>#DIV/0!</v>
      </c>
      <c r="S243" s="80">
        <v>2.3900000000000002E-3</v>
      </c>
    </row>
    <row r="244" spans="11:19" ht="15" customHeight="1">
      <c r="K244" s="2" t="str">
        <f>IF(PG!D246="","-",PG!D246)</f>
        <v>-</v>
      </c>
      <c r="N244" s="80" t="str">
        <f t="shared" si="11"/>
        <v/>
      </c>
      <c r="O244" s="80" t="str">
        <f t="shared" si="12"/>
        <v/>
      </c>
      <c r="P244" s="80" t="str">
        <f>IF(PI_For!C246=0,"Não cadastrado",PI_For!C246)</f>
        <v>Não cadastrado</v>
      </c>
      <c r="Q244" s="80" t="e">
        <f>AVERAGEIFS(Entrada!$G$7:$G$3006,Entrada!$D$7:$D$3006,$D$5,Entrada!$I$7:$I$3006,P244)</f>
        <v>#DIV/0!</v>
      </c>
      <c r="R244" s="80" t="e">
        <f>AVERAGEIFS(Entrada!$J$7:$J$3006,Entrada!$D$7:$D$3006,$D$5,Entrada!$I$7:$I$3006,P244)</f>
        <v>#DIV/0!</v>
      </c>
      <c r="S244" s="80">
        <v>2.3999999999999998E-3</v>
      </c>
    </row>
    <row r="245" spans="11:19" ht="15" customHeight="1">
      <c r="K245" s="2" t="str">
        <f>IF(PG!D247="","-",PG!D247)</f>
        <v>-</v>
      </c>
      <c r="N245" s="80" t="str">
        <f t="shared" si="11"/>
        <v/>
      </c>
      <c r="O245" s="80" t="str">
        <f t="shared" si="12"/>
        <v/>
      </c>
      <c r="P245" s="80" t="str">
        <f>IF(PI_For!C247=0,"Não cadastrado",PI_For!C247)</f>
        <v>Não cadastrado</v>
      </c>
      <c r="Q245" s="80" t="e">
        <f>AVERAGEIFS(Entrada!$G$7:$G$3006,Entrada!$D$7:$D$3006,$D$5,Entrada!$I$7:$I$3006,P245)</f>
        <v>#DIV/0!</v>
      </c>
      <c r="R245" s="80" t="e">
        <f>AVERAGEIFS(Entrada!$J$7:$J$3006,Entrada!$D$7:$D$3006,$D$5,Entrada!$I$7:$I$3006,P245)</f>
        <v>#DIV/0!</v>
      </c>
      <c r="S245" s="80">
        <v>2.4099999999999998E-3</v>
      </c>
    </row>
    <row r="246" spans="11:19" ht="15" customHeight="1">
      <c r="K246" s="2" t="str">
        <f>IF(PG!D248="","-",PG!D248)</f>
        <v>-</v>
      </c>
      <c r="N246" s="80" t="str">
        <f t="shared" si="11"/>
        <v/>
      </c>
      <c r="O246" s="80" t="str">
        <f t="shared" si="12"/>
        <v/>
      </c>
      <c r="P246" s="80" t="str">
        <f>IF(PI_For!C248=0,"Não cadastrado",PI_For!C248)</f>
        <v>Não cadastrado</v>
      </c>
      <c r="Q246" s="80" t="e">
        <f>AVERAGEIFS(Entrada!$G$7:$G$3006,Entrada!$D$7:$D$3006,$D$5,Entrada!$I$7:$I$3006,P246)</f>
        <v>#DIV/0!</v>
      </c>
      <c r="R246" s="80" t="e">
        <f>AVERAGEIFS(Entrada!$J$7:$J$3006,Entrada!$D$7:$D$3006,$D$5,Entrada!$I$7:$I$3006,P246)</f>
        <v>#DIV/0!</v>
      </c>
      <c r="S246" s="80">
        <v>2.4199999999999998E-3</v>
      </c>
    </row>
    <row r="247" spans="11:19" ht="15" customHeight="1">
      <c r="K247" s="2" t="str">
        <f>IF(PG!D249="","-",PG!D249)</f>
        <v>-</v>
      </c>
      <c r="N247" s="80" t="str">
        <f t="shared" si="11"/>
        <v/>
      </c>
      <c r="O247" s="80" t="str">
        <f t="shared" si="12"/>
        <v/>
      </c>
      <c r="P247" s="80" t="str">
        <f>IF(PI_For!C249=0,"Não cadastrado",PI_For!C249)</f>
        <v>Não cadastrado</v>
      </c>
      <c r="Q247" s="80" t="e">
        <f>AVERAGEIFS(Entrada!$G$7:$G$3006,Entrada!$D$7:$D$3006,$D$5,Entrada!$I$7:$I$3006,P247)</f>
        <v>#DIV/0!</v>
      </c>
      <c r="R247" s="80" t="e">
        <f>AVERAGEIFS(Entrada!$J$7:$J$3006,Entrada!$D$7:$D$3006,$D$5,Entrada!$I$7:$I$3006,P247)</f>
        <v>#DIV/0!</v>
      </c>
      <c r="S247" s="80">
        <v>2.4299999999999999E-3</v>
      </c>
    </row>
    <row r="248" spans="11:19" ht="15" customHeight="1">
      <c r="K248" s="2" t="str">
        <f>IF(PG!D250="","-",PG!D250)</f>
        <v>-</v>
      </c>
      <c r="N248" s="80" t="str">
        <f t="shared" si="11"/>
        <v/>
      </c>
      <c r="O248" s="80" t="str">
        <f t="shared" si="12"/>
        <v/>
      </c>
      <c r="P248" s="80" t="str">
        <f>IF(PI_For!C250=0,"Não cadastrado",PI_For!C250)</f>
        <v>Não cadastrado</v>
      </c>
      <c r="Q248" s="80" t="e">
        <f>AVERAGEIFS(Entrada!$G$7:$G$3006,Entrada!$D$7:$D$3006,$D$5,Entrada!$I$7:$I$3006,P248)</f>
        <v>#DIV/0!</v>
      </c>
      <c r="R248" s="80" t="e">
        <f>AVERAGEIFS(Entrada!$J$7:$J$3006,Entrada!$D$7:$D$3006,$D$5,Entrada!$I$7:$I$3006,P248)</f>
        <v>#DIV/0!</v>
      </c>
      <c r="S248" s="80">
        <v>2.4399999999999999E-3</v>
      </c>
    </row>
    <row r="249" spans="11:19" ht="15" customHeight="1">
      <c r="K249" s="2" t="str">
        <f>IF(PG!D251="","-",PG!D251)</f>
        <v>-</v>
      </c>
      <c r="N249" s="80" t="str">
        <f t="shared" si="11"/>
        <v/>
      </c>
      <c r="O249" s="80" t="str">
        <f t="shared" si="12"/>
        <v/>
      </c>
      <c r="P249" s="80" t="str">
        <f>IF(PI_For!C251=0,"Não cadastrado",PI_For!C251)</f>
        <v>Não cadastrado</v>
      </c>
      <c r="Q249" s="80" t="e">
        <f>AVERAGEIFS(Entrada!$G$7:$G$3006,Entrada!$D$7:$D$3006,$D$5,Entrada!$I$7:$I$3006,P249)</f>
        <v>#DIV/0!</v>
      </c>
      <c r="R249" s="80" t="e">
        <f>AVERAGEIFS(Entrada!$J$7:$J$3006,Entrada!$D$7:$D$3006,$D$5,Entrada!$I$7:$I$3006,P249)</f>
        <v>#DIV/0!</v>
      </c>
      <c r="S249" s="80">
        <v>2.4499999999999999E-3</v>
      </c>
    </row>
    <row r="250" spans="11:19" ht="15" customHeight="1">
      <c r="K250" s="2" t="str">
        <f>IF(PG!D252="","-",PG!D252)</f>
        <v>-</v>
      </c>
      <c r="N250" s="80" t="str">
        <f t="shared" si="11"/>
        <v/>
      </c>
      <c r="O250" s="80" t="str">
        <f t="shared" si="12"/>
        <v/>
      </c>
      <c r="P250" s="80" t="str">
        <f>IF(PI_For!C252=0,"Não cadastrado",PI_For!C252)</f>
        <v>Não cadastrado</v>
      </c>
      <c r="Q250" s="80" t="e">
        <f>AVERAGEIFS(Entrada!$G$7:$G$3006,Entrada!$D$7:$D$3006,$D$5,Entrada!$I$7:$I$3006,P250)</f>
        <v>#DIV/0!</v>
      </c>
      <c r="R250" s="80" t="e">
        <f>AVERAGEIFS(Entrada!$J$7:$J$3006,Entrada!$D$7:$D$3006,$D$5,Entrada!$I$7:$I$3006,P250)</f>
        <v>#DIV/0!</v>
      </c>
      <c r="S250" s="80">
        <v>2.4599999999999999E-3</v>
      </c>
    </row>
    <row r="251" spans="11:19" ht="15" customHeight="1">
      <c r="K251" s="2" t="str">
        <f>IF(PG!D253="","-",PG!D253)</f>
        <v>-</v>
      </c>
      <c r="N251" s="80" t="str">
        <f t="shared" si="11"/>
        <v/>
      </c>
      <c r="O251" s="80" t="str">
        <f t="shared" si="12"/>
        <v/>
      </c>
      <c r="P251" s="80" t="str">
        <f>IF(PI_For!C253=0,"Não cadastrado",PI_For!C253)</f>
        <v>Não cadastrado</v>
      </c>
      <c r="Q251" s="80" t="e">
        <f>AVERAGEIFS(Entrada!$G$7:$G$3006,Entrada!$D$7:$D$3006,$D$5,Entrada!$I$7:$I$3006,P251)</f>
        <v>#DIV/0!</v>
      </c>
      <c r="R251" s="80" t="e">
        <f>AVERAGEIFS(Entrada!$J$7:$J$3006,Entrada!$D$7:$D$3006,$D$5,Entrada!$I$7:$I$3006,P251)</f>
        <v>#DIV/0!</v>
      </c>
      <c r="S251" s="80">
        <v>2.47E-3</v>
      </c>
    </row>
    <row r="252" spans="11:19" ht="15" customHeight="1">
      <c r="K252" s="2" t="str">
        <f>IF(PG!D254="","-",PG!D254)</f>
        <v>-</v>
      </c>
      <c r="N252" s="80" t="str">
        <f t="shared" si="11"/>
        <v/>
      </c>
      <c r="O252" s="80" t="str">
        <f t="shared" si="12"/>
        <v/>
      </c>
      <c r="P252" s="80" t="str">
        <f>IF(PI_For!C254=0,"Não cadastrado",PI_For!C254)</f>
        <v>Não cadastrado</v>
      </c>
      <c r="Q252" s="80" t="e">
        <f>AVERAGEIFS(Entrada!$G$7:$G$3006,Entrada!$D$7:$D$3006,$D$5,Entrada!$I$7:$I$3006,P252)</f>
        <v>#DIV/0!</v>
      </c>
      <c r="R252" s="80" t="e">
        <f>AVERAGEIFS(Entrada!$J$7:$J$3006,Entrada!$D$7:$D$3006,$D$5,Entrada!$I$7:$I$3006,P252)</f>
        <v>#DIV/0!</v>
      </c>
      <c r="S252" s="80">
        <v>2.48E-3</v>
      </c>
    </row>
    <row r="253" spans="11:19" ht="15" customHeight="1">
      <c r="K253" s="2" t="str">
        <f>IF(PG!D255="","-",PG!D255)</f>
        <v>-</v>
      </c>
      <c r="N253" s="80" t="str">
        <f t="shared" si="11"/>
        <v/>
      </c>
      <c r="O253" s="80" t="str">
        <f t="shared" si="12"/>
        <v/>
      </c>
      <c r="P253" s="80" t="str">
        <f>IF(PI_For!C255=0,"Não cadastrado",PI_For!C255)</f>
        <v>Não cadastrado</v>
      </c>
      <c r="Q253" s="80" t="e">
        <f>AVERAGEIFS(Entrada!$G$7:$G$3006,Entrada!$D$7:$D$3006,$D$5,Entrada!$I$7:$I$3006,P253)</f>
        <v>#DIV/0!</v>
      </c>
      <c r="R253" s="80" t="e">
        <f>AVERAGEIFS(Entrada!$J$7:$J$3006,Entrada!$D$7:$D$3006,$D$5,Entrada!$I$7:$I$3006,P253)</f>
        <v>#DIV/0!</v>
      </c>
      <c r="S253" s="80">
        <v>2.49E-3</v>
      </c>
    </row>
    <row r="254" spans="11:19" ht="15" customHeight="1">
      <c r="K254" s="2" t="str">
        <f>IF(PG!D256="","-",PG!D256)</f>
        <v>-</v>
      </c>
      <c r="N254" s="80" t="str">
        <f t="shared" si="11"/>
        <v/>
      </c>
      <c r="O254" s="80" t="str">
        <f t="shared" si="12"/>
        <v/>
      </c>
      <c r="P254" s="80" t="str">
        <f>IF(PI_For!C256=0,"Não cadastrado",PI_For!C256)</f>
        <v>Não cadastrado</v>
      </c>
      <c r="Q254" s="80" t="e">
        <f>AVERAGEIFS(Entrada!$G$7:$G$3006,Entrada!$D$7:$D$3006,$D$5,Entrada!$I$7:$I$3006,P254)</f>
        <v>#DIV/0!</v>
      </c>
      <c r="R254" s="80" t="e">
        <f>AVERAGEIFS(Entrada!$J$7:$J$3006,Entrada!$D$7:$D$3006,$D$5,Entrada!$I$7:$I$3006,P254)</f>
        <v>#DIV/0!</v>
      </c>
      <c r="S254" s="80">
        <v>2.5000000000000001E-3</v>
      </c>
    </row>
    <row r="255" spans="11:19" ht="15" customHeight="1">
      <c r="K255" s="2" t="str">
        <f>IF(PG!D257="","-",PG!D257)</f>
        <v>-</v>
      </c>
      <c r="N255" s="80" t="str">
        <f t="shared" si="11"/>
        <v/>
      </c>
      <c r="O255" s="80" t="str">
        <f t="shared" si="12"/>
        <v/>
      </c>
      <c r="P255" s="80" t="str">
        <f>IF(PI_For!C257=0,"Não cadastrado",PI_For!C257)</f>
        <v>Não cadastrado</v>
      </c>
      <c r="Q255" s="80" t="e">
        <f>AVERAGEIFS(Entrada!$G$7:$G$3006,Entrada!$D$7:$D$3006,$D$5,Entrada!$I$7:$I$3006,P255)</f>
        <v>#DIV/0!</v>
      </c>
      <c r="R255" s="80" t="e">
        <f>AVERAGEIFS(Entrada!$J$7:$J$3006,Entrada!$D$7:$D$3006,$D$5,Entrada!$I$7:$I$3006,P255)</f>
        <v>#DIV/0!</v>
      </c>
      <c r="S255" s="80">
        <v>2.5100000000000001E-3</v>
      </c>
    </row>
    <row r="256" spans="11:19" ht="15" customHeight="1">
      <c r="K256" s="2" t="str">
        <f>IF(PG!D258="","-",PG!D258)</f>
        <v>-</v>
      </c>
      <c r="N256" s="80" t="str">
        <f t="shared" si="11"/>
        <v/>
      </c>
      <c r="O256" s="80" t="str">
        <f t="shared" si="12"/>
        <v/>
      </c>
      <c r="P256" s="80" t="str">
        <f>IF(PI_For!C258=0,"Não cadastrado",PI_For!C258)</f>
        <v>Não cadastrado</v>
      </c>
      <c r="Q256" s="80" t="e">
        <f>AVERAGEIFS(Entrada!$G$7:$G$3006,Entrada!$D$7:$D$3006,$D$5,Entrada!$I$7:$I$3006,P256)</f>
        <v>#DIV/0!</v>
      </c>
      <c r="R256" s="80" t="e">
        <f>AVERAGEIFS(Entrada!$J$7:$J$3006,Entrada!$D$7:$D$3006,$D$5,Entrada!$I$7:$I$3006,P256)</f>
        <v>#DIV/0!</v>
      </c>
      <c r="S256" s="80">
        <v>2.5200000000000001E-3</v>
      </c>
    </row>
    <row r="257" spans="11:19" ht="15" customHeight="1">
      <c r="K257" s="2" t="str">
        <f>IF(PG!D259="","-",PG!D259)</f>
        <v>-</v>
      </c>
      <c r="N257" s="80" t="str">
        <f t="shared" si="11"/>
        <v/>
      </c>
      <c r="O257" s="80" t="str">
        <f t="shared" si="12"/>
        <v/>
      </c>
      <c r="P257" s="80" t="str">
        <f>IF(PI_For!C259=0,"Não cadastrado",PI_For!C259)</f>
        <v>Não cadastrado</v>
      </c>
      <c r="Q257" s="80" t="e">
        <f>AVERAGEIFS(Entrada!$G$7:$G$3006,Entrada!$D$7:$D$3006,$D$5,Entrada!$I$7:$I$3006,P257)</f>
        <v>#DIV/0!</v>
      </c>
      <c r="R257" s="80" t="e">
        <f>AVERAGEIFS(Entrada!$J$7:$J$3006,Entrada!$D$7:$D$3006,$D$5,Entrada!$I$7:$I$3006,P257)</f>
        <v>#DIV/0!</v>
      </c>
      <c r="S257" s="80">
        <v>2.5300000000000001E-3</v>
      </c>
    </row>
    <row r="258" spans="11:19" ht="15" customHeight="1">
      <c r="K258" s="2" t="str">
        <f>IF(PG!D260="","-",PG!D260)</f>
        <v>-</v>
      </c>
      <c r="N258" s="80" t="str">
        <f t="shared" si="11"/>
        <v/>
      </c>
      <c r="O258" s="80" t="str">
        <f t="shared" si="12"/>
        <v/>
      </c>
      <c r="P258" s="80" t="str">
        <f>IF(PI_For!C260=0,"Não cadastrado",PI_For!C260)</f>
        <v>Não cadastrado</v>
      </c>
      <c r="Q258" s="80" t="e">
        <f>AVERAGEIFS(Entrada!$G$7:$G$3006,Entrada!$D$7:$D$3006,$D$5,Entrada!$I$7:$I$3006,P258)</f>
        <v>#DIV/0!</v>
      </c>
      <c r="R258" s="80" t="e">
        <f>AVERAGEIFS(Entrada!$J$7:$J$3006,Entrada!$D$7:$D$3006,$D$5,Entrada!$I$7:$I$3006,P258)</f>
        <v>#DIV/0!</v>
      </c>
      <c r="S258" s="80">
        <v>2.5400000000000002E-3</v>
      </c>
    </row>
    <row r="259" spans="11:19" ht="15" customHeight="1">
      <c r="K259" s="2" t="str">
        <f>IF(PG!D261="","-",PG!D261)</f>
        <v>-</v>
      </c>
      <c r="N259" s="80" t="str">
        <f t="shared" si="11"/>
        <v/>
      </c>
      <c r="O259" s="80" t="str">
        <f t="shared" si="12"/>
        <v/>
      </c>
      <c r="P259" s="80" t="str">
        <f>IF(PI_For!C261=0,"Não cadastrado",PI_For!C261)</f>
        <v>Não cadastrado</v>
      </c>
      <c r="Q259" s="80" t="e">
        <f>AVERAGEIFS(Entrada!$G$7:$G$3006,Entrada!$D$7:$D$3006,$D$5,Entrada!$I$7:$I$3006,P259)</f>
        <v>#DIV/0!</v>
      </c>
      <c r="R259" s="80" t="e">
        <f>AVERAGEIFS(Entrada!$J$7:$J$3006,Entrada!$D$7:$D$3006,$D$5,Entrada!$I$7:$I$3006,P259)</f>
        <v>#DIV/0!</v>
      </c>
      <c r="S259" s="80">
        <v>2.5500000000000002E-3</v>
      </c>
    </row>
    <row r="260" spans="11:19" ht="15" customHeight="1">
      <c r="K260" s="2" t="str">
        <f>IF(PG!D262="","-",PG!D262)</f>
        <v>-</v>
      </c>
      <c r="N260" s="80" t="str">
        <f t="shared" si="11"/>
        <v/>
      </c>
      <c r="O260" s="80" t="str">
        <f t="shared" si="12"/>
        <v/>
      </c>
      <c r="P260" s="80" t="str">
        <f>IF(PI_For!C262=0,"Não cadastrado",PI_For!C262)</f>
        <v>Não cadastrado</v>
      </c>
      <c r="Q260" s="80" t="e">
        <f>AVERAGEIFS(Entrada!$G$7:$G$3006,Entrada!$D$7:$D$3006,$D$5,Entrada!$I$7:$I$3006,P260)</f>
        <v>#DIV/0!</v>
      </c>
      <c r="R260" s="80" t="e">
        <f>AVERAGEIFS(Entrada!$J$7:$J$3006,Entrada!$D$7:$D$3006,$D$5,Entrada!$I$7:$I$3006,P260)</f>
        <v>#DIV/0!</v>
      </c>
      <c r="S260" s="80">
        <v>2.5600000000000002E-3</v>
      </c>
    </row>
    <row r="261" spans="11:19" ht="15" customHeight="1">
      <c r="K261" s="2" t="str">
        <f>IF(PG!D263="","-",PG!D263)</f>
        <v>-</v>
      </c>
      <c r="N261" s="80" t="str">
        <f t="shared" si="11"/>
        <v/>
      </c>
      <c r="O261" s="80" t="str">
        <f t="shared" si="12"/>
        <v/>
      </c>
      <c r="P261" s="80" t="str">
        <f>IF(PI_For!C263=0,"Não cadastrado",PI_For!C263)</f>
        <v>Não cadastrado</v>
      </c>
      <c r="Q261" s="80" t="e">
        <f>AVERAGEIFS(Entrada!$G$7:$G$3006,Entrada!$D$7:$D$3006,$D$5,Entrada!$I$7:$I$3006,P261)</f>
        <v>#DIV/0!</v>
      </c>
      <c r="R261" s="80" t="e">
        <f>AVERAGEIFS(Entrada!$J$7:$J$3006,Entrada!$D$7:$D$3006,$D$5,Entrada!$I$7:$I$3006,P261)</f>
        <v>#DIV/0!</v>
      </c>
      <c r="S261" s="80">
        <v>2.5699999999999998E-3</v>
      </c>
    </row>
    <row r="262" spans="11:19" ht="15" customHeight="1">
      <c r="K262" s="2" t="str">
        <f>IF(PG!D264="","-",PG!D264)</f>
        <v>-</v>
      </c>
      <c r="N262" s="80" t="str">
        <f t="shared" ref="N262:N325" si="13">IFERROR(Q262+S262,"")</f>
        <v/>
      </c>
      <c r="O262" s="80" t="str">
        <f t="shared" ref="O262:O325" si="14">IFERROR(R262+S262,"")</f>
        <v/>
      </c>
      <c r="P262" s="80" t="str">
        <f>IF(PI_For!C264=0,"Não cadastrado",PI_For!C264)</f>
        <v>Não cadastrado</v>
      </c>
      <c r="Q262" s="80" t="e">
        <f>AVERAGEIFS(Entrada!$G$7:$G$3006,Entrada!$D$7:$D$3006,$D$5,Entrada!$I$7:$I$3006,P262)</f>
        <v>#DIV/0!</v>
      </c>
      <c r="R262" s="80" t="e">
        <f>AVERAGEIFS(Entrada!$J$7:$J$3006,Entrada!$D$7:$D$3006,$D$5,Entrada!$I$7:$I$3006,P262)</f>
        <v>#DIV/0!</v>
      </c>
      <c r="S262" s="80">
        <v>2.5799999999999998E-3</v>
      </c>
    </row>
    <row r="263" spans="11:19" ht="15" customHeight="1">
      <c r="K263" s="2" t="str">
        <f>IF(PG!D265="","-",PG!D265)</f>
        <v>-</v>
      </c>
      <c r="N263" s="80" t="str">
        <f t="shared" si="13"/>
        <v/>
      </c>
      <c r="O263" s="80" t="str">
        <f t="shared" si="14"/>
        <v/>
      </c>
      <c r="P263" s="80" t="str">
        <f>IF(PI_For!C265=0,"Não cadastrado",PI_For!C265)</f>
        <v>Não cadastrado</v>
      </c>
      <c r="Q263" s="80" t="e">
        <f>AVERAGEIFS(Entrada!$G$7:$G$3006,Entrada!$D$7:$D$3006,$D$5,Entrada!$I$7:$I$3006,P263)</f>
        <v>#DIV/0!</v>
      </c>
      <c r="R263" s="80" t="e">
        <f>AVERAGEIFS(Entrada!$J$7:$J$3006,Entrada!$D$7:$D$3006,$D$5,Entrada!$I$7:$I$3006,P263)</f>
        <v>#DIV/0!</v>
      </c>
      <c r="S263" s="80">
        <v>2.5899999999999999E-3</v>
      </c>
    </row>
    <row r="264" spans="11:19" ht="15" customHeight="1">
      <c r="K264" s="2" t="str">
        <f>IF(PG!D266="","-",PG!D266)</f>
        <v>-</v>
      </c>
      <c r="N264" s="80" t="str">
        <f t="shared" si="13"/>
        <v/>
      </c>
      <c r="O264" s="80" t="str">
        <f t="shared" si="14"/>
        <v/>
      </c>
      <c r="P264" s="80" t="str">
        <f>IF(PI_For!C266=0,"Não cadastrado",PI_For!C266)</f>
        <v>Não cadastrado</v>
      </c>
      <c r="Q264" s="80" t="e">
        <f>AVERAGEIFS(Entrada!$G$7:$G$3006,Entrada!$D$7:$D$3006,$D$5,Entrada!$I$7:$I$3006,P264)</f>
        <v>#DIV/0!</v>
      </c>
      <c r="R264" s="80" t="e">
        <f>AVERAGEIFS(Entrada!$J$7:$J$3006,Entrada!$D$7:$D$3006,$D$5,Entrada!$I$7:$I$3006,P264)</f>
        <v>#DIV/0!</v>
      </c>
      <c r="S264" s="80">
        <v>2.5999999999999999E-3</v>
      </c>
    </row>
    <row r="265" spans="11:19" ht="15" customHeight="1">
      <c r="K265" s="2" t="str">
        <f>IF(PG!D267="","-",PG!D267)</f>
        <v>-</v>
      </c>
      <c r="N265" s="80" t="str">
        <f t="shared" si="13"/>
        <v/>
      </c>
      <c r="O265" s="80" t="str">
        <f t="shared" si="14"/>
        <v/>
      </c>
      <c r="P265" s="80" t="str">
        <f>IF(PI_For!C267=0,"Não cadastrado",PI_For!C267)</f>
        <v>Não cadastrado</v>
      </c>
      <c r="Q265" s="80" t="e">
        <f>AVERAGEIFS(Entrada!$G$7:$G$3006,Entrada!$D$7:$D$3006,$D$5,Entrada!$I$7:$I$3006,P265)</f>
        <v>#DIV/0!</v>
      </c>
      <c r="R265" s="80" t="e">
        <f>AVERAGEIFS(Entrada!$J$7:$J$3006,Entrada!$D$7:$D$3006,$D$5,Entrada!$I$7:$I$3006,P265)</f>
        <v>#DIV/0!</v>
      </c>
      <c r="S265" s="80">
        <v>2.6099999999999999E-3</v>
      </c>
    </row>
    <row r="266" spans="11:19" ht="15" customHeight="1">
      <c r="K266" s="2" t="str">
        <f>IF(PG!D268="","-",PG!D268)</f>
        <v>-</v>
      </c>
      <c r="N266" s="80" t="str">
        <f t="shared" si="13"/>
        <v/>
      </c>
      <c r="O266" s="80" t="str">
        <f t="shared" si="14"/>
        <v/>
      </c>
      <c r="P266" s="80" t="str">
        <f>IF(PI_For!C268=0,"Não cadastrado",PI_For!C268)</f>
        <v>Não cadastrado</v>
      </c>
      <c r="Q266" s="80" t="e">
        <f>AVERAGEIFS(Entrada!$G$7:$G$3006,Entrada!$D$7:$D$3006,$D$5,Entrada!$I$7:$I$3006,P266)</f>
        <v>#DIV/0!</v>
      </c>
      <c r="R266" s="80" t="e">
        <f>AVERAGEIFS(Entrada!$J$7:$J$3006,Entrada!$D$7:$D$3006,$D$5,Entrada!$I$7:$I$3006,P266)</f>
        <v>#DIV/0!</v>
      </c>
      <c r="S266" s="80">
        <v>2.6199999999999999E-3</v>
      </c>
    </row>
    <row r="267" spans="11:19" ht="15" customHeight="1">
      <c r="K267" s="2" t="str">
        <f>IF(PG!D269="","-",PG!D269)</f>
        <v>-</v>
      </c>
      <c r="N267" s="80" t="str">
        <f t="shared" si="13"/>
        <v/>
      </c>
      <c r="O267" s="80" t="str">
        <f t="shared" si="14"/>
        <v/>
      </c>
      <c r="P267" s="80" t="str">
        <f>IF(PI_For!C269=0,"Não cadastrado",PI_For!C269)</f>
        <v>Não cadastrado</v>
      </c>
      <c r="Q267" s="80" t="e">
        <f>AVERAGEIFS(Entrada!$G$7:$G$3006,Entrada!$D$7:$D$3006,$D$5,Entrada!$I$7:$I$3006,P267)</f>
        <v>#DIV/0!</v>
      </c>
      <c r="R267" s="80" t="e">
        <f>AVERAGEIFS(Entrada!$J$7:$J$3006,Entrada!$D$7:$D$3006,$D$5,Entrada!$I$7:$I$3006,P267)</f>
        <v>#DIV/0!</v>
      </c>
      <c r="S267" s="80">
        <v>2.63E-3</v>
      </c>
    </row>
    <row r="268" spans="11:19" ht="15" customHeight="1">
      <c r="K268" s="2" t="str">
        <f>IF(PG!D270="","-",PG!D270)</f>
        <v>-</v>
      </c>
      <c r="N268" s="80" t="str">
        <f t="shared" si="13"/>
        <v/>
      </c>
      <c r="O268" s="80" t="str">
        <f t="shared" si="14"/>
        <v/>
      </c>
      <c r="P268" s="80" t="str">
        <f>IF(PI_For!C270=0,"Não cadastrado",PI_For!C270)</f>
        <v>Não cadastrado</v>
      </c>
      <c r="Q268" s="80" t="e">
        <f>AVERAGEIFS(Entrada!$G$7:$G$3006,Entrada!$D$7:$D$3006,$D$5,Entrada!$I$7:$I$3006,P268)</f>
        <v>#DIV/0!</v>
      </c>
      <c r="R268" s="80" t="e">
        <f>AVERAGEIFS(Entrada!$J$7:$J$3006,Entrada!$D$7:$D$3006,$D$5,Entrada!$I$7:$I$3006,P268)</f>
        <v>#DIV/0!</v>
      </c>
      <c r="S268" s="80">
        <v>2.64E-3</v>
      </c>
    </row>
    <row r="269" spans="11:19" ht="15" customHeight="1">
      <c r="K269" s="2" t="str">
        <f>IF(PG!D271="","-",PG!D271)</f>
        <v>-</v>
      </c>
      <c r="N269" s="80" t="str">
        <f t="shared" si="13"/>
        <v/>
      </c>
      <c r="O269" s="80" t="str">
        <f t="shared" si="14"/>
        <v/>
      </c>
      <c r="P269" s="80" t="str">
        <f>IF(PI_For!C271=0,"Não cadastrado",PI_For!C271)</f>
        <v>Não cadastrado</v>
      </c>
      <c r="Q269" s="80" t="e">
        <f>AVERAGEIFS(Entrada!$G$7:$G$3006,Entrada!$D$7:$D$3006,$D$5,Entrada!$I$7:$I$3006,P269)</f>
        <v>#DIV/0!</v>
      </c>
      <c r="R269" s="80" t="e">
        <f>AVERAGEIFS(Entrada!$J$7:$J$3006,Entrada!$D$7:$D$3006,$D$5,Entrada!$I$7:$I$3006,P269)</f>
        <v>#DIV/0!</v>
      </c>
      <c r="S269" s="80">
        <v>2.65E-3</v>
      </c>
    </row>
    <row r="270" spans="11:19" ht="15" customHeight="1">
      <c r="K270" s="2" t="str">
        <f>IF(PG!D272="","-",PG!D272)</f>
        <v>-</v>
      </c>
      <c r="N270" s="80" t="str">
        <f t="shared" si="13"/>
        <v/>
      </c>
      <c r="O270" s="80" t="str">
        <f t="shared" si="14"/>
        <v/>
      </c>
      <c r="P270" s="80" t="str">
        <f>IF(PI_For!C272=0,"Não cadastrado",PI_For!C272)</f>
        <v>Não cadastrado</v>
      </c>
      <c r="Q270" s="80" t="e">
        <f>AVERAGEIFS(Entrada!$G$7:$G$3006,Entrada!$D$7:$D$3006,$D$5,Entrada!$I$7:$I$3006,P270)</f>
        <v>#DIV/0!</v>
      </c>
      <c r="R270" s="80" t="e">
        <f>AVERAGEIFS(Entrada!$J$7:$J$3006,Entrada!$D$7:$D$3006,$D$5,Entrada!$I$7:$I$3006,P270)</f>
        <v>#DIV/0!</v>
      </c>
      <c r="S270" s="80">
        <v>2.66E-3</v>
      </c>
    </row>
    <row r="271" spans="11:19" ht="15" customHeight="1">
      <c r="K271" s="2" t="str">
        <f>IF(PG!D273="","-",PG!D273)</f>
        <v>-</v>
      </c>
      <c r="N271" s="80" t="str">
        <f t="shared" si="13"/>
        <v/>
      </c>
      <c r="O271" s="80" t="str">
        <f t="shared" si="14"/>
        <v/>
      </c>
      <c r="P271" s="80" t="str">
        <f>IF(PI_For!C273=0,"Não cadastrado",PI_For!C273)</f>
        <v>Não cadastrado</v>
      </c>
      <c r="Q271" s="80" t="e">
        <f>AVERAGEIFS(Entrada!$G$7:$G$3006,Entrada!$D$7:$D$3006,$D$5,Entrada!$I$7:$I$3006,P271)</f>
        <v>#DIV/0!</v>
      </c>
      <c r="R271" s="80" t="e">
        <f>AVERAGEIFS(Entrada!$J$7:$J$3006,Entrada!$D$7:$D$3006,$D$5,Entrada!$I$7:$I$3006,P271)</f>
        <v>#DIV/0!</v>
      </c>
      <c r="S271" s="80">
        <v>2.6700000000000001E-3</v>
      </c>
    </row>
    <row r="272" spans="11:19" ht="15" customHeight="1">
      <c r="K272" s="2" t="str">
        <f>IF(PG!D274="","-",PG!D274)</f>
        <v>-</v>
      </c>
      <c r="N272" s="80" t="str">
        <f t="shared" si="13"/>
        <v/>
      </c>
      <c r="O272" s="80" t="str">
        <f t="shared" si="14"/>
        <v/>
      </c>
      <c r="P272" s="80" t="str">
        <f>IF(PI_For!C274=0,"Não cadastrado",PI_For!C274)</f>
        <v>Não cadastrado</v>
      </c>
      <c r="Q272" s="80" t="e">
        <f>AVERAGEIFS(Entrada!$G$7:$G$3006,Entrada!$D$7:$D$3006,$D$5,Entrada!$I$7:$I$3006,P272)</f>
        <v>#DIV/0!</v>
      </c>
      <c r="R272" s="80" t="e">
        <f>AVERAGEIFS(Entrada!$J$7:$J$3006,Entrada!$D$7:$D$3006,$D$5,Entrada!$I$7:$I$3006,P272)</f>
        <v>#DIV/0!</v>
      </c>
      <c r="S272" s="80">
        <v>2.6800000000000001E-3</v>
      </c>
    </row>
    <row r="273" spans="11:19" ht="15" customHeight="1">
      <c r="K273" s="2" t="str">
        <f>IF(PG!D275="","-",PG!D275)</f>
        <v>-</v>
      </c>
      <c r="N273" s="80" t="str">
        <f t="shared" si="13"/>
        <v/>
      </c>
      <c r="O273" s="80" t="str">
        <f t="shared" si="14"/>
        <v/>
      </c>
      <c r="P273" s="80" t="str">
        <f>IF(PI_For!C275=0,"Não cadastrado",PI_For!C275)</f>
        <v>Não cadastrado</v>
      </c>
      <c r="Q273" s="80" t="e">
        <f>AVERAGEIFS(Entrada!$G$7:$G$3006,Entrada!$D$7:$D$3006,$D$5,Entrada!$I$7:$I$3006,P273)</f>
        <v>#DIV/0!</v>
      </c>
      <c r="R273" s="80" t="e">
        <f>AVERAGEIFS(Entrada!$J$7:$J$3006,Entrada!$D$7:$D$3006,$D$5,Entrada!$I$7:$I$3006,P273)</f>
        <v>#DIV/0!</v>
      </c>
      <c r="S273" s="80">
        <v>2.6900000000000001E-3</v>
      </c>
    </row>
    <row r="274" spans="11:19" ht="15" customHeight="1">
      <c r="K274" s="2" t="str">
        <f>IF(PG!D276="","-",PG!D276)</f>
        <v>-</v>
      </c>
      <c r="N274" s="80" t="str">
        <f t="shared" si="13"/>
        <v/>
      </c>
      <c r="O274" s="80" t="str">
        <f t="shared" si="14"/>
        <v/>
      </c>
      <c r="P274" s="80" t="str">
        <f>IF(PI_For!C276=0,"Não cadastrado",PI_For!C276)</f>
        <v>Não cadastrado</v>
      </c>
      <c r="Q274" s="80" t="e">
        <f>AVERAGEIFS(Entrada!$G$7:$G$3006,Entrada!$D$7:$D$3006,$D$5,Entrada!$I$7:$I$3006,P274)</f>
        <v>#DIV/0!</v>
      </c>
      <c r="R274" s="80" t="e">
        <f>AVERAGEIFS(Entrada!$J$7:$J$3006,Entrada!$D$7:$D$3006,$D$5,Entrada!$I$7:$I$3006,P274)</f>
        <v>#DIV/0!</v>
      </c>
      <c r="S274" s="80">
        <v>2.7000000000000001E-3</v>
      </c>
    </row>
    <row r="275" spans="11:19" ht="15" customHeight="1">
      <c r="K275" s="2" t="str">
        <f>IF(PG!D277="","-",PG!D277)</f>
        <v>-</v>
      </c>
      <c r="N275" s="80" t="str">
        <f t="shared" si="13"/>
        <v/>
      </c>
      <c r="O275" s="80" t="str">
        <f t="shared" si="14"/>
        <v/>
      </c>
      <c r="P275" s="80" t="str">
        <f>IF(PI_For!C277=0,"Não cadastrado",PI_For!C277)</f>
        <v>Não cadastrado</v>
      </c>
      <c r="Q275" s="80" t="e">
        <f>AVERAGEIFS(Entrada!$G$7:$G$3006,Entrada!$D$7:$D$3006,$D$5,Entrada!$I$7:$I$3006,P275)</f>
        <v>#DIV/0!</v>
      </c>
      <c r="R275" s="80" t="e">
        <f>AVERAGEIFS(Entrada!$J$7:$J$3006,Entrada!$D$7:$D$3006,$D$5,Entrada!$I$7:$I$3006,P275)</f>
        <v>#DIV/0!</v>
      </c>
      <c r="S275" s="80">
        <v>2.7100000000000002E-3</v>
      </c>
    </row>
    <row r="276" spans="11:19" ht="15" customHeight="1">
      <c r="K276" s="2" t="str">
        <f>IF(PG!D278="","-",PG!D278)</f>
        <v>-</v>
      </c>
      <c r="N276" s="80" t="str">
        <f t="shared" si="13"/>
        <v/>
      </c>
      <c r="O276" s="80" t="str">
        <f t="shared" si="14"/>
        <v/>
      </c>
      <c r="P276" s="80" t="str">
        <f>IF(PI_For!C278=0,"Não cadastrado",PI_For!C278)</f>
        <v>Não cadastrado</v>
      </c>
      <c r="Q276" s="80" t="e">
        <f>AVERAGEIFS(Entrada!$G$7:$G$3006,Entrada!$D$7:$D$3006,$D$5,Entrada!$I$7:$I$3006,P276)</f>
        <v>#DIV/0!</v>
      </c>
      <c r="R276" s="80" t="e">
        <f>AVERAGEIFS(Entrada!$J$7:$J$3006,Entrada!$D$7:$D$3006,$D$5,Entrada!$I$7:$I$3006,P276)</f>
        <v>#DIV/0!</v>
      </c>
      <c r="S276" s="80">
        <v>2.7200000000000002E-3</v>
      </c>
    </row>
    <row r="277" spans="11:19" ht="15" customHeight="1">
      <c r="K277" s="2" t="str">
        <f>IF(PG!D279="","-",PG!D279)</f>
        <v>-</v>
      </c>
      <c r="N277" s="80" t="str">
        <f t="shared" si="13"/>
        <v/>
      </c>
      <c r="O277" s="80" t="str">
        <f t="shared" si="14"/>
        <v/>
      </c>
      <c r="P277" s="80" t="str">
        <f>IF(PI_For!C279=0,"Não cadastrado",PI_For!C279)</f>
        <v>Não cadastrado</v>
      </c>
      <c r="Q277" s="80" t="e">
        <f>AVERAGEIFS(Entrada!$G$7:$G$3006,Entrada!$D$7:$D$3006,$D$5,Entrada!$I$7:$I$3006,P277)</f>
        <v>#DIV/0!</v>
      </c>
      <c r="R277" s="80" t="e">
        <f>AVERAGEIFS(Entrada!$J$7:$J$3006,Entrada!$D$7:$D$3006,$D$5,Entrada!$I$7:$I$3006,P277)</f>
        <v>#DIV/0!</v>
      </c>
      <c r="S277" s="80">
        <v>2.7299999999999998E-3</v>
      </c>
    </row>
    <row r="278" spans="11:19" ht="15" customHeight="1">
      <c r="K278" s="2" t="str">
        <f>IF(PG!D280="","-",PG!D280)</f>
        <v>-</v>
      </c>
      <c r="N278" s="80" t="str">
        <f t="shared" si="13"/>
        <v/>
      </c>
      <c r="O278" s="80" t="str">
        <f t="shared" si="14"/>
        <v/>
      </c>
      <c r="P278" s="80" t="str">
        <f>IF(PI_For!C280=0,"Não cadastrado",PI_For!C280)</f>
        <v>Não cadastrado</v>
      </c>
      <c r="Q278" s="80" t="e">
        <f>AVERAGEIFS(Entrada!$G$7:$G$3006,Entrada!$D$7:$D$3006,$D$5,Entrada!$I$7:$I$3006,P278)</f>
        <v>#DIV/0!</v>
      </c>
      <c r="R278" s="80" t="e">
        <f>AVERAGEIFS(Entrada!$J$7:$J$3006,Entrada!$D$7:$D$3006,$D$5,Entrada!$I$7:$I$3006,P278)</f>
        <v>#DIV/0!</v>
      </c>
      <c r="S278" s="80">
        <v>2.7399999999999998E-3</v>
      </c>
    </row>
    <row r="279" spans="11:19" ht="15" customHeight="1">
      <c r="K279" s="2" t="str">
        <f>IF(PG!D281="","-",PG!D281)</f>
        <v>-</v>
      </c>
      <c r="N279" s="80" t="str">
        <f t="shared" si="13"/>
        <v/>
      </c>
      <c r="O279" s="80" t="str">
        <f t="shared" si="14"/>
        <v/>
      </c>
      <c r="P279" s="80" t="str">
        <f>IF(PI_For!C281=0,"Não cadastrado",PI_For!C281)</f>
        <v>Não cadastrado</v>
      </c>
      <c r="Q279" s="80" t="e">
        <f>AVERAGEIFS(Entrada!$G$7:$G$3006,Entrada!$D$7:$D$3006,$D$5,Entrada!$I$7:$I$3006,P279)</f>
        <v>#DIV/0!</v>
      </c>
      <c r="R279" s="80" t="e">
        <f>AVERAGEIFS(Entrada!$J$7:$J$3006,Entrada!$D$7:$D$3006,$D$5,Entrada!$I$7:$I$3006,P279)</f>
        <v>#DIV/0!</v>
      </c>
      <c r="S279" s="80">
        <v>2.7499999999999998E-3</v>
      </c>
    </row>
    <row r="280" spans="11:19" ht="15" customHeight="1">
      <c r="K280" s="2" t="str">
        <f>IF(PG!D282="","-",PG!D282)</f>
        <v>-</v>
      </c>
      <c r="N280" s="80" t="str">
        <f t="shared" si="13"/>
        <v/>
      </c>
      <c r="O280" s="80" t="str">
        <f t="shared" si="14"/>
        <v/>
      </c>
      <c r="P280" s="80" t="str">
        <f>IF(PI_For!C282=0,"Não cadastrado",PI_For!C282)</f>
        <v>Não cadastrado</v>
      </c>
      <c r="Q280" s="80" t="e">
        <f>AVERAGEIFS(Entrada!$G$7:$G$3006,Entrada!$D$7:$D$3006,$D$5,Entrada!$I$7:$I$3006,P280)</f>
        <v>#DIV/0!</v>
      </c>
      <c r="R280" s="80" t="e">
        <f>AVERAGEIFS(Entrada!$J$7:$J$3006,Entrada!$D$7:$D$3006,$D$5,Entrada!$I$7:$I$3006,P280)</f>
        <v>#DIV/0!</v>
      </c>
      <c r="S280" s="80">
        <v>2.7599999999999999E-3</v>
      </c>
    </row>
    <row r="281" spans="11:19" ht="15" customHeight="1">
      <c r="K281" s="2" t="str">
        <f>IF(PG!D283="","-",PG!D283)</f>
        <v>-</v>
      </c>
      <c r="N281" s="80" t="str">
        <f t="shared" si="13"/>
        <v/>
      </c>
      <c r="O281" s="80" t="str">
        <f t="shared" si="14"/>
        <v/>
      </c>
      <c r="P281" s="80" t="str">
        <f>IF(PI_For!C283=0,"Não cadastrado",PI_For!C283)</f>
        <v>Não cadastrado</v>
      </c>
      <c r="Q281" s="80" t="e">
        <f>AVERAGEIFS(Entrada!$G$7:$G$3006,Entrada!$D$7:$D$3006,$D$5,Entrada!$I$7:$I$3006,P281)</f>
        <v>#DIV/0!</v>
      </c>
      <c r="R281" s="80" t="e">
        <f>AVERAGEIFS(Entrada!$J$7:$J$3006,Entrada!$D$7:$D$3006,$D$5,Entrada!$I$7:$I$3006,P281)</f>
        <v>#DIV/0!</v>
      </c>
      <c r="S281" s="80">
        <v>2.7699999999999999E-3</v>
      </c>
    </row>
    <row r="282" spans="11:19" ht="15" customHeight="1">
      <c r="K282" s="2" t="str">
        <f>IF(PG!D284="","-",PG!D284)</f>
        <v>-</v>
      </c>
      <c r="N282" s="80" t="str">
        <f t="shared" si="13"/>
        <v/>
      </c>
      <c r="O282" s="80" t="str">
        <f t="shared" si="14"/>
        <v/>
      </c>
      <c r="P282" s="80" t="str">
        <f>IF(PI_For!C284=0,"Não cadastrado",PI_For!C284)</f>
        <v>Não cadastrado</v>
      </c>
      <c r="Q282" s="80" t="e">
        <f>AVERAGEIFS(Entrada!$G$7:$G$3006,Entrada!$D$7:$D$3006,$D$5,Entrada!$I$7:$I$3006,P282)</f>
        <v>#DIV/0!</v>
      </c>
      <c r="R282" s="80" t="e">
        <f>AVERAGEIFS(Entrada!$J$7:$J$3006,Entrada!$D$7:$D$3006,$D$5,Entrada!$I$7:$I$3006,P282)</f>
        <v>#DIV/0!</v>
      </c>
      <c r="S282" s="80">
        <v>2.7799999999999999E-3</v>
      </c>
    </row>
    <row r="283" spans="11:19" ht="15" customHeight="1">
      <c r="K283" s="2" t="str">
        <f>IF(PG!D285="","-",PG!D285)</f>
        <v>-</v>
      </c>
      <c r="N283" s="80" t="str">
        <f t="shared" si="13"/>
        <v/>
      </c>
      <c r="O283" s="80" t="str">
        <f t="shared" si="14"/>
        <v/>
      </c>
      <c r="P283" s="80" t="str">
        <f>IF(PI_For!C285=0,"Não cadastrado",PI_For!C285)</f>
        <v>Não cadastrado</v>
      </c>
      <c r="Q283" s="80" t="e">
        <f>AVERAGEIFS(Entrada!$G$7:$G$3006,Entrada!$D$7:$D$3006,$D$5,Entrada!$I$7:$I$3006,P283)</f>
        <v>#DIV/0!</v>
      </c>
      <c r="R283" s="80" t="e">
        <f>AVERAGEIFS(Entrada!$J$7:$J$3006,Entrada!$D$7:$D$3006,$D$5,Entrada!$I$7:$I$3006,P283)</f>
        <v>#DIV/0!</v>
      </c>
      <c r="S283" s="80">
        <v>2.7899999999999999E-3</v>
      </c>
    </row>
    <row r="284" spans="11:19" ht="15" customHeight="1">
      <c r="K284" s="2" t="str">
        <f>IF(PG!D286="","-",PG!D286)</f>
        <v>-</v>
      </c>
      <c r="N284" s="80" t="str">
        <f t="shared" si="13"/>
        <v/>
      </c>
      <c r="O284" s="80" t="str">
        <f t="shared" si="14"/>
        <v/>
      </c>
      <c r="P284" s="80" t="str">
        <f>IF(PI_For!C286=0,"Não cadastrado",PI_For!C286)</f>
        <v>Não cadastrado</v>
      </c>
      <c r="Q284" s="80" t="e">
        <f>AVERAGEIFS(Entrada!$G$7:$G$3006,Entrada!$D$7:$D$3006,$D$5,Entrada!$I$7:$I$3006,P284)</f>
        <v>#DIV/0!</v>
      </c>
      <c r="R284" s="80" t="e">
        <f>AVERAGEIFS(Entrada!$J$7:$J$3006,Entrada!$D$7:$D$3006,$D$5,Entrada!$I$7:$I$3006,P284)</f>
        <v>#DIV/0!</v>
      </c>
      <c r="S284" s="80">
        <v>2.8E-3</v>
      </c>
    </row>
    <row r="285" spans="11:19" ht="15" customHeight="1">
      <c r="K285" s="2" t="str">
        <f>IF(PG!D287="","-",PG!D287)</f>
        <v>-</v>
      </c>
      <c r="N285" s="80" t="str">
        <f t="shared" si="13"/>
        <v/>
      </c>
      <c r="O285" s="80" t="str">
        <f t="shared" si="14"/>
        <v/>
      </c>
      <c r="P285" s="80" t="str">
        <f>IF(PI_For!C287=0,"Não cadastrado",PI_For!C287)</f>
        <v>Não cadastrado</v>
      </c>
      <c r="Q285" s="80" t="e">
        <f>AVERAGEIFS(Entrada!$G$7:$G$3006,Entrada!$D$7:$D$3006,$D$5,Entrada!$I$7:$I$3006,P285)</f>
        <v>#DIV/0!</v>
      </c>
      <c r="R285" s="80" t="e">
        <f>AVERAGEIFS(Entrada!$J$7:$J$3006,Entrada!$D$7:$D$3006,$D$5,Entrada!$I$7:$I$3006,P285)</f>
        <v>#DIV/0!</v>
      </c>
      <c r="S285" s="80">
        <v>2.81E-3</v>
      </c>
    </row>
    <row r="286" spans="11:19" ht="15" customHeight="1">
      <c r="K286" s="2" t="str">
        <f>IF(PG!D288="","-",PG!D288)</f>
        <v>-</v>
      </c>
      <c r="N286" s="80" t="str">
        <f t="shared" si="13"/>
        <v/>
      </c>
      <c r="O286" s="80" t="str">
        <f t="shared" si="14"/>
        <v/>
      </c>
      <c r="P286" s="80" t="str">
        <f>IF(PI_For!C288=0,"Não cadastrado",PI_For!C288)</f>
        <v>Não cadastrado</v>
      </c>
      <c r="Q286" s="80" t="e">
        <f>AVERAGEIFS(Entrada!$G$7:$G$3006,Entrada!$D$7:$D$3006,$D$5,Entrada!$I$7:$I$3006,P286)</f>
        <v>#DIV/0!</v>
      </c>
      <c r="R286" s="80" t="e">
        <f>AVERAGEIFS(Entrada!$J$7:$J$3006,Entrada!$D$7:$D$3006,$D$5,Entrada!$I$7:$I$3006,P286)</f>
        <v>#DIV/0!</v>
      </c>
      <c r="S286" s="80">
        <v>2.82E-3</v>
      </c>
    </row>
    <row r="287" spans="11:19" ht="15" customHeight="1">
      <c r="K287" s="2" t="str">
        <f>IF(PG!D289="","-",PG!D289)</f>
        <v>-</v>
      </c>
      <c r="N287" s="80" t="str">
        <f t="shared" si="13"/>
        <v/>
      </c>
      <c r="O287" s="80" t="str">
        <f t="shared" si="14"/>
        <v/>
      </c>
      <c r="P287" s="80" t="str">
        <f>IF(PI_For!C289=0,"Não cadastrado",PI_For!C289)</f>
        <v>Não cadastrado</v>
      </c>
      <c r="Q287" s="80" t="e">
        <f>AVERAGEIFS(Entrada!$G$7:$G$3006,Entrada!$D$7:$D$3006,$D$5,Entrada!$I$7:$I$3006,P287)</f>
        <v>#DIV/0!</v>
      </c>
      <c r="R287" s="80" t="e">
        <f>AVERAGEIFS(Entrada!$J$7:$J$3006,Entrada!$D$7:$D$3006,$D$5,Entrada!$I$7:$I$3006,P287)</f>
        <v>#DIV/0!</v>
      </c>
      <c r="S287" s="80">
        <v>2.8300000000000001E-3</v>
      </c>
    </row>
    <row r="288" spans="11:19" ht="15" customHeight="1">
      <c r="K288" s="2" t="str">
        <f>IF(PG!D290="","-",PG!D290)</f>
        <v>-</v>
      </c>
      <c r="N288" s="80" t="str">
        <f t="shared" si="13"/>
        <v/>
      </c>
      <c r="O288" s="80" t="str">
        <f t="shared" si="14"/>
        <v/>
      </c>
      <c r="P288" s="80" t="str">
        <f>IF(PI_For!C290=0,"Não cadastrado",PI_For!C290)</f>
        <v>Não cadastrado</v>
      </c>
      <c r="Q288" s="80" t="e">
        <f>AVERAGEIFS(Entrada!$G$7:$G$3006,Entrada!$D$7:$D$3006,$D$5,Entrada!$I$7:$I$3006,P288)</f>
        <v>#DIV/0!</v>
      </c>
      <c r="R288" s="80" t="e">
        <f>AVERAGEIFS(Entrada!$J$7:$J$3006,Entrada!$D$7:$D$3006,$D$5,Entrada!$I$7:$I$3006,P288)</f>
        <v>#DIV/0!</v>
      </c>
      <c r="S288" s="80">
        <v>2.8400000000000001E-3</v>
      </c>
    </row>
    <row r="289" spans="11:19" ht="15" customHeight="1">
      <c r="K289" s="2" t="str">
        <f>IF(PG!D291="","-",PG!D291)</f>
        <v>-</v>
      </c>
      <c r="N289" s="80" t="str">
        <f t="shared" si="13"/>
        <v/>
      </c>
      <c r="O289" s="80" t="str">
        <f t="shared" si="14"/>
        <v/>
      </c>
      <c r="P289" s="80" t="str">
        <f>IF(PI_For!C291=0,"Não cadastrado",PI_For!C291)</f>
        <v>Não cadastrado</v>
      </c>
      <c r="Q289" s="80" t="e">
        <f>AVERAGEIFS(Entrada!$G$7:$G$3006,Entrada!$D$7:$D$3006,$D$5,Entrada!$I$7:$I$3006,P289)</f>
        <v>#DIV/0!</v>
      </c>
      <c r="R289" s="80" t="e">
        <f>AVERAGEIFS(Entrada!$J$7:$J$3006,Entrada!$D$7:$D$3006,$D$5,Entrada!$I$7:$I$3006,P289)</f>
        <v>#DIV/0!</v>
      </c>
      <c r="S289" s="80">
        <v>2.8500000000000001E-3</v>
      </c>
    </row>
    <row r="290" spans="11:19" ht="15" customHeight="1">
      <c r="K290" s="2" t="str">
        <f>IF(PG!D292="","-",PG!D292)</f>
        <v>-</v>
      </c>
      <c r="N290" s="80" t="str">
        <f t="shared" si="13"/>
        <v/>
      </c>
      <c r="O290" s="80" t="str">
        <f t="shared" si="14"/>
        <v/>
      </c>
      <c r="P290" s="80" t="str">
        <f>IF(PI_For!C292=0,"Não cadastrado",PI_For!C292)</f>
        <v>Não cadastrado</v>
      </c>
      <c r="Q290" s="80" t="e">
        <f>AVERAGEIFS(Entrada!$G$7:$G$3006,Entrada!$D$7:$D$3006,$D$5,Entrada!$I$7:$I$3006,P290)</f>
        <v>#DIV/0!</v>
      </c>
      <c r="R290" s="80" t="e">
        <f>AVERAGEIFS(Entrada!$J$7:$J$3006,Entrada!$D$7:$D$3006,$D$5,Entrada!$I$7:$I$3006,P290)</f>
        <v>#DIV/0!</v>
      </c>
      <c r="S290" s="80">
        <v>2.8600000000000001E-3</v>
      </c>
    </row>
    <row r="291" spans="11:19" ht="15" customHeight="1">
      <c r="K291" s="2" t="str">
        <f>IF(PG!D293="","-",PG!D293)</f>
        <v>-</v>
      </c>
      <c r="N291" s="80" t="str">
        <f t="shared" si="13"/>
        <v/>
      </c>
      <c r="O291" s="80" t="str">
        <f t="shared" si="14"/>
        <v/>
      </c>
      <c r="P291" s="80" t="str">
        <f>IF(PI_For!C293=0,"Não cadastrado",PI_For!C293)</f>
        <v>Não cadastrado</v>
      </c>
      <c r="Q291" s="80" t="e">
        <f>AVERAGEIFS(Entrada!$G$7:$G$3006,Entrada!$D$7:$D$3006,$D$5,Entrada!$I$7:$I$3006,P291)</f>
        <v>#DIV/0!</v>
      </c>
      <c r="R291" s="80" t="e">
        <f>AVERAGEIFS(Entrada!$J$7:$J$3006,Entrada!$D$7:$D$3006,$D$5,Entrada!$I$7:$I$3006,P291)</f>
        <v>#DIV/0!</v>
      </c>
      <c r="S291" s="80">
        <v>2.8700000000000002E-3</v>
      </c>
    </row>
    <row r="292" spans="11:19" ht="15" customHeight="1">
      <c r="K292" s="2" t="str">
        <f>IF(PG!D294="","-",PG!D294)</f>
        <v>-</v>
      </c>
      <c r="N292" s="80" t="str">
        <f t="shared" si="13"/>
        <v/>
      </c>
      <c r="O292" s="80" t="str">
        <f t="shared" si="14"/>
        <v/>
      </c>
      <c r="P292" s="80" t="str">
        <f>IF(PI_For!C294=0,"Não cadastrado",PI_For!C294)</f>
        <v>Não cadastrado</v>
      </c>
      <c r="Q292" s="80" t="e">
        <f>AVERAGEIFS(Entrada!$G$7:$G$3006,Entrada!$D$7:$D$3006,$D$5,Entrada!$I$7:$I$3006,P292)</f>
        <v>#DIV/0!</v>
      </c>
      <c r="R292" s="80" t="e">
        <f>AVERAGEIFS(Entrada!$J$7:$J$3006,Entrada!$D$7:$D$3006,$D$5,Entrada!$I$7:$I$3006,P292)</f>
        <v>#DIV/0!</v>
      </c>
      <c r="S292" s="80">
        <v>2.8800000000000002E-3</v>
      </c>
    </row>
    <row r="293" spans="11:19" ht="15" customHeight="1">
      <c r="K293" s="2" t="str">
        <f>IF(PG!D295="","-",PG!D295)</f>
        <v>-</v>
      </c>
      <c r="N293" s="80" t="str">
        <f t="shared" si="13"/>
        <v/>
      </c>
      <c r="O293" s="80" t="str">
        <f t="shared" si="14"/>
        <v/>
      </c>
      <c r="P293" s="80" t="str">
        <f>IF(PI_For!C295=0,"Não cadastrado",PI_For!C295)</f>
        <v>Não cadastrado</v>
      </c>
      <c r="Q293" s="80" t="e">
        <f>AVERAGEIFS(Entrada!$G$7:$G$3006,Entrada!$D$7:$D$3006,$D$5,Entrada!$I$7:$I$3006,P293)</f>
        <v>#DIV/0!</v>
      </c>
      <c r="R293" s="80" t="e">
        <f>AVERAGEIFS(Entrada!$J$7:$J$3006,Entrada!$D$7:$D$3006,$D$5,Entrada!$I$7:$I$3006,P293)</f>
        <v>#DIV/0!</v>
      </c>
      <c r="S293" s="80">
        <v>2.8900000000000002E-3</v>
      </c>
    </row>
    <row r="294" spans="11:19" ht="15" customHeight="1">
      <c r="K294" s="2" t="str">
        <f>IF(PG!D296="","-",PG!D296)</f>
        <v>-</v>
      </c>
      <c r="N294" s="80" t="str">
        <f t="shared" si="13"/>
        <v/>
      </c>
      <c r="O294" s="80" t="str">
        <f t="shared" si="14"/>
        <v/>
      </c>
      <c r="P294" s="80" t="str">
        <f>IF(PI_For!C296=0,"Não cadastrado",PI_For!C296)</f>
        <v>Não cadastrado</v>
      </c>
      <c r="Q294" s="80" t="e">
        <f>AVERAGEIFS(Entrada!$G$7:$G$3006,Entrada!$D$7:$D$3006,$D$5,Entrada!$I$7:$I$3006,P294)</f>
        <v>#DIV/0!</v>
      </c>
      <c r="R294" s="80" t="e">
        <f>AVERAGEIFS(Entrada!$J$7:$J$3006,Entrada!$D$7:$D$3006,$D$5,Entrada!$I$7:$I$3006,P294)</f>
        <v>#DIV/0!</v>
      </c>
      <c r="S294" s="80">
        <v>2.8999999999999998E-3</v>
      </c>
    </row>
    <row r="295" spans="11:19" ht="15" customHeight="1">
      <c r="K295" s="2" t="str">
        <f>IF(PG!D297="","-",PG!D297)</f>
        <v>-</v>
      </c>
      <c r="N295" s="80" t="str">
        <f t="shared" si="13"/>
        <v/>
      </c>
      <c r="O295" s="80" t="str">
        <f t="shared" si="14"/>
        <v/>
      </c>
      <c r="P295" s="80" t="str">
        <f>IF(PI_For!C297=0,"Não cadastrado",PI_For!C297)</f>
        <v>Não cadastrado</v>
      </c>
      <c r="Q295" s="80" t="e">
        <f>AVERAGEIFS(Entrada!$G$7:$G$3006,Entrada!$D$7:$D$3006,$D$5,Entrada!$I$7:$I$3006,P295)</f>
        <v>#DIV/0!</v>
      </c>
      <c r="R295" s="80" t="e">
        <f>AVERAGEIFS(Entrada!$J$7:$J$3006,Entrada!$D$7:$D$3006,$D$5,Entrada!$I$7:$I$3006,P295)</f>
        <v>#DIV/0!</v>
      </c>
      <c r="S295" s="80">
        <v>2.9099999999999998E-3</v>
      </c>
    </row>
    <row r="296" spans="11:19" ht="15" customHeight="1">
      <c r="K296" s="2" t="str">
        <f>IF(PG!D298="","-",PG!D298)</f>
        <v>-</v>
      </c>
      <c r="N296" s="80" t="str">
        <f t="shared" si="13"/>
        <v/>
      </c>
      <c r="O296" s="80" t="str">
        <f t="shared" si="14"/>
        <v/>
      </c>
      <c r="P296" s="80" t="str">
        <f>IF(PI_For!C298=0,"Não cadastrado",PI_For!C298)</f>
        <v>Não cadastrado</v>
      </c>
      <c r="Q296" s="80" t="e">
        <f>AVERAGEIFS(Entrada!$G$7:$G$3006,Entrada!$D$7:$D$3006,$D$5,Entrada!$I$7:$I$3006,P296)</f>
        <v>#DIV/0!</v>
      </c>
      <c r="R296" s="80" t="e">
        <f>AVERAGEIFS(Entrada!$J$7:$J$3006,Entrada!$D$7:$D$3006,$D$5,Entrada!$I$7:$I$3006,P296)</f>
        <v>#DIV/0!</v>
      </c>
      <c r="S296" s="80">
        <v>2.9199999999999999E-3</v>
      </c>
    </row>
    <row r="297" spans="11:19" ht="15" customHeight="1">
      <c r="K297" s="2" t="str">
        <f>IF(PG!D299="","-",PG!D299)</f>
        <v>-</v>
      </c>
      <c r="N297" s="80" t="str">
        <f t="shared" si="13"/>
        <v/>
      </c>
      <c r="O297" s="80" t="str">
        <f t="shared" si="14"/>
        <v/>
      </c>
      <c r="P297" s="80" t="str">
        <f>IF(PI_For!C299=0,"Não cadastrado",PI_For!C299)</f>
        <v>Não cadastrado</v>
      </c>
      <c r="Q297" s="80" t="e">
        <f>AVERAGEIFS(Entrada!$G$7:$G$3006,Entrada!$D$7:$D$3006,$D$5,Entrada!$I$7:$I$3006,P297)</f>
        <v>#DIV/0!</v>
      </c>
      <c r="R297" s="80" t="e">
        <f>AVERAGEIFS(Entrada!$J$7:$J$3006,Entrada!$D$7:$D$3006,$D$5,Entrada!$I$7:$I$3006,P297)</f>
        <v>#DIV/0!</v>
      </c>
      <c r="S297" s="80">
        <v>2.9299999999999999E-3</v>
      </c>
    </row>
    <row r="298" spans="11:19" ht="15" customHeight="1">
      <c r="K298" s="2" t="str">
        <f>IF(PG!D300="","-",PG!D300)</f>
        <v>-</v>
      </c>
      <c r="N298" s="80" t="str">
        <f t="shared" si="13"/>
        <v/>
      </c>
      <c r="O298" s="80" t="str">
        <f t="shared" si="14"/>
        <v/>
      </c>
      <c r="P298" s="80" t="str">
        <f>IF(PI_For!C300=0,"Não cadastrado",PI_For!C300)</f>
        <v>Não cadastrado</v>
      </c>
      <c r="Q298" s="80" t="e">
        <f>AVERAGEIFS(Entrada!$G$7:$G$3006,Entrada!$D$7:$D$3006,$D$5,Entrada!$I$7:$I$3006,P298)</f>
        <v>#DIV/0!</v>
      </c>
      <c r="R298" s="80" t="e">
        <f>AVERAGEIFS(Entrada!$J$7:$J$3006,Entrada!$D$7:$D$3006,$D$5,Entrada!$I$7:$I$3006,P298)</f>
        <v>#DIV/0!</v>
      </c>
      <c r="S298" s="80">
        <v>2.9399999999999999E-3</v>
      </c>
    </row>
    <row r="299" spans="11:19" ht="15" customHeight="1">
      <c r="K299" s="2" t="str">
        <f>IF(PG!D301="","-",PG!D301)</f>
        <v>-</v>
      </c>
      <c r="N299" s="80" t="str">
        <f t="shared" si="13"/>
        <v/>
      </c>
      <c r="O299" s="80" t="str">
        <f t="shared" si="14"/>
        <v/>
      </c>
      <c r="P299" s="80" t="str">
        <f>IF(PI_For!C301=0,"Não cadastrado",PI_For!C301)</f>
        <v>Não cadastrado</v>
      </c>
      <c r="Q299" s="80" t="e">
        <f>AVERAGEIFS(Entrada!$G$7:$G$3006,Entrada!$D$7:$D$3006,$D$5,Entrada!$I$7:$I$3006,P299)</f>
        <v>#DIV/0!</v>
      </c>
      <c r="R299" s="80" t="e">
        <f>AVERAGEIFS(Entrada!$J$7:$J$3006,Entrada!$D$7:$D$3006,$D$5,Entrada!$I$7:$I$3006,P299)</f>
        <v>#DIV/0!</v>
      </c>
      <c r="S299" s="80">
        <v>2.9499999999999999E-3</v>
      </c>
    </row>
    <row r="300" spans="11:19" ht="15" customHeight="1">
      <c r="K300" s="2" t="str">
        <f>IF(PG!D302="","-",PG!D302)</f>
        <v>-</v>
      </c>
      <c r="N300" s="80" t="str">
        <f t="shared" si="13"/>
        <v/>
      </c>
      <c r="O300" s="80" t="str">
        <f t="shared" si="14"/>
        <v/>
      </c>
      <c r="P300" s="80" t="str">
        <f>IF(PI_For!C302=0,"Não cadastrado",PI_For!C302)</f>
        <v>Não cadastrado</v>
      </c>
      <c r="Q300" s="80" t="e">
        <f>AVERAGEIFS(Entrada!$G$7:$G$3006,Entrada!$D$7:$D$3006,$D$5,Entrada!$I$7:$I$3006,P300)</f>
        <v>#DIV/0!</v>
      </c>
      <c r="R300" s="80" t="e">
        <f>AVERAGEIFS(Entrada!$J$7:$J$3006,Entrada!$D$7:$D$3006,$D$5,Entrada!$I$7:$I$3006,P300)</f>
        <v>#DIV/0!</v>
      </c>
      <c r="S300" s="80">
        <v>2.96E-3</v>
      </c>
    </row>
    <row r="301" spans="11:19" ht="15" customHeight="1">
      <c r="K301" s="2" t="str">
        <f>IF(PG!D303="","-",PG!D303)</f>
        <v>-</v>
      </c>
      <c r="N301" s="80" t="str">
        <f t="shared" si="13"/>
        <v/>
      </c>
      <c r="O301" s="80" t="str">
        <f t="shared" si="14"/>
        <v/>
      </c>
      <c r="P301" s="80" t="str">
        <f>IF(PI_For!C303=0,"Não cadastrado",PI_For!C303)</f>
        <v>Não cadastrado</v>
      </c>
      <c r="Q301" s="80" t="e">
        <f>AVERAGEIFS(Entrada!$G$7:$G$3006,Entrada!$D$7:$D$3006,$D$5,Entrada!$I$7:$I$3006,P301)</f>
        <v>#DIV/0!</v>
      </c>
      <c r="R301" s="80" t="e">
        <f>AVERAGEIFS(Entrada!$J$7:$J$3006,Entrada!$D$7:$D$3006,$D$5,Entrada!$I$7:$I$3006,P301)</f>
        <v>#DIV/0!</v>
      </c>
      <c r="S301" s="80">
        <v>2.97E-3</v>
      </c>
    </row>
    <row r="302" spans="11:19" ht="15" customHeight="1">
      <c r="K302" s="2" t="str">
        <f>IF(PG!D304="","-",PG!D304)</f>
        <v>-</v>
      </c>
      <c r="N302" s="80" t="str">
        <f t="shared" si="13"/>
        <v/>
      </c>
      <c r="O302" s="80" t="str">
        <f t="shared" si="14"/>
        <v/>
      </c>
      <c r="P302" s="80" t="str">
        <f>IF(PI_For!C304=0,"Não cadastrado",PI_For!C304)</f>
        <v>Não cadastrado</v>
      </c>
      <c r="Q302" s="80" t="e">
        <f>AVERAGEIFS(Entrada!$G$7:$G$3006,Entrada!$D$7:$D$3006,$D$5,Entrada!$I$7:$I$3006,P302)</f>
        <v>#DIV/0!</v>
      </c>
      <c r="R302" s="80" t="e">
        <f>AVERAGEIFS(Entrada!$J$7:$J$3006,Entrada!$D$7:$D$3006,$D$5,Entrada!$I$7:$I$3006,P302)</f>
        <v>#DIV/0!</v>
      </c>
      <c r="S302" s="80">
        <v>2.98E-3</v>
      </c>
    </row>
    <row r="303" spans="11:19" ht="15" customHeight="1">
      <c r="K303" s="2" t="str">
        <f>IF(PG!D305="","-",PG!D305)</f>
        <v>-</v>
      </c>
      <c r="N303" s="80" t="str">
        <f t="shared" si="13"/>
        <v/>
      </c>
      <c r="O303" s="80" t="str">
        <f t="shared" si="14"/>
        <v/>
      </c>
      <c r="P303" s="80" t="str">
        <f>IF(PI_For!C305=0,"Não cadastrado",PI_For!C305)</f>
        <v>Não cadastrado</v>
      </c>
      <c r="Q303" s="80" t="e">
        <f>AVERAGEIFS(Entrada!$G$7:$G$3006,Entrada!$D$7:$D$3006,$D$5,Entrada!$I$7:$I$3006,P303)</f>
        <v>#DIV/0!</v>
      </c>
      <c r="R303" s="80" t="e">
        <f>AVERAGEIFS(Entrada!$J$7:$J$3006,Entrada!$D$7:$D$3006,$D$5,Entrada!$I$7:$I$3006,P303)</f>
        <v>#DIV/0!</v>
      </c>
      <c r="S303" s="80">
        <v>2.99E-3</v>
      </c>
    </row>
    <row r="304" spans="11:19" ht="15" customHeight="1">
      <c r="K304" s="2" t="str">
        <f>IF(PG!D306="","-",PG!D306)</f>
        <v>-</v>
      </c>
      <c r="N304" s="80" t="str">
        <f t="shared" si="13"/>
        <v/>
      </c>
      <c r="O304" s="80" t="str">
        <f t="shared" si="14"/>
        <v/>
      </c>
      <c r="P304" s="80" t="str">
        <f>IF(PI_For!C306=0,"Não cadastrado",PI_For!C306)</f>
        <v>Não cadastrado</v>
      </c>
      <c r="Q304" s="80" t="e">
        <f>AVERAGEIFS(Entrada!$G$7:$G$3006,Entrada!$D$7:$D$3006,$D$5,Entrada!$I$7:$I$3006,P304)</f>
        <v>#DIV/0!</v>
      </c>
      <c r="R304" s="80" t="e">
        <f>AVERAGEIFS(Entrada!$J$7:$J$3006,Entrada!$D$7:$D$3006,$D$5,Entrada!$I$7:$I$3006,P304)</f>
        <v>#DIV/0!</v>
      </c>
      <c r="S304" s="80">
        <v>3.0000000000000001E-3</v>
      </c>
    </row>
    <row r="305" spans="11:19" ht="15" customHeight="1">
      <c r="K305" s="2" t="str">
        <f>IF(PG!D307="","-",PG!D307)</f>
        <v>-</v>
      </c>
      <c r="N305" s="80" t="str">
        <f t="shared" si="13"/>
        <v/>
      </c>
      <c r="O305" s="80" t="str">
        <f t="shared" si="14"/>
        <v/>
      </c>
      <c r="P305" s="80" t="str">
        <f>IF(PI_For!C307=0,"Não cadastrado",PI_For!C307)</f>
        <v>Não cadastrado</v>
      </c>
      <c r="Q305" s="80" t="e">
        <f>AVERAGEIFS(Entrada!$G$7:$G$3006,Entrada!$D$7:$D$3006,$D$5,Entrada!$I$7:$I$3006,P305)</f>
        <v>#DIV/0!</v>
      </c>
      <c r="R305" s="80" t="e">
        <f>AVERAGEIFS(Entrada!$J$7:$J$3006,Entrada!$D$7:$D$3006,$D$5,Entrada!$I$7:$I$3006,P305)</f>
        <v>#DIV/0!</v>
      </c>
      <c r="S305" s="80">
        <v>3.0100000000000001E-3</v>
      </c>
    </row>
    <row r="306" spans="11:19" ht="15" customHeight="1">
      <c r="K306" s="2" t="str">
        <f>IF(PG!D308="","-",PG!D308)</f>
        <v>-</v>
      </c>
      <c r="N306" s="80" t="str">
        <f t="shared" si="13"/>
        <v/>
      </c>
      <c r="O306" s="80" t="str">
        <f t="shared" si="14"/>
        <v/>
      </c>
      <c r="P306" s="80" t="str">
        <f>IF(PI_For!C308=0,"Não cadastrado",PI_For!C308)</f>
        <v>Não cadastrado</v>
      </c>
      <c r="Q306" s="80" t="e">
        <f>AVERAGEIFS(Entrada!$G$7:$G$3006,Entrada!$D$7:$D$3006,$D$5,Entrada!$I$7:$I$3006,P306)</f>
        <v>#DIV/0!</v>
      </c>
      <c r="R306" s="80" t="e">
        <f>AVERAGEIFS(Entrada!$J$7:$J$3006,Entrada!$D$7:$D$3006,$D$5,Entrada!$I$7:$I$3006,P306)</f>
        <v>#DIV/0!</v>
      </c>
      <c r="S306" s="80">
        <v>3.0200000000000001E-3</v>
      </c>
    </row>
    <row r="307" spans="11:19" ht="15" customHeight="1">
      <c r="K307" s="2" t="str">
        <f>IF(PG!D309="","-",PG!D309)</f>
        <v>-</v>
      </c>
      <c r="N307" s="80" t="str">
        <f t="shared" si="13"/>
        <v/>
      </c>
      <c r="O307" s="80" t="str">
        <f t="shared" si="14"/>
        <v/>
      </c>
      <c r="P307" s="80" t="str">
        <f>IF(PI_For!C309=0,"Não cadastrado",PI_For!C309)</f>
        <v>Não cadastrado</v>
      </c>
      <c r="Q307" s="80" t="e">
        <f>AVERAGEIFS(Entrada!$G$7:$G$3006,Entrada!$D$7:$D$3006,$D$5,Entrada!$I$7:$I$3006,P307)</f>
        <v>#DIV/0!</v>
      </c>
      <c r="R307" s="80" t="e">
        <f>AVERAGEIFS(Entrada!$J$7:$J$3006,Entrada!$D$7:$D$3006,$D$5,Entrada!$I$7:$I$3006,P307)</f>
        <v>#DIV/0!</v>
      </c>
      <c r="S307" s="80">
        <v>3.0300000000000001E-3</v>
      </c>
    </row>
    <row r="308" spans="11:19" ht="15" customHeight="1">
      <c r="K308" s="2" t="str">
        <f>IF(PG!D310="","-",PG!D310)</f>
        <v>-</v>
      </c>
      <c r="N308" s="80" t="str">
        <f t="shared" si="13"/>
        <v/>
      </c>
      <c r="O308" s="80" t="str">
        <f t="shared" si="14"/>
        <v/>
      </c>
      <c r="P308" s="80" t="str">
        <f>IF(PI_For!C310=0,"Não cadastrado",PI_For!C310)</f>
        <v>Não cadastrado</v>
      </c>
      <c r="Q308" s="80" t="e">
        <f>AVERAGEIFS(Entrada!$G$7:$G$3006,Entrada!$D$7:$D$3006,$D$5,Entrada!$I$7:$I$3006,P308)</f>
        <v>#DIV/0!</v>
      </c>
      <c r="R308" s="80" t="e">
        <f>AVERAGEIFS(Entrada!$J$7:$J$3006,Entrada!$D$7:$D$3006,$D$5,Entrada!$I$7:$I$3006,P308)</f>
        <v>#DIV/0!</v>
      </c>
      <c r="S308" s="80">
        <v>3.0400000000000002E-3</v>
      </c>
    </row>
    <row r="309" spans="11:19" ht="15" customHeight="1">
      <c r="K309" s="2" t="str">
        <f>IF(PG!D311="","-",PG!D311)</f>
        <v>-</v>
      </c>
      <c r="N309" s="80" t="str">
        <f t="shared" si="13"/>
        <v/>
      </c>
      <c r="O309" s="80" t="str">
        <f t="shared" si="14"/>
        <v/>
      </c>
      <c r="P309" s="80" t="str">
        <f>IF(PI_For!C311=0,"Não cadastrado",PI_For!C311)</f>
        <v>Não cadastrado</v>
      </c>
      <c r="Q309" s="80" t="e">
        <f>AVERAGEIFS(Entrada!$G$7:$G$3006,Entrada!$D$7:$D$3006,$D$5,Entrada!$I$7:$I$3006,P309)</f>
        <v>#DIV/0!</v>
      </c>
      <c r="R309" s="80" t="e">
        <f>AVERAGEIFS(Entrada!$J$7:$J$3006,Entrada!$D$7:$D$3006,$D$5,Entrada!$I$7:$I$3006,P309)</f>
        <v>#DIV/0!</v>
      </c>
      <c r="S309" s="80">
        <v>3.0500000000000002E-3</v>
      </c>
    </row>
    <row r="310" spans="11:19" ht="15" customHeight="1">
      <c r="K310" s="2" t="str">
        <f>IF(PG!D312="","-",PG!D312)</f>
        <v>-</v>
      </c>
      <c r="N310" s="80" t="str">
        <f t="shared" si="13"/>
        <v/>
      </c>
      <c r="O310" s="80" t="str">
        <f t="shared" si="14"/>
        <v/>
      </c>
      <c r="P310" s="80" t="str">
        <f>IF(PI_For!C312=0,"Não cadastrado",PI_For!C312)</f>
        <v>Não cadastrado</v>
      </c>
      <c r="Q310" s="80" t="e">
        <f>AVERAGEIFS(Entrada!$G$7:$G$3006,Entrada!$D$7:$D$3006,$D$5,Entrada!$I$7:$I$3006,P310)</f>
        <v>#DIV/0!</v>
      </c>
      <c r="R310" s="80" t="e">
        <f>AVERAGEIFS(Entrada!$J$7:$J$3006,Entrada!$D$7:$D$3006,$D$5,Entrada!$I$7:$I$3006,P310)</f>
        <v>#DIV/0!</v>
      </c>
      <c r="S310" s="80">
        <v>3.0599999999999998E-3</v>
      </c>
    </row>
    <row r="311" spans="11:19" ht="15" customHeight="1">
      <c r="K311" s="2" t="str">
        <f>IF(PG!D313="","-",PG!D313)</f>
        <v>-</v>
      </c>
      <c r="N311" s="80" t="str">
        <f t="shared" si="13"/>
        <v/>
      </c>
      <c r="O311" s="80" t="str">
        <f t="shared" si="14"/>
        <v/>
      </c>
      <c r="P311" s="80" t="str">
        <f>IF(PI_For!C313=0,"Não cadastrado",PI_For!C313)</f>
        <v>Não cadastrado</v>
      </c>
      <c r="Q311" s="80" t="e">
        <f>AVERAGEIFS(Entrada!$G$7:$G$3006,Entrada!$D$7:$D$3006,$D$5,Entrada!$I$7:$I$3006,P311)</f>
        <v>#DIV/0!</v>
      </c>
      <c r="R311" s="80" t="e">
        <f>AVERAGEIFS(Entrada!$J$7:$J$3006,Entrada!$D$7:$D$3006,$D$5,Entrada!$I$7:$I$3006,P311)</f>
        <v>#DIV/0!</v>
      </c>
      <c r="S311" s="80">
        <v>3.0699999999999998E-3</v>
      </c>
    </row>
    <row r="312" spans="11:19" ht="15" customHeight="1">
      <c r="K312" s="2" t="str">
        <f>IF(PG!D314="","-",PG!D314)</f>
        <v>-</v>
      </c>
      <c r="N312" s="80" t="str">
        <f t="shared" si="13"/>
        <v/>
      </c>
      <c r="O312" s="80" t="str">
        <f t="shared" si="14"/>
        <v/>
      </c>
      <c r="P312" s="80" t="str">
        <f>IF(PI_For!C314=0,"Não cadastrado",PI_For!C314)</f>
        <v>Não cadastrado</v>
      </c>
      <c r="Q312" s="80" t="e">
        <f>AVERAGEIFS(Entrada!$G$7:$G$3006,Entrada!$D$7:$D$3006,$D$5,Entrada!$I$7:$I$3006,P312)</f>
        <v>#DIV/0!</v>
      </c>
      <c r="R312" s="80" t="e">
        <f>AVERAGEIFS(Entrada!$J$7:$J$3006,Entrada!$D$7:$D$3006,$D$5,Entrada!$I$7:$I$3006,P312)</f>
        <v>#DIV/0!</v>
      </c>
      <c r="S312" s="80">
        <v>3.0799999999999998E-3</v>
      </c>
    </row>
    <row r="313" spans="11:19" ht="15" customHeight="1">
      <c r="K313" s="2" t="str">
        <f>IF(PG!D315="","-",PG!D315)</f>
        <v>-</v>
      </c>
      <c r="N313" s="80" t="str">
        <f t="shared" si="13"/>
        <v/>
      </c>
      <c r="O313" s="80" t="str">
        <f t="shared" si="14"/>
        <v/>
      </c>
      <c r="P313" s="80" t="str">
        <f>IF(PI_For!C315=0,"Não cadastrado",PI_For!C315)</f>
        <v>Não cadastrado</v>
      </c>
      <c r="Q313" s="80" t="e">
        <f>AVERAGEIFS(Entrada!$G$7:$G$3006,Entrada!$D$7:$D$3006,$D$5,Entrada!$I$7:$I$3006,P313)</f>
        <v>#DIV/0!</v>
      </c>
      <c r="R313" s="80" t="e">
        <f>AVERAGEIFS(Entrada!$J$7:$J$3006,Entrada!$D$7:$D$3006,$D$5,Entrada!$I$7:$I$3006,P313)</f>
        <v>#DIV/0!</v>
      </c>
      <c r="S313" s="80">
        <v>3.0899999999999999E-3</v>
      </c>
    </row>
    <row r="314" spans="11:19" ht="15" customHeight="1">
      <c r="K314" s="2" t="str">
        <f>IF(PG!D316="","-",PG!D316)</f>
        <v>-</v>
      </c>
      <c r="N314" s="80" t="str">
        <f t="shared" si="13"/>
        <v/>
      </c>
      <c r="O314" s="80" t="str">
        <f t="shared" si="14"/>
        <v/>
      </c>
      <c r="P314" s="80" t="str">
        <f>IF(PI_For!C316=0,"Não cadastrado",PI_For!C316)</f>
        <v>Não cadastrado</v>
      </c>
      <c r="Q314" s="80" t="e">
        <f>AVERAGEIFS(Entrada!$G$7:$G$3006,Entrada!$D$7:$D$3006,$D$5,Entrada!$I$7:$I$3006,P314)</f>
        <v>#DIV/0!</v>
      </c>
      <c r="R314" s="80" t="e">
        <f>AVERAGEIFS(Entrada!$J$7:$J$3006,Entrada!$D$7:$D$3006,$D$5,Entrada!$I$7:$I$3006,P314)</f>
        <v>#DIV/0!</v>
      </c>
      <c r="S314" s="80">
        <v>3.0999999999999999E-3</v>
      </c>
    </row>
    <row r="315" spans="11:19" ht="15" customHeight="1">
      <c r="K315" s="2" t="str">
        <f>IF(PG!D317="","-",PG!D317)</f>
        <v>-</v>
      </c>
      <c r="N315" s="80" t="str">
        <f t="shared" si="13"/>
        <v/>
      </c>
      <c r="O315" s="80" t="str">
        <f t="shared" si="14"/>
        <v/>
      </c>
      <c r="P315" s="80" t="str">
        <f>IF(PI_For!C317=0,"Não cadastrado",PI_For!C317)</f>
        <v>Não cadastrado</v>
      </c>
      <c r="Q315" s="80" t="e">
        <f>AVERAGEIFS(Entrada!$G$7:$G$3006,Entrada!$D$7:$D$3006,$D$5,Entrada!$I$7:$I$3006,P315)</f>
        <v>#DIV/0!</v>
      </c>
      <c r="R315" s="80" t="e">
        <f>AVERAGEIFS(Entrada!$J$7:$J$3006,Entrada!$D$7:$D$3006,$D$5,Entrada!$I$7:$I$3006,P315)</f>
        <v>#DIV/0!</v>
      </c>
      <c r="S315" s="80">
        <v>3.1099999999999999E-3</v>
      </c>
    </row>
    <row r="316" spans="11:19" ht="15" customHeight="1">
      <c r="K316" s="2" t="str">
        <f>IF(PG!D318="","-",PG!D318)</f>
        <v>-</v>
      </c>
      <c r="N316" s="80" t="str">
        <f t="shared" si="13"/>
        <v/>
      </c>
      <c r="O316" s="80" t="str">
        <f t="shared" si="14"/>
        <v/>
      </c>
      <c r="P316" s="80" t="str">
        <f>IF(PI_For!C318=0,"Não cadastrado",PI_For!C318)</f>
        <v>Não cadastrado</v>
      </c>
      <c r="Q316" s="80" t="e">
        <f>AVERAGEIFS(Entrada!$G$7:$G$3006,Entrada!$D$7:$D$3006,$D$5,Entrada!$I$7:$I$3006,P316)</f>
        <v>#DIV/0!</v>
      </c>
      <c r="R316" s="80" t="e">
        <f>AVERAGEIFS(Entrada!$J$7:$J$3006,Entrada!$D$7:$D$3006,$D$5,Entrada!$I$7:$I$3006,P316)</f>
        <v>#DIV/0!</v>
      </c>
      <c r="S316" s="80">
        <v>3.1199999999999999E-3</v>
      </c>
    </row>
    <row r="317" spans="11:19" ht="15" customHeight="1">
      <c r="K317" s="2" t="str">
        <f>IF(PG!D319="","-",PG!D319)</f>
        <v>-</v>
      </c>
      <c r="N317" s="80" t="str">
        <f t="shared" si="13"/>
        <v/>
      </c>
      <c r="O317" s="80" t="str">
        <f t="shared" si="14"/>
        <v/>
      </c>
      <c r="P317" s="80" t="str">
        <f>IF(PI_For!C319=0,"Não cadastrado",PI_For!C319)</f>
        <v>Não cadastrado</v>
      </c>
      <c r="Q317" s="80" t="e">
        <f>AVERAGEIFS(Entrada!$G$7:$G$3006,Entrada!$D$7:$D$3006,$D$5,Entrada!$I$7:$I$3006,P317)</f>
        <v>#DIV/0!</v>
      </c>
      <c r="R317" s="80" t="e">
        <f>AVERAGEIFS(Entrada!$J$7:$J$3006,Entrada!$D$7:$D$3006,$D$5,Entrada!$I$7:$I$3006,P317)</f>
        <v>#DIV/0!</v>
      </c>
      <c r="S317" s="80">
        <v>3.13E-3</v>
      </c>
    </row>
    <row r="318" spans="11:19" ht="15" customHeight="1">
      <c r="K318" s="2" t="str">
        <f>IF(PG!D320="","-",PG!D320)</f>
        <v>-</v>
      </c>
      <c r="N318" s="80" t="str">
        <f t="shared" si="13"/>
        <v/>
      </c>
      <c r="O318" s="80" t="str">
        <f t="shared" si="14"/>
        <v/>
      </c>
      <c r="P318" s="80" t="str">
        <f>IF(PI_For!C320=0,"Não cadastrado",PI_For!C320)</f>
        <v>Não cadastrado</v>
      </c>
      <c r="Q318" s="80" t="e">
        <f>AVERAGEIFS(Entrada!$G$7:$G$3006,Entrada!$D$7:$D$3006,$D$5,Entrada!$I$7:$I$3006,P318)</f>
        <v>#DIV/0!</v>
      </c>
      <c r="R318" s="80" t="e">
        <f>AVERAGEIFS(Entrada!$J$7:$J$3006,Entrada!$D$7:$D$3006,$D$5,Entrada!$I$7:$I$3006,P318)</f>
        <v>#DIV/0!</v>
      </c>
      <c r="S318" s="80">
        <v>3.14E-3</v>
      </c>
    </row>
    <row r="319" spans="11:19" ht="15" customHeight="1">
      <c r="K319" s="2" t="str">
        <f>IF(PG!D321="","-",PG!D321)</f>
        <v>-</v>
      </c>
      <c r="N319" s="80" t="str">
        <f t="shared" si="13"/>
        <v/>
      </c>
      <c r="O319" s="80" t="str">
        <f t="shared" si="14"/>
        <v/>
      </c>
      <c r="P319" s="80" t="str">
        <f>IF(PI_For!C321=0,"Não cadastrado",PI_For!C321)</f>
        <v>Não cadastrado</v>
      </c>
      <c r="Q319" s="80" t="e">
        <f>AVERAGEIFS(Entrada!$G$7:$G$3006,Entrada!$D$7:$D$3006,$D$5,Entrada!$I$7:$I$3006,P319)</f>
        <v>#DIV/0!</v>
      </c>
      <c r="R319" s="80" t="e">
        <f>AVERAGEIFS(Entrada!$J$7:$J$3006,Entrada!$D$7:$D$3006,$D$5,Entrada!$I$7:$I$3006,P319)</f>
        <v>#DIV/0!</v>
      </c>
      <c r="S319" s="80">
        <v>3.15E-3</v>
      </c>
    </row>
    <row r="320" spans="11:19" ht="15" customHeight="1">
      <c r="K320" s="2" t="str">
        <f>IF(PG!D322="","-",PG!D322)</f>
        <v>-</v>
      </c>
      <c r="N320" s="80" t="str">
        <f t="shared" si="13"/>
        <v/>
      </c>
      <c r="O320" s="80" t="str">
        <f t="shared" si="14"/>
        <v/>
      </c>
      <c r="P320" s="80" t="str">
        <f>IF(PI_For!C322=0,"Não cadastrado",PI_For!C322)</f>
        <v>Não cadastrado</v>
      </c>
      <c r="Q320" s="80" t="e">
        <f>AVERAGEIFS(Entrada!$G$7:$G$3006,Entrada!$D$7:$D$3006,$D$5,Entrada!$I$7:$I$3006,P320)</f>
        <v>#DIV/0!</v>
      </c>
      <c r="R320" s="80" t="e">
        <f>AVERAGEIFS(Entrada!$J$7:$J$3006,Entrada!$D$7:$D$3006,$D$5,Entrada!$I$7:$I$3006,P320)</f>
        <v>#DIV/0!</v>
      </c>
      <c r="S320" s="80">
        <v>3.16E-3</v>
      </c>
    </row>
    <row r="321" spans="11:19" ht="15" customHeight="1">
      <c r="K321" s="2" t="str">
        <f>IF(PG!D323="","-",PG!D323)</f>
        <v>-</v>
      </c>
      <c r="N321" s="80" t="str">
        <f t="shared" si="13"/>
        <v/>
      </c>
      <c r="O321" s="80" t="str">
        <f t="shared" si="14"/>
        <v/>
      </c>
      <c r="P321" s="80" t="str">
        <f>IF(PI_For!C323=0,"Não cadastrado",PI_For!C323)</f>
        <v>Não cadastrado</v>
      </c>
      <c r="Q321" s="80" t="e">
        <f>AVERAGEIFS(Entrada!$G$7:$G$3006,Entrada!$D$7:$D$3006,$D$5,Entrada!$I$7:$I$3006,P321)</f>
        <v>#DIV/0!</v>
      </c>
      <c r="R321" s="80" t="e">
        <f>AVERAGEIFS(Entrada!$J$7:$J$3006,Entrada!$D$7:$D$3006,$D$5,Entrada!$I$7:$I$3006,P321)</f>
        <v>#DIV/0!</v>
      </c>
      <c r="S321" s="80">
        <v>3.1700000000000001E-3</v>
      </c>
    </row>
    <row r="322" spans="11:19" ht="15" customHeight="1">
      <c r="K322" s="2" t="str">
        <f>IF(PG!D324="","-",PG!D324)</f>
        <v>-</v>
      </c>
      <c r="N322" s="80" t="str">
        <f t="shared" si="13"/>
        <v/>
      </c>
      <c r="O322" s="80" t="str">
        <f t="shared" si="14"/>
        <v/>
      </c>
      <c r="P322" s="80" t="str">
        <f>IF(PI_For!C324=0,"Não cadastrado",PI_For!C324)</f>
        <v>Não cadastrado</v>
      </c>
      <c r="Q322" s="80" t="e">
        <f>AVERAGEIFS(Entrada!$G$7:$G$3006,Entrada!$D$7:$D$3006,$D$5,Entrada!$I$7:$I$3006,P322)</f>
        <v>#DIV/0!</v>
      </c>
      <c r="R322" s="80" t="e">
        <f>AVERAGEIFS(Entrada!$J$7:$J$3006,Entrada!$D$7:$D$3006,$D$5,Entrada!$I$7:$I$3006,P322)</f>
        <v>#DIV/0!</v>
      </c>
      <c r="S322" s="80">
        <v>3.1800000000000001E-3</v>
      </c>
    </row>
    <row r="323" spans="11:19" ht="15" customHeight="1">
      <c r="K323" s="2" t="str">
        <f>IF(PG!D325="","-",PG!D325)</f>
        <v>-</v>
      </c>
      <c r="N323" s="80" t="str">
        <f t="shared" si="13"/>
        <v/>
      </c>
      <c r="O323" s="80" t="str">
        <f t="shared" si="14"/>
        <v/>
      </c>
      <c r="P323" s="80" t="str">
        <f>IF(PI_For!C325=0,"Não cadastrado",PI_For!C325)</f>
        <v>Não cadastrado</v>
      </c>
      <c r="Q323" s="80" t="e">
        <f>AVERAGEIFS(Entrada!$G$7:$G$3006,Entrada!$D$7:$D$3006,$D$5,Entrada!$I$7:$I$3006,P323)</f>
        <v>#DIV/0!</v>
      </c>
      <c r="R323" s="80" t="e">
        <f>AVERAGEIFS(Entrada!$J$7:$J$3006,Entrada!$D$7:$D$3006,$D$5,Entrada!$I$7:$I$3006,P323)</f>
        <v>#DIV/0!</v>
      </c>
      <c r="S323" s="80">
        <v>3.1900000000000001E-3</v>
      </c>
    </row>
    <row r="324" spans="11:19" ht="15" customHeight="1">
      <c r="K324" s="2" t="str">
        <f>IF(PG!D326="","-",PG!D326)</f>
        <v>-</v>
      </c>
      <c r="N324" s="80" t="str">
        <f t="shared" si="13"/>
        <v/>
      </c>
      <c r="O324" s="80" t="str">
        <f t="shared" si="14"/>
        <v/>
      </c>
      <c r="P324" s="80" t="str">
        <f>IF(PI_For!C326=0,"Não cadastrado",PI_For!C326)</f>
        <v>Não cadastrado</v>
      </c>
      <c r="Q324" s="80" t="e">
        <f>AVERAGEIFS(Entrada!$G$7:$G$3006,Entrada!$D$7:$D$3006,$D$5,Entrada!$I$7:$I$3006,P324)</f>
        <v>#DIV/0!</v>
      </c>
      <c r="R324" s="80" t="e">
        <f>AVERAGEIFS(Entrada!$J$7:$J$3006,Entrada!$D$7:$D$3006,$D$5,Entrada!$I$7:$I$3006,P324)</f>
        <v>#DIV/0!</v>
      </c>
      <c r="S324" s="80">
        <v>3.2000000000000002E-3</v>
      </c>
    </row>
    <row r="325" spans="11:19" ht="15" customHeight="1">
      <c r="K325" s="2" t="str">
        <f>IF(PG!D327="","-",PG!D327)</f>
        <v>-</v>
      </c>
      <c r="N325" s="80" t="str">
        <f t="shared" si="13"/>
        <v/>
      </c>
      <c r="O325" s="80" t="str">
        <f t="shared" si="14"/>
        <v/>
      </c>
      <c r="P325" s="80" t="str">
        <f>IF(PI_For!C327=0,"Não cadastrado",PI_For!C327)</f>
        <v>Não cadastrado</v>
      </c>
      <c r="Q325" s="80" t="e">
        <f>AVERAGEIFS(Entrada!$G$7:$G$3006,Entrada!$D$7:$D$3006,$D$5,Entrada!$I$7:$I$3006,P325)</f>
        <v>#DIV/0!</v>
      </c>
      <c r="R325" s="80" t="e">
        <f>AVERAGEIFS(Entrada!$J$7:$J$3006,Entrada!$D$7:$D$3006,$D$5,Entrada!$I$7:$I$3006,P325)</f>
        <v>#DIV/0!</v>
      </c>
      <c r="S325" s="80">
        <v>3.2100000000000002E-3</v>
      </c>
    </row>
    <row r="326" spans="11:19" ht="15" customHeight="1">
      <c r="K326" s="2" t="str">
        <f>IF(PG!D328="","-",PG!D328)</f>
        <v>-</v>
      </c>
      <c r="N326" s="80" t="str">
        <f t="shared" ref="N326:N389" si="15">IFERROR(Q326+S326,"")</f>
        <v/>
      </c>
      <c r="O326" s="80" t="str">
        <f t="shared" ref="O326:O389" si="16">IFERROR(R326+S326,"")</f>
        <v/>
      </c>
      <c r="P326" s="80" t="str">
        <f>IF(PI_For!C328=0,"Não cadastrado",PI_For!C328)</f>
        <v>Não cadastrado</v>
      </c>
      <c r="Q326" s="80" t="e">
        <f>AVERAGEIFS(Entrada!$G$7:$G$3006,Entrada!$D$7:$D$3006,$D$5,Entrada!$I$7:$I$3006,P326)</f>
        <v>#DIV/0!</v>
      </c>
      <c r="R326" s="80" t="e">
        <f>AVERAGEIFS(Entrada!$J$7:$J$3006,Entrada!$D$7:$D$3006,$D$5,Entrada!$I$7:$I$3006,P326)</f>
        <v>#DIV/0!</v>
      </c>
      <c r="S326" s="80">
        <v>3.2200000000000002E-3</v>
      </c>
    </row>
    <row r="327" spans="11:19" ht="15" customHeight="1">
      <c r="K327" s="2" t="str">
        <f>IF(PG!D329="","-",PG!D329)</f>
        <v>-</v>
      </c>
      <c r="N327" s="80" t="str">
        <f t="shared" si="15"/>
        <v/>
      </c>
      <c r="O327" s="80" t="str">
        <f t="shared" si="16"/>
        <v/>
      </c>
      <c r="P327" s="80" t="str">
        <f>IF(PI_For!C329=0,"Não cadastrado",PI_For!C329)</f>
        <v>Não cadastrado</v>
      </c>
      <c r="Q327" s="80" t="e">
        <f>AVERAGEIFS(Entrada!$G$7:$G$3006,Entrada!$D$7:$D$3006,$D$5,Entrada!$I$7:$I$3006,P327)</f>
        <v>#DIV/0!</v>
      </c>
      <c r="R327" s="80" t="e">
        <f>AVERAGEIFS(Entrada!$J$7:$J$3006,Entrada!$D$7:$D$3006,$D$5,Entrada!$I$7:$I$3006,P327)</f>
        <v>#DIV/0!</v>
      </c>
      <c r="S327" s="80">
        <v>3.2299999999999998E-3</v>
      </c>
    </row>
    <row r="328" spans="11:19" ht="15" customHeight="1">
      <c r="K328" s="2" t="str">
        <f>IF(PG!D330="","-",PG!D330)</f>
        <v>-</v>
      </c>
      <c r="N328" s="80" t="str">
        <f t="shared" si="15"/>
        <v/>
      </c>
      <c r="O328" s="80" t="str">
        <f t="shared" si="16"/>
        <v/>
      </c>
      <c r="P328" s="80" t="str">
        <f>IF(PI_For!C330=0,"Não cadastrado",PI_For!C330)</f>
        <v>Não cadastrado</v>
      </c>
      <c r="Q328" s="80" t="e">
        <f>AVERAGEIFS(Entrada!$G$7:$G$3006,Entrada!$D$7:$D$3006,$D$5,Entrada!$I$7:$I$3006,P328)</f>
        <v>#DIV/0!</v>
      </c>
      <c r="R328" s="80" t="e">
        <f>AVERAGEIFS(Entrada!$J$7:$J$3006,Entrada!$D$7:$D$3006,$D$5,Entrada!$I$7:$I$3006,P328)</f>
        <v>#DIV/0!</v>
      </c>
      <c r="S328" s="80">
        <v>3.2399999999999998E-3</v>
      </c>
    </row>
    <row r="329" spans="11:19" ht="15" customHeight="1">
      <c r="K329" s="2" t="str">
        <f>IF(PG!D331="","-",PG!D331)</f>
        <v>-</v>
      </c>
      <c r="N329" s="80" t="str">
        <f t="shared" si="15"/>
        <v/>
      </c>
      <c r="O329" s="80" t="str">
        <f t="shared" si="16"/>
        <v/>
      </c>
      <c r="P329" s="80" t="str">
        <f>IF(PI_For!C331=0,"Não cadastrado",PI_For!C331)</f>
        <v>Não cadastrado</v>
      </c>
      <c r="Q329" s="80" t="e">
        <f>AVERAGEIFS(Entrada!$G$7:$G$3006,Entrada!$D$7:$D$3006,$D$5,Entrada!$I$7:$I$3006,P329)</f>
        <v>#DIV/0!</v>
      </c>
      <c r="R329" s="80" t="e">
        <f>AVERAGEIFS(Entrada!$J$7:$J$3006,Entrada!$D$7:$D$3006,$D$5,Entrada!$I$7:$I$3006,P329)</f>
        <v>#DIV/0!</v>
      </c>
      <c r="S329" s="80">
        <v>3.2499999999999999E-3</v>
      </c>
    </row>
    <row r="330" spans="11:19" ht="15" customHeight="1">
      <c r="K330" s="2" t="str">
        <f>IF(PG!D332="","-",PG!D332)</f>
        <v>-</v>
      </c>
      <c r="N330" s="80" t="str">
        <f t="shared" si="15"/>
        <v/>
      </c>
      <c r="O330" s="80" t="str">
        <f t="shared" si="16"/>
        <v/>
      </c>
      <c r="P330" s="80" t="str">
        <f>IF(PI_For!C332=0,"Não cadastrado",PI_For!C332)</f>
        <v>Não cadastrado</v>
      </c>
      <c r="Q330" s="80" t="e">
        <f>AVERAGEIFS(Entrada!$G$7:$G$3006,Entrada!$D$7:$D$3006,$D$5,Entrada!$I$7:$I$3006,P330)</f>
        <v>#DIV/0!</v>
      </c>
      <c r="R330" s="80" t="e">
        <f>AVERAGEIFS(Entrada!$J$7:$J$3006,Entrada!$D$7:$D$3006,$D$5,Entrada!$I$7:$I$3006,P330)</f>
        <v>#DIV/0!</v>
      </c>
      <c r="S330" s="80">
        <v>3.2599999999999999E-3</v>
      </c>
    </row>
    <row r="331" spans="11:19" ht="15" customHeight="1">
      <c r="K331" s="2" t="str">
        <f>IF(PG!D333="","-",PG!D333)</f>
        <v>-</v>
      </c>
      <c r="N331" s="80" t="str">
        <f t="shared" si="15"/>
        <v/>
      </c>
      <c r="O331" s="80" t="str">
        <f t="shared" si="16"/>
        <v/>
      </c>
      <c r="P331" s="80" t="str">
        <f>IF(PI_For!C333=0,"Não cadastrado",PI_For!C333)</f>
        <v>Não cadastrado</v>
      </c>
      <c r="Q331" s="80" t="e">
        <f>AVERAGEIFS(Entrada!$G$7:$G$3006,Entrada!$D$7:$D$3006,$D$5,Entrada!$I$7:$I$3006,P331)</f>
        <v>#DIV/0!</v>
      </c>
      <c r="R331" s="80" t="e">
        <f>AVERAGEIFS(Entrada!$J$7:$J$3006,Entrada!$D$7:$D$3006,$D$5,Entrada!$I$7:$I$3006,P331)</f>
        <v>#DIV/0!</v>
      </c>
      <c r="S331" s="80">
        <v>3.2699999999999999E-3</v>
      </c>
    </row>
    <row r="332" spans="11:19" ht="15" customHeight="1">
      <c r="K332" s="2" t="str">
        <f>IF(PG!D334="","-",PG!D334)</f>
        <v>-</v>
      </c>
      <c r="N332" s="80" t="str">
        <f t="shared" si="15"/>
        <v/>
      </c>
      <c r="O332" s="80" t="str">
        <f t="shared" si="16"/>
        <v/>
      </c>
      <c r="P332" s="80" t="str">
        <f>IF(PI_For!C334=0,"Não cadastrado",PI_For!C334)</f>
        <v>Não cadastrado</v>
      </c>
      <c r="Q332" s="80" t="e">
        <f>AVERAGEIFS(Entrada!$G$7:$G$3006,Entrada!$D$7:$D$3006,$D$5,Entrada!$I$7:$I$3006,P332)</f>
        <v>#DIV/0!</v>
      </c>
      <c r="R332" s="80" t="e">
        <f>AVERAGEIFS(Entrada!$J$7:$J$3006,Entrada!$D$7:$D$3006,$D$5,Entrada!$I$7:$I$3006,P332)</f>
        <v>#DIV/0!</v>
      </c>
      <c r="S332" s="80">
        <v>3.2799999999999999E-3</v>
      </c>
    </row>
    <row r="333" spans="11:19" ht="15" customHeight="1">
      <c r="K333" s="2" t="str">
        <f>IF(PG!D335="","-",PG!D335)</f>
        <v>-</v>
      </c>
      <c r="N333" s="80" t="str">
        <f t="shared" si="15"/>
        <v/>
      </c>
      <c r="O333" s="80" t="str">
        <f t="shared" si="16"/>
        <v/>
      </c>
      <c r="P333" s="80" t="str">
        <f>IF(PI_For!C335=0,"Não cadastrado",PI_For!C335)</f>
        <v>Não cadastrado</v>
      </c>
      <c r="Q333" s="80" t="e">
        <f>AVERAGEIFS(Entrada!$G$7:$G$3006,Entrada!$D$7:$D$3006,$D$5,Entrada!$I$7:$I$3006,P333)</f>
        <v>#DIV/0!</v>
      </c>
      <c r="R333" s="80" t="e">
        <f>AVERAGEIFS(Entrada!$J$7:$J$3006,Entrada!$D$7:$D$3006,$D$5,Entrada!$I$7:$I$3006,P333)</f>
        <v>#DIV/0!</v>
      </c>
      <c r="S333" s="80">
        <v>3.29E-3</v>
      </c>
    </row>
    <row r="334" spans="11:19" ht="15" customHeight="1">
      <c r="K334" s="2" t="str">
        <f>IF(PG!D336="","-",PG!D336)</f>
        <v>-</v>
      </c>
      <c r="N334" s="80" t="str">
        <f t="shared" si="15"/>
        <v/>
      </c>
      <c r="O334" s="80" t="str">
        <f t="shared" si="16"/>
        <v/>
      </c>
      <c r="P334" s="80" t="str">
        <f>IF(PI_For!C336=0,"Não cadastrado",PI_For!C336)</f>
        <v>Não cadastrado</v>
      </c>
      <c r="Q334" s="80" t="e">
        <f>AVERAGEIFS(Entrada!$G$7:$G$3006,Entrada!$D$7:$D$3006,$D$5,Entrada!$I$7:$I$3006,P334)</f>
        <v>#DIV/0!</v>
      </c>
      <c r="R334" s="80" t="e">
        <f>AVERAGEIFS(Entrada!$J$7:$J$3006,Entrada!$D$7:$D$3006,$D$5,Entrada!$I$7:$I$3006,P334)</f>
        <v>#DIV/0!</v>
      </c>
      <c r="S334" s="80">
        <v>3.3E-3</v>
      </c>
    </row>
    <row r="335" spans="11:19" ht="15" customHeight="1">
      <c r="K335" s="2" t="str">
        <f>IF(PG!D337="","-",PG!D337)</f>
        <v>-</v>
      </c>
      <c r="N335" s="80" t="str">
        <f t="shared" si="15"/>
        <v/>
      </c>
      <c r="O335" s="80" t="str">
        <f t="shared" si="16"/>
        <v/>
      </c>
      <c r="P335" s="80" t="str">
        <f>IF(PI_For!C337=0,"Não cadastrado",PI_For!C337)</f>
        <v>Não cadastrado</v>
      </c>
      <c r="Q335" s="80" t="e">
        <f>AVERAGEIFS(Entrada!$G$7:$G$3006,Entrada!$D$7:$D$3006,$D$5,Entrada!$I$7:$I$3006,P335)</f>
        <v>#DIV/0!</v>
      </c>
      <c r="R335" s="80" t="e">
        <f>AVERAGEIFS(Entrada!$J$7:$J$3006,Entrada!$D$7:$D$3006,$D$5,Entrada!$I$7:$I$3006,P335)</f>
        <v>#DIV/0!</v>
      </c>
      <c r="S335" s="80">
        <v>3.31E-3</v>
      </c>
    </row>
    <row r="336" spans="11:19" ht="15" customHeight="1">
      <c r="K336" s="2" t="str">
        <f>IF(PG!D338="","-",PG!D338)</f>
        <v>-</v>
      </c>
      <c r="N336" s="80" t="str">
        <f t="shared" si="15"/>
        <v/>
      </c>
      <c r="O336" s="80" t="str">
        <f t="shared" si="16"/>
        <v/>
      </c>
      <c r="P336" s="80" t="str">
        <f>IF(PI_For!C338=0,"Não cadastrado",PI_For!C338)</f>
        <v>Não cadastrado</v>
      </c>
      <c r="Q336" s="80" t="e">
        <f>AVERAGEIFS(Entrada!$G$7:$G$3006,Entrada!$D$7:$D$3006,$D$5,Entrada!$I$7:$I$3006,P336)</f>
        <v>#DIV/0!</v>
      </c>
      <c r="R336" s="80" t="e">
        <f>AVERAGEIFS(Entrada!$J$7:$J$3006,Entrada!$D$7:$D$3006,$D$5,Entrada!$I$7:$I$3006,P336)</f>
        <v>#DIV/0!</v>
      </c>
      <c r="S336" s="80">
        <v>3.32E-3</v>
      </c>
    </row>
    <row r="337" spans="11:19" ht="15" customHeight="1">
      <c r="K337" s="2" t="str">
        <f>IF(PG!D339="","-",PG!D339)</f>
        <v>-</v>
      </c>
      <c r="N337" s="80" t="str">
        <f t="shared" si="15"/>
        <v/>
      </c>
      <c r="O337" s="80" t="str">
        <f t="shared" si="16"/>
        <v/>
      </c>
      <c r="P337" s="80" t="str">
        <f>IF(PI_For!C339=0,"Não cadastrado",PI_For!C339)</f>
        <v>Não cadastrado</v>
      </c>
      <c r="Q337" s="80" t="e">
        <f>AVERAGEIFS(Entrada!$G$7:$G$3006,Entrada!$D$7:$D$3006,$D$5,Entrada!$I$7:$I$3006,P337)</f>
        <v>#DIV/0!</v>
      </c>
      <c r="R337" s="80" t="e">
        <f>AVERAGEIFS(Entrada!$J$7:$J$3006,Entrada!$D$7:$D$3006,$D$5,Entrada!$I$7:$I$3006,P337)</f>
        <v>#DIV/0!</v>
      </c>
      <c r="S337" s="80">
        <v>3.3300000000000001E-3</v>
      </c>
    </row>
    <row r="338" spans="11:19" ht="15" customHeight="1">
      <c r="K338" s="2" t="str">
        <f>IF(PG!D340="","-",PG!D340)</f>
        <v>-</v>
      </c>
      <c r="N338" s="80" t="str">
        <f t="shared" si="15"/>
        <v/>
      </c>
      <c r="O338" s="80" t="str">
        <f t="shared" si="16"/>
        <v/>
      </c>
      <c r="P338" s="80" t="str">
        <f>IF(PI_For!C340=0,"Não cadastrado",PI_For!C340)</f>
        <v>Não cadastrado</v>
      </c>
      <c r="Q338" s="80" t="e">
        <f>AVERAGEIFS(Entrada!$G$7:$G$3006,Entrada!$D$7:$D$3006,$D$5,Entrada!$I$7:$I$3006,P338)</f>
        <v>#DIV/0!</v>
      </c>
      <c r="R338" s="80" t="e">
        <f>AVERAGEIFS(Entrada!$J$7:$J$3006,Entrada!$D$7:$D$3006,$D$5,Entrada!$I$7:$I$3006,P338)</f>
        <v>#DIV/0!</v>
      </c>
      <c r="S338" s="80">
        <v>3.3400000000000001E-3</v>
      </c>
    </row>
    <row r="339" spans="11:19" ht="15" customHeight="1">
      <c r="K339" s="2" t="str">
        <f>IF(PG!D341="","-",PG!D341)</f>
        <v>-</v>
      </c>
      <c r="N339" s="80" t="str">
        <f t="shared" si="15"/>
        <v/>
      </c>
      <c r="O339" s="80" t="str">
        <f t="shared" si="16"/>
        <v/>
      </c>
      <c r="P339" s="80" t="str">
        <f>IF(PI_For!C341=0,"Não cadastrado",PI_For!C341)</f>
        <v>Não cadastrado</v>
      </c>
      <c r="Q339" s="80" t="e">
        <f>AVERAGEIFS(Entrada!$G$7:$G$3006,Entrada!$D$7:$D$3006,$D$5,Entrada!$I$7:$I$3006,P339)</f>
        <v>#DIV/0!</v>
      </c>
      <c r="R339" s="80" t="e">
        <f>AVERAGEIFS(Entrada!$J$7:$J$3006,Entrada!$D$7:$D$3006,$D$5,Entrada!$I$7:$I$3006,P339)</f>
        <v>#DIV/0!</v>
      </c>
      <c r="S339" s="80">
        <v>3.3500000000000001E-3</v>
      </c>
    </row>
    <row r="340" spans="11:19" ht="15" customHeight="1">
      <c r="K340" s="2" t="str">
        <f>IF(PG!D342="","-",PG!D342)</f>
        <v>-</v>
      </c>
      <c r="N340" s="80" t="str">
        <f t="shared" si="15"/>
        <v/>
      </c>
      <c r="O340" s="80" t="str">
        <f t="shared" si="16"/>
        <v/>
      </c>
      <c r="P340" s="80" t="str">
        <f>IF(PI_For!C342=0,"Não cadastrado",PI_For!C342)</f>
        <v>Não cadastrado</v>
      </c>
      <c r="Q340" s="80" t="e">
        <f>AVERAGEIFS(Entrada!$G$7:$G$3006,Entrada!$D$7:$D$3006,$D$5,Entrada!$I$7:$I$3006,P340)</f>
        <v>#DIV/0!</v>
      </c>
      <c r="R340" s="80" t="e">
        <f>AVERAGEIFS(Entrada!$J$7:$J$3006,Entrada!$D$7:$D$3006,$D$5,Entrada!$I$7:$I$3006,P340)</f>
        <v>#DIV/0!</v>
      </c>
      <c r="S340" s="80">
        <v>3.3600000000000001E-3</v>
      </c>
    </row>
    <row r="341" spans="11:19" ht="15" customHeight="1">
      <c r="K341" s="2" t="str">
        <f>IF(PG!D343="","-",PG!D343)</f>
        <v>-</v>
      </c>
      <c r="N341" s="80" t="str">
        <f t="shared" si="15"/>
        <v/>
      </c>
      <c r="O341" s="80" t="str">
        <f t="shared" si="16"/>
        <v/>
      </c>
      <c r="P341" s="80" t="str">
        <f>IF(PI_For!C343=0,"Não cadastrado",PI_For!C343)</f>
        <v>Não cadastrado</v>
      </c>
      <c r="Q341" s="80" t="e">
        <f>AVERAGEIFS(Entrada!$G$7:$G$3006,Entrada!$D$7:$D$3006,$D$5,Entrada!$I$7:$I$3006,P341)</f>
        <v>#DIV/0!</v>
      </c>
      <c r="R341" s="80" t="e">
        <f>AVERAGEIFS(Entrada!$J$7:$J$3006,Entrada!$D$7:$D$3006,$D$5,Entrada!$I$7:$I$3006,P341)</f>
        <v>#DIV/0!</v>
      </c>
      <c r="S341" s="80">
        <v>3.3700000000000002E-3</v>
      </c>
    </row>
    <row r="342" spans="11:19" ht="15" customHeight="1">
      <c r="K342" s="2" t="str">
        <f>IF(PG!D344="","-",PG!D344)</f>
        <v>-</v>
      </c>
      <c r="N342" s="80" t="str">
        <f t="shared" si="15"/>
        <v/>
      </c>
      <c r="O342" s="80" t="str">
        <f t="shared" si="16"/>
        <v/>
      </c>
      <c r="P342" s="80" t="str">
        <f>IF(PI_For!C344=0,"Não cadastrado",PI_For!C344)</f>
        <v>Não cadastrado</v>
      </c>
      <c r="Q342" s="80" t="e">
        <f>AVERAGEIFS(Entrada!$G$7:$G$3006,Entrada!$D$7:$D$3006,$D$5,Entrada!$I$7:$I$3006,P342)</f>
        <v>#DIV/0!</v>
      </c>
      <c r="R342" s="80" t="e">
        <f>AVERAGEIFS(Entrada!$J$7:$J$3006,Entrada!$D$7:$D$3006,$D$5,Entrada!$I$7:$I$3006,P342)</f>
        <v>#DIV/0!</v>
      </c>
      <c r="S342" s="80">
        <v>3.3800000000000002E-3</v>
      </c>
    </row>
    <row r="343" spans="11:19" ht="15" customHeight="1">
      <c r="K343" s="2" t="str">
        <f>IF(PG!D345="","-",PG!D345)</f>
        <v>-</v>
      </c>
      <c r="N343" s="80" t="str">
        <f t="shared" si="15"/>
        <v/>
      </c>
      <c r="O343" s="80" t="str">
        <f t="shared" si="16"/>
        <v/>
      </c>
      <c r="P343" s="80" t="str">
        <f>IF(PI_For!C345=0,"Não cadastrado",PI_For!C345)</f>
        <v>Não cadastrado</v>
      </c>
      <c r="Q343" s="80" t="e">
        <f>AVERAGEIFS(Entrada!$G$7:$G$3006,Entrada!$D$7:$D$3006,$D$5,Entrada!$I$7:$I$3006,P343)</f>
        <v>#DIV/0!</v>
      </c>
      <c r="R343" s="80" t="e">
        <f>AVERAGEIFS(Entrada!$J$7:$J$3006,Entrada!$D$7:$D$3006,$D$5,Entrada!$I$7:$I$3006,P343)</f>
        <v>#DIV/0!</v>
      </c>
      <c r="S343" s="80">
        <v>3.3899999999999998E-3</v>
      </c>
    </row>
    <row r="344" spans="11:19" ht="15" customHeight="1">
      <c r="K344" s="2" t="str">
        <f>IF(PG!D346="","-",PG!D346)</f>
        <v>-</v>
      </c>
      <c r="N344" s="80" t="str">
        <f t="shared" si="15"/>
        <v/>
      </c>
      <c r="O344" s="80" t="str">
        <f t="shared" si="16"/>
        <v/>
      </c>
      <c r="P344" s="80" t="str">
        <f>IF(PI_For!C346=0,"Não cadastrado",PI_For!C346)</f>
        <v>Não cadastrado</v>
      </c>
      <c r="Q344" s="80" t="e">
        <f>AVERAGEIFS(Entrada!$G$7:$G$3006,Entrada!$D$7:$D$3006,$D$5,Entrada!$I$7:$I$3006,P344)</f>
        <v>#DIV/0!</v>
      </c>
      <c r="R344" s="80" t="e">
        <f>AVERAGEIFS(Entrada!$J$7:$J$3006,Entrada!$D$7:$D$3006,$D$5,Entrada!$I$7:$I$3006,P344)</f>
        <v>#DIV/0!</v>
      </c>
      <c r="S344" s="80">
        <v>3.3999999999999998E-3</v>
      </c>
    </row>
    <row r="345" spans="11:19" ht="15" customHeight="1">
      <c r="K345" s="2" t="str">
        <f>IF(PG!D347="","-",PG!D347)</f>
        <v>-</v>
      </c>
      <c r="N345" s="80" t="str">
        <f t="shared" si="15"/>
        <v/>
      </c>
      <c r="O345" s="80" t="str">
        <f t="shared" si="16"/>
        <v/>
      </c>
      <c r="P345" s="80" t="str">
        <f>IF(PI_For!C347=0,"Não cadastrado",PI_For!C347)</f>
        <v>Não cadastrado</v>
      </c>
      <c r="Q345" s="80" t="e">
        <f>AVERAGEIFS(Entrada!$G$7:$G$3006,Entrada!$D$7:$D$3006,$D$5,Entrada!$I$7:$I$3006,P345)</f>
        <v>#DIV/0!</v>
      </c>
      <c r="R345" s="80" t="e">
        <f>AVERAGEIFS(Entrada!$J$7:$J$3006,Entrada!$D$7:$D$3006,$D$5,Entrada!$I$7:$I$3006,P345)</f>
        <v>#DIV/0!</v>
      </c>
      <c r="S345" s="80">
        <v>3.4099999999999998E-3</v>
      </c>
    </row>
    <row r="346" spans="11:19" ht="15" customHeight="1">
      <c r="K346" s="2" t="str">
        <f>IF(PG!D348="","-",PG!D348)</f>
        <v>-</v>
      </c>
      <c r="N346" s="80" t="str">
        <f t="shared" si="15"/>
        <v/>
      </c>
      <c r="O346" s="80" t="str">
        <f t="shared" si="16"/>
        <v/>
      </c>
      <c r="P346" s="80" t="str">
        <f>IF(PI_For!C348=0,"Não cadastrado",PI_For!C348)</f>
        <v>Não cadastrado</v>
      </c>
      <c r="Q346" s="80" t="e">
        <f>AVERAGEIFS(Entrada!$G$7:$G$3006,Entrada!$D$7:$D$3006,$D$5,Entrada!$I$7:$I$3006,P346)</f>
        <v>#DIV/0!</v>
      </c>
      <c r="R346" s="80" t="e">
        <f>AVERAGEIFS(Entrada!$J$7:$J$3006,Entrada!$D$7:$D$3006,$D$5,Entrada!$I$7:$I$3006,P346)</f>
        <v>#DIV/0!</v>
      </c>
      <c r="S346" s="80">
        <v>3.4199999999999999E-3</v>
      </c>
    </row>
    <row r="347" spans="11:19" ht="15" customHeight="1">
      <c r="K347" s="2" t="str">
        <f>IF(PG!D349="","-",PG!D349)</f>
        <v>-</v>
      </c>
      <c r="N347" s="80" t="str">
        <f t="shared" si="15"/>
        <v/>
      </c>
      <c r="O347" s="80" t="str">
        <f t="shared" si="16"/>
        <v/>
      </c>
      <c r="P347" s="80" t="str">
        <f>IF(PI_For!C349=0,"Não cadastrado",PI_For!C349)</f>
        <v>Não cadastrado</v>
      </c>
      <c r="Q347" s="80" t="e">
        <f>AVERAGEIFS(Entrada!$G$7:$G$3006,Entrada!$D$7:$D$3006,$D$5,Entrada!$I$7:$I$3006,P347)</f>
        <v>#DIV/0!</v>
      </c>
      <c r="R347" s="80" t="e">
        <f>AVERAGEIFS(Entrada!$J$7:$J$3006,Entrada!$D$7:$D$3006,$D$5,Entrada!$I$7:$I$3006,P347)</f>
        <v>#DIV/0!</v>
      </c>
      <c r="S347" s="80">
        <v>3.4299999999999999E-3</v>
      </c>
    </row>
    <row r="348" spans="11:19" ht="15" customHeight="1">
      <c r="K348" s="2" t="str">
        <f>IF(PG!D350="","-",PG!D350)</f>
        <v>-</v>
      </c>
      <c r="N348" s="80" t="str">
        <f t="shared" si="15"/>
        <v/>
      </c>
      <c r="O348" s="80" t="str">
        <f t="shared" si="16"/>
        <v/>
      </c>
      <c r="P348" s="80" t="str">
        <f>IF(PI_For!C350=0,"Não cadastrado",PI_For!C350)</f>
        <v>Não cadastrado</v>
      </c>
      <c r="Q348" s="80" t="e">
        <f>AVERAGEIFS(Entrada!$G$7:$G$3006,Entrada!$D$7:$D$3006,$D$5,Entrada!$I$7:$I$3006,P348)</f>
        <v>#DIV/0!</v>
      </c>
      <c r="R348" s="80" t="e">
        <f>AVERAGEIFS(Entrada!$J$7:$J$3006,Entrada!$D$7:$D$3006,$D$5,Entrada!$I$7:$I$3006,P348)</f>
        <v>#DIV/0!</v>
      </c>
      <c r="S348" s="80">
        <v>3.4399999999999999E-3</v>
      </c>
    </row>
    <row r="349" spans="11:19" ht="15" customHeight="1">
      <c r="K349" s="2" t="str">
        <f>IF(PG!D351="","-",PG!D351)</f>
        <v>-</v>
      </c>
      <c r="N349" s="80" t="str">
        <f t="shared" si="15"/>
        <v/>
      </c>
      <c r="O349" s="80" t="str">
        <f t="shared" si="16"/>
        <v/>
      </c>
      <c r="P349" s="80" t="str">
        <f>IF(PI_For!C351=0,"Não cadastrado",PI_For!C351)</f>
        <v>Não cadastrado</v>
      </c>
      <c r="Q349" s="80" t="e">
        <f>AVERAGEIFS(Entrada!$G$7:$G$3006,Entrada!$D$7:$D$3006,$D$5,Entrada!$I$7:$I$3006,P349)</f>
        <v>#DIV/0!</v>
      </c>
      <c r="R349" s="80" t="e">
        <f>AVERAGEIFS(Entrada!$J$7:$J$3006,Entrada!$D$7:$D$3006,$D$5,Entrada!$I$7:$I$3006,P349)</f>
        <v>#DIV/0!</v>
      </c>
      <c r="S349" s="80">
        <v>3.4499999999999999E-3</v>
      </c>
    </row>
    <row r="350" spans="11:19" ht="15" customHeight="1">
      <c r="K350" s="2" t="str">
        <f>IF(PG!D352="","-",PG!D352)</f>
        <v>-</v>
      </c>
      <c r="N350" s="80" t="str">
        <f t="shared" si="15"/>
        <v/>
      </c>
      <c r="O350" s="80" t="str">
        <f t="shared" si="16"/>
        <v/>
      </c>
      <c r="P350" s="80" t="str">
        <f>IF(PI_For!C352=0,"Não cadastrado",PI_For!C352)</f>
        <v>Não cadastrado</v>
      </c>
      <c r="Q350" s="80" t="e">
        <f>AVERAGEIFS(Entrada!$G$7:$G$3006,Entrada!$D$7:$D$3006,$D$5,Entrada!$I$7:$I$3006,P350)</f>
        <v>#DIV/0!</v>
      </c>
      <c r="R350" s="80" t="e">
        <f>AVERAGEIFS(Entrada!$J$7:$J$3006,Entrada!$D$7:$D$3006,$D$5,Entrada!$I$7:$I$3006,P350)</f>
        <v>#DIV/0!</v>
      </c>
      <c r="S350" s="80">
        <v>3.46E-3</v>
      </c>
    </row>
    <row r="351" spans="11:19" ht="15" customHeight="1">
      <c r="K351" s="2" t="str">
        <f>IF(PG!D353="","-",PG!D353)</f>
        <v>-</v>
      </c>
      <c r="N351" s="80" t="str">
        <f t="shared" si="15"/>
        <v/>
      </c>
      <c r="O351" s="80" t="str">
        <f t="shared" si="16"/>
        <v/>
      </c>
      <c r="P351" s="80" t="str">
        <f>IF(PI_For!C353=0,"Não cadastrado",PI_For!C353)</f>
        <v>Não cadastrado</v>
      </c>
      <c r="Q351" s="80" t="e">
        <f>AVERAGEIFS(Entrada!$G$7:$G$3006,Entrada!$D$7:$D$3006,$D$5,Entrada!$I$7:$I$3006,P351)</f>
        <v>#DIV/0!</v>
      </c>
      <c r="R351" s="80" t="e">
        <f>AVERAGEIFS(Entrada!$J$7:$J$3006,Entrada!$D$7:$D$3006,$D$5,Entrada!$I$7:$I$3006,P351)</f>
        <v>#DIV/0!</v>
      </c>
      <c r="S351" s="80">
        <v>3.47E-3</v>
      </c>
    </row>
    <row r="352" spans="11:19" ht="15" customHeight="1">
      <c r="K352" s="2" t="str">
        <f>IF(PG!D354="","-",PG!D354)</f>
        <v>-</v>
      </c>
      <c r="N352" s="80" t="str">
        <f t="shared" si="15"/>
        <v/>
      </c>
      <c r="O352" s="80" t="str">
        <f t="shared" si="16"/>
        <v/>
      </c>
      <c r="P352" s="80" t="str">
        <f>IF(PI_For!C354=0,"Não cadastrado",PI_For!C354)</f>
        <v>Não cadastrado</v>
      </c>
      <c r="Q352" s="80" t="e">
        <f>AVERAGEIFS(Entrada!$G$7:$G$3006,Entrada!$D$7:$D$3006,$D$5,Entrada!$I$7:$I$3006,P352)</f>
        <v>#DIV/0!</v>
      </c>
      <c r="R352" s="80" t="e">
        <f>AVERAGEIFS(Entrada!$J$7:$J$3006,Entrada!$D$7:$D$3006,$D$5,Entrada!$I$7:$I$3006,P352)</f>
        <v>#DIV/0!</v>
      </c>
      <c r="S352" s="80">
        <v>3.48E-3</v>
      </c>
    </row>
    <row r="353" spans="11:19" ht="15" customHeight="1">
      <c r="K353" s="2" t="str">
        <f>IF(PG!D355="","-",PG!D355)</f>
        <v>-</v>
      </c>
      <c r="N353" s="80" t="str">
        <f t="shared" si="15"/>
        <v/>
      </c>
      <c r="O353" s="80" t="str">
        <f t="shared" si="16"/>
        <v/>
      </c>
      <c r="P353" s="80" t="str">
        <f>IF(PI_For!C355=0,"Não cadastrado",PI_For!C355)</f>
        <v>Não cadastrado</v>
      </c>
      <c r="Q353" s="80" t="e">
        <f>AVERAGEIFS(Entrada!$G$7:$G$3006,Entrada!$D$7:$D$3006,$D$5,Entrada!$I$7:$I$3006,P353)</f>
        <v>#DIV/0!</v>
      </c>
      <c r="R353" s="80" t="e">
        <f>AVERAGEIFS(Entrada!$J$7:$J$3006,Entrada!$D$7:$D$3006,$D$5,Entrada!$I$7:$I$3006,P353)</f>
        <v>#DIV/0!</v>
      </c>
      <c r="S353" s="80">
        <v>3.49E-3</v>
      </c>
    </row>
    <row r="354" spans="11:19" ht="15" customHeight="1">
      <c r="K354" s="2" t="str">
        <f>IF(PG!D356="","-",PG!D356)</f>
        <v>-</v>
      </c>
      <c r="N354" s="80" t="str">
        <f t="shared" si="15"/>
        <v/>
      </c>
      <c r="O354" s="80" t="str">
        <f t="shared" si="16"/>
        <v/>
      </c>
      <c r="P354" s="80" t="str">
        <f>IF(PI_For!C356=0,"Não cadastrado",PI_For!C356)</f>
        <v>Não cadastrado</v>
      </c>
      <c r="Q354" s="80" t="e">
        <f>AVERAGEIFS(Entrada!$G$7:$G$3006,Entrada!$D$7:$D$3006,$D$5,Entrada!$I$7:$I$3006,P354)</f>
        <v>#DIV/0!</v>
      </c>
      <c r="R354" s="80" t="e">
        <f>AVERAGEIFS(Entrada!$J$7:$J$3006,Entrada!$D$7:$D$3006,$D$5,Entrada!$I$7:$I$3006,P354)</f>
        <v>#DIV/0!</v>
      </c>
      <c r="S354" s="80">
        <v>3.5000000000000001E-3</v>
      </c>
    </row>
    <row r="355" spans="11:19" ht="15" customHeight="1">
      <c r="K355" s="2" t="str">
        <f>IF(PG!D357="","-",PG!D357)</f>
        <v>-</v>
      </c>
      <c r="N355" s="80" t="str">
        <f t="shared" si="15"/>
        <v/>
      </c>
      <c r="O355" s="80" t="str">
        <f t="shared" si="16"/>
        <v/>
      </c>
      <c r="P355" s="80" t="str">
        <f>IF(PI_For!C357=0,"Não cadastrado",PI_For!C357)</f>
        <v>Não cadastrado</v>
      </c>
      <c r="Q355" s="80" t="e">
        <f>AVERAGEIFS(Entrada!$G$7:$G$3006,Entrada!$D$7:$D$3006,$D$5,Entrada!$I$7:$I$3006,P355)</f>
        <v>#DIV/0!</v>
      </c>
      <c r="R355" s="80" t="e">
        <f>AVERAGEIFS(Entrada!$J$7:$J$3006,Entrada!$D$7:$D$3006,$D$5,Entrada!$I$7:$I$3006,P355)</f>
        <v>#DIV/0!</v>
      </c>
      <c r="S355" s="80">
        <v>3.5100000000000001E-3</v>
      </c>
    </row>
    <row r="356" spans="11:19" ht="15" customHeight="1">
      <c r="K356" s="2" t="str">
        <f>IF(PG!D358="","-",PG!D358)</f>
        <v>-</v>
      </c>
      <c r="N356" s="80" t="str">
        <f t="shared" si="15"/>
        <v/>
      </c>
      <c r="O356" s="80" t="str">
        <f t="shared" si="16"/>
        <v/>
      </c>
      <c r="P356" s="80" t="str">
        <f>IF(PI_For!C358=0,"Não cadastrado",PI_For!C358)</f>
        <v>Não cadastrado</v>
      </c>
      <c r="Q356" s="80" t="e">
        <f>AVERAGEIFS(Entrada!$G$7:$G$3006,Entrada!$D$7:$D$3006,$D$5,Entrada!$I$7:$I$3006,P356)</f>
        <v>#DIV/0!</v>
      </c>
      <c r="R356" s="80" t="e">
        <f>AVERAGEIFS(Entrada!$J$7:$J$3006,Entrada!$D$7:$D$3006,$D$5,Entrada!$I$7:$I$3006,P356)</f>
        <v>#DIV/0!</v>
      </c>
      <c r="S356" s="80">
        <v>3.5200000000000001E-3</v>
      </c>
    </row>
    <row r="357" spans="11:19" ht="15" customHeight="1">
      <c r="K357" s="2" t="str">
        <f>IF(PG!D359="","-",PG!D359)</f>
        <v>-</v>
      </c>
      <c r="N357" s="80" t="str">
        <f t="shared" si="15"/>
        <v/>
      </c>
      <c r="O357" s="80" t="str">
        <f t="shared" si="16"/>
        <v/>
      </c>
      <c r="P357" s="80" t="str">
        <f>IF(PI_For!C359=0,"Não cadastrado",PI_For!C359)</f>
        <v>Não cadastrado</v>
      </c>
      <c r="Q357" s="80" t="e">
        <f>AVERAGEIFS(Entrada!$G$7:$G$3006,Entrada!$D$7:$D$3006,$D$5,Entrada!$I$7:$I$3006,P357)</f>
        <v>#DIV/0!</v>
      </c>
      <c r="R357" s="80" t="e">
        <f>AVERAGEIFS(Entrada!$J$7:$J$3006,Entrada!$D$7:$D$3006,$D$5,Entrada!$I$7:$I$3006,P357)</f>
        <v>#DIV/0!</v>
      </c>
      <c r="S357" s="80">
        <v>3.5300000000000002E-3</v>
      </c>
    </row>
    <row r="358" spans="11:19" ht="15" customHeight="1">
      <c r="K358" s="2" t="str">
        <f>IF(PG!D360="","-",PG!D360)</f>
        <v>-</v>
      </c>
      <c r="N358" s="80" t="str">
        <f t="shared" si="15"/>
        <v/>
      </c>
      <c r="O358" s="80" t="str">
        <f t="shared" si="16"/>
        <v/>
      </c>
      <c r="P358" s="80" t="str">
        <f>IF(PI_For!C360=0,"Não cadastrado",PI_For!C360)</f>
        <v>Não cadastrado</v>
      </c>
      <c r="Q358" s="80" t="e">
        <f>AVERAGEIFS(Entrada!$G$7:$G$3006,Entrada!$D$7:$D$3006,$D$5,Entrada!$I$7:$I$3006,P358)</f>
        <v>#DIV/0!</v>
      </c>
      <c r="R358" s="80" t="e">
        <f>AVERAGEIFS(Entrada!$J$7:$J$3006,Entrada!$D$7:$D$3006,$D$5,Entrada!$I$7:$I$3006,P358)</f>
        <v>#DIV/0!</v>
      </c>
      <c r="S358" s="80">
        <v>3.5400000000000002E-3</v>
      </c>
    </row>
    <row r="359" spans="11:19" ht="15" customHeight="1">
      <c r="K359" s="2" t="str">
        <f>IF(PG!D361="","-",PG!D361)</f>
        <v>-</v>
      </c>
      <c r="N359" s="80" t="str">
        <f t="shared" si="15"/>
        <v/>
      </c>
      <c r="O359" s="80" t="str">
        <f t="shared" si="16"/>
        <v/>
      </c>
      <c r="P359" s="80" t="str">
        <f>IF(PI_For!C361=0,"Não cadastrado",PI_For!C361)</f>
        <v>Não cadastrado</v>
      </c>
      <c r="Q359" s="80" t="e">
        <f>AVERAGEIFS(Entrada!$G$7:$G$3006,Entrada!$D$7:$D$3006,$D$5,Entrada!$I$7:$I$3006,P359)</f>
        <v>#DIV/0!</v>
      </c>
      <c r="R359" s="80" t="e">
        <f>AVERAGEIFS(Entrada!$J$7:$J$3006,Entrada!$D$7:$D$3006,$D$5,Entrada!$I$7:$I$3006,P359)</f>
        <v>#DIV/0!</v>
      </c>
      <c r="S359" s="80">
        <v>3.5500000000000002E-3</v>
      </c>
    </row>
    <row r="360" spans="11:19" ht="15" customHeight="1">
      <c r="K360" s="2" t="str">
        <f>IF(PG!D362="","-",PG!D362)</f>
        <v>-</v>
      </c>
      <c r="N360" s="80" t="str">
        <f t="shared" si="15"/>
        <v/>
      </c>
      <c r="O360" s="80" t="str">
        <f t="shared" si="16"/>
        <v/>
      </c>
      <c r="P360" s="80" t="str">
        <f>IF(PI_For!C362=0,"Não cadastrado",PI_For!C362)</f>
        <v>Não cadastrado</v>
      </c>
      <c r="Q360" s="80" t="e">
        <f>AVERAGEIFS(Entrada!$G$7:$G$3006,Entrada!$D$7:$D$3006,$D$5,Entrada!$I$7:$I$3006,P360)</f>
        <v>#DIV/0!</v>
      </c>
      <c r="R360" s="80" t="e">
        <f>AVERAGEIFS(Entrada!$J$7:$J$3006,Entrada!$D$7:$D$3006,$D$5,Entrada!$I$7:$I$3006,P360)</f>
        <v>#DIV/0!</v>
      </c>
      <c r="S360" s="80">
        <v>3.5599999999999998E-3</v>
      </c>
    </row>
    <row r="361" spans="11:19" ht="15" customHeight="1">
      <c r="K361" s="2" t="str">
        <f>IF(PG!D363="","-",PG!D363)</f>
        <v>-</v>
      </c>
      <c r="N361" s="80" t="str">
        <f t="shared" si="15"/>
        <v/>
      </c>
      <c r="O361" s="80" t="str">
        <f t="shared" si="16"/>
        <v/>
      </c>
      <c r="P361" s="80" t="str">
        <f>IF(PI_For!C363=0,"Não cadastrado",PI_For!C363)</f>
        <v>Não cadastrado</v>
      </c>
      <c r="Q361" s="80" t="e">
        <f>AVERAGEIFS(Entrada!$G$7:$G$3006,Entrada!$D$7:$D$3006,$D$5,Entrada!$I$7:$I$3006,P361)</f>
        <v>#DIV/0!</v>
      </c>
      <c r="R361" s="80" t="e">
        <f>AVERAGEIFS(Entrada!$J$7:$J$3006,Entrada!$D$7:$D$3006,$D$5,Entrada!$I$7:$I$3006,P361)</f>
        <v>#DIV/0!</v>
      </c>
      <c r="S361" s="80">
        <v>3.5699999999999998E-3</v>
      </c>
    </row>
    <row r="362" spans="11:19" ht="15" customHeight="1">
      <c r="K362" s="2" t="str">
        <f>IF(PG!D364="","-",PG!D364)</f>
        <v>-</v>
      </c>
      <c r="N362" s="80" t="str">
        <f t="shared" si="15"/>
        <v/>
      </c>
      <c r="O362" s="80" t="str">
        <f t="shared" si="16"/>
        <v/>
      </c>
      <c r="P362" s="80" t="str">
        <f>IF(PI_For!C364=0,"Não cadastrado",PI_For!C364)</f>
        <v>Não cadastrado</v>
      </c>
      <c r="Q362" s="80" t="e">
        <f>AVERAGEIFS(Entrada!$G$7:$G$3006,Entrada!$D$7:$D$3006,$D$5,Entrada!$I$7:$I$3006,P362)</f>
        <v>#DIV/0!</v>
      </c>
      <c r="R362" s="80" t="e">
        <f>AVERAGEIFS(Entrada!$J$7:$J$3006,Entrada!$D$7:$D$3006,$D$5,Entrada!$I$7:$I$3006,P362)</f>
        <v>#DIV/0!</v>
      </c>
      <c r="S362" s="80">
        <v>3.5799999999999998E-3</v>
      </c>
    </row>
    <row r="363" spans="11:19" ht="15" customHeight="1">
      <c r="K363" s="2" t="str">
        <f>IF(PG!D365="","-",PG!D365)</f>
        <v>-</v>
      </c>
      <c r="N363" s="80" t="str">
        <f t="shared" si="15"/>
        <v/>
      </c>
      <c r="O363" s="80" t="str">
        <f t="shared" si="16"/>
        <v/>
      </c>
      <c r="P363" s="80" t="str">
        <f>IF(PI_For!C365=0,"Não cadastrado",PI_For!C365)</f>
        <v>Não cadastrado</v>
      </c>
      <c r="Q363" s="80" t="e">
        <f>AVERAGEIFS(Entrada!$G$7:$G$3006,Entrada!$D$7:$D$3006,$D$5,Entrada!$I$7:$I$3006,P363)</f>
        <v>#DIV/0!</v>
      </c>
      <c r="R363" s="80" t="e">
        <f>AVERAGEIFS(Entrada!$J$7:$J$3006,Entrada!$D$7:$D$3006,$D$5,Entrada!$I$7:$I$3006,P363)</f>
        <v>#DIV/0!</v>
      </c>
      <c r="S363" s="80">
        <v>3.5899999999999999E-3</v>
      </c>
    </row>
    <row r="364" spans="11:19" ht="15" customHeight="1">
      <c r="K364" s="2" t="str">
        <f>IF(PG!D366="","-",PG!D366)</f>
        <v>-</v>
      </c>
      <c r="N364" s="80" t="str">
        <f t="shared" si="15"/>
        <v/>
      </c>
      <c r="O364" s="80" t="str">
        <f t="shared" si="16"/>
        <v/>
      </c>
      <c r="P364" s="80" t="str">
        <f>IF(PI_For!C366=0,"Não cadastrado",PI_For!C366)</f>
        <v>Não cadastrado</v>
      </c>
      <c r="Q364" s="80" t="e">
        <f>AVERAGEIFS(Entrada!$G$7:$G$3006,Entrada!$D$7:$D$3006,$D$5,Entrada!$I$7:$I$3006,P364)</f>
        <v>#DIV/0!</v>
      </c>
      <c r="R364" s="80" t="e">
        <f>AVERAGEIFS(Entrada!$J$7:$J$3006,Entrada!$D$7:$D$3006,$D$5,Entrada!$I$7:$I$3006,P364)</f>
        <v>#DIV/0!</v>
      </c>
      <c r="S364" s="80">
        <v>3.5999999999999999E-3</v>
      </c>
    </row>
    <row r="365" spans="11:19" ht="15" customHeight="1">
      <c r="K365" s="2" t="str">
        <f>IF(PG!D367="","-",PG!D367)</f>
        <v>-</v>
      </c>
      <c r="N365" s="80" t="str">
        <f t="shared" si="15"/>
        <v/>
      </c>
      <c r="O365" s="80" t="str">
        <f t="shared" si="16"/>
        <v/>
      </c>
      <c r="P365" s="80" t="str">
        <f>IF(PI_For!C367=0,"Não cadastrado",PI_For!C367)</f>
        <v>Não cadastrado</v>
      </c>
      <c r="Q365" s="80" t="e">
        <f>AVERAGEIFS(Entrada!$G$7:$G$3006,Entrada!$D$7:$D$3006,$D$5,Entrada!$I$7:$I$3006,P365)</f>
        <v>#DIV/0!</v>
      </c>
      <c r="R365" s="80" t="e">
        <f>AVERAGEIFS(Entrada!$J$7:$J$3006,Entrada!$D$7:$D$3006,$D$5,Entrada!$I$7:$I$3006,P365)</f>
        <v>#DIV/0!</v>
      </c>
      <c r="S365" s="80">
        <v>3.6099999999999999E-3</v>
      </c>
    </row>
    <row r="366" spans="11:19" ht="15" customHeight="1">
      <c r="K366" s="2" t="str">
        <f>IF(PG!D368="","-",PG!D368)</f>
        <v>-</v>
      </c>
      <c r="N366" s="80" t="str">
        <f t="shared" si="15"/>
        <v/>
      </c>
      <c r="O366" s="80" t="str">
        <f t="shared" si="16"/>
        <v/>
      </c>
      <c r="P366" s="80" t="str">
        <f>IF(PI_For!C368=0,"Não cadastrado",PI_For!C368)</f>
        <v>Não cadastrado</v>
      </c>
      <c r="Q366" s="80" t="e">
        <f>AVERAGEIFS(Entrada!$G$7:$G$3006,Entrada!$D$7:$D$3006,$D$5,Entrada!$I$7:$I$3006,P366)</f>
        <v>#DIV/0!</v>
      </c>
      <c r="R366" s="80" t="e">
        <f>AVERAGEIFS(Entrada!$J$7:$J$3006,Entrada!$D$7:$D$3006,$D$5,Entrada!$I$7:$I$3006,P366)</f>
        <v>#DIV/0!</v>
      </c>
      <c r="S366" s="80">
        <v>3.62E-3</v>
      </c>
    </row>
    <row r="367" spans="11:19" ht="15" customHeight="1">
      <c r="K367" s="2" t="str">
        <f>IF(PG!D369="","-",PG!D369)</f>
        <v>-</v>
      </c>
      <c r="N367" s="80" t="str">
        <f t="shared" si="15"/>
        <v/>
      </c>
      <c r="O367" s="80" t="str">
        <f t="shared" si="16"/>
        <v/>
      </c>
      <c r="P367" s="80" t="str">
        <f>IF(PI_For!C369=0,"Não cadastrado",PI_For!C369)</f>
        <v>Não cadastrado</v>
      </c>
      <c r="Q367" s="80" t="e">
        <f>AVERAGEIFS(Entrada!$G$7:$G$3006,Entrada!$D$7:$D$3006,$D$5,Entrada!$I$7:$I$3006,P367)</f>
        <v>#DIV/0!</v>
      </c>
      <c r="R367" s="80" t="e">
        <f>AVERAGEIFS(Entrada!$J$7:$J$3006,Entrada!$D$7:$D$3006,$D$5,Entrada!$I$7:$I$3006,P367)</f>
        <v>#DIV/0!</v>
      </c>
      <c r="S367" s="80">
        <v>3.63E-3</v>
      </c>
    </row>
    <row r="368" spans="11:19" ht="15" customHeight="1">
      <c r="K368" s="2" t="str">
        <f>IF(PG!D370="","-",PG!D370)</f>
        <v>-</v>
      </c>
      <c r="N368" s="80" t="str">
        <f t="shared" si="15"/>
        <v/>
      </c>
      <c r="O368" s="80" t="str">
        <f t="shared" si="16"/>
        <v/>
      </c>
      <c r="P368" s="80" t="str">
        <f>IF(PI_For!C370=0,"Não cadastrado",PI_For!C370)</f>
        <v>Não cadastrado</v>
      </c>
      <c r="Q368" s="80" t="e">
        <f>AVERAGEIFS(Entrada!$G$7:$G$3006,Entrada!$D$7:$D$3006,$D$5,Entrada!$I$7:$I$3006,P368)</f>
        <v>#DIV/0!</v>
      </c>
      <c r="R368" s="80" t="e">
        <f>AVERAGEIFS(Entrada!$J$7:$J$3006,Entrada!$D$7:$D$3006,$D$5,Entrada!$I$7:$I$3006,P368)</f>
        <v>#DIV/0!</v>
      </c>
      <c r="S368" s="80">
        <v>3.64E-3</v>
      </c>
    </row>
    <row r="369" spans="11:19" ht="15" customHeight="1">
      <c r="K369" s="2" t="str">
        <f>IF(PG!D371="","-",PG!D371)</f>
        <v>-</v>
      </c>
      <c r="N369" s="80" t="str">
        <f t="shared" si="15"/>
        <v/>
      </c>
      <c r="O369" s="80" t="str">
        <f t="shared" si="16"/>
        <v/>
      </c>
      <c r="P369" s="80" t="str">
        <f>IF(PI_For!C371=0,"Não cadastrado",PI_For!C371)</f>
        <v>Não cadastrado</v>
      </c>
      <c r="Q369" s="80" t="e">
        <f>AVERAGEIFS(Entrada!$G$7:$G$3006,Entrada!$D$7:$D$3006,$D$5,Entrada!$I$7:$I$3006,P369)</f>
        <v>#DIV/0!</v>
      </c>
      <c r="R369" s="80" t="e">
        <f>AVERAGEIFS(Entrada!$J$7:$J$3006,Entrada!$D$7:$D$3006,$D$5,Entrada!$I$7:$I$3006,P369)</f>
        <v>#DIV/0!</v>
      </c>
      <c r="S369" s="80">
        <v>3.65E-3</v>
      </c>
    </row>
    <row r="370" spans="11:19" ht="15" customHeight="1">
      <c r="K370" s="2" t="str">
        <f>IF(PG!D372="","-",PG!D372)</f>
        <v>-</v>
      </c>
      <c r="N370" s="80" t="str">
        <f t="shared" si="15"/>
        <v/>
      </c>
      <c r="O370" s="80" t="str">
        <f t="shared" si="16"/>
        <v/>
      </c>
      <c r="P370" s="80" t="str">
        <f>IF(PI_For!C372=0,"Não cadastrado",PI_For!C372)</f>
        <v>Não cadastrado</v>
      </c>
      <c r="Q370" s="80" t="e">
        <f>AVERAGEIFS(Entrada!$G$7:$G$3006,Entrada!$D$7:$D$3006,$D$5,Entrada!$I$7:$I$3006,P370)</f>
        <v>#DIV/0!</v>
      </c>
      <c r="R370" s="80" t="e">
        <f>AVERAGEIFS(Entrada!$J$7:$J$3006,Entrada!$D$7:$D$3006,$D$5,Entrada!$I$7:$I$3006,P370)</f>
        <v>#DIV/0!</v>
      </c>
      <c r="S370" s="80">
        <v>3.6600000000000001E-3</v>
      </c>
    </row>
    <row r="371" spans="11:19" ht="15" customHeight="1">
      <c r="K371" s="2" t="str">
        <f>IF(PG!D373="","-",PG!D373)</f>
        <v>-</v>
      </c>
      <c r="N371" s="80" t="str">
        <f t="shared" si="15"/>
        <v/>
      </c>
      <c r="O371" s="80" t="str">
        <f t="shared" si="16"/>
        <v/>
      </c>
      <c r="P371" s="80" t="str">
        <f>IF(PI_For!C373=0,"Não cadastrado",PI_For!C373)</f>
        <v>Não cadastrado</v>
      </c>
      <c r="Q371" s="80" t="e">
        <f>AVERAGEIFS(Entrada!$G$7:$G$3006,Entrada!$D$7:$D$3006,$D$5,Entrada!$I$7:$I$3006,P371)</f>
        <v>#DIV/0!</v>
      </c>
      <c r="R371" s="80" t="e">
        <f>AVERAGEIFS(Entrada!$J$7:$J$3006,Entrada!$D$7:$D$3006,$D$5,Entrada!$I$7:$I$3006,P371)</f>
        <v>#DIV/0!</v>
      </c>
      <c r="S371" s="80">
        <v>3.6700000000000001E-3</v>
      </c>
    </row>
    <row r="372" spans="11:19" ht="15" customHeight="1">
      <c r="K372" s="2" t="str">
        <f>IF(PG!D374="","-",PG!D374)</f>
        <v>-</v>
      </c>
      <c r="N372" s="80" t="str">
        <f t="shared" si="15"/>
        <v/>
      </c>
      <c r="O372" s="80" t="str">
        <f t="shared" si="16"/>
        <v/>
      </c>
      <c r="P372" s="80" t="str">
        <f>IF(PI_For!C374=0,"Não cadastrado",PI_For!C374)</f>
        <v>Não cadastrado</v>
      </c>
      <c r="Q372" s="80" t="e">
        <f>AVERAGEIFS(Entrada!$G$7:$G$3006,Entrada!$D$7:$D$3006,$D$5,Entrada!$I$7:$I$3006,P372)</f>
        <v>#DIV/0!</v>
      </c>
      <c r="R372" s="80" t="e">
        <f>AVERAGEIFS(Entrada!$J$7:$J$3006,Entrada!$D$7:$D$3006,$D$5,Entrada!$I$7:$I$3006,P372)</f>
        <v>#DIV/0!</v>
      </c>
      <c r="S372" s="80">
        <v>3.6800000000000001E-3</v>
      </c>
    </row>
    <row r="373" spans="11:19" ht="15" customHeight="1">
      <c r="K373" s="2" t="str">
        <f>IF(PG!D375="","-",PG!D375)</f>
        <v>-</v>
      </c>
      <c r="N373" s="80" t="str">
        <f t="shared" si="15"/>
        <v/>
      </c>
      <c r="O373" s="80" t="str">
        <f t="shared" si="16"/>
        <v/>
      </c>
      <c r="P373" s="80" t="str">
        <f>IF(PI_For!C375=0,"Não cadastrado",PI_For!C375)</f>
        <v>Não cadastrado</v>
      </c>
      <c r="Q373" s="80" t="e">
        <f>AVERAGEIFS(Entrada!$G$7:$G$3006,Entrada!$D$7:$D$3006,$D$5,Entrada!$I$7:$I$3006,P373)</f>
        <v>#DIV/0!</v>
      </c>
      <c r="R373" s="80" t="e">
        <f>AVERAGEIFS(Entrada!$J$7:$J$3006,Entrada!$D$7:$D$3006,$D$5,Entrada!$I$7:$I$3006,P373)</f>
        <v>#DIV/0!</v>
      </c>
      <c r="S373" s="80">
        <v>3.6900000000000001E-3</v>
      </c>
    </row>
    <row r="374" spans="11:19" ht="15" customHeight="1">
      <c r="K374" s="2" t="str">
        <f>IF(PG!D376="","-",PG!D376)</f>
        <v>-</v>
      </c>
      <c r="N374" s="80" t="str">
        <f t="shared" si="15"/>
        <v/>
      </c>
      <c r="O374" s="80" t="str">
        <f t="shared" si="16"/>
        <v/>
      </c>
      <c r="P374" s="80" t="str">
        <f>IF(PI_For!C376=0,"Não cadastrado",PI_For!C376)</f>
        <v>Não cadastrado</v>
      </c>
      <c r="Q374" s="80" t="e">
        <f>AVERAGEIFS(Entrada!$G$7:$G$3006,Entrada!$D$7:$D$3006,$D$5,Entrada!$I$7:$I$3006,P374)</f>
        <v>#DIV/0!</v>
      </c>
      <c r="R374" s="80" t="e">
        <f>AVERAGEIFS(Entrada!$J$7:$J$3006,Entrada!$D$7:$D$3006,$D$5,Entrada!$I$7:$I$3006,P374)</f>
        <v>#DIV/0!</v>
      </c>
      <c r="S374" s="80">
        <v>3.7000000000000002E-3</v>
      </c>
    </row>
    <row r="375" spans="11:19" ht="15" customHeight="1">
      <c r="K375" s="2" t="str">
        <f>IF(PG!D377="","-",PG!D377)</f>
        <v>-</v>
      </c>
      <c r="N375" s="80" t="str">
        <f t="shared" si="15"/>
        <v/>
      </c>
      <c r="O375" s="80" t="str">
        <f t="shared" si="16"/>
        <v/>
      </c>
      <c r="P375" s="80" t="str">
        <f>IF(PI_For!C377=0,"Não cadastrado",PI_For!C377)</f>
        <v>Não cadastrado</v>
      </c>
      <c r="Q375" s="80" t="e">
        <f>AVERAGEIFS(Entrada!$G$7:$G$3006,Entrada!$D$7:$D$3006,$D$5,Entrada!$I$7:$I$3006,P375)</f>
        <v>#DIV/0!</v>
      </c>
      <c r="R375" s="80" t="e">
        <f>AVERAGEIFS(Entrada!$J$7:$J$3006,Entrada!$D$7:$D$3006,$D$5,Entrada!$I$7:$I$3006,P375)</f>
        <v>#DIV/0!</v>
      </c>
      <c r="S375" s="80">
        <v>3.7100000000000002E-3</v>
      </c>
    </row>
    <row r="376" spans="11:19" ht="15" customHeight="1">
      <c r="K376" s="2" t="str">
        <f>IF(PG!D378="","-",PG!D378)</f>
        <v>-</v>
      </c>
      <c r="N376" s="80" t="str">
        <f t="shared" si="15"/>
        <v/>
      </c>
      <c r="O376" s="80" t="str">
        <f t="shared" si="16"/>
        <v/>
      </c>
      <c r="P376" s="80" t="str">
        <f>IF(PI_For!C378=0,"Não cadastrado",PI_For!C378)</f>
        <v>Não cadastrado</v>
      </c>
      <c r="Q376" s="80" t="e">
        <f>AVERAGEIFS(Entrada!$G$7:$G$3006,Entrada!$D$7:$D$3006,$D$5,Entrada!$I$7:$I$3006,P376)</f>
        <v>#DIV/0!</v>
      </c>
      <c r="R376" s="80" t="e">
        <f>AVERAGEIFS(Entrada!$J$7:$J$3006,Entrada!$D$7:$D$3006,$D$5,Entrada!$I$7:$I$3006,P376)</f>
        <v>#DIV/0!</v>
      </c>
      <c r="S376" s="80">
        <v>3.7200000000000002E-3</v>
      </c>
    </row>
    <row r="377" spans="11:19" ht="15" customHeight="1">
      <c r="K377" s="2" t="str">
        <f>IF(PG!D379="","-",PG!D379)</f>
        <v>-</v>
      </c>
      <c r="N377" s="80" t="str">
        <f t="shared" si="15"/>
        <v/>
      </c>
      <c r="O377" s="80" t="str">
        <f t="shared" si="16"/>
        <v/>
      </c>
      <c r="P377" s="80" t="str">
        <f>IF(PI_For!C379=0,"Não cadastrado",PI_For!C379)</f>
        <v>Não cadastrado</v>
      </c>
      <c r="Q377" s="80" t="e">
        <f>AVERAGEIFS(Entrada!$G$7:$G$3006,Entrada!$D$7:$D$3006,$D$5,Entrada!$I$7:$I$3006,P377)</f>
        <v>#DIV/0!</v>
      </c>
      <c r="R377" s="80" t="e">
        <f>AVERAGEIFS(Entrada!$J$7:$J$3006,Entrada!$D$7:$D$3006,$D$5,Entrada!$I$7:$I$3006,P377)</f>
        <v>#DIV/0!</v>
      </c>
      <c r="S377" s="80">
        <v>3.7299999999999998E-3</v>
      </c>
    </row>
    <row r="378" spans="11:19" ht="15" customHeight="1">
      <c r="K378" s="2" t="str">
        <f>IF(PG!D380="","-",PG!D380)</f>
        <v>-</v>
      </c>
      <c r="N378" s="80" t="str">
        <f t="shared" si="15"/>
        <v/>
      </c>
      <c r="O378" s="80" t="str">
        <f t="shared" si="16"/>
        <v/>
      </c>
      <c r="P378" s="80" t="str">
        <f>IF(PI_For!C380=0,"Não cadastrado",PI_For!C380)</f>
        <v>Não cadastrado</v>
      </c>
      <c r="Q378" s="80" t="e">
        <f>AVERAGEIFS(Entrada!$G$7:$G$3006,Entrada!$D$7:$D$3006,$D$5,Entrada!$I$7:$I$3006,P378)</f>
        <v>#DIV/0!</v>
      </c>
      <c r="R378" s="80" t="e">
        <f>AVERAGEIFS(Entrada!$J$7:$J$3006,Entrada!$D$7:$D$3006,$D$5,Entrada!$I$7:$I$3006,P378)</f>
        <v>#DIV/0!</v>
      </c>
      <c r="S378" s="80">
        <v>3.7399999999999998E-3</v>
      </c>
    </row>
    <row r="379" spans="11:19" ht="15" customHeight="1">
      <c r="K379" s="2" t="str">
        <f>IF(PG!D381="","-",PG!D381)</f>
        <v>-</v>
      </c>
      <c r="N379" s="80" t="str">
        <f t="shared" si="15"/>
        <v/>
      </c>
      <c r="O379" s="80" t="str">
        <f t="shared" si="16"/>
        <v/>
      </c>
      <c r="P379" s="80" t="str">
        <f>IF(PI_For!C381=0,"Não cadastrado",PI_For!C381)</f>
        <v>Não cadastrado</v>
      </c>
      <c r="Q379" s="80" t="e">
        <f>AVERAGEIFS(Entrada!$G$7:$G$3006,Entrada!$D$7:$D$3006,$D$5,Entrada!$I$7:$I$3006,P379)</f>
        <v>#DIV/0!</v>
      </c>
      <c r="R379" s="80" t="e">
        <f>AVERAGEIFS(Entrada!$J$7:$J$3006,Entrada!$D$7:$D$3006,$D$5,Entrada!$I$7:$I$3006,P379)</f>
        <v>#DIV/0!</v>
      </c>
      <c r="S379" s="80">
        <v>3.7499999999999999E-3</v>
      </c>
    </row>
    <row r="380" spans="11:19" ht="15" customHeight="1">
      <c r="K380" s="2" t="str">
        <f>IF(PG!D382="","-",PG!D382)</f>
        <v>-</v>
      </c>
      <c r="N380" s="80" t="str">
        <f t="shared" si="15"/>
        <v/>
      </c>
      <c r="O380" s="80" t="str">
        <f t="shared" si="16"/>
        <v/>
      </c>
      <c r="P380" s="80" t="str">
        <f>IF(PI_For!C382=0,"Não cadastrado",PI_For!C382)</f>
        <v>Não cadastrado</v>
      </c>
      <c r="Q380" s="80" t="e">
        <f>AVERAGEIFS(Entrada!$G$7:$G$3006,Entrada!$D$7:$D$3006,$D$5,Entrada!$I$7:$I$3006,P380)</f>
        <v>#DIV/0!</v>
      </c>
      <c r="R380" s="80" t="e">
        <f>AVERAGEIFS(Entrada!$J$7:$J$3006,Entrada!$D$7:$D$3006,$D$5,Entrada!$I$7:$I$3006,P380)</f>
        <v>#DIV/0!</v>
      </c>
      <c r="S380" s="80">
        <v>3.7599999999999999E-3</v>
      </c>
    </row>
    <row r="381" spans="11:19" ht="15" customHeight="1">
      <c r="K381" s="2" t="str">
        <f>IF(PG!D383="","-",PG!D383)</f>
        <v>-</v>
      </c>
      <c r="N381" s="80" t="str">
        <f t="shared" si="15"/>
        <v/>
      </c>
      <c r="O381" s="80" t="str">
        <f t="shared" si="16"/>
        <v/>
      </c>
      <c r="P381" s="80" t="str">
        <f>IF(PI_For!C383=0,"Não cadastrado",PI_For!C383)</f>
        <v>Não cadastrado</v>
      </c>
      <c r="Q381" s="80" t="e">
        <f>AVERAGEIFS(Entrada!$G$7:$G$3006,Entrada!$D$7:$D$3006,$D$5,Entrada!$I$7:$I$3006,P381)</f>
        <v>#DIV/0!</v>
      </c>
      <c r="R381" s="80" t="e">
        <f>AVERAGEIFS(Entrada!$J$7:$J$3006,Entrada!$D$7:$D$3006,$D$5,Entrada!$I$7:$I$3006,P381)</f>
        <v>#DIV/0!</v>
      </c>
      <c r="S381" s="80">
        <v>3.7699999999999999E-3</v>
      </c>
    </row>
    <row r="382" spans="11:19" ht="15" customHeight="1">
      <c r="K382" s="2" t="str">
        <f>IF(PG!D384="","-",PG!D384)</f>
        <v>-</v>
      </c>
      <c r="N382" s="80" t="str">
        <f t="shared" si="15"/>
        <v/>
      </c>
      <c r="O382" s="80" t="str">
        <f t="shared" si="16"/>
        <v/>
      </c>
      <c r="P382" s="80" t="str">
        <f>IF(PI_For!C384=0,"Não cadastrado",PI_For!C384)</f>
        <v>Não cadastrado</v>
      </c>
      <c r="Q382" s="80" t="e">
        <f>AVERAGEIFS(Entrada!$G$7:$G$3006,Entrada!$D$7:$D$3006,$D$5,Entrada!$I$7:$I$3006,P382)</f>
        <v>#DIV/0!</v>
      </c>
      <c r="R382" s="80" t="e">
        <f>AVERAGEIFS(Entrada!$J$7:$J$3006,Entrada!$D$7:$D$3006,$D$5,Entrada!$I$7:$I$3006,P382)</f>
        <v>#DIV/0!</v>
      </c>
      <c r="S382" s="80">
        <v>3.7799999999999999E-3</v>
      </c>
    </row>
    <row r="383" spans="11:19" ht="15" customHeight="1">
      <c r="K383" s="2" t="str">
        <f>IF(PG!D385="","-",PG!D385)</f>
        <v>-</v>
      </c>
      <c r="N383" s="80" t="str">
        <f t="shared" si="15"/>
        <v/>
      </c>
      <c r="O383" s="80" t="str">
        <f t="shared" si="16"/>
        <v/>
      </c>
      <c r="P383" s="80" t="str">
        <f>IF(PI_For!C385=0,"Não cadastrado",PI_For!C385)</f>
        <v>Não cadastrado</v>
      </c>
      <c r="Q383" s="80" t="e">
        <f>AVERAGEIFS(Entrada!$G$7:$G$3006,Entrada!$D$7:$D$3006,$D$5,Entrada!$I$7:$I$3006,P383)</f>
        <v>#DIV/0!</v>
      </c>
      <c r="R383" s="80" t="e">
        <f>AVERAGEIFS(Entrada!$J$7:$J$3006,Entrada!$D$7:$D$3006,$D$5,Entrada!$I$7:$I$3006,P383)</f>
        <v>#DIV/0!</v>
      </c>
      <c r="S383" s="80">
        <v>3.79E-3</v>
      </c>
    </row>
    <row r="384" spans="11:19" ht="15" customHeight="1">
      <c r="K384" s="2" t="str">
        <f>IF(PG!D386="","-",PG!D386)</f>
        <v>-</v>
      </c>
      <c r="N384" s="80" t="str">
        <f t="shared" si="15"/>
        <v/>
      </c>
      <c r="O384" s="80" t="str">
        <f t="shared" si="16"/>
        <v/>
      </c>
      <c r="P384" s="80" t="str">
        <f>IF(PI_For!C386=0,"Não cadastrado",PI_For!C386)</f>
        <v>Não cadastrado</v>
      </c>
      <c r="Q384" s="80" t="e">
        <f>AVERAGEIFS(Entrada!$G$7:$G$3006,Entrada!$D$7:$D$3006,$D$5,Entrada!$I$7:$I$3006,P384)</f>
        <v>#DIV/0!</v>
      </c>
      <c r="R384" s="80" t="e">
        <f>AVERAGEIFS(Entrada!$J$7:$J$3006,Entrada!$D$7:$D$3006,$D$5,Entrada!$I$7:$I$3006,P384)</f>
        <v>#DIV/0!</v>
      </c>
      <c r="S384" s="80">
        <v>3.8E-3</v>
      </c>
    </row>
    <row r="385" spans="11:19" ht="15" customHeight="1">
      <c r="K385" s="2" t="str">
        <f>IF(PG!D387="","-",PG!D387)</f>
        <v>-</v>
      </c>
      <c r="N385" s="80" t="str">
        <f t="shared" si="15"/>
        <v/>
      </c>
      <c r="O385" s="80" t="str">
        <f t="shared" si="16"/>
        <v/>
      </c>
      <c r="P385" s="80" t="str">
        <f>IF(PI_For!C387=0,"Não cadastrado",PI_For!C387)</f>
        <v>Não cadastrado</v>
      </c>
      <c r="Q385" s="80" t="e">
        <f>AVERAGEIFS(Entrada!$G$7:$G$3006,Entrada!$D$7:$D$3006,$D$5,Entrada!$I$7:$I$3006,P385)</f>
        <v>#DIV/0!</v>
      </c>
      <c r="R385" s="80" t="e">
        <f>AVERAGEIFS(Entrada!$J$7:$J$3006,Entrada!$D$7:$D$3006,$D$5,Entrada!$I$7:$I$3006,P385)</f>
        <v>#DIV/0!</v>
      </c>
      <c r="S385" s="80">
        <v>3.81E-3</v>
      </c>
    </row>
    <row r="386" spans="11:19" ht="15" customHeight="1">
      <c r="K386" s="2" t="str">
        <f>IF(PG!D388="","-",PG!D388)</f>
        <v>-</v>
      </c>
      <c r="N386" s="80" t="str">
        <f t="shared" si="15"/>
        <v/>
      </c>
      <c r="O386" s="80" t="str">
        <f t="shared" si="16"/>
        <v/>
      </c>
      <c r="P386" s="80" t="str">
        <f>IF(PI_For!C388=0,"Não cadastrado",PI_For!C388)</f>
        <v>Não cadastrado</v>
      </c>
      <c r="Q386" s="80" t="e">
        <f>AVERAGEIFS(Entrada!$G$7:$G$3006,Entrada!$D$7:$D$3006,$D$5,Entrada!$I$7:$I$3006,P386)</f>
        <v>#DIV/0!</v>
      </c>
      <c r="R386" s="80" t="e">
        <f>AVERAGEIFS(Entrada!$J$7:$J$3006,Entrada!$D$7:$D$3006,$D$5,Entrada!$I$7:$I$3006,P386)</f>
        <v>#DIV/0!</v>
      </c>
      <c r="S386" s="80">
        <v>3.82E-3</v>
      </c>
    </row>
    <row r="387" spans="11:19" ht="15" customHeight="1">
      <c r="K387" s="2" t="str">
        <f>IF(PG!D389="","-",PG!D389)</f>
        <v>-</v>
      </c>
      <c r="N387" s="80" t="str">
        <f t="shared" si="15"/>
        <v/>
      </c>
      <c r="O387" s="80" t="str">
        <f t="shared" si="16"/>
        <v/>
      </c>
      <c r="P387" s="80" t="str">
        <f>IF(PI_For!C389=0,"Não cadastrado",PI_For!C389)</f>
        <v>Não cadastrado</v>
      </c>
      <c r="Q387" s="80" t="e">
        <f>AVERAGEIFS(Entrada!$G$7:$G$3006,Entrada!$D$7:$D$3006,$D$5,Entrada!$I$7:$I$3006,P387)</f>
        <v>#DIV/0!</v>
      </c>
      <c r="R387" s="80" t="e">
        <f>AVERAGEIFS(Entrada!$J$7:$J$3006,Entrada!$D$7:$D$3006,$D$5,Entrada!$I$7:$I$3006,P387)</f>
        <v>#DIV/0!</v>
      </c>
      <c r="S387" s="80">
        <v>3.8300000000000001E-3</v>
      </c>
    </row>
    <row r="388" spans="11:19" ht="15" customHeight="1">
      <c r="K388" s="2" t="str">
        <f>IF(PG!D390="","-",PG!D390)</f>
        <v>-</v>
      </c>
      <c r="N388" s="80" t="str">
        <f t="shared" si="15"/>
        <v/>
      </c>
      <c r="O388" s="80" t="str">
        <f t="shared" si="16"/>
        <v/>
      </c>
      <c r="P388" s="80" t="str">
        <f>IF(PI_For!C390=0,"Não cadastrado",PI_For!C390)</f>
        <v>Não cadastrado</v>
      </c>
      <c r="Q388" s="80" t="e">
        <f>AVERAGEIFS(Entrada!$G$7:$G$3006,Entrada!$D$7:$D$3006,$D$5,Entrada!$I$7:$I$3006,P388)</f>
        <v>#DIV/0!</v>
      </c>
      <c r="R388" s="80" t="e">
        <f>AVERAGEIFS(Entrada!$J$7:$J$3006,Entrada!$D$7:$D$3006,$D$5,Entrada!$I$7:$I$3006,P388)</f>
        <v>#DIV/0!</v>
      </c>
      <c r="S388" s="80">
        <v>3.8400000000000001E-3</v>
      </c>
    </row>
    <row r="389" spans="11:19" ht="15" customHeight="1">
      <c r="K389" s="2" t="str">
        <f>IF(PG!D391="","-",PG!D391)</f>
        <v>-</v>
      </c>
      <c r="N389" s="80" t="str">
        <f t="shared" si="15"/>
        <v/>
      </c>
      <c r="O389" s="80" t="str">
        <f t="shared" si="16"/>
        <v/>
      </c>
      <c r="P389" s="80" t="str">
        <f>IF(PI_For!C391=0,"Não cadastrado",PI_For!C391)</f>
        <v>Não cadastrado</v>
      </c>
      <c r="Q389" s="80" t="e">
        <f>AVERAGEIFS(Entrada!$G$7:$G$3006,Entrada!$D$7:$D$3006,$D$5,Entrada!$I$7:$I$3006,P389)</f>
        <v>#DIV/0!</v>
      </c>
      <c r="R389" s="80" t="e">
        <f>AVERAGEIFS(Entrada!$J$7:$J$3006,Entrada!$D$7:$D$3006,$D$5,Entrada!$I$7:$I$3006,P389)</f>
        <v>#DIV/0!</v>
      </c>
      <c r="S389" s="80">
        <v>3.8500000000000001E-3</v>
      </c>
    </row>
    <row r="390" spans="11:19" ht="15" customHeight="1">
      <c r="K390" s="2" t="str">
        <f>IF(PG!D392="","-",PG!D392)</f>
        <v>-</v>
      </c>
      <c r="N390" s="80" t="str">
        <f t="shared" ref="N390:N453" si="17">IFERROR(Q390+S390,"")</f>
        <v/>
      </c>
      <c r="O390" s="80" t="str">
        <f t="shared" ref="O390:O453" si="18">IFERROR(R390+S390,"")</f>
        <v/>
      </c>
      <c r="P390" s="80" t="str">
        <f>IF(PI_For!C392=0,"Não cadastrado",PI_For!C392)</f>
        <v>Não cadastrado</v>
      </c>
      <c r="Q390" s="80" t="e">
        <f>AVERAGEIFS(Entrada!$G$7:$G$3006,Entrada!$D$7:$D$3006,$D$5,Entrada!$I$7:$I$3006,P390)</f>
        <v>#DIV/0!</v>
      </c>
      <c r="R390" s="80" t="e">
        <f>AVERAGEIFS(Entrada!$J$7:$J$3006,Entrada!$D$7:$D$3006,$D$5,Entrada!$I$7:$I$3006,P390)</f>
        <v>#DIV/0!</v>
      </c>
      <c r="S390" s="80">
        <v>3.8600000000000001E-3</v>
      </c>
    </row>
    <row r="391" spans="11:19" ht="15" customHeight="1">
      <c r="K391" s="2" t="str">
        <f>IF(PG!D393="","-",PG!D393)</f>
        <v>-</v>
      </c>
      <c r="N391" s="80" t="str">
        <f t="shared" si="17"/>
        <v/>
      </c>
      <c r="O391" s="80" t="str">
        <f t="shared" si="18"/>
        <v/>
      </c>
      <c r="P391" s="80" t="str">
        <f>IF(PI_For!C393=0,"Não cadastrado",PI_For!C393)</f>
        <v>Não cadastrado</v>
      </c>
      <c r="Q391" s="80" t="e">
        <f>AVERAGEIFS(Entrada!$G$7:$G$3006,Entrada!$D$7:$D$3006,$D$5,Entrada!$I$7:$I$3006,P391)</f>
        <v>#DIV/0!</v>
      </c>
      <c r="R391" s="80" t="e">
        <f>AVERAGEIFS(Entrada!$J$7:$J$3006,Entrada!$D$7:$D$3006,$D$5,Entrada!$I$7:$I$3006,P391)</f>
        <v>#DIV/0!</v>
      </c>
      <c r="S391" s="80">
        <v>3.8700000000000002E-3</v>
      </c>
    </row>
    <row r="392" spans="11:19" ht="15" customHeight="1">
      <c r="K392" s="2" t="str">
        <f>IF(PG!D394="","-",PG!D394)</f>
        <v>-</v>
      </c>
      <c r="N392" s="80" t="str">
        <f t="shared" si="17"/>
        <v/>
      </c>
      <c r="O392" s="80" t="str">
        <f t="shared" si="18"/>
        <v/>
      </c>
      <c r="P392" s="80" t="str">
        <f>IF(PI_For!C394=0,"Não cadastrado",PI_For!C394)</f>
        <v>Não cadastrado</v>
      </c>
      <c r="Q392" s="80" t="e">
        <f>AVERAGEIFS(Entrada!$G$7:$G$3006,Entrada!$D$7:$D$3006,$D$5,Entrada!$I$7:$I$3006,P392)</f>
        <v>#DIV/0!</v>
      </c>
      <c r="R392" s="80" t="e">
        <f>AVERAGEIFS(Entrada!$J$7:$J$3006,Entrada!$D$7:$D$3006,$D$5,Entrada!$I$7:$I$3006,P392)</f>
        <v>#DIV/0!</v>
      </c>
      <c r="S392" s="80">
        <v>3.8800000000000002E-3</v>
      </c>
    </row>
    <row r="393" spans="11:19" ht="15" customHeight="1">
      <c r="K393" s="2" t="str">
        <f>IF(PG!D395="","-",PG!D395)</f>
        <v>-</v>
      </c>
      <c r="N393" s="80" t="str">
        <f t="shared" si="17"/>
        <v/>
      </c>
      <c r="O393" s="80" t="str">
        <f t="shared" si="18"/>
        <v/>
      </c>
      <c r="P393" s="80" t="str">
        <f>IF(PI_For!C395=0,"Não cadastrado",PI_For!C395)</f>
        <v>Não cadastrado</v>
      </c>
      <c r="Q393" s="80" t="e">
        <f>AVERAGEIFS(Entrada!$G$7:$G$3006,Entrada!$D$7:$D$3006,$D$5,Entrada!$I$7:$I$3006,P393)</f>
        <v>#DIV/0!</v>
      </c>
      <c r="R393" s="80" t="e">
        <f>AVERAGEIFS(Entrada!$J$7:$J$3006,Entrada!$D$7:$D$3006,$D$5,Entrada!$I$7:$I$3006,P393)</f>
        <v>#DIV/0!</v>
      </c>
      <c r="S393" s="80">
        <v>3.8899999999999998E-3</v>
      </c>
    </row>
    <row r="394" spans="11:19" ht="15" customHeight="1">
      <c r="K394" s="2" t="str">
        <f>IF(PG!D396="","-",PG!D396)</f>
        <v>-</v>
      </c>
      <c r="N394" s="80" t="str">
        <f t="shared" si="17"/>
        <v/>
      </c>
      <c r="O394" s="80" t="str">
        <f t="shared" si="18"/>
        <v/>
      </c>
      <c r="P394" s="80" t="str">
        <f>IF(PI_For!C396=0,"Não cadastrado",PI_For!C396)</f>
        <v>Não cadastrado</v>
      </c>
      <c r="Q394" s="80" t="e">
        <f>AVERAGEIFS(Entrada!$G$7:$G$3006,Entrada!$D$7:$D$3006,$D$5,Entrada!$I$7:$I$3006,P394)</f>
        <v>#DIV/0!</v>
      </c>
      <c r="R394" s="80" t="e">
        <f>AVERAGEIFS(Entrada!$J$7:$J$3006,Entrada!$D$7:$D$3006,$D$5,Entrada!$I$7:$I$3006,P394)</f>
        <v>#DIV/0!</v>
      </c>
      <c r="S394" s="80">
        <v>3.8999999999999998E-3</v>
      </c>
    </row>
    <row r="395" spans="11:19" ht="15" customHeight="1">
      <c r="K395" s="2" t="str">
        <f>IF(PG!D397="","-",PG!D397)</f>
        <v>-</v>
      </c>
      <c r="N395" s="80" t="str">
        <f t="shared" si="17"/>
        <v/>
      </c>
      <c r="O395" s="80" t="str">
        <f t="shared" si="18"/>
        <v/>
      </c>
      <c r="P395" s="80" t="str">
        <f>IF(PI_For!C397=0,"Não cadastrado",PI_For!C397)</f>
        <v>Não cadastrado</v>
      </c>
      <c r="Q395" s="80" t="e">
        <f>AVERAGEIFS(Entrada!$G$7:$G$3006,Entrada!$D$7:$D$3006,$D$5,Entrada!$I$7:$I$3006,P395)</f>
        <v>#DIV/0!</v>
      </c>
      <c r="R395" s="80" t="e">
        <f>AVERAGEIFS(Entrada!$J$7:$J$3006,Entrada!$D$7:$D$3006,$D$5,Entrada!$I$7:$I$3006,P395)</f>
        <v>#DIV/0!</v>
      </c>
      <c r="S395" s="80">
        <v>3.9100000000000003E-3</v>
      </c>
    </row>
    <row r="396" spans="11:19" ht="15" customHeight="1">
      <c r="K396" s="2" t="str">
        <f>IF(PG!D398="","-",PG!D398)</f>
        <v>-</v>
      </c>
      <c r="N396" s="80" t="str">
        <f t="shared" si="17"/>
        <v/>
      </c>
      <c r="O396" s="80" t="str">
        <f t="shared" si="18"/>
        <v/>
      </c>
      <c r="P396" s="80" t="str">
        <f>IF(PI_For!C398=0,"Não cadastrado",PI_For!C398)</f>
        <v>Não cadastrado</v>
      </c>
      <c r="Q396" s="80" t="e">
        <f>AVERAGEIFS(Entrada!$G$7:$G$3006,Entrada!$D$7:$D$3006,$D$5,Entrada!$I$7:$I$3006,P396)</f>
        <v>#DIV/0!</v>
      </c>
      <c r="R396" s="80" t="e">
        <f>AVERAGEIFS(Entrada!$J$7:$J$3006,Entrada!$D$7:$D$3006,$D$5,Entrada!$I$7:$I$3006,P396)</f>
        <v>#DIV/0!</v>
      </c>
      <c r="S396" s="80">
        <v>3.9199999999999999E-3</v>
      </c>
    </row>
    <row r="397" spans="11:19" ht="15" customHeight="1">
      <c r="K397" s="2" t="str">
        <f>IF(PG!D399="","-",PG!D399)</f>
        <v>-</v>
      </c>
      <c r="N397" s="80" t="str">
        <f t="shared" si="17"/>
        <v/>
      </c>
      <c r="O397" s="80" t="str">
        <f t="shared" si="18"/>
        <v/>
      </c>
      <c r="P397" s="80" t="str">
        <f>IF(PI_For!C399=0,"Não cadastrado",PI_For!C399)</f>
        <v>Não cadastrado</v>
      </c>
      <c r="Q397" s="80" t="e">
        <f>AVERAGEIFS(Entrada!$G$7:$G$3006,Entrada!$D$7:$D$3006,$D$5,Entrada!$I$7:$I$3006,P397)</f>
        <v>#DIV/0!</v>
      </c>
      <c r="R397" s="80" t="e">
        <f>AVERAGEIFS(Entrada!$J$7:$J$3006,Entrada!$D$7:$D$3006,$D$5,Entrada!$I$7:$I$3006,P397)</f>
        <v>#DIV/0!</v>
      </c>
      <c r="S397" s="80">
        <v>3.9300000000000003E-3</v>
      </c>
    </row>
    <row r="398" spans="11:19" ht="15" customHeight="1">
      <c r="K398" s="2" t="str">
        <f>IF(PG!D400="","-",PG!D400)</f>
        <v>-</v>
      </c>
      <c r="N398" s="80" t="str">
        <f t="shared" si="17"/>
        <v/>
      </c>
      <c r="O398" s="80" t="str">
        <f t="shared" si="18"/>
        <v/>
      </c>
      <c r="P398" s="80" t="str">
        <f>IF(PI_For!C400=0,"Não cadastrado",PI_For!C400)</f>
        <v>Não cadastrado</v>
      </c>
      <c r="Q398" s="80" t="e">
        <f>AVERAGEIFS(Entrada!$G$7:$G$3006,Entrada!$D$7:$D$3006,$D$5,Entrada!$I$7:$I$3006,P398)</f>
        <v>#DIV/0!</v>
      </c>
      <c r="R398" s="80" t="e">
        <f>AVERAGEIFS(Entrada!$J$7:$J$3006,Entrada!$D$7:$D$3006,$D$5,Entrada!$I$7:$I$3006,P398)</f>
        <v>#DIV/0!</v>
      </c>
      <c r="S398" s="80">
        <v>3.9399999999999999E-3</v>
      </c>
    </row>
    <row r="399" spans="11:19" ht="15" customHeight="1">
      <c r="K399" s="2" t="str">
        <f>IF(PG!D401="","-",PG!D401)</f>
        <v>-</v>
      </c>
      <c r="N399" s="80" t="str">
        <f t="shared" si="17"/>
        <v/>
      </c>
      <c r="O399" s="80" t="str">
        <f t="shared" si="18"/>
        <v/>
      </c>
      <c r="P399" s="80" t="str">
        <f>IF(PI_For!C401=0,"Não cadastrado",PI_For!C401)</f>
        <v>Não cadastrado</v>
      </c>
      <c r="Q399" s="80" t="e">
        <f>AVERAGEIFS(Entrada!$G$7:$G$3006,Entrada!$D$7:$D$3006,$D$5,Entrada!$I$7:$I$3006,P399)</f>
        <v>#DIV/0!</v>
      </c>
      <c r="R399" s="80" t="e">
        <f>AVERAGEIFS(Entrada!$J$7:$J$3006,Entrada!$D$7:$D$3006,$D$5,Entrada!$I$7:$I$3006,P399)</f>
        <v>#DIV/0!</v>
      </c>
      <c r="S399" s="80">
        <v>3.9500000000000004E-3</v>
      </c>
    </row>
    <row r="400" spans="11:19" ht="15" customHeight="1">
      <c r="K400" s="2" t="str">
        <f>IF(PG!D402="","-",PG!D402)</f>
        <v>-</v>
      </c>
      <c r="N400" s="80" t="str">
        <f t="shared" si="17"/>
        <v/>
      </c>
      <c r="O400" s="80" t="str">
        <f t="shared" si="18"/>
        <v/>
      </c>
      <c r="P400" s="80" t="str">
        <f>IF(PI_For!C402=0,"Não cadastrado",PI_For!C402)</f>
        <v>Não cadastrado</v>
      </c>
      <c r="Q400" s="80" t="e">
        <f>AVERAGEIFS(Entrada!$G$7:$G$3006,Entrada!$D$7:$D$3006,$D$5,Entrada!$I$7:$I$3006,P400)</f>
        <v>#DIV/0!</v>
      </c>
      <c r="R400" s="80" t="e">
        <f>AVERAGEIFS(Entrada!$J$7:$J$3006,Entrada!$D$7:$D$3006,$D$5,Entrada!$I$7:$I$3006,P400)</f>
        <v>#DIV/0!</v>
      </c>
      <c r="S400" s="80">
        <v>3.96E-3</v>
      </c>
    </row>
    <row r="401" spans="11:19" ht="15" customHeight="1">
      <c r="K401" s="2" t="str">
        <f>IF(PG!D403="","-",PG!D403)</f>
        <v>-</v>
      </c>
      <c r="N401" s="80" t="str">
        <f t="shared" si="17"/>
        <v/>
      </c>
      <c r="O401" s="80" t="str">
        <f t="shared" si="18"/>
        <v/>
      </c>
      <c r="P401" s="80" t="str">
        <f>IF(PI_For!C403=0,"Não cadastrado",PI_For!C403)</f>
        <v>Não cadastrado</v>
      </c>
      <c r="Q401" s="80" t="e">
        <f>AVERAGEIFS(Entrada!$G$7:$G$3006,Entrada!$D$7:$D$3006,$D$5,Entrada!$I$7:$I$3006,P401)</f>
        <v>#DIV/0!</v>
      </c>
      <c r="R401" s="80" t="e">
        <f>AVERAGEIFS(Entrada!$J$7:$J$3006,Entrada!$D$7:$D$3006,$D$5,Entrada!$I$7:$I$3006,P401)</f>
        <v>#DIV/0!</v>
      </c>
      <c r="S401" s="80">
        <v>3.9699999999999996E-3</v>
      </c>
    </row>
    <row r="402" spans="11:19" ht="15" customHeight="1">
      <c r="K402" s="2" t="str">
        <f>IF(PG!D404="","-",PG!D404)</f>
        <v>-</v>
      </c>
      <c r="N402" s="80" t="str">
        <f t="shared" si="17"/>
        <v/>
      </c>
      <c r="O402" s="80" t="str">
        <f t="shared" si="18"/>
        <v/>
      </c>
      <c r="P402" s="80" t="str">
        <f>IF(PI_For!C404=0,"Não cadastrado",PI_For!C404)</f>
        <v>Não cadastrado</v>
      </c>
      <c r="Q402" s="80" t="e">
        <f>AVERAGEIFS(Entrada!$G$7:$G$3006,Entrada!$D$7:$D$3006,$D$5,Entrada!$I$7:$I$3006,P402)</f>
        <v>#DIV/0!</v>
      </c>
      <c r="R402" s="80" t="e">
        <f>AVERAGEIFS(Entrada!$J$7:$J$3006,Entrada!$D$7:$D$3006,$D$5,Entrada!$I$7:$I$3006,P402)</f>
        <v>#DIV/0!</v>
      </c>
      <c r="S402" s="80">
        <v>3.98E-3</v>
      </c>
    </row>
    <row r="403" spans="11:19" ht="15" customHeight="1">
      <c r="K403" s="2" t="str">
        <f>IF(PG!D405="","-",PG!D405)</f>
        <v>-</v>
      </c>
      <c r="N403" s="80" t="str">
        <f t="shared" si="17"/>
        <v/>
      </c>
      <c r="O403" s="80" t="str">
        <f t="shared" si="18"/>
        <v/>
      </c>
      <c r="P403" s="80" t="str">
        <f>IF(PI_For!C405=0,"Não cadastrado",PI_For!C405)</f>
        <v>Não cadastrado</v>
      </c>
      <c r="Q403" s="80" t="e">
        <f>AVERAGEIFS(Entrada!$G$7:$G$3006,Entrada!$D$7:$D$3006,$D$5,Entrada!$I$7:$I$3006,P403)</f>
        <v>#DIV/0!</v>
      </c>
      <c r="R403" s="80" t="e">
        <f>AVERAGEIFS(Entrada!$J$7:$J$3006,Entrada!$D$7:$D$3006,$D$5,Entrada!$I$7:$I$3006,P403)</f>
        <v>#DIV/0!</v>
      </c>
      <c r="S403" s="80">
        <v>3.9899999999999996E-3</v>
      </c>
    </row>
    <row r="404" spans="11:19" ht="15" customHeight="1">
      <c r="K404" s="2" t="str">
        <f>IF(PG!D406="","-",PG!D406)</f>
        <v>-</v>
      </c>
      <c r="N404" s="80" t="str">
        <f t="shared" si="17"/>
        <v/>
      </c>
      <c r="O404" s="80" t="str">
        <f t="shared" si="18"/>
        <v/>
      </c>
      <c r="P404" s="80" t="str">
        <f>IF(PI_For!C406=0,"Não cadastrado",PI_For!C406)</f>
        <v>Não cadastrado</v>
      </c>
      <c r="Q404" s="80" t="e">
        <f>AVERAGEIFS(Entrada!$G$7:$G$3006,Entrada!$D$7:$D$3006,$D$5,Entrada!$I$7:$I$3006,P404)</f>
        <v>#DIV/0!</v>
      </c>
      <c r="R404" s="80" t="e">
        <f>AVERAGEIFS(Entrada!$J$7:$J$3006,Entrada!$D$7:$D$3006,$D$5,Entrada!$I$7:$I$3006,P404)</f>
        <v>#DIV/0!</v>
      </c>
      <c r="S404" s="80">
        <v>4.0000000000000001E-3</v>
      </c>
    </row>
    <row r="405" spans="11:19" ht="15" customHeight="1">
      <c r="K405" s="2" t="str">
        <f>IF(PG!D407="","-",PG!D407)</f>
        <v>-</v>
      </c>
      <c r="N405" s="80" t="str">
        <f t="shared" si="17"/>
        <v/>
      </c>
      <c r="O405" s="80" t="str">
        <f t="shared" si="18"/>
        <v/>
      </c>
      <c r="P405" s="80" t="str">
        <f>IF(PI_For!C407=0,"Não cadastrado",PI_For!C407)</f>
        <v>Não cadastrado</v>
      </c>
      <c r="Q405" s="80" t="e">
        <f>AVERAGEIFS(Entrada!$G$7:$G$3006,Entrada!$D$7:$D$3006,$D$5,Entrada!$I$7:$I$3006,P405)</f>
        <v>#DIV/0!</v>
      </c>
      <c r="R405" s="80" t="e">
        <f>AVERAGEIFS(Entrada!$J$7:$J$3006,Entrada!$D$7:$D$3006,$D$5,Entrada!$I$7:$I$3006,P405)</f>
        <v>#DIV/0!</v>
      </c>
      <c r="S405" s="80">
        <v>4.0099999999999997E-3</v>
      </c>
    </row>
    <row r="406" spans="11:19" ht="15" customHeight="1">
      <c r="K406" s="2" t="str">
        <f>IF(PG!D408="","-",PG!D408)</f>
        <v>-</v>
      </c>
      <c r="N406" s="80" t="str">
        <f t="shared" si="17"/>
        <v/>
      </c>
      <c r="O406" s="80" t="str">
        <f t="shared" si="18"/>
        <v/>
      </c>
      <c r="P406" s="80" t="str">
        <f>IF(PI_For!C408=0,"Não cadastrado",PI_For!C408)</f>
        <v>Não cadastrado</v>
      </c>
      <c r="Q406" s="80" t="e">
        <f>AVERAGEIFS(Entrada!$G$7:$G$3006,Entrada!$D$7:$D$3006,$D$5,Entrada!$I$7:$I$3006,P406)</f>
        <v>#DIV/0!</v>
      </c>
      <c r="R406" s="80" t="e">
        <f>AVERAGEIFS(Entrada!$J$7:$J$3006,Entrada!$D$7:$D$3006,$D$5,Entrada!$I$7:$I$3006,P406)</f>
        <v>#DIV/0!</v>
      </c>
      <c r="S406" s="80">
        <v>4.0200000000000001E-3</v>
      </c>
    </row>
    <row r="407" spans="11:19" ht="15" customHeight="1">
      <c r="K407" s="2" t="str">
        <f>IF(PG!D409="","-",PG!D409)</f>
        <v>-</v>
      </c>
      <c r="N407" s="80" t="str">
        <f t="shared" si="17"/>
        <v/>
      </c>
      <c r="O407" s="80" t="str">
        <f t="shared" si="18"/>
        <v/>
      </c>
      <c r="P407" s="80" t="str">
        <f>IF(PI_For!C409=0,"Não cadastrado",PI_For!C409)</f>
        <v>Não cadastrado</v>
      </c>
      <c r="Q407" s="80" t="e">
        <f>AVERAGEIFS(Entrada!$G$7:$G$3006,Entrada!$D$7:$D$3006,$D$5,Entrada!$I$7:$I$3006,P407)</f>
        <v>#DIV/0!</v>
      </c>
      <c r="R407" s="80" t="e">
        <f>AVERAGEIFS(Entrada!$J$7:$J$3006,Entrada!$D$7:$D$3006,$D$5,Entrada!$I$7:$I$3006,P407)</f>
        <v>#DIV/0!</v>
      </c>
      <c r="S407" s="80">
        <v>4.0299999999999997E-3</v>
      </c>
    </row>
    <row r="408" spans="11:19" ht="15" customHeight="1">
      <c r="K408" s="2" t="str">
        <f>IF(PG!D410="","-",PG!D410)</f>
        <v>-</v>
      </c>
      <c r="N408" s="80" t="str">
        <f t="shared" si="17"/>
        <v/>
      </c>
      <c r="O408" s="80" t="str">
        <f t="shared" si="18"/>
        <v/>
      </c>
      <c r="P408" s="80" t="str">
        <f>IF(PI_For!C410=0,"Não cadastrado",PI_For!C410)</f>
        <v>Não cadastrado</v>
      </c>
      <c r="Q408" s="80" t="e">
        <f>AVERAGEIFS(Entrada!$G$7:$G$3006,Entrada!$D$7:$D$3006,$D$5,Entrada!$I$7:$I$3006,P408)</f>
        <v>#DIV/0!</v>
      </c>
      <c r="R408" s="80" t="e">
        <f>AVERAGEIFS(Entrada!$J$7:$J$3006,Entrada!$D$7:$D$3006,$D$5,Entrada!$I$7:$I$3006,P408)</f>
        <v>#DIV/0!</v>
      </c>
      <c r="S408" s="80">
        <v>4.0400000000000002E-3</v>
      </c>
    </row>
    <row r="409" spans="11:19" ht="15" customHeight="1">
      <c r="K409" s="2" t="str">
        <f>IF(PG!D411="","-",PG!D411)</f>
        <v>-</v>
      </c>
      <c r="N409" s="80" t="str">
        <f t="shared" si="17"/>
        <v/>
      </c>
      <c r="O409" s="80" t="str">
        <f t="shared" si="18"/>
        <v/>
      </c>
      <c r="P409" s="80" t="str">
        <f>IF(PI_For!C411=0,"Não cadastrado",PI_For!C411)</f>
        <v>Não cadastrado</v>
      </c>
      <c r="Q409" s="80" t="e">
        <f>AVERAGEIFS(Entrada!$G$7:$G$3006,Entrada!$D$7:$D$3006,$D$5,Entrada!$I$7:$I$3006,P409)</f>
        <v>#DIV/0!</v>
      </c>
      <c r="R409" s="80" t="e">
        <f>AVERAGEIFS(Entrada!$J$7:$J$3006,Entrada!$D$7:$D$3006,$D$5,Entrada!$I$7:$I$3006,P409)</f>
        <v>#DIV/0!</v>
      </c>
      <c r="S409" s="80">
        <v>4.0499999999999998E-3</v>
      </c>
    </row>
    <row r="410" spans="11:19" ht="15" customHeight="1">
      <c r="K410" s="2" t="str">
        <f>IF(PG!D412="","-",PG!D412)</f>
        <v>-</v>
      </c>
      <c r="N410" s="80" t="str">
        <f t="shared" si="17"/>
        <v/>
      </c>
      <c r="O410" s="80" t="str">
        <f t="shared" si="18"/>
        <v/>
      </c>
      <c r="P410" s="80" t="str">
        <f>IF(PI_For!C412=0,"Não cadastrado",PI_For!C412)</f>
        <v>Não cadastrado</v>
      </c>
      <c r="Q410" s="80" t="e">
        <f>AVERAGEIFS(Entrada!$G$7:$G$3006,Entrada!$D$7:$D$3006,$D$5,Entrada!$I$7:$I$3006,P410)</f>
        <v>#DIV/0!</v>
      </c>
      <c r="R410" s="80" t="e">
        <f>AVERAGEIFS(Entrada!$J$7:$J$3006,Entrada!$D$7:$D$3006,$D$5,Entrada!$I$7:$I$3006,P410)</f>
        <v>#DIV/0!</v>
      </c>
      <c r="S410" s="80">
        <v>4.0600000000000002E-3</v>
      </c>
    </row>
    <row r="411" spans="11:19" ht="15" customHeight="1">
      <c r="K411" s="2" t="str">
        <f>IF(PG!D413="","-",PG!D413)</f>
        <v>-</v>
      </c>
      <c r="N411" s="80" t="str">
        <f t="shared" si="17"/>
        <v/>
      </c>
      <c r="O411" s="80" t="str">
        <f t="shared" si="18"/>
        <v/>
      </c>
      <c r="P411" s="80" t="str">
        <f>IF(PI_For!C413=0,"Não cadastrado",PI_For!C413)</f>
        <v>Não cadastrado</v>
      </c>
      <c r="Q411" s="80" t="e">
        <f>AVERAGEIFS(Entrada!$G$7:$G$3006,Entrada!$D$7:$D$3006,$D$5,Entrada!$I$7:$I$3006,P411)</f>
        <v>#DIV/0!</v>
      </c>
      <c r="R411" s="80" t="e">
        <f>AVERAGEIFS(Entrada!$J$7:$J$3006,Entrada!$D$7:$D$3006,$D$5,Entrada!$I$7:$I$3006,P411)</f>
        <v>#DIV/0!</v>
      </c>
      <c r="S411" s="80">
        <v>4.0699999999999998E-3</v>
      </c>
    </row>
    <row r="412" spans="11:19" ht="15" customHeight="1">
      <c r="K412" s="2" t="str">
        <f>IF(PG!D414="","-",PG!D414)</f>
        <v>-</v>
      </c>
      <c r="N412" s="80" t="str">
        <f t="shared" si="17"/>
        <v/>
      </c>
      <c r="O412" s="80" t="str">
        <f t="shared" si="18"/>
        <v/>
      </c>
      <c r="P412" s="80" t="str">
        <f>IF(PI_For!C414=0,"Não cadastrado",PI_For!C414)</f>
        <v>Não cadastrado</v>
      </c>
      <c r="Q412" s="80" t="e">
        <f>AVERAGEIFS(Entrada!$G$7:$G$3006,Entrada!$D$7:$D$3006,$D$5,Entrada!$I$7:$I$3006,P412)</f>
        <v>#DIV/0!</v>
      </c>
      <c r="R412" s="80" t="e">
        <f>AVERAGEIFS(Entrada!$J$7:$J$3006,Entrada!$D$7:$D$3006,$D$5,Entrada!$I$7:$I$3006,P412)</f>
        <v>#DIV/0!</v>
      </c>
      <c r="S412" s="80">
        <v>4.0800000000000003E-3</v>
      </c>
    </row>
    <row r="413" spans="11:19" ht="15" customHeight="1">
      <c r="K413" s="2" t="str">
        <f>IF(PG!D415="","-",PG!D415)</f>
        <v>-</v>
      </c>
      <c r="N413" s="80" t="str">
        <f t="shared" si="17"/>
        <v/>
      </c>
      <c r="O413" s="80" t="str">
        <f t="shared" si="18"/>
        <v/>
      </c>
      <c r="P413" s="80" t="str">
        <f>IF(PI_For!C415=0,"Não cadastrado",PI_For!C415)</f>
        <v>Não cadastrado</v>
      </c>
      <c r="Q413" s="80" t="e">
        <f>AVERAGEIFS(Entrada!$G$7:$G$3006,Entrada!$D$7:$D$3006,$D$5,Entrada!$I$7:$I$3006,P413)</f>
        <v>#DIV/0!</v>
      </c>
      <c r="R413" s="80" t="e">
        <f>AVERAGEIFS(Entrada!$J$7:$J$3006,Entrada!$D$7:$D$3006,$D$5,Entrada!$I$7:$I$3006,P413)</f>
        <v>#DIV/0!</v>
      </c>
      <c r="S413" s="80">
        <v>4.0899999999999999E-3</v>
      </c>
    </row>
    <row r="414" spans="11:19" ht="15" customHeight="1">
      <c r="K414" s="2" t="str">
        <f>IF(PG!D416="","-",PG!D416)</f>
        <v>-</v>
      </c>
      <c r="N414" s="80" t="str">
        <f t="shared" si="17"/>
        <v/>
      </c>
      <c r="O414" s="80" t="str">
        <f t="shared" si="18"/>
        <v/>
      </c>
      <c r="P414" s="80" t="str">
        <f>IF(PI_For!C416=0,"Não cadastrado",PI_For!C416)</f>
        <v>Não cadastrado</v>
      </c>
      <c r="Q414" s="80" t="e">
        <f>AVERAGEIFS(Entrada!$G$7:$G$3006,Entrada!$D$7:$D$3006,$D$5,Entrada!$I$7:$I$3006,P414)</f>
        <v>#DIV/0!</v>
      </c>
      <c r="R414" s="80" t="e">
        <f>AVERAGEIFS(Entrada!$J$7:$J$3006,Entrada!$D$7:$D$3006,$D$5,Entrada!$I$7:$I$3006,P414)</f>
        <v>#DIV/0!</v>
      </c>
      <c r="S414" s="80">
        <v>4.1000000000000003E-3</v>
      </c>
    </row>
    <row r="415" spans="11:19" ht="15" customHeight="1">
      <c r="K415" s="2" t="str">
        <f>IF(PG!D417="","-",PG!D417)</f>
        <v>-</v>
      </c>
      <c r="N415" s="80" t="str">
        <f t="shared" si="17"/>
        <v/>
      </c>
      <c r="O415" s="80" t="str">
        <f t="shared" si="18"/>
        <v/>
      </c>
      <c r="P415" s="80" t="str">
        <f>IF(PI_For!C417=0,"Não cadastrado",PI_For!C417)</f>
        <v>Não cadastrado</v>
      </c>
      <c r="Q415" s="80" t="e">
        <f>AVERAGEIFS(Entrada!$G$7:$G$3006,Entrada!$D$7:$D$3006,$D$5,Entrada!$I$7:$I$3006,P415)</f>
        <v>#DIV/0!</v>
      </c>
      <c r="R415" s="80" t="e">
        <f>AVERAGEIFS(Entrada!$J$7:$J$3006,Entrada!$D$7:$D$3006,$D$5,Entrada!$I$7:$I$3006,P415)</f>
        <v>#DIV/0!</v>
      </c>
      <c r="S415" s="80">
        <v>4.1099999999999999E-3</v>
      </c>
    </row>
    <row r="416" spans="11:19" ht="15" customHeight="1">
      <c r="K416" s="2" t="str">
        <f>IF(PG!D418="","-",PG!D418)</f>
        <v>-</v>
      </c>
      <c r="N416" s="80" t="str">
        <f t="shared" si="17"/>
        <v/>
      </c>
      <c r="O416" s="80" t="str">
        <f t="shared" si="18"/>
        <v/>
      </c>
      <c r="P416" s="80" t="str">
        <f>IF(PI_For!C418=0,"Não cadastrado",PI_For!C418)</f>
        <v>Não cadastrado</v>
      </c>
      <c r="Q416" s="80" t="e">
        <f>AVERAGEIFS(Entrada!$G$7:$G$3006,Entrada!$D$7:$D$3006,$D$5,Entrada!$I$7:$I$3006,P416)</f>
        <v>#DIV/0!</v>
      </c>
      <c r="R416" s="80" t="e">
        <f>AVERAGEIFS(Entrada!$J$7:$J$3006,Entrada!$D$7:$D$3006,$D$5,Entrada!$I$7:$I$3006,P416)</f>
        <v>#DIV/0!</v>
      </c>
      <c r="S416" s="80">
        <v>4.1200000000000004E-3</v>
      </c>
    </row>
    <row r="417" spans="11:19" ht="15" customHeight="1">
      <c r="K417" s="2" t="str">
        <f>IF(PG!D419="","-",PG!D419)</f>
        <v>-</v>
      </c>
      <c r="N417" s="80" t="str">
        <f t="shared" si="17"/>
        <v/>
      </c>
      <c r="O417" s="80" t="str">
        <f t="shared" si="18"/>
        <v/>
      </c>
      <c r="P417" s="80" t="str">
        <f>IF(PI_For!C419=0,"Não cadastrado",PI_For!C419)</f>
        <v>Não cadastrado</v>
      </c>
      <c r="Q417" s="80" t="e">
        <f>AVERAGEIFS(Entrada!$G$7:$G$3006,Entrada!$D$7:$D$3006,$D$5,Entrada!$I$7:$I$3006,P417)</f>
        <v>#DIV/0!</v>
      </c>
      <c r="R417" s="80" t="e">
        <f>AVERAGEIFS(Entrada!$J$7:$J$3006,Entrada!$D$7:$D$3006,$D$5,Entrada!$I$7:$I$3006,P417)</f>
        <v>#DIV/0!</v>
      </c>
      <c r="S417" s="80">
        <v>4.13E-3</v>
      </c>
    </row>
    <row r="418" spans="11:19" ht="15" customHeight="1">
      <c r="K418" s="2" t="str">
        <f>IF(PG!D420="","-",PG!D420)</f>
        <v>-</v>
      </c>
      <c r="N418" s="80" t="str">
        <f t="shared" si="17"/>
        <v/>
      </c>
      <c r="O418" s="80" t="str">
        <f t="shared" si="18"/>
        <v/>
      </c>
      <c r="P418" s="80" t="str">
        <f>IF(PI_For!C420=0,"Não cadastrado",PI_For!C420)</f>
        <v>Não cadastrado</v>
      </c>
      <c r="Q418" s="80" t="e">
        <f>AVERAGEIFS(Entrada!$G$7:$G$3006,Entrada!$D$7:$D$3006,$D$5,Entrada!$I$7:$I$3006,P418)</f>
        <v>#DIV/0!</v>
      </c>
      <c r="R418" s="80" t="e">
        <f>AVERAGEIFS(Entrada!$J$7:$J$3006,Entrada!$D$7:$D$3006,$D$5,Entrada!$I$7:$I$3006,P418)</f>
        <v>#DIV/0!</v>
      </c>
      <c r="S418" s="80">
        <v>4.1399999999999996E-3</v>
      </c>
    </row>
    <row r="419" spans="11:19" ht="15" customHeight="1">
      <c r="K419" s="2" t="str">
        <f>IF(PG!D421="","-",PG!D421)</f>
        <v>-</v>
      </c>
      <c r="N419" s="80" t="str">
        <f t="shared" si="17"/>
        <v/>
      </c>
      <c r="O419" s="80" t="str">
        <f t="shared" si="18"/>
        <v/>
      </c>
      <c r="P419" s="80" t="str">
        <f>IF(PI_For!C421=0,"Não cadastrado",PI_For!C421)</f>
        <v>Não cadastrado</v>
      </c>
      <c r="Q419" s="80" t="e">
        <f>AVERAGEIFS(Entrada!$G$7:$G$3006,Entrada!$D$7:$D$3006,$D$5,Entrada!$I$7:$I$3006,P419)</f>
        <v>#DIV/0!</v>
      </c>
      <c r="R419" s="80" t="e">
        <f>AVERAGEIFS(Entrada!$J$7:$J$3006,Entrada!$D$7:$D$3006,$D$5,Entrada!$I$7:$I$3006,P419)</f>
        <v>#DIV/0!</v>
      </c>
      <c r="S419" s="80">
        <v>4.15E-3</v>
      </c>
    </row>
    <row r="420" spans="11:19" ht="15" customHeight="1">
      <c r="K420" s="2" t="str">
        <f>IF(PG!D422="","-",PG!D422)</f>
        <v>-</v>
      </c>
      <c r="N420" s="80" t="str">
        <f t="shared" si="17"/>
        <v/>
      </c>
      <c r="O420" s="80" t="str">
        <f t="shared" si="18"/>
        <v/>
      </c>
      <c r="P420" s="80" t="str">
        <f>IF(PI_For!C422=0,"Não cadastrado",PI_For!C422)</f>
        <v>Não cadastrado</v>
      </c>
      <c r="Q420" s="80" t="e">
        <f>AVERAGEIFS(Entrada!$G$7:$G$3006,Entrada!$D$7:$D$3006,$D$5,Entrada!$I$7:$I$3006,P420)</f>
        <v>#DIV/0!</v>
      </c>
      <c r="R420" s="80" t="e">
        <f>AVERAGEIFS(Entrada!$J$7:$J$3006,Entrada!$D$7:$D$3006,$D$5,Entrada!$I$7:$I$3006,P420)</f>
        <v>#DIV/0!</v>
      </c>
      <c r="S420" s="80">
        <v>4.1599999999999996E-3</v>
      </c>
    </row>
    <row r="421" spans="11:19" ht="15" customHeight="1">
      <c r="K421" s="2" t="str">
        <f>IF(PG!D423="","-",PG!D423)</f>
        <v>-</v>
      </c>
      <c r="N421" s="80" t="str">
        <f t="shared" si="17"/>
        <v/>
      </c>
      <c r="O421" s="80" t="str">
        <f t="shared" si="18"/>
        <v/>
      </c>
      <c r="P421" s="80" t="str">
        <f>IF(PI_For!C423=0,"Não cadastrado",PI_For!C423)</f>
        <v>Não cadastrado</v>
      </c>
      <c r="Q421" s="80" t="e">
        <f>AVERAGEIFS(Entrada!$G$7:$G$3006,Entrada!$D$7:$D$3006,$D$5,Entrada!$I$7:$I$3006,P421)</f>
        <v>#DIV/0!</v>
      </c>
      <c r="R421" s="80" t="e">
        <f>AVERAGEIFS(Entrada!$J$7:$J$3006,Entrada!$D$7:$D$3006,$D$5,Entrada!$I$7:$I$3006,P421)</f>
        <v>#DIV/0!</v>
      </c>
      <c r="S421" s="80">
        <v>4.1700000000000001E-3</v>
      </c>
    </row>
    <row r="422" spans="11:19" ht="15" customHeight="1">
      <c r="K422" s="2" t="str">
        <f>IF(PG!D424="","-",PG!D424)</f>
        <v>-</v>
      </c>
      <c r="N422" s="80" t="str">
        <f t="shared" si="17"/>
        <v/>
      </c>
      <c r="O422" s="80" t="str">
        <f t="shared" si="18"/>
        <v/>
      </c>
      <c r="P422" s="80" t="str">
        <f>IF(PI_For!C424=0,"Não cadastrado",PI_For!C424)</f>
        <v>Não cadastrado</v>
      </c>
      <c r="Q422" s="80" t="e">
        <f>AVERAGEIFS(Entrada!$G$7:$G$3006,Entrada!$D$7:$D$3006,$D$5,Entrada!$I$7:$I$3006,P422)</f>
        <v>#DIV/0!</v>
      </c>
      <c r="R422" s="80" t="e">
        <f>AVERAGEIFS(Entrada!$J$7:$J$3006,Entrada!$D$7:$D$3006,$D$5,Entrada!$I$7:$I$3006,P422)</f>
        <v>#DIV/0!</v>
      </c>
      <c r="S422" s="80">
        <v>4.1799999999999997E-3</v>
      </c>
    </row>
    <row r="423" spans="11:19" ht="15" customHeight="1">
      <c r="K423" s="2" t="str">
        <f>IF(PG!D425="","-",PG!D425)</f>
        <v>-</v>
      </c>
      <c r="N423" s="80" t="str">
        <f t="shared" si="17"/>
        <v/>
      </c>
      <c r="O423" s="80" t="str">
        <f t="shared" si="18"/>
        <v/>
      </c>
      <c r="P423" s="80" t="str">
        <f>IF(PI_For!C425=0,"Não cadastrado",PI_For!C425)</f>
        <v>Não cadastrado</v>
      </c>
      <c r="Q423" s="80" t="e">
        <f>AVERAGEIFS(Entrada!$G$7:$G$3006,Entrada!$D$7:$D$3006,$D$5,Entrada!$I$7:$I$3006,P423)</f>
        <v>#DIV/0!</v>
      </c>
      <c r="R423" s="80" t="e">
        <f>AVERAGEIFS(Entrada!$J$7:$J$3006,Entrada!$D$7:$D$3006,$D$5,Entrada!$I$7:$I$3006,P423)</f>
        <v>#DIV/0!</v>
      </c>
      <c r="S423" s="80">
        <v>4.1900000000000001E-3</v>
      </c>
    </row>
    <row r="424" spans="11:19" ht="15" customHeight="1">
      <c r="K424" s="2" t="str">
        <f>IF(PG!D426="","-",PG!D426)</f>
        <v>-</v>
      </c>
      <c r="N424" s="80" t="str">
        <f t="shared" si="17"/>
        <v/>
      </c>
      <c r="O424" s="80" t="str">
        <f t="shared" si="18"/>
        <v/>
      </c>
      <c r="P424" s="80" t="str">
        <f>IF(PI_For!C426=0,"Não cadastrado",PI_For!C426)</f>
        <v>Não cadastrado</v>
      </c>
      <c r="Q424" s="80" t="e">
        <f>AVERAGEIFS(Entrada!$G$7:$G$3006,Entrada!$D$7:$D$3006,$D$5,Entrada!$I$7:$I$3006,P424)</f>
        <v>#DIV/0!</v>
      </c>
      <c r="R424" s="80" t="e">
        <f>AVERAGEIFS(Entrada!$J$7:$J$3006,Entrada!$D$7:$D$3006,$D$5,Entrada!$I$7:$I$3006,P424)</f>
        <v>#DIV/0!</v>
      </c>
      <c r="S424" s="80">
        <v>4.1999999999999997E-3</v>
      </c>
    </row>
    <row r="425" spans="11:19" ht="15" customHeight="1">
      <c r="K425" s="2" t="str">
        <f>IF(PG!D427="","-",PG!D427)</f>
        <v>-</v>
      </c>
      <c r="N425" s="80" t="str">
        <f t="shared" si="17"/>
        <v/>
      </c>
      <c r="O425" s="80" t="str">
        <f t="shared" si="18"/>
        <v/>
      </c>
      <c r="P425" s="80" t="str">
        <f>IF(PI_For!C427=0,"Não cadastrado",PI_For!C427)</f>
        <v>Não cadastrado</v>
      </c>
      <c r="Q425" s="80" t="e">
        <f>AVERAGEIFS(Entrada!$G$7:$G$3006,Entrada!$D$7:$D$3006,$D$5,Entrada!$I$7:$I$3006,P425)</f>
        <v>#DIV/0!</v>
      </c>
      <c r="R425" s="80" t="e">
        <f>AVERAGEIFS(Entrada!$J$7:$J$3006,Entrada!$D$7:$D$3006,$D$5,Entrada!$I$7:$I$3006,P425)</f>
        <v>#DIV/0!</v>
      </c>
      <c r="S425" s="80">
        <v>4.2100000000000002E-3</v>
      </c>
    </row>
    <row r="426" spans="11:19" ht="15" customHeight="1">
      <c r="K426" s="2" t="str">
        <f>IF(PG!D428="","-",PG!D428)</f>
        <v>-</v>
      </c>
      <c r="N426" s="80" t="str">
        <f t="shared" si="17"/>
        <v/>
      </c>
      <c r="O426" s="80" t="str">
        <f t="shared" si="18"/>
        <v/>
      </c>
      <c r="P426" s="80" t="str">
        <f>IF(PI_For!C428=0,"Não cadastrado",PI_For!C428)</f>
        <v>Não cadastrado</v>
      </c>
      <c r="Q426" s="80" t="e">
        <f>AVERAGEIFS(Entrada!$G$7:$G$3006,Entrada!$D$7:$D$3006,$D$5,Entrada!$I$7:$I$3006,P426)</f>
        <v>#DIV/0!</v>
      </c>
      <c r="R426" s="80" t="e">
        <f>AVERAGEIFS(Entrada!$J$7:$J$3006,Entrada!$D$7:$D$3006,$D$5,Entrada!$I$7:$I$3006,P426)</f>
        <v>#DIV/0!</v>
      </c>
      <c r="S426" s="80">
        <v>4.2199999999999998E-3</v>
      </c>
    </row>
    <row r="427" spans="11:19" ht="15" customHeight="1">
      <c r="K427" s="2" t="str">
        <f>IF(PG!D429="","-",PG!D429)</f>
        <v>-</v>
      </c>
      <c r="N427" s="80" t="str">
        <f t="shared" si="17"/>
        <v/>
      </c>
      <c r="O427" s="80" t="str">
        <f t="shared" si="18"/>
        <v/>
      </c>
      <c r="P427" s="80" t="str">
        <f>IF(PI_For!C429=0,"Não cadastrado",PI_For!C429)</f>
        <v>Não cadastrado</v>
      </c>
      <c r="Q427" s="80" t="e">
        <f>AVERAGEIFS(Entrada!$G$7:$G$3006,Entrada!$D$7:$D$3006,$D$5,Entrada!$I$7:$I$3006,P427)</f>
        <v>#DIV/0!</v>
      </c>
      <c r="R427" s="80" t="e">
        <f>AVERAGEIFS(Entrada!$J$7:$J$3006,Entrada!$D$7:$D$3006,$D$5,Entrada!$I$7:$I$3006,P427)</f>
        <v>#DIV/0!</v>
      </c>
      <c r="S427" s="80">
        <v>4.2300000000000003E-3</v>
      </c>
    </row>
    <row r="428" spans="11:19" ht="15" customHeight="1">
      <c r="K428" s="2" t="str">
        <f>IF(PG!D430="","-",PG!D430)</f>
        <v>-</v>
      </c>
      <c r="N428" s="80" t="str">
        <f t="shared" si="17"/>
        <v/>
      </c>
      <c r="O428" s="80" t="str">
        <f t="shared" si="18"/>
        <v/>
      </c>
      <c r="P428" s="80" t="str">
        <f>IF(PI_For!C430=0,"Não cadastrado",PI_For!C430)</f>
        <v>Não cadastrado</v>
      </c>
      <c r="Q428" s="80" t="e">
        <f>AVERAGEIFS(Entrada!$G$7:$G$3006,Entrada!$D$7:$D$3006,$D$5,Entrada!$I$7:$I$3006,P428)</f>
        <v>#DIV/0!</v>
      </c>
      <c r="R428" s="80" t="e">
        <f>AVERAGEIFS(Entrada!$J$7:$J$3006,Entrada!$D$7:$D$3006,$D$5,Entrada!$I$7:$I$3006,P428)</f>
        <v>#DIV/0!</v>
      </c>
      <c r="S428" s="80">
        <v>4.2399999999999998E-3</v>
      </c>
    </row>
    <row r="429" spans="11:19" ht="15" customHeight="1">
      <c r="K429" s="2" t="str">
        <f>IF(PG!D431="","-",PG!D431)</f>
        <v>-</v>
      </c>
      <c r="N429" s="80" t="str">
        <f t="shared" si="17"/>
        <v/>
      </c>
      <c r="O429" s="80" t="str">
        <f t="shared" si="18"/>
        <v/>
      </c>
      <c r="P429" s="80" t="str">
        <f>IF(PI_For!C431=0,"Não cadastrado",PI_For!C431)</f>
        <v>Não cadastrado</v>
      </c>
      <c r="Q429" s="80" t="e">
        <f>AVERAGEIFS(Entrada!$G$7:$G$3006,Entrada!$D$7:$D$3006,$D$5,Entrada!$I$7:$I$3006,P429)</f>
        <v>#DIV/0!</v>
      </c>
      <c r="R429" s="80" t="e">
        <f>AVERAGEIFS(Entrada!$J$7:$J$3006,Entrada!$D$7:$D$3006,$D$5,Entrada!$I$7:$I$3006,P429)</f>
        <v>#DIV/0!</v>
      </c>
      <c r="S429" s="80">
        <v>4.2500000000000003E-3</v>
      </c>
    </row>
    <row r="430" spans="11:19" ht="15" customHeight="1">
      <c r="K430" s="2" t="str">
        <f>IF(PG!D432="","-",PG!D432)</f>
        <v>-</v>
      </c>
      <c r="N430" s="80" t="str">
        <f t="shared" si="17"/>
        <v/>
      </c>
      <c r="O430" s="80" t="str">
        <f t="shared" si="18"/>
        <v/>
      </c>
      <c r="P430" s="80" t="str">
        <f>IF(PI_For!C432=0,"Não cadastrado",PI_For!C432)</f>
        <v>Não cadastrado</v>
      </c>
      <c r="Q430" s="80" t="e">
        <f>AVERAGEIFS(Entrada!$G$7:$G$3006,Entrada!$D$7:$D$3006,$D$5,Entrada!$I$7:$I$3006,P430)</f>
        <v>#DIV/0!</v>
      </c>
      <c r="R430" s="80" t="e">
        <f>AVERAGEIFS(Entrada!$J$7:$J$3006,Entrada!$D$7:$D$3006,$D$5,Entrada!$I$7:$I$3006,P430)</f>
        <v>#DIV/0!</v>
      </c>
      <c r="S430" s="80">
        <v>4.2599999999999999E-3</v>
      </c>
    </row>
    <row r="431" spans="11:19" ht="15" customHeight="1">
      <c r="K431" s="2" t="str">
        <f>IF(PG!D433="","-",PG!D433)</f>
        <v>-</v>
      </c>
      <c r="N431" s="80" t="str">
        <f t="shared" si="17"/>
        <v/>
      </c>
      <c r="O431" s="80" t="str">
        <f t="shared" si="18"/>
        <v/>
      </c>
      <c r="P431" s="80" t="str">
        <f>IF(PI_For!C433=0,"Não cadastrado",PI_For!C433)</f>
        <v>Não cadastrado</v>
      </c>
      <c r="Q431" s="80" t="e">
        <f>AVERAGEIFS(Entrada!$G$7:$G$3006,Entrada!$D$7:$D$3006,$D$5,Entrada!$I$7:$I$3006,P431)</f>
        <v>#DIV/0!</v>
      </c>
      <c r="R431" s="80" t="e">
        <f>AVERAGEIFS(Entrada!$J$7:$J$3006,Entrada!$D$7:$D$3006,$D$5,Entrada!$I$7:$I$3006,P431)</f>
        <v>#DIV/0!</v>
      </c>
      <c r="S431" s="80">
        <v>4.2700000000000004E-3</v>
      </c>
    </row>
    <row r="432" spans="11:19" ht="15" customHeight="1">
      <c r="K432" s="2" t="str">
        <f>IF(PG!D434="","-",PG!D434)</f>
        <v>-</v>
      </c>
      <c r="N432" s="80" t="str">
        <f t="shared" si="17"/>
        <v/>
      </c>
      <c r="O432" s="80" t="str">
        <f t="shared" si="18"/>
        <v/>
      </c>
      <c r="P432" s="80" t="str">
        <f>IF(PI_For!C434=0,"Não cadastrado",PI_For!C434)</f>
        <v>Não cadastrado</v>
      </c>
      <c r="Q432" s="80" t="e">
        <f>AVERAGEIFS(Entrada!$G$7:$G$3006,Entrada!$D$7:$D$3006,$D$5,Entrada!$I$7:$I$3006,P432)</f>
        <v>#DIV/0!</v>
      </c>
      <c r="R432" s="80" t="e">
        <f>AVERAGEIFS(Entrada!$J$7:$J$3006,Entrada!$D$7:$D$3006,$D$5,Entrada!$I$7:$I$3006,P432)</f>
        <v>#DIV/0!</v>
      </c>
      <c r="S432" s="80">
        <v>4.28E-3</v>
      </c>
    </row>
    <row r="433" spans="11:19" ht="15" customHeight="1">
      <c r="K433" s="2" t="str">
        <f>IF(PG!D435="","-",PG!D435)</f>
        <v>-</v>
      </c>
      <c r="N433" s="80" t="str">
        <f t="shared" si="17"/>
        <v/>
      </c>
      <c r="O433" s="80" t="str">
        <f t="shared" si="18"/>
        <v/>
      </c>
      <c r="P433" s="80" t="str">
        <f>IF(PI_For!C435=0,"Não cadastrado",PI_For!C435)</f>
        <v>Não cadastrado</v>
      </c>
      <c r="Q433" s="80" t="e">
        <f>AVERAGEIFS(Entrada!$G$7:$G$3006,Entrada!$D$7:$D$3006,$D$5,Entrada!$I$7:$I$3006,P433)</f>
        <v>#DIV/0!</v>
      </c>
      <c r="R433" s="80" t="e">
        <f>AVERAGEIFS(Entrada!$J$7:$J$3006,Entrada!$D$7:$D$3006,$D$5,Entrada!$I$7:$I$3006,P433)</f>
        <v>#DIV/0!</v>
      </c>
      <c r="S433" s="80">
        <v>4.2900000000000004E-3</v>
      </c>
    </row>
    <row r="434" spans="11:19" ht="15" customHeight="1">
      <c r="K434" s="2" t="str">
        <f>IF(PG!D436="","-",PG!D436)</f>
        <v>-</v>
      </c>
      <c r="N434" s="80" t="str">
        <f t="shared" si="17"/>
        <v/>
      </c>
      <c r="O434" s="80" t="str">
        <f t="shared" si="18"/>
        <v/>
      </c>
      <c r="P434" s="80" t="str">
        <f>IF(PI_For!C436=0,"Não cadastrado",PI_For!C436)</f>
        <v>Não cadastrado</v>
      </c>
      <c r="Q434" s="80" t="e">
        <f>AVERAGEIFS(Entrada!$G$7:$G$3006,Entrada!$D$7:$D$3006,$D$5,Entrada!$I$7:$I$3006,P434)</f>
        <v>#DIV/0!</v>
      </c>
      <c r="R434" s="80" t="e">
        <f>AVERAGEIFS(Entrada!$J$7:$J$3006,Entrada!$D$7:$D$3006,$D$5,Entrada!$I$7:$I$3006,P434)</f>
        <v>#DIV/0!</v>
      </c>
      <c r="S434" s="80">
        <v>4.3E-3</v>
      </c>
    </row>
    <row r="435" spans="11:19" ht="15" customHeight="1">
      <c r="K435" s="2" t="str">
        <f>IF(PG!D437="","-",PG!D437)</f>
        <v>-</v>
      </c>
      <c r="N435" s="80" t="str">
        <f t="shared" si="17"/>
        <v/>
      </c>
      <c r="O435" s="80" t="str">
        <f t="shared" si="18"/>
        <v/>
      </c>
      <c r="P435" s="80" t="str">
        <f>IF(PI_For!C437=0,"Não cadastrado",PI_For!C437)</f>
        <v>Não cadastrado</v>
      </c>
      <c r="Q435" s="80" t="e">
        <f>AVERAGEIFS(Entrada!$G$7:$G$3006,Entrada!$D$7:$D$3006,$D$5,Entrada!$I$7:$I$3006,P435)</f>
        <v>#DIV/0!</v>
      </c>
      <c r="R435" s="80" t="e">
        <f>AVERAGEIFS(Entrada!$J$7:$J$3006,Entrada!$D$7:$D$3006,$D$5,Entrada!$I$7:$I$3006,P435)</f>
        <v>#DIV/0!</v>
      </c>
      <c r="S435" s="80">
        <v>4.3099999999999996E-3</v>
      </c>
    </row>
    <row r="436" spans="11:19" ht="15" customHeight="1">
      <c r="K436" s="2" t="str">
        <f>IF(PG!D438="","-",PG!D438)</f>
        <v>-</v>
      </c>
      <c r="N436" s="80" t="str">
        <f t="shared" si="17"/>
        <v/>
      </c>
      <c r="O436" s="80" t="str">
        <f t="shared" si="18"/>
        <v/>
      </c>
      <c r="P436" s="80" t="str">
        <f>IF(PI_For!C438=0,"Não cadastrado",PI_For!C438)</f>
        <v>Não cadastrado</v>
      </c>
      <c r="Q436" s="80" t="e">
        <f>AVERAGEIFS(Entrada!$G$7:$G$3006,Entrada!$D$7:$D$3006,$D$5,Entrada!$I$7:$I$3006,P436)</f>
        <v>#DIV/0!</v>
      </c>
      <c r="R436" s="80" t="e">
        <f>AVERAGEIFS(Entrada!$J$7:$J$3006,Entrada!$D$7:$D$3006,$D$5,Entrada!$I$7:$I$3006,P436)</f>
        <v>#DIV/0!</v>
      </c>
      <c r="S436" s="80">
        <v>4.3200000000000001E-3</v>
      </c>
    </row>
    <row r="437" spans="11:19" ht="15" customHeight="1">
      <c r="K437" s="2" t="str">
        <f>IF(PG!D439="","-",PG!D439)</f>
        <v>-</v>
      </c>
      <c r="N437" s="80" t="str">
        <f t="shared" si="17"/>
        <v/>
      </c>
      <c r="O437" s="80" t="str">
        <f t="shared" si="18"/>
        <v/>
      </c>
      <c r="P437" s="80" t="str">
        <f>IF(PI_For!C439=0,"Não cadastrado",PI_For!C439)</f>
        <v>Não cadastrado</v>
      </c>
      <c r="Q437" s="80" t="e">
        <f>AVERAGEIFS(Entrada!$G$7:$G$3006,Entrada!$D$7:$D$3006,$D$5,Entrada!$I$7:$I$3006,P437)</f>
        <v>#DIV/0!</v>
      </c>
      <c r="R437" s="80" t="e">
        <f>AVERAGEIFS(Entrada!$J$7:$J$3006,Entrada!$D$7:$D$3006,$D$5,Entrada!$I$7:$I$3006,P437)</f>
        <v>#DIV/0!</v>
      </c>
      <c r="S437" s="80">
        <v>4.3299999999999996E-3</v>
      </c>
    </row>
    <row r="438" spans="11:19" ht="15" customHeight="1">
      <c r="K438" s="2" t="str">
        <f>IF(PG!D440="","-",PG!D440)</f>
        <v>-</v>
      </c>
      <c r="N438" s="80" t="str">
        <f t="shared" si="17"/>
        <v/>
      </c>
      <c r="O438" s="80" t="str">
        <f t="shared" si="18"/>
        <v/>
      </c>
      <c r="P438" s="80" t="str">
        <f>IF(PI_For!C440=0,"Não cadastrado",PI_For!C440)</f>
        <v>Não cadastrado</v>
      </c>
      <c r="Q438" s="80" t="e">
        <f>AVERAGEIFS(Entrada!$G$7:$G$3006,Entrada!$D$7:$D$3006,$D$5,Entrada!$I$7:$I$3006,P438)</f>
        <v>#DIV/0!</v>
      </c>
      <c r="R438" s="80" t="e">
        <f>AVERAGEIFS(Entrada!$J$7:$J$3006,Entrada!$D$7:$D$3006,$D$5,Entrada!$I$7:$I$3006,P438)</f>
        <v>#DIV/0!</v>
      </c>
      <c r="S438" s="80">
        <v>4.3400000000000001E-3</v>
      </c>
    </row>
    <row r="439" spans="11:19" ht="15" customHeight="1">
      <c r="K439" s="2" t="str">
        <f>IF(PG!D441="","-",PG!D441)</f>
        <v>-</v>
      </c>
      <c r="N439" s="80" t="str">
        <f t="shared" si="17"/>
        <v/>
      </c>
      <c r="O439" s="80" t="str">
        <f t="shared" si="18"/>
        <v/>
      </c>
      <c r="P439" s="80" t="str">
        <f>IF(PI_For!C441=0,"Não cadastrado",PI_For!C441)</f>
        <v>Não cadastrado</v>
      </c>
      <c r="Q439" s="80" t="e">
        <f>AVERAGEIFS(Entrada!$G$7:$G$3006,Entrada!$D$7:$D$3006,$D$5,Entrada!$I$7:$I$3006,P439)</f>
        <v>#DIV/0!</v>
      </c>
      <c r="R439" s="80" t="e">
        <f>AVERAGEIFS(Entrada!$J$7:$J$3006,Entrada!$D$7:$D$3006,$D$5,Entrada!$I$7:$I$3006,P439)</f>
        <v>#DIV/0!</v>
      </c>
      <c r="S439" s="80">
        <v>4.3499999999999997E-3</v>
      </c>
    </row>
    <row r="440" spans="11:19" ht="15" customHeight="1">
      <c r="K440" s="2" t="str">
        <f>IF(PG!D442="","-",PG!D442)</f>
        <v>-</v>
      </c>
      <c r="N440" s="80" t="str">
        <f t="shared" si="17"/>
        <v/>
      </c>
      <c r="O440" s="80" t="str">
        <f t="shared" si="18"/>
        <v/>
      </c>
      <c r="P440" s="80" t="str">
        <f>IF(PI_For!C442=0,"Não cadastrado",PI_For!C442)</f>
        <v>Não cadastrado</v>
      </c>
      <c r="Q440" s="80" t="e">
        <f>AVERAGEIFS(Entrada!$G$7:$G$3006,Entrada!$D$7:$D$3006,$D$5,Entrada!$I$7:$I$3006,P440)</f>
        <v>#DIV/0!</v>
      </c>
      <c r="R440" s="80" t="e">
        <f>AVERAGEIFS(Entrada!$J$7:$J$3006,Entrada!$D$7:$D$3006,$D$5,Entrada!$I$7:$I$3006,P440)</f>
        <v>#DIV/0!</v>
      </c>
      <c r="S440" s="80">
        <v>4.3600000000000002E-3</v>
      </c>
    </row>
    <row r="441" spans="11:19" ht="15" customHeight="1">
      <c r="K441" s="2" t="str">
        <f>IF(PG!D443="","-",PG!D443)</f>
        <v>-</v>
      </c>
      <c r="N441" s="80" t="str">
        <f t="shared" si="17"/>
        <v/>
      </c>
      <c r="O441" s="80" t="str">
        <f t="shared" si="18"/>
        <v/>
      </c>
      <c r="P441" s="80" t="str">
        <f>IF(PI_For!C443=0,"Não cadastrado",PI_For!C443)</f>
        <v>Não cadastrado</v>
      </c>
      <c r="Q441" s="80" t="e">
        <f>AVERAGEIFS(Entrada!$G$7:$G$3006,Entrada!$D$7:$D$3006,$D$5,Entrada!$I$7:$I$3006,P441)</f>
        <v>#DIV/0!</v>
      </c>
      <c r="R441" s="80" t="e">
        <f>AVERAGEIFS(Entrada!$J$7:$J$3006,Entrada!$D$7:$D$3006,$D$5,Entrada!$I$7:$I$3006,P441)</f>
        <v>#DIV/0!</v>
      </c>
      <c r="S441" s="80">
        <v>4.3699999999999998E-3</v>
      </c>
    </row>
    <row r="442" spans="11:19" ht="15" customHeight="1">
      <c r="K442" s="2" t="str">
        <f>IF(PG!D444="","-",PG!D444)</f>
        <v>-</v>
      </c>
      <c r="N442" s="80" t="str">
        <f t="shared" si="17"/>
        <v/>
      </c>
      <c r="O442" s="80" t="str">
        <f t="shared" si="18"/>
        <v/>
      </c>
      <c r="P442" s="80" t="str">
        <f>IF(PI_For!C444=0,"Não cadastrado",PI_For!C444)</f>
        <v>Não cadastrado</v>
      </c>
      <c r="Q442" s="80" t="e">
        <f>AVERAGEIFS(Entrada!$G$7:$G$3006,Entrada!$D$7:$D$3006,$D$5,Entrada!$I$7:$I$3006,P442)</f>
        <v>#DIV/0!</v>
      </c>
      <c r="R442" s="80" t="e">
        <f>AVERAGEIFS(Entrada!$J$7:$J$3006,Entrada!$D$7:$D$3006,$D$5,Entrada!$I$7:$I$3006,P442)</f>
        <v>#DIV/0!</v>
      </c>
      <c r="S442" s="80">
        <v>4.3800000000000002E-3</v>
      </c>
    </row>
    <row r="443" spans="11:19" ht="15" customHeight="1">
      <c r="K443" s="2" t="str">
        <f>IF(PG!D445="","-",PG!D445)</f>
        <v>-</v>
      </c>
      <c r="N443" s="80" t="str">
        <f t="shared" si="17"/>
        <v/>
      </c>
      <c r="O443" s="80" t="str">
        <f t="shared" si="18"/>
        <v/>
      </c>
      <c r="P443" s="80" t="str">
        <f>IF(PI_For!C445=0,"Não cadastrado",PI_For!C445)</f>
        <v>Não cadastrado</v>
      </c>
      <c r="Q443" s="80" t="e">
        <f>AVERAGEIFS(Entrada!$G$7:$G$3006,Entrada!$D$7:$D$3006,$D$5,Entrada!$I$7:$I$3006,P443)</f>
        <v>#DIV/0!</v>
      </c>
      <c r="R443" s="80" t="e">
        <f>AVERAGEIFS(Entrada!$J$7:$J$3006,Entrada!$D$7:$D$3006,$D$5,Entrada!$I$7:$I$3006,P443)</f>
        <v>#DIV/0!</v>
      </c>
      <c r="S443" s="80">
        <v>4.3899999999999998E-3</v>
      </c>
    </row>
    <row r="444" spans="11:19" ht="15" customHeight="1">
      <c r="K444" s="2" t="str">
        <f>IF(PG!D446="","-",PG!D446)</f>
        <v>-</v>
      </c>
      <c r="N444" s="80" t="str">
        <f t="shared" si="17"/>
        <v/>
      </c>
      <c r="O444" s="80" t="str">
        <f t="shared" si="18"/>
        <v/>
      </c>
      <c r="P444" s="80" t="str">
        <f>IF(PI_For!C446=0,"Não cadastrado",PI_For!C446)</f>
        <v>Não cadastrado</v>
      </c>
      <c r="Q444" s="80" t="e">
        <f>AVERAGEIFS(Entrada!$G$7:$G$3006,Entrada!$D$7:$D$3006,$D$5,Entrada!$I$7:$I$3006,P444)</f>
        <v>#DIV/0!</v>
      </c>
      <c r="R444" s="80" t="e">
        <f>AVERAGEIFS(Entrada!$J$7:$J$3006,Entrada!$D$7:$D$3006,$D$5,Entrada!$I$7:$I$3006,P444)</f>
        <v>#DIV/0!</v>
      </c>
      <c r="S444" s="80">
        <v>4.4000000000000003E-3</v>
      </c>
    </row>
    <row r="445" spans="11:19" ht="15" customHeight="1">
      <c r="K445" s="2" t="str">
        <f>IF(PG!D447="","-",PG!D447)</f>
        <v>-</v>
      </c>
      <c r="N445" s="80" t="str">
        <f t="shared" si="17"/>
        <v/>
      </c>
      <c r="O445" s="80" t="str">
        <f t="shared" si="18"/>
        <v/>
      </c>
      <c r="P445" s="80" t="str">
        <f>IF(PI_For!C447=0,"Não cadastrado",PI_For!C447)</f>
        <v>Não cadastrado</v>
      </c>
      <c r="Q445" s="80" t="e">
        <f>AVERAGEIFS(Entrada!$G$7:$G$3006,Entrada!$D$7:$D$3006,$D$5,Entrada!$I$7:$I$3006,P445)</f>
        <v>#DIV/0!</v>
      </c>
      <c r="R445" s="80" t="e">
        <f>AVERAGEIFS(Entrada!$J$7:$J$3006,Entrada!$D$7:$D$3006,$D$5,Entrada!$I$7:$I$3006,P445)</f>
        <v>#DIV/0!</v>
      </c>
      <c r="S445" s="80">
        <v>4.4099999999999999E-3</v>
      </c>
    </row>
    <row r="446" spans="11:19" ht="15" customHeight="1">
      <c r="K446" s="2" t="str">
        <f>IF(PG!D448="","-",PG!D448)</f>
        <v>-</v>
      </c>
      <c r="N446" s="80" t="str">
        <f t="shared" si="17"/>
        <v/>
      </c>
      <c r="O446" s="80" t="str">
        <f t="shared" si="18"/>
        <v/>
      </c>
      <c r="P446" s="80" t="str">
        <f>IF(PI_For!C448=0,"Não cadastrado",PI_For!C448)</f>
        <v>Não cadastrado</v>
      </c>
      <c r="Q446" s="80" t="e">
        <f>AVERAGEIFS(Entrada!$G$7:$G$3006,Entrada!$D$7:$D$3006,$D$5,Entrada!$I$7:$I$3006,P446)</f>
        <v>#DIV/0!</v>
      </c>
      <c r="R446" s="80" t="e">
        <f>AVERAGEIFS(Entrada!$J$7:$J$3006,Entrada!$D$7:$D$3006,$D$5,Entrada!$I$7:$I$3006,P446)</f>
        <v>#DIV/0!</v>
      </c>
      <c r="S446" s="80">
        <v>4.4200000000000003E-3</v>
      </c>
    </row>
    <row r="447" spans="11:19" ht="15" customHeight="1">
      <c r="K447" s="2" t="str">
        <f>IF(PG!D449="","-",PG!D449)</f>
        <v>-</v>
      </c>
      <c r="N447" s="80" t="str">
        <f t="shared" si="17"/>
        <v/>
      </c>
      <c r="O447" s="80" t="str">
        <f t="shared" si="18"/>
        <v/>
      </c>
      <c r="P447" s="80" t="str">
        <f>IF(PI_For!C449=0,"Não cadastrado",PI_For!C449)</f>
        <v>Não cadastrado</v>
      </c>
      <c r="Q447" s="80" t="e">
        <f>AVERAGEIFS(Entrada!$G$7:$G$3006,Entrada!$D$7:$D$3006,$D$5,Entrada!$I$7:$I$3006,P447)</f>
        <v>#DIV/0!</v>
      </c>
      <c r="R447" s="80" t="e">
        <f>AVERAGEIFS(Entrada!$J$7:$J$3006,Entrada!$D$7:$D$3006,$D$5,Entrada!$I$7:$I$3006,P447)</f>
        <v>#DIV/0!</v>
      </c>
      <c r="S447" s="80">
        <v>4.4299999999999999E-3</v>
      </c>
    </row>
    <row r="448" spans="11:19" ht="15" customHeight="1">
      <c r="K448" s="2" t="str">
        <f>IF(PG!D450="","-",PG!D450)</f>
        <v>-</v>
      </c>
      <c r="N448" s="80" t="str">
        <f t="shared" si="17"/>
        <v/>
      </c>
      <c r="O448" s="80" t="str">
        <f t="shared" si="18"/>
        <v/>
      </c>
      <c r="P448" s="80" t="str">
        <f>IF(PI_For!C450=0,"Não cadastrado",PI_For!C450)</f>
        <v>Não cadastrado</v>
      </c>
      <c r="Q448" s="80" t="e">
        <f>AVERAGEIFS(Entrada!$G$7:$G$3006,Entrada!$D$7:$D$3006,$D$5,Entrada!$I$7:$I$3006,P448)</f>
        <v>#DIV/0!</v>
      </c>
      <c r="R448" s="80" t="e">
        <f>AVERAGEIFS(Entrada!$J$7:$J$3006,Entrada!$D$7:$D$3006,$D$5,Entrada!$I$7:$I$3006,P448)</f>
        <v>#DIV/0!</v>
      </c>
      <c r="S448" s="80">
        <v>4.4400000000000004E-3</v>
      </c>
    </row>
    <row r="449" spans="11:19" ht="15" customHeight="1">
      <c r="K449" s="2" t="str">
        <f>IF(PG!D451="","-",PG!D451)</f>
        <v>-</v>
      </c>
      <c r="N449" s="80" t="str">
        <f t="shared" si="17"/>
        <v/>
      </c>
      <c r="O449" s="80" t="str">
        <f t="shared" si="18"/>
        <v/>
      </c>
      <c r="P449" s="80" t="str">
        <f>IF(PI_For!C451=0,"Não cadastrado",PI_For!C451)</f>
        <v>Não cadastrado</v>
      </c>
      <c r="Q449" s="80" t="e">
        <f>AVERAGEIFS(Entrada!$G$7:$G$3006,Entrada!$D$7:$D$3006,$D$5,Entrada!$I$7:$I$3006,P449)</f>
        <v>#DIV/0!</v>
      </c>
      <c r="R449" s="80" t="e">
        <f>AVERAGEIFS(Entrada!$J$7:$J$3006,Entrada!$D$7:$D$3006,$D$5,Entrada!$I$7:$I$3006,P449)</f>
        <v>#DIV/0!</v>
      </c>
      <c r="S449" s="80">
        <v>4.45E-3</v>
      </c>
    </row>
    <row r="450" spans="11:19" ht="15" customHeight="1">
      <c r="K450" s="2" t="str">
        <f>IF(PG!D452="","-",PG!D452)</f>
        <v>-</v>
      </c>
      <c r="N450" s="80" t="str">
        <f t="shared" si="17"/>
        <v/>
      </c>
      <c r="O450" s="80" t="str">
        <f t="shared" si="18"/>
        <v/>
      </c>
      <c r="P450" s="80" t="str">
        <f>IF(PI_For!C452=0,"Não cadastrado",PI_For!C452)</f>
        <v>Não cadastrado</v>
      </c>
      <c r="Q450" s="80" t="e">
        <f>AVERAGEIFS(Entrada!$G$7:$G$3006,Entrada!$D$7:$D$3006,$D$5,Entrada!$I$7:$I$3006,P450)</f>
        <v>#DIV/0!</v>
      </c>
      <c r="R450" s="80" t="e">
        <f>AVERAGEIFS(Entrada!$J$7:$J$3006,Entrada!$D$7:$D$3006,$D$5,Entrada!$I$7:$I$3006,P450)</f>
        <v>#DIV/0!</v>
      </c>
      <c r="S450" s="80">
        <v>4.4600000000000004E-3</v>
      </c>
    </row>
    <row r="451" spans="11:19" ht="15" customHeight="1">
      <c r="K451" s="2" t="str">
        <f>IF(PG!D453="","-",PG!D453)</f>
        <v>-</v>
      </c>
      <c r="N451" s="80" t="str">
        <f t="shared" si="17"/>
        <v/>
      </c>
      <c r="O451" s="80" t="str">
        <f t="shared" si="18"/>
        <v/>
      </c>
      <c r="P451" s="80" t="str">
        <f>IF(PI_For!C453=0,"Não cadastrado",PI_For!C453)</f>
        <v>Não cadastrado</v>
      </c>
      <c r="Q451" s="80" t="e">
        <f>AVERAGEIFS(Entrada!$G$7:$G$3006,Entrada!$D$7:$D$3006,$D$5,Entrada!$I$7:$I$3006,P451)</f>
        <v>#DIV/0!</v>
      </c>
      <c r="R451" s="80" t="e">
        <f>AVERAGEIFS(Entrada!$J$7:$J$3006,Entrada!$D$7:$D$3006,$D$5,Entrada!$I$7:$I$3006,P451)</f>
        <v>#DIV/0!</v>
      </c>
      <c r="S451" s="80">
        <v>4.47E-3</v>
      </c>
    </row>
    <row r="452" spans="11:19" ht="15" customHeight="1">
      <c r="K452" s="2" t="str">
        <f>IF(PG!D454="","-",PG!D454)</f>
        <v>-</v>
      </c>
      <c r="N452" s="80" t="str">
        <f t="shared" si="17"/>
        <v/>
      </c>
      <c r="O452" s="80" t="str">
        <f t="shared" si="18"/>
        <v/>
      </c>
      <c r="P452" s="80" t="str">
        <f>IF(PI_For!C454=0,"Não cadastrado",PI_For!C454)</f>
        <v>Não cadastrado</v>
      </c>
      <c r="Q452" s="80" t="e">
        <f>AVERAGEIFS(Entrada!$G$7:$G$3006,Entrada!$D$7:$D$3006,$D$5,Entrada!$I$7:$I$3006,P452)</f>
        <v>#DIV/0!</v>
      </c>
      <c r="R452" s="80" t="e">
        <f>AVERAGEIFS(Entrada!$J$7:$J$3006,Entrada!$D$7:$D$3006,$D$5,Entrada!$I$7:$I$3006,P452)</f>
        <v>#DIV/0!</v>
      </c>
      <c r="S452" s="80">
        <v>4.4799999999999996E-3</v>
      </c>
    </row>
    <row r="453" spans="11:19" ht="15" customHeight="1">
      <c r="K453" s="2" t="str">
        <f>IF(PG!D455="","-",PG!D455)</f>
        <v>-</v>
      </c>
      <c r="N453" s="80" t="str">
        <f t="shared" si="17"/>
        <v/>
      </c>
      <c r="O453" s="80" t="str">
        <f t="shared" si="18"/>
        <v/>
      </c>
      <c r="P453" s="80" t="str">
        <f>IF(PI_For!C455=0,"Não cadastrado",PI_For!C455)</f>
        <v>Não cadastrado</v>
      </c>
      <c r="Q453" s="80" t="e">
        <f>AVERAGEIFS(Entrada!$G$7:$G$3006,Entrada!$D$7:$D$3006,$D$5,Entrada!$I$7:$I$3006,P453)</f>
        <v>#DIV/0!</v>
      </c>
      <c r="R453" s="80" t="e">
        <f>AVERAGEIFS(Entrada!$J$7:$J$3006,Entrada!$D$7:$D$3006,$D$5,Entrada!$I$7:$I$3006,P453)</f>
        <v>#DIV/0!</v>
      </c>
      <c r="S453" s="80">
        <v>4.4900000000000001E-3</v>
      </c>
    </row>
    <row r="454" spans="11:19" ht="15" customHeight="1">
      <c r="K454" s="2" t="str">
        <f>IF(PG!D456="","-",PG!D456)</f>
        <v>-</v>
      </c>
      <c r="N454" s="80" t="str">
        <f t="shared" ref="N454:N517" si="19">IFERROR(Q454+S454,"")</f>
        <v/>
      </c>
      <c r="O454" s="80" t="str">
        <f t="shared" ref="O454:O517" si="20">IFERROR(R454+S454,"")</f>
        <v/>
      </c>
      <c r="P454" s="80" t="str">
        <f>IF(PI_For!C456=0,"Não cadastrado",PI_For!C456)</f>
        <v>Não cadastrado</v>
      </c>
      <c r="Q454" s="80" t="e">
        <f>AVERAGEIFS(Entrada!$G$7:$G$3006,Entrada!$D$7:$D$3006,$D$5,Entrada!$I$7:$I$3006,P454)</f>
        <v>#DIV/0!</v>
      </c>
      <c r="R454" s="80" t="e">
        <f>AVERAGEIFS(Entrada!$J$7:$J$3006,Entrada!$D$7:$D$3006,$D$5,Entrada!$I$7:$I$3006,P454)</f>
        <v>#DIV/0!</v>
      </c>
      <c r="S454" s="80">
        <v>4.4999999999999997E-3</v>
      </c>
    </row>
    <row r="455" spans="11:19" ht="15" customHeight="1">
      <c r="K455" s="2" t="str">
        <f>IF(PG!D457="","-",PG!D457)</f>
        <v>-</v>
      </c>
      <c r="N455" s="80" t="str">
        <f t="shared" si="19"/>
        <v/>
      </c>
      <c r="O455" s="80" t="str">
        <f t="shared" si="20"/>
        <v/>
      </c>
      <c r="P455" s="80" t="str">
        <f>IF(PI_For!C457=0,"Não cadastrado",PI_For!C457)</f>
        <v>Não cadastrado</v>
      </c>
      <c r="Q455" s="80" t="e">
        <f>AVERAGEIFS(Entrada!$G$7:$G$3006,Entrada!$D$7:$D$3006,$D$5,Entrada!$I$7:$I$3006,P455)</f>
        <v>#DIV/0!</v>
      </c>
      <c r="R455" s="80" t="e">
        <f>AVERAGEIFS(Entrada!$J$7:$J$3006,Entrada!$D$7:$D$3006,$D$5,Entrada!$I$7:$I$3006,P455)</f>
        <v>#DIV/0!</v>
      </c>
      <c r="S455" s="80">
        <v>4.5100000000000001E-3</v>
      </c>
    </row>
    <row r="456" spans="11:19" ht="15" customHeight="1">
      <c r="K456" s="2" t="str">
        <f>IF(PG!D458="","-",PG!D458)</f>
        <v>-</v>
      </c>
      <c r="N456" s="80" t="str">
        <f t="shared" si="19"/>
        <v/>
      </c>
      <c r="O456" s="80" t="str">
        <f t="shared" si="20"/>
        <v/>
      </c>
      <c r="P456" s="80" t="str">
        <f>IF(PI_For!C458=0,"Não cadastrado",PI_For!C458)</f>
        <v>Não cadastrado</v>
      </c>
      <c r="Q456" s="80" t="e">
        <f>AVERAGEIFS(Entrada!$G$7:$G$3006,Entrada!$D$7:$D$3006,$D$5,Entrada!$I$7:$I$3006,P456)</f>
        <v>#DIV/0!</v>
      </c>
      <c r="R456" s="80" t="e">
        <f>AVERAGEIFS(Entrada!$J$7:$J$3006,Entrada!$D$7:$D$3006,$D$5,Entrada!$I$7:$I$3006,P456)</f>
        <v>#DIV/0!</v>
      </c>
      <c r="S456" s="80">
        <v>4.5199999999999997E-3</v>
      </c>
    </row>
    <row r="457" spans="11:19" ht="15" customHeight="1">
      <c r="K457" s="2" t="str">
        <f>IF(PG!D459="","-",PG!D459)</f>
        <v>-</v>
      </c>
      <c r="N457" s="80" t="str">
        <f t="shared" si="19"/>
        <v/>
      </c>
      <c r="O457" s="80" t="str">
        <f t="shared" si="20"/>
        <v/>
      </c>
      <c r="P457" s="80" t="str">
        <f>IF(PI_For!C459=0,"Não cadastrado",PI_For!C459)</f>
        <v>Não cadastrado</v>
      </c>
      <c r="Q457" s="80" t="e">
        <f>AVERAGEIFS(Entrada!$G$7:$G$3006,Entrada!$D$7:$D$3006,$D$5,Entrada!$I$7:$I$3006,P457)</f>
        <v>#DIV/0!</v>
      </c>
      <c r="R457" s="80" t="e">
        <f>AVERAGEIFS(Entrada!$J$7:$J$3006,Entrada!$D$7:$D$3006,$D$5,Entrada!$I$7:$I$3006,P457)</f>
        <v>#DIV/0!</v>
      </c>
      <c r="S457" s="80">
        <v>4.5300000000000002E-3</v>
      </c>
    </row>
    <row r="458" spans="11:19" ht="15" customHeight="1">
      <c r="K458" s="2" t="str">
        <f>IF(PG!D460="","-",PG!D460)</f>
        <v>-</v>
      </c>
      <c r="N458" s="80" t="str">
        <f t="shared" si="19"/>
        <v/>
      </c>
      <c r="O458" s="80" t="str">
        <f t="shared" si="20"/>
        <v/>
      </c>
      <c r="P458" s="80" t="str">
        <f>IF(PI_For!C460=0,"Não cadastrado",PI_For!C460)</f>
        <v>Não cadastrado</v>
      </c>
      <c r="Q458" s="80" t="e">
        <f>AVERAGEIFS(Entrada!$G$7:$G$3006,Entrada!$D$7:$D$3006,$D$5,Entrada!$I$7:$I$3006,P458)</f>
        <v>#DIV/0!</v>
      </c>
      <c r="R458" s="80" t="e">
        <f>AVERAGEIFS(Entrada!$J$7:$J$3006,Entrada!$D$7:$D$3006,$D$5,Entrada!$I$7:$I$3006,P458)</f>
        <v>#DIV/0!</v>
      </c>
      <c r="S458" s="80">
        <v>4.5399999999999998E-3</v>
      </c>
    </row>
    <row r="459" spans="11:19" ht="15" customHeight="1">
      <c r="K459" s="2" t="str">
        <f>IF(PG!D461="","-",PG!D461)</f>
        <v>-</v>
      </c>
      <c r="N459" s="80" t="str">
        <f t="shared" si="19"/>
        <v/>
      </c>
      <c r="O459" s="80" t="str">
        <f t="shared" si="20"/>
        <v/>
      </c>
      <c r="P459" s="80" t="str">
        <f>IF(PI_For!C461=0,"Não cadastrado",PI_For!C461)</f>
        <v>Não cadastrado</v>
      </c>
      <c r="Q459" s="80" t="e">
        <f>AVERAGEIFS(Entrada!$G$7:$G$3006,Entrada!$D$7:$D$3006,$D$5,Entrada!$I$7:$I$3006,P459)</f>
        <v>#DIV/0!</v>
      </c>
      <c r="R459" s="80" t="e">
        <f>AVERAGEIFS(Entrada!$J$7:$J$3006,Entrada!$D$7:$D$3006,$D$5,Entrada!$I$7:$I$3006,P459)</f>
        <v>#DIV/0!</v>
      </c>
      <c r="S459" s="80">
        <v>4.5500000000000002E-3</v>
      </c>
    </row>
    <row r="460" spans="11:19" ht="15" customHeight="1">
      <c r="K460" s="2" t="str">
        <f>IF(PG!D462="","-",PG!D462)</f>
        <v>-</v>
      </c>
      <c r="N460" s="80" t="str">
        <f t="shared" si="19"/>
        <v/>
      </c>
      <c r="O460" s="80" t="str">
        <f t="shared" si="20"/>
        <v/>
      </c>
      <c r="P460" s="80" t="str">
        <f>IF(PI_For!C462=0,"Não cadastrado",PI_For!C462)</f>
        <v>Não cadastrado</v>
      </c>
      <c r="Q460" s="80" t="e">
        <f>AVERAGEIFS(Entrada!$G$7:$G$3006,Entrada!$D$7:$D$3006,$D$5,Entrada!$I$7:$I$3006,P460)</f>
        <v>#DIV/0!</v>
      </c>
      <c r="R460" s="80" t="e">
        <f>AVERAGEIFS(Entrada!$J$7:$J$3006,Entrada!$D$7:$D$3006,$D$5,Entrada!$I$7:$I$3006,P460)</f>
        <v>#DIV/0!</v>
      </c>
      <c r="S460" s="80">
        <v>4.5599999999999998E-3</v>
      </c>
    </row>
    <row r="461" spans="11:19" ht="15" customHeight="1">
      <c r="K461" s="2" t="str">
        <f>IF(PG!D463="","-",PG!D463)</f>
        <v>-</v>
      </c>
      <c r="N461" s="80" t="str">
        <f t="shared" si="19"/>
        <v/>
      </c>
      <c r="O461" s="80" t="str">
        <f t="shared" si="20"/>
        <v/>
      </c>
      <c r="P461" s="80" t="str">
        <f>IF(PI_For!C463=0,"Não cadastrado",PI_For!C463)</f>
        <v>Não cadastrado</v>
      </c>
      <c r="Q461" s="80" t="e">
        <f>AVERAGEIFS(Entrada!$G$7:$G$3006,Entrada!$D$7:$D$3006,$D$5,Entrada!$I$7:$I$3006,P461)</f>
        <v>#DIV/0!</v>
      </c>
      <c r="R461" s="80" t="e">
        <f>AVERAGEIFS(Entrada!$J$7:$J$3006,Entrada!$D$7:$D$3006,$D$5,Entrada!$I$7:$I$3006,P461)</f>
        <v>#DIV/0!</v>
      </c>
      <c r="S461" s="80">
        <v>4.5700000000000003E-3</v>
      </c>
    </row>
    <row r="462" spans="11:19" ht="15" customHeight="1">
      <c r="K462" s="2" t="str">
        <f>IF(PG!D464="","-",PG!D464)</f>
        <v>-</v>
      </c>
      <c r="N462" s="80" t="str">
        <f t="shared" si="19"/>
        <v/>
      </c>
      <c r="O462" s="80" t="str">
        <f t="shared" si="20"/>
        <v/>
      </c>
      <c r="P462" s="80" t="str">
        <f>IF(PI_For!C464=0,"Não cadastrado",PI_For!C464)</f>
        <v>Não cadastrado</v>
      </c>
      <c r="Q462" s="80" t="e">
        <f>AVERAGEIFS(Entrada!$G$7:$G$3006,Entrada!$D$7:$D$3006,$D$5,Entrada!$I$7:$I$3006,P462)</f>
        <v>#DIV/0!</v>
      </c>
      <c r="R462" s="80" t="e">
        <f>AVERAGEIFS(Entrada!$J$7:$J$3006,Entrada!$D$7:$D$3006,$D$5,Entrada!$I$7:$I$3006,P462)</f>
        <v>#DIV/0!</v>
      </c>
      <c r="S462" s="80">
        <v>4.5799999999999999E-3</v>
      </c>
    </row>
    <row r="463" spans="11:19" ht="15" customHeight="1">
      <c r="K463" s="2" t="str">
        <f>IF(PG!D465="","-",PG!D465)</f>
        <v>-</v>
      </c>
      <c r="N463" s="80" t="str">
        <f t="shared" si="19"/>
        <v/>
      </c>
      <c r="O463" s="80" t="str">
        <f t="shared" si="20"/>
        <v/>
      </c>
      <c r="P463" s="80" t="str">
        <f>IF(PI_For!C465=0,"Não cadastrado",PI_For!C465)</f>
        <v>Não cadastrado</v>
      </c>
      <c r="Q463" s="80" t="e">
        <f>AVERAGEIFS(Entrada!$G$7:$G$3006,Entrada!$D$7:$D$3006,$D$5,Entrada!$I$7:$I$3006,P463)</f>
        <v>#DIV/0!</v>
      </c>
      <c r="R463" s="80" t="e">
        <f>AVERAGEIFS(Entrada!$J$7:$J$3006,Entrada!$D$7:$D$3006,$D$5,Entrada!$I$7:$I$3006,P463)</f>
        <v>#DIV/0!</v>
      </c>
      <c r="S463" s="80">
        <v>4.5900000000000003E-3</v>
      </c>
    </row>
    <row r="464" spans="11:19" ht="15" customHeight="1">
      <c r="K464" s="2" t="str">
        <f>IF(PG!D466="","-",PG!D466)</f>
        <v>-</v>
      </c>
      <c r="N464" s="80" t="str">
        <f t="shared" si="19"/>
        <v/>
      </c>
      <c r="O464" s="80" t="str">
        <f t="shared" si="20"/>
        <v/>
      </c>
      <c r="P464" s="80" t="str">
        <f>IF(PI_For!C466=0,"Não cadastrado",PI_For!C466)</f>
        <v>Não cadastrado</v>
      </c>
      <c r="Q464" s="80" t="e">
        <f>AVERAGEIFS(Entrada!$G$7:$G$3006,Entrada!$D$7:$D$3006,$D$5,Entrada!$I$7:$I$3006,P464)</f>
        <v>#DIV/0!</v>
      </c>
      <c r="R464" s="80" t="e">
        <f>AVERAGEIFS(Entrada!$J$7:$J$3006,Entrada!$D$7:$D$3006,$D$5,Entrada!$I$7:$I$3006,P464)</f>
        <v>#DIV/0!</v>
      </c>
      <c r="S464" s="80">
        <v>4.5999999999999999E-3</v>
      </c>
    </row>
    <row r="465" spans="11:19" ht="15" customHeight="1">
      <c r="K465" s="2" t="str">
        <f>IF(PG!D467="","-",PG!D467)</f>
        <v>-</v>
      </c>
      <c r="N465" s="80" t="str">
        <f t="shared" si="19"/>
        <v/>
      </c>
      <c r="O465" s="80" t="str">
        <f t="shared" si="20"/>
        <v/>
      </c>
      <c r="P465" s="80" t="str">
        <f>IF(PI_For!C467=0,"Não cadastrado",PI_For!C467)</f>
        <v>Não cadastrado</v>
      </c>
      <c r="Q465" s="80" t="e">
        <f>AVERAGEIFS(Entrada!$G$7:$G$3006,Entrada!$D$7:$D$3006,$D$5,Entrada!$I$7:$I$3006,P465)</f>
        <v>#DIV/0!</v>
      </c>
      <c r="R465" s="80" t="e">
        <f>AVERAGEIFS(Entrada!$J$7:$J$3006,Entrada!$D$7:$D$3006,$D$5,Entrada!$I$7:$I$3006,P465)</f>
        <v>#DIV/0!</v>
      </c>
      <c r="S465" s="80">
        <v>4.6100000000000004E-3</v>
      </c>
    </row>
    <row r="466" spans="11:19" ht="15" customHeight="1">
      <c r="K466" s="2" t="str">
        <f>IF(PG!D468="","-",PG!D468)</f>
        <v>-</v>
      </c>
      <c r="N466" s="80" t="str">
        <f t="shared" si="19"/>
        <v/>
      </c>
      <c r="O466" s="80" t="str">
        <f t="shared" si="20"/>
        <v/>
      </c>
      <c r="P466" s="80" t="str">
        <f>IF(PI_For!C468=0,"Não cadastrado",PI_For!C468)</f>
        <v>Não cadastrado</v>
      </c>
      <c r="Q466" s="80" t="e">
        <f>AVERAGEIFS(Entrada!$G$7:$G$3006,Entrada!$D$7:$D$3006,$D$5,Entrada!$I$7:$I$3006,P466)</f>
        <v>#DIV/0!</v>
      </c>
      <c r="R466" s="80" t="e">
        <f>AVERAGEIFS(Entrada!$J$7:$J$3006,Entrada!$D$7:$D$3006,$D$5,Entrada!$I$7:$I$3006,P466)</f>
        <v>#DIV/0!</v>
      </c>
      <c r="S466" s="80">
        <v>4.62E-3</v>
      </c>
    </row>
    <row r="467" spans="11:19" ht="15" customHeight="1">
      <c r="K467" s="2" t="str">
        <f>IF(PG!D469="","-",PG!D469)</f>
        <v>-</v>
      </c>
      <c r="N467" s="80" t="str">
        <f t="shared" si="19"/>
        <v/>
      </c>
      <c r="O467" s="80" t="str">
        <f t="shared" si="20"/>
        <v/>
      </c>
      <c r="P467" s="80" t="str">
        <f>IF(PI_For!C469=0,"Não cadastrado",PI_For!C469)</f>
        <v>Não cadastrado</v>
      </c>
      <c r="Q467" s="80" t="e">
        <f>AVERAGEIFS(Entrada!$G$7:$G$3006,Entrada!$D$7:$D$3006,$D$5,Entrada!$I$7:$I$3006,P467)</f>
        <v>#DIV/0!</v>
      </c>
      <c r="R467" s="80" t="e">
        <f>AVERAGEIFS(Entrada!$J$7:$J$3006,Entrada!$D$7:$D$3006,$D$5,Entrada!$I$7:$I$3006,P467)</f>
        <v>#DIV/0!</v>
      </c>
      <c r="S467" s="80">
        <v>4.6299999999999996E-3</v>
      </c>
    </row>
    <row r="468" spans="11:19" ht="15" customHeight="1">
      <c r="K468" s="2" t="str">
        <f>IF(PG!D470="","-",PG!D470)</f>
        <v>-</v>
      </c>
      <c r="N468" s="80" t="str">
        <f t="shared" si="19"/>
        <v/>
      </c>
      <c r="O468" s="80" t="str">
        <f t="shared" si="20"/>
        <v/>
      </c>
      <c r="P468" s="80" t="str">
        <f>IF(PI_For!C470=0,"Não cadastrado",PI_For!C470)</f>
        <v>Não cadastrado</v>
      </c>
      <c r="Q468" s="80" t="e">
        <f>AVERAGEIFS(Entrada!$G$7:$G$3006,Entrada!$D$7:$D$3006,$D$5,Entrada!$I$7:$I$3006,P468)</f>
        <v>#DIV/0!</v>
      </c>
      <c r="R468" s="80" t="e">
        <f>AVERAGEIFS(Entrada!$J$7:$J$3006,Entrada!$D$7:$D$3006,$D$5,Entrada!$I$7:$I$3006,P468)</f>
        <v>#DIV/0!</v>
      </c>
      <c r="S468" s="80">
        <v>4.64E-3</v>
      </c>
    </row>
    <row r="469" spans="11:19" ht="15" customHeight="1">
      <c r="K469" s="2" t="str">
        <f>IF(PG!D471="","-",PG!D471)</f>
        <v>-</v>
      </c>
      <c r="N469" s="80" t="str">
        <f t="shared" si="19"/>
        <v/>
      </c>
      <c r="O469" s="80" t="str">
        <f t="shared" si="20"/>
        <v/>
      </c>
      <c r="P469" s="80" t="str">
        <f>IF(PI_For!C471=0,"Não cadastrado",PI_For!C471)</f>
        <v>Não cadastrado</v>
      </c>
      <c r="Q469" s="80" t="e">
        <f>AVERAGEIFS(Entrada!$G$7:$G$3006,Entrada!$D$7:$D$3006,$D$5,Entrada!$I$7:$I$3006,P469)</f>
        <v>#DIV/0!</v>
      </c>
      <c r="R469" s="80" t="e">
        <f>AVERAGEIFS(Entrada!$J$7:$J$3006,Entrada!$D$7:$D$3006,$D$5,Entrada!$I$7:$I$3006,P469)</f>
        <v>#DIV/0!</v>
      </c>
      <c r="S469" s="80">
        <v>4.6499999999999996E-3</v>
      </c>
    </row>
    <row r="470" spans="11:19" ht="15" customHeight="1">
      <c r="K470" s="2" t="str">
        <f>IF(PG!D472="","-",PG!D472)</f>
        <v>-</v>
      </c>
      <c r="N470" s="80" t="str">
        <f t="shared" si="19"/>
        <v/>
      </c>
      <c r="O470" s="80" t="str">
        <f t="shared" si="20"/>
        <v/>
      </c>
      <c r="P470" s="80" t="str">
        <f>IF(PI_For!C472=0,"Não cadastrado",PI_For!C472)</f>
        <v>Não cadastrado</v>
      </c>
      <c r="Q470" s="80" t="e">
        <f>AVERAGEIFS(Entrada!$G$7:$G$3006,Entrada!$D$7:$D$3006,$D$5,Entrada!$I$7:$I$3006,P470)</f>
        <v>#DIV/0!</v>
      </c>
      <c r="R470" s="80" t="e">
        <f>AVERAGEIFS(Entrada!$J$7:$J$3006,Entrada!$D$7:$D$3006,$D$5,Entrada!$I$7:$I$3006,P470)</f>
        <v>#DIV/0!</v>
      </c>
      <c r="S470" s="80">
        <v>4.6600000000000001E-3</v>
      </c>
    </row>
    <row r="471" spans="11:19" ht="15" customHeight="1">
      <c r="K471" s="2" t="str">
        <f>IF(PG!D473="","-",PG!D473)</f>
        <v>-</v>
      </c>
      <c r="N471" s="80" t="str">
        <f t="shared" si="19"/>
        <v/>
      </c>
      <c r="O471" s="80" t="str">
        <f t="shared" si="20"/>
        <v/>
      </c>
      <c r="P471" s="80" t="str">
        <f>IF(PI_For!C473=0,"Não cadastrado",PI_For!C473)</f>
        <v>Não cadastrado</v>
      </c>
      <c r="Q471" s="80" t="e">
        <f>AVERAGEIFS(Entrada!$G$7:$G$3006,Entrada!$D$7:$D$3006,$D$5,Entrada!$I$7:$I$3006,P471)</f>
        <v>#DIV/0!</v>
      </c>
      <c r="R471" s="80" t="e">
        <f>AVERAGEIFS(Entrada!$J$7:$J$3006,Entrada!$D$7:$D$3006,$D$5,Entrada!$I$7:$I$3006,P471)</f>
        <v>#DIV/0!</v>
      </c>
      <c r="S471" s="80">
        <v>4.6699999999999997E-3</v>
      </c>
    </row>
    <row r="472" spans="11:19" ht="15" customHeight="1">
      <c r="K472" s="2" t="str">
        <f>IF(PG!D474="","-",PG!D474)</f>
        <v>-</v>
      </c>
      <c r="N472" s="80" t="str">
        <f t="shared" si="19"/>
        <v/>
      </c>
      <c r="O472" s="80" t="str">
        <f t="shared" si="20"/>
        <v/>
      </c>
      <c r="P472" s="80" t="str">
        <f>IF(PI_For!C474=0,"Não cadastrado",PI_For!C474)</f>
        <v>Não cadastrado</v>
      </c>
      <c r="Q472" s="80" t="e">
        <f>AVERAGEIFS(Entrada!$G$7:$G$3006,Entrada!$D$7:$D$3006,$D$5,Entrada!$I$7:$I$3006,P472)</f>
        <v>#DIV/0!</v>
      </c>
      <c r="R472" s="80" t="e">
        <f>AVERAGEIFS(Entrada!$J$7:$J$3006,Entrada!$D$7:$D$3006,$D$5,Entrada!$I$7:$I$3006,P472)</f>
        <v>#DIV/0!</v>
      </c>
      <c r="S472" s="80">
        <v>4.6800000000000001E-3</v>
      </c>
    </row>
    <row r="473" spans="11:19" ht="15" customHeight="1">
      <c r="K473" s="2" t="str">
        <f>IF(PG!D475="","-",PG!D475)</f>
        <v>-</v>
      </c>
      <c r="N473" s="80" t="str">
        <f t="shared" si="19"/>
        <v/>
      </c>
      <c r="O473" s="80" t="str">
        <f t="shared" si="20"/>
        <v/>
      </c>
      <c r="P473" s="80" t="str">
        <f>IF(PI_For!C475=0,"Não cadastrado",PI_For!C475)</f>
        <v>Não cadastrado</v>
      </c>
      <c r="Q473" s="80" t="e">
        <f>AVERAGEIFS(Entrada!$G$7:$G$3006,Entrada!$D$7:$D$3006,$D$5,Entrada!$I$7:$I$3006,P473)</f>
        <v>#DIV/0!</v>
      </c>
      <c r="R473" s="80" t="e">
        <f>AVERAGEIFS(Entrada!$J$7:$J$3006,Entrada!$D$7:$D$3006,$D$5,Entrada!$I$7:$I$3006,P473)</f>
        <v>#DIV/0!</v>
      </c>
      <c r="S473" s="80">
        <v>4.6899999999999997E-3</v>
      </c>
    </row>
    <row r="474" spans="11:19" ht="15" customHeight="1">
      <c r="K474" s="2" t="str">
        <f>IF(PG!D476="","-",PG!D476)</f>
        <v>-</v>
      </c>
      <c r="N474" s="80" t="str">
        <f t="shared" si="19"/>
        <v/>
      </c>
      <c r="O474" s="80" t="str">
        <f t="shared" si="20"/>
        <v/>
      </c>
      <c r="P474" s="80" t="str">
        <f>IF(PI_For!C476=0,"Não cadastrado",PI_For!C476)</f>
        <v>Não cadastrado</v>
      </c>
      <c r="Q474" s="80" t="e">
        <f>AVERAGEIFS(Entrada!$G$7:$G$3006,Entrada!$D$7:$D$3006,$D$5,Entrada!$I$7:$I$3006,P474)</f>
        <v>#DIV/0!</v>
      </c>
      <c r="R474" s="80" t="e">
        <f>AVERAGEIFS(Entrada!$J$7:$J$3006,Entrada!$D$7:$D$3006,$D$5,Entrada!$I$7:$I$3006,P474)</f>
        <v>#DIV/0!</v>
      </c>
      <c r="S474" s="80">
        <v>4.7000000000000002E-3</v>
      </c>
    </row>
    <row r="475" spans="11:19" ht="15" customHeight="1">
      <c r="K475" s="2" t="str">
        <f>IF(PG!D477="","-",PG!D477)</f>
        <v>-</v>
      </c>
      <c r="N475" s="80" t="str">
        <f t="shared" si="19"/>
        <v/>
      </c>
      <c r="O475" s="80" t="str">
        <f t="shared" si="20"/>
        <v/>
      </c>
      <c r="P475" s="80" t="str">
        <f>IF(PI_For!C477=0,"Não cadastrado",PI_For!C477)</f>
        <v>Não cadastrado</v>
      </c>
      <c r="Q475" s="80" t="e">
        <f>AVERAGEIFS(Entrada!$G$7:$G$3006,Entrada!$D$7:$D$3006,$D$5,Entrada!$I$7:$I$3006,P475)</f>
        <v>#DIV/0!</v>
      </c>
      <c r="R475" s="80" t="e">
        <f>AVERAGEIFS(Entrada!$J$7:$J$3006,Entrada!$D$7:$D$3006,$D$5,Entrada!$I$7:$I$3006,P475)</f>
        <v>#DIV/0!</v>
      </c>
      <c r="S475" s="80">
        <v>4.7099999999999998E-3</v>
      </c>
    </row>
    <row r="476" spans="11:19" ht="15" customHeight="1">
      <c r="K476" s="2" t="str">
        <f>IF(PG!D478="","-",PG!D478)</f>
        <v>-</v>
      </c>
      <c r="N476" s="80" t="str">
        <f t="shared" si="19"/>
        <v/>
      </c>
      <c r="O476" s="80" t="str">
        <f t="shared" si="20"/>
        <v/>
      </c>
      <c r="P476" s="80" t="str">
        <f>IF(PI_For!C478=0,"Não cadastrado",PI_For!C478)</f>
        <v>Não cadastrado</v>
      </c>
      <c r="Q476" s="80" t="e">
        <f>AVERAGEIFS(Entrada!$G$7:$G$3006,Entrada!$D$7:$D$3006,$D$5,Entrada!$I$7:$I$3006,P476)</f>
        <v>#DIV/0!</v>
      </c>
      <c r="R476" s="80" t="e">
        <f>AVERAGEIFS(Entrada!$J$7:$J$3006,Entrada!$D$7:$D$3006,$D$5,Entrada!$I$7:$I$3006,P476)</f>
        <v>#DIV/0!</v>
      </c>
      <c r="S476" s="80">
        <v>4.7200000000000002E-3</v>
      </c>
    </row>
    <row r="477" spans="11:19" ht="15" customHeight="1">
      <c r="K477" s="2" t="str">
        <f>IF(PG!D479="","-",PG!D479)</f>
        <v>-</v>
      </c>
      <c r="N477" s="80" t="str">
        <f t="shared" si="19"/>
        <v/>
      </c>
      <c r="O477" s="80" t="str">
        <f t="shared" si="20"/>
        <v/>
      </c>
      <c r="P477" s="80" t="str">
        <f>IF(PI_For!C479=0,"Não cadastrado",PI_For!C479)</f>
        <v>Não cadastrado</v>
      </c>
      <c r="Q477" s="80" t="e">
        <f>AVERAGEIFS(Entrada!$G$7:$G$3006,Entrada!$D$7:$D$3006,$D$5,Entrada!$I$7:$I$3006,P477)</f>
        <v>#DIV/0!</v>
      </c>
      <c r="R477" s="80" t="e">
        <f>AVERAGEIFS(Entrada!$J$7:$J$3006,Entrada!$D$7:$D$3006,$D$5,Entrada!$I$7:$I$3006,P477)</f>
        <v>#DIV/0!</v>
      </c>
      <c r="S477" s="80">
        <v>4.7299999999999998E-3</v>
      </c>
    </row>
    <row r="478" spans="11:19" ht="15" customHeight="1">
      <c r="K478" s="2" t="str">
        <f>IF(PG!D480="","-",PG!D480)</f>
        <v>-</v>
      </c>
      <c r="N478" s="80" t="str">
        <f t="shared" si="19"/>
        <v/>
      </c>
      <c r="O478" s="80" t="str">
        <f t="shared" si="20"/>
        <v/>
      </c>
      <c r="P478" s="80" t="str">
        <f>IF(PI_For!C480=0,"Não cadastrado",PI_For!C480)</f>
        <v>Não cadastrado</v>
      </c>
      <c r="Q478" s="80" t="e">
        <f>AVERAGEIFS(Entrada!$G$7:$G$3006,Entrada!$D$7:$D$3006,$D$5,Entrada!$I$7:$I$3006,P478)</f>
        <v>#DIV/0!</v>
      </c>
      <c r="R478" s="80" t="e">
        <f>AVERAGEIFS(Entrada!$J$7:$J$3006,Entrada!$D$7:$D$3006,$D$5,Entrada!$I$7:$I$3006,P478)</f>
        <v>#DIV/0!</v>
      </c>
      <c r="S478" s="80">
        <v>4.7400000000000003E-3</v>
      </c>
    </row>
    <row r="479" spans="11:19" ht="15" customHeight="1">
      <c r="K479" s="2" t="str">
        <f>IF(PG!D481="","-",PG!D481)</f>
        <v>-</v>
      </c>
      <c r="N479" s="80" t="str">
        <f t="shared" si="19"/>
        <v/>
      </c>
      <c r="O479" s="80" t="str">
        <f t="shared" si="20"/>
        <v/>
      </c>
      <c r="P479" s="80" t="str">
        <f>IF(PI_For!C481=0,"Não cadastrado",PI_For!C481)</f>
        <v>Não cadastrado</v>
      </c>
      <c r="Q479" s="80" t="e">
        <f>AVERAGEIFS(Entrada!$G$7:$G$3006,Entrada!$D$7:$D$3006,$D$5,Entrada!$I$7:$I$3006,P479)</f>
        <v>#DIV/0!</v>
      </c>
      <c r="R479" s="80" t="e">
        <f>AVERAGEIFS(Entrada!$J$7:$J$3006,Entrada!$D$7:$D$3006,$D$5,Entrada!$I$7:$I$3006,P479)</f>
        <v>#DIV/0!</v>
      </c>
      <c r="S479" s="80">
        <v>4.7499999999999999E-3</v>
      </c>
    </row>
    <row r="480" spans="11:19" ht="15" customHeight="1">
      <c r="K480" s="2" t="str">
        <f>IF(PG!D482="","-",PG!D482)</f>
        <v>-</v>
      </c>
      <c r="N480" s="80" t="str">
        <f t="shared" si="19"/>
        <v/>
      </c>
      <c r="O480" s="80" t="str">
        <f t="shared" si="20"/>
        <v/>
      </c>
      <c r="P480" s="80" t="str">
        <f>IF(PI_For!C482=0,"Não cadastrado",PI_For!C482)</f>
        <v>Não cadastrado</v>
      </c>
      <c r="Q480" s="80" t="e">
        <f>AVERAGEIFS(Entrada!$G$7:$G$3006,Entrada!$D$7:$D$3006,$D$5,Entrada!$I$7:$I$3006,P480)</f>
        <v>#DIV/0!</v>
      </c>
      <c r="R480" s="80" t="e">
        <f>AVERAGEIFS(Entrada!$J$7:$J$3006,Entrada!$D$7:$D$3006,$D$5,Entrada!$I$7:$I$3006,P480)</f>
        <v>#DIV/0!</v>
      </c>
      <c r="S480" s="80">
        <v>4.7600000000000003E-3</v>
      </c>
    </row>
    <row r="481" spans="11:19" ht="15" customHeight="1">
      <c r="K481" s="2" t="str">
        <f>IF(PG!D483="","-",PG!D483)</f>
        <v>-</v>
      </c>
      <c r="N481" s="80" t="str">
        <f t="shared" si="19"/>
        <v/>
      </c>
      <c r="O481" s="80" t="str">
        <f t="shared" si="20"/>
        <v/>
      </c>
      <c r="P481" s="80" t="str">
        <f>IF(PI_For!C483=0,"Não cadastrado",PI_For!C483)</f>
        <v>Não cadastrado</v>
      </c>
      <c r="Q481" s="80" t="e">
        <f>AVERAGEIFS(Entrada!$G$7:$G$3006,Entrada!$D$7:$D$3006,$D$5,Entrada!$I$7:$I$3006,P481)</f>
        <v>#DIV/0!</v>
      </c>
      <c r="R481" s="80" t="e">
        <f>AVERAGEIFS(Entrada!$J$7:$J$3006,Entrada!$D$7:$D$3006,$D$5,Entrada!$I$7:$I$3006,P481)</f>
        <v>#DIV/0!</v>
      </c>
      <c r="S481" s="80">
        <v>4.7699999999999999E-3</v>
      </c>
    </row>
    <row r="482" spans="11:19" ht="15" customHeight="1">
      <c r="K482" s="2" t="str">
        <f>IF(PG!D484="","-",PG!D484)</f>
        <v>-</v>
      </c>
      <c r="N482" s="80" t="str">
        <f t="shared" si="19"/>
        <v/>
      </c>
      <c r="O482" s="80" t="str">
        <f t="shared" si="20"/>
        <v/>
      </c>
      <c r="P482" s="80" t="str">
        <f>IF(PI_For!C484=0,"Não cadastrado",PI_For!C484)</f>
        <v>Não cadastrado</v>
      </c>
      <c r="Q482" s="80" t="e">
        <f>AVERAGEIFS(Entrada!$G$7:$G$3006,Entrada!$D$7:$D$3006,$D$5,Entrada!$I$7:$I$3006,P482)</f>
        <v>#DIV/0!</v>
      </c>
      <c r="R482" s="80" t="e">
        <f>AVERAGEIFS(Entrada!$J$7:$J$3006,Entrada!$D$7:$D$3006,$D$5,Entrada!$I$7:$I$3006,P482)</f>
        <v>#DIV/0!</v>
      </c>
      <c r="S482" s="80">
        <v>4.7800000000000004E-3</v>
      </c>
    </row>
    <row r="483" spans="11:19" ht="15" customHeight="1">
      <c r="K483" s="2" t="str">
        <f>IF(PG!D485="","-",PG!D485)</f>
        <v>-</v>
      </c>
      <c r="N483" s="80" t="str">
        <f t="shared" si="19"/>
        <v/>
      </c>
      <c r="O483" s="80" t="str">
        <f t="shared" si="20"/>
        <v/>
      </c>
      <c r="P483" s="80" t="str">
        <f>IF(PI_For!C485=0,"Não cadastrado",PI_For!C485)</f>
        <v>Não cadastrado</v>
      </c>
      <c r="Q483" s="80" t="e">
        <f>AVERAGEIFS(Entrada!$G$7:$G$3006,Entrada!$D$7:$D$3006,$D$5,Entrada!$I$7:$I$3006,P483)</f>
        <v>#DIV/0!</v>
      </c>
      <c r="R483" s="80" t="e">
        <f>AVERAGEIFS(Entrada!$J$7:$J$3006,Entrada!$D$7:$D$3006,$D$5,Entrada!$I$7:$I$3006,P483)</f>
        <v>#DIV/0!</v>
      </c>
      <c r="S483" s="80">
        <v>4.79E-3</v>
      </c>
    </row>
    <row r="484" spans="11:19" ht="15" customHeight="1">
      <c r="K484" s="2" t="str">
        <f>IF(PG!D486="","-",PG!D486)</f>
        <v>-</v>
      </c>
      <c r="N484" s="80" t="str">
        <f t="shared" si="19"/>
        <v/>
      </c>
      <c r="O484" s="80" t="str">
        <f t="shared" si="20"/>
        <v/>
      </c>
      <c r="P484" s="80" t="str">
        <f>IF(PI_For!C486=0,"Não cadastrado",PI_For!C486)</f>
        <v>Não cadastrado</v>
      </c>
      <c r="Q484" s="80" t="e">
        <f>AVERAGEIFS(Entrada!$G$7:$G$3006,Entrada!$D$7:$D$3006,$D$5,Entrada!$I$7:$I$3006,P484)</f>
        <v>#DIV/0!</v>
      </c>
      <c r="R484" s="80" t="e">
        <f>AVERAGEIFS(Entrada!$J$7:$J$3006,Entrada!$D$7:$D$3006,$D$5,Entrada!$I$7:$I$3006,P484)</f>
        <v>#DIV/0!</v>
      </c>
      <c r="S484" s="80">
        <v>4.7999999999999996E-3</v>
      </c>
    </row>
    <row r="485" spans="11:19" ht="15" customHeight="1">
      <c r="K485" s="2" t="str">
        <f>IF(PG!D487="","-",PG!D487)</f>
        <v>-</v>
      </c>
      <c r="N485" s="80" t="str">
        <f t="shared" si="19"/>
        <v/>
      </c>
      <c r="O485" s="80" t="str">
        <f t="shared" si="20"/>
        <v/>
      </c>
      <c r="P485" s="80" t="str">
        <f>IF(PI_For!C487=0,"Não cadastrado",PI_For!C487)</f>
        <v>Não cadastrado</v>
      </c>
      <c r="Q485" s="80" t="e">
        <f>AVERAGEIFS(Entrada!$G$7:$G$3006,Entrada!$D$7:$D$3006,$D$5,Entrada!$I$7:$I$3006,P485)</f>
        <v>#DIV/0!</v>
      </c>
      <c r="R485" s="80" t="e">
        <f>AVERAGEIFS(Entrada!$J$7:$J$3006,Entrada!$D$7:$D$3006,$D$5,Entrada!$I$7:$I$3006,P485)</f>
        <v>#DIV/0!</v>
      </c>
      <c r="S485" s="80">
        <v>4.81E-3</v>
      </c>
    </row>
    <row r="486" spans="11:19" ht="15" customHeight="1">
      <c r="K486" s="2" t="str">
        <f>IF(PG!D488="","-",PG!D488)</f>
        <v>-</v>
      </c>
      <c r="N486" s="80" t="str">
        <f t="shared" si="19"/>
        <v/>
      </c>
      <c r="O486" s="80" t="str">
        <f t="shared" si="20"/>
        <v/>
      </c>
      <c r="P486" s="80" t="str">
        <f>IF(PI_For!C488=0,"Não cadastrado",PI_For!C488)</f>
        <v>Não cadastrado</v>
      </c>
      <c r="Q486" s="80" t="e">
        <f>AVERAGEIFS(Entrada!$G$7:$G$3006,Entrada!$D$7:$D$3006,$D$5,Entrada!$I$7:$I$3006,P486)</f>
        <v>#DIV/0!</v>
      </c>
      <c r="R486" s="80" t="e">
        <f>AVERAGEIFS(Entrada!$J$7:$J$3006,Entrada!$D$7:$D$3006,$D$5,Entrada!$I$7:$I$3006,P486)</f>
        <v>#DIV/0!</v>
      </c>
      <c r="S486" s="80">
        <v>4.8199999999999996E-3</v>
      </c>
    </row>
    <row r="487" spans="11:19" ht="15" customHeight="1">
      <c r="K487" s="2" t="str">
        <f>IF(PG!D489="","-",PG!D489)</f>
        <v>-</v>
      </c>
      <c r="N487" s="80" t="str">
        <f t="shared" si="19"/>
        <v/>
      </c>
      <c r="O487" s="80" t="str">
        <f t="shared" si="20"/>
        <v/>
      </c>
      <c r="P487" s="80" t="str">
        <f>IF(PI_For!C489=0,"Não cadastrado",PI_For!C489)</f>
        <v>Não cadastrado</v>
      </c>
      <c r="Q487" s="80" t="e">
        <f>AVERAGEIFS(Entrada!$G$7:$G$3006,Entrada!$D$7:$D$3006,$D$5,Entrada!$I$7:$I$3006,P487)</f>
        <v>#DIV/0!</v>
      </c>
      <c r="R487" s="80" t="e">
        <f>AVERAGEIFS(Entrada!$J$7:$J$3006,Entrada!$D$7:$D$3006,$D$5,Entrada!$I$7:$I$3006,P487)</f>
        <v>#DIV/0!</v>
      </c>
      <c r="S487" s="80">
        <v>4.8300000000000001E-3</v>
      </c>
    </row>
    <row r="488" spans="11:19" ht="15" customHeight="1">
      <c r="K488" s="2" t="str">
        <f>IF(PG!D490="","-",PG!D490)</f>
        <v>-</v>
      </c>
      <c r="N488" s="80" t="str">
        <f t="shared" si="19"/>
        <v/>
      </c>
      <c r="O488" s="80" t="str">
        <f t="shared" si="20"/>
        <v/>
      </c>
      <c r="P488" s="80" t="str">
        <f>IF(PI_For!C490=0,"Não cadastrado",PI_For!C490)</f>
        <v>Não cadastrado</v>
      </c>
      <c r="Q488" s="80" t="e">
        <f>AVERAGEIFS(Entrada!$G$7:$G$3006,Entrada!$D$7:$D$3006,$D$5,Entrada!$I$7:$I$3006,P488)</f>
        <v>#DIV/0!</v>
      </c>
      <c r="R488" s="80" t="e">
        <f>AVERAGEIFS(Entrada!$J$7:$J$3006,Entrada!$D$7:$D$3006,$D$5,Entrada!$I$7:$I$3006,P488)</f>
        <v>#DIV/0!</v>
      </c>
      <c r="S488" s="80">
        <v>4.8399999999999997E-3</v>
      </c>
    </row>
    <row r="489" spans="11:19" ht="15" customHeight="1">
      <c r="K489" s="2" t="str">
        <f>IF(PG!D491="","-",PG!D491)</f>
        <v>-</v>
      </c>
      <c r="N489" s="80" t="str">
        <f t="shared" si="19"/>
        <v/>
      </c>
      <c r="O489" s="80" t="str">
        <f t="shared" si="20"/>
        <v/>
      </c>
      <c r="P489" s="80" t="str">
        <f>IF(PI_For!C491=0,"Não cadastrado",PI_For!C491)</f>
        <v>Não cadastrado</v>
      </c>
      <c r="Q489" s="80" t="e">
        <f>AVERAGEIFS(Entrada!$G$7:$G$3006,Entrada!$D$7:$D$3006,$D$5,Entrada!$I$7:$I$3006,P489)</f>
        <v>#DIV/0!</v>
      </c>
      <c r="R489" s="80" t="e">
        <f>AVERAGEIFS(Entrada!$J$7:$J$3006,Entrada!$D$7:$D$3006,$D$5,Entrada!$I$7:$I$3006,P489)</f>
        <v>#DIV/0!</v>
      </c>
      <c r="S489" s="80">
        <v>4.8500000000000001E-3</v>
      </c>
    </row>
    <row r="490" spans="11:19" ht="15" customHeight="1">
      <c r="K490" s="2" t="str">
        <f>IF(PG!D492="","-",PG!D492)</f>
        <v>-</v>
      </c>
      <c r="N490" s="80" t="str">
        <f t="shared" si="19"/>
        <v/>
      </c>
      <c r="O490" s="80" t="str">
        <f t="shared" si="20"/>
        <v/>
      </c>
      <c r="P490" s="80" t="str">
        <f>IF(PI_For!C492=0,"Não cadastrado",PI_For!C492)</f>
        <v>Não cadastrado</v>
      </c>
      <c r="Q490" s="80" t="e">
        <f>AVERAGEIFS(Entrada!$G$7:$G$3006,Entrada!$D$7:$D$3006,$D$5,Entrada!$I$7:$I$3006,P490)</f>
        <v>#DIV/0!</v>
      </c>
      <c r="R490" s="80" t="e">
        <f>AVERAGEIFS(Entrada!$J$7:$J$3006,Entrada!$D$7:$D$3006,$D$5,Entrada!$I$7:$I$3006,P490)</f>
        <v>#DIV/0!</v>
      </c>
      <c r="S490" s="80">
        <v>4.8599999999999997E-3</v>
      </c>
    </row>
    <row r="491" spans="11:19" ht="15" customHeight="1">
      <c r="K491" s="2" t="str">
        <f>IF(PG!D493="","-",PG!D493)</f>
        <v>-</v>
      </c>
      <c r="N491" s="80" t="str">
        <f t="shared" si="19"/>
        <v/>
      </c>
      <c r="O491" s="80" t="str">
        <f t="shared" si="20"/>
        <v/>
      </c>
      <c r="P491" s="80" t="str">
        <f>IF(PI_For!C493=0,"Não cadastrado",PI_For!C493)</f>
        <v>Não cadastrado</v>
      </c>
      <c r="Q491" s="80" t="e">
        <f>AVERAGEIFS(Entrada!$G$7:$G$3006,Entrada!$D$7:$D$3006,$D$5,Entrada!$I$7:$I$3006,P491)</f>
        <v>#DIV/0!</v>
      </c>
      <c r="R491" s="80" t="e">
        <f>AVERAGEIFS(Entrada!$J$7:$J$3006,Entrada!$D$7:$D$3006,$D$5,Entrada!$I$7:$I$3006,P491)</f>
        <v>#DIV/0!</v>
      </c>
      <c r="S491" s="80">
        <v>4.8700000000000002E-3</v>
      </c>
    </row>
    <row r="492" spans="11:19" ht="15" customHeight="1">
      <c r="K492" s="2" t="str">
        <f>IF(PG!D494="","-",PG!D494)</f>
        <v>-</v>
      </c>
      <c r="N492" s="80" t="str">
        <f t="shared" si="19"/>
        <v/>
      </c>
      <c r="O492" s="80" t="str">
        <f t="shared" si="20"/>
        <v/>
      </c>
      <c r="P492" s="80" t="str">
        <f>IF(PI_For!C494=0,"Não cadastrado",PI_For!C494)</f>
        <v>Não cadastrado</v>
      </c>
      <c r="Q492" s="80" t="e">
        <f>AVERAGEIFS(Entrada!$G$7:$G$3006,Entrada!$D$7:$D$3006,$D$5,Entrada!$I$7:$I$3006,P492)</f>
        <v>#DIV/0!</v>
      </c>
      <c r="R492" s="80" t="e">
        <f>AVERAGEIFS(Entrada!$J$7:$J$3006,Entrada!$D$7:$D$3006,$D$5,Entrada!$I$7:$I$3006,P492)</f>
        <v>#DIV/0!</v>
      </c>
      <c r="S492" s="80">
        <v>4.8799999999999998E-3</v>
      </c>
    </row>
    <row r="493" spans="11:19" ht="15" customHeight="1">
      <c r="K493" s="2" t="str">
        <f>IF(PG!D495="","-",PG!D495)</f>
        <v>-</v>
      </c>
      <c r="N493" s="80" t="str">
        <f t="shared" si="19"/>
        <v/>
      </c>
      <c r="O493" s="80" t="str">
        <f t="shared" si="20"/>
        <v/>
      </c>
      <c r="P493" s="80" t="str">
        <f>IF(PI_For!C495=0,"Não cadastrado",PI_For!C495)</f>
        <v>Não cadastrado</v>
      </c>
      <c r="Q493" s="80" t="e">
        <f>AVERAGEIFS(Entrada!$G$7:$G$3006,Entrada!$D$7:$D$3006,$D$5,Entrada!$I$7:$I$3006,P493)</f>
        <v>#DIV/0!</v>
      </c>
      <c r="R493" s="80" t="e">
        <f>AVERAGEIFS(Entrada!$J$7:$J$3006,Entrada!$D$7:$D$3006,$D$5,Entrada!$I$7:$I$3006,P493)</f>
        <v>#DIV/0!</v>
      </c>
      <c r="S493" s="80">
        <v>4.8900000000000002E-3</v>
      </c>
    </row>
    <row r="494" spans="11:19" ht="15" customHeight="1">
      <c r="K494" s="2" t="str">
        <f>IF(PG!D496="","-",PG!D496)</f>
        <v>-</v>
      </c>
      <c r="N494" s="80" t="str">
        <f t="shared" si="19"/>
        <v/>
      </c>
      <c r="O494" s="80" t="str">
        <f t="shared" si="20"/>
        <v/>
      </c>
      <c r="P494" s="80" t="str">
        <f>IF(PI_For!C496=0,"Não cadastrado",PI_For!C496)</f>
        <v>Não cadastrado</v>
      </c>
      <c r="Q494" s="80" t="e">
        <f>AVERAGEIFS(Entrada!$G$7:$G$3006,Entrada!$D$7:$D$3006,$D$5,Entrada!$I$7:$I$3006,P494)</f>
        <v>#DIV/0!</v>
      </c>
      <c r="R494" s="80" t="e">
        <f>AVERAGEIFS(Entrada!$J$7:$J$3006,Entrada!$D$7:$D$3006,$D$5,Entrada!$I$7:$I$3006,P494)</f>
        <v>#DIV/0!</v>
      </c>
      <c r="S494" s="80">
        <v>4.8999999999999998E-3</v>
      </c>
    </row>
    <row r="495" spans="11:19" ht="15" customHeight="1">
      <c r="K495" s="2" t="str">
        <f>IF(PG!D497="","-",PG!D497)</f>
        <v>-</v>
      </c>
      <c r="N495" s="80" t="str">
        <f t="shared" si="19"/>
        <v/>
      </c>
      <c r="O495" s="80" t="str">
        <f t="shared" si="20"/>
        <v/>
      </c>
      <c r="P495" s="80" t="str">
        <f>IF(PI_For!C497=0,"Não cadastrado",PI_For!C497)</f>
        <v>Não cadastrado</v>
      </c>
      <c r="Q495" s="80" t="e">
        <f>AVERAGEIFS(Entrada!$G$7:$G$3006,Entrada!$D$7:$D$3006,$D$5,Entrada!$I$7:$I$3006,P495)</f>
        <v>#DIV/0!</v>
      </c>
      <c r="R495" s="80" t="e">
        <f>AVERAGEIFS(Entrada!$J$7:$J$3006,Entrada!$D$7:$D$3006,$D$5,Entrada!$I$7:$I$3006,P495)</f>
        <v>#DIV/0!</v>
      </c>
      <c r="S495" s="80">
        <v>4.9100000000000003E-3</v>
      </c>
    </row>
    <row r="496" spans="11:19" ht="15" customHeight="1">
      <c r="K496" s="2" t="str">
        <f>IF(PG!D498="","-",PG!D498)</f>
        <v>-</v>
      </c>
      <c r="N496" s="80" t="str">
        <f t="shared" si="19"/>
        <v/>
      </c>
      <c r="O496" s="80" t="str">
        <f t="shared" si="20"/>
        <v/>
      </c>
      <c r="P496" s="80" t="str">
        <f>IF(PI_For!C498=0,"Não cadastrado",PI_For!C498)</f>
        <v>Não cadastrado</v>
      </c>
      <c r="Q496" s="80" t="e">
        <f>AVERAGEIFS(Entrada!$G$7:$G$3006,Entrada!$D$7:$D$3006,$D$5,Entrada!$I$7:$I$3006,P496)</f>
        <v>#DIV/0!</v>
      </c>
      <c r="R496" s="80" t="e">
        <f>AVERAGEIFS(Entrada!$J$7:$J$3006,Entrada!$D$7:$D$3006,$D$5,Entrada!$I$7:$I$3006,P496)</f>
        <v>#DIV/0!</v>
      </c>
      <c r="S496" s="80">
        <v>4.9199999999999999E-3</v>
      </c>
    </row>
    <row r="497" spans="11:19" ht="15" customHeight="1">
      <c r="K497" s="2" t="str">
        <f>IF(PG!D499="","-",PG!D499)</f>
        <v>-</v>
      </c>
      <c r="N497" s="80" t="str">
        <f t="shared" si="19"/>
        <v/>
      </c>
      <c r="O497" s="80" t="str">
        <f t="shared" si="20"/>
        <v/>
      </c>
      <c r="P497" s="80" t="str">
        <f>IF(PI_For!C499=0,"Não cadastrado",PI_For!C499)</f>
        <v>Não cadastrado</v>
      </c>
      <c r="Q497" s="80" t="e">
        <f>AVERAGEIFS(Entrada!$G$7:$G$3006,Entrada!$D$7:$D$3006,$D$5,Entrada!$I$7:$I$3006,P497)</f>
        <v>#DIV/0!</v>
      </c>
      <c r="R497" s="80" t="e">
        <f>AVERAGEIFS(Entrada!$J$7:$J$3006,Entrada!$D$7:$D$3006,$D$5,Entrada!$I$7:$I$3006,P497)</f>
        <v>#DIV/0!</v>
      </c>
      <c r="S497" s="80">
        <v>4.9300000000000004E-3</v>
      </c>
    </row>
    <row r="498" spans="11:19" ht="15" customHeight="1">
      <c r="K498" s="2" t="str">
        <f>IF(PG!D500="","-",PG!D500)</f>
        <v>-</v>
      </c>
      <c r="N498" s="80" t="str">
        <f t="shared" si="19"/>
        <v/>
      </c>
      <c r="O498" s="80" t="str">
        <f t="shared" si="20"/>
        <v/>
      </c>
      <c r="P498" s="80" t="str">
        <f>IF(PI_For!C500=0,"Não cadastrado",PI_For!C500)</f>
        <v>Não cadastrado</v>
      </c>
      <c r="Q498" s="80" t="e">
        <f>AVERAGEIFS(Entrada!$G$7:$G$3006,Entrada!$D$7:$D$3006,$D$5,Entrada!$I$7:$I$3006,P498)</f>
        <v>#DIV/0!</v>
      </c>
      <c r="R498" s="80" t="e">
        <f>AVERAGEIFS(Entrada!$J$7:$J$3006,Entrada!$D$7:$D$3006,$D$5,Entrada!$I$7:$I$3006,P498)</f>
        <v>#DIV/0!</v>
      </c>
      <c r="S498" s="80">
        <v>4.9399999999999999E-3</v>
      </c>
    </row>
    <row r="499" spans="11:19" ht="15" customHeight="1">
      <c r="K499" s="2" t="str">
        <f>IF(PG!D501="","-",PG!D501)</f>
        <v>-</v>
      </c>
      <c r="N499" s="80" t="str">
        <f t="shared" si="19"/>
        <v/>
      </c>
      <c r="O499" s="80" t="str">
        <f t="shared" si="20"/>
        <v/>
      </c>
      <c r="P499" s="80" t="str">
        <f>IF(PI_For!C501=0,"Não cadastrado",PI_For!C501)</f>
        <v>Não cadastrado</v>
      </c>
      <c r="Q499" s="80" t="e">
        <f>AVERAGEIFS(Entrada!$G$7:$G$3006,Entrada!$D$7:$D$3006,$D$5,Entrada!$I$7:$I$3006,P499)</f>
        <v>#DIV/0!</v>
      </c>
      <c r="R499" s="80" t="e">
        <f>AVERAGEIFS(Entrada!$J$7:$J$3006,Entrada!$D$7:$D$3006,$D$5,Entrada!$I$7:$I$3006,P499)</f>
        <v>#DIV/0!</v>
      </c>
      <c r="S499" s="80">
        <v>4.9500000000000004E-3</v>
      </c>
    </row>
    <row r="500" spans="11:19" ht="15" customHeight="1">
      <c r="K500" s="2" t="str">
        <f>IF(PG!D502="","-",PG!D502)</f>
        <v>-</v>
      </c>
      <c r="N500" s="80" t="str">
        <f t="shared" si="19"/>
        <v/>
      </c>
      <c r="O500" s="80" t="str">
        <f t="shared" si="20"/>
        <v/>
      </c>
      <c r="P500" s="80" t="str">
        <f>IF(PI_For!C502=0,"Não cadastrado",PI_For!C502)</f>
        <v>Não cadastrado</v>
      </c>
      <c r="Q500" s="80" t="e">
        <f>AVERAGEIFS(Entrada!$G$7:$G$3006,Entrada!$D$7:$D$3006,$D$5,Entrada!$I$7:$I$3006,P500)</f>
        <v>#DIV/0!</v>
      </c>
      <c r="R500" s="80" t="e">
        <f>AVERAGEIFS(Entrada!$J$7:$J$3006,Entrada!$D$7:$D$3006,$D$5,Entrada!$I$7:$I$3006,P500)</f>
        <v>#DIV/0!</v>
      </c>
      <c r="S500" s="80">
        <v>4.96E-3</v>
      </c>
    </row>
    <row r="501" spans="11:19" ht="15" customHeight="1">
      <c r="K501" s="2" t="str">
        <f>IF(PG!D503="","-",PG!D503)</f>
        <v>-</v>
      </c>
      <c r="N501" s="80" t="str">
        <f t="shared" si="19"/>
        <v/>
      </c>
      <c r="O501" s="80" t="str">
        <f t="shared" si="20"/>
        <v/>
      </c>
      <c r="P501" s="80" t="str">
        <f>IF(PI_For!C503=0,"Não cadastrado",PI_For!C503)</f>
        <v>Não cadastrado</v>
      </c>
      <c r="Q501" s="80" t="e">
        <f>AVERAGEIFS(Entrada!$G$7:$G$3006,Entrada!$D$7:$D$3006,$D$5,Entrada!$I$7:$I$3006,P501)</f>
        <v>#DIV/0!</v>
      </c>
      <c r="R501" s="80" t="e">
        <f>AVERAGEIFS(Entrada!$J$7:$J$3006,Entrada!$D$7:$D$3006,$D$5,Entrada!$I$7:$I$3006,P501)</f>
        <v>#DIV/0!</v>
      </c>
      <c r="S501" s="80">
        <v>4.9699999999999996E-3</v>
      </c>
    </row>
    <row r="502" spans="11:19" ht="15" customHeight="1">
      <c r="K502" s="2" t="str">
        <f>IF(PG!D504="","-",PG!D504)</f>
        <v>-</v>
      </c>
      <c r="N502" s="80" t="str">
        <f t="shared" si="19"/>
        <v/>
      </c>
      <c r="O502" s="80" t="str">
        <f t="shared" si="20"/>
        <v/>
      </c>
      <c r="P502" s="80" t="str">
        <f>IF(PI_For!C504=0,"Não cadastrado",PI_For!C504)</f>
        <v>Não cadastrado</v>
      </c>
      <c r="Q502" s="80" t="e">
        <f>AVERAGEIFS(Entrada!$G$7:$G$3006,Entrada!$D$7:$D$3006,$D$5,Entrada!$I$7:$I$3006,P502)</f>
        <v>#DIV/0!</v>
      </c>
      <c r="R502" s="80" t="e">
        <f>AVERAGEIFS(Entrada!$J$7:$J$3006,Entrada!$D$7:$D$3006,$D$5,Entrada!$I$7:$I$3006,P502)</f>
        <v>#DIV/0!</v>
      </c>
      <c r="S502" s="80">
        <v>4.9800000000000001E-3</v>
      </c>
    </row>
    <row r="503" spans="11:19" ht="15" customHeight="1">
      <c r="K503" s="2" t="str">
        <f>IF(PG!D505="","-",PG!D505)</f>
        <v>-</v>
      </c>
      <c r="N503" s="80" t="str">
        <f t="shared" si="19"/>
        <v/>
      </c>
      <c r="O503" s="80" t="str">
        <f t="shared" si="20"/>
        <v/>
      </c>
      <c r="P503" s="80" t="str">
        <f>IF(PI_For!C505=0,"Não cadastrado",PI_For!C505)</f>
        <v>Não cadastrado</v>
      </c>
      <c r="Q503" s="80" t="e">
        <f>AVERAGEIFS(Entrada!$G$7:$G$3006,Entrada!$D$7:$D$3006,$D$5,Entrada!$I$7:$I$3006,P503)</f>
        <v>#DIV/0!</v>
      </c>
      <c r="R503" s="80" t="e">
        <f>AVERAGEIFS(Entrada!$J$7:$J$3006,Entrada!$D$7:$D$3006,$D$5,Entrada!$I$7:$I$3006,P503)</f>
        <v>#DIV/0!</v>
      </c>
      <c r="S503" s="80">
        <v>4.9899999999999996E-3</v>
      </c>
    </row>
    <row r="504" spans="11:19" ht="15" customHeight="1">
      <c r="K504" s="2" t="str">
        <f>IF(PG!D506="","-",PG!D506)</f>
        <v>-</v>
      </c>
      <c r="N504" s="80" t="str">
        <f t="shared" si="19"/>
        <v/>
      </c>
      <c r="O504" s="80" t="str">
        <f t="shared" si="20"/>
        <v/>
      </c>
      <c r="P504" s="80" t="str">
        <f>IF(PI_For!C506=0,"Não cadastrado",PI_For!C506)</f>
        <v>Não cadastrado</v>
      </c>
      <c r="Q504" s="80" t="e">
        <f>AVERAGEIFS(Entrada!$G$7:$G$3006,Entrada!$D$7:$D$3006,$D$5,Entrada!$I$7:$I$3006,P504)</f>
        <v>#DIV/0!</v>
      </c>
      <c r="R504" s="80" t="e">
        <f>AVERAGEIFS(Entrada!$J$7:$J$3006,Entrada!$D$7:$D$3006,$D$5,Entrada!$I$7:$I$3006,P504)</f>
        <v>#DIV/0!</v>
      </c>
      <c r="S504" s="80">
        <v>5.0000000000000001E-3</v>
      </c>
    </row>
    <row r="505" spans="11:19" ht="15" customHeight="1">
      <c r="K505" s="2" t="str">
        <f>IF(PG!D507="","-",PG!D507)</f>
        <v>-</v>
      </c>
      <c r="N505" s="80" t="str">
        <f t="shared" si="19"/>
        <v/>
      </c>
      <c r="O505" s="80" t="str">
        <f t="shared" si="20"/>
        <v/>
      </c>
      <c r="P505" s="80" t="str">
        <f>IF(PI_For!C507=0,"Não cadastrado",PI_For!C507)</f>
        <v>Não cadastrado</v>
      </c>
      <c r="Q505" s="80" t="e">
        <f>AVERAGEIFS(Entrada!$G$7:$G$3006,Entrada!$D$7:$D$3006,$D$5,Entrada!$I$7:$I$3006,P505)</f>
        <v>#DIV/0!</v>
      </c>
      <c r="R505" s="80" t="e">
        <f>AVERAGEIFS(Entrada!$J$7:$J$3006,Entrada!$D$7:$D$3006,$D$5,Entrada!$I$7:$I$3006,P505)</f>
        <v>#DIV/0!</v>
      </c>
      <c r="S505" s="80">
        <v>5.0099999999999997E-3</v>
      </c>
    </row>
    <row r="506" spans="11:19" ht="15" customHeight="1">
      <c r="K506" s="2" t="str">
        <f>IF(PG!D508="","-",PG!D508)</f>
        <v>-</v>
      </c>
      <c r="N506" s="80" t="str">
        <f t="shared" si="19"/>
        <v/>
      </c>
      <c r="O506" s="80" t="str">
        <f t="shared" si="20"/>
        <v/>
      </c>
      <c r="P506" s="80" t="str">
        <f>IF(PI_For!C508=0,"Não cadastrado",PI_For!C508)</f>
        <v>Não cadastrado</v>
      </c>
      <c r="Q506" s="80" t="e">
        <f>AVERAGEIFS(Entrada!$G$7:$G$3006,Entrada!$D$7:$D$3006,$D$5,Entrada!$I$7:$I$3006,P506)</f>
        <v>#DIV/0!</v>
      </c>
      <c r="R506" s="80" t="e">
        <f>AVERAGEIFS(Entrada!$J$7:$J$3006,Entrada!$D$7:$D$3006,$D$5,Entrada!$I$7:$I$3006,P506)</f>
        <v>#DIV/0!</v>
      </c>
      <c r="S506" s="80">
        <v>5.0200000000000002E-3</v>
      </c>
    </row>
    <row r="507" spans="11:19" ht="15" customHeight="1">
      <c r="K507" s="2" t="str">
        <f>IF(PG!D509="","-",PG!D509)</f>
        <v>-</v>
      </c>
      <c r="N507" s="80" t="str">
        <f t="shared" si="19"/>
        <v/>
      </c>
      <c r="O507" s="80" t="str">
        <f t="shared" si="20"/>
        <v/>
      </c>
      <c r="P507" s="80" t="str">
        <f>IF(PI_For!C509=0,"Não cadastrado",PI_For!C509)</f>
        <v>Não cadastrado</v>
      </c>
      <c r="Q507" s="80" t="e">
        <f>AVERAGEIFS(Entrada!$G$7:$G$3006,Entrada!$D$7:$D$3006,$D$5,Entrada!$I$7:$I$3006,P507)</f>
        <v>#DIV/0!</v>
      </c>
      <c r="R507" s="80" t="e">
        <f>AVERAGEIFS(Entrada!$J$7:$J$3006,Entrada!$D$7:$D$3006,$D$5,Entrada!$I$7:$I$3006,P507)</f>
        <v>#DIV/0!</v>
      </c>
      <c r="S507" s="80">
        <v>5.0299999999999997E-3</v>
      </c>
    </row>
    <row r="508" spans="11:19" ht="15" customHeight="1">
      <c r="K508" s="2" t="str">
        <f>IF(PG!D510="","-",PG!D510)</f>
        <v>-</v>
      </c>
      <c r="N508" s="80" t="str">
        <f t="shared" si="19"/>
        <v/>
      </c>
      <c r="O508" s="80" t="str">
        <f t="shared" si="20"/>
        <v/>
      </c>
      <c r="P508" s="80" t="str">
        <f>IF(PI_For!C510=0,"Não cadastrado",PI_For!C510)</f>
        <v>Não cadastrado</v>
      </c>
      <c r="Q508" s="80" t="e">
        <f>AVERAGEIFS(Entrada!$G$7:$G$3006,Entrada!$D$7:$D$3006,$D$5,Entrada!$I$7:$I$3006,P508)</f>
        <v>#DIV/0!</v>
      </c>
      <c r="R508" s="80" t="e">
        <f>AVERAGEIFS(Entrada!$J$7:$J$3006,Entrada!$D$7:$D$3006,$D$5,Entrada!$I$7:$I$3006,P508)</f>
        <v>#DIV/0!</v>
      </c>
      <c r="S508" s="80">
        <v>5.0400000000000002E-3</v>
      </c>
    </row>
    <row r="509" spans="11:19" ht="15" customHeight="1">
      <c r="K509" s="2" t="str">
        <f>IF(PG!D511="","-",PG!D511)</f>
        <v>-</v>
      </c>
      <c r="N509" s="80" t="str">
        <f t="shared" si="19"/>
        <v/>
      </c>
      <c r="O509" s="80" t="str">
        <f t="shared" si="20"/>
        <v/>
      </c>
      <c r="P509" s="80" t="str">
        <f>IF(PI_For!C511=0,"Não cadastrado",PI_For!C511)</f>
        <v>Não cadastrado</v>
      </c>
      <c r="Q509" s="80" t="e">
        <f>AVERAGEIFS(Entrada!$G$7:$G$3006,Entrada!$D$7:$D$3006,$D$5,Entrada!$I$7:$I$3006,P509)</f>
        <v>#DIV/0!</v>
      </c>
      <c r="R509" s="80" t="e">
        <f>AVERAGEIFS(Entrada!$J$7:$J$3006,Entrada!$D$7:$D$3006,$D$5,Entrada!$I$7:$I$3006,P509)</f>
        <v>#DIV/0!</v>
      </c>
      <c r="S509" s="80">
        <v>5.0499999999999998E-3</v>
      </c>
    </row>
    <row r="510" spans="11:19" ht="15" customHeight="1">
      <c r="K510" s="2" t="str">
        <f>IF(PG!D512="","-",PG!D512)</f>
        <v>-</v>
      </c>
      <c r="N510" s="80" t="str">
        <f t="shared" si="19"/>
        <v/>
      </c>
      <c r="O510" s="80" t="str">
        <f t="shared" si="20"/>
        <v/>
      </c>
      <c r="P510" s="80" t="str">
        <f>IF(PI_For!C512=0,"Não cadastrado",PI_For!C512)</f>
        <v>Não cadastrado</v>
      </c>
      <c r="Q510" s="80" t="e">
        <f>AVERAGEIFS(Entrada!$G$7:$G$3006,Entrada!$D$7:$D$3006,$D$5,Entrada!$I$7:$I$3006,P510)</f>
        <v>#DIV/0!</v>
      </c>
      <c r="R510" s="80" t="e">
        <f>AVERAGEIFS(Entrada!$J$7:$J$3006,Entrada!$D$7:$D$3006,$D$5,Entrada!$I$7:$I$3006,P510)</f>
        <v>#DIV/0!</v>
      </c>
      <c r="S510" s="80">
        <v>5.0600000000000003E-3</v>
      </c>
    </row>
    <row r="511" spans="11:19" ht="15" customHeight="1">
      <c r="K511" s="2" t="str">
        <f>IF(PG!D513="","-",PG!D513)</f>
        <v>-</v>
      </c>
      <c r="N511" s="80" t="str">
        <f t="shared" si="19"/>
        <v/>
      </c>
      <c r="O511" s="80" t="str">
        <f t="shared" si="20"/>
        <v/>
      </c>
      <c r="P511" s="80" t="str">
        <f>IF(PI_For!C513=0,"Não cadastrado",PI_For!C513)</f>
        <v>Não cadastrado</v>
      </c>
      <c r="Q511" s="80" t="e">
        <f>AVERAGEIFS(Entrada!$G$7:$G$3006,Entrada!$D$7:$D$3006,$D$5,Entrada!$I$7:$I$3006,P511)</f>
        <v>#DIV/0!</v>
      </c>
      <c r="R511" s="80" t="e">
        <f>AVERAGEIFS(Entrada!$J$7:$J$3006,Entrada!$D$7:$D$3006,$D$5,Entrada!$I$7:$I$3006,P511)</f>
        <v>#DIV/0!</v>
      </c>
      <c r="S511" s="80">
        <v>5.0699999999999999E-3</v>
      </c>
    </row>
    <row r="512" spans="11:19" ht="15" customHeight="1">
      <c r="K512" s="2" t="str">
        <f>IF(PG!D514="","-",PG!D514)</f>
        <v>-</v>
      </c>
      <c r="N512" s="80" t="str">
        <f t="shared" si="19"/>
        <v/>
      </c>
      <c r="O512" s="80" t="str">
        <f t="shared" si="20"/>
        <v/>
      </c>
      <c r="P512" s="80" t="str">
        <f>IF(PI_For!C514=0,"Não cadastrado",PI_For!C514)</f>
        <v>Não cadastrado</v>
      </c>
      <c r="Q512" s="80" t="e">
        <f>AVERAGEIFS(Entrada!$G$7:$G$3006,Entrada!$D$7:$D$3006,$D$5,Entrada!$I$7:$I$3006,P512)</f>
        <v>#DIV/0!</v>
      </c>
      <c r="R512" s="80" t="e">
        <f>AVERAGEIFS(Entrada!$J$7:$J$3006,Entrada!$D$7:$D$3006,$D$5,Entrada!$I$7:$I$3006,P512)</f>
        <v>#DIV/0!</v>
      </c>
      <c r="S512" s="80">
        <v>5.0800000000000003E-3</v>
      </c>
    </row>
    <row r="513" spans="11:19" ht="15" customHeight="1">
      <c r="K513" s="2" t="str">
        <f>IF(PG!D515="","-",PG!D515)</f>
        <v>-</v>
      </c>
      <c r="N513" s="80" t="str">
        <f t="shared" si="19"/>
        <v/>
      </c>
      <c r="O513" s="80" t="str">
        <f t="shared" si="20"/>
        <v/>
      </c>
      <c r="P513" s="80" t="str">
        <f>IF(PI_For!C515=0,"Não cadastrado",PI_For!C515)</f>
        <v>Não cadastrado</v>
      </c>
      <c r="Q513" s="80" t="e">
        <f>AVERAGEIFS(Entrada!$G$7:$G$3006,Entrada!$D$7:$D$3006,$D$5,Entrada!$I$7:$I$3006,P513)</f>
        <v>#DIV/0!</v>
      </c>
      <c r="R513" s="80" t="e">
        <f>AVERAGEIFS(Entrada!$J$7:$J$3006,Entrada!$D$7:$D$3006,$D$5,Entrada!$I$7:$I$3006,P513)</f>
        <v>#DIV/0!</v>
      </c>
      <c r="S513" s="80">
        <v>5.0899999999999999E-3</v>
      </c>
    </row>
    <row r="514" spans="11:19" ht="15" customHeight="1">
      <c r="K514" s="2" t="str">
        <f>IF(PG!D516="","-",PG!D516)</f>
        <v>-</v>
      </c>
      <c r="N514" s="80" t="str">
        <f t="shared" si="19"/>
        <v/>
      </c>
      <c r="O514" s="80" t="str">
        <f t="shared" si="20"/>
        <v/>
      </c>
      <c r="P514" s="80" t="str">
        <f>IF(PI_For!C516=0,"Não cadastrado",PI_For!C516)</f>
        <v>Não cadastrado</v>
      </c>
      <c r="Q514" s="80" t="e">
        <f>AVERAGEIFS(Entrada!$G$7:$G$3006,Entrada!$D$7:$D$3006,$D$5,Entrada!$I$7:$I$3006,P514)</f>
        <v>#DIV/0!</v>
      </c>
      <c r="R514" s="80" t="e">
        <f>AVERAGEIFS(Entrada!$J$7:$J$3006,Entrada!$D$7:$D$3006,$D$5,Entrada!$I$7:$I$3006,P514)</f>
        <v>#DIV/0!</v>
      </c>
      <c r="S514" s="80">
        <v>5.1000000000000004E-3</v>
      </c>
    </row>
    <row r="515" spans="11:19" ht="15" customHeight="1">
      <c r="K515" s="2" t="str">
        <f>IF(PG!D517="","-",PG!D517)</f>
        <v>-</v>
      </c>
      <c r="N515" s="80" t="str">
        <f t="shared" si="19"/>
        <v/>
      </c>
      <c r="O515" s="80" t="str">
        <f t="shared" si="20"/>
        <v/>
      </c>
      <c r="P515" s="80" t="str">
        <f>IF(PI_For!C517=0,"Não cadastrado",PI_For!C517)</f>
        <v>Não cadastrado</v>
      </c>
      <c r="Q515" s="80" t="e">
        <f>AVERAGEIFS(Entrada!$G$7:$G$3006,Entrada!$D$7:$D$3006,$D$5,Entrada!$I$7:$I$3006,P515)</f>
        <v>#DIV/0!</v>
      </c>
      <c r="R515" s="80" t="e">
        <f>AVERAGEIFS(Entrada!$J$7:$J$3006,Entrada!$D$7:$D$3006,$D$5,Entrada!$I$7:$I$3006,P515)</f>
        <v>#DIV/0!</v>
      </c>
      <c r="S515" s="80">
        <v>5.11E-3</v>
      </c>
    </row>
    <row r="516" spans="11:19" ht="15" customHeight="1">
      <c r="K516" s="2" t="str">
        <f>IF(PG!D518="","-",PG!D518)</f>
        <v>-</v>
      </c>
      <c r="N516" s="80" t="str">
        <f t="shared" si="19"/>
        <v/>
      </c>
      <c r="O516" s="80" t="str">
        <f t="shared" si="20"/>
        <v/>
      </c>
      <c r="P516" s="80" t="str">
        <f>IF(PI_For!C518=0,"Não cadastrado",PI_For!C518)</f>
        <v>Não cadastrado</v>
      </c>
      <c r="Q516" s="80" t="e">
        <f>AVERAGEIFS(Entrada!$G$7:$G$3006,Entrada!$D$7:$D$3006,$D$5,Entrada!$I$7:$I$3006,P516)</f>
        <v>#DIV/0!</v>
      </c>
      <c r="R516" s="80" t="e">
        <f>AVERAGEIFS(Entrada!$J$7:$J$3006,Entrada!$D$7:$D$3006,$D$5,Entrada!$I$7:$I$3006,P516)</f>
        <v>#DIV/0!</v>
      </c>
      <c r="S516" s="80">
        <v>5.1200000000000004E-3</v>
      </c>
    </row>
    <row r="517" spans="11:19" ht="15" customHeight="1">
      <c r="K517" s="2" t="str">
        <f>IF(PG!D519="","-",PG!D519)</f>
        <v>-</v>
      </c>
      <c r="N517" s="80" t="str">
        <f t="shared" si="19"/>
        <v/>
      </c>
      <c r="O517" s="80" t="str">
        <f t="shared" si="20"/>
        <v/>
      </c>
      <c r="P517" s="80" t="str">
        <f>IF(PI_For!C519=0,"Não cadastrado",PI_For!C519)</f>
        <v>Não cadastrado</v>
      </c>
      <c r="Q517" s="80" t="e">
        <f>AVERAGEIFS(Entrada!$G$7:$G$3006,Entrada!$D$7:$D$3006,$D$5,Entrada!$I$7:$I$3006,P517)</f>
        <v>#DIV/0!</v>
      </c>
      <c r="R517" s="80" t="e">
        <f>AVERAGEIFS(Entrada!$J$7:$J$3006,Entrada!$D$7:$D$3006,$D$5,Entrada!$I$7:$I$3006,P517)</f>
        <v>#DIV/0!</v>
      </c>
      <c r="S517" s="80">
        <v>5.13E-3</v>
      </c>
    </row>
    <row r="518" spans="11:19" ht="15" customHeight="1">
      <c r="K518" s="2" t="str">
        <f>IF(PG!D520="","-",PG!D520)</f>
        <v>-</v>
      </c>
      <c r="N518" s="80" t="str">
        <f t="shared" ref="N518:N581" si="21">IFERROR(Q518+S518,"")</f>
        <v/>
      </c>
      <c r="O518" s="80" t="str">
        <f t="shared" ref="O518:O581" si="22">IFERROR(R518+S518,"")</f>
        <v/>
      </c>
      <c r="P518" s="80" t="str">
        <f>IF(PI_For!C520=0,"Não cadastrado",PI_For!C520)</f>
        <v>Não cadastrado</v>
      </c>
      <c r="Q518" s="80" t="e">
        <f>AVERAGEIFS(Entrada!$G$7:$G$3006,Entrada!$D$7:$D$3006,$D$5,Entrada!$I$7:$I$3006,P518)</f>
        <v>#DIV/0!</v>
      </c>
      <c r="R518" s="80" t="e">
        <f>AVERAGEIFS(Entrada!$J$7:$J$3006,Entrada!$D$7:$D$3006,$D$5,Entrada!$I$7:$I$3006,P518)</f>
        <v>#DIV/0!</v>
      </c>
      <c r="S518" s="80">
        <v>5.1399999999999996E-3</v>
      </c>
    </row>
    <row r="519" spans="11:19" ht="15" customHeight="1">
      <c r="K519" s="2" t="str">
        <f>IF(PG!D521="","-",PG!D521)</f>
        <v>-</v>
      </c>
      <c r="N519" s="80" t="str">
        <f t="shared" si="21"/>
        <v/>
      </c>
      <c r="O519" s="80" t="str">
        <f t="shared" si="22"/>
        <v/>
      </c>
      <c r="P519" s="80" t="str">
        <f>IF(PI_For!C521=0,"Não cadastrado",PI_For!C521)</f>
        <v>Não cadastrado</v>
      </c>
      <c r="Q519" s="80" t="e">
        <f>AVERAGEIFS(Entrada!$G$7:$G$3006,Entrada!$D$7:$D$3006,$D$5,Entrada!$I$7:$I$3006,P519)</f>
        <v>#DIV/0!</v>
      </c>
      <c r="R519" s="80" t="e">
        <f>AVERAGEIFS(Entrada!$J$7:$J$3006,Entrada!$D$7:$D$3006,$D$5,Entrada!$I$7:$I$3006,P519)</f>
        <v>#DIV/0!</v>
      </c>
      <c r="S519" s="80">
        <v>5.1500000000000001E-3</v>
      </c>
    </row>
    <row r="520" spans="11:19" ht="15" customHeight="1">
      <c r="K520" s="2" t="str">
        <f>IF(PG!D522="","-",PG!D522)</f>
        <v>-</v>
      </c>
      <c r="N520" s="80" t="str">
        <f t="shared" si="21"/>
        <v/>
      </c>
      <c r="O520" s="80" t="str">
        <f t="shared" si="22"/>
        <v/>
      </c>
      <c r="P520" s="80" t="str">
        <f>IF(PI_For!C522=0,"Não cadastrado",PI_For!C522)</f>
        <v>Não cadastrado</v>
      </c>
      <c r="Q520" s="80" t="e">
        <f>AVERAGEIFS(Entrada!$G$7:$G$3006,Entrada!$D$7:$D$3006,$D$5,Entrada!$I$7:$I$3006,P520)</f>
        <v>#DIV/0!</v>
      </c>
      <c r="R520" s="80" t="e">
        <f>AVERAGEIFS(Entrada!$J$7:$J$3006,Entrada!$D$7:$D$3006,$D$5,Entrada!$I$7:$I$3006,P520)</f>
        <v>#DIV/0!</v>
      </c>
      <c r="S520" s="80">
        <v>5.1599999999999997E-3</v>
      </c>
    </row>
    <row r="521" spans="11:19" ht="15" customHeight="1">
      <c r="K521" s="2" t="str">
        <f>IF(PG!D523="","-",PG!D523)</f>
        <v>-</v>
      </c>
      <c r="N521" s="80" t="str">
        <f t="shared" si="21"/>
        <v/>
      </c>
      <c r="O521" s="80" t="str">
        <f t="shared" si="22"/>
        <v/>
      </c>
      <c r="P521" s="80" t="str">
        <f>IF(PI_For!C523=0,"Não cadastrado",PI_For!C523)</f>
        <v>Não cadastrado</v>
      </c>
      <c r="Q521" s="80" t="e">
        <f>AVERAGEIFS(Entrada!$G$7:$G$3006,Entrada!$D$7:$D$3006,$D$5,Entrada!$I$7:$I$3006,P521)</f>
        <v>#DIV/0!</v>
      </c>
      <c r="R521" s="80" t="e">
        <f>AVERAGEIFS(Entrada!$J$7:$J$3006,Entrada!$D$7:$D$3006,$D$5,Entrada!$I$7:$I$3006,P521)</f>
        <v>#DIV/0!</v>
      </c>
      <c r="S521" s="80">
        <v>5.1700000000000001E-3</v>
      </c>
    </row>
    <row r="522" spans="11:19" ht="15" customHeight="1">
      <c r="K522" s="2" t="str">
        <f>IF(PG!D524="","-",PG!D524)</f>
        <v>-</v>
      </c>
      <c r="N522" s="80" t="str">
        <f t="shared" si="21"/>
        <v/>
      </c>
      <c r="O522" s="80" t="str">
        <f t="shared" si="22"/>
        <v/>
      </c>
      <c r="P522" s="80" t="str">
        <f>IF(PI_For!C524=0,"Não cadastrado",PI_For!C524)</f>
        <v>Não cadastrado</v>
      </c>
      <c r="Q522" s="80" t="e">
        <f>AVERAGEIFS(Entrada!$G$7:$G$3006,Entrada!$D$7:$D$3006,$D$5,Entrada!$I$7:$I$3006,P522)</f>
        <v>#DIV/0!</v>
      </c>
      <c r="R522" s="80" t="e">
        <f>AVERAGEIFS(Entrada!$J$7:$J$3006,Entrada!$D$7:$D$3006,$D$5,Entrada!$I$7:$I$3006,P522)</f>
        <v>#DIV/0!</v>
      </c>
      <c r="S522" s="80">
        <v>5.1799999999999997E-3</v>
      </c>
    </row>
    <row r="523" spans="11:19" ht="15" customHeight="1">
      <c r="K523" s="2" t="str">
        <f>IF(PG!D525="","-",PG!D525)</f>
        <v>-</v>
      </c>
      <c r="N523" s="80" t="str">
        <f t="shared" si="21"/>
        <v/>
      </c>
      <c r="O523" s="80" t="str">
        <f t="shared" si="22"/>
        <v/>
      </c>
      <c r="P523" s="80" t="str">
        <f>IF(PI_For!C525=0,"Não cadastrado",PI_For!C525)</f>
        <v>Não cadastrado</v>
      </c>
      <c r="Q523" s="80" t="e">
        <f>AVERAGEIFS(Entrada!$G$7:$G$3006,Entrada!$D$7:$D$3006,$D$5,Entrada!$I$7:$I$3006,P523)</f>
        <v>#DIV/0!</v>
      </c>
      <c r="R523" s="80" t="e">
        <f>AVERAGEIFS(Entrada!$J$7:$J$3006,Entrada!$D$7:$D$3006,$D$5,Entrada!$I$7:$I$3006,P523)</f>
        <v>#DIV/0!</v>
      </c>
      <c r="S523" s="80">
        <v>5.1900000000000002E-3</v>
      </c>
    </row>
    <row r="524" spans="11:19" ht="15" customHeight="1">
      <c r="K524" s="2" t="str">
        <f>IF(PG!D526="","-",PG!D526)</f>
        <v>-</v>
      </c>
      <c r="N524" s="80" t="str">
        <f t="shared" si="21"/>
        <v/>
      </c>
      <c r="O524" s="80" t="str">
        <f t="shared" si="22"/>
        <v/>
      </c>
      <c r="P524" s="80" t="str">
        <f>IF(PI_For!C526=0,"Não cadastrado",PI_For!C526)</f>
        <v>Não cadastrado</v>
      </c>
      <c r="Q524" s="80" t="e">
        <f>AVERAGEIFS(Entrada!$G$7:$G$3006,Entrada!$D$7:$D$3006,$D$5,Entrada!$I$7:$I$3006,P524)</f>
        <v>#DIV/0!</v>
      </c>
      <c r="R524" s="80" t="e">
        <f>AVERAGEIFS(Entrada!$J$7:$J$3006,Entrada!$D$7:$D$3006,$D$5,Entrada!$I$7:$I$3006,P524)</f>
        <v>#DIV/0!</v>
      </c>
      <c r="S524" s="80">
        <v>5.1999999999999998E-3</v>
      </c>
    </row>
    <row r="525" spans="11:19" ht="15" customHeight="1">
      <c r="K525" s="2" t="str">
        <f>IF(PG!D527="","-",PG!D527)</f>
        <v>-</v>
      </c>
      <c r="N525" s="80" t="str">
        <f t="shared" si="21"/>
        <v/>
      </c>
      <c r="O525" s="80" t="str">
        <f t="shared" si="22"/>
        <v/>
      </c>
      <c r="P525" s="80" t="str">
        <f>IF(PI_For!C527=0,"Não cadastrado",PI_For!C527)</f>
        <v>Não cadastrado</v>
      </c>
      <c r="Q525" s="80" t="e">
        <f>AVERAGEIFS(Entrada!$G$7:$G$3006,Entrada!$D$7:$D$3006,$D$5,Entrada!$I$7:$I$3006,P525)</f>
        <v>#DIV/0!</v>
      </c>
      <c r="R525" s="80" t="e">
        <f>AVERAGEIFS(Entrada!$J$7:$J$3006,Entrada!$D$7:$D$3006,$D$5,Entrada!$I$7:$I$3006,P525)</f>
        <v>#DIV/0!</v>
      </c>
      <c r="S525" s="80">
        <v>5.2100000000000002E-3</v>
      </c>
    </row>
    <row r="526" spans="11:19" ht="15" customHeight="1">
      <c r="K526" s="2" t="str">
        <f>IF(PG!D528="","-",PG!D528)</f>
        <v>-</v>
      </c>
      <c r="N526" s="80" t="str">
        <f t="shared" si="21"/>
        <v/>
      </c>
      <c r="O526" s="80" t="str">
        <f t="shared" si="22"/>
        <v/>
      </c>
      <c r="P526" s="80" t="str">
        <f>IF(PI_For!C528=0,"Não cadastrado",PI_For!C528)</f>
        <v>Não cadastrado</v>
      </c>
      <c r="Q526" s="80" t="e">
        <f>AVERAGEIFS(Entrada!$G$7:$G$3006,Entrada!$D$7:$D$3006,$D$5,Entrada!$I$7:$I$3006,P526)</f>
        <v>#DIV/0!</v>
      </c>
      <c r="R526" s="80" t="e">
        <f>AVERAGEIFS(Entrada!$J$7:$J$3006,Entrada!$D$7:$D$3006,$D$5,Entrada!$I$7:$I$3006,P526)</f>
        <v>#DIV/0!</v>
      </c>
      <c r="S526" s="80">
        <v>5.2199999999999998E-3</v>
      </c>
    </row>
    <row r="527" spans="11:19" ht="15" customHeight="1">
      <c r="K527" s="2" t="str">
        <f>IF(PG!D529="","-",PG!D529)</f>
        <v>-</v>
      </c>
      <c r="N527" s="80" t="str">
        <f t="shared" si="21"/>
        <v/>
      </c>
      <c r="O527" s="80" t="str">
        <f t="shared" si="22"/>
        <v/>
      </c>
      <c r="P527" s="80" t="str">
        <f>IF(PI_For!C529=0,"Não cadastrado",PI_For!C529)</f>
        <v>Não cadastrado</v>
      </c>
      <c r="Q527" s="80" t="e">
        <f>AVERAGEIFS(Entrada!$G$7:$G$3006,Entrada!$D$7:$D$3006,$D$5,Entrada!$I$7:$I$3006,P527)</f>
        <v>#DIV/0!</v>
      </c>
      <c r="R527" s="80" t="e">
        <f>AVERAGEIFS(Entrada!$J$7:$J$3006,Entrada!$D$7:$D$3006,$D$5,Entrada!$I$7:$I$3006,P527)</f>
        <v>#DIV/0!</v>
      </c>
      <c r="S527" s="80">
        <v>5.2300000000000003E-3</v>
      </c>
    </row>
    <row r="528" spans="11:19" ht="15" customHeight="1">
      <c r="K528" s="2" t="str">
        <f>IF(PG!D530="","-",PG!D530)</f>
        <v>-</v>
      </c>
      <c r="N528" s="80" t="str">
        <f t="shared" si="21"/>
        <v/>
      </c>
      <c r="O528" s="80" t="str">
        <f t="shared" si="22"/>
        <v/>
      </c>
      <c r="P528" s="80" t="str">
        <f>IF(PI_For!C530=0,"Não cadastrado",PI_For!C530)</f>
        <v>Não cadastrado</v>
      </c>
      <c r="Q528" s="80" t="e">
        <f>AVERAGEIFS(Entrada!$G$7:$G$3006,Entrada!$D$7:$D$3006,$D$5,Entrada!$I$7:$I$3006,P528)</f>
        <v>#DIV/0!</v>
      </c>
      <c r="R528" s="80" t="e">
        <f>AVERAGEIFS(Entrada!$J$7:$J$3006,Entrada!$D$7:$D$3006,$D$5,Entrada!$I$7:$I$3006,P528)</f>
        <v>#DIV/0!</v>
      </c>
      <c r="S528" s="80">
        <v>5.2399999999999999E-3</v>
      </c>
    </row>
    <row r="529" spans="11:19" ht="15" customHeight="1">
      <c r="K529" s="2" t="str">
        <f>IF(PG!D531="","-",PG!D531)</f>
        <v>-</v>
      </c>
      <c r="N529" s="80" t="str">
        <f t="shared" si="21"/>
        <v/>
      </c>
      <c r="O529" s="80" t="str">
        <f t="shared" si="22"/>
        <v/>
      </c>
      <c r="P529" s="80" t="str">
        <f>IF(PI_For!C531=0,"Não cadastrado",PI_For!C531)</f>
        <v>Não cadastrado</v>
      </c>
      <c r="Q529" s="80" t="e">
        <f>AVERAGEIFS(Entrada!$G$7:$G$3006,Entrada!$D$7:$D$3006,$D$5,Entrada!$I$7:$I$3006,P529)</f>
        <v>#DIV/0!</v>
      </c>
      <c r="R529" s="80" t="e">
        <f>AVERAGEIFS(Entrada!$J$7:$J$3006,Entrada!$D$7:$D$3006,$D$5,Entrada!$I$7:$I$3006,P529)</f>
        <v>#DIV/0!</v>
      </c>
      <c r="S529" s="80">
        <v>5.2500000000000003E-3</v>
      </c>
    </row>
    <row r="530" spans="11:19" ht="15" customHeight="1">
      <c r="K530" s="2" t="str">
        <f>IF(PG!D532="","-",PG!D532)</f>
        <v>-</v>
      </c>
      <c r="N530" s="80" t="str">
        <f t="shared" si="21"/>
        <v/>
      </c>
      <c r="O530" s="80" t="str">
        <f t="shared" si="22"/>
        <v/>
      </c>
      <c r="P530" s="80" t="str">
        <f>IF(PI_For!C532=0,"Não cadastrado",PI_For!C532)</f>
        <v>Não cadastrado</v>
      </c>
      <c r="Q530" s="80" t="e">
        <f>AVERAGEIFS(Entrada!$G$7:$G$3006,Entrada!$D$7:$D$3006,$D$5,Entrada!$I$7:$I$3006,P530)</f>
        <v>#DIV/0!</v>
      </c>
      <c r="R530" s="80" t="e">
        <f>AVERAGEIFS(Entrada!$J$7:$J$3006,Entrada!$D$7:$D$3006,$D$5,Entrada!$I$7:$I$3006,P530)</f>
        <v>#DIV/0!</v>
      </c>
      <c r="S530" s="80">
        <v>5.2599999999999999E-3</v>
      </c>
    </row>
    <row r="531" spans="11:19" ht="15" customHeight="1">
      <c r="K531" s="2" t="str">
        <f>IF(PG!D533="","-",PG!D533)</f>
        <v>-</v>
      </c>
      <c r="N531" s="80" t="str">
        <f t="shared" si="21"/>
        <v/>
      </c>
      <c r="O531" s="80" t="str">
        <f t="shared" si="22"/>
        <v/>
      </c>
      <c r="P531" s="80" t="str">
        <f>IF(PI_For!C533=0,"Não cadastrado",PI_For!C533)</f>
        <v>Não cadastrado</v>
      </c>
      <c r="Q531" s="80" t="e">
        <f>AVERAGEIFS(Entrada!$G$7:$G$3006,Entrada!$D$7:$D$3006,$D$5,Entrada!$I$7:$I$3006,P531)</f>
        <v>#DIV/0!</v>
      </c>
      <c r="R531" s="80" t="e">
        <f>AVERAGEIFS(Entrada!$J$7:$J$3006,Entrada!$D$7:$D$3006,$D$5,Entrada!$I$7:$I$3006,P531)</f>
        <v>#DIV/0!</v>
      </c>
      <c r="S531" s="80">
        <v>5.2700000000000004E-3</v>
      </c>
    </row>
    <row r="532" spans="11:19" ht="15" customHeight="1">
      <c r="K532" s="2" t="str">
        <f>IF(PG!D534="","-",PG!D534)</f>
        <v>-</v>
      </c>
      <c r="N532" s="80" t="str">
        <f t="shared" si="21"/>
        <v/>
      </c>
      <c r="O532" s="80" t="str">
        <f t="shared" si="22"/>
        <v/>
      </c>
      <c r="P532" s="80" t="str">
        <f>IF(PI_For!C534=0,"Não cadastrado",PI_For!C534)</f>
        <v>Não cadastrado</v>
      </c>
      <c r="Q532" s="80" t="e">
        <f>AVERAGEIFS(Entrada!$G$7:$G$3006,Entrada!$D$7:$D$3006,$D$5,Entrada!$I$7:$I$3006,P532)</f>
        <v>#DIV/0!</v>
      </c>
      <c r="R532" s="80" t="e">
        <f>AVERAGEIFS(Entrada!$J$7:$J$3006,Entrada!$D$7:$D$3006,$D$5,Entrada!$I$7:$I$3006,P532)</f>
        <v>#DIV/0!</v>
      </c>
      <c r="S532" s="80">
        <v>5.28E-3</v>
      </c>
    </row>
    <row r="533" spans="11:19" ht="15" customHeight="1">
      <c r="K533" s="2" t="str">
        <f>IF(PG!D535="","-",PG!D535)</f>
        <v>-</v>
      </c>
      <c r="N533" s="80" t="str">
        <f t="shared" si="21"/>
        <v/>
      </c>
      <c r="O533" s="80" t="str">
        <f t="shared" si="22"/>
        <v/>
      </c>
      <c r="P533" s="80" t="str">
        <f>IF(PI_For!C535=0,"Não cadastrado",PI_For!C535)</f>
        <v>Não cadastrado</v>
      </c>
      <c r="Q533" s="80" t="e">
        <f>AVERAGEIFS(Entrada!$G$7:$G$3006,Entrada!$D$7:$D$3006,$D$5,Entrada!$I$7:$I$3006,P533)</f>
        <v>#DIV/0!</v>
      </c>
      <c r="R533" s="80" t="e">
        <f>AVERAGEIFS(Entrada!$J$7:$J$3006,Entrada!$D$7:$D$3006,$D$5,Entrada!$I$7:$I$3006,P533)</f>
        <v>#DIV/0!</v>
      </c>
      <c r="S533" s="80">
        <v>5.2900000000000004E-3</v>
      </c>
    </row>
    <row r="534" spans="11:19" ht="15" customHeight="1">
      <c r="K534" s="2" t="str">
        <f>IF(PG!D536="","-",PG!D536)</f>
        <v>-</v>
      </c>
      <c r="N534" s="80" t="str">
        <f t="shared" si="21"/>
        <v/>
      </c>
      <c r="O534" s="80" t="str">
        <f t="shared" si="22"/>
        <v/>
      </c>
      <c r="P534" s="80" t="str">
        <f>IF(PI_For!C536=0,"Não cadastrado",PI_For!C536)</f>
        <v>Não cadastrado</v>
      </c>
      <c r="Q534" s="80" t="e">
        <f>AVERAGEIFS(Entrada!$G$7:$G$3006,Entrada!$D$7:$D$3006,$D$5,Entrada!$I$7:$I$3006,P534)</f>
        <v>#DIV/0!</v>
      </c>
      <c r="R534" s="80" t="e">
        <f>AVERAGEIFS(Entrada!$J$7:$J$3006,Entrada!$D$7:$D$3006,$D$5,Entrada!$I$7:$I$3006,P534)</f>
        <v>#DIV/0!</v>
      </c>
      <c r="S534" s="80">
        <v>5.3E-3</v>
      </c>
    </row>
    <row r="535" spans="11:19" ht="15" customHeight="1">
      <c r="K535" s="2" t="str">
        <f>IF(PG!D537="","-",PG!D537)</f>
        <v>-</v>
      </c>
      <c r="N535" s="80" t="str">
        <f t="shared" si="21"/>
        <v/>
      </c>
      <c r="O535" s="80" t="str">
        <f t="shared" si="22"/>
        <v/>
      </c>
      <c r="P535" s="80" t="str">
        <f>IF(PI_For!C537=0,"Não cadastrado",PI_For!C537)</f>
        <v>Não cadastrado</v>
      </c>
      <c r="Q535" s="80" t="e">
        <f>AVERAGEIFS(Entrada!$G$7:$G$3006,Entrada!$D$7:$D$3006,$D$5,Entrada!$I$7:$I$3006,P535)</f>
        <v>#DIV/0!</v>
      </c>
      <c r="R535" s="80" t="e">
        <f>AVERAGEIFS(Entrada!$J$7:$J$3006,Entrada!$D$7:$D$3006,$D$5,Entrada!$I$7:$I$3006,P535)</f>
        <v>#DIV/0!</v>
      </c>
      <c r="S535" s="80">
        <v>5.3099999999999996E-3</v>
      </c>
    </row>
    <row r="536" spans="11:19" ht="15" customHeight="1">
      <c r="K536" s="2" t="str">
        <f>IF(PG!D538="","-",PG!D538)</f>
        <v>-</v>
      </c>
      <c r="N536" s="80" t="str">
        <f t="shared" si="21"/>
        <v/>
      </c>
      <c r="O536" s="80" t="str">
        <f t="shared" si="22"/>
        <v/>
      </c>
      <c r="P536" s="80" t="str">
        <f>IF(PI_For!C538=0,"Não cadastrado",PI_For!C538)</f>
        <v>Não cadastrado</v>
      </c>
      <c r="Q536" s="80" t="e">
        <f>AVERAGEIFS(Entrada!$G$7:$G$3006,Entrada!$D$7:$D$3006,$D$5,Entrada!$I$7:$I$3006,P536)</f>
        <v>#DIV/0!</v>
      </c>
      <c r="R536" s="80" t="e">
        <f>AVERAGEIFS(Entrada!$J$7:$J$3006,Entrada!$D$7:$D$3006,$D$5,Entrada!$I$7:$I$3006,P536)</f>
        <v>#DIV/0!</v>
      </c>
      <c r="S536" s="80">
        <v>5.3200000000000001E-3</v>
      </c>
    </row>
    <row r="537" spans="11:19" ht="15" customHeight="1">
      <c r="K537" s="2" t="str">
        <f>IF(PG!D539="","-",PG!D539)</f>
        <v>-</v>
      </c>
      <c r="N537" s="80" t="str">
        <f t="shared" si="21"/>
        <v/>
      </c>
      <c r="O537" s="80" t="str">
        <f t="shared" si="22"/>
        <v/>
      </c>
      <c r="P537" s="80" t="str">
        <f>IF(PI_For!C539=0,"Não cadastrado",PI_For!C539)</f>
        <v>Não cadastrado</v>
      </c>
      <c r="Q537" s="80" t="e">
        <f>AVERAGEIFS(Entrada!$G$7:$G$3006,Entrada!$D$7:$D$3006,$D$5,Entrada!$I$7:$I$3006,P537)</f>
        <v>#DIV/0!</v>
      </c>
      <c r="R537" s="80" t="e">
        <f>AVERAGEIFS(Entrada!$J$7:$J$3006,Entrada!$D$7:$D$3006,$D$5,Entrada!$I$7:$I$3006,P537)</f>
        <v>#DIV/0!</v>
      </c>
      <c r="S537" s="80">
        <v>5.3299999999999997E-3</v>
      </c>
    </row>
    <row r="538" spans="11:19" ht="15" customHeight="1">
      <c r="K538" s="2" t="str">
        <f>IF(PG!D540="","-",PG!D540)</f>
        <v>-</v>
      </c>
      <c r="N538" s="80" t="str">
        <f t="shared" si="21"/>
        <v/>
      </c>
      <c r="O538" s="80" t="str">
        <f t="shared" si="22"/>
        <v/>
      </c>
      <c r="P538" s="80" t="str">
        <f>IF(PI_For!C540=0,"Não cadastrado",PI_For!C540)</f>
        <v>Não cadastrado</v>
      </c>
      <c r="Q538" s="80" t="e">
        <f>AVERAGEIFS(Entrada!$G$7:$G$3006,Entrada!$D$7:$D$3006,$D$5,Entrada!$I$7:$I$3006,P538)</f>
        <v>#DIV/0!</v>
      </c>
      <c r="R538" s="80" t="e">
        <f>AVERAGEIFS(Entrada!$J$7:$J$3006,Entrada!$D$7:$D$3006,$D$5,Entrada!$I$7:$I$3006,P538)</f>
        <v>#DIV/0!</v>
      </c>
      <c r="S538" s="80">
        <v>5.3400000000000001E-3</v>
      </c>
    </row>
    <row r="539" spans="11:19" ht="15" customHeight="1">
      <c r="K539" s="2" t="str">
        <f>IF(PG!D541="","-",PG!D541)</f>
        <v>-</v>
      </c>
      <c r="N539" s="80" t="str">
        <f t="shared" si="21"/>
        <v/>
      </c>
      <c r="O539" s="80" t="str">
        <f t="shared" si="22"/>
        <v/>
      </c>
      <c r="P539" s="80" t="str">
        <f>IF(PI_For!C541=0,"Não cadastrado",PI_For!C541)</f>
        <v>Não cadastrado</v>
      </c>
      <c r="Q539" s="80" t="e">
        <f>AVERAGEIFS(Entrada!$G$7:$G$3006,Entrada!$D$7:$D$3006,$D$5,Entrada!$I$7:$I$3006,P539)</f>
        <v>#DIV/0!</v>
      </c>
      <c r="R539" s="80" t="e">
        <f>AVERAGEIFS(Entrada!$J$7:$J$3006,Entrada!$D$7:$D$3006,$D$5,Entrada!$I$7:$I$3006,P539)</f>
        <v>#DIV/0!</v>
      </c>
      <c r="S539" s="80">
        <v>5.3499999999999997E-3</v>
      </c>
    </row>
    <row r="540" spans="11:19" ht="15" customHeight="1">
      <c r="K540" s="2" t="str">
        <f>IF(PG!D542="","-",PG!D542)</f>
        <v>-</v>
      </c>
      <c r="N540" s="80" t="str">
        <f t="shared" si="21"/>
        <v/>
      </c>
      <c r="O540" s="80" t="str">
        <f t="shared" si="22"/>
        <v/>
      </c>
      <c r="P540" s="80" t="str">
        <f>IF(PI_For!C542=0,"Não cadastrado",PI_For!C542)</f>
        <v>Não cadastrado</v>
      </c>
      <c r="Q540" s="80" t="e">
        <f>AVERAGEIFS(Entrada!$G$7:$G$3006,Entrada!$D$7:$D$3006,$D$5,Entrada!$I$7:$I$3006,P540)</f>
        <v>#DIV/0!</v>
      </c>
      <c r="R540" s="80" t="e">
        <f>AVERAGEIFS(Entrada!$J$7:$J$3006,Entrada!$D$7:$D$3006,$D$5,Entrada!$I$7:$I$3006,P540)</f>
        <v>#DIV/0!</v>
      </c>
      <c r="S540" s="80">
        <v>5.3600000000000002E-3</v>
      </c>
    </row>
    <row r="541" spans="11:19" ht="15" customHeight="1">
      <c r="K541" s="2" t="str">
        <f>IF(PG!D543="","-",PG!D543)</f>
        <v>-</v>
      </c>
      <c r="N541" s="80" t="str">
        <f t="shared" si="21"/>
        <v/>
      </c>
      <c r="O541" s="80" t="str">
        <f t="shared" si="22"/>
        <v/>
      </c>
      <c r="P541" s="80" t="str">
        <f>IF(PI_For!C543=0,"Não cadastrado",PI_For!C543)</f>
        <v>Não cadastrado</v>
      </c>
      <c r="Q541" s="80" t="e">
        <f>AVERAGEIFS(Entrada!$G$7:$G$3006,Entrada!$D$7:$D$3006,$D$5,Entrada!$I$7:$I$3006,P541)</f>
        <v>#DIV/0!</v>
      </c>
      <c r="R541" s="80" t="e">
        <f>AVERAGEIFS(Entrada!$J$7:$J$3006,Entrada!$D$7:$D$3006,$D$5,Entrada!$I$7:$I$3006,P541)</f>
        <v>#DIV/0!</v>
      </c>
      <c r="S541" s="80">
        <v>5.3699999999999998E-3</v>
      </c>
    </row>
    <row r="542" spans="11:19" ht="15" customHeight="1">
      <c r="K542" s="2" t="str">
        <f>IF(PG!D544="","-",PG!D544)</f>
        <v>-</v>
      </c>
      <c r="N542" s="80" t="str">
        <f t="shared" si="21"/>
        <v/>
      </c>
      <c r="O542" s="80" t="str">
        <f t="shared" si="22"/>
        <v/>
      </c>
      <c r="P542" s="80" t="str">
        <f>IF(PI_For!C544=0,"Não cadastrado",PI_For!C544)</f>
        <v>Não cadastrado</v>
      </c>
      <c r="Q542" s="80" t="e">
        <f>AVERAGEIFS(Entrada!$G$7:$G$3006,Entrada!$D$7:$D$3006,$D$5,Entrada!$I$7:$I$3006,P542)</f>
        <v>#DIV/0!</v>
      </c>
      <c r="R542" s="80" t="e">
        <f>AVERAGEIFS(Entrada!$J$7:$J$3006,Entrada!$D$7:$D$3006,$D$5,Entrada!$I$7:$I$3006,P542)</f>
        <v>#DIV/0!</v>
      </c>
      <c r="S542" s="80">
        <v>5.3800000000000002E-3</v>
      </c>
    </row>
    <row r="543" spans="11:19" ht="15" customHeight="1">
      <c r="K543" s="2" t="str">
        <f>IF(PG!D545="","-",PG!D545)</f>
        <v>-</v>
      </c>
      <c r="N543" s="80" t="str">
        <f t="shared" si="21"/>
        <v/>
      </c>
      <c r="O543" s="80" t="str">
        <f t="shared" si="22"/>
        <v/>
      </c>
      <c r="P543" s="80" t="str">
        <f>IF(PI_For!C545=0,"Não cadastrado",PI_For!C545)</f>
        <v>Não cadastrado</v>
      </c>
      <c r="Q543" s="80" t="e">
        <f>AVERAGEIFS(Entrada!$G$7:$G$3006,Entrada!$D$7:$D$3006,$D$5,Entrada!$I$7:$I$3006,P543)</f>
        <v>#DIV/0!</v>
      </c>
      <c r="R543" s="80" t="e">
        <f>AVERAGEIFS(Entrada!$J$7:$J$3006,Entrada!$D$7:$D$3006,$D$5,Entrada!$I$7:$I$3006,P543)</f>
        <v>#DIV/0!</v>
      </c>
      <c r="S543" s="80">
        <v>5.3899999999999998E-3</v>
      </c>
    </row>
    <row r="544" spans="11:19" ht="15" customHeight="1">
      <c r="K544" s="2" t="str">
        <f>IF(PG!D546="","-",PG!D546)</f>
        <v>-</v>
      </c>
      <c r="N544" s="80" t="str">
        <f t="shared" si="21"/>
        <v/>
      </c>
      <c r="O544" s="80" t="str">
        <f t="shared" si="22"/>
        <v/>
      </c>
      <c r="P544" s="80" t="str">
        <f>IF(PI_For!C546=0,"Não cadastrado",PI_For!C546)</f>
        <v>Não cadastrado</v>
      </c>
      <c r="Q544" s="80" t="e">
        <f>AVERAGEIFS(Entrada!$G$7:$G$3006,Entrada!$D$7:$D$3006,$D$5,Entrada!$I$7:$I$3006,P544)</f>
        <v>#DIV/0!</v>
      </c>
      <c r="R544" s="80" t="e">
        <f>AVERAGEIFS(Entrada!$J$7:$J$3006,Entrada!$D$7:$D$3006,$D$5,Entrada!$I$7:$I$3006,P544)</f>
        <v>#DIV/0!</v>
      </c>
      <c r="S544" s="80">
        <v>5.4000000000000003E-3</v>
      </c>
    </row>
    <row r="545" spans="11:19" ht="15" customHeight="1">
      <c r="K545" s="2" t="str">
        <f>IF(PG!D547="","-",PG!D547)</f>
        <v>-</v>
      </c>
      <c r="N545" s="80" t="str">
        <f t="shared" si="21"/>
        <v/>
      </c>
      <c r="O545" s="80" t="str">
        <f t="shared" si="22"/>
        <v/>
      </c>
      <c r="P545" s="80" t="str">
        <f>IF(PI_For!C547=0,"Não cadastrado",PI_For!C547)</f>
        <v>Não cadastrado</v>
      </c>
      <c r="Q545" s="80" t="e">
        <f>AVERAGEIFS(Entrada!$G$7:$G$3006,Entrada!$D$7:$D$3006,$D$5,Entrada!$I$7:$I$3006,P545)</f>
        <v>#DIV/0!</v>
      </c>
      <c r="R545" s="80" t="e">
        <f>AVERAGEIFS(Entrada!$J$7:$J$3006,Entrada!$D$7:$D$3006,$D$5,Entrada!$I$7:$I$3006,P545)</f>
        <v>#DIV/0!</v>
      </c>
      <c r="S545" s="80">
        <v>5.4099999999999999E-3</v>
      </c>
    </row>
    <row r="546" spans="11:19" ht="15" customHeight="1">
      <c r="K546" s="2" t="str">
        <f>IF(PG!D548="","-",PG!D548)</f>
        <v>-</v>
      </c>
      <c r="N546" s="80" t="str">
        <f t="shared" si="21"/>
        <v/>
      </c>
      <c r="O546" s="80" t="str">
        <f t="shared" si="22"/>
        <v/>
      </c>
      <c r="P546" s="80" t="str">
        <f>IF(PI_For!C548=0,"Não cadastrado",PI_For!C548)</f>
        <v>Não cadastrado</v>
      </c>
      <c r="Q546" s="80" t="e">
        <f>AVERAGEIFS(Entrada!$G$7:$G$3006,Entrada!$D$7:$D$3006,$D$5,Entrada!$I$7:$I$3006,P546)</f>
        <v>#DIV/0!</v>
      </c>
      <c r="R546" s="80" t="e">
        <f>AVERAGEIFS(Entrada!$J$7:$J$3006,Entrada!$D$7:$D$3006,$D$5,Entrada!$I$7:$I$3006,P546)</f>
        <v>#DIV/0!</v>
      </c>
      <c r="S546" s="80">
        <v>5.4200000000000003E-3</v>
      </c>
    </row>
    <row r="547" spans="11:19" ht="15" customHeight="1">
      <c r="K547" s="2" t="str">
        <f>IF(PG!D549="","-",PG!D549)</f>
        <v>-</v>
      </c>
      <c r="N547" s="80" t="str">
        <f t="shared" si="21"/>
        <v/>
      </c>
      <c r="O547" s="80" t="str">
        <f t="shared" si="22"/>
        <v/>
      </c>
      <c r="P547" s="80" t="str">
        <f>IF(PI_For!C549=0,"Não cadastrado",PI_For!C549)</f>
        <v>Não cadastrado</v>
      </c>
      <c r="Q547" s="80" t="e">
        <f>AVERAGEIFS(Entrada!$G$7:$G$3006,Entrada!$D$7:$D$3006,$D$5,Entrada!$I$7:$I$3006,P547)</f>
        <v>#DIV/0!</v>
      </c>
      <c r="R547" s="80" t="e">
        <f>AVERAGEIFS(Entrada!$J$7:$J$3006,Entrada!$D$7:$D$3006,$D$5,Entrada!$I$7:$I$3006,P547)</f>
        <v>#DIV/0!</v>
      </c>
      <c r="S547" s="80">
        <v>5.4299999999999999E-3</v>
      </c>
    </row>
    <row r="548" spans="11:19" ht="15" customHeight="1">
      <c r="K548" s="2" t="str">
        <f>IF(PG!D550="","-",PG!D550)</f>
        <v>-</v>
      </c>
      <c r="N548" s="80" t="str">
        <f t="shared" si="21"/>
        <v/>
      </c>
      <c r="O548" s="80" t="str">
        <f t="shared" si="22"/>
        <v/>
      </c>
      <c r="P548" s="80" t="str">
        <f>IF(PI_For!C550=0,"Não cadastrado",PI_For!C550)</f>
        <v>Não cadastrado</v>
      </c>
      <c r="Q548" s="80" t="e">
        <f>AVERAGEIFS(Entrada!$G$7:$G$3006,Entrada!$D$7:$D$3006,$D$5,Entrada!$I$7:$I$3006,P548)</f>
        <v>#DIV/0!</v>
      </c>
      <c r="R548" s="80" t="e">
        <f>AVERAGEIFS(Entrada!$J$7:$J$3006,Entrada!$D$7:$D$3006,$D$5,Entrada!$I$7:$I$3006,P548)</f>
        <v>#DIV/0!</v>
      </c>
      <c r="S548" s="80">
        <v>5.4400000000000004E-3</v>
      </c>
    </row>
    <row r="549" spans="11:19" ht="15" customHeight="1">
      <c r="K549" s="2" t="str">
        <f>IF(PG!D551="","-",PG!D551)</f>
        <v>-</v>
      </c>
      <c r="N549" s="80" t="str">
        <f t="shared" si="21"/>
        <v/>
      </c>
      <c r="O549" s="80" t="str">
        <f t="shared" si="22"/>
        <v/>
      </c>
      <c r="P549" s="80" t="str">
        <f>IF(PI_For!C551=0,"Não cadastrado",PI_For!C551)</f>
        <v>Não cadastrado</v>
      </c>
      <c r="Q549" s="80" t="e">
        <f>AVERAGEIFS(Entrada!$G$7:$G$3006,Entrada!$D$7:$D$3006,$D$5,Entrada!$I$7:$I$3006,P549)</f>
        <v>#DIV/0!</v>
      </c>
      <c r="R549" s="80" t="e">
        <f>AVERAGEIFS(Entrada!$J$7:$J$3006,Entrada!$D$7:$D$3006,$D$5,Entrada!$I$7:$I$3006,P549)</f>
        <v>#DIV/0!</v>
      </c>
      <c r="S549" s="80">
        <v>5.45E-3</v>
      </c>
    </row>
    <row r="550" spans="11:19" ht="15" customHeight="1">
      <c r="K550" s="2" t="str">
        <f>IF(PG!D552="","-",PG!D552)</f>
        <v>-</v>
      </c>
      <c r="N550" s="80" t="str">
        <f t="shared" si="21"/>
        <v/>
      </c>
      <c r="O550" s="80" t="str">
        <f t="shared" si="22"/>
        <v/>
      </c>
      <c r="P550" s="80" t="str">
        <f>IF(PI_For!C552=0,"Não cadastrado",PI_For!C552)</f>
        <v>Não cadastrado</v>
      </c>
      <c r="Q550" s="80" t="e">
        <f>AVERAGEIFS(Entrada!$G$7:$G$3006,Entrada!$D$7:$D$3006,$D$5,Entrada!$I$7:$I$3006,P550)</f>
        <v>#DIV/0!</v>
      </c>
      <c r="R550" s="80" t="e">
        <f>AVERAGEIFS(Entrada!$J$7:$J$3006,Entrada!$D$7:$D$3006,$D$5,Entrada!$I$7:$I$3006,P550)</f>
        <v>#DIV/0!</v>
      </c>
      <c r="S550" s="80">
        <v>5.4599999999999996E-3</v>
      </c>
    </row>
    <row r="551" spans="11:19" ht="15" customHeight="1">
      <c r="K551" s="2" t="str">
        <f>IF(PG!D553="","-",PG!D553)</f>
        <v>-</v>
      </c>
      <c r="N551" s="80" t="str">
        <f t="shared" si="21"/>
        <v/>
      </c>
      <c r="O551" s="80" t="str">
        <f t="shared" si="22"/>
        <v/>
      </c>
      <c r="P551" s="80" t="str">
        <f>IF(PI_For!C553=0,"Não cadastrado",PI_For!C553)</f>
        <v>Não cadastrado</v>
      </c>
      <c r="Q551" s="80" t="e">
        <f>AVERAGEIFS(Entrada!$G$7:$G$3006,Entrada!$D$7:$D$3006,$D$5,Entrada!$I$7:$I$3006,P551)</f>
        <v>#DIV/0!</v>
      </c>
      <c r="R551" s="80" t="e">
        <f>AVERAGEIFS(Entrada!$J$7:$J$3006,Entrada!$D$7:$D$3006,$D$5,Entrada!$I$7:$I$3006,P551)</f>
        <v>#DIV/0!</v>
      </c>
      <c r="S551" s="80">
        <v>5.47E-3</v>
      </c>
    </row>
    <row r="552" spans="11:19" ht="15" customHeight="1">
      <c r="K552" s="2" t="str">
        <f>IF(PG!D554="","-",PG!D554)</f>
        <v>-</v>
      </c>
      <c r="N552" s="80" t="str">
        <f t="shared" si="21"/>
        <v/>
      </c>
      <c r="O552" s="80" t="str">
        <f t="shared" si="22"/>
        <v/>
      </c>
      <c r="P552" s="80" t="str">
        <f>IF(PI_For!C554=0,"Não cadastrado",PI_For!C554)</f>
        <v>Não cadastrado</v>
      </c>
      <c r="Q552" s="80" t="e">
        <f>AVERAGEIFS(Entrada!$G$7:$G$3006,Entrada!$D$7:$D$3006,$D$5,Entrada!$I$7:$I$3006,P552)</f>
        <v>#DIV/0!</v>
      </c>
      <c r="R552" s="80" t="e">
        <f>AVERAGEIFS(Entrada!$J$7:$J$3006,Entrada!$D$7:$D$3006,$D$5,Entrada!$I$7:$I$3006,P552)</f>
        <v>#DIV/0!</v>
      </c>
      <c r="S552" s="80">
        <v>5.4799999999999996E-3</v>
      </c>
    </row>
    <row r="553" spans="11:19" ht="15" customHeight="1">
      <c r="K553" s="2" t="str">
        <f>IF(PG!D555="","-",PG!D555)</f>
        <v>-</v>
      </c>
      <c r="N553" s="80" t="str">
        <f t="shared" si="21"/>
        <v/>
      </c>
      <c r="O553" s="80" t="str">
        <f t="shared" si="22"/>
        <v/>
      </c>
      <c r="P553" s="80" t="str">
        <f>IF(PI_For!C555=0,"Não cadastrado",PI_For!C555)</f>
        <v>Não cadastrado</v>
      </c>
      <c r="Q553" s="80" t="e">
        <f>AVERAGEIFS(Entrada!$G$7:$G$3006,Entrada!$D$7:$D$3006,$D$5,Entrada!$I$7:$I$3006,P553)</f>
        <v>#DIV/0!</v>
      </c>
      <c r="R553" s="80" t="e">
        <f>AVERAGEIFS(Entrada!$J$7:$J$3006,Entrada!$D$7:$D$3006,$D$5,Entrada!$I$7:$I$3006,P553)</f>
        <v>#DIV/0!</v>
      </c>
      <c r="S553" s="80">
        <v>5.4900000000000001E-3</v>
      </c>
    </row>
    <row r="554" spans="11:19" ht="15" customHeight="1">
      <c r="K554" s="2" t="str">
        <f>IF(PG!D556="","-",PG!D556)</f>
        <v>-</v>
      </c>
      <c r="N554" s="80" t="str">
        <f t="shared" si="21"/>
        <v/>
      </c>
      <c r="O554" s="80" t="str">
        <f t="shared" si="22"/>
        <v/>
      </c>
      <c r="P554" s="80" t="str">
        <f>IF(PI_For!C556=0,"Não cadastrado",PI_For!C556)</f>
        <v>Não cadastrado</v>
      </c>
      <c r="Q554" s="80" t="e">
        <f>AVERAGEIFS(Entrada!$G$7:$G$3006,Entrada!$D$7:$D$3006,$D$5,Entrada!$I$7:$I$3006,P554)</f>
        <v>#DIV/0!</v>
      </c>
      <c r="R554" s="80" t="e">
        <f>AVERAGEIFS(Entrada!$J$7:$J$3006,Entrada!$D$7:$D$3006,$D$5,Entrada!$I$7:$I$3006,P554)</f>
        <v>#DIV/0!</v>
      </c>
      <c r="S554" s="80">
        <v>5.4999999999999997E-3</v>
      </c>
    </row>
    <row r="555" spans="11:19" ht="15" customHeight="1">
      <c r="K555" s="2" t="str">
        <f>IF(PG!D557="","-",PG!D557)</f>
        <v>-</v>
      </c>
      <c r="N555" s="80" t="str">
        <f t="shared" si="21"/>
        <v/>
      </c>
      <c r="O555" s="80" t="str">
        <f t="shared" si="22"/>
        <v/>
      </c>
      <c r="P555" s="80" t="str">
        <f>IF(PI_For!C557=0,"Não cadastrado",PI_For!C557)</f>
        <v>Não cadastrado</v>
      </c>
      <c r="Q555" s="80" t="e">
        <f>AVERAGEIFS(Entrada!$G$7:$G$3006,Entrada!$D$7:$D$3006,$D$5,Entrada!$I$7:$I$3006,P555)</f>
        <v>#DIV/0!</v>
      </c>
      <c r="R555" s="80" t="e">
        <f>AVERAGEIFS(Entrada!$J$7:$J$3006,Entrada!$D$7:$D$3006,$D$5,Entrada!$I$7:$I$3006,P555)</f>
        <v>#DIV/0!</v>
      </c>
      <c r="S555" s="80">
        <v>5.5100000000000001E-3</v>
      </c>
    </row>
    <row r="556" spans="11:19" ht="15" customHeight="1">
      <c r="K556" s="2" t="str">
        <f>IF(PG!D558="","-",PG!D558)</f>
        <v>-</v>
      </c>
      <c r="N556" s="80" t="str">
        <f t="shared" si="21"/>
        <v/>
      </c>
      <c r="O556" s="80" t="str">
        <f t="shared" si="22"/>
        <v/>
      </c>
      <c r="P556" s="80" t="str">
        <f>IF(PI_For!C558=0,"Não cadastrado",PI_For!C558)</f>
        <v>Não cadastrado</v>
      </c>
      <c r="Q556" s="80" t="e">
        <f>AVERAGEIFS(Entrada!$G$7:$G$3006,Entrada!$D$7:$D$3006,$D$5,Entrada!$I$7:$I$3006,P556)</f>
        <v>#DIV/0!</v>
      </c>
      <c r="R556" s="80" t="e">
        <f>AVERAGEIFS(Entrada!$J$7:$J$3006,Entrada!$D$7:$D$3006,$D$5,Entrada!$I$7:$I$3006,P556)</f>
        <v>#DIV/0!</v>
      </c>
      <c r="S556" s="80">
        <v>5.5199999999999997E-3</v>
      </c>
    </row>
    <row r="557" spans="11:19" ht="15" customHeight="1">
      <c r="K557" s="2" t="str">
        <f>IF(PG!D559="","-",PG!D559)</f>
        <v>-</v>
      </c>
      <c r="N557" s="80" t="str">
        <f t="shared" si="21"/>
        <v/>
      </c>
      <c r="O557" s="80" t="str">
        <f t="shared" si="22"/>
        <v/>
      </c>
      <c r="P557" s="80" t="str">
        <f>IF(PI_For!C559=0,"Não cadastrado",PI_For!C559)</f>
        <v>Não cadastrado</v>
      </c>
      <c r="Q557" s="80" t="e">
        <f>AVERAGEIFS(Entrada!$G$7:$G$3006,Entrada!$D$7:$D$3006,$D$5,Entrada!$I$7:$I$3006,P557)</f>
        <v>#DIV/0!</v>
      </c>
      <c r="R557" s="80" t="e">
        <f>AVERAGEIFS(Entrada!$J$7:$J$3006,Entrada!$D$7:$D$3006,$D$5,Entrada!$I$7:$I$3006,P557)</f>
        <v>#DIV/0!</v>
      </c>
      <c r="S557" s="80">
        <v>5.5300000000000002E-3</v>
      </c>
    </row>
    <row r="558" spans="11:19" ht="15" customHeight="1">
      <c r="K558" s="2" t="str">
        <f>IF(PG!D560="","-",PG!D560)</f>
        <v>-</v>
      </c>
      <c r="N558" s="80" t="str">
        <f t="shared" si="21"/>
        <v/>
      </c>
      <c r="O558" s="80" t="str">
        <f t="shared" si="22"/>
        <v/>
      </c>
      <c r="P558" s="80" t="str">
        <f>IF(PI_For!C560=0,"Não cadastrado",PI_For!C560)</f>
        <v>Não cadastrado</v>
      </c>
      <c r="Q558" s="80" t="e">
        <f>AVERAGEIFS(Entrada!$G$7:$G$3006,Entrada!$D$7:$D$3006,$D$5,Entrada!$I$7:$I$3006,P558)</f>
        <v>#DIV/0!</v>
      </c>
      <c r="R558" s="80" t="e">
        <f>AVERAGEIFS(Entrada!$J$7:$J$3006,Entrada!$D$7:$D$3006,$D$5,Entrada!$I$7:$I$3006,P558)</f>
        <v>#DIV/0!</v>
      </c>
      <c r="S558" s="80">
        <v>5.5399999999999998E-3</v>
      </c>
    </row>
    <row r="559" spans="11:19" ht="15" customHeight="1">
      <c r="K559" s="2" t="str">
        <f>IF(PG!D561="","-",PG!D561)</f>
        <v>-</v>
      </c>
      <c r="N559" s="80" t="str">
        <f t="shared" si="21"/>
        <v/>
      </c>
      <c r="O559" s="80" t="str">
        <f t="shared" si="22"/>
        <v/>
      </c>
      <c r="P559" s="80" t="str">
        <f>IF(PI_For!C561=0,"Não cadastrado",PI_For!C561)</f>
        <v>Não cadastrado</v>
      </c>
      <c r="Q559" s="80" t="e">
        <f>AVERAGEIFS(Entrada!$G$7:$G$3006,Entrada!$D$7:$D$3006,$D$5,Entrada!$I$7:$I$3006,P559)</f>
        <v>#DIV/0!</v>
      </c>
      <c r="R559" s="80" t="e">
        <f>AVERAGEIFS(Entrada!$J$7:$J$3006,Entrada!$D$7:$D$3006,$D$5,Entrada!$I$7:$I$3006,P559)</f>
        <v>#DIV/0!</v>
      </c>
      <c r="S559" s="80">
        <v>5.5500000000000002E-3</v>
      </c>
    </row>
    <row r="560" spans="11:19" ht="15" customHeight="1">
      <c r="K560" s="2" t="str">
        <f>IF(PG!D562="","-",PG!D562)</f>
        <v>-</v>
      </c>
      <c r="N560" s="80" t="str">
        <f t="shared" si="21"/>
        <v/>
      </c>
      <c r="O560" s="80" t="str">
        <f t="shared" si="22"/>
        <v/>
      </c>
      <c r="P560" s="80" t="str">
        <f>IF(PI_For!C562=0,"Não cadastrado",PI_For!C562)</f>
        <v>Não cadastrado</v>
      </c>
      <c r="Q560" s="80" t="e">
        <f>AVERAGEIFS(Entrada!$G$7:$G$3006,Entrada!$D$7:$D$3006,$D$5,Entrada!$I$7:$I$3006,P560)</f>
        <v>#DIV/0!</v>
      </c>
      <c r="R560" s="80" t="e">
        <f>AVERAGEIFS(Entrada!$J$7:$J$3006,Entrada!$D$7:$D$3006,$D$5,Entrada!$I$7:$I$3006,P560)</f>
        <v>#DIV/0!</v>
      </c>
      <c r="S560" s="80">
        <v>5.5599999999999998E-3</v>
      </c>
    </row>
    <row r="561" spans="11:19" ht="15" customHeight="1">
      <c r="K561" s="2" t="str">
        <f>IF(PG!D563="","-",PG!D563)</f>
        <v>-</v>
      </c>
      <c r="N561" s="80" t="str">
        <f t="shared" si="21"/>
        <v/>
      </c>
      <c r="O561" s="80" t="str">
        <f t="shared" si="22"/>
        <v/>
      </c>
      <c r="P561" s="80" t="str">
        <f>IF(PI_For!C563=0,"Não cadastrado",PI_For!C563)</f>
        <v>Não cadastrado</v>
      </c>
      <c r="Q561" s="80" t="e">
        <f>AVERAGEIFS(Entrada!$G$7:$G$3006,Entrada!$D$7:$D$3006,$D$5,Entrada!$I$7:$I$3006,P561)</f>
        <v>#DIV/0!</v>
      </c>
      <c r="R561" s="80" t="e">
        <f>AVERAGEIFS(Entrada!$J$7:$J$3006,Entrada!$D$7:$D$3006,$D$5,Entrada!$I$7:$I$3006,P561)</f>
        <v>#DIV/0!</v>
      </c>
      <c r="S561" s="80">
        <v>5.5700000000000003E-3</v>
      </c>
    </row>
    <row r="562" spans="11:19" ht="15" customHeight="1">
      <c r="K562" s="2" t="str">
        <f>IF(PG!D564="","-",PG!D564)</f>
        <v>-</v>
      </c>
      <c r="N562" s="80" t="str">
        <f t="shared" si="21"/>
        <v/>
      </c>
      <c r="O562" s="80" t="str">
        <f t="shared" si="22"/>
        <v/>
      </c>
      <c r="P562" s="80" t="str">
        <f>IF(PI_For!C564=0,"Não cadastrado",PI_For!C564)</f>
        <v>Não cadastrado</v>
      </c>
      <c r="Q562" s="80" t="e">
        <f>AVERAGEIFS(Entrada!$G$7:$G$3006,Entrada!$D$7:$D$3006,$D$5,Entrada!$I$7:$I$3006,P562)</f>
        <v>#DIV/0!</v>
      </c>
      <c r="R562" s="80" t="e">
        <f>AVERAGEIFS(Entrada!$J$7:$J$3006,Entrada!$D$7:$D$3006,$D$5,Entrada!$I$7:$I$3006,P562)</f>
        <v>#DIV/0!</v>
      </c>
      <c r="S562" s="80">
        <v>5.5799999999999999E-3</v>
      </c>
    </row>
    <row r="563" spans="11:19" ht="15" customHeight="1">
      <c r="K563" s="2" t="str">
        <f>IF(PG!D565="","-",PG!D565)</f>
        <v>-</v>
      </c>
      <c r="N563" s="80" t="str">
        <f t="shared" si="21"/>
        <v/>
      </c>
      <c r="O563" s="80" t="str">
        <f t="shared" si="22"/>
        <v/>
      </c>
      <c r="P563" s="80" t="str">
        <f>IF(PI_For!C565=0,"Não cadastrado",PI_For!C565)</f>
        <v>Não cadastrado</v>
      </c>
      <c r="Q563" s="80" t="e">
        <f>AVERAGEIFS(Entrada!$G$7:$G$3006,Entrada!$D$7:$D$3006,$D$5,Entrada!$I$7:$I$3006,P563)</f>
        <v>#DIV/0!</v>
      </c>
      <c r="R563" s="80" t="e">
        <f>AVERAGEIFS(Entrada!$J$7:$J$3006,Entrada!$D$7:$D$3006,$D$5,Entrada!$I$7:$I$3006,P563)</f>
        <v>#DIV/0!</v>
      </c>
      <c r="S563" s="80">
        <v>5.5900000000000004E-3</v>
      </c>
    </row>
    <row r="564" spans="11:19" ht="15" customHeight="1">
      <c r="K564" s="2" t="str">
        <f>IF(PG!D566="","-",PG!D566)</f>
        <v>-</v>
      </c>
      <c r="N564" s="80" t="str">
        <f t="shared" si="21"/>
        <v/>
      </c>
      <c r="O564" s="80" t="str">
        <f t="shared" si="22"/>
        <v/>
      </c>
      <c r="P564" s="80" t="str">
        <f>IF(PI_For!C566=0,"Não cadastrado",PI_For!C566)</f>
        <v>Não cadastrado</v>
      </c>
      <c r="Q564" s="80" t="e">
        <f>AVERAGEIFS(Entrada!$G$7:$G$3006,Entrada!$D$7:$D$3006,$D$5,Entrada!$I$7:$I$3006,P564)</f>
        <v>#DIV/0!</v>
      </c>
      <c r="R564" s="80" t="e">
        <f>AVERAGEIFS(Entrada!$J$7:$J$3006,Entrada!$D$7:$D$3006,$D$5,Entrada!$I$7:$I$3006,P564)</f>
        <v>#DIV/0!</v>
      </c>
      <c r="S564" s="80">
        <v>5.5999999999999999E-3</v>
      </c>
    </row>
    <row r="565" spans="11:19" ht="15" customHeight="1">
      <c r="K565" s="2" t="str">
        <f>IF(PG!D567="","-",PG!D567)</f>
        <v>-</v>
      </c>
      <c r="N565" s="80" t="str">
        <f t="shared" si="21"/>
        <v/>
      </c>
      <c r="O565" s="80" t="str">
        <f t="shared" si="22"/>
        <v/>
      </c>
      <c r="P565" s="80" t="str">
        <f>IF(PI_For!C567=0,"Não cadastrado",PI_For!C567)</f>
        <v>Não cadastrado</v>
      </c>
      <c r="Q565" s="80" t="e">
        <f>AVERAGEIFS(Entrada!$G$7:$G$3006,Entrada!$D$7:$D$3006,$D$5,Entrada!$I$7:$I$3006,P565)</f>
        <v>#DIV/0!</v>
      </c>
      <c r="R565" s="80" t="e">
        <f>AVERAGEIFS(Entrada!$J$7:$J$3006,Entrada!$D$7:$D$3006,$D$5,Entrada!$I$7:$I$3006,P565)</f>
        <v>#DIV/0!</v>
      </c>
      <c r="S565" s="80">
        <v>5.6100000000000004E-3</v>
      </c>
    </row>
    <row r="566" spans="11:19" ht="15" customHeight="1">
      <c r="K566" s="2" t="str">
        <f>IF(PG!D568="","-",PG!D568)</f>
        <v>-</v>
      </c>
      <c r="N566" s="80" t="str">
        <f t="shared" si="21"/>
        <v/>
      </c>
      <c r="O566" s="80" t="str">
        <f t="shared" si="22"/>
        <v/>
      </c>
      <c r="P566" s="80" t="str">
        <f>IF(PI_For!C568=0,"Não cadastrado",PI_For!C568)</f>
        <v>Não cadastrado</v>
      </c>
      <c r="Q566" s="80" t="e">
        <f>AVERAGEIFS(Entrada!$G$7:$G$3006,Entrada!$D$7:$D$3006,$D$5,Entrada!$I$7:$I$3006,P566)</f>
        <v>#DIV/0!</v>
      </c>
      <c r="R566" s="80" t="e">
        <f>AVERAGEIFS(Entrada!$J$7:$J$3006,Entrada!$D$7:$D$3006,$D$5,Entrada!$I$7:$I$3006,P566)</f>
        <v>#DIV/0!</v>
      </c>
      <c r="S566" s="80">
        <v>5.62E-3</v>
      </c>
    </row>
    <row r="567" spans="11:19" ht="15" customHeight="1">
      <c r="K567" s="2" t="str">
        <f>IF(PG!D569="","-",PG!D569)</f>
        <v>-</v>
      </c>
      <c r="N567" s="80" t="str">
        <f t="shared" si="21"/>
        <v/>
      </c>
      <c r="O567" s="80" t="str">
        <f t="shared" si="22"/>
        <v/>
      </c>
      <c r="P567" s="80" t="str">
        <f>IF(PI_For!C569=0,"Não cadastrado",PI_For!C569)</f>
        <v>Não cadastrado</v>
      </c>
      <c r="Q567" s="80" t="e">
        <f>AVERAGEIFS(Entrada!$G$7:$G$3006,Entrada!$D$7:$D$3006,$D$5,Entrada!$I$7:$I$3006,P567)</f>
        <v>#DIV/0!</v>
      </c>
      <c r="R567" s="80" t="e">
        <f>AVERAGEIFS(Entrada!$J$7:$J$3006,Entrada!$D$7:$D$3006,$D$5,Entrada!$I$7:$I$3006,P567)</f>
        <v>#DIV/0!</v>
      </c>
      <c r="S567" s="80">
        <v>5.6299999999999996E-3</v>
      </c>
    </row>
    <row r="568" spans="11:19" ht="15" customHeight="1">
      <c r="K568" s="2" t="str">
        <f>IF(PG!D570="","-",PG!D570)</f>
        <v>-</v>
      </c>
      <c r="N568" s="80" t="str">
        <f t="shared" si="21"/>
        <v/>
      </c>
      <c r="O568" s="80" t="str">
        <f t="shared" si="22"/>
        <v/>
      </c>
      <c r="P568" s="80" t="str">
        <f>IF(PI_For!C570=0,"Não cadastrado",PI_For!C570)</f>
        <v>Não cadastrado</v>
      </c>
      <c r="Q568" s="80" t="e">
        <f>AVERAGEIFS(Entrada!$G$7:$G$3006,Entrada!$D$7:$D$3006,$D$5,Entrada!$I$7:$I$3006,P568)</f>
        <v>#DIV/0!</v>
      </c>
      <c r="R568" s="80" t="e">
        <f>AVERAGEIFS(Entrada!$J$7:$J$3006,Entrada!$D$7:$D$3006,$D$5,Entrada!$I$7:$I$3006,P568)</f>
        <v>#DIV/0!</v>
      </c>
      <c r="S568" s="80">
        <v>5.64E-3</v>
      </c>
    </row>
    <row r="569" spans="11:19" ht="15" customHeight="1">
      <c r="K569" s="2" t="str">
        <f>IF(PG!D571="","-",PG!D571)</f>
        <v>-</v>
      </c>
      <c r="N569" s="80" t="str">
        <f t="shared" si="21"/>
        <v/>
      </c>
      <c r="O569" s="80" t="str">
        <f t="shared" si="22"/>
        <v/>
      </c>
      <c r="P569" s="80" t="str">
        <f>IF(PI_For!C571=0,"Não cadastrado",PI_For!C571)</f>
        <v>Não cadastrado</v>
      </c>
      <c r="Q569" s="80" t="e">
        <f>AVERAGEIFS(Entrada!$G$7:$G$3006,Entrada!$D$7:$D$3006,$D$5,Entrada!$I$7:$I$3006,P569)</f>
        <v>#DIV/0!</v>
      </c>
      <c r="R569" s="80" t="e">
        <f>AVERAGEIFS(Entrada!$J$7:$J$3006,Entrada!$D$7:$D$3006,$D$5,Entrada!$I$7:$I$3006,P569)</f>
        <v>#DIV/0!</v>
      </c>
      <c r="S569" s="80">
        <v>5.6499999999999996E-3</v>
      </c>
    </row>
    <row r="570" spans="11:19" ht="15" customHeight="1">
      <c r="K570" s="2" t="str">
        <f>IF(PG!D572="","-",PG!D572)</f>
        <v>-</v>
      </c>
      <c r="N570" s="80" t="str">
        <f t="shared" si="21"/>
        <v/>
      </c>
      <c r="O570" s="80" t="str">
        <f t="shared" si="22"/>
        <v/>
      </c>
      <c r="P570" s="80" t="str">
        <f>IF(PI_For!C572=0,"Não cadastrado",PI_For!C572)</f>
        <v>Não cadastrado</v>
      </c>
      <c r="Q570" s="80" t="e">
        <f>AVERAGEIFS(Entrada!$G$7:$G$3006,Entrada!$D$7:$D$3006,$D$5,Entrada!$I$7:$I$3006,P570)</f>
        <v>#DIV/0!</v>
      </c>
      <c r="R570" s="80" t="e">
        <f>AVERAGEIFS(Entrada!$J$7:$J$3006,Entrada!$D$7:$D$3006,$D$5,Entrada!$I$7:$I$3006,P570)</f>
        <v>#DIV/0!</v>
      </c>
      <c r="S570" s="80">
        <v>5.6600000000000001E-3</v>
      </c>
    </row>
    <row r="571" spans="11:19" ht="15" customHeight="1">
      <c r="K571" s="2" t="str">
        <f>IF(PG!D573="","-",PG!D573)</f>
        <v>-</v>
      </c>
      <c r="N571" s="80" t="str">
        <f t="shared" si="21"/>
        <v/>
      </c>
      <c r="O571" s="80" t="str">
        <f t="shared" si="22"/>
        <v/>
      </c>
      <c r="P571" s="80" t="str">
        <f>IF(PI_For!C573=0,"Não cadastrado",PI_For!C573)</f>
        <v>Não cadastrado</v>
      </c>
      <c r="Q571" s="80" t="e">
        <f>AVERAGEIFS(Entrada!$G$7:$G$3006,Entrada!$D$7:$D$3006,$D$5,Entrada!$I$7:$I$3006,P571)</f>
        <v>#DIV/0!</v>
      </c>
      <c r="R571" s="80" t="e">
        <f>AVERAGEIFS(Entrada!$J$7:$J$3006,Entrada!$D$7:$D$3006,$D$5,Entrada!$I$7:$I$3006,P571)</f>
        <v>#DIV/0!</v>
      </c>
      <c r="S571" s="80">
        <v>5.6699999999999997E-3</v>
      </c>
    </row>
    <row r="572" spans="11:19" ht="15" customHeight="1">
      <c r="K572" s="2" t="str">
        <f>IF(PG!D574="","-",PG!D574)</f>
        <v>-</v>
      </c>
      <c r="N572" s="80" t="str">
        <f t="shared" si="21"/>
        <v/>
      </c>
      <c r="O572" s="80" t="str">
        <f t="shared" si="22"/>
        <v/>
      </c>
      <c r="P572" s="80" t="str">
        <f>IF(PI_For!C574=0,"Não cadastrado",PI_For!C574)</f>
        <v>Não cadastrado</v>
      </c>
      <c r="Q572" s="80" t="e">
        <f>AVERAGEIFS(Entrada!$G$7:$G$3006,Entrada!$D$7:$D$3006,$D$5,Entrada!$I$7:$I$3006,P572)</f>
        <v>#DIV/0!</v>
      </c>
      <c r="R572" s="80" t="e">
        <f>AVERAGEIFS(Entrada!$J$7:$J$3006,Entrada!$D$7:$D$3006,$D$5,Entrada!$I$7:$I$3006,P572)</f>
        <v>#DIV/0!</v>
      </c>
      <c r="S572" s="80">
        <v>5.6800000000000002E-3</v>
      </c>
    </row>
    <row r="573" spans="11:19" ht="15" customHeight="1">
      <c r="K573" s="2" t="str">
        <f>IF(PG!D575="","-",PG!D575)</f>
        <v>-</v>
      </c>
      <c r="N573" s="80" t="str">
        <f t="shared" si="21"/>
        <v/>
      </c>
      <c r="O573" s="80" t="str">
        <f t="shared" si="22"/>
        <v/>
      </c>
      <c r="P573" s="80" t="str">
        <f>IF(PI_For!C575=0,"Não cadastrado",PI_For!C575)</f>
        <v>Não cadastrado</v>
      </c>
      <c r="Q573" s="80" t="e">
        <f>AVERAGEIFS(Entrada!$G$7:$G$3006,Entrada!$D$7:$D$3006,$D$5,Entrada!$I$7:$I$3006,P573)</f>
        <v>#DIV/0!</v>
      </c>
      <c r="R573" s="80" t="e">
        <f>AVERAGEIFS(Entrada!$J$7:$J$3006,Entrada!$D$7:$D$3006,$D$5,Entrada!$I$7:$I$3006,P573)</f>
        <v>#DIV/0!</v>
      </c>
      <c r="S573" s="80">
        <v>5.6899999999999997E-3</v>
      </c>
    </row>
    <row r="574" spans="11:19" ht="15" customHeight="1">
      <c r="K574" s="2" t="str">
        <f>IF(PG!D576="","-",PG!D576)</f>
        <v>-</v>
      </c>
      <c r="N574" s="80" t="str">
        <f t="shared" si="21"/>
        <v/>
      </c>
      <c r="O574" s="80" t="str">
        <f t="shared" si="22"/>
        <v/>
      </c>
      <c r="P574" s="80" t="str">
        <f>IF(PI_For!C576=0,"Não cadastrado",PI_For!C576)</f>
        <v>Não cadastrado</v>
      </c>
      <c r="Q574" s="80" t="e">
        <f>AVERAGEIFS(Entrada!$G$7:$G$3006,Entrada!$D$7:$D$3006,$D$5,Entrada!$I$7:$I$3006,P574)</f>
        <v>#DIV/0!</v>
      </c>
      <c r="R574" s="80" t="e">
        <f>AVERAGEIFS(Entrada!$J$7:$J$3006,Entrada!$D$7:$D$3006,$D$5,Entrada!$I$7:$I$3006,P574)</f>
        <v>#DIV/0!</v>
      </c>
      <c r="S574" s="80">
        <v>5.7000000000000002E-3</v>
      </c>
    </row>
    <row r="575" spans="11:19" ht="15" customHeight="1">
      <c r="K575" s="2" t="str">
        <f>IF(PG!D577="","-",PG!D577)</f>
        <v>-</v>
      </c>
      <c r="N575" s="80" t="str">
        <f t="shared" si="21"/>
        <v/>
      </c>
      <c r="O575" s="80" t="str">
        <f t="shared" si="22"/>
        <v/>
      </c>
      <c r="P575" s="80" t="str">
        <f>IF(PI_For!C577=0,"Não cadastrado",PI_For!C577)</f>
        <v>Não cadastrado</v>
      </c>
      <c r="Q575" s="80" t="e">
        <f>AVERAGEIFS(Entrada!$G$7:$G$3006,Entrada!$D$7:$D$3006,$D$5,Entrada!$I$7:$I$3006,P575)</f>
        <v>#DIV/0!</v>
      </c>
      <c r="R575" s="80" t="e">
        <f>AVERAGEIFS(Entrada!$J$7:$J$3006,Entrada!$D$7:$D$3006,$D$5,Entrada!$I$7:$I$3006,P575)</f>
        <v>#DIV/0!</v>
      </c>
      <c r="S575" s="80">
        <v>5.7099999999999998E-3</v>
      </c>
    </row>
    <row r="576" spans="11:19" ht="15" customHeight="1">
      <c r="K576" s="2" t="str">
        <f>IF(PG!D578="","-",PG!D578)</f>
        <v>-</v>
      </c>
      <c r="N576" s="80" t="str">
        <f t="shared" si="21"/>
        <v/>
      </c>
      <c r="O576" s="80" t="str">
        <f t="shared" si="22"/>
        <v/>
      </c>
      <c r="P576" s="80" t="str">
        <f>IF(PI_For!C578=0,"Não cadastrado",PI_For!C578)</f>
        <v>Não cadastrado</v>
      </c>
      <c r="Q576" s="80" t="e">
        <f>AVERAGEIFS(Entrada!$G$7:$G$3006,Entrada!$D$7:$D$3006,$D$5,Entrada!$I$7:$I$3006,P576)</f>
        <v>#DIV/0!</v>
      </c>
      <c r="R576" s="80" t="e">
        <f>AVERAGEIFS(Entrada!$J$7:$J$3006,Entrada!$D$7:$D$3006,$D$5,Entrada!$I$7:$I$3006,P576)</f>
        <v>#DIV/0!</v>
      </c>
      <c r="S576" s="80">
        <v>5.7200000000000003E-3</v>
      </c>
    </row>
    <row r="577" spans="11:19" ht="15" customHeight="1">
      <c r="K577" s="2" t="str">
        <f>IF(PG!D579="","-",PG!D579)</f>
        <v>-</v>
      </c>
      <c r="N577" s="80" t="str">
        <f t="shared" si="21"/>
        <v/>
      </c>
      <c r="O577" s="80" t="str">
        <f t="shared" si="22"/>
        <v/>
      </c>
      <c r="P577" s="80" t="str">
        <f>IF(PI_For!C579=0,"Não cadastrado",PI_For!C579)</f>
        <v>Não cadastrado</v>
      </c>
      <c r="Q577" s="80" t="e">
        <f>AVERAGEIFS(Entrada!$G$7:$G$3006,Entrada!$D$7:$D$3006,$D$5,Entrada!$I$7:$I$3006,P577)</f>
        <v>#DIV/0!</v>
      </c>
      <c r="R577" s="80" t="e">
        <f>AVERAGEIFS(Entrada!$J$7:$J$3006,Entrada!$D$7:$D$3006,$D$5,Entrada!$I$7:$I$3006,P577)</f>
        <v>#DIV/0!</v>
      </c>
      <c r="S577" s="80">
        <v>5.7299999999999999E-3</v>
      </c>
    </row>
    <row r="578" spans="11:19" ht="15" customHeight="1">
      <c r="K578" s="2" t="str">
        <f>IF(PG!D580="","-",PG!D580)</f>
        <v>-</v>
      </c>
      <c r="N578" s="80" t="str">
        <f t="shared" si="21"/>
        <v/>
      </c>
      <c r="O578" s="80" t="str">
        <f t="shared" si="22"/>
        <v/>
      </c>
      <c r="P578" s="80" t="str">
        <f>IF(PI_For!C580=0,"Não cadastrado",PI_For!C580)</f>
        <v>Não cadastrado</v>
      </c>
      <c r="Q578" s="80" t="e">
        <f>AVERAGEIFS(Entrada!$G$7:$G$3006,Entrada!$D$7:$D$3006,$D$5,Entrada!$I$7:$I$3006,P578)</f>
        <v>#DIV/0!</v>
      </c>
      <c r="R578" s="80" t="e">
        <f>AVERAGEIFS(Entrada!$J$7:$J$3006,Entrada!$D$7:$D$3006,$D$5,Entrada!$I$7:$I$3006,P578)</f>
        <v>#DIV/0!</v>
      </c>
      <c r="S578" s="80">
        <v>5.7400000000000003E-3</v>
      </c>
    </row>
    <row r="579" spans="11:19" ht="15" customHeight="1">
      <c r="K579" s="2" t="str">
        <f>IF(PG!D581="","-",PG!D581)</f>
        <v>-</v>
      </c>
      <c r="N579" s="80" t="str">
        <f t="shared" si="21"/>
        <v/>
      </c>
      <c r="O579" s="80" t="str">
        <f t="shared" si="22"/>
        <v/>
      </c>
      <c r="P579" s="80" t="str">
        <f>IF(PI_For!C581=0,"Não cadastrado",PI_For!C581)</f>
        <v>Não cadastrado</v>
      </c>
      <c r="Q579" s="80" t="e">
        <f>AVERAGEIFS(Entrada!$G$7:$G$3006,Entrada!$D$7:$D$3006,$D$5,Entrada!$I$7:$I$3006,P579)</f>
        <v>#DIV/0!</v>
      </c>
      <c r="R579" s="80" t="e">
        <f>AVERAGEIFS(Entrada!$J$7:$J$3006,Entrada!$D$7:$D$3006,$D$5,Entrada!$I$7:$I$3006,P579)</f>
        <v>#DIV/0!</v>
      </c>
      <c r="S579" s="80">
        <v>5.7499999999999999E-3</v>
      </c>
    </row>
    <row r="580" spans="11:19" ht="15" customHeight="1">
      <c r="K580" s="2" t="str">
        <f>IF(PG!D582="","-",PG!D582)</f>
        <v>-</v>
      </c>
      <c r="N580" s="80" t="str">
        <f t="shared" si="21"/>
        <v/>
      </c>
      <c r="O580" s="80" t="str">
        <f t="shared" si="22"/>
        <v/>
      </c>
      <c r="P580" s="80" t="str">
        <f>IF(PI_For!C582=0,"Não cadastrado",PI_For!C582)</f>
        <v>Não cadastrado</v>
      </c>
      <c r="Q580" s="80" t="e">
        <f>AVERAGEIFS(Entrada!$G$7:$G$3006,Entrada!$D$7:$D$3006,$D$5,Entrada!$I$7:$I$3006,P580)</f>
        <v>#DIV/0!</v>
      </c>
      <c r="R580" s="80" t="e">
        <f>AVERAGEIFS(Entrada!$J$7:$J$3006,Entrada!$D$7:$D$3006,$D$5,Entrada!$I$7:$I$3006,P580)</f>
        <v>#DIV/0!</v>
      </c>
      <c r="S580" s="80">
        <v>5.7600000000000004E-3</v>
      </c>
    </row>
    <row r="581" spans="11:19" ht="15" customHeight="1">
      <c r="K581" s="2" t="str">
        <f>IF(PG!D583="","-",PG!D583)</f>
        <v>-</v>
      </c>
      <c r="N581" s="80" t="str">
        <f t="shared" si="21"/>
        <v/>
      </c>
      <c r="O581" s="80" t="str">
        <f t="shared" si="22"/>
        <v/>
      </c>
      <c r="P581" s="80" t="str">
        <f>IF(PI_For!C583=0,"Não cadastrado",PI_For!C583)</f>
        <v>Não cadastrado</v>
      </c>
      <c r="Q581" s="80" t="e">
        <f>AVERAGEIFS(Entrada!$G$7:$G$3006,Entrada!$D$7:$D$3006,$D$5,Entrada!$I$7:$I$3006,P581)</f>
        <v>#DIV/0!</v>
      </c>
      <c r="R581" s="80" t="e">
        <f>AVERAGEIFS(Entrada!$J$7:$J$3006,Entrada!$D$7:$D$3006,$D$5,Entrada!$I$7:$I$3006,P581)</f>
        <v>#DIV/0!</v>
      </c>
      <c r="S581" s="80">
        <v>5.77E-3</v>
      </c>
    </row>
    <row r="582" spans="11:19" ht="15" customHeight="1">
      <c r="K582" s="2" t="str">
        <f>IF(PG!D584="","-",PG!D584)</f>
        <v>-</v>
      </c>
      <c r="N582" s="80" t="str">
        <f t="shared" ref="N582:N645" si="23">IFERROR(Q582+S582,"")</f>
        <v/>
      </c>
      <c r="O582" s="80" t="str">
        <f t="shared" ref="O582:O645" si="24">IFERROR(R582+S582,"")</f>
        <v/>
      </c>
      <c r="P582" s="80" t="str">
        <f>IF(PI_For!C584=0,"Não cadastrado",PI_For!C584)</f>
        <v>Não cadastrado</v>
      </c>
      <c r="Q582" s="80" t="e">
        <f>AVERAGEIFS(Entrada!$G$7:$G$3006,Entrada!$D$7:$D$3006,$D$5,Entrada!$I$7:$I$3006,P582)</f>
        <v>#DIV/0!</v>
      </c>
      <c r="R582" s="80" t="e">
        <f>AVERAGEIFS(Entrada!$J$7:$J$3006,Entrada!$D$7:$D$3006,$D$5,Entrada!$I$7:$I$3006,P582)</f>
        <v>#DIV/0!</v>
      </c>
      <c r="S582" s="80">
        <v>5.7800000000000004E-3</v>
      </c>
    </row>
    <row r="583" spans="11:19" ht="15" customHeight="1">
      <c r="K583" s="2" t="str">
        <f>IF(PG!D585="","-",PG!D585)</f>
        <v>-</v>
      </c>
      <c r="N583" s="80" t="str">
        <f t="shared" si="23"/>
        <v/>
      </c>
      <c r="O583" s="80" t="str">
        <f t="shared" si="24"/>
        <v/>
      </c>
      <c r="P583" s="80" t="str">
        <f>IF(PI_For!C585=0,"Não cadastrado",PI_For!C585)</f>
        <v>Não cadastrado</v>
      </c>
      <c r="Q583" s="80" t="e">
        <f>AVERAGEIFS(Entrada!$G$7:$G$3006,Entrada!$D$7:$D$3006,$D$5,Entrada!$I$7:$I$3006,P583)</f>
        <v>#DIV/0!</v>
      </c>
      <c r="R583" s="80" t="e">
        <f>AVERAGEIFS(Entrada!$J$7:$J$3006,Entrada!$D$7:$D$3006,$D$5,Entrada!$I$7:$I$3006,P583)</f>
        <v>#DIV/0!</v>
      </c>
      <c r="S583" s="80">
        <v>5.79E-3</v>
      </c>
    </row>
    <row r="584" spans="11:19" ht="15" customHeight="1">
      <c r="K584" s="2" t="str">
        <f>IF(PG!D586="","-",PG!D586)</f>
        <v>-</v>
      </c>
      <c r="N584" s="80" t="str">
        <f t="shared" si="23"/>
        <v/>
      </c>
      <c r="O584" s="80" t="str">
        <f t="shared" si="24"/>
        <v/>
      </c>
      <c r="P584" s="80" t="str">
        <f>IF(PI_For!C586=0,"Não cadastrado",PI_For!C586)</f>
        <v>Não cadastrado</v>
      </c>
      <c r="Q584" s="80" t="e">
        <f>AVERAGEIFS(Entrada!$G$7:$G$3006,Entrada!$D$7:$D$3006,$D$5,Entrada!$I$7:$I$3006,P584)</f>
        <v>#DIV/0!</v>
      </c>
      <c r="R584" s="80" t="e">
        <f>AVERAGEIFS(Entrada!$J$7:$J$3006,Entrada!$D$7:$D$3006,$D$5,Entrada!$I$7:$I$3006,P584)</f>
        <v>#DIV/0!</v>
      </c>
      <c r="S584" s="80">
        <v>5.7999999999999996E-3</v>
      </c>
    </row>
    <row r="585" spans="11:19" ht="15" customHeight="1">
      <c r="K585" s="2" t="str">
        <f>IF(PG!D587="","-",PG!D587)</f>
        <v>-</v>
      </c>
      <c r="N585" s="80" t="str">
        <f t="shared" si="23"/>
        <v/>
      </c>
      <c r="O585" s="80" t="str">
        <f t="shared" si="24"/>
        <v/>
      </c>
      <c r="P585" s="80" t="str">
        <f>IF(PI_For!C587=0,"Não cadastrado",PI_For!C587)</f>
        <v>Não cadastrado</v>
      </c>
      <c r="Q585" s="80" t="e">
        <f>AVERAGEIFS(Entrada!$G$7:$G$3006,Entrada!$D$7:$D$3006,$D$5,Entrada!$I$7:$I$3006,P585)</f>
        <v>#DIV/0!</v>
      </c>
      <c r="R585" s="80" t="e">
        <f>AVERAGEIFS(Entrada!$J$7:$J$3006,Entrada!$D$7:$D$3006,$D$5,Entrada!$I$7:$I$3006,P585)</f>
        <v>#DIV/0!</v>
      </c>
      <c r="S585" s="80">
        <v>5.8100000000000001E-3</v>
      </c>
    </row>
    <row r="586" spans="11:19" ht="15" customHeight="1">
      <c r="K586" s="2" t="str">
        <f>IF(PG!D588="","-",PG!D588)</f>
        <v>-</v>
      </c>
      <c r="N586" s="80" t="str">
        <f t="shared" si="23"/>
        <v/>
      </c>
      <c r="O586" s="80" t="str">
        <f t="shared" si="24"/>
        <v/>
      </c>
      <c r="P586" s="80" t="str">
        <f>IF(PI_For!C588=0,"Não cadastrado",PI_For!C588)</f>
        <v>Não cadastrado</v>
      </c>
      <c r="Q586" s="80" t="e">
        <f>AVERAGEIFS(Entrada!$G$7:$G$3006,Entrada!$D$7:$D$3006,$D$5,Entrada!$I$7:$I$3006,P586)</f>
        <v>#DIV/0!</v>
      </c>
      <c r="R586" s="80" t="e">
        <f>AVERAGEIFS(Entrada!$J$7:$J$3006,Entrada!$D$7:$D$3006,$D$5,Entrada!$I$7:$I$3006,P586)</f>
        <v>#DIV/0!</v>
      </c>
      <c r="S586" s="80">
        <v>5.8199999999999997E-3</v>
      </c>
    </row>
    <row r="587" spans="11:19" ht="15" customHeight="1">
      <c r="K587" s="2" t="str">
        <f>IF(PG!D589="","-",PG!D589)</f>
        <v>-</v>
      </c>
      <c r="N587" s="80" t="str">
        <f t="shared" si="23"/>
        <v/>
      </c>
      <c r="O587" s="80" t="str">
        <f t="shared" si="24"/>
        <v/>
      </c>
      <c r="P587" s="80" t="str">
        <f>IF(PI_For!C589=0,"Não cadastrado",PI_For!C589)</f>
        <v>Não cadastrado</v>
      </c>
      <c r="Q587" s="80" t="e">
        <f>AVERAGEIFS(Entrada!$G$7:$G$3006,Entrada!$D$7:$D$3006,$D$5,Entrada!$I$7:$I$3006,P587)</f>
        <v>#DIV/0!</v>
      </c>
      <c r="R587" s="80" t="e">
        <f>AVERAGEIFS(Entrada!$J$7:$J$3006,Entrada!$D$7:$D$3006,$D$5,Entrada!$I$7:$I$3006,P587)</f>
        <v>#DIV/0!</v>
      </c>
      <c r="S587" s="80">
        <v>5.8300000000000001E-3</v>
      </c>
    </row>
    <row r="588" spans="11:19" ht="15" customHeight="1">
      <c r="K588" s="2" t="str">
        <f>IF(PG!D590="","-",PG!D590)</f>
        <v>-</v>
      </c>
      <c r="N588" s="80" t="str">
        <f t="shared" si="23"/>
        <v/>
      </c>
      <c r="O588" s="80" t="str">
        <f t="shared" si="24"/>
        <v/>
      </c>
      <c r="P588" s="80" t="str">
        <f>IF(PI_For!C590=0,"Não cadastrado",PI_For!C590)</f>
        <v>Não cadastrado</v>
      </c>
      <c r="Q588" s="80" t="e">
        <f>AVERAGEIFS(Entrada!$G$7:$G$3006,Entrada!$D$7:$D$3006,$D$5,Entrada!$I$7:$I$3006,P588)</f>
        <v>#DIV/0!</v>
      </c>
      <c r="R588" s="80" t="e">
        <f>AVERAGEIFS(Entrada!$J$7:$J$3006,Entrada!$D$7:$D$3006,$D$5,Entrada!$I$7:$I$3006,P588)</f>
        <v>#DIV/0!</v>
      </c>
      <c r="S588" s="80">
        <v>5.8399999999999997E-3</v>
      </c>
    </row>
    <row r="589" spans="11:19" ht="15" customHeight="1">
      <c r="K589" s="2" t="str">
        <f>IF(PG!D591="","-",PG!D591)</f>
        <v>-</v>
      </c>
      <c r="N589" s="80" t="str">
        <f t="shared" si="23"/>
        <v/>
      </c>
      <c r="O589" s="80" t="str">
        <f t="shared" si="24"/>
        <v/>
      </c>
      <c r="P589" s="80" t="str">
        <f>IF(PI_For!C591=0,"Não cadastrado",PI_For!C591)</f>
        <v>Não cadastrado</v>
      </c>
      <c r="Q589" s="80" t="e">
        <f>AVERAGEIFS(Entrada!$G$7:$G$3006,Entrada!$D$7:$D$3006,$D$5,Entrada!$I$7:$I$3006,P589)</f>
        <v>#DIV/0!</v>
      </c>
      <c r="R589" s="80" t="e">
        <f>AVERAGEIFS(Entrada!$J$7:$J$3006,Entrada!$D$7:$D$3006,$D$5,Entrada!$I$7:$I$3006,P589)</f>
        <v>#DIV/0!</v>
      </c>
      <c r="S589" s="80">
        <v>5.8500000000000002E-3</v>
      </c>
    </row>
    <row r="590" spans="11:19" ht="15" customHeight="1">
      <c r="K590" s="2" t="str">
        <f>IF(PG!D592="","-",PG!D592)</f>
        <v>-</v>
      </c>
      <c r="N590" s="80" t="str">
        <f t="shared" si="23"/>
        <v/>
      </c>
      <c r="O590" s="80" t="str">
        <f t="shared" si="24"/>
        <v/>
      </c>
      <c r="P590" s="80" t="str">
        <f>IF(PI_For!C592=0,"Não cadastrado",PI_For!C592)</f>
        <v>Não cadastrado</v>
      </c>
      <c r="Q590" s="80" t="e">
        <f>AVERAGEIFS(Entrada!$G$7:$G$3006,Entrada!$D$7:$D$3006,$D$5,Entrada!$I$7:$I$3006,P590)</f>
        <v>#DIV/0!</v>
      </c>
      <c r="R590" s="80" t="e">
        <f>AVERAGEIFS(Entrada!$J$7:$J$3006,Entrada!$D$7:$D$3006,$D$5,Entrada!$I$7:$I$3006,P590)</f>
        <v>#DIV/0!</v>
      </c>
      <c r="S590" s="80">
        <v>5.8599999999999998E-3</v>
      </c>
    </row>
    <row r="591" spans="11:19" ht="15" customHeight="1">
      <c r="K591" s="2" t="str">
        <f>IF(PG!D593="","-",PG!D593)</f>
        <v>-</v>
      </c>
      <c r="N591" s="80" t="str">
        <f t="shared" si="23"/>
        <v/>
      </c>
      <c r="O591" s="80" t="str">
        <f t="shared" si="24"/>
        <v/>
      </c>
      <c r="P591" s="80" t="str">
        <f>IF(PI_For!C593=0,"Não cadastrado",PI_For!C593)</f>
        <v>Não cadastrado</v>
      </c>
      <c r="Q591" s="80" t="e">
        <f>AVERAGEIFS(Entrada!$G$7:$G$3006,Entrada!$D$7:$D$3006,$D$5,Entrada!$I$7:$I$3006,P591)</f>
        <v>#DIV/0!</v>
      </c>
      <c r="R591" s="80" t="e">
        <f>AVERAGEIFS(Entrada!$J$7:$J$3006,Entrada!$D$7:$D$3006,$D$5,Entrada!$I$7:$I$3006,P591)</f>
        <v>#DIV/0!</v>
      </c>
      <c r="S591" s="80">
        <v>5.8700000000000002E-3</v>
      </c>
    </row>
    <row r="592" spans="11:19" ht="15" customHeight="1">
      <c r="K592" s="2" t="str">
        <f>IF(PG!D594="","-",PG!D594)</f>
        <v>-</v>
      </c>
      <c r="N592" s="80" t="str">
        <f t="shared" si="23"/>
        <v/>
      </c>
      <c r="O592" s="80" t="str">
        <f t="shared" si="24"/>
        <v/>
      </c>
      <c r="P592" s="80" t="str">
        <f>IF(PI_For!C594=0,"Não cadastrado",PI_For!C594)</f>
        <v>Não cadastrado</v>
      </c>
      <c r="Q592" s="80" t="e">
        <f>AVERAGEIFS(Entrada!$G$7:$G$3006,Entrada!$D$7:$D$3006,$D$5,Entrada!$I$7:$I$3006,P592)</f>
        <v>#DIV/0!</v>
      </c>
      <c r="R592" s="80" t="e">
        <f>AVERAGEIFS(Entrada!$J$7:$J$3006,Entrada!$D$7:$D$3006,$D$5,Entrada!$I$7:$I$3006,P592)</f>
        <v>#DIV/0!</v>
      </c>
      <c r="S592" s="80">
        <v>5.8799999999999998E-3</v>
      </c>
    </row>
    <row r="593" spans="11:19" ht="15" customHeight="1">
      <c r="K593" s="2" t="str">
        <f>IF(PG!D595="","-",PG!D595)</f>
        <v>-</v>
      </c>
      <c r="N593" s="80" t="str">
        <f t="shared" si="23"/>
        <v/>
      </c>
      <c r="O593" s="80" t="str">
        <f t="shared" si="24"/>
        <v/>
      </c>
      <c r="P593" s="80" t="str">
        <f>IF(PI_For!C595=0,"Não cadastrado",PI_For!C595)</f>
        <v>Não cadastrado</v>
      </c>
      <c r="Q593" s="80" t="e">
        <f>AVERAGEIFS(Entrada!$G$7:$G$3006,Entrada!$D$7:$D$3006,$D$5,Entrada!$I$7:$I$3006,P593)</f>
        <v>#DIV/0!</v>
      </c>
      <c r="R593" s="80" t="e">
        <f>AVERAGEIFS(Entrada!$J$7:$J$3006,Entrada!$D$7:$D$3006,$D$5,Entrada!$I$7:$I$3006,P593)</f>
        <v>#DIV/0!</v>
      </c>
      <c r="S593" s="80">
        <v>5.8900000000000003E-3</v>
      </c>
    </row>
    <row r="594" spans="11:19" ht="15" customHeight="1">
      <c r="K594" s="2" t="str">
        <f>IF(PG!D596="","-",PG!D596)</f>
        <v>-</v>
      </c>
      <c r="N594" s="80" t="str">
        <f t="shared" si="23"/>
        <v/>
      </c>
      <c r="O594" s="80" t="str">
        <f t="shared" si="24"/>
        <v/>
      </c>
      <c r="P594" s="80" t="str">
        <f>IF(PI_For!C596=0,"Não cadastrado",PI_For!C596)</f>
        <v>Não cadastrado</v>
      </c>
      <c r="Q594" s="80" t="e">
        <f>AVERAGEIFS(Entrada!$G$7:$G$3006,Entrada!$D$7:$D$3006,$D$5,Entrada!$I$7:$I$3006,P594)</f>
        <v>#DIV/0!</v>
      </c>
      <c r="R594" s="80" t="e">
        <f>AVERAGEIFS(Entrada!$J$7:$J$3006,Entrada!$D$7:$D$3006,$D$5,Entrada!$I$7:$I$3006,P594)</f>
        <v>#DIV/0!</v>
      </c>
      <c r="S594" s="80">
        <v>5.8999999999999999E-3</v>
      </c>
    </row>
    <row r="595" spans="11:19" ht="15" customHeight="1">
      <c r="K595" s="2" t="str">
        <f>IF(PG!D597="","-",PG!D597)</f>
        <v>-</v>
      </c>
      <c r="N595" s="80" t="str">
        <f t="shared" si="23"/>
        <v/>
      </c>
      <c r="O595" s="80" t="str">
        <f t="shared" si="24"/>
        <v/>
      </c>
      <c r="P595" s="80" t="str">
        <f>IF(PI_For!C597=0,"Não cadastrado",PI_For!C597)</f>
        <v>Não cadastrado</v>
      </c>
      <c r="Q595" s="80" t="e">
        <f>AVERAGEIFS(Entrada!$G$7:$G$3006,Entrada!$D$7:$D$3006,$D$5,Entrada!$I$7:$I$3006,P595)</f>
        <v>#DIV/0!</v>
      </c>
      <c r="R595" s="80" t="e">
        <f>AVERAGEIFS(Entrada!$J$7:$J$3006,Entrada!$D$7:$D$3006,$D$5,Entrada!$I$7:$I$3006,P595)</f>
        <v>#DIV/0!</v>
      </c>
      <c r="S595" s="80">
        <v>5.9100000000000003E-3</v>
      </c>
    </row>
    <row r="596" spans="11:19" ht="15" customHeight="1">
      <c r="K596" s="2" t="str">
        <f>IF(PG!D598="","-",PG!D598)</f>
        <v>-</v>
      </c>
      <c r="N596" s="80" t="str">
        <f t="shared" si="23"/>
        <v/>
      </c>
      <c r="O596" s="80" t="str">
        <f t="shared" si="24"/>
        <v/>
      </c>
      <c r="P596" s="80" t="str">
        <f>IF(PI_For!C598=0,"Não cadastrado",PI_For!C598)</f>
        <v>Não cadastrado</v>
      </c>
      <c r="Q596" s="80" t="e">
        <f>AVERAGEIFS(Entrada!$G$7:$G$3006,Entrada!$D$7:$D$3006,$D$5,Entrada!$I$7:$I$3006,P596)</f>
        <v>#DIV/0!</v>
      </c>
      <c r="R596" s="80" t="e">
        <f>AVERAGEIFS(Entrada!$J$7:$J$3006,Entrada!$D$7:$D$3006,$D$5,Entrada!$I$7:$I$3006,P596)</f>
        <v>#DIV/0!</v>
      </c>
      <c r="S596" s="80">
        <v>5.9199999999999999E-3</v>
      </c>
    </row>
    <row r="597" spans="11:19" ht="15" customHeight="1">
      <c r="K597" s="2" t="str">
        <f>IF(PG!D599="","-",PG!D599)</f>
        <v>-</v>
      </c>
      <c r="N597" s="80" t="str">
        <f t="shared" si="23"/>
        <v/>
      </c>
      <c r="O597" s="80" t="str">
        <f t="shared" si="24"/>
        <v/>
      </c>
      <c r="P597" s="80" t="str">
        <f>IF(PI_For!C599=0,"Não cadastrado",PI_For!C599)</f>
        <v>Não cadastrado</v>
      </c>
      <c r="Q597" s="80" t="e">
        <f>AVERAGEIFS(Entrada!$G$7:$G$3006,Entrada!$D$7:$D$3006,$D$5,Entrada!$I$7:$I$3006,P597)</f>
        <v>#DIV/0!</v>
      </c>
      <c r="R597" s="80" t="e">
        <f>AVERAGEIFS(Entrada!$J$7:$J$3006,Entrada!$D$7:$D$3006,$D$5,Entrada!$I$7:$I$3006,P597)</f>
        <v>#DIV/0!</v>
      </c>
      <c r="S597" s="80">
        <v>5.9300000000000004E-3</v>
      </c>
    </row>
    <row r="598" spans="11:19" ht="15" customHeight="1">
      <c r="K598" s="2" t="str">
        <f>IF(PG!D600="","-",PG!D600)</f>
        <v>-</v>
      </c>
      <c r="N598" s="80" t="str">
        <f t="shared" si="23"/>
        <v/>
      </c>
      <c r="O598" s="80" t="str">
        <f t="shared" si="24"/>
        <v/>
      </c>
      <c r="P598" s="80" t="str">
        <f>IF(PI_For!C600=0,"Não cadastrado",PI_For!C600)</f>
        <v>Não cadastrado</v>
      </c>
      <c r="Q598" s="80" t="e">
        <f>AVERAGEIFS(Entrada!$G$7:$G$3006,Entrada!$D$7:$D$3006,$D$5,Entrada!$I$7:$I$3006,P598)</f>
        <v>#DIV/0!</v>
      </c>
      <c r="R598" s="80" t="e">
        <f>AVERAGEIFS(Entrada!$J$7:$J$3006,Entrada!$D$7:$D$3006,$D$5,Entrada!$I$7:$I$3006,P598)</f>
        <v>#DIV/0!</v>
      </c>
      <c r="S598" s="80">
        <v>5.94E-3</v>
      </c>
    </row>
    <row r="599" spans="11:19" ht="15" customHeight="1">
      <c r="K599" s="2" t="str">
        <f>IF(PG!D601="","-",PG!D601)</f>
        <v>-</v>
      </c>
      <c r="N599" s="80" t="str">
        <f t="shared" si="23"/>
        <v/>
      </c>
      <c r="O599" s="80" t="str">
        <f t="shared" si="24"/>
        <v/>
      </c>
      <c r="P599" s="80" t="str">
        <f>IF(PI_For!C601=0,"Não cadastrado",PI_For!C601)</f>
        <v>Não cadastrado</v>
      </c>
      <c r="Q599" s="80" t="e">
        <f>AVERAGEIFS(Entrada!$G$7:$G$3006,Entrada!$D$7:$D$3006,$D$5,Entrada!$I$7:$I$3006,P599)</f>
        <v>#DIV/0!</v>
      </c>
      <c r="R599" s="80" t="e">
        <f>AVERAGEIFS(Entrada!$J$7:$J$3006,Entrada!$D$7:$D$3006,$D$5,Entrada!$I$7:$I$3006,P599)</f>
        <v>#DIV/0!</v>
      </c>
      <c r="S599" s="80">
        <v>5.9500000000000004E-3</v>
      </c>
    </row>
    <row r="600" spans="11:19" ht="15" customHeight="1">
      <c r="K600" s="2" t="str">
        <f>IF(PG!D602="","-",PG!D602)</f>
        <v>-</v>
      </c>
      <c r="N600" s="80" t="str">
        <f t="shared" si="23"/>
        <v/>
      </c>
      <c r="O600" s="80" t="str">
        <f t="shared" si="24"/>
        <v/>
      </c>
      <c r="P600" s="80" t="str">
        <f>IF(PI_For!C602=0,"Não cadastrado",PI_For!C602)</f>
        <v>Não cadastrado</v>
      </c>
      <c r="Q600" s="80" t="e">
        <f>AVERAGEIFS(Entrada!$G$7:$G$3006,Entrada!$D$7:$D$3006,$D$5,Entrada!$I$7:$I$3006,P600)</f>
        <v>#DIV/0!</v>
      </c>
      <c r="R600" s="80" t="e">
        <f>AVERAGEIFS(Entrada!$J$7:$J$3006,Entrada!$D$7:$D$3006,$D$5,Entrada!$I$7:$I$3006,P600)</f>
        <v>#DIV/0!</v>
      </c>
      <c r="S600" s="80">
        <v>5.96E-3</v>
      </c>
    </row>
    <row r="601" spans="11:19" ht="15" customHeight="1">
      <c r="K601" s="2" t="str">
        <f>IF(PG!D603="","-",PG!D603)</f>
        <v>-</v>
      </c>
      <c r="N601" s="80" t="str">
        <f t="shared" si="23"/>
        <v/>
      </c>
      <c r="O601" s="80" t="str">
        <f t="shared" si="24"/>
        <v/>
      </c>
      <c r="P601" s="80" t="str">
        <f>IF(PI_For!C603=0,"Não cadastrado",PI_For!C603)</f>
        <v>Não cadastrado</v>
      </c>
      <c r="Q601" s="80" t="e">
        <f>AVERAGEIFS(Entrada!$G$7:$G$3006,Entrada!$D$7:$D$3006,$D$5,Entrada!$I$7:$I$3006,P601)</f>
        <v>#DIV/0!</v>
      </c>
      <c r="R601" s="80" t="e">
        <f>AVERAGEIFS(Entrada!$J$7:$J$3006,Entrada!$D$7:$D$3006,$D$5,Entrada!$I$7:$I$3006,P601)</f>
        <v>#DIV/0!</v>
      </c>
      <c r="S601" s="80">
        <v>5.9699999999999996E-3</v>
      </c>
    </row>
    <row r="602" spans="11:19" ht="15" customHeight="1">
      <c r="K602" s="2" t="str">
        <f>IF(PG!D604="","-",PG!D604)</f>
        <v>-</v>
      </c>
      <c r="N602" s="80" t="str">
        <f t="shared" si="23"/>
        <v/>
      </c>
      <c r="O602" s="80" t="str">
        <f t="shared" si="24"/>
        <v/>
      </c>
      <c r="P602" s="80" t="str">
        <f>IF(PI_For!C604=0,"Não cadastrado",PI_For!C604)</f>
        <v>Não cadastrado</v>
      </c>
      <c r="Q602" s="80" t="e">
        <f>AVERAGEIFS(Entrada!$G$7:$G$3006,Entrada!$D$7:$D$3006,$D$5,Entrada!$I$7:$I$3006,P602)</f>
        <v>#DIV/0!</v>
      </c>
      <c r="R602" s="80" t="e">
        <f>AVERAGEIFS(Entrada!$J$7:$J$3006,Entrada!$D$7:$D$3006,$D$5,Entrada!$I$7:$I$3006,P602)</f>
        <v>#DIV/0!</v>
      </c>
      <c r="S602" s="80">
        <v>5.9800000000000001E-3</v>
      </c>
    </row>
    <row r="603" spans="11:19" ht="15" customHeight="1">
      <c r="K603" s="2" t="str">
        <f>IF(PG!D605="","-",PG!D605)</f>
        <v>-</v>
      </c>
      <c r="N603" s="80" t="str">
        <f t="shared" si="23"/>
        <v/>
      </c>
      <c r="O603" s="80" t="str">
        <f t="shared" si="24"/>
        <v/>
      </c>
      <c r="P603" s="80" t="str">
        <f>IF(PI_For!C605=0,"Não cadastrado",PI_For!C605)</f>
        <v>Não cadastrado</v>
      </c>
      <c r="Q603" s="80" t="e">
        <f>AVERAGEIFS(Entrada!$G$7:$G$3006,Entrada!$D$7:$D$3006,$D$5,Entrada!$I$7:$I$3006,P603)</f>
        <v>#DIV/0!</v>
      </c>
      <c r="R603" s="80" t="e">
        <f>AVERAGEIFS(Entrada!$J$7:$J$3006,Entrada!$D$7:$D$3006,$D$5,Entrada!$I$7:$I$3006,P603)</f>
        <v>#DIV/0!</v>
      </c>
      <c r="S603" s="80">
        <v>5.9899999999999997E-3</v>
      </c>
    </row>
    <row r="604" spans="11:19" ht="15" customHeight="1">
      <c r="K604" s="2" t="str">
        <f>IF(PG!D606="","-",PG!D606)</f>
        <v>-</v>
      </c>
      <c r="N604" s="80" t="str">
        <f t="shared" si="23"/>
        <v/>
      </c>
      <c r="O604" s="80" t="str">
        <f t="shared" si="24"/>
        <v/>
      </c>
      <c r="P604" s="80" t="str">
        <f>IF(PI_For!C606=0,"Não cadastrado",PI_For!C606)</f>
        <v>Não cadastrado</v>
      </c>
      <c r="Q604" s="80" t="e">
        <f>AVERAGEIFS(Entrada!$G$7:$G$3006,Entrada!$D$7:$D$3006,$D$5,Entrada!$I$7:$I$3006,P604)</f>
        <v>#DIV/0!</v>
      </c>
      <c r="R604" s="80" t="e">
        <f>AVERAGEIFS(Entrada!$J$7:$J$3006,Entrada!$D$7:$D$3006,$D$5,Entrada!$I$7:$I$3006,P604)</f>
        <v>#DIV/0!</v>
      </c>
      <c r="S604" s="80">
        <v>6.0000000000000001E-3</v>
      </c>
    </row>
    <row r="605" spans="11:19" ht="15" customHeight="1">
      <c r="K605" s="2" t="str">
        <f>IF(PG!D607="","-",PG!D607)</f>
        <v>-</v>
      </c>
      <c r="N605" s="80" t="str">
        <f t="shared" si="23"/>
        <v/>
      </c>
      <c r="O605" s="80" t="str">
        <f t="shared" si="24"/>
        <v/>
      </c>
      <c r="P605" s="80" t="str">
        <f>IF(PI_For!C607=0,"Não cadastrado",PI_For!C607)</f>
        <v>Não cadastrado</v>
      </c>
      <c r="Q605" s="80" t="e">
        <f>AVERAGEIFS(Entrada!$G$7:$G$3006,Entrada!$D$7:$D$3006,$D$5,Entrada!$I$7:$I$3006,P605)</f>
        <v>#DIV/0!</v>
      </c>
      <c r="R605" s="80" t="e">
        <f>AVERAGEIFS(Entrada!$J$7:$J$3006,Entrada!$D$7:$D$3006,$D$5,Entrada!$I$7:$I$3006,P605)</f>
        <v>#DIV/0!</v>
      </c>
      <c r="S605" s="80">
        <v>6.0099999999999997E-3</v>
      </c>
    </row>
    <row r="606" spans="11:19" ht="15" customHeight="1">
      <c r="K606" s="2" t="str">
        <f>IF(PG!D608="","-",PG!D608)</f>
        <v>-</v>
      </c>
      <c r="N606" s="80" t="str">
        <f t="shared" si="23"/>
        <v/>
      </c>
      <c r="O606" s="80" t="str">
        <f t="shared" si="24"/>
        <v/>
      </c>
      <c r="P606" s="80" t="str">
        <f>IF(PI_For!C608=0,"Não cadastrado",PI_For!C608)</f>
        <v>Não cadastrado</v>
      </c>
      <c r="Q606" s="80" t="e">
        <f>AVERAGEIFS(Entrada!$G$7:$G$3006,Entrada!$D$7:$D$3006,$D$5,Entrada!$I$7:$I$3006,P606)</f>
        <v>#DIV/0!</v>
      </c>
      <c r="R606" s="80" t="e">
        <f>AVERAGEIFS(Entrada!$J$7:$J$3006,Entrada!$D$7:$D$3006,$D$5,Entrada!$I$7:$I$3006,P606)</f>
        <v>#DIV/0!</v>
      </c>
      <c r="S606" s="80">
        <v>6.0200000000000002E-3</v>
      </c>
    </row>
    <row r="607" spans="11:19" ht="15" customHeight="1">
      <c r="K607" s="2" t="str">
        <f>IF(PG!D609="","-",PG!D609)</f>
        <v>-</v>
      </c>
      <c r="N607" s="80" t="str">
        <f t="shared" si="23"/>
        <v/>
      </c>
      <c r="O607" s="80" t="str">
        <f t="shared" si="24"/>
        <v/>
      </c>
      <c r="P607" s="80" t="str">
        <f>IF(PI_For!C609=0,"Não cadastrado",PI_For!C609)</f>
        <v>Não cadastrado</v>
      </c>
      <c r="Q607" s="80" t="e">
        <f>AVERAGEIFS(Entrada!$G$7:$G$3006,Entrada!$D$7:$D$3006,$D$5,Entrada!$I$7:$I$3006,P607)</f>
        <v>#DIV/0!</v>
      </c>
      <c r="R607" s="80" t="e">
        <f>AVERAGEIFS(Entrada!$J$7:$J$3006,Entrada!$D$7:$D$3006,$D$5,Entrada!$I$7:$I$3006,P607)</f>
        <v>#DIV/0!</v>
      </c>
      <c r="S607" s="80">
        <v>6.0299999999999998E-3</v>
      </c>
    </row>
    <row r="608" spans="11:19" ht="15" customHeight="1">
      <c r="K608" s="2" t="str">
        <f>IF(PG!D610="","-",PG!D610)</f>
        <v>-</v>
      </c>
      <c r="N608" s="80" t="str">
        <f t="shared" si="23"/>
        <v/>
      </c>
      <c r="O608" s="80" t="str">
        <f t="shared" si="24"/>
        <v/>
      </c>
      <c r="P608" s="80" t="str">
        <f>IF(PI_For!C610=0,"Não cadastrado",PI_For!C610)</f>
        <v>Não cadastrado</v>
      </c>
      <c r="Q608" s="80" t="e">
        <f>AVERAGEIFS(Entrada!$G$7:$G$3006,Entrada!$D$7:$D$3006,$D$5,Entrada!$I$7:$I$3006,P608)</f>
        <v>#DIV/0!</v>
      </c>
      <c r="R608" s="80" t="e">
        <f>AVERAGEIFS(Entrada!$J$7:$J$3006,Entrada!$D$7:$D$3006,$D$5,Entrada!$I$7:$I$3006,P608)</f>
        <v>#DIV/0!</v>
      </c>
      <c r="S608" s="80">
        <v>6.0400000000000002E-3</v>
      </c>
    </row>
    <row r="609" spans="11:19" ht="15" customHeight="1">
      <c r="K609" s="2" t="str">
        <f>IF(PG!D611="","-",PG!D611)</f>
        <v>-</v>
      </c>
      <c r="N609" s="80" t="str">
        <f t="shared" si="23"/>
        <v/>
      </c>
      <c r="O609" s="80" t="str">
        <f t="shared" si="24"/>
        <v/>
      </c>
      <c r="P609" s="80" t="str">
        <f>IF(PI_For!C611=0,"Não cadastrado",PI_For!C611)</f>
        <v>Não cadastrado</v>
      </c>
      <c r="Q609" s="80" t="e">
        <f>AVERAGEIFS(Entrada!$G$7:$G$3006,Entrada!$D$7:$D$3006,$D$5,Entrada!$I$7:$I$3006,P609)</f>
        <v>#DIV/0!</v>
      </c>
      <c r="R609" s="80" t="e">
        <f>AVERAGEIFS(Entrada!$J$7:$J$3006,Entrada!$D$7:$D$3006,$D$5,Entrada!$I$7:$I$3006,P609)</f>
        <v>#DIV/0!</v>
      </c>
      <c r="S609" s="80">
        <v>6.0499999999999998E-3</v>
      </c>
    </row>
    <row r="610" spans="11:19" ht="15" customHeight="1">
      <c r="K610" s="2" t="str">
        <f>IF(PG!D612="","-",PG!D612)</f>
        <v>-</v>
      </c>
      <c r="N610" s="80" t="str">
        <f t="shared" si="23"/>
        <v/>
      </c>
      <c r="O610" s="80" t="str">
        <f t="shared" si="24"/>
        <v/>
      </c>
      <c r="P610" s="80" t="str">
        <f>IF(PI_For!C612=0,"Não cadastrado",PI_For!C612)</f>
        <v>Não cadastrado</v>
      </c>
      <c r="Q610" s="80" t="e">
        <f>AVERAGEIFS(Entrada!$G$7:$G$3006,Entrada!$D$7:$D$3006,$D$5,Entrada!$I$7:$I$3006,P610)</f>
        <v>#DIV/0!</v>
      </c>
      <c r="R610" s="80" t="e">
        <f>AVERAGEIFS(Entrada!$J$7:$J$3006,Entrada!$D$7:$D$3006,$D$5,Entrada!$I$7:$I$3006,P610)</f>
        <v>#DIV/0!</v>
      </c>
      <c r="S610" s="80">
        <v>6.0600000000000003E-3</v>
      </c>
    </row>
    <row r="611" spans="11:19" ht="15" customHeight="1">
      <c r="K611" s="2" t="str">
        <f>IF(PG!D613="","-",PG!D613)</f>
        <v>-</v>
      </c>
      <c r="N611" s="80" t="str">
        <f t="shared" si="23"/>
        <v/>
      </c>
      <c r="O611" s="80" t="str">
        <f t="shared" si="24"/>
        <v/>
      </c>
      <c r="P611" s="80" t="str">
        <f>IF(PI_For!C613=0,"Não cadastrado",PI_For!C613)</f>
        <v>Não cadastrado</v>
      </c>
      <c r="Q611" s="80" t="e">
        <f>AVERAGEIFS(Entrada!$G$7:$G$3006,Entrada!$D$7:$D$3006,$D$5,Entrada!$I$7:$I$3006,P611)</f>
        <v>#DIV/0!</v>
      </c>
      <c r="R611" s="80" t="e">
        <f>AVERAGEIFS(Entrada!$J$7:$J$3006,Entrada!$D$7:$D$3006,$D$5,Entrada!$I$7:$I$3006,P611)</f>
        <v>#DIV/0!</v>
      </c>
      <c r="S611" s="80">
        <v>6.0699999999999999E-3</v>
      </c>
    </row>
    <row r="612" spans="11:19" ht="15" customHeight="1">
      <c r="K612" s="2" t="str">
        <f>IF(PG!D614="","-",PG!D614)</f>
        <v>-</v>
      </c>
      <c r="N612" s="80" t="str">
        <f t="shared" si="23"/>
        <v/>
      </c>
      <c r="O612" s="80" t="str">
        <f t="shared" si="24"/>
        <v/>
      </c>
      <c r="P612" s="80" t="str">
        <f>IF(PI_For!C614=0,"Não cadastrado",PI_For!C614)</f>
        <v>Não cadastrado</v>
      </c>
      <c r="Q612" s="80" t="e">
        <f>AVERAGEIFS(Entrada!$G$7:$G$3006,Entrada!$D$7:$D$3006,$D$5,Entrada!$I$7:$I$3006,P612)</f>
        <v>#DIV/0!</v>
      </c>
      <c r="R612" s="80" t="e">
        <f>AVERAGEIFS(Entrada!$J$7:$J$3006,Entrada!$D$7:$D$3006,$D$5,Entrada!$I$7:$I$3006,P612)</f>
        <v>#DIV/0!</v>
      </c>
      <c r="S612" s="80">
        <v>6.0800000000000003E-3</v>
      </c>
    </row>
    <row r="613" spans="11:19" ht="15" customHeight="1">
      <c r="K613" s="2" t="str">
        <f>IF(PG!D615="","-",PG!D615)</f>
        <v>-</v>
      </c>
      <c r="N613" s="80" t="str">
        <f t="shared" si="23"/>
        <v/>
      </c>
      <c r="O613" s="80" t="str">
        <f t="shared" si="24"/>
        <v/>
      </c>
      <c r="P613" s="80" t="str">
        <f>IF(PI_For!C615=0,"Não cadastrado",PI_For!C615)</f>
        <v>Não cadastrado</v>
      </c>
      <c r="Q613" s="80" t="e">
        <f>AVERAGEIFS(Entrada!$G$7:$G$3006,Entrada!$D$7:$D$3006,$D$5,Entrada!$I$7:$I$3006,P613)</f>
        <v>#DIV/0!</v>
      </c>
      <c r="R613" s="80" t="e">
        <f>AVERAGEIFS(Entrada!$J$7:$J$3006,Entrada!$D$7:$D$3006,$D$5,Entrada!$I$7:$I$3006,P613)</f>
        <v>#DIV/0!</v>
      </c>
      <c r="S613" s="80">
        <v>6.0899999999999999E-3</v>
      </c>
    </row>
    <row r="614" spans="11:19" ht="15" customHeight="1">
      <c r="K614" s="2" t="str">
        <f>IF(PG!D616="","-",PG!D616)</f>
        <v>-</v>
      </c>
      <c r="N614" s="80" t="str">
        <f t="shared" si="23"/>
        <v/>
      </c>
      <c r="O614" s="80" t="str">
        <f t="shared" si="24"/>
        <v/>
      </c>
      <c r="P614" s="80" t="str">
        <f>IF(PI_For!C616=0,"Não cadastrado",PI_For!C616)</f>
        <v>Não cadastrado</v>
      </c>
      <c r="Q614" s="80" t="e">
        <f>AVERAGEIFS(Entrada!$G$7:$G$3006,Entrada!$D$7:$D$3006,$D$5,Entrada!$I$7:$I$3006,P614)</f>
        <v>#DIV/0!</v>
      </c>
      <c r="R614" s="80" t="e">
        <f>AVERAGEIFS(Entrada!$J$7:$J$3006,Entrada!$D$7:$D$3006,$D$5,Entrada!$I$7:$I$3006,P614)</f>
        <v>#DIV/0!</v>
      </c>
      <c r="S614" s="80">
        <v>6.1000000000000004E-3</v>
      </c>
    </row>
    <row r="615" spans="11:19" ht="15" customHeight="1">
      <c r="K615" s="2" t="str">
        <f>IF(PG!D617="","-",PG!D617)</f>
        <v>-</v>
      </c>
      <c r="N615" s="80" t="str">
        <f t="shared" si="23"/>
        <v/>
      </c>
      <c r="O615" s="80" t="str">
        <f t="shared" si="24"/>
        <v/>
      </c>
      <c r="P615" s="80" t="str">
        <f>IF(PI_For!C617=0,"Não cadastrado",PI_For!C617)</f>
        <v>Não cadastrado</v>
      </c>
      <c r="Q615" s="80" t="e">
        <f>AVERAGEIFS(Entrada!$G$7:$G$3006,Entrada!$D$7:$D$3006,$D$5,Entrada!$I$7:$I$3006,P615)</f>
        <v>#DIV/0!</v>
      </c>
      <c r="R615" s="80" t="e">
        <f>AVERAGEIFS(Entrada!$J$7:$J$3006,Entrada!$D$7:$D$3006,$D$5,Entrada!$I$7:$I$3006,P615)</f>
        <v>#DIV/0!</v>
      </c>
      <c r="S615" s="80">
        <v>6.11E-3</v>
      </c>
    </row>
    <row r="616" spans="11:19" ht="15" customHeight="1">
      <c r="K616" s="2" t="str">
        <f>IF(PG!D618="","-",PG!D618)</f>
        <v>-</v>
      </c>
      <c r="N616" s="80" t="str">
        <f t="shared" si="23"/>
        <v/>
      </c>
      <c r="O616" s="80" t="str">
        <f t="shared" si="24"/>
        <v/>
      </c>
      <c r="P616" s="80" t="str">
        <f>IF(PI_For!C618=0,"Não cadastrado",PI_For!C618)</f>
        <v>Não cadastrado</v>
      </c>
      <c r="Q616" s="80" t="e">
        <f>AVERAGEIFS(Entrada!$G$7:$G$3006,Entrada!$D$7:$D$3006,$D$5,Entrada!$I$7:$I$3006,P616)</f>
        <v>#DIV/0!</v>
      </c>
      <c r="R616" s="80" t="e">
        <f>AVERAGEIFS(Entrada!$J$7:$J$3006,Entrada!$D$7:$D$3006,$D$5,Entrada!$I$7:$I$3006,P616)</f>
        <v>#DIV/0!</v>
      </c>
      <c r="S616" s="80">
        <v>6.1199999999999996E-3</v>
      </c>
    </row>
    <row r="617" spans="11:19" ht="15" customHeight="1">
      <c r="K617" s="2" t="str">
        <f>IF(PG!D619="","-",PG!D619)</f>
        <v>-</v>
      </c>
      <c r="N617" s="80" t="str">
        <f t="shared" si="23"/>
        <v/>
      </c>
      <c r="O617" s="80" t="str">
        <f t="shared" si="24"/>
        <v/>
      </c>
      <c r="P617" s="80" t="str">
        <f>IF(PI_For!C619=0,"Não cadastrado",PI_For!C619)</f>
        <v>Não cadastrado</v>
      </c>
      <c r="Q617" s="80" t="e">
        <f>AVERAGEIFS(Entrada!$G$7:$G$3006,Entrada!$D$7:$D$3006,$D$5,Entrada!$I$7:$I$3006,P617)</f>
        <v>#DIV/0!</v>
      </c>
      <c r="R617" s="80" t="e">
        <f>AVERAGEIFS(Entrada!$J$7:$J$3006,Entrada!$D$7:$D$3006,$D$5,Entrada!$I$7:$I$3006,P617)</f>
        <v>#DIV/0!</v>
      </c>
      <c r="S617" s="80">
        <v>6.13E-3</v>
      </c>
    </row>
    <row r="618" spans="11:19" ht="15" customHeight="1">
      <c r="K618" s="2" t="str">
        <f>IF(PG!D620="","-",PG!D620)</f>
        <v>-</v>
      </c>
      <c r="N618" s="80" t="str">
        <f t="shared" si="23"/>
        <v/>
      </c>
      <c r="O618" s="80" t="str">
        <f t="shared" si="24"/>
        <v/>
      </c>
      <c r="P618" s="80" t="str">
        <f>IF(PI_For!C620=0,"Não cadastrado",PI_For!C620)</f>
        <v>Não cadastrado</v>
      </c>
      <c r="Q618" s="80" t="e">
        <f>AVERAGEIFS(Entrada!$G$7:$G$3006,Entrada!$D$7:$D$3006,$D$5,Entrada!$I$7:$I$3006,P618)</f>
        <v>#DIV/0!</v>
      </c>
      <c r="R618" s="80" t="e">
        <f>AVERAGEIFS(Entrada!$J$7:$J$3006,Entrada!$D$7:$D$3006,$D$5,Entrada!$I$7:$I$3006,P618)</f>
        <v>#DIV/0!</v>
      </c>
      <c r="S618" s="80">
        <v>6.1399999999999996E-3</v>
      </c>
    </row>
    <row r="619" spans="11:19" ht="15" customHeight="1">
      <c r="K619" s="2" t="str">
        <f>IF(PG!D621="","-",PG!D621)</f>
        <v>-</v>
      </c>
      <c r="N619" s="80" t="str">
        <f t="shared" si="23"/>
        <v/>
      </c>
      <c r="O619" s="80" t="str">
        <f t="shared" si="24"/>
        <v/>
      </c>
      <c r="P619" s="80" t="str">
        <f>IF(PI_For!C621=0,"Não cadastrado",PI_For!C621)</f>
        <v>Não cadastrado</v>
      </c>
      <c r="Q619" s="80" t="e">
        <f>AVERAGEIFS(Entrada!$G$7:$G$3006,Entrada!$D$7:$D$3006,$D$5,Entrada!$I$7:$I$3006,P619)</f>
        <v>#DIV/0!</v>
      </c>
      <c r="R619" s="80" t="e">
        <f>AVERAGEIFS(Entrada!$J$7:$J$3006,Entrada!$D$7:$D$3006,$D$5,Entrada!$I$7:$I$3006,P619)</f>
        <v>#DIV/0!</v>
      </c>
      <c r="S619" s="80">
        <v>6.1500000000000001E-3</v>
      </c>
    </row>
    <row r="620" spans="11:19" ht="15" customHeight="1">
      <c r="K620" s="2" t="str">
        <f>IF(PG!D622="","-",PG!D622)</f>
        <v>-</v>
      </c>
      <c r="N620" s="80" t="str">
        <f t="shared" si="23"/>
        <v/>
      </c>
      <c r="O620" s="80" t="str">
        <f t="shared" si="24"/>
        <v/>
      </c>
      <c r="P620" s="80" t="str">
        <f>IF(PI_For!C622=0,"Não cadastrado",PI_For!C622)</f>
        <v>Não cadastrado</v>
      </c>
      <c r="Q620" s="80" t="e">
        <f>AVERAGEIFS(Entrada!$G$7:$G$3006,Entrada!$D$7:$D$3006,$D$5,Entrada!$I$7:$I$3006,P620)</f>
        <v>#DIV/0!</v>
      </c>
      <c r="R620" s="80" t="e">
        <f>AVERAGEIFS(Entrada!$J$7:$J$3006,Entrada!$D$7:$D$3006,$D$5,Entrada!$I$7:$I$3006,P620)</f>
        <v>#DIV/0!</v>
      </c>
      <c r="S620" s="80">
        <v>6.1599999999999997E-3</v>
      </c>
    </row>
    <row r="621" spans="11:19" ht="15" customHeight="1">
      <c r="K621" s="2" t="str">
        <f>IF(PG!D623="","-",PG!D623)</f>
        <v>-</v>
      </c>
      <c r="N621" s="80" t="str">
        <f t="shared" si="23"/>
        <v/>
      </c>
      <c r="O621" s="80" t="str">
        <f t="shared" si="24"/>
        <v/>
      </c>
      <c r="P621" s="80" t="str">
        <f>IF(PI_For!C623=0,"Não cadastrado",PI_For!C623)</f>
        <v>Não cadastrado</v>
      </c>
      <c r="Q621" s="80" t="e">
        <f>AVERAGEIFS(Entrada!$G$7:$G$3006,Entrada!$D$7:$D$3006,$D$5,Entrada!$I$7:$I$3006,P621)</f>
        <v>#DIV/0!</v>
      </c>
      <c r="R621" s="80" t="e">
        <f>AVERAGEIFS(Entrada!$J$7:$J$3006,Entrada!$D$7:$D$3006,$D$5,Entrada!$I$7:$I$3006,P621)</f>
        <v>#DIV/0!</v>
      </c>
      <c r="S621" s="80">
        <v>6.1700000000000001E-3</v>
      </c>
    </row>
    <row r="622" spans="11:19" ht="15" customHeight="1">
      <c r="K622" s="2" t="str">
        <f>IF(PG!D624="","-",PG!D624)</f>
        <v>-</v>
      </c>
      <c r="N622" s="80" t="str">
        <f t="shared" si="23"/>
        <v/>
      </c>
      <c r="O622" s="80" t="str">
        <f t="shared" si="24"/>
        <v/>
      </c>
      <c r="P622" s="80" t="str">
        <f>IF(PI_For!C624=0,"Não cadastrado",PI_For!C624)</f>
        <v>Não cadastrado</v>
      </c>
      <c r="Q622" s="80" t="e">
        <f>AVERAGEIFS(Entrada!$G$7:$G$3006,Entrada!$D$7:$D$3006,$D$5,Entrada!$I$7:$I$3006,P622)</f>
        <v>#DIV/0!</v>
      </c>
      <c r="R622" s="80" t="e">
        <f>AVERAGEIFS(Entrada!$J$7:$J$3006,Entrada!$D$7:$D$3006,$D$5,Entrada!$I$7:$I$3006,P622)</f>
        <v>#DIV/0!</v>
      </c>
      <c r="S622" s="80">
        <v>6.1799999999999997E-3</v>
      </c>
    </row>
    <row r="623" spans="11:19" ht="15" customHeight="1">
      <c r="K623" s="2" t="str">
        <f>IF(PG!D625="","-",PG!D625)</f>
        <v>-</v>
      </c>
      <c r="N623" s="80" t="str">
        <f t="shared" si="23"/>
        <v/>
      </c>
      <c r="O623" s="80" t="str">
        <f t="shared" si="24"/>
        <v/>
      </c>
      <c r="P623" s="80" t="str">
        <f>IF(PI_For!C625=0,"Não cadastrado",PI_For!C625)</f>
        <v>Não cadastrado</v>
      </c>
      <c r="Q623" s="80" t="e">
        <f>AVERAGEIFS(Entrada!$G$7:$G$3006,Entrada!$D$7:$D$3006,$D$5,Entrada!$I$7:$I$3006,P623)</f>
        <v>#DIV/0!</v>
      </c>
      <c r="R623" s="80" t="e">
        <f>AVERAGEIFS(Entrada!$J$7:$J$3006,Entrada!$D$7:$D$3006,$D$5,Entrada!$I$7:$I$3006,P623)</f>
        <v>#DIV/0!</v>
      </c>
      <c r="S623" s="80">
        <v>6.1900000000000002E-3</v>
      </c>
    </row>
    <row r="624" spans="11:19" ht="15" customHeight="1">
      <c r="K624" s="2" t="str">
        <f>IF(PG!D626="","-",PG!D626)</f>
        <v>-</v>
      </c>
      <c r="N624" s="80" t="str">
        <f t="shared" si="23"/>
        <v/>
      </c>
      <c r="O624" s="80" t="str">
        <f t="shared" si="24"/>
        <v/>
      </c>
      <c r="P624" s="80" t="str">
        <f>IF(PI_For!C626=0,"Não cadastrado",PI_For!C626)</f>
        <v>Não cadastrado</v>
      </c>
      <c r="Q624" s="80" t="e">
        <f>AVERAGEIFS(Entrada!$G$7:$G$3006,Entrada!$D$7:$D$3006,$D$5,Entrada!$I$7:$I$3006,P624)</f>
        <v>#DIV/0!</v>
      </c>
      <c r="R624" s="80" t="e">
        <f>AVERAGEIFS(Entrada!$J$7:$J$3006,Entrada!$D$7:$D$3006,$D$5,Entrada!$I$7:$I$3006,P624)</f>
        <v>#DIV/0!</v>
      </c>
      <c r="S624" s="80">
        <v>6.1999999999999998E-3</v>
      </c>
    </row>
    <row r="625" spans="11:19" ht="15" customHeight="1">
      <c r="K625" s="2" t="str">
        <f>IF(PG!D627="","-",PG!D627)</f>
        <v>-</v>
      </c>
      <c r="N625" s="80" t="str">
        <f t="shared" si="23"/>
        <v/>
      </c>
      <c r="O625" s="80" t="str">
        <f t="shared" si="24"/>
        <v/>
      </c>
      <c r="P625" s="80" t="str">
        <f>IF(PI_For!C627=0,"Não cadastrado",PI_For!C627)</f>
        <v>Não cadastrado</v>
      </c>
      <c r="Q625" s="80" t="e">
        <f>AVERAGEIFS(Entrada!$G$7:$G$3006,Entrada!$D$7:$D$3006,$D$5,Entrada!$I$7:$I$3006,P625)</f>
        <v>#DIV/0!</v>
      </c>
      <c r="R625" s="80" t="e">
        <f>AVERAGEIFS(Entrada!$J$7:$J$3006,Entrada!$D$7:$D$3006,$D$5,Entrada!$I$7:$I$3006,P625)</f>
        <v>#DIV/0!</v>
      </c>
      <c r="S625" s="80">
        <v>6.2100000000000002E-3</v>
      </c>
    </row>
    <row r="626" spans="11:19" ht="15" customHeight="1">
      <c r="K626" s="2" t="str">
        <f>IF(PG!D628="","-",PG!D628)</f>
        <v>-</v>
      </c>
      <c r="N626" s="80" t="str">
        <f t="shared" si="23"/>
        <v/>
      </c>
      <c r="O626" s="80" t="str">
        <f t="shared" si="24"/>
        <v/>
      </c>
      <c r="P626" s="80" t="str">
        <f>IF(PI_For!C628=0,"Não cadastrado",PI_For!C628)</f>
        <v>Não cadastrado</v>
      </c>
      <c r="Q626" s="80" t="e">
        <f>AVERAGEIFS(Entrada!$G$7:$G$3006,Entrada!$D$7:$D$3006,$D$5,Entrada!$I$7:$I$3006,P626)</f>
        <v>#DIV/0!</v>
      </c>
      <c r="R626" s="80" t="e">
        <f>AVERAGEIFS(Entrada!$J$7:$J$3006,Entrada!$D$7:$D$3006,$D$5,Entrada!$I$7:$I$3006,P626)</f>
        <v>#DIV/0!</v>
      </c>
      <c r="S626" s="80">
        <v>6.2199999999999998E-3</v>
      </c>
    </row>
    <row r="627" spans="11:19" ht="15" customHeight="1">
      <c r="K627" s="2" t="str">
        <f>IF(PG!D629="","-",PG!D629)</f>
        <v>-</v>
      </c>
      <c r="N627" s="80" t="str">
        <f t="shared" si="23"/>
        <v/>
      </c>
      <c r="O627" s="80" t="str">
        <f t="shared" si="24"/>
        <v/>
      </c>
      <c r="P627" s="80" t="str">
        <f>IF(PI_For!C629=0,"Não cadastrado",PI_For!C629)</f>
        <v>Não cadastrado</v>
      </c>
      <c r="Q627" s="80" t="e">
        <f>AVERAGEIFS(Entrada!$G$7:$G$3006,Entrada!$D$7:$D$3006,$D$5,Entrada!$I$7:$I$3006,P627)</f>
        <v>#DIV/0!</v>
      </c>
      <c r="R627" s="80" t="e">
        <f>AVERAGEIFS(Entrada!$J$7:$J$3006,Entrada!$D$7:$D$3006,$D$5,Entrada!$I$7:$I$3006,P627)</f>
        <v>#DIV/0!</v>
      </c>
      <c r="S627" s="80">
        <v>6.2300000000000003E-3</v>
      </c>
    </row>
    <row r="628" spans="11:19" ht="15" customHeight="1">
      <c r="K628" s="2" t="str">
        <f>IF(PG!D630="","-",PG!D630)</f>
        <v>-</v>
      </c>
      <c r="N628" s="80" t="str">
        <f t="shared" si="23"/>
        <v/>
      </c>
      <c r="O628" s="80" t="str">
        <f t="shared" si="24"/>
        <v/>
      </c>
      <c r="P628" s="80" t="str">
        <f>IF(PI_For!C630=0,"Não cadastrado",PI_For!C630)</f>
        <v>Não cadastrado</v>
      </c>
      <c r="Q628" s="80" t="e">
        <f>AVERAGEIFS(Entrada!$G$7:$G$3006,Entrada!$D$7:$D$3006,$D$5,Entrada!$I$7:$I$3006,P628)</f>
        <v>#DIV/0!</v>
      </c>
      <c r="R628" s="80" t="e">
        <f>AVERAGEIFS(Entrada!$J$7:$J$3006,Entrada!$D$7:$D$3006,$D$5,Entrada!$I$7:$I$3006,P628)</f>
        <v>#DIV/0!</v>
      </c>
      <c r="S628" s="80">
        <v>6.2399999999999999E-3</v>
      </c>
    </row>
    <row r="629" spans="11:19" ht="15" customHeight="1">
      <c r="K629" s="2" t="str">
        <f>IF(PG!D631="","-",PG!D631)</f>
        <v>-</v>
      </c>
      <c r="N629" s="80" t="str">
        <f t="shared" si="23"/>
        <v/>
      </c>
      <c r="O629" s="80" t="str">
        <f t="shared" si="24"/>
        <v/>
      </c>
      <c r="P629" s="80" t="str">
        <f>IF(PI_For!C631=0,"Não cadastrado",PI_For!C631)</f>
        <v>Não cadastrado</v>
      </c>
      <c r="Q629" s="80" t="e">
        <f>AVERAGEIFS(Entrada!$G$7:$G$3006,Entrada!$D$7:$D$3006,$D$5,Entrada!$I$7:$I$3006,P629)</f>
        <v>#DIV/0!</v>
      </c>
      <c r="R629" s="80" t="e">
        <f>AVERAGEIFS(Entrada!$J$7:$J$3006,Entrada!$D$7:$D$3006,$D$5,Entrada!$I$7:$I$3006,P629)</f>
        <v>#DIV/0!</v>
      </c>
      <c r="S629" s="80">
        <v>6.2500000000000003E-3</v>
      </c>
    </row>
    <row r="630" spans="11:19" ht="15" customHeight="1">
      <c r="K630" s="2" t="str">
        <f>IF(PG!D632="","-",PG!D632)</f>
        <v>-</v>
      </c>
      <c r="N630" s="80" t="str">
        <f t="shared" si="23"/>
        <v/>
      </c>
      <c r="O630" s="80" t="str">
        <f t="shared" si="24"/>
        <v/>
      </c>
      <c r="P630" s="80" t="str">
        <f>IF(PI_For!C632=0,"Não cadastrado",PI_For!C632)</f>
        <v>Não cadastrado</v>
      </c>
      <c r="Q630" s="80" t="e">
        <f>AVERAGEIFS(Entrada!$G$7:$G$3006,Entrada!$D$7:$D$3006,$D$5,Entrada!$I$7:$I$3006,P630)</f>
        <v>#DIV/0!</v>
      </c>
      <c r="R630" s="80" t="e">
        <f>AVERAGEIFS(Entrada!$J$7:$J$3006,Entrada!$D$7:$D$3006,$D$5,Entrada!$I$7:$I$3006,P630)</f>
        <v>#DIV/0!</v>
      </c>
      <c r="S630" s="80">
        <v>6.2599999999999999E-3</v>
      </c>
    </row>
    <row r="631" spans="11:19" ht="15" customHeight="1">
      <c r="K631" s="2" t="str">
        <f>IF(PG!D633="","-",PG!D633)</f>
        <v>-</v>
      </c>
      <c r="N631" s="80" t="str">
        <f t="shared" si="23"/>
        <v/>
      </c>
      <c r="O631" s="80" t="str">
        <f t="shared" si="24"/>
        <v/>
      </c>
      <c r="P631" s="80" t="str">
        <f>IF(PI_For!C633=0,"Não cadastrado",PI_For!C633)</f>
        <v>Não cadastrado</v>
      </c>
      <c r="Q631" s="80" t="e">
        <f>AVERAGEIFS(Entrada!$G$7:$G$3006,Entrada!$D$7:$D$3006,$D$5,Entrada!$I$7:$I$3006,P631)</f>
        <v>#DIV/0!</v>
      </c>
      <c r="R631" s="80" t="e">
        <f>AVERAGEIFS(Entrada!$J$7:$J$3006,Entrada!$D$7:$D$3006,$D$5,Entrada!$I$7:$I$3006,P631)</f>
        <v>#DIV/0!</v>
      </c>
      <c r="S631" s="80">
        <v>6.2700000000000004E-3</v>
      </c>
    </row>
    <row r="632" spans="11:19" ht="15" customHeight="1">
      <c r="K632" s="2" t="str">
        <f>IF(PG!D634="","-",PG!D634)</f>
        <v>-</v>
      </c>
      <c r="N632" s="80" t="str">
        <f t="shared" si="23"/>
        <v/>
      </c>
      <c r="O632" s="80" t="str">
        <f t="shared" si="24"/>
        <v/>
      </c>
      <c r="P632" s="80" t="str">
        <f>IF(PI_For!C634=0,"Não cadastrado",PI_For!C634)</f>
        <v>Não cadastrado</v>
      </c>
      <c r="Q632" s="80" t="e">
        <f>AVERAGEIFS(Entrada!$G$7:$G$3006,Entrada!$D$7:$D$3006,$D$5,Entrada!$I$7:$I$3006,P632)</f>
        <v>#DIV/0!</v>
      </c>
      <c r="R632" s="80" t="e">
        <f>AVERAGEIFS(Entrada!$J$7:$J$3006,Entrada!$D$7:$D$3006,$D$5,Entrada!$I$7:$I$3006,P632)</f>
        <v>#DIV/0!</v>
      </c>
      <c r="S632" s="80">
        <v>6.28E-3</v>
      </c>
    </row>
    <row r="633" spans="11:19" ht="15" customHeight="1">
      <c r="K633" s="2" t="str">
        <f>IF(PG!D635="","-",PG!D635)</f>
        <v>-</v>
      </c>
      <c r="N633" s="80" t="str">
        <f t="shared" si="23"/>
        <v/>
      </c>
      <c r="O633" s="80" t="str">
        <f t="shared" si="24"/>
        <v/>
      </c>
      <c r="P633" s="80" t="str">
        <f>IF(PI_For!C635=0,"Não cadastrado",PI_For!C635)</f>
        <v>Não cadastrado</v>
      </c>
      <c r="Q633" s="80" t="e">
        <f>AVERAGEIFS(Entrada!$G$7:$G$3006,Entrada!$D$7:$D$3006,$D$5,Entrada!$I$7:$I$3006,P633)</f>
        <v>#DIV/0!</v>
      </c>
      <c r="R633" s="80" t="e">
        <f>AVERAGEIFS(Entrada!$J$7:$J$3006,Entrada!$D$7:$D$3006,$D$5,Entrada!$I$7:$I$3006,P633)</f>
        <v>#DIV/0!</v>
      </c>
      <c r="S633" s="80">
        <v>6.2899999999999996E-3</v>
      </c>
    </row>
    <row r="634" spans="11:19" ht="15" customHeight="1">
      <c r="K634" s="2" t="str">
        <f>IF(PG!D636="","-",PG!D636)</f>
        <v>-</v>
      </c>
      <c r="N634" s="80" t="str">
        <f t="shared" si="23"/>
        <v/>
      </c>
      <c r="O634" s="80" t="str">
        <f t="shared" si="24"/>
        <v/>
      </c>
      <c r="P634" s="80" t="str">
        <f>IF(PI_For!C636=0,"Não cadastrado",PI_For!C636)</f>
        <v>Não cadastrado</v>
      </c>
      <c r="Q634" s="80" t="e">
        <f>AVERAGEIFS(Entrada!$G$7:$G$3006,Entrada!$D$7:$D$3006,$D$5,Entrada!$I$7:$I$3006,P634)</f>
        <v>#DIV/0!</v>
      </c>
      <c r="R634" s="80" t="e">
        <f>AVERAGEIFS(Entrada!$J$7:$J$3006,Entrada!$D$7:$D$3006,$D$5,Entrada!$I$7:$I$3006,P634)</f>
        <v>#DIV/0!</v>
      </c>
      <c r="S634" s="80">
        <v>6.3E-3</v>
      </c>
    </row>
    <row r="635" spans="11:19" ht="15" customHeight="1">
      <c r="K635" s="2" t="str">
        <f>IF(PG!D637="","-",PG!D637)</f>
        <v>-</v>
      </c>
      <c r="N635" s="80" t="str">
        <f t="shared" si="23"/>
        <v/>
      </c>
      <c r="O635" s="80" t="str">
        <f t="shared" si="24"/>
        <v/>
      </c>
      <c r="P635" s="80" t="str">
        <f>IF(PI_For!C637=0,"Não cadastrado",PI_For!C637)</f>
        <v>Não cadastrado</v>
      </c>
      <c r="Q635" s="80" t="e">
        <f>AVERAGEIFS(Entrada!$G$7:$G$3006,Entrada!$D$7:$D$3006,$D$5,Entrada!$I$7:$I$3006,P635)</f>
        <v>#DIV/0!</v>
      </c>
      <c r="R635" s="80" t="e">
        <f>AVERAGEIFS(Entrada!$J$7:$J$3006,Entrada!$D$7:$D$3006,$D$5,Entrada!$I$7:$I$3006,P635)</f>
        <v>#DIV/0!</v>
      </c>
      <c r="S635" s="80">
        <v>6.3099999999999996E-3</v>
      </c>
    </row>
    <row r="636" spans="11:19" ht="15" customHeight="1">
      <c r="K636" s="2" t="str">
        <f>IF(PG!D638="","-",PG!D638)</f>
        <v>-</v>
      </c>
      <c r="N636" s="80" t="str">
        <f t="shared" si="23"/>
        <v/>
      </c>
      <c r="O636" s="80" t="str">
        <f t="shared" si="24"/>
        <v/>
      </c>
      <c r="P636" s="80" t="str">
        <f>IF(PI_For!C638=0,"Não cadastrado",PI_For!C638)</f>
        <v>Não cadastrado</v>
      </c>
      <c r="Q636" s="80" t="e">
        <f>AVERAGEIFS(Entrada!$G$7:$G$3006,Entrada!$D$7:$D$3006,$D$5,Entrada!$I$7:$I$3006,P636)</f>
        <v>#DIV/0!</v>
      </c>
      <c r="R636" s="80" t="e">
        <f>AVERAGEIFS(Entrada!$J$7:$J$3006,Entrada!$D$7:$D$3006,$D$5,Entrada!$I$7:$I$3006,P636)</f>
        <v>#DIV/0!</v>
      </c>
      <c r="S636" s="80">
        <v>6.3200000000000001E-3</v>
      </c>
    </row>
    <row r="637" spans="11:19" ht="15" customHeight="1">
      <c r="K637" s="2" t="str">
        <f>IF(PG!D639="","-",PG!D639)</f>
        <v>-</v>
      </c>
      <c r="N637" s="80" t="str">
        <f t="shared" si="23"/>
        <v/>
      </c>
      <c r="O637" s="80" t="str">
        <f t="shared" si="24"/>
        <v/>
      </c>
      <c r="P637" s="80" t="str">
        <f>IF(PI_For!C639=0,"Não cadastrado",PI_For!C639)</f>
        <v>Não cadastrado</v>
      </c>
      <c r="Q637" s="80" t="e">
        <f>AVERAGEIFS(Entrada!$G$7:$G$3006,Entrada!$D$7:$D$3006,$D$5,Entrada!$I$7:$I$3006,P637)</f>
        <v>#DIV/0!</v>
      </c>
      <c r="R637" s="80" t="e">
        <f>AVERAGEIFS(Entrada!$J$7:$J$3006,Entrada!$D$7:$D$3006,$D$5,Entrada!$I$7:$I$3006,P637)</f>
        <v>#DIV/0!</v>
      </c>
      <c r="S637" s="80">
        <v>6.3299999999999997E-3</v>
      </c>
    </row>
    <row r="638" spans="11:19" ht="15" customHeight="1">
      <c r="K638" s="2" t="str">
        <f>IF(PG!D640="","-",PG!D640)</f>
        <v>-</v>
      </c>
      <c r="N638" s="80" t="str">
        <f t="shared" si="23"/>
        <v/>
      </c>
      <c r="O638" s="80" t="str">
        <f t="shared" si="24"/>
        <v/>
      </c>
      <c r="P638" s="80" t="str">
        <f>IF(PI_For!C640=0,"Não cadastrado",PI_For!C640)</f>
        <v>Não cadastrado</v>
      </c>
      <c r="Q638" s="80" t="e">
        <f>AVERAGEIFS(Entrada!$G$7:$G$3006,Entrada!$D$7:$D$3006,$D$5,Entrada!$I$7:$I$3006,P638)</f>
        <v>#DIV/0!</v>
      </c>
      <c r="R638" s="80" t="e">
        <f>AVERAGEIFS(Entrada!$J$7:$J$3006,Entrada!$D$7:$D$3006,$D$5,Entrada!$I$7:$I$3006,P638)</f>
        <v>#DIV/0!</v>
      </c>
      <c r="S638" s="80">
        <v>6.3400000000000001E-3</v>
      </c>
    </row>
    <row r="639" spans="11:19" ht="15" customHeight="1">
      <c r="K639" s="2" t="str">
        <f>IF(PG!D641="","-",PG!D641)</f>
        <v>-</v>
      </c>
      <c r="N639" s="80" t="str">
        <f t="shared" si="23"/>
        <v/>
      </c>
      <c r="O639" s="80" t="str">
        <f t="shared" si="24"/>
        <v/>
      </c>
      <c r="P639" s="80" t="str">
        <f>IF(PI_For!C641=0,"Não cadastrado",PI_For!C641)</f>
        <v>Não cadastrado</v>
      </c>
      <c r="Q639" s="80" t="e">
        <f>AVERAGEIFS(Entrada!$G$7:$G$3006,Entrada!$D$7:$D$3006,$D$5,Entrada!$I$7:$I$3006,P639)</f>
        <v>#DIV/0!</v>
      </c>
      <c r="R639" s="80" t="e">
        <f>AVERAGEIFS(Entrada!$J$7:$J$3006,Entrada!$D$7:$D$3006,$D$5,Entrada!$I$7:$I$3006,P639)</f>
        <v>#DIV/0!</v>
      </c>
      <c r="S639" s="80">
        <v>6.3499999999999997E-3</v>
      </c>
    </row>
    <row r="640" spans="11:19" ht="15" customHeight="1">
      <c r="K640" s="2" t="str">
        <f>IF(PG!D642="","-",PG!D642)</f>
        <v>-</v>
      </c>
      <c r="N640" s="80" t="str">
        <f t="shared" si="23"/>
        <v/>
      </c>
      <c r="O640" s="80" t="str">
        <f t="shared" si="24"/>
        <v/>
      </c>
      <c r="P640" s="80" t="str">
        <f>IF(PI_For!C642=0,"Não cadastrado",PI_For!C642)</f>
        <v>Não cadastrado</v>
      </c>
      <c r="Q640" s="80" t="e">
        <f>AVERAGEIFS(Entrada!$G$7:$G$3006,Entrada!$D$7:$D$3006,$D$5,Entrada!$I$7:$I$3006,P640)</f>
        <v>#DIV/0!</v>
      </c>
      <c r="R640" s="80" t="e">
        <f>AVERAGEIFS(Entrada!$J$7:$J$3006,Entrada!$D$7:$D$3006,$D$5,Entrada!$I$7:$I$3006,P640)</f>
        <v>#DIV/0!</v>
      </c>
      <c r="S640" s="80">
        <v>6.3600000000000002E-3</v>
      </c>
    </row>
    <row r="641" spans="11:19" ht="15" customHeight="1">
      <c r="K641" s="2" t="str">
        <f>IF(PG!D643="","-",PG!D643)</f>
        <v>-</v>
      </c>
      <c r="N641" s="80" t="str">
        <f t="shared" si="23"/>
        <v/>
      </c>
      <c r="O641" s="80" t="str">
        <f t="shared" si="24"/>
        <v/>
      </c>
      <c r="P641" s="80" t="str">
        <f>IF(PI_For!C643=0,"Não cadastrado",PI_For!C643)</f>
        <v>Não cadastrado</v>
      </c>
      <c r="Q641" s="80" t="e">
        <f>AVERAGEIFS(Entrada!$G$7:$G$3006,Entrada!$D$7:$D$3006,$D$5,Entrada!$I$7:$I$3006,P641)</f>
        <v>#DIV/0!</v>
      </c>
      <c r="R641" s="80" t="e">
        <f>AVERAGEIFS(Entrada!$J$7:$J$3006,Entrada!$D$7:$D$3006,$D$5,Entrada!$I$7:$I$3006,P641)</f>
        <v>#DIV/0!</v>
      </c>
      <c r="S641" s="80">
        <v>6.3699999999999998E-3</v>
      </c>
    </row>
    <row r="642" spans="11:19" ht="15" customHeight="1">
      <c r="K642" s="2" t="str">
        <f>IF(PG!D644="","-",PG!D644)</f>
        <v>-</v>
      </c>
      <c r="N642" s="80" t="str">
        <f t="shared" si="23"/>
        <v/>
      </c>
      <c r="O642" s="80" t="str">
        <f t="shared" si="24"/>
        <v/>
      </c>
      <c r="P642" s="80" t="str">
        <f>IF(PI_For!C644=0,"Não cadastrado",PI_For!C644)</f>
        <v>Não cadastrado</v>
      </c>
      <c r="Q642" s="80" t="e">
        <f>AVERAGEIFS(Entrada!$G$7:$G$3006,Entrada!$D$7:$D$3006,$D$5,Entrada!$I$7:$I$3006,P642)</f>
        <v>#DIV/0!</v>
      </c>
      <c r="R642" s="80" t="e">
        <f>AVERAGEIFS(Entrada!$J$7:$J$3006,Entrada!$D$7:$D$3006,$D$5,Entrada!$I$7:$I$3006,P642)</f>
        <v>#DIV/0!</v>
      </c>
      <c r="S642" s="80">
        <v>6.3800000000000003E-3</v>
      </c>
    </row>
    <row r="643" spans="11:19" ht="15" customHeight="1">
      <c r="K643" s="2" t="str">
        <f>IF(PG!D645="","-",PG!D645)</f>
        <v>-</v>
      </c>
      <c r="N643" s="80" t="str">
        <f t="shared" si="23"/>
        <v/>
      </c>
      <c r="O643" s="80" t="str">
        <f t="shared" si="24"/>
        <v/>
      </c>
      <c r="P643" s="80" t="str">
        <f>IF(PI_For!C645=0,"Não cadastrado",PI_For!C645)</f>
        <v>Não cadastrado</v>
      </c>
      <c r="Q643" s="80" t="e">
        <f>AVERAGEIFS(Entrada!$G$7:$G$3006,Entrada!$D$7:$D$3006,$D$5,Entrada!$I$7:$I$3006,P643)</f>
        <v>#DIV/0!</v>
      </c>
      <c r="R643" s="80" t="e">
        <f>AVERAGEIFS(Entrada!$J$7:$J$3006,Entrada!$D$7:$D$3006,$D$5,Entrada!$I$7:$I$3006,P643)</f>
        <v>#DIV/0!</v>
      </c>
      <c r="S643" s="80">
        <v>6.3899999999999998E-3</v>
      </c>
    </row>
    <row r="644" spans="11:19" ht="15" customHeight="1">
      <c r="K644" s="2" t="str">
        <f>IF(PG!D646="","-",PG!D646)</f>
        <v>-</v>
      </c>
      <c r="N644" s="80" t="str">
        <f t="shared" si="23"/>
        <v/>
      </c>
      <c r="O644" s="80" t="str">
        <f t="shared" si="24"/>
        <v/>
      </c>
      <c r="P644" s="80" t="str">
        <f>IF(PI_For!C646=0,"Não cadastrado",PI_For!C646)</f>
        <v>Não cadastrado</v>
      </c>
      <c r="Q644" s="80" t="e">
        <f>AVERAGEIFS(Entrada!$G$7:$G$3006,Entrada!$D$7:$D$3006,$D$5,Entrada!$I$7:$I$3006,P644)</f>
        <v>#DIV/0!</v>
      </c>
      <c r="R644" s="80" t="e">
        <f>AVERAGEIFS(Entrada!$J$7:$J$3006,Entrada!$D$7:$D$3006,$D$5,Entrada!$I$7:$I$3006,P644)</f>
        <v>#DIV/0!</v>
      </c>
      <c r="S644" s="80">
        <v>6.4000000000000003E-3</v>
      </c>
    </row>
    <row r="645" spans="11:19" ht="15" customHeight="1">
      <c r="K645" s="2" t="str">
        <f>IF(PG!D647="","-",PG!D647)</f>
        <v>-</v>
      </c>
      <c r="N645" s="80" t="str">
        <f t="shared" si="23"/>
        <v/>
      </c>
      <c r="O645" s="80" t="str">
        <f t="shared" si="24"/>
        <v/>
      </c>
      <c r="P645" s="80" t="str">
        <f>IF(PI_For!C647=0,"Não cadastrado",PI_For!C647)</f>
        <v>Não cadastrado</v>
      </c>
      <c r="Q645" s="80" t="e">
        <f>AVERAGEIFS(Entrada!$G$7:$G$3006,Entrada!$D$7:$D$3006,$D$5,Entrada!$I$7:$I$3006,P645)</f>
        <v>#DIV/0!</v>
      </c>
      <c r="R645" s="80" t="e">
        <f>AVERAGEIFS(Entrada!$J$7:$J$3006,Entrada!$D$7:$D$3006,$D$5,Entrada!$I$7:$I$3006,P645)</f>
        <v>#DIV/0!</v>
      </c>
      <c r="S645" s="80">
        <v>6.4099999999999999E-3</v>
      </c>
    </row>
    <row r="646" spans="11:19" ht="15" customHeight="1">
      <c r="K646" s="2" t="str">
        <f>IF(PG!D648="","-",PG!D648)</f>
        <v>-</v>
      </c>
      <c r="N646" s="80" t="str">
        <f t="shared" ref="N646:N709" si="25">IFERROR(Q646+S646,"")</f>
        <v/>
      </c>
      <c r="O646" s="80" t="str">
        <f t="shared" ref="O646:O709" si="26">IFERROR(R646+S646,"")</f>
        <v/>
      </c>
      <c r="P646" s="80" t="str">
        <f>IF(PI_For!C648=0,"Não cadastrado",PI_For!C648)</f>
        <v>Não cadastrado</v>
      </c>
      <c r="Q646" s="80" t="e">
        <f>AVERAGEIFS(Entrada!$G$7:$G$3006,Entrada!$D$7:$D$3006,$D$5,Entrada!$I$7:$I$3006,P646)</f>
        <v>#DIV/0!</v>
      </c>
      <c r="R646" s="80" t="e">
        <f>AVERAGEIFS(Entrada!$J$7:$J$3006,Entrada!$D$7:$D$3006,$D$5,Entrada!$I$7:$I$3006,P646)</f>
        <v>#DIV/0!</v>
      </c>
      <c r="S646" s="80">
        <v>6.4200000000000004E-3</v>
      </c>
    </row>
    <row r="647" spans="11:19" ht="15" customHeight="1">
      <c r="K647" s="2" t="str">
        <f>IF(PG!D649="","-",PG!D649)</f>
        <v>-</v>
      </c>
      <c r="N647" s="80" t="str">
        <f t="shared" si="25"/>
        <v/>
      </c>
      <c r="O647" s="80" t="str">
        <f t="shared" si="26"/>
        <v/>
      </c>
      <c r="P647" s="80" t="str">
        <f>IF(PI_For!C649=0,"Não cadastrado",PI_For!C649)</f>
        <v>Não cadastrado</v>
      </c>
      <c r="Q647" s="80" t="e">
        <f>AVERAGEIFS(Entrada!$G$7:$G$3006,Entrada!$D$7:$D$3006,$D$5,Entrada!$I$7:$I$3006,P647)</f>
        <v>#DIV/0!</v>
      </c>
      <c r="R647" s="80" t="e">
        <f>AVERAGEIFS(Entrada!$J$7:$J$3006,Entrada!$D$7:$D$3006,$D$5,Entrada!$I$7:$I$3006,P647)</f>
        <v>#DIV/0!</v>
      </c>
      <c r="S647" s="80">
        <v>6.43E-3</v>
      </c>
    </row>
    <row r="648" spans="11:19" ht="15" customHeight="1">
      <c r="K648" s="2" t="str">
        <f>IF(PG!D650="","-",PG!D650)</f>
        <v>-</v>
      </c>
      <c r="N648" s="80" t="str">
        <f t="shared" si="25"/>
        <v/>
      </c>
      <c r="O648" s="80" t="str">
        <f t="shared" si="26"/>
        <v/>
      </c>
      <c r="P648" s="80" t="str">
        <f>IF(PI_For!C650=0,"Não cadastrado",PI_For!C650)</f>
        <v>Não cadastrado</v>
      </c>
      <c r="Q648" s="80" t="e">
        <f>AVERAGEIFS(Entrada!$G$7:$G$3006,Entrada!$D$7:$D$3006,$D$5,Entrada!$I$7:$I$3006,P648)</f>
        <v>#DIV/0!</v>
      </c>
      <c r="R648" s="80" t="e">
        <f>AVERAGEIFS(Entrada!$J$7:$J$3006,Entrada!$D$7:$D$3006,$D$5,Entrada!$I$7:$I$3006,P648)</f>
        <v>#DIV/0!</v>
      </c>
      <c r="S648" s="80">
        <v>6.4400000000000004E-3</v>
      </c>
    </row>
    <row r="649" spans="11:19" ht="15" customHeight="1">
      <c r="K649" s="2" t="str">
        <f>IF(PG!D651="","-",PG!D651)</f>
        <v>-</v>
      </c>
      <c r="N649" s="80" t="str">
        <f t="shared" si="25"/>
        <v/>
      </c>
      <c r="O649" s="80" t="str">
        <f t="shared" si="26"/>
        <v/>
      </c>
      <c r="P649" s="80" t="str">
        <f>IF(PI_For!C651=0,"Não cadastrado",PI_For!C651)</f>
        <v>Não cadastrado</v>
      </c>
      <c r="Q649" s="80" t="e">
        <f>AVERAGEIFS(Entrada!$G$7:$G$3006,Entrada!$D$7:$D$3006,$D$5,Entrada!$I$7:$I$3006,P649)</f>
        <v>#DIV/0!</v>
      </c>
      <c r="R649" s="80" t="e">
        <f>AVERAGEIFS(Entrada!$J$7:$J$3006,Entrada!$D$7:$D$3006,$D$5,Entrada!$I$7:$I$3006,P649)</f>
        <v>#DIV/0!</v>
      </c>
      <c r="S649" s="80">
        <v>6.45E-3</v>
      </c>
    </row>
    <row r="650" spans="11:19" ht="15" customHeight="1">
      <c r="K650" s="2" t="str">
        <f>IF(PG!D652="","-",PG!D652)</f>
        <v>-</v>
      </c>
      <c r="N650" s="80" t="str">
        <f t="shared" si="25"/>
        <v/>
      </c>
      <c r="O650" s="80" t="str">
        <f t="shared" si="26"/>
        <v/>
      </c>
      <c r="P650" s="80" t="str">
        <f>IF(PI_For!C652=0,"Não cadastrado",PI_For!C652)</f>
        <v>Não cadastrado</v>
      </c>
      <c r="Q650" s="80" t="e">
        <f>AVERAGEIFS(Entrada!$G$7:$G$3006,Entrada!$D$7:$D$3006,$D$5,Entrada!$I$7:$I$3006,P650)</f>
        <v>#DIV/0!</v>
      </c>
      <c r="R650" s="80" t="e">
        <f>AVERAGEIFS(Entrada!$J$7:$J$3006,Entrada!$D$7:$D$3006,$D$5,Entrada!$I$7:$I$3006,P650)</f>
        <v>#DIV/0!</v>
      </c>
      <c r="S650" s="80">
        <v>6.4599999999999996E-3</v>
      </c>
    </row>
    <row r="651" spans="11:19" ht="15" customHeight="1">
      <c r="K651" s="2" t="str">
        <f>IF(PG!D653="","-",PG!D653)</f>
        <v>-</v>
      </c>
      <c r="N651" s="80" t="str">
        <f t="shared" si="25"/>
        <v/>
      </c>
      <c r="O651" s="80" t="str">
        <f t="shared" si="26"/>
        <v/>
      </c>
      <c r="P651" s="80" t="str">
        <f>IF(PI_For!C653=0,"Não cadastrado",PI_For!C653)</f>
        <v>Não cadastrado</v>
      </c>
      <c r="Q651" s="80" t="e">
        <f>AVERAGEIFS(Entrada!$G$7:$G$3006,Entrada!$D$7:$D$3006,$D$5,Entrada!$I$7:$I$3006,P651)</f>
        <v>#DIV/0!</v>
      </c>
      <c r="R651" s="80" t="e">
        <f>AVERAGEIFS(Entrada!$J$7:$J$3006,Entrada!$D$7:$D$3006,$D$5,Entrada!$I$7:$I$3006,P651)</f>
        <v>#DIV/0!</v>
      </c>
      <c r="S651" s="80">
        <v>6.4700000000000001E-3</v>
      </c>
    </row>
    <row r="652" spans="11:19" ht="15" customHeight="1">
      <c r="K652" s="2" t="str">
        <f>IF(PG!D654="","-",PG!D654)</f>
        <v>-</v>
      </c>
      <c r="N652" s="80" t="str">
        <f t="shared" si="25"/>
        <v/>
      </c>
      <c r="O652" s="80" t="str">
        <f t="shared" si="26"/>
        <v/>
      </c>
      <c r="P652" s="80" t="str">
        <f>IF(PI_For!C654=0,"Não cadastrado",PI_For!C654)</f>
        <v>Não cadastrado</v>
      </c>
      <c r="Q652" s="80" t="e">
        <f>AVERAGEIFS(Entrada!$G$7:$G$3006,Entrada!$D$7:$D$3006,$D$5,Entrada!$I$7:$I$3006,P652)</f>
        <v>#DIV/0!</v>
      </c>
      <c r="R652" s="80" t="e">
        <f>AVERAGEIFS(Entrada!$J$7:$J$3006,Entrada!$D$7:$D$3006,$D$5,Entrada!$I$7:$I$3006,P652)</f>
        <v>#DIV/0!</v>
      </c>
      <c r="S652" s="80">
        <v>6.4799999999999996E-3</v>
      </c>
    </row>
    <row r="653" spans="11:19" ht="15" customHeight="1">
      <c r="K653" s="2" t="str">
        <f>IF(PG!D655="","-",PG!D655)</f>
        <v>-</v>
      </c>
      <c r="N653" s="80" t="str">
        <f t="shared" si="25"/>
        <v/>
      </c>
      <c r="O653" s="80" t="str">
        <f t="shared" si="26"/>
        <v/>
      </c>
      <c r="P653" s="80" t="str">
        <f>IF(PI_For!C655=0,"Não cadastrado",PI_For!C655)</f>
        <v>Não cadastrado</v>
      </c>
      <c r="Q653" s="80" t="e">
        <f>AVERAGEIFS(Entrada!$G$7:$G$3006,Entrada!$D$7:$D$3006,$D$5,Entrada!$I$7:$I$3006,P653)</f>
        <v>#DIV/0!</v>
      </c>
      <c r="R653" s="80" t="e">
        <f>AVERAGEIFS(Entrada!$J$7:$J$3006,Entrada!$D$7:$D$3006,$D$5,Entrada!$I$7:$I$3006,P653)</f>
        <v>#DIV/0!</v>
      </c>
      <c r="S653" s="80">
        <v>6.4900000000000001E-3</v>
      </c>
    </row>
    <row r="654" spans="11:19" ht="15" customHeight="1">
      <c r="K654" s="2" t="str">
        <f>IF(PG!D656="","-",PG!D656)</f>
        <v>-</v>
      </c>
      <c r="N654" s="80" t="str">
        <f t="shared" si="25"/>
        <v/>
      </c>
      <c r="O654" s="80" t="str">
        <f t="shared" si="26"/>
        <v/>
      </c>
      <c r="P654" s="80" t="str">
        <f>IF(PI_For!C656=0,"Não cadastrado",PI_For!C656)</f>
        <v>Não cadastrado</v>
      </c>
      <c r="Q654" s="80" t="e">
        <f>AVERAGEIFS(Entrada!$G$7:$G$3006,Entrada!$D$7:$D$3006,$D$5,Entrada!$I$7:$I$3006,P654)</f>
        <v>#DIV/0!</v>
      </c>
      <c r="R654" s="80" t="e">
        <f>AVERAGEIFS(Entrada!$J$7:$J$3006,Entrada!$D$7:$D$3006,$D$5,Entrada!$I$7:$I$3006,P654)</f>
        <v>#DIV/0!</v>
      </c>
      <c r="S654" s="80">
        <v>6.4999999999999997E-3</v>
      </c>
    </row>
    <row r="655" spans="11:19" ht="15" customHeight="1">
      <c r="K655" s="2" t="str">
        <f>IF(PG!D657="","-",PG!D657)</f>
        <v>-</v>
      </c>
      <c r="N655" s="80" t="str">
        <f t="shared" si="25"/>
        <v/>
      </c>
      <c r="O655" s="80" t="str">
        <f t="shared" si="26"/>
        <v/>
      </c>
      <c r="P655" s="80" t="str">
        <f>IF(PI_For!C657=0,"Não cadastrado",PI_For!C657)</f>
        <v>Não cadastrado</v>
      </c>
      <c r="Q655" s="80" t="e">
        <f>AVERAGEIFS(Entrada!$G$7:$G$3006,Entrada!$D$7:$D$3006,$D$5,Entrada!$I$7:$I$3006,P655)</f>
        <v>#DIV/0!</v>
      </c>
      <c r="R655" s="80" t="e">
        <f>AVERAGEIFS(Entrada!$J$7:$J$3006,Entrada!$D$7:$D$3006,$D$5,Entrada!$I$7:$I$3006,P655)</f>
        <v>#DIV/0!</v>
      </c>
      <c r="S655" s="80">
        <v>6.5100000000000002E-3</v>
      </c>
    </row>
    <row r="656" spans="11:19" ht="15" customHeight="1">
      <c r="K656" s="2" t="str">
        <f>IF(PG!D658="","-",PG!D658)</f>
        <v>-</v>
      </c>
      <c r="N656" s="80" t="str">
        <f t="shared" si="25"/>
        <v/>
      </c>
      <c r="O656" s="80" t="str">
        <f t="shared" si="26"/>
        <v/>
      </c>
      <c r="P656" s="80" t="str">
        <f>IF(PI_For!C658=0,"Não cadastrado",PI_For!C658)</f>
        <v>Não cadastrado</v>
      </c>
      <c r="Q656" s="80" t="e">
        <f>AVERAGEIFS(Entrada!$G$7:$G$3006,Entrada!$D$7:$D$3006,$D$5,Entrada!$I$7:$I$3006,P656)</f>
        <v>#DIV/0!</v>
      </c>
      <c r="R656" s="80" t="e">
        <f>AVERAGEIFS(Entrada!$J$7:$J$3006,Entrada!$D$7:$D$3006,$D$5,Entrada!$I$7:$I$3006,P656)</f>
        <v>#DIV/0!</v>
      </c>
      <c r="S656" s="80">
        <v>6.5199999999999998E-3</v>
      </c>
    </row>
    <row r="657" spans="11:19" ht="15" customHeight="1">
      <c r="K657" s="2" t="str">
        <f>IF(PG!D659="","-",PG!D659)</f>
        <v>-</v>
      </c>
      <c r="N657" s="80" t="str">
        <f t="shared" si="25"/>
        <v/>
      </c>
      <c r="O657" s="80" t="str">
        <f t="shared" si="26"/>
        <v/>
      </c>
      <c r="P657" s="80" t="str">
        <f>IF(PI_For!C659=0,"Não cadastrado",PI_For!C659)</f>
        <v>Não cadastrado</v>
      </c>
      <c r="Q657" s="80" t="e">
        <f>AVERAGEIFS(Entrada!$G$7:$G$3006,Entrada!$D$7:$D$3006,$D$5,Entrada!$I$7:$I$3006,P657)</f>
        <v>#DIV/0!</v>
      </c>
      <c r="R657" s="80" t="e">
        <f>AVERAGEIFS(Entrada!$J$7:$J$3006,Entrada!$D$7:$D$3006,$D$5,Entrada!$I$7:$I$3006,P657)</f>
        <v>#DIV/0!</v>
      </c>
      <c r="S657" s="80">
        <v>6.5300000000000002E-3</v>
      </c>
    </row>
    <row r="658" spans="11:19" ht="15" customHeight="1">
      <c r="K658" s="2" t="str">
        <f>IF(PG!D660="","-",PG!D660)</f>
        <v>-</v>
      </c>
      <c r="N658" s="80" t="str">
        <f t="shared" si="25"/>
        <v/>
      </c>
      <c r="O658" s="80" t="str">
        <f t="shared" si="26"/>
        <v/>
      </c>
      <c r="P658" s="80" t="str">
        <f>IF(PI_For!C660=0,"Não cadastrado",PI_For!C660)</f>
        <v>Não cadastrado</v>
      </c>
      <c r="Q658" s="80" t="e">
        <f>AVERAGEIFS(Entrada!$G$7:$G$3006,Entrada!$D$7:$D$3006,$D$5,Entrada!$I$7:$I$3006,P658)</f>
        <v>#DIV/0!</v>
      </c>
      <c r="R658" s="80" t="e">
        <f>AVERAGEIFS(Entrada!$J$7:$J$3006,Entrada!$D$7:$D$3006,$D$5,Entrada!$I$7:$I$3006,P658)</f>
        <v>#DIV/0!</v>
      </c>
      <c r="S658" s="80">
        <v>6.5399999999999998E-3</v>
      </c>
    </row>
    <row r="659" spans="11:19" ht="15" customHeight="1">
      <c r="K659" s="2" t="str">
        <f>IF(PG!D661="","-",PG!D661)</f>
        <v>-</v>
      </c>
      <c r="N659" s="80" t="str">
        <f t="shared" si="25"/>
        <v/>
      </c>
      <c r="O659" s="80" t="str">
        <f t="shared" si="26"/>
        <v/>
      </c>
      <c r="P659" s="80" t="str">
        <f>IF(PI_For!C661=0,"Não cadastrado",PI_For!C661)</f>
        <v>Não cadastrado</v>
      </c>
      <c r="Q659" s="80" t="e">
        <f>AVERAGEIFS(Entrada!$G$7:$G$3006,Entrada!$D$7:$D$3006,$D$5,Entrada!$I$7:$I$3006,P659)</f>
        <v>#DIV/0!</v>
      </c>
      <c r="R659" s="80" t="e">
        <f>AVERAGEIFS(Entrada!$J$7:$J$3006,Entrada!$D$7:$D$3006,$D$5,Entrada!$I$7:$I$3006,P659)</f>
        <v>#DIV/0!</v>
      </c>
      <c r="S659" s="80">
        <v>6.5500000000000003E-3</v>
      </c>
    </row>
    <row r="660" spans="11:19" ht="15" customHeight="1">
      <c r="K660" s="2" t="str">
        <f>IF(PG!D662="","-",PG!D662)</f>
        <v>-</v>
      </c>
      <c r="N660" s="80" t="str">
        <f t="shared" si="25"/>
        <v/>
      </c>
      <c r="O660" s="80" t="str">
        <f t="shared" si="26"/>
        <v/>
      </c>
      <c r="P660" s="80" t="str">
        <f>IF(PI_For!C662=0,"Não cadastrado",PI_For!C662)</f>
        <v>Não cadastrado</v>
      </c>
      <c r="Q660" s="80" t="e">
        <f>AVERAGEIFS(Entrada!$G$7:$G$3006,Entrada!$D$7:$D$3006,$D$5,Entrada!$I$7:$I$3006,P660)</f>
        <v>#DIV/0!</v>
      </c>
      <c r="R660" s="80" t="e">
        <f>AVERAGEIFS(Entrada!$J$7:$J$3006,Entrada!$D$7:$D$3006,$D$5,Entrada!$I$7:$I$3006,P660)</f>
        <v>#DIV/0!</v>
      </c>
      <c r="S660" s="80">
        <v>6.5599999999999999E-3</v>
      </c>
    </row>
    <row r="661" spans="11:19" ht="15" customHeight="1">
      <c r="K661" s="2" t="str">
        <f>IF(PG!D663="","-",PG!D663)</f>
        <v>-</v>
      </c>
      <c r="N661" s="80" t="str">
        <f t="shared" si="25"/>
        <v/>
      </c>
      <c r="O661" s="80" t="str">
        <f t="shared" si="26"/>
        <v/>
      </c>
      <c r="P661" s="80" t="str">
        <f>IF(PI_For!C663=0,"Não cadastrado",PI_For!C663)</f>
        <v>Não cadastrado</v>
      </c>
      <c r="Q661" s="80" t="e">
        <f>AVERAGEIFS(Entrada!$G$7:$G$3006,Entrada!$D$7:$D$3006,$D$5,Entrada!$I$7:$I$3006,P661)</f>
        <v>#DIV/0!</v>
      </c>
      <c r="R661" s="80" t="e">
        <f>AVERAGEIFS(Entrada!$J$7:$J$3006,Entrada!$D$7:$D$3006,$D$5,Entrada!$I$7:$I$3006,P661)</f>
        <v>#DIV/0!</v>
      </c>
      <c r="S661" s="80">
        <v>6.5700000000000003E-3</v>
      </c>
    </row>
    <row r="662" spans="11:19" ht="15" customHeight="1">
      <c r="K662" s="2" t="str">
        <f>IF(PG!D664="","-",PG!D664)</f>
        <v>-</v>
      </c>
      <c r="N662" s="80" t="str">
        <f t="shared" si="25"/>
        <v/>
      </c>
      <c r="O662" s="80" t="str">
        <f t="shared" si="26"/>
        <v/>
      </c>
      <c r="P662" s="80" t="str">
        <f>IF(PI_For!C664=0,"Não cadastrado",PI_For!C664)</f>
        <v>Não cadastrado</v>
      </c>
      <c r="Q662" s="80" t="e">
        <f>AVERAGEIFS(Entrada!$G$7:$G$3006,Entrada!$D$7:$D$3006,$D$5,Entrada!$I$7:$I$3006,P662)</f>
        <v>#DIV/0!</v>
      </c>
      <c r="R662" s="80" t="e">
        <f>AVERAGEIFS(Entrada!$J$7:$J$3006,Entrada!$D$7:$D$3006,$D$5,Entrada!$I$7:$I$3006,P662)</f>
        <v>#DIV/0!</v>
      </c>
      <c r="S662" s="80">
        <v>6.5799999999999999E-3</v>
      </c>
    </row>
    <row r="663" spans="11:19" ht="15" customHeight="1">
      <c r="K663" s="2" t="str">
        <f>IF(PG!D665="","-",PG!D665)</f>
        <v>-</v>
      </c>
      <c r="N663" s="80" t="str">
        <f t="shared" si="25"/>
        <v/>
      </c>
      <c r="O663" s="80" t="str">
        <f t="shared" si="26"/>
        <v/>
      </c>
      <c r="P663" s="80" t="str">
        <f>IF(PI_For!C665=0,"Não cadastrado",PI_For!C665)</f>
        <v>Não cadastrado</v>
      </c>
      <c r="Q663" s="80" t="e">
        <f>AVERAGEIFS(Entrada!$G$7:$G$3006,Entrada!$D$7:$D$3006,$D$5,Entrada!$I$7:$I$3006,P663)</f>
        <v>#DIV/0!</v>
      </c>
      <c r="R663" s="80" t="e">
        <f>AVERAGEIFS(Entrada!$J$7:$J$3006,Entrada!$D$7:$D$3006,$D$5,Entrada!$I$7:$I$3006,P663)</f>
        <v>#DIV/0!</v>
      </c>
      <c r="S663" s="80">
        <v>6.5900000000000004E-3</v>
      </c>
    </row>
    <row r="664" spans="11:19" ht="15" customHeight="1">
      <c r="K664" s="2" t="str">
        <f>IF(PG!D666="","-",PG!D666)</f>
        <v>-</v>
      </c>
      <c r="N664" s="80" t="str">
        <f t="shared" si="25"/>
        <v/>
      </c>
      <c r="O664" s="80" t="str">
        <f t="shared" si="26"/>
        <v/>
      </c>
      <c r="P664" s="80" t="str">
        <f>IF(PI_For!C666=0,"Não cadastrado",PI_For!C666)</f>
        <v>Não cadastrado</v>
      </c>
      <c r="Q664" s="80" t="e">
        <f>AVERAGEIFS(Entrada!$G$7:$G$3006,Entrada!$D$7:$D$3006,$D$5,Entrada!$I$7:$I$3006,P664)</f>
        <v>#DIV/0!</v>
      </c>
      <c r="R664" s="80" t="e">
        <f>AVERAGEIFS(Entrada!$J$7:$J$3006,Entrada!$D$7:$D$3006,$D$5,Entrada!$I$7:$I$3006,P664)</f>
        <v>#DIV/0!</v>
      </c>
      <c r="S664" s="80">
        <v>6.6E-3</v>
      </c>
    </row>
    <row r="665" spans="11:19" ht="15" customHeight="1">
      <c r="K665" s="2" t="str">
        <f>IF(PG!D667="","-",PG!D667)</f>
        <v>-</v>
      </c>
      <c r="N665" s="80" t="str">
        <f t="shared" si="25"/>
        <v/>
      </c>
      <c r="O665" s="80" t="str">
        <f t="shared" si="26"/>
        <v/>
      </c>
      <c r="P665" s="80" t="str">
        <f>IF(PI_For!C667=0,"Não cadastrado",PI_For!C667)</f>
        <v>Não cadastrado</v>
      </c>
      <c r="Q665" s="80" t="e">
        <f>AVERAGEIFS(Entrada!$G$7:$G$3006,Entrada!$D$7:$D$3006,$D$5,Entrada!$I$7:$I$3006,P665)</f>
        <v>#DIV/0!</v>
      </c>
      <c r="R665" s="80" t="e">
        <f>AVERAGEIFS(Entrada!$J$7:$J$3006,Entrada!$D$7:$D$3006,$D$5,Entrada!$I$7:$I$3006,P665)</f>
        <v>#DIV/0!</v>
      </c>
      <c r="S665" s="80">
        <v>6.6100000000000004E-3</v>
      </c>
    </row>
    <row r="666" spans="11:19" ht="15" customHeight="1">
      <c r="K666" s="2" t="str">
        <f>IF(PG!D668="","-",PG!D668)</f>
        <v>-</v>
      </c>
      <c r="N666" s="80" t="str">
        <f t="shared" si="25"/>
        <v/>
      </c>
      <c r="O666" s="80" t="str">
        <f t="shared" si="26"/>
        <v/>
      </c>
      <c r="P666" s="80" t="str">
        <f>IF(PI_For!C668=0,"Não cadastrado",PI_For!C668)</f>
        <v>Não cadastrado</v>
      </c>
      <c r="Q666" s="80" t="e">
        <f>AVERAGEIFS(Entrada!$G$7:$G$3006,Entrada!$D$7:$D$3006,$D$5,Entrada!$I$7:$I$3006,P666)</f>
        <v>#DIV/0!</v>
      </c>
      <c r="R666" s="80" t="e">
        <f>AVERAGEIFS(Entrada!$J$7:$J$3006,Entrada!$D$7:$D$3006,$D$5,Entrada!$I$7:$I$3006,P666)</f>
        <v>#DIV/0!</v>
      </c>
      <c r="S666" s="80">
        <v>6.62E-3</v>
      </c>
    </row>
    <row r="667" spans="11:19" ht="15" customHeight="1">
      <c r="K667" s="2" t="str">
        <f>IF(PG!D669="","-",PG!D669)</f>
        <v>-</v>
      </c>
      <c r="N667" s="80" t="str">
        <f t="shared" si="25"/>
        <v/>
      </c>
      <c r="O667" s="80" t="str">
        <f t="shared" si="26"/>
        <v/>
      </c>
      <c r="P667" s="80" t="str">
        <f>IF(PI_For!C669=0,"Não cadastrado",PI_For!C669)</f>
        <v>Não cadastrado</v>
      </c>
      <c r="Q667" s="80" t="e">
        <f>AVERAGEIFS(Entrada!$G$7:$G$3006,Entrada!$D$7:$D$3006,$D$5,Entrada!$I$7:$I$3006,P667)</f>
        <v>#DIV/0!</v>
      </c>
      <c r="R667" s="80" t="e">
        <f>AVERAGEIFS(Entrada!$J$7:$J$3006,Entrada!$D$7:$D$3006,$D$5,Entrada!$I$7:$I$3006,P667)</f>
        <v>#DIV/0!</v>
      </c>
      <c r="S667" s="80">
        <v>6.6299999999999996E-3</v>
      </c>
    </row>
    <row r="668" spans="11:19" ht="15" customHeight="1">
      <c r="K668" s="2" t="str">
        <f>IF(PG!D670="","-",PG!D670)</f>
        <v>-</v>
      </c>
      <c r="N668" s="80" t="str">
        <f t="shared" si="25"/>
        <v/>
      </c>
      <c r="O668" s="80" t="str">
        <f t="shared" si="26"/>
        <v/>
      </c>
      <c r="P668" s="80" t="str">
        <f>IF(PI_For!C670=0,"Não cadastrado",PI_For!C670)</f>
        <v>Não cadastrado</v>
      </c>
      <c r="Q668" s="80" t="e">
        <f>AVERAGEIFS(Entrada!$G$7:$G$3006,Entrada!$D$7:$D$3006,$D$5,Entrada!$I$7:$I$3006,P668)</f>
        <v>#DIV/0!</v>
      </c>
      <c r="R668" s="80" t="e">
        <f>AVERAGEIFS(Entrada!$J$7:$J$3006,Entrada!$D$7:$D$3006,$D$5,Entrada!$I$7:$I$3006,P668)</f>
        <v>#DIV/0!</v>
      </c>
      <c r="S668" s="80">
        <v>6.6400000000000001E-3</v>
      </c>
    </row>
    <row r="669" spans="11:19" ht="15" customHeight="1">
      <c r="K669" s="2" t="str">
        <f>IF(PG!D671="","-",PG!D671)</f>
        <v>-</v>
      </c>
      <c r="N669" s="80" t="str">
        <f t="shared" si="25"/>
        <v/>
      </c>
      <c r="O669" s="80" t="str">
        <f t="shared" si="26"/>
        <v/>
      </c>
      <c r="P669" s="80" t="str">
        <f>IF(PI_For!C671=0,"Não cadastrado",PI_For!C671)</f>
        <v>Não cadastrado</v>
      </c>
      <c r="Q669" s="80" t="e">
        <f>AVERAGEIFS(Entrada!$G$7:$G$3006,Entrada!$D$7:$D$3006,$D$5,Entrada!$I$7:$I$3006,P669)</f>
        <v>#DIV/0!</v>
      </c>
      <c r="R669" s="80" t="e">
        <f>AVERAGEIFS(Entrada!$J$7:$J$3006,Entrada!$D$7:$D$3006,$D$5,Entrada!$I$7:$I$3006,P669)</f>
        <v>#DIV/0!</v>
      </c>
      <c r="S669" s="80">
        <v>6.6499999999999997E-3</v>
      </c>
    </row>
    <row r="670" spans="11:19" ht="15" customHeight="1">
      <c r="K670" s="2" t="str">
        <f>IF(PG!D672="","-",PG!D672)</f>
        <v>-</v>
      </c>
      <c r="N670" s="80" t="str">
        <f t="shared" si="25"/>
        <v/>
      </c>
      <c r="O670" s="80" t="str">
        <f t="shared" si="26"/>
        <v/>
      </c>
      <c r="P670" s="80" t="str">
        <f>IF(PI_For!C672=0,"Não cadastrado",PI_For!C672)</f>
        <v>Não cadastrado</v>
      </c>
      <c r="Q670" s="80" t="e">
        <f>AVERAGEIFS(Entrada!$G$7:$G$3006,Entrada!$D$7:$D$3006,$D$5,Entrada!$I$7:$I$3006,P670)</f>
        <v>#DIV/0!</v>
      </c>
      <c r="R670" s="80" t="e">
        <f>AVERAGEIFS(Entrada!$J$7:$J$3006,Entrada!$D$7:$D$3006,$D$5,Entrada!$I$7:$I$3006,P670)</f>
        <v>#DIV/0!</v>
      </c>
      <c r="S670" s="80">
        <v>6.6600000000000001E-3</v>
      </c>
    </row>
    <row r="671" spans="11:19" ht="15" customHeight="1">
      <c r="K671" s="2" t="str">
        <f>IF(PG!D673="","-",PG!D673)</f>
        <v>-</v>
      </c>
      <c r="N671" s="80" t="str">
        <f t="shared" si="25"/>
        <v/>
      </c>
      <c r="O671" s="80" t="str">
        <f t="shared" si="26"/>
        <v/>
      </c>
      <c r="P671" s="80" t="str">
        <f>IF(PI_For!C673=0,"Não cadastrado",PI_For!C673)</f>
        <v>Não cadastrado</v>
      </c>
      <c r="Q671" s="80" t="e">
        <f>AVERAGEIFS(Entrada!$G$7:$G$3006,Entrada!$D$7:$D$3006,$D$5,Entrada!$I$7:$I$3006,P671)</f>
        <v>#DIV/0!</v>
      </c>
      <c r="R671" s="80" t="e">
        <f>AVERAGEIFS(Entrada!$J$7:$J$3006,Entrada!$D$7:$D$3006,$D$5,Entrada!$I$7:$I$3006,P671)</f>
        <v>#DIV/0!</v>
      </c>
      <c r="S671" s="80">
        <v>6.6699999999999997E-3</v>
      </c>
    </row>
    <row r="672" spans="11:19" ht="15" customHeight="1">
      <c r="K672" s="2" t="str">
        <f>IF(PG!D674="","-",PG!D674)</f>
        <v>-</v>
      </c>
      <c r="N672" s="80" t="str">
        <f t="shared" si="25"/>
        <v/>
      </c>
      <c r="O672" s="80" t="str">
        <f t="shared" si="26"/>
        <v/>
      </c>
      <c r="P672" s="80" t="str">
        <f>IF(PI_For!C674=0,"Não cadastrado",PI_For!C674)</f>
        <v>Não cadastrado</v>
      </c>
      <c r="Q672" s="80" t="e">
        <f>AVERAGEIFS(Entrada!$G$7:$G$3006,Entrada!$D$7:$D$3006,$D$5,Entrada!$I$7:$I$3006,P672)</f>
        <v>#DIV/0!</v>
      </c>
      <c r="R672" s="80" t="e">
        <f>AVERAGEIFS(Entrada!$J$7:$J$3006,Entrada!$D$7:$D$3006,$D$5,Entrada!$I$7:$I$3006,P672)</f>
        <v>#DIV/0!</v>
      </c>
      <c r="S672" s="80">
        <v>6.6800000000000002E-3</v>
      </c>
    </row>
    <row r="673" spans="11:19" ht="15" customHeight="1">
      <c r="K673" s="2" t="str">
        <f>IF(PG!D675="","-",PG!D675)</f>
        <v>-</v>
      </c>
      <c r="N673" s="80" t="str">
        <f t="shared" si="25"/>
        <v/>
      </c>
      <c r="O673" s="80" t="str">
        <f t="shared" si="26"/>
        <v/>
      </c>
      <c r="P673" s="80" t="str">
        <f>IF(PI_For!C675=0,"Não cadastrado",PI_For!C675)</f>
        <v>Não cadastrado</v>
      </c>
      <c r="Q673" s="80" t="e">
        <f>AVERAGEIFS(Entrada!$G$7:$G$3006,Entrada!$D$7:$D$3006,$D$5,Entrada!$I$7:$I$3006,P673)</f>
        <v>#DIV/0!</v>
      </c>
      <c r="R673" s="80" t="e">
        <f>AVERAGEIFS(Entrada!$J$7:$J$3006,Entrada!$D$7:$D$3006,$D$5,Entrada!$I$7:$I$3006,P673)</f>
        <v>#DIV/0!</v>
      </c>
      <c r="S673" s="80">
        <v>6.6899999999999998E-3</v>
      </c>
    </row>
    <row r="674" spans="11:19" ht="15" customHeight="1">
      <c r="K674" s="2" t="str">
        <f>IF(PG!D676="","-",PG!D676)</f>
        <v>-</v>
      </c>
      <c r="N674" s="80" t="str">
        <f t="shared" si="25"/>
        <v/>
      </c>
      <c r="O674" s="80" t="str">
        <f t="shared" si="26"/>
        <v/>
      </c>
      <c r="P674" s="80" t="str">
        <f>IF(PI_For!C676=0,"Não cadastrado",PI_For!C676)</f>
        <v>Não cadastrado</v>
      </c>
      <c r="Q674" s="80" t="e">
        <f>AVERAGEIFS(Entrada!$G$7:$G$3006,Entrada!$D$7:$D$3006,$D$5,Entrada!$I$7:$I$3006,P674)</f>
        <v>#DIV/0!</v>
      </c>
      <c r="R674" s="80" t="e">
        <f>AVERAGEIFS(Entrada!$J$7:$J$3006,Entrada!$D$7:$D$3006,$D$5,Entrada!$I$7:$I$3006,P674)</f>
        <v>#DIV/0!</v>
      </c>
      <c r="S674" s="80">
        <v>6.7000000000000002E-3</v>
      </c>
    </row>
    <row r="675" spans="11:19" ht="15" customHeight="1">
      <c r="K675" s="2" t="str">
        <f>IF(PG!D677="","-",PG!D677)</f>
        <v>-</v>
      </c>
      <c r="N675" s="80" t="str">
        <f t="shared" si="25"/>
        <v/>
      </c>
      <c r="O675" s="80" t="str">
        <f t="shared" si="26"/>
        <v/>
      </c>
      <c r="P675" s="80" t="str">
        <f>IF(PI_For!C677=0,"Não cadastrado",PI_For!C677)</f>
        <v>Não cadastrado</v>
      </c>
      <c r="Q675" s="80" t="e">
        <f>AVERAGEIFS(Entrada!$G$7:$G$3006,Entrada!$D$7:$D$3006,$D$5,Entrada!$I$7:$I$3006,P675)</f>
        <v>#DIV/0!</v>
      </c>
      <c r="R675" s="80" t="e">
        <f>AVERAGEIFS(Entrada!$J$7:$J$3006,Entrada!$D$7:$D$3006,$D$5,Entrada!$I$7:$I$3006,P675)</f>
        <v>#DIV/0!</v>
      </c>
      <c r="S675" s="80">
        <v>6.7099999999999998E-3</v>
      </c>
    </row>
    <row r="676" spans="11:19" ht="15" customHeight="1">
      <c r="K676" s="2" t="str">
        <f>IF(PG!D678="","-",PG!D678)</f>
        <v>-</v>
      </c>
      <c r="N676" s="80" t="str">
        <f t="shared" si="25"/>
        <v/>
      </c>
      <c r="O676" s="80" t="str">
        <f t="shared" si="26"/>
        <v/>
      </c>
      <c r="P676" s="80" t="str">
        <f>IF(PI_For!C678=0,"Não cadastrado",PI_For!C678)</f>
        <v>Não cadastrado</v>
      </c>
      <c r="Q676" s="80" t="e">
        <f>AVERAGEIFS(Entrada!$G$7:$G$3006,Entrada!$D$7:$D$3006,$D$5,Entrada!$I$7:$I$3006,P676)</f>
        <v>#DIV/0!</v>
      </c>
      <c r="R676" s="80" t="e">
        <f>AVERAGEIFS(Entrada!$J$7:$J$3006,Entrada!$D$7:$D$3006,$D$5,Entrada!$I$7:$I$3006,P676)</f>
        <v>#DIV/0!</v>
      </c>
      <c r="S676" s="80">
        <v>6.7200000000000003E-3</v>
      </c>
    </row>
    <row r="677" spans="11:19" ht="15" customHeight="1">
      <c r="K677" s="2" t="str">
        <f>IF(PG!D679="","-",PG!D679)</f>
        <v>-</v>
      </c>
      <c r="N677" s="80" t="str">
        <f t="shared" si="25"/>
        <v/>
      </c>
      <c r="O677" s="80" t="str">
        <f t="shared" si="26"/>
        <v/>
      </c>
      <c r="P677" s="80" t="str">
        <f>IF(PI_For!C679=0,"Não cadastrado",PI_For!C679)</f>
        <v>Não cadastrado</v>
      </c>
      <c r="Q677" s="80" t="e">
        <f>AVERAGEIFS(Entrada!$G$7:$G$3006,Entrada!$D$7:$D$3006,$D$5,Entrada!$I$7:$I$3006,P677)</f>
        <v>#DIV/0!</v>
      </c>
      <c r="R677" s="80" t="e">
        <f>AVERAGEIFS(Entrada!$J$7:$J$3006,Entrada!$D$7:$D$3006,$D$5,Entrada!$I$7:$I$3006,P677)</f>
        <v>#DIV/0!</v>
      </c>
      <c r="S677" s="80">
        <v>6.7299999999999999E-3</v>
      </c>
    </row>
    <row r="678" spans="11:19" ht="15" customHeight="1">
      <c r="K678" s="2" t="str">
        <f>IF(PG!D680="","-",PG!D680)</f>
        <v>-</v>
      </c>
      <c r="N678" s="80" t="str">
        <f t="shared" si="25"/>
        <v/>
      </c>
      <c r="O678" s="80" t="str">
        <f t="shared" si="26"/>
        <v/>
      </c>
      <c r="P678" s="80" t="str">
        <f>IF(PI_For!C680=0,"Não cadastrado",PI_For!C680)</f>
        <v>Não cadastrado</v>
      </c>
      <c r="Q678" s="80" t="e">
        <f>AVERAGEIFS(Entrada!$G$7:$G$3006,Entrada!$D$7:$D$3006,$D$5,Entrada!$I$7:$I$3006,P678)</f>
        <v>#DIV/0!</v>
      </c>
      <c r="R678" s="80" t="e">
        <f>AVERAGEIFS(Entrada!$J$7:$J$3006,Entrada!$D$7:$D$3006,$D$5,Entrada!$I$7:$I$3006,P678)</f>
        <v>#DIV/0!</v>
      </c>
      <c r="S678" s="80">
        <v>6.7400000000000003E-3</v>
      </c>
    </row>
    <row r="679" spans="11:19" ht="15" customHeight="1">
      <c r="K679" s="2" t="str">
        <f>IF(PG!D681="","-",PG!D681)</f>
        <v>-</v>
      </c>
      <c r="N679" s="80" t="str">
        <f t="shared" si="25"/>
        <v/>
      </c>
      <c r="O679" s="80" t="str">
        <f t="shared" si="26"/>
        <v/>
      </c>
      <c r="P679" s="80" t="str">
        <f>IF(PI_For!C681=0,"Não cadastrado",PI_For!C681)</f>
        <v>Não cadastrado</v>
      </c>
      <c r="Q679" s="80" t="e">
        <f>AVERAGEIFS(Entrada!$G$7:$G$3006,Entrada!$D$7:$D$3006,$D$5,Entrada!$I$7:$I$3006,P679)</f>
        <v>#DIV/0!</v>
      </c>
      <c r="R679" s="80" t="e">
        <f>AVERAGEIFS(Entrada!$J$7:$J$3006,Entrada!$D$7:$D$3006,$D$5,Entrada!$I$7:$I$3006,P679)</f>
        <v>#DIV/0!</v>
      </c>
      <c r="S679" s="80">
        <v>6.7499999999999999E-3</v>
      </c>
    </row>
    <row r="680" spans="11:19" ht="15" customHeight="1">
      <c r="K680" s="2" t="str">
        <f>IF(PG!D682="","-",PG!D682)</f>
        <v>-</v>
      </c>
      <c r="N680" s="80" t="str">
        <f t="shared" si="25"/>
        <v/>
      </c>
      <c r="O680" s="80" t="str">
        <f t="shared" si="26"/>
        <v/>
      </c>
      <c r="P680" s="80" t="str">
        <f>IF(PI_For!C682=0,"Não cadastrado",PI_For!C682)</f>
        <v>Não cadastrado</v>
      </c>
      <c r="Q680" s="80" t="e">
        <f>AVERAGEIFS(Entrada!$G$7:$G$3006,Entrada!$D$7:$D$3006,$D$5,Entrada!$I$7:$I$3006,P680)</f>
        <v>#DIV/0!</v>
      </c>
      <c r="R680" s="80" t="e">
        <f>AVERAGEIFS(Entrada!$J$7:$J$3006,Entrada!$D$7:$D$3006,$D$5,Entrada!$I$7:$I$3006,P680)</f>
        <v>#DIV/0!</v>
      </c>
      <c r="S680" s="80">
        <v>6.7600000000000004E-3</v>
      </c>
    </row>
    <row r="681" spans="11:19" ht="15" customHeight="1">
      <c r="K681" s="2" t="str">
        <f>IF(PG!D683="","-",PG!D683)</f>
        <v>-</v>
      </c>
      <c r="N681" s="80" t="str">
        <f t="shared" si="25"/>
        <v/>
      </c>
      <c r="O681" s="80" t="str">
        <f t="shared" si="26"/>
        <v/>
      </c>
      <c r="P681" s="80" t="str">
        <f>IF(PI_For!C683=0,"Não cadastrado",PI_For!C683)</f>
        <v>Não cadastrado</v>
      </c>
      <c r="Q681" s="80" t="e">
        <f>AVERAGEIFS(Entrada!$G$7:$G$3006,Entrada!$D$7:$D$3006,$D$5,Entrada!$I$7:$I$3006,P681)</f>
        <v>#DIV/0!</v>
      </c>
      <c r="R681" s="80" t="e">
        <f>AVERAGEIFS(Entrada!$J$7:$J$3006,Entrada!$D$7:$D$3006,$D$5,Entrada!$I$7:$I$3006,P681)</f>
        <v>#DIV/0!</v>
      </c>
      <c r="S681" s="80">
        <v>6.77E-3</v>
      </c>
    </row>
    <row r="682" spans="11:19" ht="15" customHeight="1">
      <c r="K682" s="2" t="str">
        <f>IF(PG!D684="","-",PG!D684)</f>
        <v>-</v>
      </c>
      <c r="N682" s="80" t="str">
        <f t="shared" si="25"/>
        <v/>
      </c>
      <c r="O682" s="80" t="str">
        <f t="shared" si="26"/>
        <v/>
      </c>
      <c r="P682" s="80" t="str">
        <f>IF(PI_For!C684=0,"Não cadastrado",PI_For!C684)</f>
        <v>Não cadastrado</v>
      </c>
      <c r="Q682" s="80" t="e">
        <f>AVERAGEIFS(Entrada!$G$7:$G$3006,Entrada!$D$7:$D$3006,$D$5,Entrada!$I$7:$I$3006,P682)</f>
        <v>#DIV/0!</v>
      </c>
      <c r="R682" s="80" t="e">
        <f>AVERAGEIFS(Entrada!$J$7:$J$3006,Entrada!$D$7:$D$3006,$D$5,Entrada!$I$7:$I$3006,P682)</f>
        <v>#DIV/0!</v>
      </c>
      <c r="S682" s="80">
        <v>6.7799999999999996E-3</v>
      </c>
    </row>
    <row r="683" spans="11:19" ht="15" customHeight="1">
      <c r="K683" s="2" t="str">
        <f>IF(PG!D685="","-",PG!D685)</f>
        <v>-</v>
      </c>
      <c r="N683" s="80" t="str">
        <f t="shared" si="25"/>
        <v/>
      </c>
      <c r="O683" s="80" t="str">
        <f t="shared" si="26"/>
        <v/>
      </c>
      <c r="P683" s="80" t="str">
        <f>IF(PI_For!C685=0,"Não cadastrado",PI_For!C685)</f>
        <v>Não cadastrado</v>
      </c>
      <c r="Q683" s="80" t="e">
        <f>AVERAGEIFS(Entrada!$G$7:$G$3006,Entrada!$D$7:$D$3006,$D$5,Entrada!$I$7:$I$3006,P683)</f>
        <v>#DIV/0!</v>
      </c>
      <c r="R683" s="80" t="e">
        <f>AVERAGEIFS(Entrada!$J$7:$J$3006,Entrada!$D$7:$D$3006,$D$5,Entrada!$I$7:$I$3006,P683)</f>
        <v>#DIV/0!</v>
      </c>
      <c r="S683" s="80">
        <v>6.79E-3</v>
      </c>
    </row>
    <row r="684" spans="11:19" ht="15" customHeight="1">
      <c r="K684" s="2" t="str">
        <f>IF(PG!D686="","-",PG!D686)</f>
        <v>-</v>
      </c>
      <c r="N684" s="80" t="str">
        <f t="shared" si="25"/>
        <v/>
      </c>
      <c r="O684" s="80" t="str">
        <f t="shared" si="26"/>
        <v/>
      </c>
      <c r="P684" s="80" t="str">
        <f>IF(PI_For!C686=0,"Não cadastrado",PI_For!C686)</f>
        <v>Não cadastrado</v>
      </c>
      <c r="Q684" s="80" t="e">
        <f>AVERAGEIFS(Entrada!$G$7:$G$3006,Entrada!$D$7:$D$3006,$D$5,Entrada!$I$7:$I$3006,P684)</f>
        <v>#DIV/0!</v>
      </c>
      <c r="R684" s="80" t="e">
        <f>AVERAGEIFS(Entrada!$J$7:$J$3006,Entrada!$D$7:$D$3006,$D$5,Entrada!$I$7:$I$3006,P684)</f>
        <v>#DIV/0!</v>
      </c>
      <c r="S684" s="80">
        <v>6.7999999999999996E-3</v>
      </c>
    </row>
    <row r="685" spans="11:19" ht="15" customHeight="1">
      <c r="K685" s="2" t="str">
        <f>IF(PG!D687="","-",PG!D687)</f>
        <v>-</v>
      </c>
      <c r="N685" s="80" t="str">
        <f t="shared" si="25"/>
        <v/>
      </c>
      <c r="O685" s="80" t="str">
        <f t="shared" si="26"/>
        <v/>
      </c>
      <c r="P685" s="80" t="str">
        <f>IF(PI_For!C687=0,"Não cadastrado",PI_For!C687)</f>
        <v>Não cadastrado</v>
      </c>
      <c r="Q685" s="80" t="e">
        <f>AVERAGEIFS(Entrada!$G$7:$G$3006,Entrada!$D$7:$D$3006,$D$5,Entrada!$I$7:$I$3006,P685)</f>
        <v>#DIV/0!</v>
      </c>
      <c r="R685" s="80" t="e">
        <f>AVERAGEIFS(Entrada!$J$7:$J$3006,Entrada!$D$7:$D$3006,$D$5,Entrada!$I$7:$I$3006,P685)</f>
        <v>#DIV/0!</v>
      </c>
      <c r="S685" s="80">
        <v>6.8100000000000001E-3</v>
      </c>
    </row>
    <row r="686" spans="11:19" ht="15" customHeight="1">
      <c r="K686" s="2" t="str">
        <f>IF(PG!D688="","-",PG!D688)</f>
        <v>-</v>
      </c>
      <c r="N686" s="80" t="str">
        <f t="shared" si="25"/>
        <v/>
      </c>
      <c r="O686" s="80" t="str">
        <f t="shared" si="26"/>
        <v/>
      </c>
      <c r="P686" s="80" t="str">
        <f>IF(PI_For!C688=0,"Não cadastrado",PI_For!C688)</f>
        <v>Não cadastrado</v>
      </c>
      <c r="Q686" s="80" t="e">
        <f>AVERAGEIFS(Entrada!$G$7:$G$3006,Entrada!$D$7:$D$3006,$D$5,Entrada!$I$7:$I$3006,P686)</f>
        <v>#DIV/0!</v>
      </c>
      <c r="R686" s="80" t="e">
        <f>AVERAGEIFS(Entrada!$J$7:$J$3006,Entrada!$D$7:$D$3006,$D$5,Entrada!$I$7:$I$3006,P686)</f>
        <v>#DIV/0!</v>
      </c>
      <c r="S686" s="80">
        <v>6.8199999999999997E-3</v>
      </c>
    </row>
    <row r="687" spans="11:19" ht="15" customHeight="1">
      <c r="K687" s="2" t="str">
        <f>IF(PG!D689="","-",PG!D689)</f>
        <v>-</v>
      </c>
      <c r="N687" s="80" t="str">
        <f t="shared" si="25"/>
        <v/>
      </c>
      <c r="O687" s="80" t="str">
        <f t="shared" si="26"/>
        <v/>
      </c>
      <c r="P687" s="80" t="str">
        <f>IF(PI_For!C689=0,"Não cadastrado",PI_For!C689)</f>
        <v>Não cadastrado</v>
      </c>
      <c r="Q687" s="80" t="e">
        <f>AVERAGEIFS(Entrada!$G$7:$G$3006,Entrada!$D$7:$D$3006,$D$5,Entrada!$I$7:$I$3006,P687)</f>
        <v>#DIV/0!</v>
      </c>
      <c r="R687" s="80" t="e">
        <f>AVERAGEIFS(Entrada!$J$7:$J$3006,Entrada!$D$7:$D$3006,$D$5,Entrada!$I$7:$I$3006,P687)</f>
        <v>#DIV/0!</v>
      </c>
      <c r="S687" s="80">
        <v>6.8300000000000001E-3</v>
      </c>
    </row>
    <row r="688" spans="11:19" ht="15" customHeight="1">
      <c r="K688" s="2" t="str">
        <f>IF(PG!D690="","-",PG!D690)</f>
        <v>-</v>
      </c>
      <c r="N688" s="80" t="str">
        <f t="shared" si="25"/>
        <v/>
      </c>
      <c r="O688" s="80" t="str">
        <f t="shared" si="26"/>
        <v/>
      </c>
      <c r="P688" s="80" t="str">
        <f>IF(PI_For!C690=0,"Não cadastrado",PI_For!C690)</f>
        <v>Não cadastrado</v>
      </c>
      <c r="Q688" s="80" t="e">
        <f>AVERAGEIFS(Entrada!$G$7:$G$3006,Entrada!$D$7:$D$3006,$D$5,Entrada!$I$7:$I$3006,P688)</f>
        <v>#DIV/0!</v>
      </c>
      <c r="R688" s="80" t="e">
        <f>AVERAGEIFS(Entrada!$J$7:$J$3006,Entrada!$D$7:$D$3006,$D$5,Entrada!$I$7:$I$3006,P688)</f>
        <v>#DIV/0!</v>
      </c>
      <c r="S688" s="80">
        <v>6.8399999999999997E-3</v>
      </c>
    </row>
    <row r="689" spans="11:19" ht="15" customHeight="1">
      <c r="K689" s="2" t="str">
        <f>IF(PG!D691="","-",PG!D691)</f>
        <v>-</v>
      </c>
      <c r="N689" s="80" t="str">
        <f t="shared" si="25"/>
        <v/>
      </c>
      <c r="O689" s="80" t="str">
        <f t="shared" si="26"/>
        <v/>
      </c>
      <c r="P689" s="80" t="str">
        <f>IF(PI_For!C691=0,"Não cadastrado",PI_For!C691)</f>
        <v>Não cadastrado</v>
      </c>
      <c r="Q689" s="80" t="e">
        <f>AVERAGEIFS(Entrada!$G$7:$G$3006,Entrada!$D$7:$D$3006,$D$5,Entrada!$I$7:$I$3006,P689)</f>
        <v>#DIV/0!</v>
      </c>
      <c r="R689" s="80" t="e">
        <f>AVERAGEIFS(Entrada!$J$7:$J$3006,Entrada!$D$7:$D$3006,$D$5,Entrada!$I$7:$I$3006,P689)</f>
        <v>#DIV/0!</v>
      </c>
      <c r="S689" s="80">
        <v>6.8500000000000002E-3</v>
      </c>
    </row>
    <row r="690" spans="11:19" ht="15" customHeight="1">
      <c r="K690" s="2" t="str">
        <f>IF(PG!D692="","-",PG!D692)</f>
        <v>-</v>
      </c>
      <c r="N690" s="80" t="str">
        <f t="shared" si="25"/>
        <v/>
      </c>
      <c r="O690" s="80" t="str">
        <f t="shared" si="26"/>
        <v/>
      </c>
      <c r="P690" s="80" t="str">
        <f>IF(PI_For!C692=0,"Não cadastrado",PI_For!C692)</f>
        <v>Não cadastrado</v>
      </c>
      <c r="Q690" s="80" t="e">
        <f>AVERAGEIFS(Entrada!$G$7:$G$3006,Entrada!$D$7:$D$3006,$D$5,Entrada!$I$7:$I$3006,P690)</f>
        <v>#DIV/0!</v>
      </c>
      <c r="R690" s="80" t="e">
        <f>AVERAGEIFS(Entrada!$J$7:$J$3006,Entrada!$D$7:$D$3006,$D$5,Entrada!$I$7:$I$3006,P690)</f>
        <v>#DIV/0!</v>
      </c>
      <c r="S690" s="80">
        <v>6.8599999999999998E-3</v>
      </c>
    </row>
    <row r="691" spans="11:19" ht="15" customHeight="1">
      <c r="K691" s="2" t="str">
        <f>IF(PG!D693="","-",PG!D693)</f>
        <v>-</v>
      </c>
      <c r="N691" s="80" t="str">
        <f t="shared" si="25"/>
        <v/>
      </c>
      <c r="O691" s="80" t="str">
        <f t="shared" si="26"/>
        <v/>
      </c>
      <c r="P691" s="80" t="str">
        <f>IF(PI_For!C693=0,"Não cadastrado",PI_For!C693)</f>
        <v>Não cadastrado</v>
      </c>
      <c r="Q691" s="80" t="e">
        <f>AVERAGEIFS(Entrada!$G$7:$G$3006,Entrada!$D$7:$D$3006,$D$5,Entrada!$I$7:$I$3006,P691)</f>
        <v>#DIV/0!</v>
      </c>
      <c r="R691" s="80" t="e">
        <f>AVERAGEIFS(Entrada!$J$7:$J$3006,Entrada!$D$7:$D$3006,$D$5,Entrada!$I$7:$I$3006,P691)</f>
        <v>#DIV/0!</v>
      </c>
      <c r="S691" s="80">
        <v>6.8700000000000002E-3</v>
      </c>
    </row>
    <row r="692" spans="11:19" ht="15" customHeight="1">
      <c r="K692" s="2" t="str">
        <f>IF(PG!D694="","-",PG!D694)</f>
        <v>-</v>
      </c>
      <c r="N692" s="80" t="str">
        <f t="shared" si="25"/>
        <v/>
      </c>
      <c r="O692" s="80" t="str">
        <f t="shared" si="26"/>
        <v/>
      </c>
      <c r="P692" s="80" t="str">
        <f>IF(PI_For!C694=0,"Não cadastrado",PI_For!C694)</f>
        <v>Não cadastrado</v>
      </c>
      <c r="Q692" s="80" t="e">
        <f>AVERAGEIFS(Entrada!$G$7:$G$3006,Entrada!$D$7:$D$3006,$D$5,Entrada!$I$7:$I$3006,P692)</f>
        <v>#DIV/0!</v>
      </c>
      <c r="R692" s="80" t="e">
        <f>AVERAGEIFS(Entrada!$J$7:$J$3006,Entrada!$D$7:$D$3006,$D$5,Entrada!$I$7:$I$3006,P692)</f>
        <v>#DIV/0!</v>
      </c>
      <c r="S692" s="80">
        <v>6.8799999999999998E-3</v>
      </c>
    </row>
    <row r="693" spans="11:19" ht="15" customHeight="1">
      <c r="K693" s="2" t="str">
        <f>IF(PG!D695="","-",PG!D695)</f>
        <v>-</v>
      </c>
      <c r="N693" s="80" t="str">
        <f t="shared" si="25"/>
        <v/>
      </c>
      <c r="O693" s="80" t="str">
        <f t="shared" si="26"/>
        <v/>
      </c>
      <c r="P693" s="80" t="str">
        <f>IF(PI_For!C695=0,"Não cadastrado",PI_For!C695)</f>
        <v>Não cadastrado</v>
      </c>
      <c r="Q693" s="80" t="e">
        <f>AVERAGEIFS(Entrada!$G$7:$G$3006,Entrada!$D$7:$D$3006,$D$5,Entrada!$I$7:$I$3006,P693)</f>
        <v>#DIV/0!</v>
      </c>
      <c r="R693" s="80" t="e">
        <f>AVERAGEIFS(Entrada!$J$7:$J$3006,Entrada!$D$7:$D$3006,$D$5,Entrada!$I$7:$I$3006,P693)</f>
        <v>#DIV/0!</v>
      </c>
      <c r="S693" s="80">
        <v>6.8900000000000003E-3</v>
      </c>
    </row>
    <row r="694" spans="11:19" ht="15" customHeight="1">
      <c r="K694" s="2" t="str">
        <f>IF(PG!D696="","-",PG!D696)</f>
        <v>-</v>
      </c>
      <c r="N694" s="80" t="str">
        <f t="shared" si="25"/>
        <v/>
      </c>
      <c r="O694" s="80" t="str">
        <f t="shared" si="26"/>
        <v/>
      </c>
      <c r="P694" s="80" t="str">
        <f>IF(PI_For!C696=0,"Não cadastrado",PI_For!C696)</f>
        <v>Não cadastrado</v>
      </c>
      <c r="Q694" s="80" t="e">
        <f>AVERAGEIFS(Entrada!$G$7:$G$3006,Entrada!$D$7:$D$3006,$D$5,Entrada!$I$7:$I$3006,P694)</f>
        <v>#DIV/0!</v>
      </c>
      <c r="R694" s="80" t="e">
        <f>AVERAGEIFS(Entrada!$J$7:$J$3006,Entrada!$D$7:$D$3006,$D$5,Entrada!$I$7:$I$3006,P694)</f>
        <v>#DIV/0!</v>
      </c>
      <c r="S694" s="80">
        <v>6.8999999999999999E-3</v>
      </c>
    </row>
    <row r="695" spans="11:19" ht="15" customHeight="1">
      <c r="K695" s="2" t="str">
        <f>IF(PG!D697="","-",PG!D697)</f>
        <v>-</v>
      </c>
      <c r="N695" s="80" t="str">
        <f t="shared" si="25"/>
        <v/>
      </c>
      <c r="O695" s="80" t="str">
        <f t="shared" si="26"/>
        <v/>
      </c>
      <c r="P695" s="80" t="str">
        <f>IF(PI_For!C697=0,"Não cadastrado",PI_For!C697)</f>
        <v>Não cadastrado</v>
      </c>
      <c r="Q695" s="80" t="e">
        <f>AVERAGEIFS(Entrada!$G$7:$G$3006,Entrada!$D$7:$D$3006,$D$5,Entrada!$I$7:$I$3006,P695)</f>
        <v>#DIV/0!</v>
      </c>
      <c r="R695" s="80" t="e">
        <f>AVERAGEIFS(Entrada!$J$7:$J$3006,Entrada!$D$7:$D$3006,$D$5,Entrada!$I$7:$I$3006,P695)</f>
        <v>#DIV/0!</v>
      </c>
      <c r="S695" s="80">
        <v>6.9100000000000003E-3</v>
      </c>
    </row>
    <row r="696" spans="11:19" ht="15" customHeight="1">
      <c r="K696" s="2" t="str">
        <f>IF(PG!D698="","-",PG!D698)</f>
        <v>-</v>
      </c>
      <c r="N696" s="80" t="str">
        <f t="shared" si="25"/>
        <v/>
      </c>
      <c r="O696" s="80" t="str">
        <f t="shared" si="26"/>
        <v/>
      </c>
      <c r="P696" s="80" t="str">
        <f>IF(PI_For!C698=0,"Não cadastrado",PI_For!C698)</f>
        <v>Não cadastrado</v>
      </c>
      <c r="Q696" s="80" t="e">
        <f>AVERAGEIFS(Entrada!$G$7:$G$3006,Entrada!$D$7:$D$3006,$D$5,Entrada!$I$7:$I$3006,P696)</f>
        <v>#DIV/0!</v>
      </c>
      <c r="R696" s="80" t="e">
        <f>AVERAGEIFS(Entrada!$J$7:$J$3006,Entrada!$D$7:$D$3006,$D$5,Entrada!$I$7:$I$3006,P696)</f>
        <v>#DIV/0!</v>
      </c>
      <c r="S696" s="80">
        <v>6.9199999999999999E-3</v>
      </c>
    </row>
    <row r="697" spans="11:19" ht="15" customHeight="1">
      <c r="K697" s="2" t="str">
        <f>IF(PG!D699="","-",PG!D699)</f>
        <v>-</v>
      </c>
      <c r="N697" s="80" t="str">
        <f t="shared" si="25"/>
        <v/>
      </c>
      <c r="O697" s="80" t="str">
        <f t="shared" si="26"/>
        <v/>
      </c>
      <c r="P697" s="80" t="str">
        <f>IF(PI_For!C699=0,"Não cadastrado",PI_For!C699)</f>
        <v>Não cadastrado</v>
      </c>
      <c r="Q697" s="80" t="e">
        <f>AVERAGEIFS(Entrada!$G$7:$G$3006,Entrada!$D$7:$D$3006,$D$5,Entrada!$I$7:$I$3006,P697)</f>
        <v>#DIV/0!</v>
      </c>
      <c r="R697" s="80" t="e">
        <f>AVERAGEIFS(Entrada!$J$7:$J$3006,Entrada!$D$7:$D$3006,$D$5,Entrada!$I$7:$I$3006,P697)</f>
        <v>#DIV/0!</v>
      </c>
      <c r="S697" s="80">
        <v>6.9300000000000004E-3</v>
      </c>
    </row>
    <row r="698" spans="11:19" ht="15" customHeight="1">
      <c r="K698" s="2" t="str">
        <f>IF(PG!D700="","-",PG!D700)</f>
        <v>-</v>
      </c>
      <c r="N698" s="80" t="str">
        <f t="shared" si="25"/>
        <v/>
      </c>
      <c r="O698" s="80" t="str">
        <f t="shared" si="26"/>
        <v/>
      </c>
      <c r="P698" s="80" t="str">
        <f>IF(PI_For!C700=0,"Não cadastrado",PI_For!C700)</f>
        <v>Não cadastrado</v>
      </c>
      <c r="Q698" s="80" t="e">
        <f>AVERAGEIFS(Entrada!$G$7:$G$3006,Entrada!$D$7:$D$3006,$D$5,Entrada!$I$7:$I$3006,P698)</f>
        <v>#DIV/0!</v>
      </c>
      <c r="R698" s="80" t="e">
        <f>AVERAGEIFS(Entrada!$J$7:$J$3006,Entrada!$D$7:$D$3006,$D$5,Entrada!$I$7:$I$3006,P698)</f>
        <v>#DIV/0!</v>
      </c>
      <c r="S698" s="80">
        <v>6.94E-3</v>
      </c>
    </row>
    <row r="699" spans="11:19" ht="15" customHeight="1">
      <c r="K699" s="2" t="str">
        <f>IF(PG!D701="","-",PG!D701)</f>
        <v>-</v>
      </c>
      <c r="N699" s="80" t="str">
        <f t="shared" si="25"/>
        <v/>
      </c>
      <c r="O699" s="80" t="str">
        <f t="shared" si="26"/>
        <v/>
      </c>
      <c r="P699" s="80" t="str">
        <f>IF(PI_For!C701=0,"Não cadastrado",PI_For!C701)</f>
        <v>Não cadastrado</v>
      </c>
      <c r="Q699" s="80" t="e">
        <f>AVERAGEIFS(Entrada!$G$7:$G$3006,Entrada!$D$7:$D$3006,$D$5,Entrada!$I$7:$I$3006,P699)</f>
        <v>#DIV/0!</v>
      </c>
      <c r="R699" s="80" t="e">
        <f>AVERAGEIFS(Entrada!$J$7:$J$3006,Entrada!$D$7:$D$3006,$D$5,Entrada!$I$7:$I$3006,P699)</f>
        <v>#DIV/0!</v>
      </c>
      <c r="S699" s="80">
        <v>6.9499999999999996E-3</v>
      </c>
    </row>
    <row r="700" spans="11:19" ht="15" customHeight="1">
      <c r="K700" s="2" t="str">
        <f>IF(PG!D702="","-",PG!D702)</f>
        <v>-</v>
      </c>
      <c r="N700" s="80" t="str">
        <f t="shared" si="25"/>
        <v/>
      </c>
      <c r="O700" s="80" t="str">
        <f t="shared" si="26"/>
        <v/>
      </c>
      <c r="P700" s="80" t="str">
        <f>IF(PI_For!C702=0,"Não cadastrado",PI_For!C702)</f>
        <v>Não cadastrado</v>
      </c>
      <c r="Q700" s="80" t="e">
        <f>AVERAGEIFS(Entrada!$G$7:$G$3006,Entrada!$D$7:$D$3006,$D$5,Entrada!$I$7:$I$3006,P700)</f>
        <v>#DIV/0!</v>
      </c>
      <c r="R700" s="80" t="e">
        <f>AVERAGEIFS(Entrada!$J$7:$J$3006,Entrada!$D$7:$D$3006,$D$5,Entrada!$I$7:$I$3006,P700)</f>
        <v>#DIV/0!</v>
      </c>
      <c r="S700" s="80">
        <v>6.96E-3</v>
      </c>
    </row>
    <row r="701" spans="11:19" ht="15" customHeight="1">
      <c r="K701" s="2" t="str">
        <f>IF(PG!D703="","-",PG!D703)</f>
        <v>-</v>
      </c>
      <c r="N701" s="80" t="str">
        <f t="shared" si="25"/>
        <v/>
      </c>
      <c r="O701" s="80" t="str">
        <f t="shared" si="26"/>
        <v/>
      </c>
      <c r="P701" s="80" t="str">
        <f>IF(PI_For!C703=0,"Não cadastrado",PI_For!C703)</f>
        <v>Não cadastrado</v>
      </c>
      <c r="Q701" s="80" t="e">
        <f>AVERAGEIFS(Entrada!$G$7:$G$3006,Entrada!$D$7:$D$3006,$D$5,Entrada!$I$7:$I$3006,P701)</f>
        <v>#DIV/0!</v>
      </c>
      <c r="R701" s="80" t="e">
        <f>AVERAGEIFS(Entrada!$J$7:$J$3006,Entrada!$D$7:$D$3006,$D$5,Entrada!$I$7:$I$3006,P701)</f>
        <v>#DIV/0!</v>
      </c>
      <c r="S701" s="80">
        <v>6.9699999999999996E-3</v>
      </c>
    </row>
    <row r="702" spans="11:19" ht="15" customHeight="1">
      <c r="K702" s="2" t="str">
        <f>IF(PG!D704="","-",PG!D704)</f>
        <v>-</v>
      </c>
      <c r="N702" s="80" t="str">
        <f t="shared" si="25"/>
        <v/>
      </c>
      <c r="O702" s="80" t="str">
        <f t="shared" si="26"/>
        <v/>
      </c>
      <c r="P702" s="80" t="str">
        <f>IF(PI_For!C704=0,"Não cadastrado",PI_For!C704)</f>
        <v>Não cadastrado</v>
      </c>
      <c r="Q702" s="80" t="e">
        <f>AVERAGEIFS(Entrada!$G$7:$G$3006,Entrada!$D$7:$D$3006,$D$5,Entrada!$I$7:$I$3006,P702)</f>
        <v>#DIV/0!</v>
      </c>
      <c r="R702" s="80" t="e">
        <f>AVERAGEIFS(Entrada!$J$7:$J$3006,Entrada!$D$7:$D$3006,$D$5,Entrada!$I$7:$I$3006,P702)</f>
        <v>#DIV/0!</v>
      </c>
      <c r="S702" s="80">
        <v>6.9800000000000001E-3</v>
      </c>
    </row>
    <row r="703" spans="11:19" ht="15" customHeight="1">
      <c r="K703" s="2" t="str">
        <f>IF(PG!D705="","-",PG!D705)</f>
        <v>-</v>
      </c>
      <c r="N703" s="80" t="str">
        <f t="shared" si="25"/>
        <v/>
      </c>
      <c r="O703" s="80" t="str">
        <f t="shared" si="26"/>
        <v/>
      </c>
      <c r="P703" s="80" t="str">
        <f>IF(PI_For!C705=0,"Não cadastrado",PI_For!C705)</f>
        <v>Não cadastrado</v>
      </c>
      <c r="Q703" s="80" t="e">
        <f>AVERAGEIFS(Entrada!$G$7:$G$3006,Entrada!$D$7:$D$3006,$D$5,Entrada!$I$7:$I$3006,P703)</f>
        <v>#DIV/0!</v>
      </c>
      <c r="R703" s="80" t="e">
        <f>AVERAGEIFS(Entrada!$J$7:$J$3006,Entrada!$D$7:$D$3006,$D$5,Entrada!$I$7:$I$3006,P703)</f>
        <v>#DIV/0!</v>
      </c>
      <c r="S703" s="80">
        <v>6.9899999999999997E-3</v>
      </c>
    </row>
    <row r="704" spans="11:19" ht="15" customHeight="1">
      <c r="K704" s="2" t="str">
        <f>IF(PG!D706="","-",PG!D706)</f>
        <v>-</v>
      </c>
      <c r="N704" s="80" t="str">
        <f t="shared" si="25"/>
        <v/>
      </c>
      <c r="O704" s="80" t="str">
        <f t="shared" si="26"/>
        <v/>
      </c>
      <c r="P704" s="80" t="str">
        <f>IF(PI_For!C706=0,"Não cadastrado",PI_For!C706)</f>
        <v>Não cadastrado</v>
      </c>
      <c r="Q704" s="80" t="e">
        <f>AVERAGEIFS(Entrada!$G$7:$G$3006,Entrada!$D$7:$D$3006,$D$5,Entrada!$I$7:$I$3006,P704)</f>
        <v>#DIV/0!</v>
      </c>
      <c r="R704" s="80" t="e">
        <f>AVERAGEIFS(Entrada!$J$7:$J$3006,Entrada!$D$7:$D$3006,$D$5,Entrada!$I$7:$I$3006,P704)</f>
        <v>#DIV/0!</v>
      </c>
      <c r="S704" s="80">
        <v>7.0000000000000001E-3</v>
      </c>
    </row>
    <row r="705" spans="11:19" ht="15" customHeight="1">
      <c r="K705" s="2" t="str">
        <f>IF(PG!D707="","-",PG!D707)</f>
        <v>-</v>
      </c>
      <c r="N705" s="80" t="str">
        <f t="shared" si="25"/>
        <v/>
      </c>
      <c r="O705" s="80" t="str">
        <f t="shared" si="26"/>
        <v/>
      </c>
      <c r="P705" s="80" t="str">
        <f>IF(PI_For!C707=0,"Não cadastrado",PI_For!C707)</f>
        <v>Não cadastrado</v>
      </c>
      <c r="Q705" s="80" t="e">
        <f>AVERAGEIFS(Entrada!$G$7:$G$3006,Entrada!$D$7:$D$3006,$D$5,Entrada!$I$7:$I$3006,P705)</f>
        <v>#DIV/0!</v>
      </c>
      <c r="R705" s="80" t="e">
        <f>AVERAGEIFS(Entrada!$J$7:$J$3006,Entrada!$D$7:$D$3006,$D$5,Entrada!$I$7:$I$3006,P705)</f>
        <v>#DIV/0!</v>
      </c>
      <c r="S705" s="80">
        <v>7.0099999999999997E-3</v>
      </c>
    </row>
    <row r="706" spans="11:19" ht="15" customHeight="1">
      <c r="K706" s="2" t="str">
        <f>IF(PG!D708="","-",PG!D708)</f>
        <v>-</v>
      </c>
      <c r="N706" s="80" t="str">
        <f t="shared" si="25"/>
        <v/>
      </c>
      <c r="O706" s="80" t="str">
        <f t="shared" si="26"/>
        <v/>
      </c>
      <c r="P706" s="80" t="str">
        <f>IF(PI_For!C708=0,"Não cadastrado",PI_For!C708)</f>
        <v>Não cadastrado</v>
      </c>
      <c r="Q706" s="80" t="e">
        <f>AVERAGEIFS(Entrada!$G$7:$G$3006,Entrada!$D$7:$D$3006,$D$5,Entrada!$I$7:$I$3006,P706)</f>
        <v>#DIV/0!</v>
      </c>
      <c r="R706" s="80" t="e">
        <f>AVERAGEIFS(Entrada!$J$7:$J$3006,Entrada!$D$7:$D$3006,$D$5,Entrada!$I$7:$I$3006,P706)</f>
        <v>#DIV/0!</v>
      </c>
      <c r="S706" s="80">
        <v>7.0200000000000002E-3</v>
      </c>
    </row>
    <row r="707" spans="11:19" ht="15" customHeight="1">
      <c r="K707" s="2" t="str">
        <f>IF(PG!D709="","-",PG!D709)</f>
        <v>-</v>
      </c>
      <c r="N707" s="80" t="str">
        <f t="shared" si="25"/>
        <v/>
      </c>
      <c r="O707" s="80" t="str">
        <f t="shared" si="26"/>
        <v/>
      </c>
      <c r="P707" s="80" t="str">
        <f>IF(PI_For!C709=0,"Não cadastrado",PI_For!C709)</f>
        <v>Não cadastrado</v>
      </c>
      <c r="Q707" s="80" t="e">
        <f>AVERAGEIFS(Entrada!$G$7:$G$3006,Entrada!$D$7:$D$3006,$D$5,Entrada!$I$7:$I$3006,P707)</f>
        <v>#DIV/0!</v>
      </c>
      <c r="R707" s="80" t="e">
        <f>AVERAGEIFS(Entrada!$J$7:$J$3006,Entrada!$D$7:$D$3006,$D$5,Entrada!$I$7:$I$3006,P707)</f>
        <v>#DIV/0!</v>
      </c>
      <c r="S707" s="80">
        <v>7.0299999999999998E-3</v>
      </c>
    </row>
    <row r="708" spans="11:19" ht="15" customHeight="1">
      <c r="K708" s="2" t="str">
        <f>IF(PG!D710="","-",PG!D710)</f>
        <v>-</v>
      </c>
      <c r="N708" s="80" t="str">
        <f t="shared" si="25"/>
        <v/>
      </c>
      <c r="O708" s="80" t="str">
        <f t="shared" si="26"/>
        <v/>
      </c>
      <c r="P708" s="80" t="str">
        <f>IF(PI_For!C710=0,"Não cadastrado",PI_For!C710)</f>
        <v>Não cadastrado</v>
      </c>
      <c r="Q708" s="80" t="e">
        <f>AVERAGEIFS(Entrada!$G$7:$G$3006,Entrada!$D$7:$D$3006,$D$5,Entrada!$I$7:$I$3006,P708)</f>
        <v>#DIV/0!</v>
      </c>
      <c r="R708" s="80" t="e">
        <f>AVERAGEIFS(Entrada!$J$7:$J$3006,Entrada!$D$7:$D$3006,$D$5,Entrada!$I$7:$I$3006,P708)</f>
        <v>#DIV/0!</v>
      </c>
      <c r="S708" s="80">
        <v>7.0400000000000003E-3</v>
      </c>
    </row>
    <row r="709" spans="11:19" ht="15" customHeight="1">
      <c r="K709" s="2" t="str">
        <f>IF(PG!D711="","-",PG!D711)</f>
        <v>-</v>
      </c>
      <c r="N709" s="80" t="str">
        <f t="shared" si="25"/>
        <v/>
      </c>
      <c r="O709" s="80" t="str">
        <f t="shared" si="26"/>
        <v/>
      </c>
      <c r="P709" s="80" t="str">
        <f>IF(PI_For!C711=0,"Não cadastrado",PI_For!C711)</f>
        <v>Não cadastrado</v>
      </c>
      <c r="Q709" s="80" t="e">
        <f>AVERAGEIFS(Entrada!$G$7:$G$3006,Entrada!$D$7:$D$3006,$D$5,Entrada!$I$7:$I$3006,P709)</f>
        <v>#DIV/0!</v>
      </c>
      <c r="R709" s="80" t="e">
        <f>AVERAGEIFS(Entrada!$J$7:$J$3006,Entrada!$D$7:$D$3006,$D$5,Entrada!$I$7:$I$3006,P709)</f>
        <v>#DIV/0!</v>
      </c>
      <c r="S709" s="80">
        <v>7.0499999999999998E-3</v>
      </c>
    </row>
    <row r="710" spans="11:19" ht="15" customHeight="1">
      <c r="K710" s="2" t="str">
        <f>IF(PG!D712="","-",PG!D712)</f>
        <v>-</v>
      </c>
      <c r="N710" s="80" t="str">
        <f t="shared" ref="N710:N773" si="27">IFERROR(Q710+S710,"")</f>
        <v/>
      </c>
      <c r="O710" s="80" t="str">
        <f t="shared" ref="O710:O773" si="28">IFERROR(R710+S710,"")</f>
        <v/>
      </c>
      <c r="P710" s="80" t="str">
        <f>IF(PI_For!C712=0,"Não cadastrado",PI_For!C712)</f>
        <v>Não cadastrado</v>
      </c>
      <c r="Q710" s="80" t="e">
        <f>AVERAGEIFS(Entrada!$G$7:$G$3006,Entrada!$D$7:$D$3006,$D$5,Entrada!$I$7:$I$3006,P710)</f>
        <v>#DIV/0!</v>
      </c>
      <c r="R710" s="80" t="e">
        <f>AVERAGEIFS(Entrada!$J$7:$J$3006,Entrada!$D$7:$D$3006,$D$5,Entrada!$I$7:$I$3006,P710)</f>
        <v>#DIV/0!</v>
      </c>
      <c r="S710" s="80">
        <v>7.0600000000000003E-3</v>
      </c>
    </row>
    <row r="711" spans="11:19" ht="15" customHeight="1">
      <c r="K711" s="2" t="str">
        <f>IF(PG!D713="","-",PG!D713)</f>
        <v>-</v>
      </c>
      <c r="N711" s="80" t="str">
        <f t="shared" si="27"/>
        <v/>
      </c>
      <c r="O711" s="80" t="str">
        <f t="shared" si="28"/>
        <v/>
      </c>
      <c r="P711" s="80" t="str">
        <f>IF(PI_For!C713=0,"Não cadastrado",PI_For!C713)</f>
        <v>Não cadastrado</v>
      </c>
      <c r="Q711" s="80" t="e">
        <f>AVERAGEIFS(Entrada!$G$7:$G$3006,Entrada!$D$7:$D$3006,$D$5,Entrada!$I$7:$I$3006,P711)</f>
        <v>#DIV/0!</v>
      </c>
      <c r="R711" s="80" t="e">
        <f>AVERAGEIFS(Entrada!$J$7:$J$3006,Entrada!$D$7:$D$3006,$D$5,Entrada!$I$7:$I$3006,P711)</f>
        <v>#DIV/0!</v>
      </c>
      <c r="S711" s="80">
        <v>7.0699999999999999E-3</v>
      </c>
    </row>
    <row r="712" spans="11:19" ht="15" customHeight="1">
      <c r="K712" s="2" t="str">
        <f>IF(PG!D714="","-",PG!D714)</f>
        <v>-</v>
      </c>
      <c r="N712" s="80" t="str">
        <f t="shared" si="27"/>
        <v/>
      </c>
      <c r="O712" s="80" t="str">
        <f t="shared" si="28"/>
        <v/>
      </c>
      <c r="P712" s="80" t="str">
        <f>IF(PI_For!C714=0,"Não cadastrado",PI_For!C714)</f>
        <v>Não cadastrado</v>
      </c>
      <c r="Q712" s="80" t="e">
        <f>AVERAGEIFS(Entrada!$G$7:$G$3006,Entrada!$D$7:$D$3006,$D$5,Entrada!$I$7:$I$3006,P712)</f>
        <v>#DIV/0!</v>
      </c>
      <c r="R712" s="80" t="e">
        <f>AVERAGEIFS(Entrada!$J$7:$J$3006,Entrada!$D$7:$D$3006,$D$5,Entrada!$I$7:$I$3006,P712)</f>
        <v>#DIV/0!</v>
      </c>
      <c r="S712" s="80">
        <v>7.0800000000000004E-3</v>
      </c>
    </row>
    <row r="713" spans="11:19" ht="15" customHeight="1">
      <c r="K713" s="2" t="str">
        <f>IF(PG!D715="","-",PG!D715)</f>
        <v>-</v>
      </c>
      <c r="N713" s="80" t="str">
        <f t="shared" si="27"/>
        <v/>
      </c>
      <c r="O713" s="80" t="str">
        <f t="shared" si="28"/>
        <v/>
      </c>
      <c r="P713" s="80" t="str">
        <f>IF(PI_For!C715=0,"Não cadastrado",PI_For!C715)</f>
        <v>Não cadastrado</v>
      </c>
      <c r="Q713" s="80" t="e">
        <f>AVERAGEIFS(Entrada!$G$7:$G$3006,Entrada!$D$7:$D$3006,$D$5,Entrada!$I$7:$I$3006,P713)</f>
        <v>#DIV/0!</v>
      </c>
      <c r="R713" s="80" t="e">
        <f>AVERAGEIFS(Entrada!$J$7:$J$3006,Entrada!$D$7:$D$3006,$D$5,Entrada!$I$7:$I$3006,P713)</f>
        <v>#DIV/0!</v>
      </c>
      <c r="S713" s="80">
        <v>7.0899999999999999E-3</v>
      </c>
    </row>
    <row r="714" spans="11:19" ht="15" customHeight="1">
      <c r="K714" s="2" t="str">
        <f>IF(PG!D716="","-",PG!D716)</f>
        <v>-</v>
      </c>
      <c r="N714" s="80" t="str">
        <f t="shared" si="27"/>
        <v/>
      </c>
      <c r="O714" s="80" t="str">
        <f t="shared" si="28"/>
        <v/>
      </c>
      <c r="P714" s="80" t="str">
        <f>IF(PI_For!C716=0,"Não cadastrado",PI_For!C716)</f>
        <v>Não cadastrado</v>
      </c>
      <c r="Q714" s="80" t="e">
        <f>AVERAGEIFS(Entrada!$G$7:$G$3006,Entrada!$D$7:$D$3006,$D$5,Entrada!$I$7:$I$3006,P714)</f>
        <v>#DIV/0!</v>
      </c>
      <c r="R714" s="80" t="e">
        <f>AVERAGEIFS(Entrada!$J$7:$J$3006,Entrada!$D$7:$D$3006,$D$5,Entrada!$I$7:$I$3006,P714)</f>
        <v>#DIV/0!</v>
      </c>
      <c r="S714" s="80">
        <v>7.1000000000000004E-3</v>
      </c>
    </row>
    <row r="715" spans="11:19" ht="15" customHeight="1">
      <c r="K715" s="2" t="str">
        <f>IF(PG!D717="","-",PG!D717)</f>
        <v>-</v>
      </c>
      <c r="N715" s="80" t="str">
        <f t="shared" si="27"/>
        <v/>
      </c>
      <c r="O715" s="80" t="str">
        <f t="shared" si="28"/>
        <v/>
      </c>
      <c r="P715" s="80" t="str">
        <f>IF(PI_For!C717=0,"Não cadastrado",PI_For!C717)</f>
        <v>Não cadastrado</v>
      </c>
      <c r="Q715" s="80" t="e">
        <f>AVERAGEIFS(Entrada!$G$7:$G$3006,Entrada!$D$7:$D$3006,$D$5,Entrada!$I$7:$I$3006,P715)</f>
        <v>#DIV/0!</v>
      </c>
      <c r="R715" s="80" t="e">
        <f>AVERAGEIFS(Entrada!$J$7:$J$3006,Entrada!$D$7:$D$3006,$D$5,Entrada!$I$7:$I$3006,P715)</f>
        <v>#DIV/0!</v>
      </c>
      <c r="S715" s="80">
        <v>7.11E-3</v>
      </c>
    </row>
    <row r="716" spans="11:19" ht="15" customHeight="1">
      <c r="K716" s="2" t="str">
        <f>IF(PG!D718="","-",PG!D718)</f>
        <v>-</v>
      </c>
      <c r="N716" s="80" t="str">
        <f t="shared" si="27"/>
        <v/>
      </c>
      <c r="O716" s="80" t="str">
        <f t="shared" si="28"/>
        <v/>
      </c>
      <c r="P716" s="80" t="str">
        <f>IF(PI_For!C718=0,"Não cadastrado",PI_For!C718)</f>
        <v>Não cadastrado</v>
      </c>
      <c r="Q716" s="80" t="e">
        <f>AVERAGEIFS(Entrada!$G$7:$G$3006,Entrada!$D$7:$D$3006,$D$5,Entrada!$I$7:$I$3006,P716)</f>
        <v>#DIV/0!</v>
      </c>
      <c r="R716" s="80" t="e">
        <f>AVERAGEIFS(Entrada!$J$7:$J$3006,Entrada!$D$7:$D$3006,$D$5,Entrada!$I$7:$I$3006,P716)</f>
        <v>#DIV/0!</v>
      </c>
      <c r="S716" s="80">
        <v>7.1199999999999996E-3</v>
      </c>
    </row>
    <row r="717" spans="11:19" ht="15" customHeight="1">
      <c r="K717" s="2" t="str">
        <f>IF(PG!D719="","-",PG!D719)</f>
        <v>-</v>
      </c>
      <c r="N717" s="80" t="str">
        <f t="shared" si="27"/>
        <v/>
      </c>
      <c r="O717" s="80" t="str">
        <f t="shared" si="28"/>
        <v/>
      </c>
      <c r="P717" s="80" t="str">
        <f>IF(PI_For!C719=0,"Não cadastrado",PI_For!C719)</f>
        <v>Não cadastrado</v>
      </c>
      <c r="Q717" s="80" t="e">
        <f>AVERAGEIFS(Entrada!$G$7:$G$3006,Entrada!$D$7:$D$3006,$D$5,Entrada!$I$7:$I$3006,P717)</f>
        <v>#DIV/0!</v>
      </c>
      <c r="R717" s="80" t="e">
        <f>AVERAGEIFS(Entrada!$J$7:$J$3006,Entrada!$D$7:$D$3006,$D$5,Entrada!$I$7:$I$3006,P717)</f>
        <v>#DIV/0!</v>
      </c>
      <c r="S717" s="80">
        <v>7.1300000000000001E-3</v>
      </c>
    </row>
    <row r="718" spans="11:19" ht="15" customHeight="1">
      <c r="K718" s="2" t="str">
        <f>IF(PG!D720="","-",PG!D720)</f>
        <v>-</v>
      </c>
      <c r="N718" s="80" t="str">
        <f t="shared" si="27"/>
        <v/>
      </c>
      <c r="O718" s="80" t="str">
        <f t="shared" si="28"/>
        <v/>
      </c>
      <c r="P718" s="80" t="str">
        <f>IF(PI_For!C720=0,"Não cadastrado",PI_For!C720)</f>
        <v>Não cadastrado</v>
      </c>
      <c r="Q718" s="80" t="e">
        <f>AVERAGEIFS(Entrada!$G$7:$G$3006,Entrada!$D$7:$D$3006,$D$5,Entrada!$I$7:$I$3006,P718)</f>
        <v>#DIV/0!</v>
      </c>
      <c r="R718" s="80" t="e">
        <f>AVERAGEIFS(Entrada!$J$7:$J$3006,Entrada!$D$7:$D$3006,$D$5,Entrada!$I$7:$I$3006,P718)</f>
        <v>#DIV/0!</v>
      </c>
      <c r="S718" s="80">
        <v>7.1399999999999996E-3</v>
      </c>
    </row>
    <row r="719" spans="11:19" ht="15" customHeight="1">
      <c r="K719" s="2" t="str">
        <f>IF(PG!D721="","-",PG!D721)</f>
        <v>-</v>
      </c>
      <c r="N719" s="80" t="str">
        <f t="shared" si="27"/>
        <v/>
      </c>
      <c r="O719" s="80" t="str">
        <f t="shared" si="28"/>
        <v/>
      </c>
      <c r="P719" s="80" t="str">
        <f>IF(PI_For!C721=0,"Não cadastrado",PI_For!C721)</f>
        <v>Não cadastrado</v>
      </c>
      <c r="Q719" s="80" t="e">
        <f>AVERAGEIFS(Entrada!$G$7:$G$3006,Entrada!$D$7:$D$3006,$D$5,Entrada!$I$7:$I$3006,P719)</f>
        <v>#DIV/0!</v>
      </c>
      <c r="R719" s="80" t="e">
        <f>AVERAGEIFS(Entrada!$J$7:$J$3006,Entrada!$D$7:$D$3006,$D$5,Entrada!$I$7:$I$3006,P719)</f>
        <v>#DIV/0!</v>
      </c>
      <c r="S719" s="80">
        <v>7.1500000000000001E-3</v>
      </c>
    </row>
    <row r="720" spans="11:19" ht="15" customHeight="1">
      <c r="K720" s="2" t="str">
        <f>IF(PG!D722="","-",PG!D722)</f>
        <v>-</v>
      </c>
      <c r="N720" s="80" t="str">
        <f t="shared" si="27"/>
        <v/>
      </c>
      <c r="O720" s="80" t="str">
        <f t="shared" si="28"/>
        <v/>
      </c>
      <c r="P720" s="80" t="str">
        <f>IF(PI_For!C722=0,"Não cadastrado",PI_For!C722)</f>
        <v>Não cadastrado</v>
      </c>
      <c r="Q720" s="80" t="e">
        <f>AVERAGEIFS(Entrada!$G$7:$G$3006,Entrada!$D$7:$D$3006,$D$5,Entrada!$I$7:$I$3006,P720)</f>
        <v>#DIV/0!</v>
      </c>
      <c r="R720" s="80" t="e">
        <f>AVERAGEIFS(Entrada!$J$7:$J$3006,Entrada!$D$7:$D$3006,$D$5,Entrada!$I$7:$I$3006,P720)</f>
        <v>#DIV/0!</v>
      </c>
      <c r="S720" s="80">
        <v>7.1599999999999997E-3</v>
      </c>
    </row>
    <row r="721" spans="11:19" ht="15" customHeight="1">
      <c r="K721" s="2" t="str">
        <f>IF(PG!D723="","-",PG!D723)</f>
        <v>-</v>
      </c>
      <c r="N721" s="80" t="str">
        <f t="shared" si="27"/>
        <v/>
      </c>
      <c r="O721" s="80" t="str">
        <f t="shared" si="28"/>
        <v/>
      </c>
      <c r="P721" s="80" t="str">
        <f>IF(PI_For!C723=0,"Não cadastrado",PI_For!C723)</f>
        <v>Não cadastrado</v>
      </c>
      <c r="Q721" s="80" t="e">
        <f>AVERAGEIFS(Entrada!$G$7:$G$3006,Entrada!$D$7:$D$3006,$D$5,Entrada!$I$7:$I$3006,P721)</f>
        <v>#DIV/0!</v>
      </c>
      <c r="R721" s="80" t="e">
        <f>AVERAGEIFS(Entrada!$J$7:$J$3006,Entrada!$D$7:$D$3006,$D$5,Entrada!$I$7:$I$3006,P721)</f>
        <v>#DIV/0!</v>
      </c>
      <c r="S721" s="80">
        <v>7.1700000000000002E-3</v>
      </c>
    </row>
    <row r="722" spans="11:19" ht="15" customHeight="1">
      <c r="K722" s="2" t="str">
        <f>IF(PG!D724="","-",PG!D724)</f>
        <v>-</v>
      </c>
      <c r="N722" s="80" t="str">
        <f t="shared" si="27"/>
        <v/>
      </c>
      <c r="O722" s="80" t="str">
        <f t="shared" si="28"/>
        <v/>
      </c>
      <c r="P722" s="80" t="str">
        <f>IF(PI_For!C724=0,"Não cadastrado",PI_For!C724)</f>
        <v>Não cadastrado</v>
      </c>
      <c r="Q722" s="80" t="e">
        <f>AVERAGEIFS(Entrada!$G$7:$G$3006,Entrada!$D$7:$D$3006,$D$5,Entrada!$I$7:$I$3006,P722)</f>
        <v>#DIV/0!</v>
      </c>
      <c r="R722" s="80" t="e">
        <f>AVERAGEIFS(Entrada!$J$7:$J$3006,Entrada!$D$7:$D$3006,$D$5,Entrada!$I$7:$I$3006,P722)</f>
        <v>#DIV/0!</v>
      </c>
      <c r="S722" s="80">
        <v>7.1799999999999998E-3</v>
      </c>
    </row>
    <row r="723" spans="11:19" ht="15" customHeight="1">
      <c r="K723" s="2" t="str">
        <f>IF(PG!D725="","-",PG!D725)</f>
        <v>-</v>
      </c>
      <c r="N723" s="80" t="str">
        <f t="shared" si="27"/>
        <v/>
      </c>
      <c r="O723" s="80" t="str">
        <f t="shared" si="28"/>
        <v/>
      </c>
      <c r="P723" s="80" t="str">
        <f>IF(PI_For!C725=0,"Não cadastrado",PI_For!C725)</f>
        <v>Não cadastrado</v>
      </c>
      <c r="Q723" s="80" t="e">
        <f>AVERAGEIFS(Entrada!$G$7:$G$3006,Entrada!$D$7:$D$3006,$D$5,Entrada!$I$7:$I$3006,P723)</f>
        <v>#DIV/0!</v>
      </c>
      <c r="R723" s="80" t="e">
        <f>AVERAGEIFS(Entrada!$J$7:$J$3006,Entrada!$D$7:$D$3006,$D$5,Entrada!$I$7:$I$3006,P723)</f>
        <v>#DIV/0!</v>
      </c>
      <c r="S723" s="80">
        <v>7.1900000000000002E-3</v>
      </c>
    </row>
    <row r="724" spans="11:19" ht="15" customHeight="1">
      <c r="K724" s="2" t="str">
        <f>IF(PG!D726="","-",PG!D726)</f>
        <v>-</v>
      </c>
      <c r="N724" s="80" t="str">
        <f t="shared" si="27"/>
        <v/>
      </c>
      <c r="O724" s="80" t="str">
        <f t="shared" si="28"/>
        <v/>
      </c>
      <c r="P724" s="80" t="str">
        <f>IF(PI_For!C726=0,"Não cadastrado",PI_For!C726)</f>
        <v>Não cadastrado</v>
      </c>
      <c r="Q724" s="80" t="e">
        <f>AVERAGEIFS(Entrada!$G$7:$G$3006,Entrada!$D$7:$D$3006,$D$5,Entrada!$I$7:$I$3006,P724)</f>
        <v>#DIV/0!</v>
      </c>
      <c r="R724" s="80" t="e">
        <f>AVERAGEIFS(Entrada!$J$7:$J$3006,Entrada!$D$7:$D$3006,$D$5,Entrada!$I$7:$I$3006,P724)</f>
        <v>#DIV/0!</v>
      </c>
      <c r="S724" s="80">
        <v>7.1999999999999998E-3</v>
      </c>
    </row>
    <row r="725" spans="11:19" ht="15" customHeight="1">
      <c r="K725" s="2" t="str">
        <f>IF(PG!D727="","-",PG!D727)</f>
        <v>-</v>
      </c>
      <c r="N725" s="80" t="str">
        <f t="shared" si="27"/>
        <v/>
      </c>
      <c r="O725" s="80" t="str">
        <f t="shared" si="28"/>
        <v/>
      </c>
      <c r="P725" s="80" t="str">
        <f>IF(PI_For!C727=0,"Não cadastrado",PI_For!C727)</f>
        <v>Não cadastrado</v>
      </c>
      <c r="Q725" s="80" t="e">
        <f>AVERAGEIFS(Entrada!$G$7:$G$3006,Entrada!$D$7:$D$3006,$D$5,Entrada!$I$7:$I$3006,P725)</f>
        <v>#DIV/0!</v>
      </c>
      <c r="R725" s="80" t="e">
        <f>AVERAGEIFS(Entrada!$J$7:$J$3006,Entrada!$D$7:$D$3006,$D$5,Entrada!$I$7:$I$3006,P725)</f>
        <v>#DIV/0!</v>
      </c>
      <c r="S725" s="80">
        <v>7.2100000000000003E-3</v>
      </c>
    </row>
    <row r="726" spans="11:19" ht="15" customHeight="1">
      <c r="K726" s="2" t="str">
        <f>IF(PG!D728="","-",PG!D728)</f>
        <v>-</v>
      </c>
      <c r="N726" s="80" t="str">
        <f t="shared" si="27"/>
        <v/>
      </c>
      <c r="O726" s="80" t="str">
        <f t="shared" si="28"/>
        <v/>
      </c>
      <c r="P726" s="80" t="str">
        <f>IF(PI_For!C728=0,"Não cadastrado",PI_For!C728)</f>
        <v>Não cadastrado</v>
      </c>
      <c r="Q726" s="80" t="e">
        <f>AVERAGEIFS(Entrada!$G$7:$G$3006,Entrada!$D$7:$D$3006,$D$5,Entrada!$I$7:$I$3006,P726)</f>
        <v>#DIV/0!</v>
      </c>
      <c r="R726" s="80" t="e">
        <f>AVERAGEIFS(Entrada!$J$7:$J$3006,Entrada!$D$7:$D$3006,$D$5,Entrada!$I$7:$I$3006,P726)</f>
        <v>#DIV/0!</v>
      </c>
      <c r="S726" s="80">
        <v>7.2199999999999999E-3</v>
      </c>
    </row>
    <row r="727" spans="11:19" ht="15" customHeight="1">
      <c r="K727" s="2" t="str">
        <f>IF(PG!D729="","-",PG!D729)</f>
        <v>-</v>
      </c>
      <c r="N727" s="80" t="str">
        <f t="shared" si="27"/>
        <v/>
      </c>
      <c r="O727" s="80" t="str">
        <f t="shared" si="28"/>
        <v/>
      </c>
      <c r="P727" s="80" t="str">
        <f>IF(PI_For!C729=0,"Não cadastrado",PI_For!C729)</f>
        <v>Não cadastrado</v>
      </c>
      <c r="Q727" s="80" t="e">
        <f>AVERAGEIFS(Entrada!$G$7:$G$3006,Entrada!$D$7:$D$3006,$D$5,Entrada!$I$7:$I$3006,P727)</f>
        <v>#DIV/0!</v>
      </c>
      <c r="R727" s="80" t="e">
        <f>AVERAGEIFS(Entrada!$J$7:$J$3006,Entrada!$D$7:$D$3006,$D$5,Entrada!$I$7:$I$3006,P727)</f>
        <v>#DIV/0!</v>
      </c>
      <c r="S727" s="80">
        <v>7.2300000000000003E-3</v>
      </c>
    </row>
    <row r="728" spans="11:19" ht="15" customHeight="1">
      <c r="K728" s="2" t="str">
        <f>IF(PG!D730="","-",PG!D730)</f>
        <v>-</v>
      </c>
      <c r="N728" s="80" t="str">
        <f t="shared" si="27"/>
        <v/>
      </c>
      <c r="O728" s="80" t="str">
        <f t="shared" si="28"/>
        <v/>
      </c>
      <c r="P728" s="80" t="str">
        <f>IF(PI_For!C730=0,"Não cadastrado",PI_For!C730)</f>
        <v>Não cadastrado</v>
      </c>
      <c r="Q728" s="80" t="e">
        <f>AVERAGEIFS(Entrada!$G$7:$G$3006,Entrada!$D$7:$D$3006,$D$5,Entrada!$I$7:$I$3006,P728)</f>
        <v>#DIV/0!</v>
      </c>
      <c r="R728" s="80" t="e">
        <f>AVERAGEIFS(Entrada!$J$7:$J$3006,Entrada!$D$7:$D$3006,$D$5,Entrada!$I$7:$I$3006,P728)</f>
        <v>#DIV/0!</v>
      </c>
      <c r="S728" s="80">
        <v>7.2399999999999999E-3</v>
      </c>
    </row>
    <row r="729" spans="11:19" ht="15" customHeight="1">
      <c r="K729" s="2" t="str">
        <f>IF(PG!D731="","-",PG!D731)</f>
        <v>-</v>
      </c>
      <c r="N729" s="80" t="str">
        <f t="shared" si="27"/>
        <v/>
      </c>
      <c r="O729" s="80" t="str">
        <f t="shared" si="28"/>
        <v/>
      </c>
      <c r="P729" s="80" t="str">
        <f>IF(PI_For!C731=0,"Não cadastrado",PI_For!C731)</f>
        <v>Não cadastrado</v>
      </c>
      <c r="Q729" s="80" t="e">
        <f>AVERAGEIFS(Entrada!$G$7:$G$3006,Entrada!$D$7:$D$3006,$D$5,Entrada!$I$7:$I$3006,P729)</f>
        <v>#DIV/0!</v>
      </c>
      <c r="R729" s="80" t="e">
        <f>AVERAGEIFS(Entrada!$J$7:$J$3006,Entrada!$D$7:$D$3006,$D$5,Entrada!$I$7:$I$3006,P729)</f>
        <v>#DIV/0!</v>
      </c>
      <c r="S729" s="80">
        <v>7.2500000000000004E-3</v>
      </c>
    </row>
    <row r="730" spans="11:19" ht="15" customHeight="1">
      <c r="K730" s="2" t="str">
        <f>IF(PG!D732="","-",PG!D732)</f>
        <v>-</v>
      </c>
      <c r="N730" s="80" t="str">
        <f t="shared" si="27"/>
        <v/>
      </c>
      <c r="O730" s="80" t="str">
        <f t="shared" si="28"/>
        <v/>
      </c>
      <c r="P730" s="80" t="str">
        <f>IF(PI_For!C732=0,"Não cadastrado",PI_For!C732)</f>
        <v>Não cadastrado</v>
      </c>
      <c r="Q730" s="80" t="e">
        <f>AVERAGEIFS(Entrada!$G$7:$G$3006,Entrada!$D$7:$D$3006,$D$5,Entrada!$I$7:$I$3006,P730)</f>
        <v>#DIV/0!</v>
      </c>
      <c r="R730" s="80" t="e">
        <f>AVERAGEIFS(Entrada!$J$7:$J$3006,Entrada!$D$7:$D$3006,$D$5,Entrada!$I$7:$I$3006,P730)</f>
        <v>#DIV/0!</v>
      </c>
      <c r="S730" s="80">
        <v>7.26E-3</v>
      </c>
    </row>
    <row r="731" spans="11:19" ht="15" customHeight="1">
      <c r="K731" s="2" t="str">
        <f>IF(PG!D733="","-",PG!D733)</f>
        <v>-</v>
      </c>
      <c r="N731" s="80" t="str">
        <f t="shared" si="27"/>
        <v/>
      </c>
      <c r="O731" s="80" t="str">
        <f t="shared" si="28"/>
        <v/>
      </c>
      <c r="P731" s="80" t="str">
        <f>IF(PI_For!C733=0,"Não cadastrado",PI_For!C733)</f>
        <v>Não cadastrado</v>
      </c>
      <c r="Q731" s="80" t="e">
        <f>AVERAGEIFS(Entrada!$G$7:$G$3006,Entrada!$D$7:$D$3006,$D$5,Entrada!$I$7:$I$3006,P731)</f>
        <v>#DIV/0!</v>
      </c>
      <c r="R731" s="80" t="e">
        <f>AVERAGEIFS(Entrada!$J$7:$J$3006,Entrada!$D$7:$D$3006,$D$5,Entrada!$I$7:$I$3006,P731)</f>
        <v>#DIV/0!</v>
      </c>
      <c r="S731" s="80">
        <v>7.2700000000000004E-3</v>
      </c>
    </row>
    <row r="732" spans="11:19" ht="15" customHeight="1">
      <c r="K732" s="2" t="str">
        <f>IF(PG!D734="","-",PG!D734)</f>
        <v>-</v>
      </c>
      <c r="N732" s="80" t="str">
        <f t="shared" si="27"/>
        <v/>
      </c>
      <c r="O732" s="80" t="str">
        <f t="shared" si="28"/>
        <v/>
      </c>
      <c r="P732" s="80" t="str">
        <f>IF(PI_For!C734=0,"Não cadastrado",PI_For!C734)</f>
        <v>Não cadastrado</v>
      </c>
      <c r="Q732" s="80" t="e">
        <f>AVERAGEIFS(Entrada!$G$7:$G$3006,Entrada!$D$7:$D$3006,$D$5,Entrada!$I$7:$I$3006,P732)</f>
        <v>#DIV/0!</v>
      </c>
      <c r="R732" s="80" t="e">
        <f>AVERAGEIFS(Entrada!$J$7:$J$3006,Entrada!$D$7:$D$3006,$D$5,Entrada!$I$7:$I$3006,P732)</f>
        <v>#DIV/0!</v>
      </c>
      <c r="S732" s="80">
        <v>7.28E-3</v>
      </c>
    </row>
    <row r="733" spans="11:19" ht="15" customHeight="1">
      <c r="K733" s="2" t="str">
        <f>IF(PG!D735="","-",PG!D735)</f>
        <v>-</v>
      </c>
      <c r="N733" s="80" t="str">
        <f t="shared" si="27"/>
        <v/>
      </c>
      <c r="O733" s="80" t="str">
        <f t="shared" si="28"/>
        <v/>
      </c>
      <c r="P733" s="80" t="str">
        <f>IF(PI_For!C735=0,"Não cadastrado",PI_For!C735)</f>
        <v>Não cadastrado</v>
      </c>
      <c r="Q733" s="80" t="e">
        <f>AVERAGEIFS(Entrada!$G$7:$G$3006,Entrada!$D$7:$D$3006,$D$5,Entrada!$I$7:$I$3006,P733)</f>
        <v>#DIV/0!</v>
      </c>
      <c r="R733" s="80" t="e">
        <f>AVERAGEIFS(Entrada!$J$7:$J$3006,Entrada!$D$7:$D$3006,$D$5,Entrada!$I$7:$I$3006,P733)</f>
        <v>#DIV/0!</v>
      </c>
      <c r="S733" s="80">
        <v>7.2899999999999996E-3</v>
      </c>
    </row>
    <row r="734" spans="11:19" ht="15" customHeight="1">
      <c r="K734" s="2" t="str">
        <f>IF(PG!D736="","-",PG!D736)</f>
        <v>-</v>
      </c>
      <c r="N734" s="80" t="str">
        <f t="shared" si="27"/>
        <v/>
      </c>
      <c r="O734" s="80" t="str">
        <f t="shared" si="28"/>
        <v/>
      </c>
      <c r="P734" s="80" t="str">
        <f>IF(PI_For!C736=0,"Não cadastrado",PI_For!C736)</f>
        <v>Não cadastrado</v>
      </c>
      <c r="Q734" s="80" t="e">
        <f>AVERAGEIFS(Entrada!$G$7:$G$3006,Entrada!$D$7:$D$3006,$D$5,Entrada!$I$7:$I$3006,P734)</f>
        <v>#DIV/0!</v>
      </c>
      <c r="R734" s="80" t="e">
        <f>AVERAGEIFS(Entrada!$J$7:$J$3006,Entrada!$D$7:$D$3006,$D$5,Entrada!$I$7:$I$3006,P734)</f>
        <v>#DIV/0!</v>
      </c>
      <c r="S734" s="80">
        <v>7.3000000000000001E-3</v>
      </c>
    </row>
    <row r="735" spans="11:19" ht="15" customHeight="1">
      <c r="K735" s="2" t="str">
        <f>IF(PG!D737="","-",PG!D737)</f>
        <v>-</v>
      </c>
      <c r="N735" s="80" t="str">
        <f t="shared" si="27"/>
        <v/>
      </c>
      <c r="O735" s="80" t="str">
        <f t="shared" si="28"/>
        <v/>
      </c>
      <c r="P735" s="80" t="str">
        <f>IF(PI_For!C737=0,"Não cadastrado",PI_For!C737)</f>
        <v>Não cadastrado</v>
      </c>
      <c r="Q735" s="80" t="e">
        <f>AVERAGEIFS(Entrada!$G$7:$G$3006,Entrada!$D$7:$D$3006,$D$5,Entrada!$I$7:$I$3006,P735)</f>
        <v>#DIV/0!</v>
      </c>
      <c r="R735" s="80" t="e">
        <f>AVERAGEIFS(Entrada!$J$7:$J$3006,Entrada!$D$7:$D$3006,$D$5,Entrada!$I$7:$I$3006,P735)</f>
        <v>#DIV/0!</v>
      </c>
      <c r="S735" s="80">
        <v>7.3099999999999997E-3</v>
      </c>
    </row>
    <row r="736" spans="11:19" ht="15" customHeight="1">
      <c r="K736" s="2" t="str">
        <f>IF(PG!D738="","-",PG!D738)</f>
        <v>-</v>
      </c>
      <c r="N736" s="80" t="str">
        <f t="shared" si="27"/>
        <v/>
      </c>
      <c r="O736" s="80" t="str">
        <f t="shared" si="28"/>
        <v/>
      </c>
      <c r="P736" s="80" t="str">
        <f>IF(PI_For!C738=0,"Não cadastrado",PI_For!C738)</f>
        <v>Não cadastrado</v>
      </c>
      <c r="Q736" s="80" t="e">
        <f>AVERAGEIFS(Entrada!$G$7:$G$3006,Entrada!$D$7:$D$3006,$D$5,Entrada!$I$7:$I$3006,P736)</f>
        <v>#DIV/0!</v>
      </c>
      <c r="R736" s="80" t="e">
        <f>AVERAGEIFS(Entrada!$J$7:$J$3006,Entrada!$D$7:$D$3006,$D$5,Entrada!$I$7:$I$3006,P736)</f>
        <v>#DIV/0!</v>
      </c>
      <c r="S736" s="80">
        <v>7.3200000000000001E-3</v>
      </c>
    </row>
    <row r="737" spans="11:19" ht="15" customHeight="1">
      <c r="K737" s="2" t="str">
        <f>IF(PG!D739="","-",PG!D739)</f>
        <v>-</v>
      </c>
      <c r="N737" s="80" t="str">
        <f t="shared" si="27"/>
        <v/>
      </c>
      <c r="O737" s="80" t="str">
        <f t="shared" si="28"/>
        <v/>
      </c>
      <c r="P737" s="80" t="str">
        <f>IF(PI_For!C739=0,"Não cadastrado",PI_For!C739)</f>
        <v>Não cadastrado</v>
      </c>
      <c r="Q737" s="80" t="e">
        <f>AVERAGEIFS(Entrada!$G$7:$G$3006,Entrada!$D$7:$D$3006,$D$5,Entrada!$I$7:$I$3006,P737)</f>
        <v>#DIV/0!</v>
      </c>
      <c r="R737" s="80" t="e">
        <f>AVERAGEIFS(Entrada!$J$7:$J$3006,Entrada!$D$7:$D$3006,$D$5,Entrada!$I$7:$I$3006,P737)</f>
        <v>#DIV/0!</v>
      </c>
      <c r="S737" s="80">
        <v>7.3299999999999997E-3</v>
      </c>
    </row>
    <row r="738" spans="11:19" ht="15" customHeight="1">
      <c r="K738" s="2" t="str">
        <f>IF(PG!D740="","-",PG!D740)</f>
        <v>-</v>
      </c>
      <c r="N738" s="80" t="str">
        <f t="shared" si="27"/>
        <v/>
      </c>
      <c r="O738" s="80" t="str">
        <f t="shared" si="28"/>
        <v/>
      </c>
      <c r="P738" s="80" t="str">
        <f>IF(PI_For!C740=0,"Não cadastrado",PI_For!C740)</f>
        <v>Não cadastrado</v>
      </c>
      <c r="Q738" s="80" t="e">
        <f>AVERAGEIFS(Entrada!$G$7:$G$3006,Entrada!$D$7:$D$3006,$D$5,Entrada!$I$7:$I$3006,P738)</f>
        <v>#DIV/0!</v>
      </c>
      <c r="R738" s="80" t="e">
        <f>AVERAGEIFS(Entrada!$J$7:$J$3006,Entrada!$D$7:$D$3006,$D$5,Entrada!$I$7:$I$3006,P738)</f>
        <v>#DIV/0!</v>
      </c>
      <c r="S738" s="80">
        <v>7.3400000000000002E-3</v>
      </c>
    </row>
    <row r="739" spans="11:19" ht="15" customHeight="1">
      <c r="K739" s="2" t="str">
        <f>IF(PG!D741="","-",PG!D741)</f>
        <v>-</v>
      </c>
      <c r="N739" s="80" t="str">
        <f t="shared" si="27"/>
        <v/>
      </c>
      <c r="O739" s="80" t="str">
        <f t="shared" si="28"/>
        <v/>
      </c>
      <c r="P739" s="80" t="str">
        <f>IF(PI_For!C741=0,"Não cadastrado",PI_For!C741)</f>
        <v>Não cadastrado</v>
      </c>
      <c r="Q739" s="80" t="e">
        <f>AVERAGEIFS(Entrada!$G$7:$G$3006,Entrada!$D$7:$D$3006,$D$5,Entrada!$I$7:$I$3006,P739)</f>
        <v>#DIV/0!</v>
      </c>
      <c r="R739" s="80" t="e">
        <f>AVERAGEIFS(Entrada!$J$7:$J$3006,Entrada!$D$7:$D$3006,$D$5,Entrada!$I$7:$I$3006,P739)</f>
        <v>#DIV/0!</v>
      </c>
      <c r="S739" s="80">
        <v>7.3499999999999998E-3</v>
      </c>
    </row>
    <row r="740" spans="11:19" ht="15" customHeight="1">
      <c r="K740" s="2" t="str">
        <f>IF(PG!D742="","-",PG!D742)</f>
        <v>-</v>
      </c>
      <c r="N740" s="80" t="str">
        <f t="shared" si="27"/>
        <v/>
      </c>
      <c r="O740" s="80" t="str">
        <f t="shared" si="28"/>
        <v/>
      </c>
      <c r="P740" s="80" t="str">
        <f>IF(PI_For!C742=0,"Não cadastrado",PI_For!C742)</f>
        <v>Não cadastrado</v>
      </c>
      <c r="Q740" s="80" t="e">
        <f>AVERAGEIFS(Entrada!$G$7:$G$3006,Entrada!$D$7:$D$3006,$D$5,Entrada!$I$7:$I$3006,P740)</f>
        <v>#DIV/0!</v>
      </c>
      <c r="R740" s="80" t="e">
        <f>AVERAGEIFS(Entrada!$J$7:$J$3006,Entrada!$D$7:$D$3006,$D$5,Entrada!$I$7:$I$3006,P740)</f>
        <v>#DIV/0!</v>
      </c>
      <c r="S740" s="80">
        <v>7.3600000000000002E-3</v>
      </c>
    </row>
    <row r="741" spans="11:19" ht="15" customHeight="1">
      <c r="K741" s="2" t="str">
        <f>IF(PG!D743="","-",PG!D743)</f>
        <v>-</v>
      </c>
      <c r="N741" s="80" t="str">
        <f t="shared" si="27"/>
        <v/>
      </c>
      <c r="O741" s="80" t="str">
        <f t="shared" si="28"/>
        <v/>
      </c>
      <c r="P741" s="80" t="str">
        <f>IF(PI_For!C743=0,"Não cadastrado",PI_For!C743)</f>
        <v>Não cadastrado</v>
      </c>
      <c r="Q741" s="80" t="e">
        <f>AVERAGEIFS(Entrada!$G$7:$G$3006,Entrada!$D$7:$D$3006,$D$5,Entrada!$I$7:$I$3006,P741)</f>
        <v>#DIV/0!</v>
      </c>
      <c r="R741" s="80" t="e">
        <f>AVERAGEIFS(Entrada!$J$7:$J$3006,Entrada!$D$7:$D$3006,$D$5,Entrada!$I$7:$I$3006,P741)</f>
        <v>#DIV/0!</v>
      </c>
      <c r="S741" s="80">
        <v>7.3699999999999998E-3</v>
      </c>
    </row>
    <row r="742" spans="11:19" ht="15" customHeight="1">
      <c r="K742" s="2" t="str">
        <f>IF(PG!D744="","-",PG!D744)</f>
        <v>-</v>
      </c>
      <c r="N742" s="80" t="str">
        <f t="shared" si="27"/>
        <v/>
      </c>
      <c r="O742" s="80" t="str">
        <f t="shared" si="28"/>
        <v/>
      </c>
      <c r="P742" s="80" t="str">
        <f>IF(PI_For!C744=0,"Não cadastrado",PI_For!C744)</f>
        <v>Não cadastrado</v>
      </c>
      <c r="Q742" s="80" t="e">
        <f>AVERAGEIFS(Entrada!$G$7:$G$3006,Entrada!$D$7:$D$3006,$D$5,Entrada!$I$7:$I$3006,P742)</f>
        <v>#DIV/0!</v>
      </c>
      <c r="R742" s="80" t="e">
        <f>AVERAGEIFS(Entrada!$J$7:$J$3006,Entrada!$D$7:$D$3006,$D$5,Entrada!$I$7:$I$3006,P742)</f>
        <v>#DIV/0!</v>
      </c>
      <c r="S742" s="80">
        <v>7.3800000000000003E-3</v>
      </c>
    </row>
    <row r="743" spans="11:19" ht="15" customHeight="1">
      <c r="K743" s="2" t="str">
        <f>IF(PG!D745="","-",PG!D745)</f>
        <v>-</v>
      </c>
      <c r="N743" s="80" t="str">
        <f t="shared" si="27"/>
        <v/>
      </c>
      <c r="O743" s="80" t="str">
        <f t="shared" si="28"/>
        <v/>
      </c>
      <c r="P743" s="80" t="str">
        <f>IF(PI_For!C745=0,"Não cadastrado",PI_For!C745)</f>
        <v>Não cadastrado</v>
      </c>
      <c r="Q743" s="80" t="e">
        <f>AVERAGEIFS(Entrada!$G$7:$G$3006,Entrada!$D$7:$D$3006,$D$5,Entrada!$I$7:$I$3006,P743)</f>
        <v>#DIV/0!</v>
      </c>
      <c r="R743" s="80" t="e">
        <f>AVERAGEIFS(Entrada!$J$7:$J$3006,Entrada!$D$7:$D$3006,$D$5,Entrada!$I$7:$I$3006,P743)</f>
        <v>#DIV/0!</v>
      </c>
      <c r="S743" s="80">
        <v>7.3899999999999999E-3</v>
      </c>
    </row>
    <row r="744" spans="11:19" ht="15" customHeight="1">
      <c r="K744" s="2" t="str">
        <f>IF(PG!D746="","-",PG!D746)</f>
        <v>-</v>
      </c>
      <c r="N744" s="80" t="str">
        <f t="shared" si="27"/>
        <v/>
      </c>
      <c r="O744" s="80" t="str">
        <f t="shared" si="28"/>
        <v/>
      </c>
      <c r="P744" s="80" t="str">
        <f>IF(PI_For!C746=0,"Não cadastrado",PI_For!C746)</f>
        <v>Não cadastrado</v>
      </c>
      <c r="Q744" s="80" t="e">
        <f>AVERAGEIFS(Entrada!$G$7:$G$3006,Entrada!$D$7:$D$3006,$D$5,Entrada!$I$7:$I$3006,P744)</f>
        <v>#DIV/0!</v>
      </c>
      <c r="R744" s="80" t="e">
        <f>AVERAGEIFS(Entrada!$J$7:$J$3006,Entrada!$D$7:$D$3006,$D$5,Entrada!$I$7:$I$3006,P744)</f>
        <v>#DIV/0!</v>
      </c>
      <c r="S744" s="80">
        <v>7.4000000000000003E-3</v>
      </c>
    </row>
    <row r="745" spans="11:19" ht="15" customHeight="1">
      <c r="K745" s="2" t="str">
        <f>IF(PG!D747="","-",PG!D747)</f>
        <v>-</v>
      </c>
      <c r="N745" s="80" t="str">
        <f t="shared" si="27"/>
        <v/>
      </c>
      <c r="O745" s="80" t="str">
        <f t="shared" si="28"/>
        <v/>
      </c>
      <c r="P745" s="80" t="str">
        <f>IF(PI_For!C747=0,"Não cadastrado",PI_For!C747)</f>
        <v>Não cadastrado</v>
      </c>
      <c r="Q745" s="80" t="e">
        <f>AVERAGEIFS(Entrada!$G$7:$G$3006,Entrada!$D$7:$D$3006,$D$5,Entrada!$I$7:$I$3006,P745)</f>
        <v>#DIV/0!</v>
      </c>
      <c r="R745" s="80" t="e">
        <f>AVERAGEIFS(Entrada!$J$7:$J$3006,Entrada!$D$7:$D$3006,$D$5,Entrada!$I$7:$I$3006,P745)</f>
        <v>#DIV/0!</v>
      </c>
      <c r="S745" s="80">
        <v>7.4099999999999999E-3</v>
      </c>
    </row>
    <row r="746" spans="11:19" ht="15" customHeight="1">
      <c r="K746" s="2" t="str">
        <f>IF(PG!D748="","-",PG!D748)</f>
        <v>-</v>
      </c>
      <c r="N746" s="80" t="str">
        <f t="shared" si="27"/>
        <v/>
      </c>
      <c r="O746" s="80" t="str">
        <f t="shared" si="28"/>
        <v/>
      </c>
      <c r="P746" s="80" t="str">
        <f>IF(PI_For!C748=0,"Não cadastrado",PI_For!C748)</f>
        <v>Não cadastrado</v>
      </c>
      <c r="Q746" s="80" t="e">
        <f>AVERAGEIFS(Entrada!$G$7:$G$3006,Entrada!$D$7:$D$3006,$D$5,Entrada!$I$7:$I$3006,P746)</f>
        <v>#DIV/0!</v>
      </c>
      <c r="R746" s="80" t="e">
        <f>AVERAGEIFS(Entrada!$J$7:$J$3006,Entrada!$D$7:$D$3006,$D$5,Entrada!$I$7:$I$3006,P746)</f>
        <v>#DIV/0!</v>
      </c>
      <c r="S746" s="80">
        <v>7.4200000000000004E-3</v>
      </c>
    </row>
    <row r="747" spans="11:19" ht="15" customHeight="1">
      <c r="K747" s="2" t="str">
        <f>IF(PG!D749="","-",PG!D749)</f>
        <v>-</v>
      </c>
      <c r="N747" s="80" t="str">
        <f t="shared" si="27"/>
        <v/>
      </c>
      <c r="O747" s="80" t="str">
        <f t="shared" si="28"/>
        <v/>
      </c>
      <c r="P747" s="80" t="str">
        <f>IF(PI_For!C749=0,"Não cadastrado",PI_For!C749)</f>
        <v>Não cadastrado</v>
      </c>
      <c r="Q747" s="80" t="e">
        <f>AVERAGEIFS(Entrada!$G$7:$G$3006,Entrada!$D$7:$D$3006,$D$5,Entrada!$I$7:$I$3006,P747)</f>
        <v>#DIV/0!</v>
      </c>
      <c r="R747" s="80" t="e">
        <f>AVERAGEIFS(Entrada!$J$7:$J$3006,Entrada!$D$7:$D$3006,$D$5,Entrada!$I$7:$I$3006,P747)</f>
        <v>#DIV/0!</v>
      </c>
      <c r="S747" s="80">
        <v>7.43E-3</v>
      </c>
    </row>
    <row r="748" spans="11:19" ht="15" customHeight="1">
      <c r="K748" s="2" t="str">
        <f>IF(PG!D750="","-",PG!D750)</f>
        <v>-</v>
      </c>
      <c r="N748" s="80" t="str">
        <f t="shared" si="27"/>
        <v/>
      </c>
      <c r="O748" s="80" t="str">
        <f t="shared" si="28"/>
        <v/>
      </c>
      <c r="P748" s="80" t="str">
        <f>IF(PI_For!C750=0,"Não cadastrado",PI_For!C750)</f>
        <v>Não cadastrado</v>
      </c>
      <c r="Q748" s="80" t="e">
        <f>AVERAGEIFS(Entrada!$G$7:$G$3006,Entrada!$D$7:$D$3006,$D$5,Entrada!$I$7:$I$3006,P748)</f>
        <v>#DIV/0!</v>
      </c>
      <c r="R748" s="80" t="e">
        <f>AVERAGEIFS(Entrada!$J$7:$J$3006,Entrada!$D$7:$D$3006,$D$5,Entrada!$I$7:$I$3006,P748)</f>
        <v>#DIV/0!</v>
      </c>
      <c r="S748" s="80">
        <v>7.4400000000000004E-3</v>
      </c>
    </row>
    <row r="749" spans="11:19" ht="15" customHeight="1">
      <c r="K749" s="2" t="str">
        <f>IF(PG!D751="","-",PG!D751)</f>
        <v>-</v>
      </c>
      <c r="N749" s="80" t="str">
        <f t="shared" si="27"/>
        <v/>
      </c>
      <c r="O749" s="80" t="str">
        <f t="shared" si="28"/>
        <v/>
      </c>
      <c r="P749" s="80" t="str">
        <f>IF(PI_For!C751=0,"Não cadastrado",PI_For!C751)</f>
        <v>Não cadastrado</v>
      </c>
      <c r="Q749" s="80" t="e">
        <f>AVERAGEIFS(Entrada!$G$7:$G$3006,Entrada!$D$7:$D$3006,$D$5,Entrada!$I$7:$I$3006,P749)</f>
        <v>#DIV/0!</v>
      </c>
      <c r="R749" s="80" t="e">
        <f>AVERAGEIFS(Entrada!$J$7:$J$3006,Entrada!$D$7:$D$3006,$D$5,Entrada!$I$7:$I$3006,P749)</f>
        <v>#DIV/0!</v>
      </c>
      <c r="S749" s="80">
        <v>7.45E-3</v>
      </c>
    </row>
    <row r="750" spans="11:19" ht="15" customHeight="1">
      <c r="K750" s="2" t="str">
        <f>IF(PG!D752="","-",PG!D752)</f>
        <v>-</v>
      </c>
      <c r="N750" s="80" t="str">
        <f t="shared" si="27"/>
        <v/>
      </c>
      <c r="O750" s="80" t="str">
        <f t="shared" si="28"/>
        <v/>
      </c>
      <c r="P750" s="80" t="str">
        <f>IF(PI_For!C752=0,"Não cadastrado",PI_For!C752)</f>
        <v>Não cadastrado</v>
      </c>
      <c r="Q750" s="80" t="e">
        <f>AVERAGEIFS(Entrada!$G$7:$G$3006,Entrada!$D$7:$D$3006,$D$5,Entrada!$I$7:$I$3006,P750)</f>
        <v>#DIV/0!</v>
      </c>
      <c r="R750" s="80" t="e">
        <f>AVERAGEIFS(Entrada!$J$7:$J$3006,Entrada!$D$7:$D$3006,$D$5,Entrada!$I$7:$I$3006,P750)</f>
        <v>#DIV/0!</v>
      </c>
      <c r="S750" s="80">
        <v>7.4599999999999996E-3</v>
      </c>
    </row>
    <row r="751" spans="11:19" ht="15" customHeight="1">
      <c r="K751" s="2" t="str">
        <f>IF(PG!D753="","-",PG!D753)</f>
        <v>-</v>
      </c>
      <c r="N751" s="80" t="str">
        <f t="shared" si="27"/>
        <v/>
      </c>
      <c r="O751" s="80" t="str">
        <f t="shared" si="28"/>
        <v/>
      </c>
      <c r="P751" s="80" t="str">
        <f>IF(PI_For!C753=0,"Não cadastrado",PI_For!C753)</f>
        <v>Não cadastrado</v>
      </c>
      <c r="Q751" s="80" t="e">
        <f>AVERAGEIFS(Entrada!$G$7:$G$3006,Entrada!$D$7:$D$3006,$D$5,Entrada!$I$7:$I$3006,P751)</f>
        <v>#DIV/0!</v>
      </c>
      <c r="R751" s="80" t="e">
        <f>AVERAGEIFS(Entrada!$J$7:$J$3006,Entrada!$D$7:$D$3006,$D$5,Entrada!$I$7:$I$3006,P751)</f>
        <v>#DIV/0!</v>
      </c>
      <c r="S751" s="80">
        <v>7.4700000000000001E-3</v>
      </c>
    </row>
    <row r="752" spans="11:19" ht="15" customHeight="1">
      <c r="K752" s="2" t="str">
        <f>IF(PG!D754="","-",PG!D754)</f>
        <v>-</v>
      </c>
      <c r="N752" s="80" t="str">
        <f t="shared" si="27"/>
        <v/>
      </c>
      <c r="O752" s="80" t="str">
        <f t="shared" si="28"/>
        <v/>
      </c>
      <c r="P752" s="80" t="str">
        <f>IF(PI_For!C754=0,"Não cadastrado",PI_For!C754)</f>
        <v>Não cadastrado</v>
      </c>
      <c r="Q752" s="80" t="e">
        <f>AVERAGEIFS(Entrada!$G$7:$G$3006,Entrada!$D$7:$D$3006,$D$5,Entrada!$I$7:$I$3006,P752)</f>
        <v>#DIV/0!</v>
      </c>
      <c r="R752" s="80" t="e">
        <f>AVERAGEIFS(Entrada!$J$7:$J$3006,Entrada!$D$7:$D$3006,$D$5,Entrada!$I$7:$I$3006,P752)</f>
        <v>#DIV/0!</v>
      </c>
      <c r="S752" s="80">
        <v>7.4799999999999997E-3</v>
      </c>
    </row>
    <row r="753" spans="11:19" ht="15" customHeight="1">
      <c r="K753" s="2" t="str">
        <f>IF(PG!D755="","-",PG!D755)</f>
        <v>-</v>
      </c>
      <c r="N753" s="80" t="str">
        <f t="shared" si="27"/>
        <v/>
      </c>
      <c r="O753" s="80" t="str">
        <f t="shared" si="28"/>
        <v/>
      </c>
      <c r="P753" s="80" t="str">
        <f>IF(PI_For!C755=0,"Não cadastrado",PI_For!C755)</f>
        <v>Não cadastrado</v>
      </c>
      <c r="Q753" s="80" t="e">
        <f>AVERAGEIFS(Entrada!$G$7:$G$3006,Entrada!$D$7:$D$3006,$D$5,Entrada!$I$7:$I$3006,P753)</f>
        <v>#DIV/0!</v>
      </c>
      <c r="R753" s="80" t="e">
        <f>AVERAGEIFS(Entrada!$J$7:$J$3006,Entrada!$D$7:$D$3006,$D$5,Entrada!$I$7:$I$3006,P753)</f>
        <v>#DIV/0!</v>
      </c>
      <c r="S753" s="80">
        <v>7.4900000000000001E-3</v>
      </c>
    </row>
    <row r="754" spans="11:19" ht="15" customHeight="1">
      <c r="K754" s="2" t="str">
        <f>IF(PG!D756="","-",PG!D756)</f>
        <v>-</v>
      </c>
      <c r="N754" s="80" t="str">
        <f t="shared" si="27"/>
        <v/>
      </c>
      <c r="O754" s="80" t="str">
        <f t="shared" si="28"/>
        <v/>
      </c>
      <c r="P754" s="80" t="str">
        <f>IF(PI_For!C756=0,"Não cadastrado",PI_For!C756)</f>
        <v>Não cadastrado</v>
      </c>
      <c r="Q754" s="80" t="e">
        <f>AVERAGEIFS(Entrada!$G$7:$G$3006,Entrada!$D$7:$D$3006,$D$5,Entrada!$I$7:$I$3006,P754)</f>
        <v>#DIV/0!</v>
      </c>
      <c r="R754" s="80" t="e">
        <f>AVERAGEIFS(Entrada!$J$7:$J$3006,Entrada!$D$7:$D$3006,$D$5,Entrada!$I$7:$I$3006,P754)</f>
        <v>#DIV/0!</v>
      </c>
      <c r="S754" s="80">
        <v>7.4999999999999997E-3</v>
      </c>
    </row>
    <row r="755" spans="11:19" ht="15" customHeight="1">
      <c r="K755" s="2" t="str">
        <f>IF(PG!D757="","-",PG!D757)</f>
        <v>-</v>
      </c>
      <c r="N755" s="80" t="str">
        <f t="shared" si="27"/>
        <v/>
      </c>
      <c r="O755" s="80" t="str">
        <f t="shared" si="28"/>
        <v/>
      </c>
      <c r="P755" s="80" t="str">
        <f>IF(PI_For!C757=0,"Não cadastrado",PI_For!C757)</f>
        <v>Não cadastrado</v>
      </c>
      <c r="Q755" s="80" t="e">
        <f>AVERAGEIFS(Entrada!$G$7:$G$3006,Entrada!$D$7:$D$3006,$D$5,Entrada!$I$7:$I$3006,P755)</f>
        <v>#DIV/0!</v>
      </c>
      <c r="R755" s="80" t="e">
        <f>AVERAGEIFS(Entrada!$J$7:$J$3006,Entrada!$D$7:$D$3006,$D$5,Entrada!$I$7:$I$3006,P755)</f>
        <v>#DIV/0!</v>
      </c>
      <c r="S755" s="80">
        <v>7.5100000000000002E-3</v>
      </c>
    </row>
    <row r="756" spans="11:19" ht="15" customHeight="1">
      <c r="K756" s="2" t="str">
        <f>IF(PG!D758="","-",PG!D758)</f>
        <v>-</v>
      </c>
      <c r="N756" s="80" t="str">
        <f t="shared" si="27"/>
        <v/>
      </c>
      <c r="O756" s="80" t="str">
        <f t="shared" si="28"/>
        <v/>
      </c>
      <c r="P756" s="80" t="str">
        <f>IF(PI_For!C758=0,"Não cadastrado",PI_For!C758)</f>
        <v>Não cadastrado</v>
      </c>
      <c r="Q756" s="80" t="e">
        <f>AVERAGEIFS(Entrada!$G$7:$G$3006,Entrada!$D$7:$D$3006,$D$5,Entrada!$I$7:$I$3006,P756)</f>
        <v>#DIV/0!</v>
      </c>
      <c r="R756" s="80" t="e">
        <f>AVERAGEIFS(Entrada!$J$7:$J$3006,Entrada!$D$7:$D$3006,$D$5,Entrada!$I$7:$I$3006,P756)</f>
        <v>#DIV/0!</v>
      </c>
      <c r="S756" s="80">
        <v>7.5199999999999998E-3</v>
      </c>
    </row>
    <row r="757" spans="11:19" ht="15" customHeight="1">
      <c r="K757" s="2" t="str">
        <f>IF(PG!D759="","-",PG!D759)</f>
        <v>-</v>
      </c>
      <c r="N757" s="80" t="str">
        <f t="shared" si="27"/>
        <v/>
      </c>
      <c r="O757" s="80" t="str">
        <f t="shared" si="28"/>
        <v/>
      </c>
      <c r="P757" s="80" t="str">
        <f>IF(PI_For!C759=0,"Não cadastrado",PI_For!C759)</f>
        <v>Não cadastrado</v>
      </c>
      <c r="Q757" s="80" t="e">
        <f>AVERAGEIFS(Entrada!$G$7:$G$3006,Entrada!$D$7:$D$3006,$D$5,Entrada!$I$7:$I$3006,P757)</f>
        <v>#DIV/0!</v>
      </c>
      <c r="R757" s="80" t="e">
        <f>AVERAGEIFS(Entrada!$J$7:$J$3006,Entrada!$D$7:$D$3006,$D$5,Entrada!$I$7:$I$3006,P757)</f>
        <v>#DIV/0!</v>
      </c>
      <c r="S757" s="80">
        <v>7.5300000000000002E-3</v>
      </c>
    </row>
    <row r="758" spans="11:19" ht="15" customHeight="1">
      <c r="K758" s="2" t="str">
        <f>IF(PG!D760="","-",PG!D760)</f>
        <v>-</v>
      </c>
      <c r="N758" s="80" t="str">
        <f t="shared" si="27"/>
        <v/>
      </c>
      <c r="O758" s="80" t="str">
        <f t="shared" si="28"/>
        <v/>
      </c>
      <c r="P758" s="80" t="str">
        <f>IF(PI_For!C760=0,"Não cadastrado",PI_For!C760)</f>
        <v>Não cadastrado</v>
      </c>
      <c r="Q758" s="80" t="e">
        <f>AVERAGEIFS(Entrada!$G$7:$G$3006,Entrada!$D$7:$D$3006,$D$5,Entrada!$I$7:$I$3006,P758)</f>
        <v>#DIV/0!</v>
      </c>
      <c r="R758" s="80" t="e">
        <f>AVERAGEIFS(Entrada!$J$7:$J$3006,Entrada!$D$7:$D$3006,$D$5,Entrada!$I$7:$I$3006,P758)</f>
        <v>#DIV/0!</v>
      </c>
      <c r="S758" s="80">
        <v>7.5399999999999998E-3</v>
      </c>
    </row>
    <row r="759" spans="11:19" ht="15" customHeight="1">
      <c r="K759" s="2" t="str">
        <f>IF(PG!D761="","-",PG!D761)</f>
        <v>-</v>
      </c>
      <c r="N759" s="80" t="str">
        <f t="shared" si="27"/>
        <v/>
      </c>
      <c r="O759" s="80" t="str">
        <f t="shared" si="28"/>
        <v/>
      </c>
      <c r="P759" s="80" t="str">
        <f>IF(PI_For!C761=0,"Não cadastrado",PI_For!C761)</f>
        <v>Não cadastrado</v>
      </c>
      <c r="Q759" s="80" t="e">
        <f>AVERAGEIFS(Entrada!$G$7:$G$3006,Entrada!$D$7:$D$3006,$D$5,Entrada!$I$7:$I$3006,P759)</f>
        <v>#DIV/0!</v>
      </c>
      <c r="R759" s="80" t="e">
        <f>AVERAGEIFS(Entrada!$J$7:$J$3006,Entrada!$D$7:$D$3006,$D$5,Entrada!$I$7:$I$3006,P759)</f>
        <v>#DIV/0!</v>
      </c>
      <c r="S759" s="80">
        <v>7.5500000000000003E-3</v>
      </c>
    </row>
    <row r="760" spans="11:19" ht="15" customHeight="1">
      <c r="K760" s="2" t="str">
        <f>IF(PG!D762="","-",PG!D762)</f>
        <v>-</v>
      </c>
      <c r="N760" s="80" t="str">
        <f t="shared" si="27"/>
        <v/>
      </c>
      <c r="O760" s="80" t="str">
        <f t="shared" si="28"/>
        <v/>
      </c>
      <c r="P760" s="80" t="str">
        <f>IF(PI_For!C762=0,"Não cadastrado",PI_For!C762)</f>
        <v>Não cadastrado</v>
      </c>
      <c r="Q760" s="80" t="e">
        <f>AVERAGEIFS(Entrada!$G$7:$G$3006,Entrada!$D$7:$D$3006,$D$5,Entrada!$I$7:$I$3006,P760)</f>
        <v>#DIV/0!</v>
      </c>
      <c r="R760" s="80" t="e">
        <f>AVERAGEIFS(Entrada!$J$7:$J$3006,Entrada!$D$7:$D$3006,$D$5,Entrada!$I$7:$I$3006,P760)</f>
        <v>#DIV/0!</v>
      </c>
      <c r="S760" s="80">
        <v>7.5599999999999999E-3</v>
      </c>
    </row>
    <row r="761" spans="11:19" ht="15" customHeight="1">
      <c r="K761" s="2" t="str">
        <f>IF(PG!D763="","-",PG!D763)</f>
        <v>-</v>
      </c>
      <c r="N761" s="80" t="str">
        <f t="shared" si="27"/>
        <v/>
      </c>
      <c r="O761" s="80" t="str">
        <f t="shared" si="28"/>
        <v/>
      </c>
      <c r="P761" s="80" t="str">
        <f>IF(PI_For!C763=0,"Não cadastrado",PI_For!C763)</f>
        <v>Não cadastrado</v>
      </c>
      <c r="Q761" s="80" t="e">
        <f>AVERAGEIFS(Entrada!$G$7:$G$3006,Entrada!$D$7:$D$3006,$D$5,Entrada!$I$7:$I$3006,P761)</f>
        <v>#DIV/0!</v>
      </c>
      <c r="R761" s="80" t="e">
        <f>AVERAGEIFS(Entrada!$J$7:$J$3006,Entrada!$D$7:$D$3006,$D$5,Entrada!$I$7:$I$3006,P761)</f>
        <v>#DIV/0!</v>
      </c>
      <c r="S761" s="80">
        <v>7.5700000000000003E-3</v>
      </c>
    </row>
    <row r="762" spans="11:19" ht="15" customHeight="1">
      <c r="K762" s="2" t="str">
        <f>IF(PG!D764="","-",PG!D764)</f>
        <v>-</v>
      </c>
      <c r="N762" s="80" t="str">
        <f t="shared" si="27"/>
        <v/>
      </c>
      <c r="O762" s="80" t="str">
        <f t="shared" si="28"/>
        <v/>
      </c>
      <c r="P762" s="80" t="str">
        <f>IF(PI_For!C764=0,"Não cadastrado",PI_For!C764)</f>
        <v>Não cadastrado</v>
      </c>
      <c r="Q762" s="80" t="e">
        <f>AVERAGEIFS(Entrada!$G$7:$G$3006,Entrada!$D$7:$D$3006,$D$5,Entrada!$I$7:$I$3006,P762)</f>
        <v>#DIV/0!</v>
      </c>
      <c r="R762" s="80" t="e">
        <f>AVERAGEIFS(Entrada!$J$7:$J$3006,Entrada!$D$7:$D$3006,$D$5,Entrada!$I$7:$I$3006,P762)</f>
        <v>#DIV/0!</v>
      </c>
      <c r="S762" s="80">
        <v>7.5799999999999999E-3</v>
      </c>
    </row>
    <row r="763" spans="11:19" ht="15" customHeight="1">
      <c r="K763" s="2" t="str">
        <f>IF(PG!D765="","-",PG!D765)</f>
        <v>-</v>
      </c>
      <c r="N763" s="80" t="str">
        <f t="shared" si="27"/>
        <v/>
      </c>
      <c r="O763" s="80" t="str">
        <f t="shared" si="28"/>
        <v/>
      </c>
      <c r="P763" s="80" t="str">
        <f>IF(PI_For!C765=0,"Não cadastrado",PI_For!C765)</f>
        <v>Não cadastrado</v>
      </c>
      <c r="Q763" s="80" t="e">
        <f>AVERAGEIFS(Entrada!$G$7:$G$3006,Entrada!$D$7:$D$3006,$D$5,Entrada!$I$7:$I$3006,P763)</f>
        <v>#DIV/0!</v>
      </c>
      <c r="R763" s="80" t="e">
        <f>AVERAGEIFS(Entrada!$J$7:$J$3006,Entrada!$D$7:$D$3006,$D$5,Entrada!$I$7:$I$3006,P763)</f>
        <v>#DIV/0!</v>
      </c>
      <c r="S763" s="80">
        <v>7.5900000000000004E-3</v>
      </c>
    </row>
    <row r="764" spans="11:19" ht="15" customHeight="1">
      <c r="K764" s="2" t="str">
        <f>IF(PG!D766="","-",PG!D766)</f>
        <v>-</v>
      </c>
      <c r="N764" s="80" t="str">
        <f t="shared" si="27"/>
        <v/>
      </c>
      <c r="O764" s="80" t="str">
        <f t="shared" si="28"/>
        <v/>
      </c>
      <c r="P764" s="80" t="str">
        <f>IF(PI_For!C766=0,"Não cadastrado",PI_For!C766)</f>
        <v>Não cadastrado</v>
      </c>
      <c r="Q764" s="80" t="e">
        <f>AVERAGEIFS(Entrada!$G$7:$G$3006,Entrada!$D$7:$D$3006,$D$5,Entrada!$I$7:$I$3006,P764)</f>
        <v>#DIV/0!</v>
      </c>
      <c r="R764" s="80" t="e">
        <f>AVERAGEIFS(Entrada!$J$7:$J$3006,Entrada!$D$7:$D$3006,$D$5,Entrada!$I$7:$I$3006,P764)</f>
        <v>#DIV/0!</v>
      </c>
      <c r="S764" s="80">
        <v>7.6E-3</v>
      </c>
    </row>
    <row r="765" spans="11:19" ht="15" customHeight="1">
      <c r="K765" s="2" t="str">
        <f>IF(PG!D767="","-",PG!D767)</f>
        <v>-</v>
      </c>
      <c r="N765" s="80" t="str">
        <f t="shared" si="27"/>
        <v/>
      </c>
      <c r="O765" s="80" t="str">
        <f t="shared" si="28"/>
        <v/>
      </c>
      <c r="P765" s="80" t="str">
        <f>IF(PI_For!C767=0,"Não cadastrado",PI_For!C767)</f>
        <v>Não cadastrado</v>
      </c>
      <c r="Q765" s="80" t="e">
        <f>AVERAGEIFS(Entrada!$G$7:$G$3006,Entrada!$D$7:$D$3006,$D$5,Entrada!$I$7:$I$3006,P765)</f>
        <v>#DIV/0!</v>
      </c>
      <c r="R765" s="80" t="e">
        <f>AVERAGEIFS(Entrada!$J$7:$J$3006,Entrada!$D$7:$D$3006,$D$5,Entrada!$I$7:$I$3006,P765)</f>
        <v>#DIV/0!</v>
      </c>
      <c r="S765" s="80">
        <v>7.6099999999999996E-3</v>
      </c>
    </row>
    <row r="766" spans="11:19" ht="15" customHeight="1">
      <c r="K766" s="2" t="str">
        <f>IF(PG!D768="","-",PG!D768)</f>
        <v>-</v>
      </c>
      <c r="N766" s="80" t="str">
        <f t="shared" si="27"/>
        <v/>
      </c>
      <c r="O766" s="80" t="str">
        <f t="shared" si="28"/>
        <v/>
      </c>
      <c r="P766" s="80" t="str">
        <f>IF(PI_For!C768=0,"Não cadastrado",PI_For!C768)</f>
        <v>Não cadastrado</v>
      </c>
      <c r="Q766" s="80" t="e">
        <f>AVERAGEIFS(Entrada!$G$7:$G$3006,Entrada!$D$7:$D$3006,$D$5,Entrada!$I$7:$I$3006,P766)</f>
        <v>#DIV/0!</v>
      </c>
      <c r="R766" s="80" t="e">
        <f>AVERAGEIFS(Entrada!$J$7:$J$3006,Entrada!$D$7:$D$3006,$D$5,Entrada!$I$7:$I$3006,P766)</f>
        <v>#DIV/0!</v>
      </c>
      <c r="S766" s="80">
        <v>7.62E-3</v>
      </c>
    </row>
    <row r="767" spans="11:19" ht="15" customHeight="1">
      <c r="K767" s="2" t="str">
        <f>IF(PG!D769="","-",PG!D769)</f>
        <v>-</v>
      </c>
      <c r="N767" s="80" t="str">
        <f t="shared" si="27"/>
        <v/>
      </c>
      <c r="O767" s="80" t="str">
        <f t="shared" si="28"/>
        <v/>
      </c>
      <c r="P767" s="80" t="str">
        <f>IF(PI_For!C769=0,"Não cadastrado",PI_For!C769)</f>
        <v>Não cadastrado</v>
      </c>
      <c r="Q767" s="80" t="e">
        <f>AVERAGEIFS(Entrada!$G$7:$G$3006,Entrada!$D$7:$D$3006,$D$5,Entrada!$I$7:$I$3006,P767)</f>
        <v>#DIV/0!</v>
      </c>
      <c r="R767" s="80" t="e">
        <f>AVERAGEIFS(Entrada!$J$7:$J$3006,Entrada!$D$7:$D$3006,$D$5,Entrada!$I$7:$I$3006,P767)</f>
        <v>#DIV/0!</v>
      </c>
      <c r="S767" s="80">
        <v>7.6299999999999996E-3</v>
      </c>
    </row>
    <row r="768" spans="11:19" ht="15" customHeight="1">
      <c r="K768" s="2" t="str">
        <f>IF(PG!D770="","-",PG!D770)</f>
        <v>-</v>
      </c>
      <c r="N768" s="80" t="str">
        <f t="shared" si="27"/>
        <v/>
      </c>
      <c r="O768" s="80" t="str">
        <f t="shared" si="28"/>
        <v/>
      </c>
      <c r="P768" s="80" t="str">
        <f>IF(PI_For!C770=0,"Não cadastrado",PI_For!C770)</f>
        <v>Não cadastrado</v>
      </c>
      <c r="Q768" s="80" t="e">
        <f>AVERAGEIFS(Entrada!$G$7:$G$3006,Entrada!$D$7:$D$3006,$D$5,Entrada!$I$7:$I$3006,P768)</f>
        <v>#DIV/0!</v>
      </c>
      <c r="R768" s="80" t="e">
        <f>AVERAGEIFS(Entrada!$J$7:$J$3006,Entrada!$D$7:$D$3006,$D$5,Entrada!$I$7:$I$3006,P768)</f>
        <v>#DIV/0!</v>
      </c>
      <c r="S768" s="80">
        <v>7.6400000000000001E-3</v>
      </c>
    </row>
    <row r="769" spans="11:19" ht="15" customHeight="1">
      <c r="K769" s="2" t="str">
        <f>IF(PG!D771="","-",PG!D771)</f>
        <v>-</v>
      </c>
      <c r="N769" s="80" t="str">
        <f t="shared" si="27"/>
        <v/>
      </c>
      <c r="O769" s="80" t="str">
        <f t="shared" si="28"/>
        <v/>
      </c>
      <c r="P769" s="80" t="str">
        <f>IF(PI_For!C771=0,"Não cadastrado",PI_For!C771)</f>
        <v>Não cadastrado</v>
      </c>
      <c r="Q769" s="80" t="e">
        <f>AVERAGEIFS(Entrada!$G$7:$G$3006,Entrada!$D$7:$D$3006,$D$5,Entrada!$I$7:$I$3006,P769)</f>
        <v>#DIV/0!</v>
      </c>
      <c r="R769" s="80" t="e">
        <f>AVERAGEIFS(Entrada!$J$7:$J$3006,Entrada!$D$7:$D$3006,$D$5,Entrada!$I$7:$I$3006,P769)</f>
        <v>#DIV/0!</v>
      </c>
      <c r="S769" s="80">
        <v>7.6499999999999997E-3</v>
      </c>
    </row>
    <row r="770" spans="11:19" ht="15" customHeight="1">
      <c r="K770" s="2" t="str">
        <f>IF(PG!D772="","-",PG!D772)</f>
        <v>-</v>
      </c>
      <c r="N770" s="80" t="str">
        <f t="shared" si="27"/>
        <v/>
      </c>
      <c r="O770" s="80" t="str">
        <f t="shared" si="28"/>
        <v/>
      </c>
      <c r="P770" s="80" t="str">
        <f>IF(PI_For!C772=0,"Não cadastrado",PI_For!C772)</f>
        <v>Não cadastrado</v>
      </c>
      <c r="Q770" s="80" t="e">
        <f>AVERAGEIFS(Entrada!$G$7:$G$3006,Entrada!$D$7:$D$3006,$D$5,Entrada!$I$7:$I$3006,P770)</f>
        <v>#DIV/0!</v>
      </c>
      <c r="R770" s="80" t="e">
        <f>AVERAGEIFS(Entrada!$J$7:$J$3006,Entrada!$D$7:$D$3006,$D$5,Entrada!$I$7:$I$3006,P770)</f>
        <v>#DIV/0!</v>
      </c>
      <c r="S770" s="80">
        <v>7.6600000000000001E-3</v>
      </c>
    </row>
    <row r="771" spans="11:19" ht="15" customHeight="1">
      <c r="K771" s="2" t="str">
        <f>IF(PG!D773="","-",PG!D773)</f>
        <v>-</v>
      </c>
      <c r="N771" s="80" t="str">
        <f t="shared" si="27"/>
        <v/>
      </c>
      <c r="O771" s="80" t="str">
        <f t="shared" si="28"/>
        <v/>
      </c>
      <c r="P771" s="80" t="str">
        <f>IF(PI_For!C773=0,"Não cadastrado",PI_For!C773)</f>
        <v>Não cadastrado</v>
      </c>
      <c r="Q771" s="80" t="e">
        <f>AVERAGEIFS(Entrada!$G$7:$G$3006,Entrada!$D$7:$D$3006,$D$5,Entrada!$I$7:$I$3006,P771)</f>
        <v>#DIV/0!</v>
      </c>
      <c r="R771" s="80" t="e">
        <f>AVERAGEIFS(Entrada!$J$7:$J$3006,Entrada!$D$7:$D$3006,$D$5,Entrada!$I$7:$I$3006,P771)</f>
        <v>#DIV/0!</v>
      </c>
      <c r="S771" s="80">
        <v>7.6699999999999997E-3</v>
      </c>
    </row>
    <row r="772" spans="11:19" ht="15" customHeight="1">
      <c r="K772" s="2" t="str">
        <f>IF(PG!D774="","-",PG!D774)</f>
        <v>-</v>
      </c>
      <c r="N772" s="80" t="str">
        <f t="shared" si="27"/>
        <v/>
      </c>
      <c r="O772" s="80" t="str">
        <f t="shared" si="28"/>
        <v/>
      </c>
      <c r="P772" s="80" t="str">
        <f>IF(PI_For!C774=0,"Não cadastrado",PI_For!C774)</f>
        <v>Não cadastrado</v>
      </c>
      <c r="Q772" s="80" t="e">
        <f>AVERAGEIFS(Entrada!$G$7:$G$3006,Entrada!$D$7:$D$3006,$D$5,Entrada!$I$7:$I$3006,P772)</f>
        <v>#DIV/0!</v>
      </c>
      <c r="R772" s="80" t="e">
        <f>AVERAGEIFS(Entrada!$J$7:$J$3006,Entrada!$D$7:$D$3006,$D$5,Entrada!$I$7:$I$3006,P772)</f>
        <v>#DIV/0!</v>
      </c>
      <c r="S772" s="80">
        <v>7.6800000000000002E-3</v>
      </c>
    </row>
    <row r="773" spans="11:19" ht="15" customHeight="1">
      <c r="K773" s="2" t="str">
        <f>IF(PG!D775="","-",PG!D775)</f>
        <v>-</v>
      </c>
      <c r="N773" s="80" t="str">
        <f t="shared" si="27"/>
        <v/>
      </c>
      <c r="O773" s="80" t="str">
        <f t="shared" si="28"/>
        <v/>
      </c>
      <c r="P773" s="80" t="str">
        <f>IF(PI_For!C775=0,"Não cadastrado",PI_For!C775)</f>
        <v>Não cadastrado</v>
      </c>
      <c r="Q773" s="80" t="e">
        <f>AVERAGEIFS(Entrada!$G$7:$G$3006,Entrada!$D$7:$D$3006,$D$5,Entrada!$I$7:$I$3006,P773)</f>
        <v>#DIV/0!</v>
      </c>
      <c r="R773" s="80" t="e">
        <f>AVERAGEIFS(Entrada!$J$7:$J$3006,Entrada!$D$7:$D$3006,$D$5,Entrada!$I$7:$I$3006,P773)</f>
        <v>#DIV/0!</v>
      </c>
      <c r="S773" s="80">
        <v>7.6899999999999998E-3</v>
      </c>
    </row>
    <row r="774" spans="11:19" ht="15" customHeight="1">
      <c r="K774" s="2" t="str">
        <f>IF(PG!D776="","-",PG!D776)</f>
        <v>-</v>
      </c>
      <c r="N774" s="80" t="str">
        <f t="shared" ref="N774:N837" si="29">IFERROR(Q774+S774,"")</f>
        <v/>
      </c>
      <c r="O774" s="80" t="str">
        <f t="shared" ref="O774:O837" si="30">IFERROR(R774+S774,"")</f>
        <v/>
      </c>
      <c r="P774" s="80" t="str">
        <f>IF(PI_For!C776=0,"Não cadastrado",PI_For!C776)</f>
        <v>Não cadastrado</v>
      </c>
      <c r="Q774" s="80" t="e">
        <f>AVERAGEIFS(Entrada!$G$7:$G$3006,Entrada!$D$7:$D$3006,$D$5,Entrada!$I$7:$I$3006,P774)</f>
        <v>#DIV/0!</v>
      </c>
      <c r="R774" s="80" t="e">
        <f>AVERAGEIFS(Entrada!$J$7:$J$3006,Entrada!$D$7:$D$3006,$D$5,Entrada!$I$7:$I$3006,P774)</f>
        <v>#DIV/0!</v>
      </c>
      <c r="S774" s="80">
        <v>7.7000000000000002E-3</v>
      </c>
    </row>
    <row r="775" spans="11:19" ht="15" customHeight="1">
      <c r="K775" s="2" t="str">
        <f>IF(PG!D777="","-",PG!D777)</f>
        <v>-</v>
      </c>
      <c r="N775" s="80" t="str">
        <f t="shared" si="29"/>
        <v/>
      </c>
      <c r="O775" s="80" t="str">
        <f t="shared" si="30"/>
        <v/>
      </c>
      <c r="P775" s="80" t="str">
        <f>IF(PI_For!C777=0,"Não cadastrado",PI_For!C777)</f>
        <v>Não cadastrado</v>
      </c>
      <c r="Q775" s="80" t="e">
        <f>AVERAGEIFS(Entrada!$G$7:$G$3006,Entrada!$D$7:$D$3006,$D$5,Entrada!$I$7:$I$3006,P775)</f>
        <v>#DIV/0!</v>
      </c>
      <c r="R775" s="80" t="e">
        <f>AVERAGEIFS(Entrada!$J$7:$J$3006,Entrada!$D$7:$D$3006,$D$5,Entrada!$I$7:$I$3006,P775)</f>
        <v>#DIV/0!</v>
      </c>
      <c r="S775" s="80">
        <v>7.7099999999999998E-3</v>
      </c>
    </row>
    <row r="776" spans="11:19" ht="15" customHeight="1">
      <c r="K776" s="2" t="str">
        <f>IF(PG!D778="","-",PG!D778)</f>
        <v>-</v>
      </c>
      <c r="N776" s="80" t="str">
        <f t="shared" si="29"/>
        <v/>
      </c>
      <c r="O776" s="80" t="str">
        <f t="shared" si="30"/>
        <v/>
      </c>
      <c r="P776" s="80" t="str">
        <f>IF(PI_For!C778=0,"Não cadastrado",PI_For!C778)</f>
        <v>Não cadastrado</v>
      </c>
      <c r="Q776" s="80" t="e">
        <f>AVERAGEIFS(Entrada!$G$7:$G$3006,Entrada!$D$7:$D$3006,$D$5,Entrada!$I$7:$I$3006,P776)</f>
        <v>#DIV/0!</v>
      </c>
      <c r="R776" s="80" t="e">
        <f>AVERAGEIFS(Entrada!$J$7:$J$3006,Entrada!$D$7:$D$3006,$D$5,Entrada!$I$7:$I$3006,P776)</f>
        <v>#DIV/0!</v>
      </c>
      <c r="S776" s="80">
        <v>7.7200000000000003E-3</v>
      </c>
    </row>
    <row r="777" spans="11:19" ht="15" customHeight="1">
      <c r="K777" s="2" t="str">
        <f>IF(PG!D779="","-",PG!D779)</f>
        <v>-</v>
      </c>
      <c r="N777" s="80" t="str">
        <f t="shared" si="29"/>
        <v/>
      </c>
      <c r="O777" s="80" t="str">
        <f t="shared" si="30"/>
        <v/>
      </c>
      <c r="P777" s="80" t="str">
        <f>IF(PI_For!C779=0,"Não cadastrado",PI_For!C779)</f>
        <v>Não cadastrado</v>
      </c>
      <c r="Q777" s="80" t="e">
        <f>AVERAGEIFS(Entrada!$G$7:$G$3006,Entrada!$D$7:$D$3006,$D$5,Entrada!$I$7:$I$3006,P777)</f>
        <v>#DIV/0!</v>
      </c>
      <c r="R777" s="80" t="e">
        <f>AVERAGEIFS(Entrada!$J$7:$J$3006,Entrada!$D$7:$D$3006,$D$5,Entrada!$I$7:$I$3006,P777)</f>
        <v>#DIV/0!</v>
      </c>
      <c r="S777" s="80">
        <v>7.7299999999999999E-3</v>
      </c>
    </row>
    <row r="778" spans="11:19" ht="15" customHeight="1">
      <c r="K778" s="2" t="str">
        <f>IF(PG!D780="","-",PG!D780)</f>
        <v>-</v>
      </c>
      <c r="N778" s="80" t="str">
        <f t="shared" si="29"/>
        <v/>
      </c>
      <c r="O778" s="80" t="str">
        <f t="shared" si="30"/>
        <v/>
      </c>
      <c r="P778" s="80" t="str">
        <f>IF(PI_For!C780=0,"Não cadastrado",PI_For!C780)</f>
        <v>Não cadastrado</v>
      </c>
      <c r="Q778" s="80" t="e">
        <f>AVERAGEIFS(Entrada!$G$7:$G$3006,Entrada!$D$7:$D$3006,$D$5,Entrada!$I$7:$I$3006,P778)</f>
        <v>#DIV/0!</v>
      </c>
      <c r="R778" s="80" t="e">
        <f>AVERAGEIFS(Entrada!$J$7:$J$3006,Entrada!$D$7:$D$3006,$D$5,Entrada!$I$7:$I$3006,P778)</f>
        <v>#DIV/0!</v>
      </c>
      <c r="S778" s="80">
        <v>7.7400000000000004E-3</v>
      </c>
    </row>
    <row r="779" spans="11:19" ht="15" customHeight="1">
      <c r="K779" s="2" t="str">
        <f>IF(PG!D781="","-",PG!D781)</f>
        <v>-</v>
      </c>
      <c r="N779" s="80" t="str">
        <f t="shared" si="29"/>
        <v/>
      </c>
      <c r="O779" s="80" t="str">
        <f t="shared" si="30"/>
        <v/>
      </c>
      <c r="P779" s="80" t="str">
        <f>IF(PI_For!C781=0,"Não cadastrado",PI_For!C781)</f>
        <v>Não cadastrado</v>
      </c>
      <c r="Q779" s="80" t="e">
        <f>AVERAGEIFS(Entrada!$G$7:$G$3006,Entrada!$D$7:$D$3006,$D$5,Entrada!$I$7:$I$3006,P779)</f>
        <v>#DIV/0!</v>
      </c>
      <c r="R779" s="80" t="e">
        <f>AVERAGEIFS(Entrada!$J$7:$J$3006,Entrada!$D$7:$D$3006,$D$5,Entrada!$I$7:$I$3006,P779)</f>
        <v>#DIV/0!</v>
      </c>
      <c r="S779" s="80">
        <v>7.7499999999999999E-3</v>
      </c>
    </row>
    <row r="780" spans="11:19" ht="15" customHeight="1">
      <c r="K780" s="2" t="str">
        <f>IF(PG!D782="","-",PG!D782)</f>
        <v>-</v>
      </c>
      <c r="N780" s="80" t="str">
        <f t="shared" si="29"/>
        <v/>
      </c>
      <c r="O780" s="80" t="str">
        <f t="shared" si="30"/>
        <v/>
      </c>
      <c r="P780" s="80" t="str">
        <f>IF(PI_For!C782=0,"Não cadastrado",PI_For!C782)</f>
        <v>Não cadastrado</v>
      </c>
      <c r="Q780" s="80" t="e">
        <f>AVERAGEIFS(Entrada!$G$7:$G$3006,Entrada!$D$7:$D$3006,$D$5,Entrada!$I$7:$I$3006,P780)</f>
        <v>#DIV/0!</v>
      </c>
      <c r="R780" s="80" t="e">
        <f>AVERAGEIFS(Entrada!$J$7:$J$3006,Entrada!$D$7:$D$3006,$D$5,Entrada!$I$7:$I$3006,P780)</f>
        <v>#DIV/0!</v>
      </c>
      <c r="S780" s="80">
        <v>7.7600000000000004E-3</v>
      </c>
    </row>
    <row r="781" spans="11:19" ht="15" customHeight="1">
      <c r="K781" s="2" t="str">
        <f>IF(PG!D783="","-",PG!D783)</f>
        <v>-</v>
      </c>
      <c r="N781" s="80" t="str">
        <f t="shared" si="29"/>
        <v/>
      </c>
      <c r="O781" s="80" t="str">
        <f t="shared" si="30"/>
        <v/>
      </c>
      <c r="P781" s="80" t="str">
        <f>IF(PI_For!C783=0,"Não cadastrado",PI_For!C783)</f>
        <v>Não cadastrado</v>
      </c>
      <c r="Q781" s="80" t="e">
        <f>AVERAGEIFS(Entrada!$G$7:$G$3006,Entrada!$D$7:$D$3006,$D$5,Entrada!$I$7:$I$3006,P781)</f>
        <v>#DIV/0!</v>
      </c>
      <c r="R781" s="80" t="e">
        <f>AVERAGEIFS(Entrada!$J$7:$J$3006,Entrada!$D$7:$D$3006,$D$5,Entrada!$I$7:$I$3006,P781)</f>
        <v>#DIV/0!</v>
      </c>
      <c r="S781" s="80">
        <v>7.77E-3</v>
      </c>
    </row>
    <row r="782" spans="11:19" ht="15" customHeight="1">
      <c r="K782" s="2" t="str">
        <f>IF(PG!D784="","-",PG!D784)</f>
        <v>-</v>
      </c>
      <c r="N782" s="80" t="str">
        <f t="shared" si="29"/>
        <v/>
      </c>
      <c r="O782" s="80" t="str">
        <f t="shared" si="30"/>
        <v/>
      </c>
      <c r="P782" s="80" t="str">
        <f>IF(PI_For!C784=0,"Não cadastrado",PI_For!C784)</f>
        <v>Não cadastrado</v>
      </c>
      <c r="Q782" s="80" t="e">
        <f>AVERAGEIFS(Entrada!$G$7:$G$3006,Entrada!$D$7:$D$3006,$D$5,Entrada!$I$7:$I$3006,P782)</f>
        <v>#DIV/0!</v>
      </c>
      <c r="R782" s="80" t="e">
        <f>AVERAGEIFS(Entrada!$J$7:$J$3006,Entrada!$D$7:$D$3006,$D$5,Entrada!$I$7:$I$3006,P782)</f>
        <v>#DIV/0!</v>
      </c>
      <c r="S782" s="80">
        <v>7.7799999999999996E-3</v>
      </c>
    </row>
    <row r="783" spans="11:19" ht="15" customHeight="1">
      <c r="K783" s="2" t="str">
        <f>IF(PG!D785="","-",PG!D785)</f>
        <v>-</v>
      </c>
      <c r="N783" s="80" t="str">
        <f t="shared" si="29"/>
        <v/>
      </c>
      <c r="O783" s="80" t="str">
        <f t="shared" si="30"/>
        <v/>
      </c>
      <c r="P783" s="80" t="str">
        <f>IF(PI_For!C785=0,"Não cadastrado",PI_For!C785)</f>
        <v>Não cadastrado</v>
      </c>
      <c r="Q783" s="80" t="e">
        <f>AVERAGEIFS(Entrada!$G$7:$G$3006,Entrada!$D$7:$D$3006,$D$5,Entrada!$I$7:$I$3006,P783)</f>
        <v>#DIV/0!</v>
      </c>
      <c r="R783" s="80" t="e">
        <f>AVERAGEIFS(Entrada!$J$7:$J$3006,Entrada!$D$7:$D$3006,$D$5,Entrada!$I$7:$I$3006,P783)</f>
        <v>#DIV/0!</v>
      </c>
      <c r="S783" s="80">
        <v>7.79E-3</v>
      </c>
    </row>
    <row r="784" spans="11:19" ht="15" customHeight="1">
      <c r="K784" s="2" t="str">
        <f>IF(PG!D786="","-",PG!D786)</f>
        <v>-</v>
      </c>
      <c r="N784" s="80" t="str">
        <f t="shared" si="29"/>
        <v/>
      </c>
      <c r="O784" s="80" t="str">
        <f t="shared" si="30"/>
        <v/>
      </c>
      <c r="P784" s="80" t="str">
        <f>IF(PI_For!C786=0,"Não cadastrado",PI_For!C786)</f>
        <v>Não cadastrado</v>
      </c>
      <c r="Q784" s="80" t="e">
        <f>AVERAGEIFS(Entrada!$G$7:$G$3006,Entrada!$D$7:$D$3006,$D$5,Entrada!$I$7:$I$3006,P784)</f>
        <v>#DIV/0!</v>
      </c>
      <c r="R784" s="80" t="e">
        <f>AVERAGEIFS(Entrada!$J$7:$J$3006,Entrada!$D$7:$D$3006,$D$5,Entrada!$I$7:$I$3006,P784)</f>
        <v>#DIV/0!</v>
      </c>
      <c r="S784" s="80">
        <v>7.7999999999999996E-3</v>
      </c>
    </row>
    <row r="785" spans="11:19" ht="15" customHeight="1">
      <c r="K785" s="2" t="str">
        <f>IF(PG!D787="","-",PG!D787)</f>
        <v>-</v>
      </c>
      <c r="N785" s="80" t="str">
        <f t="shared" si="29"/>
        <v/>
      </c>
      <c r="O785" s="80" t="str">
        <f t="shared" si="30"/>
        <v/>
      </c>
      <c r="P785" s="80" t="str">
        <f>IF(PI_For!C787=0,"Não cadastrado",PI_For!C787)</f>
        <v>Não cadastrado</v>
      </c>
      <c r="Q785" s="80" t="e">
        <f>AVERAGEIFS(Entrada!$G$7:$G$3006,Entrada!$D$7:$D$3006,$D$5,Entrada!$I$7:$I$3006,P785)</f>
        <v>#DIV/0!</v>
      </c>
      <c r="R785" s="80" t="e">
        <f>AVERAGEIFS(Entrada!$J$7:$J$3006,Entrada!$D$7:$D$3006,$D$5,Entrada!$I$7:$I$3006,P785)</f>
        <v>#DIV/0!</v>
      </c>
      <c r="S785" s="80">
        <v>7.8100000000000001E-3</v>
      </c>
    </row>
    <row r="786" spans="11:19" ht="15" customHeight="1">
      <c r="K786" s="2" t="str">
        <f>IF(PG!D788="","-",PG!D788)</f>
        <v>-</v>
      </c>
      <c r="N786" s="80" t="str">
        <f t="shared" si="29"/>
        <v/>
      </c>
      <c r="O786" s="80" t="str">
        <f t="shared" si="30"/>
        <v/>
      </c>
      <c r="P786" s="80" t="str">
        <f>IF(PI_For!C788=0,"Não cadastrado",PI_For!C788)</f>
        <v>Não cadastrado</v>
      </c>
      <c r="Q786" s="80" t="e">
        <f>AVERAGEIFS(Entrada!$G$7:$G$3006,Entrada!$D$7:$D$3006,$D$5,Entrada!$I$7:$I$3006,P786)</f>
        <v>#DIV/0!</v>
      </c>
      <c r="R786" s="80" t="e">
        <f>AVERAGEIFS(Entrada!$J$7:$J$3006,Entrada!$D$7:$D$3006,$D$5,Entrada!$I$7:$I$3006,P786)</f>
        <v>#DIV/0!</v>
      </c>
      <c r="S786" s="80">
        <v>7.8200000000000006E-3</v>
      </c>
    </row>
    <row r="787" spans="11:19" ht="15" customHeight="1">
      <c r="K787" s="2" t="str">
        <f>IF(PG!D789="","-",PG!D789)</f>
        <v>-</v>
      </c>
      <c r="N787" s="80" t="str">
        <f t="shared" si="29"/>
        <v/>
      </c>
      <c r="O787" s="80" t="str">
        <f t="shared" si="30"/>
        <v/>
      </c>
      <c r="P787" s="80" t="str">
        <f>IF(PI_For!C789=0,"Não cadastrado",PI_For!C789)</f>
        <v>Não cadastrado</v>
      </c>
      <c r="Q787" s="80" t="e">
        <f>AVERAGEIFS(Entrada!$G$7:$G$3006,Entrada!$D$7:$D$3006,$D$5,Entrada!$I$7:$I$3006,P787)</f>
        <v>#DIV/0!</v>
      </c>
      <c r="R787" s="80" t="e">
        <f>AVERAGEIFS(Entrada!$J$7:$J$3006,Entrada!$D$7:$D$3006,$D$5,Entrada!$I$7:$I$3006,P787)</f>
        <v>#DIV/0!</v>
      </c>
      <c r="S787" s="80">
        <v>7.8300000000000002E-3</v>
      </c>
    </row>
    <row r="788" spans="11:19" ht="15" customHeight="1">
      <c r="K788" s="2" t="str">
        <f>IF(PG!D790="","-",PG!D790)</f>
        <v>-</v>
      </c>
      <c r="N788" s="80" t="str">
        <f t="shared" si="29"/>
        <v/>
      </c>
      <c r="O788" s="80" t="str">
        <f t="shared" si="30"/>
        <v/>
      </c>
      <c r="P788" s="80" t="str">
        <f>IF(PI_For!C790=0,"Não cadastrado",PI_For!C790)</f>
        <v>Não cadastrado</v>
      </c>
      <c r="Q788" s="80" t="e">
        <f>AVERAGEIFS(Entrada!$G$7:$G$3006,Entrada!$D$7:$D$3006,$D$5,Entrada!$I$7:$I$3006,P788)</f>
        <v>#DIV/0!</v>
      </c>
      <c r="R788" s="80" t="e">
        <f>AVERAGEIFS(Entrada!$J$7:$J$3006,Entrada!$D$7:$D$3006,$D$5,Entrada!$I$7:$I$3006,P788)</f>
        <v>#DIV/0!</v>
      </c>
      <c r="S788" s="80">
        <v>7.8399999999999997E-3</v>
      </c>
    </row>
    <row r="789" spans="11:19" ht="15" customHeight="1">
      <c r="K789" s="2" t="str">
        <f>IF(PG!D791="","-",PG!D791)</f>
        <v>-</v>
      </c>
      <c r="N789" s="80" t="str">
        <f t="shared" si="29"/>
        <v/>
      </c>
      <c r="O789" s="80" t="str">
        <f t="shared" si="30"/>
        <v/>
      </c>
      <c r="P789" s="80" t="str">
        <f>IF(PI_For!C791=0,"Não cadastrado",PI_For!C791)</f>
        <v>Não cadastrado</v>
      </c>
      <c r="Q789" s="80" t="e">
        <f>AVERAGEIFS(Entrada!$G$7:$G$3006,Entrada!$D$7:$D$3006,$D$5,Entrada!$I$7:$I$3006,P789)</f>
        <v>#DIV/0!</v>
      </c>
      <c r="R789" s="80" t="e">
        <f>AVERAGEIFS(Entrada!$J$7:$J$3006,Entrada!$D$7:$D$3006,$D$5,Entrada!$I$7:$I$3006,P789)</f>
        <v>#DIV/0!</v>
      </c>
      <c r="S789" s="80">
        <v>7.8499999999999993E-3</v>
      </c>
    </row>
    <row r="790" spans="11:19" ht="15" customHeight="1">
      <c r="K790" s="2" t="str">
        <f>IF(PG!D792="","-",PG!D792)</f>
        <v>-</v>
      </c>
      <c r="N790" s="80" t="str">
        <f t="shared" si="29"/>
        <v/>
      </c>
      <c r="O790" s="80" t="str">
        <f t="shared" si="30"/>
        <v/>
      </c>
      <c r="P790" s="80" t="str">
        <f>IF(PI_For!C792=0,"Não cadastrado",PI_For!C792)</f>
        <v>Não cadastrado</v>
      </c>
      <c r="Q790" s="80" t="e">
        <f>AVERAGEIFS(Entrada!$G$7:$G$3006,Entrada!$D$7:$D$3006,$D$5,Entrada!$I$7:$I$3006,P790)</f>
        <v>#DIV/0!</v>
      </c>
      <c r="R790" s="80" t="e">
        <f>AVERAGEIFS(Entrada!$J$7:$J$3006,Entrada!$D$7:$D$3006,$D$5,Entrada!$I$7:$I$3006,P790)</f>
        <v>#DIV/0!</v>
      </c>
      <c r="S790" s="80">
        <v>7.8600000000000007E-3</v>
      </c>
    </row>
    <row r="791" spans="11:19" ht="15" customHeight="1">
      <c r="K791" s="2" t="str">
        <f>IF(PG!D793="","-",PG!D793)</f>
        <v>-</v>
      </c>
      <c r="N791" s="80" t="str">
        <f t="shared" si="29"/>
        <v/>
      </c>
      <c r="O791" s="80" t="str">
        <f t="shared" si="30"/>
        <v/>
      </c>
      <c r="P791" s="80" t="str">
        <f>IF(PI_For!C793=0,"Não cadastrado",PI_For!C793)</f>
        <v>Não cadastrado</v>
      </c>
      <c r="Q791" s="80" t="e">
        <f>AVERAGEIFS(Entrada!$G$7:$G$3006,Entrada!$D$7:$D$3006,$D$5,Entrada!$I$7:$I$3006,P791)</f>
        <v>#DIV/0!</v>
      </c>
      <c r="R791" s="80" t="e">
        <f>AVERAGEIFS(Entrada!$J$7:$J$3006,Entrada!$D$7:$D$3006,$D$5,Entrada!$I$7:$I$3006,P791)</f>
        <v>#DIV/0!</v>
      </c>
      <c r="S791" s="80">
        <v>7.8700000000000003E-3</v>
      </c>
    </row>
    <row r="792" spans="11:19" ht="15" customHeight="1">
      <c r="K792" s="2" t="str">
        <f>IF(PG!D794="","-",PG!D794)</f>
        <v>-</v>
      </c>
      <c r="N792" s="80" t="str">
        <f t="shared" si="29"/>
        <v/>
      </c>
      <c r="O792" s="80" t="str">
        <f t="shared" si="30"/>
        <v/>
      </c>
      <c r="P792" s="80" t="str">
        <f>IF(PI_For!C794=0,"Não cadastrado",PI_For!C794)</f>
        <v>Não cadastrado</v>
      </c>
      <c r="Q792" s="80" t="e">
        <f>AVERAGEIFS(Entrada!$G$7:$G$3006,Entrada!$D$7:$D$3006,$D$5,Entrada!$I$7:$I$3006,P792)</f>
        <v>#DIV/0!</v>
      </c>
      <c r="R792" s="80" t="e">
        <f>AVERAGEIFS(Entrada!$J$7:$J$3006,Entrada!$D$7:$D$3006,$D$5,Entrada!$I$7:$I$3006,P792)</f>
        <v>#DIV/0!</v>
      </c>
      <c r="S792" s="80">
        <v>7.8799999999999999E-3</v>
      </c>
    </row>
    <row r="793" spans="11:19" ht="15" customHeight="1">
      <c r="K793" s="2" t="str">
        <f>IF(PG!D795="","-",PG!D795)</f>
        <v>-</v>
      </c>
      <c r="N793" s="80" t="str">
        <f t="shared" si="29"/>
        <v/>
      </c>
      <c r="O793" s="80" t="str">
        <f t="shared" si="30"/>
        <v/>
      </c>
      <c r="P793" s="80" t="str">
        <f>IF(PI_For!C795=0,"Não cadastrado",PI_For!C795)</f>
        <v>Não cadastrado</v>
      </c>
      <c r="Q793" s="80" t="e">
        <f>AVERAGEIFS(Entrada!$G$7:$G$3006,Entrada!$D$7:$D$3006,$D$5,Entrada!$I$7:$I$3006,P793)</f>
        <v>#DIV/0!</v>
      </c>
      <c r="R793" s="80" t="e">
        <f>AVERAGEIFS(Entrada!$J$7:$J$3006,Entrada!$D$7:$D$3006,$D$5,Entrada!$I$7:$I$3006,P793)</f>
        <v>#DIV/0!</v>
      </c>
      <c r="S793" s="80">
        <v>7.8899999999999994E-3</v>
      </c>
    </row>
    <row r="794" spans="11:19" ht="15" customHeight="1">
      <c r="K794" s="2" t="str">
        <f>IF(PG!D796="","-",PG!D796)</f>
        <v>-</v>
      </c>
      <c r="N794" s="80" t="str">
        <f t="shared" si="29"/>
        <v/>
      </c>
      <c r="O794" s="80" t="str">
        <f t="shared" si="30"/>
        <v/>
      </c>
      <c r="P794" s="80" t="str">
        <f>IF(PI_For!C796=0,"Não cadastrado",PI_For!C796)</f>
        <v>Não cadastrado</v>
      </c>
      <c r="Q794" s="80" t="e">
        <f>AVERAGEIFS(Entrada!$G$7:$G$3006,Entrada!$D$7:$D$3006,$D$5,Entrada!$I$7:$I$3006,P794)</f>
        <v>#DIV/0!</v>
      </c>
      <c r="R794" s="80" t="e">
        <f>AVERAGEIFS(Entrada!$J$7:$J$3006,Entrada!$D$7:$D$3006,$D$5,Entrada!$I$7:$I$3006,P794)</f>
        <v>#DIV/0!</v>
      </c>
      <c r="S794" s="80">
        <v>7.9000000000000008E-3</v>
      </c>
    </row>
    <row r="795" spans="11:19" ht="15" customHeight="1">
      <c r="K795" s="2" t="str">
        <f>IF(PG!D797="","-",PG!D797)</f>
        <v>-</v>
      </c>
      <c r="N795" s="80" t="str">
        <f t="shared" si="29"/>
        <v/>
      </c>
      <c r="O795" s="80" t="str">
        <f t="shared" si="30"/>
        <v/>
      </c>
      <c r="P795" s="80" t="str">
        <f>IF(PI_For!C797=0,"Não cadastrado",PI_For!C797)</f>
        <v>Não cadastrado</v>
      </c>
      <c r="Q795" s="80" t="e">
        <f>AVERAGEIFS(Entrada!$G$7:$G$3006,Entrada!$D$7:$D$3006,$D$5,Entrada!$I$7:$I$3006,P795)</f>
        <v>#DIV/0!</v>
      </c>
      <c r="R795" s="80" t="e">
        <f>AVERAGEIFS(Entrada!$J$7:$J$3006,Entrada!$D$7:$D$3006,$D$5,Entrada!$I$7:$I$3006,P795)</f>
        <v>#DIV/0!</v>
      </c>
      <c r="S795" s="80">
        <v>7.9100000000000004E-3</v>
      </c>
    </row>
    <row r="796" spans="11:19" ht="15" customHeight="1">
      <c r="K796" s="2" t="str">
        <f>IF(PG!D798="","-",PG!D798)</f>
        <v>-</v>
      </c>
      <c r="N796" s="80" t="str">
        <f t="shared" si="29"/>
        <v/>
      </c>
      <c r="O796" s="80" t="str">
        <f t="shared" si="30"/>
        <v/>
      </c>
      <c r="P796" s="80" t="str">
        <f>IF(PI_For!C798=0,"Não cadastrado",PI_For!C798)</f>
        <v>Não cadastrado</v>
      </c>
      <c r="Q796" s="80" t="e">
        <f>AVERAGEIFS(Entrada!$G$7:$G$3006,Entrada!$D$7:$D$3006,$D$5,Entrada!$I$7:$I$3006,P796)</f>
        <v>#DIV/0!</v>
      </c>
      <c r="R796" s="80" t="e">
        <f>AVERAGEIFS(Entrada!$J$7:$J$3006,Entrada!$D$7:$D$3006,$D$5,Entrada!$I$7:$I$3006,P796)</f>
        <v>#DIV/0!</v>
      </c>
      <c r="S796" s="80">
        <v>7.92E-3</v>
      </c>
    </row>
    <row r="797" spans="11:19" ht="15" customHeight="1">
      <c r="K797" s="2" t="str">
        <f>IF(PG!D799="","-",PG!D799)</f>
        <v>-</v>
      </c>
      <c r="N797" s="80" t="str">
        <f t="shared" si="29"/>
        <v/>
      </c>
      <c r="O797" s="80" t="str">
        <f t="shared" si="30"/>
        <v/>
      </c>
      <c r="P797" s="80" t="str">
        <f>IF(PI_For!C799=0,"Não cadastrado",PI_For!C799)</f>
        <v>Não cadastrado</v>
      </c>
      <c r="Q797" s="80" t="e">
        <f>AVERAGEIFS(Entrada!$G$7:$G$3006,Entrada!$D$7:$D$3006,$D$5,Entrada!$I$7:$I$3006,P797)</f>
        <v>#DIV/0!</v>
      </c>
      <c r="R797" s="80" t="e">
        <f>AVERAGEIFS(Entrada!$J$7:$J$3006,Entrada!$D$7:$D$3006,$D$5,Entrada!$I$7:$I$3006,P797)</f>
        <v>#DIV/0!</v>
      </c>
      <c r="S797" s="80">
        <v>7.9299999999999995E-3</v>
      </c>
    </row>
    <row r="798" spans="11:19" ht="15" customHeight="1">
      <c r="K798" s="2" t="str">
        <f>IF(PG!D800="","-",PG!D800)</f>
        <v>-</v>
      </c>
      <c r="N798" s="80" t="str">
        <f t="shared" si="29"/>
        <v/>
      </c>
      <c r="O798" s="80" t="str">
        <f t="shared" si="30"/>
        <v/>
      </c>
      <c r="P798" s="80" t="str">
        <f>IF(PI_For!C800=0,"Não cadastrado",PI_For!C800)</f>
        <v>Não cadastrado</v>
      </c>
      <c r="Q798" s="80" t="e">
        <f>AVERAGEIFS(Entrada!$G$7:$G$3006,Entrada!$D$7:$D$3006,$D$5,Entrada!$I$7:$I$3006,P798)</f>
        <v>#DIV/0!</v>
      </c>
      <c r="R798" s="80" t="e">
        <f>AVERAGEIFS(Entrada!$J$7:$J$3006,Entrada!$D$7:$D$3006,$D$5,Entrada!$I$7:$I$3006,P798)</f>
        <v>#DIV/0!</v>
      </c>
      <c r="S798" s="80">
        <v>7.9399999999999991E-3</v>
      </c>
    </row>
    <row r="799" spans="11:19" ht="15" customHeight="1">
      <c r="K799" s="2" t="str">
        <f>IF(PG!D801="","-",PG!D801)</f>
        <v>-</v>
      </c>
      <c r="N799" s="80" t="str">
        <f t="shared" si="29"/>
        <v/>
      </c>
      <c r="O799" s="80" t="str">
        <f t="shared" si="30"/>
        <v/>
      </c>
      <c r="P799" s="80" t="str">
        <f>IF(PI_For!C801=0,"Não cadastrado",PI_For!C801)</f>
        <v>Não cadastrado</v>
      </c>
      <c r="Q799" s="80" t="e">
        <f>AVERAGEIFS(Entrada!$G$7:$G$3006,Entrada!$D$7:$D$3006,$D$5,Entrada!$I$7:$I$3006,P799)</f>
        <v>#DIV/0!</v>
      </c>
      <c r="R799" s="80" t="e">
        <f>AVERAGEIFS(Entrada!$J$7:$J$3006,Entrada!$D$7:$D$3006,$D$5,Entrada!$I$7:$I$3006,P799)</f>
        <v>#DIV/0!</v>
      </c>
      <c r="S799" s="80">
        <v>7.9500000000000005E-3</v>
      </c>
    </row>
    <row r="800" spans="11:19" ht="15" customHeight="1">
      <c r="K800" s="2" t="str">
        <f>IF(PG!D802="","-",PG!D802)</f>
        <v>-</v>
      </c>
      <c r="N800" s="80" t="str">
        <f t="shared" si="29"/>
        <v/>
      </c>
      <c r="O800" s="80" t="str">
        <f t="shared" si="30"/>
        <v/>
      </c>
      <c r="P800" s="80" t="str">
        <f>IF(PI_For!C802=0,"Não cadastrado",PI_For!C802)</f>
        <v>Não cadastrado</v>
      </c>
      <c r="Q800" s="80" t="e">
        <f>AVERAGEIFS(Entrada!$G$7:$G$3006,Entrada!$D$7:$D$3006,$D$5,Entrada!$I$7:$I$3006,P800)</f>
        <v>#DIV/0!</v>
      </c>
      <c r="R800" s="80" t="e">
        <f>AVERAGEIFS(Entrada!$J$7:$J$3006,Entrada!$D$7:$D$3006,$D$5,Entrada!$I$7:$I$3006,P800)</f>
        <v>#DIV/0!</v>
      </c>
      <c r="S800" s="80">
        <v>7.9600000000000001E-3</v>
      </c>
    </row>
    <row r="801" spans="11:19" ht="15" customHeight="1">
      <c r="K801" s="2" t="str">
        <f>IF(PG!D803="","-",PG!D803)</f>
        <v>-</v>
      </c>
      <c r="N801" s="80" t="str">
        <f t="shared" si="29"/>
        <v/>
      </c>
      <c r="O801" s="80" t="str">
        <f t="shared" si="30"/>
        <v/>
      </c>
      <c r="P801" s="80" t="str">
        <f>IF(PI_For!C803=0,"Não cadastrado",PI_For!C803)</f>
        <v>Não cadastrado</v>
      </c>
      <c r="Q801" s="80" t="e">
        <f>AVERAGEIFS(Entrada!$G$7:$G$3006,Entrada!$D$7:$D$3006,$D$5,Entrada!$I$7:$I$3006,P801)</f>
        <v>#DIV/0!</v>
      </c>
      <c r="R801" s="80" t="e">
        <f>AVERAGEIFS(Entrada!$J$7:$J$3006,Entrada!$D$7:$D$3006,$D$5,Entrada!$I$7:$I$3006,P801)</f>
        <v>#DIV/0!</v>
      </c>
      <c r="S801" s="80">
        <v>7.9699999999999997E-3</v>
      </c>
    </row>
    <row r="802" spans="11:19" ht="15" customHeight="1">
      <c r="K802" s="2" t="str">
        <f>IF(PG!D804="","-",PG!D804)</f>
        <v>-</v>
      </c>
      <c r="N802" s="80" t="str">
        <f t="shared" si="29"/>
        <v/>
      </c>
      <c r="O802" s="80" t="str">
        <f t="shared" si="30"/>
        <v/>
      </c>
      <c r="P802" s="80" t="str">
        <f>IF(PI_For!C804=0,"Não cadastrado",PI_For!C804)</f>
        <v>Não cadastrado</v>
      </c>
      <c r="Q802" s="80" t="e">
        <f>AVERAGEIFS(Entrada!$G$7:$G$3006,Entrada!$D$7:$D$3006,$D$5,Entrada!$I$7:$I$3006,P802)</f>
        <v>#DIV/0!</v>
      </c>
      <c r="R802" s="80" t="e">
        <f>AVERAGEIFS(Entrada!$J$7:$J$3006,Entrada!$D$7:$D$3006,$D$5,Entrada!$I$7:$I$3006,P802)</f>
        <v>#DIV/0!</v>
      </c>
      <c r="S802" s="80">
        <v>7.9799999999999992E-3</v>
      </c>
    </row>
    <row r="803" spans="11:19" ht="15" customHeight="1">
      <c r="K803" s="2" t="str">
        <f>IF(PG!D805="","-",PG!D805)</f>
        <v>-</v>
      </c>
      <c r="N803" s="80" t="str">
        <f t="shared" si="29"/>
        <v/>
      </c>
      <c r="O803" s="80" t="str">
        <f t="shared" si="30"/>
        <v/>
      </c>
      <c r="P803" s="80" t="str">
        <f>IF(PI_For!C805=0,"Não cadastrado",PI_For!C805)</f>
        <v>Não cadastrado</v>
      </c>
      <c r="Q803" s="80" t="e">
        <f>AVERAGEIFS(Entrada!$G$7:$G$3006,Entrada!$D$7:$D$3006,$D$5,Entrada!$I$7:$I$3006,P803)</f>
        <v>#DIV/0!</v>
      </c>
      <c r="R803" s="80" t="e">
        <f>AVERAGEIFS(Entrada!$J$7:$J$3006,Entrada!$D$7:$D$3006,$D$5,Entrada!$I$7:$I$3006,P803)</f>
        <v>#DIV/0!</v>
      </c>
      <c r="S803" s="80">
        <v>7.9900000000000006E-3</v>
      </c>
    </row>
    <row r="804" spans="11:19" ht="15" customHeight="1">
      <c r="K804" s="2" t="str">
        <f>IF(PG!D806="","-",PG!D806)</f>
        <v>-</v>
      </c>
      <c r="N804" s="80" t="str">
        <f t="shared" si="29"/>
        <v/>
      </c>
      <c r="O804" s="80" t="str">
        <f t="shared" si="30"/>
        <v/>
      </c>
      <c r="P804" s="80" t="str">
        <f>IF(PI_For!C806=0,"Não cadastrado",PI_For!C806)</f>
        <v>Não cadastrado</v>
      </c>
      <c r="Q804" s="80" t="e">
        <f>AVERAGEIFS(Entrada!$G$7:$G$3006,Entrada!$D$7:$D$3006,$D$5,Entrada!$I$7:$I$3006,P804)</f>
        <v>#DIV/0!</v>
      </c>
      <c r="R804" s="80" t="e">
        <f>AVERAGEIFS(Entrada!$J$7:$J$3006,Entrada!$D$7:$D$3006,$D$5,Entrada!$I$7:$I$3006,P804)</f>
        <v>#DIV/0!</v>
      </c>
      <c r="S804" s="80">
        <v>8.0000000000000002E-3</v>
      </c>
    </row>
    <row r="805" spans="11:19" ht="15" customHeight="1">
      <c r="K805" s="2" t="str">
        <f>IF(PG!D807="","-",PG!D807)</f>
        <v>-</v>
      </c>
      <c r="N805" s="80" t="str">
        <f t="shared" si="29"/>
        <v/>
      </c>
      <c r="O805" s="80" t="str">
        <f t="shared" si="30"/>
        <v/>
      </c>
      <c r="P805" s="80" t="str">
        <f>IF(PI_For!C807=0,"Não cadastrado",PI_For!C807)</f>
        <v>Não cadastrado</v>
      </c>
      <c r="Q805" s="80" t="e">
        <f>AVERAGEIFS(Entrada!$G$7:$G$3006,Entrada!$D$7:$D$3006,$D$5,Entrada!$I$7:$I$3006,P805)</f>
        <v>#DIV/0!</v>
      </c>
      <c r="R805" s="80" t="e">
        <f>AVERAGEIFS(Entrada!$J$7:$J$3006,Entrada!$D$7:$D$3006,$D$5,Entrada!$I$7:$I$3006,P805)</f>
        <v>#DIV/0!</v>
      </c>
      <c r="S805" s="80">
        <v>8.0099999999999998E-3</v>
      </c>
    </row>
    <row r="806" spans="11:19" ht="15" customHeight="1">
      <c r="K806" s="2" t="str">
        <f>IF(PG!D808="","-",PG!D808)</f>
        <v>-</v>
      </c>
      <c r="N806" s="80" t="str">
        <f t="shared" si="29"/>
        <v/>
      </c>
      <c r="O806" s="80" t="str">
        <f t="shared" si="30"/>
        <v/>
      </c>
      <c r="P806" s="80" t="str">
        <f>IF(PI_For!C808=0,"Não cadastrado",PI_For!C808)</f>
        <v>Não cadastrado</v>
      </c>
      <c r="Q806" s="80" t="e">
        <f>AVERAGEIFS(Entrada!$G$7:$G$3006,Entrada!$D$7:$D$3006,$D$5,Entrada!$I$7:$I$3006,P806)</f>
        <v>#DIV/0!</v>
      </c>
      <c r="R806" s="80" t="e">
        <f>AVERAGEIFS(Entrada!$J$7:$J$3006,Entrada!$D$7:$D$3006,$D$5,Entrada!$I$7:$I$3006,P806)</f>
        <v>#DIV/0!</v>
      </c>
      <c r="S806" s="80">
        <v>8.0199999999999994E-3</v>
      </c>
    </row>
    <row r="807" spans="11:19" ht="15" customHeight="1">
      <c r="K807" s="2" t="str">
        <f>IF(PG!D809="","-",PG!D809)</f>
        <v>-</v>
      </c>
      <c r="N807" s="80" t="str">
        <f t="shared" si="29"/>
        <v/>
      </c>
      <c r="O807" s="80" t="str">
        <f t="shared" si="30"/>
        <v/>
      </c>
      <c r="P807" s="80" t="str">
        <f>IF(PI_For!C809=0,"Não cadastrado",PI_For!C809)</f>
        <v>Não cadastrado</v>
      </c>
      <c r="Q807" s="80" t="e">
        <f>AVERAGEIFS(Entrada!$G$7:$G$3006,Entrada!$D$7:$D$3006,$D$5,Entrada!$I$7:$I$3006,P807)</f>
        <v>#DIV/0!</v>
      </c>
      <c r="R807" s="80" t="e">
        <f>AVERAGEIFS(Entrada!$J$7:$J$3006,Entrada!$D$7:$D$3006,$D$5,Entrada!$I$7:$I$3006,P807)</f>
        <v>#DIV/0!</v>
      </c>
      <c r="S807" s="80">
        <v>8.0300000000000007E-3</v>
      </c>
    </row>
    <row r="808" spans="11:19" ht="15" customHeight="1">
      <c r="K808" s="2" t="str">
        <f>IF(PG!D810="","-",PG!D810)</f>
        <v>-</v>
      </c>
      <c r="N808" s="80" t="str">
        <f t="shared" si="29"/>
        <v/>
      </c>
      <c r="O808" s="80" t="str">
        <f t="shared" si="30"/>
        <v/>
      </c>
      <c r="P808" s="80" t="str">
        <f>IF(PI_For!C810=0,"Não cadastrado",PI_For!C810)</f>
        <v>Não cadastrado</v>
      </c>
      <c r="Q808" s="80" t="e">
        <f>AVERAGEIFS(Entrada!$G$7:$G$3006,Entrada!$D$7:$D$3006,$D$5,Entrada!$I$7:$I$3006,P808)</f>
        <v>#DIV/0!</v>
      </c>
      <c r="R808" s="80" t="e">
        <f>AVERAGEIFS(Entrada!$J$7:$J$3006,Entrada!$D$7:$D$3006,$D$5,Entrada!$I$7:$I$3006,P808)</f>
        <v>#DIV/0!</v>
      </c>
      <c r="S808" s="80">
        <v>8.0400000000000003E-3</v>
      </c>
    </row>
    <row r="809" spans="11:19" ht="15" customHeight="1">
      <c r="K809" s="2" t="str">
        <f>IF(PG!D811="","-",PG!D811)</f>
        <v>-</v>
      </c>
      <c r="N809" s="80" t="str">
        <f t="shared" si="29"/>
        <v/>
      </c>
      <c r="O809" s="80" t="str">
        <f t="shared" si="30"/>
        <v/>
      </c>
      <c r="P809" s="80" t="str">
        <f>IF(PI_For!C811=0,"Não cadastrado",PI_For!C811)</f>
        <v>Não cadastrado</v>
      </c>
      <c r="Q809" s="80" t="e">
        <f>AVERAGEIFS(Entrada!$G$7:$G$3006,Entrada!$D$7:$D$3006,$D$5,Entrada!$I$7:$I$3006,P809)</f>
        <v>#DIV/0!</v>
      </c>
      <c r="R809" s="80" t="e">
        <f>AVERAGEIFS(Entrada!$J$7:$J$3006,Entrada!$D$7:$D$3006,$D$5,Entrada!$I$7:$I$3006,P809)</f>
        <v>#DIV/0!</v>
      </c>
      <c r="S809" s="80">
        <v>8.0499999999999999E-3</v>
      </c>
    </row>
    <row r="810" spans="11:19" ht="15" customHeight="1">
      <c r="K810" s="2" t="str">
        <f>IF(PG!D812="","-",PG!D812)</f>
        <v>-</v>
      </c>
      <c r="N810" s="80" t="str">
        <f t="shared" si="29"/>
        <v/>
      </c>
      <c r="O810" s="80" t="str">
        <f t="shared" si="30"/>
        <v/>
      </c>
      <c r="P810" s="80" t="str">
        <f>IF(PI_For!C812=0,"Não cadastrado",PI_For!C812)</f>
        <v>Não cadastrado</v>
      </c>
      <c r="Q810" s="80" t="e">
        <f>AVERAGEIFS(Entrada!$G$7:$G$3006,Entrada!$D$7:$D$3006,$D$5,Entrada!$I$7:$I$3006,P810)</f>
        <v>#DIV/0!</v>
      </c>
      <c r="R810" s="80" t="e">
        <f>AVERAGEIFS(Entrada!$J$7:$J$3006,Entrada!$D$7:$D$3006,$D$5,Entrada!$I$7:$I$3006,P810)</f>
        <v>#DIV/0!</v>
      </c>
      <c r="S810" s="80">
        <v>8.0599999999999995E-3</v>
      </c>
    </row>
    <row r="811" spans="11:19" ht="15" customHeight="1">
      <c r="K811" s="2" t="str">
        <f>IF(PG!D813="","-",PG!D813)</f>
        <v>-</v>
      </c>
      <c r="N811" s="80" t="str">
        <f t="shared" si="29"/>
        <v/>
      </c>
      <c r="O811" s="80" t="str">
        <f t="shared" si="30"/>
        <v/>
      </c>
      <c r="P811" s="80" t="str">
        <f>IF(PI_For!C813=0,"Não cadastrado",PI_For!C813)</f>
        <v>Não cadastrado</v>
      </c>
      <c r="Q811" s="80" t="e">
        <f>AVERAGEIFS(Entrada!$G$7:$G$3006,Entrada!$D$7:$D$3006,$D$5,Entrada!$I$7:$I$3006,P811)</f>
        <v>#DIV/0!</v>
      </c>
      <c r="R811" s="80" t="e">
        <f>AVERAGEIFS(Entrada!$J$7:$J$3006,Entrada!$D$7:$D$3006,$D$5,Entrada!$I$7:$I$3006,P811)</f>
        <v>#DIV/0!</v>
      </c>
      <c r="S811" s="80">
        <v>8.0700000000000008E-3</v>
      </c>
    </row>
    <row r="812" spans="11:19" ht="15" customHeight="1">
      <c r="K812" s="2" t="str">
        <f>IF(PG!D814="","-",PG!D814)</f>
        <v>-</v>
      </c>
      <c r="N812" s="80" t="str">
        <f t="shared" si="29"/>
        <v/>
      </c>
      <c r="O812" s="80" t="str">
        <f t="shared" si="30"/>
        <v/>
      </c>
      <c r="P812" s="80" t="str">
        <f>IF(PI_For!C814=0,"Não cadastrado",PI_For!C814)</f>
        <v>Não cadastrado</v>
      </c>
      <c r="Q812" s="80" t="e">
        <f>AVERAGEIFS(Entrada!$G$7:$G$3006,Entrada!$D$7:$D$3006,$D$5,Entrada!$I$7:$I$3006,P812)</f>
        <v>#DIV/0!</v>
      </c>
      <c r="R812" s="80" t="e">
        <f>AVERAGEIFS(Entrada!$J$7:$J$3006,Entrada!$D$7:$D$3006,$D$5,Entrada!$I$7:$I$3006,P812)</f>
        <v>#DIV/0!</v>
      </c>
      <c r="S812" s="80">
        <v>8.0800000000000004E-3</v>
      </c>
    </row>
    <row r="813" spans="11:19" ht="15" customHeight="1">
      <c r="K813" s="2" t="str">
        <f>IF(PG!D815="","-",PG!D815)</f>
        <v>-</v>
      </c>
      <c r="N813" s="80" t="str">
        <f t="shared" si="29"/>
        <v/>
      </c>
      <c r="O813" s="80" t="str">
        <f t="shared" si="30"/>
        <v/>
      </c>
      <c r="P813" s="80" t="str">
        <f>IF(PI_For!C815=0,"Não cadastrado",PI_For!C815)</f>
        <v>Não cadastrado</v>
      </c>
      <c r="Q813" s="80" t="e">
        <f>AVERAGEIFS(Entrada!$G$7:$G$3006,Entrada!$D$7:$D$3006,$D$5,Entrada!$I$7:$I$3006,P813)</f>
        <v>#DIV/0!</v>
      </c>
      <c r="R813" s="80" t="e">
        <f>AVERAGEIFS(Entrada!$J$7:$J$3006,Entrada!$D$7:$D$3006,$D$5,Entrada!$I$7:$I$3006,P813)</f>
        <v>#DIV/0!</v>
      </c>
      <c r="S813" s="80">
        <v>8.09E-3</v>
      </c>
    </row>
    <row r="814" spans="11:19" ht="15" customHeight="1">
      <c r="K814" s="2" t="str">
        <f>IF(PG!D816="","-",PG!D816)</f>
        <v>-</v>
      </c>
      <c r="N814" s="80" t="str">
        <f t="shared" si="29"/>
        <v/>
      </c>
      <c r="O814" s="80" t="str">
        <f t="shared" si="30"/>
        <v/>
      </c>
      <c r="P814" s="80" t="str">
        <f>IF(PI_For!C816=0,"Não cadastrado",PI_For!C816)</f>
        <v>Não cadastrado</v>
      </c>
      <c r="Q814" s="80" t="e">
        <f>AVERAGEIFS(Entrada!$G$7:$G$3006,Entrada!$D$7:$D$3006,$D$5,Entrada!$I$7:$I$3006,P814)</f>
        <v>#DIV/0!</v>
      </c>
      <c r="R814" s="80" t="e">
        <f>AVERAGEIFS(Entrada!$J$7:$J$3006,Entrada!$D$7:$D$3006,$D$5,Entrada!$I$7:$I$3006,P814)</f>
        <v>#DIV/0!</v>
      </c>
      <c r="S814" s="80">
        <v>8.0999999999999996E-3</v>
      </c>
    </row>
    <row r="815" spans="11:19" ht="15" customHeight="1">
      <c r="K815" s="2" t="str">
        <f>IF(PG!D817="","-",PG!D817)</f>
        <v>-</v>
      </c>
      <c r="N815" s="80" t="str">
        <f t="shared" si="29"/>
        <v/>
      </c>
      <c r="O815" s="80" t="str">
        <f t="shared" si="30"/>
        <v/>
      </c>
      <c r="P815" s="80" t="str">
        <f>IF(PI_For!C817=0,"Não cadastrado",PI_For!C817)</f>
        <v>Não cadastrado</v>
      </c>
      <c r="Q815" s="80" t="e">
        <f>AVERAGEIFS(Entrada!$G$7:$G$3006,Entrada!$D$7:$D$3006,$D$5,Entrada!$I$7:$I$3006,P815)</f>
        <v>#DIV/0!</v>
      </c>
      <c r="R815" s="80" t="e">
        <f>AVERAGEIFS(Entrada!$J$7:$J$3006,Entrada!$D$7:$D$3006,$D$5,Entrada!$I$7:$I$3006,P815)</f>
        <v>#DIV/0!</v>
      </c>
      <c r="S815" s="80">
        <v>8.1099999999999992E-3</v>
      </c>
    </row>
    <row r="816" spans="11:19" ht="15" customHeight="1">
      <c r="K816" s="2" t="str">
        <f>IF(PG!D818="","-",PG!D818)</f>
        <v>-</v>
      </c>
      <c r="N816" s="80" t="str">
        <f t="shared" si="29"/>
        <v/>
      </c>
      <c r="O816" s="80" t="str">
        <f t="shared" si="30"/>
        <v/>
      </c>
      <c r="P816" s="80" t="str">
        <f>IF(PI_For!C818=0,"Não cadastrado",PI_For!C818)</f>
        <v>Não cadastrado</v>
      </c>
      <c r="Q816" s="80" t="e">
        <f>AVERAGEIFS(Entrada!$G$7:$G$3006,Entrada!$D$7:$D$3006,$D$5,Entrada!$I$7:$I$3006,P816)</f>
        <v>#DIV/0!</v>
      </c>
      <c r="R816" s="80" t="e">
        <f>AVERAGEIFS(Entrada!$J$7:$J$3006,Entrada!$D$7:$D$3006,$D$5,Entrada!$I$7:$I$3006,P816)</f>
        <v>#DIV/0!</v>
      </c>
      <c r="S816" s="80">
        <v>8.1200000000000005E-3</v>
      </c>
    </row>
    <row r="817" spans="11:19" ht="15" customHeight="1">
      <c r="K817" s="2" t="str">
        <f>IF(PG!D819="","-",PG!D819)</f>
        <v>-</v>
      </c>
      <c r="N817" s="80" t="str">
        <f t="shared" si="29"/>
        <v/>
      </c>
      <c r="O817" s="80" t="str">
        <f t="shared" si="30"/>
        <v/>
      </c>
      <c r="P817" s="80" t="str">
        <f>IF(PI_For!C819=0,"Não cadastrado",PI_For!C819)</f>
        <v>Não cadastrado</v>
      </c>
      <c r="Q817" s="80" t="e">
        <f>AVERAGEIFS(Entrada!$G$7:$G$3006,Entrada!$D$7:$D$3006,$D$5,Entrada!$I$7:$I$3006,P817)</f>
        <v>#DIV/0!</v>
      </c>
      <c r="R817" s="80" t="e">
        <f>AVERAGEIFS(Entrada!$J$7:$J$3006,Entrada!$D$7:$D$3006,$D$5,Entrada!$I$7:$I$3006,P817)</f>
        <v>#DIV/0!</v>
      </c>
      <c r="S817" s="80">
        <v>8.1300000000000001E-3</v>
      </c>
    </row>
    <row r="818" spans="11:19" ht="15" customHeight="1">
      <c r="K818" s="2" t="str">
        <f>IF(PG!D820="","-",PG!D820)</f>
        <v>-</v>
      </c>
      <c r="N818" s="80" t="str">
        <f t="shared" si="29"/>
        <v/>
      </c>
      <c r="O818" s="80" t="str">
        <f t="shared" si="30"/>
        <v/>
      </c>
      <c r="P818" s="80" t="str">
        <f>IF(PI_For!C820=0,"Não cadastrado",PI_For!C820)</f>
        <v>Não cadastrado</v>
      </c>
      <c r="Q818" s="80" t="e">
        <f>AVERAGEIFS(Entrada!$G$7:$G$3006,Entrada!$D$7:$D$3006,$D$5,Entrada!$I$7:$I$3006,P818)</f>
        <v>#DIV/0!</v>
      </c>
      <c r="R818" s="80" t="e">
        <f>AVERAGEIFS(Entrada!$J$7:$J$3006,Entrada!$D$7:$D$3006,$D$5,Entrada!$I$7:$I$3006,P818)</f>
        <v>#DIV/0!</v>
      </c>
      <c r="S818" s="80">
        <v>8.1399999999999997E-3</v>
      </c>
    </row>
    <row r="819" spans="11:19" ht="15" customHeight="1">
      <c r="K819" s="2" t="str">
        <f>IF(PG!D821="","-",PG!D821)</f>
        <v>-</v>
      </c>
      <c r="N819" s="80" t="str">
        <f t="shared" si="29"/>
        <v/>
      </c>
      <c r="O819" s="80" t="str">
        <f t="shared" si="30"/>
        <v/>
      </c>
      <c r="P819" s="80" t="str">
        <f>IF(PI_For!C821=0,"Não cadastrado",PI_For!C821)</f>
        <v>Não cadastrado</v>
      </c>
      <c r="Q819" s="80" t="e">
        <f>AVERAGEIFS(Entrada!$G$7:$G$3006,Entrada!$D$7:$D$3006,$D$5,Entrada!$I$7:$I$3006,P819)</f>
        <v>#DIV/0!</v>
      </c>
      <c r="R819" s="80" t="e">
        <f>AVERAGEIFS(Entrada!$J$7:$J$3006,Entrada!$D$7:$D$3006,$D$5,Entrada!$I$7:$I$3006,P819)</f>
        <v>#DIV/0!</v>
      </c>
      <c r="S819" s="80">
        <v>8.1499999999999993E-3</v>
      </c>
    </row>
    <row r="820" spans="11:19" ht="15" customHeight="1">
      <c r="K820" s="2" t="str">
        <f>IF(PG!D822="","-",PG!D822)</f>
        <v>-</v>
      </c>
      <c r="N820" s="80" t="str">
        <f t="shared" si="29"/>
        <v/>
      </c>
      <c r="O820" s="80" t="str">
        <f t="shared" si="30"/>
        <v/>
      </c>
      <c r="P820" s="80" t="str">
        <f>IF(PI_For!C822=0,"Não cadastrado",PI_For!C822)</f>
        <v>Não cadastrado</v>
      </c>
      <c r="Q820" s="80" t="e">
        <f>AVERAGEIFS(Entrada!$G$7:$G$3006,Entrada!$D$7:$D$3006,$D$5,Entrada!$I$7:$I$3006,P820)</f>
        <v>#DIV/0!</v>
      </c>
      <c r="R820" s="80" t="e">
        <f>AVERAGEIFS(Entrada!$J$7:$J$3006,Entrada!$D$7:$D$3006,$D$5,Entrada!$I$7:$I$3006,P820)</f>
        <v>#DIV/0!</v>
      </c>
      <c r="S820" s="80">
        <v>8.1600000000000006E-3</v>
      </c>
    </row>
    <row r="821" spans="11:19" ht="15" customHeight="1">
      <c r="K821" s="2" t="str">
        <f>IF(PG!D823="","-",PG!D823)</f>
        <v>-</v>
      </c>
      <c r="N821" s="80" t="str">
        <f t="shared" si="29"/>
        <v/>
      </c>
      <c r="O821" s="80" t="str">
        <f t="shared" si="30"/>
        <v/>
      </c>
      <c r="P821" s="80" t="str">
        <f>IF(PI_For!C823=0,"Não cadastrado",PI_For!C823)</f>
        <v>Não cadastrado</v>
      </c>
      <c r="Q821" s="80" t="e">
        <f>AVERAGEIFS(Entrada!$G$7:$G$3006,Entrada!$D$7:$D$3006,$D$5,Entrada!$I$7:$I$3006,P821)</f>
        <v>#DIV/0!</v>
      </c>
      <c r="R821" s="80" t="e">
        <f>AVERAGEIFS(Entrada!$J$7:$J$3006,Entrada!$D$7:$D$3006,$D$5,Entrada!$I$7:$I$3006,P821)</f>
        <v>#DIV/0!</v>
      </c>
      <c r="S821" s="80">
        <v>8.1700000000000002E-3</v>
      </c>
    </row>
    <row r="822" spans="11:19" ht="15" customHeight="1">
      <c r="K822" s="2" t="str">
        <f>IF(PG!D824="","-",PG!D824)</f>
        <v>-</v>
      </c>
      <c r="N822" s="80" t="str">
        <f t="shared" si="29"/>
        <v/>
      </c>
      <c r="O822" s="80" t="str">
        <f t="shared" si="30"/>
        <v/>
      </c>
      <c r="P822" s="80" t="str">
        <f>IF(PI_For!C824=0,"Não cadastrado",PI_For!C824)</f>
        <v>Não cadastrado</v>
      </c>
      <c r="Q822" s="80" t="e">
        <f>AVERAGEIFS(Entrada!$G$7:$G$3006,Entrada!$D$7:$D$3006,$D$5,Entrada!$I$7:$I$3006,P822)</f>
        <v>#DIV/0!</v>
      </c>
      <c r="R822" s="80" t="e">
        <f>AVERAGEIFS(Entrada!$J$7:$J$3006,Entrada!$D$7:$D$3006,$D$5,Entrada!$I$7:$I$3006,P822)</f>
        <v>#DIV/0!</v>
      </c>
      <c r="S822" s="80">
        <v>8.1799999999999998E-3</v>
      </c>
    </row>
    <row r="823" spans="11:19" ht="15" customHeight="1">
      <c r="K823" s="2" t="str">
        <f>IF(PG!D825="","-",PG!D825)</f>
        <v>-</v>
      </c>
      <c r="N823" s="80" t="str">
        <f t="shared" si="29"/>
        <v/>
      </c>
      <c r="O823" s="80" t="str">
        <f t="shared" si="30"/>
        <v/>
      </c>
      <c r="P823" s="80" t="str">
        <f>IF(PI_For!C825=0,"Não cadastrado",PI_For!C825)</f>
        <v>Não cadastrado</v>
      </c>
      <c r="Q823" s="80" t="e">
        <f>AVERAGEIFS(Entrada!$G$7:$G$3006,Entrada!$D$7:$D$3006,$D$5,Entrada!$I$7:$I$3006,P823)</f>
        <v>#DIV/0!</v>
      </c>
      <c r="R823" s="80" t="e">
        <f>AVERAGEIFS(Entrada!$J$7:$J$3006,Entrada!$D$7:$D$3006,$D$5,Entrada!$I$7:$I$3006,P823)</f>
        <v>#DIV/0!</v>
      </c>
      <c r="S823" s="80">
        <v>8.1899999999999994E-3</v>
      </c>
    </row>
    <row r="824" spans="11:19" ht="15" customHeight="1">
      <c r="K824" s="2" t="str">
        <f>IF(PG!D826="","-",PG!D826)</f>
        <v>-</v>
      </c>
      <c r="N824" s="80" t="str">
        <f t="shared" si="29"/>
        <v/>
      </c>
      <c r="O824" s="80" t="str">
        <f t="shared" si="30"/>
        <v/>
      </c>
      <c r="P824" s="80" t="str">
        <f>IF(PI_For!C826=0,"Não cadastrado",PI_For!C826)</f>
        <v>Não cadastrado</v>
      </c>
      <c r="Q824" s="80" t="e">
        <f>AVERAGEIFS(Entrada!$G$7:$G$3006,Entrada!$D$7:$D$3006,$D$5,Entrada!$I$7:$I$3006,P824)</f>
        <v>#DIV/0!</v>
      </c>
      <c r="R824" s="80" t="e">
        <f>AVERAGEIFS(Entrada!$J$7:$J$3006,Entrada!$D$7:$D$3006,$D$5,Entrada!$I$7:$I$3006,P824)</f>
        <v>#DIV/0!</v>
      </c>
      <c r="S824" s="80">
        <v>8.2000000000000007E-3</v>
      </c>
    </row>
    <row r="825" spans="11:19" ht="15" customHeight="1">
      <c r="K825" s="2" t="str">
        <f>IF(PG!D827="","-",PG!D827)</f>
        <v>-</v>
      </c>
      <c r="N825" s="80" t="str">
        <f t="shared" si="29"/>
        <v/>
      </c>
      <c r="O825" s="80" t="str">
        <f t="shared" si="30"/>
        <v/>
      </c>
      <c r="P825" s="80" t="str">
        <f>IF(PI_For!C827=0,"Não cadastrado",PI_For!C827)</f>
        <v>Não cadastrado</v>
      </c>
      <c r="Q825" s="80" t="e">
        <f>AVERAGEIFS(Entrada!$G$7:$G$3006,Entrada!$D$7:$D$3006,$D$5,Entrada!$I$7:$I$3006,P825)</f>
        <v>#DIV/0!</v>
      </c>
      <c r="R825" s="80" t="e">
        <f>AVERAGEIFS(Entrada!$J$7:$J$3006,Entrada!$D$7:$D$3006,$D$5,Entrada!$I$7:$I$3006,P825)</f>
        <v>#DIV/0!</v>
      </c>
      <c r="S825" s="80">
        <v>8.2100000000000003E-3</v>
      </c>
    </row>
    <row r="826" spans="11:19" ht="15" customHeight="1">
      <c r="K826" s="2" t="str">
        <f>IF(PG!D828="","-",PG!D828)</f>
        <v>-</v>
      </c>
      <c r="N826" s="80" t="str">
        <f t="shared" si="29"/>
        <v/>
      </c>
      <c r="O826" s="80" t="str">
        <f t="shared" si="30"/>
        <v/>
      </c>
      <c r="P826" s="80" t="str">
        <f>IF(PI_For!C828=0,"Não cadastrado",PI_For!C828)</f>
        <v>Não cadastrado</v>
      </c>
      <c r="Q826" s="80" t="e">
        <f>AVERAGEIFS(Entrada!$G$7:$G$3006,Entrada!$D$7:$D$3006,$D$5,Entrada!$I$7:$I$3006,P826)</f>
        <v>#DIV/0!</v>
      </c>
      <c r="R826" s="80" t="e">
        <f>AVERAGEIFS(Entrada!$J$7:$J$3006,Entrada!$D$7:$D$3006,$D$5,Entrada!$I$7:$I$3006,P826)</f>
        <v>#DIV/0!</v>
      </c>
      <c r="S826" s="80">
        <v>8.2199999999999999E-3</v>
      </c>
    </row>
    <row r="827" spans="11:19" ht="15" customHeight="1">
      <c r="K827" s="2" t="str">
        <f>IF(PG!D829="","-",PG!D829)</f>
        <v>-</v>
      </c>
      <c r="N827" s="80" t="str">
        <f t="shared" si="29"/>
        <v/>
      </c>
      <c r="O827" s="80" t="str">
        <f t="shared" si="30"/>
        <v/>
      </c>
      <c r="P827" s="80" t="str">
        <f>IF(PI_For!C829=0,"Não cadastrado",PI_For!C829)</f>
        <v>Não cadastrado</v>
      </c>
      <c r="Q827" s="80" t="e">
        <f>AVERAGEIFS(Entrada!$G$7:$G$3006,Entrada!$D$7:$D$3006,$D$5,Entrada!$I$7:$I$3006,P827)</f>
        <v>#DIV/0!</v>
      </c>
      <c r="R827" s="80" t="e">
        <f>AVERAGEIFS(Entrada!$J$7:$J$3006,Entrada!$D$7:$D$3006,$D$5,Entrada!$I$7:$I$3006,P827)</f>
        <v>#DIV/0!</v>
      </c>
      <c r="S827" s="80">
        <v>8.2299999999999995E-3</v>
      </c>
    </row>
    <row r="828" spans="11:19" ht="15" customHeight="1">
      <c r="K828" s="2" t="str">
        <f>IF(PG!D830="","-",PG!D830)</f>
        <v>-</v>
      </c>
      <c r="N828" s="80" t="str">
        <f t="shared" si="29"/>
        <v/>
      </c>
      <c r="O828" s="80" t="str">
        <f t="shared" si="30"/>
        <v/>
      </c>
      <c r="P828" s="80" t="str">
        <f>IF(PI_For!C830=0,"Não cadastrado",PI_For!C830)</f>
        <v>Não cadastrado</v>
      </c>
      <c r="Q828" s="80" t="e">
        <f>AVERAGEIFS(Entrada!$G$7:$G$3006,Entrada!$D$7:$D$3006,$D$5,Entrada!$I$7:$I$3006,P828)</f>
        <v>#DIV/0!</v>
      </c>
      <c r="R828" s="80" t="e">
        <f>AVERAGEIFS(Entrada!$J$7:$J$3006,Entrada!$D$7:$D$3006,$D$5,Entrada!$I$7:$I$3006,P828)</f>
        <v>#DIV/0!</v>
      </c>
      <c r="S828" s="80">
        <v>8.2400000000000008E-3</v>
      </c>
    </row>
    <row r="829" spans="11:19" ht="15" customHeight="1">
      <c r="K829" s="2" t="str">
        <f>IF(PG!D831="","-",PG!D831)</f>
        <v>-</v>
      </c>
      <c r="N829" s="80" t="str">
        <f t="shared" si="29"/>
        <v/>
      </c>
      <c r="O829" s="80" t="str">
        <f t="shared" si="30"/>
        <v/>
      </c>
      <c r="P829" s="80" t="str">
        <f>IF(PI_For!C831=0,"Não cadastrado",PI_For!C831)</f>
        <v>Não cadastrado</v>
      </c>
      <c r="Q829" s="80" t="e">
        <f>AVERAGEIFS(Entrada!$G$7:$G$3006,Entrada!$D$7:$D$3006,$D$5,Entrada!$I$7:$I$3006,P829)</f>
        <v>#DIV/0!</v>
      </c>
      <c r="R829" s="80" t="e">
        <f>AVERAGEIFS(Entrada!$J$7:$J$3006,Entrada!$D$7:$D$3006,$D$5,Entrada!$I$7:$I$3006,P829)</f>
        <v>#DIV/0!</v>
      </c>
      <c r="S829" s="80">
        <v>8.2500000000000004E-3</v>
      </c>
    </row>
    <row r="830" spans="11:19" ht="15" customHeight="1">
      <c r="K830" s="2" t="str">
        <f>IF(PG!D832="","-",PG!D832)</f>
        <v>-</v>
      </c>
      <c r="N830" s="80" t="str">
        <f t="shared" si="29"/>
        <v/>
      </c>
      <c r="O830" s="80" t="str">
        <f t="shared" si="30"/>
        <v/>
      </c>
      <c r="P830" s="80" t="str">
        <f>IF(PI_For!C832=0,"Não cadastrado",PI_For!C832)</f>
        <v>Não cadastrado</v>
      </c>
      <c r="Q830" s="80" t="e">
        <f>AVERAGEIFS(Entrada!$G$7:$G$3006,Entrada!$D$7:$D$3006,$D$5,Entrada!$I$7:$I$3006,P830)</f>
        <v>#DIV/0!</v>
      </c>
      <c r="R830" s="80" t="e">
        <f>AVERAGEIFS(Entrada!$J$7:$J$3006,Entrada!$D$7:$D$3006,$D$5,Entrada!$I$7:$I$3006,P830)</f>
        <v>#DIV/0!</v>
      </c>
      <c r="S830" s="80">
        <v>8.26E-3</v>
      </c>
    </row>
    <row r="831" spans="11:19" ht="15" customHeight="1">
      <c r="K831" s="2" t="str">
        <f>IF(PG!D833="","-",PG!D833)</f>
        <v>-</v>
      </c>
      <c r="N831" s="80" t="str">
        <f t="shared" si="29"/>
        <v/>
      </c>
      <c r="O831" s="80" t="str">
        <f t="shared" si="30"/>
        <v/>
      </c>
      <c r="P831" s="80" t="str">
        <f>IF(PI_For!C833=0,"Não cadastrado",PI_For!C833)</f>
        <v>Não cadastrado</v>
      </c>
      <c r="Q831" s="80" t="e">
        <f>AVERAGEIFS(Entrada!$G$7:$G$3006,Entrada!$D$7:$D$3006,$D$5,Entrada!$I$7:$I$3006,P831)</f>
        <v>#DIV/0!</v>
      </c>
      <c r="R831" s="80" t="e">
        <f>AVERAGEIFS(Entrada!$J$7:$J$3006,Entrada!$D$7:$D$3006,$D$5,Entrada!$I$7:$I$3006,P831)</f>
        <v>#DIV/0!</v>
      </c>
      <c r="S831" s="80">
        <v>8.2699999999999996E-3</v>
      </c>
    </row>
    <row r="832" spans="11:19" ht="15" customHeight="1">
      <c r="K832" s="2" t="str">
        <f>IF(PG!D834="","-",PG!D834)</f>
        <v>-</v>
      </c>
      <c r="N832" s="80" t="str">
        <f t="shared" si="29"/>
        <v/>
      </c>
      <c r="O832" s="80" t="str">
        <f t="shared" si="30"/>
        <v/>
      </c>
      <c r="P832" s="80" t="str">
        <f>IF(PI_For!C834=0,"Não cadastrado",PI_For!C834)</f>
        <v>Não cadastrado</v>
      </c>
      <c r="Q832" s="80" t="e">
        <f>AVERAGEIFS(Entrada!$G$7:$G$3006,Entrada!$D$7:$D$3006,$D$5,Entrada!$I$7:$I$3006,P832)</f>
        <v>#DIV/0!</v>
      </c>
      <c r="R832" s="80" t="e">
        <f>AVERAGEIFS(Entrada!$J$7:$J$3006,Entrada!$D$7:$D$3006,$D$5,Entrada!$I$7:$I$3006,P832)</f>
        <v>#DIV/0!</v>
      </c>
      <c r="S832" s="80">
        <v>8.2799999999999992E-3</v>
      </c>
    </row>
    <row r="833" spans="11:19" ht="15" customHeight="1">
      <c r="K833" s="2" t="str">
        <f>IF(PG!D835="","-",PG!D835)</f>
        <v>-</v>
      </c>
      <c r="N833" s="80" t="str">
        <f t="shared" si="29"/>
        <v/>
      </c>
      <c r="O833" s="80" t="str">
        <f t="shared" si="30"/>
        <v/>
      </c>
      <c r="P833" s="80" t="str">
        <f>IF(PI_For!C835=0,"Não cadastrado",PI_For!C835)</f>
        <v>Não cadastrado</v>
      </c>
      <c r="Q833" s="80" t="e">
        <f>AVERAGEIFS(Entrada!$G$7:$G$3006,Entrada!$D$7:$D$3006,$D$5,Entrada!$I$7:$I$3006,P833)</f>
        <v>#DIV/0!</v>
      </c>
      <c r="R833" s="80" t="e">
        <f>AVERAGEIFS(Entrada!$J$7:$J$3006,Entrada!$D$7:$D$3006,$D$5,Entrada!$I$7:$I$3006,P833)</f>
        <v>#DIV/0!</v>
      </c>
      <c r="S833" s="80">
        <v>8.2900000000000005E-3</v>
      </c>
    </row>
    <row r="834" spans="11:19" ht="15" customHeight="1">
      <c r="K834" s="2" t="str">
        <f>IF(PG!D836="","-",PG!D836)</f>
        <v>-</v>
      </c>
      <c r="N834" s="80" t="str">
        <f t="shared" si="29"/>
        <v/>
      </c>
      <c r="O834" s="80" t="str">
        <f t="shared" si="30"/>
        <v/>
      </c>
      <c r="P834" s="80" t="str">
        <f>IF(PI_For!C836=0,"Não cadastrado",PI_For!C836)</f>
        <v>Não cadastrado</v>
      </c>
      <c r="Q834" s="80" t="e">
        <f>AVERAGEIFS(Entrada!$G$7:$G$3006,Entrada!$D$7:$D$3006,$D$5,Entrada!$I$7:$I$3006,P834)</f>
        <v>#DIV/0!</v>
      </c>
      <c r="R834" s="80" t="e">
        <f>AVERAGEIFS(Entrada!$J$7:$J$3006,Entrada!$D$7:$D$3006,$D$5,Entrada!$I$7:$I$3006,P834)</f>
        <v>#DIV/0!</v>
      </c>
      <c r="S834" s="80">
        <v>8.3000000000000001E-3</v>
      </c>
    </row>
    <row r="835" spans="11:19" ht="15" customHeight="1">
      <c r="K835" s="2" t="str">
        <f>IF(PG!D837="","-",PG!D837)</f>
        <v>-</v>
      </c>
      <c r="N835" s="80" t="str">
        <f t="shared" si="29"/>
        <v/>
      </c>
      <c r="O835" s="80" t="str">
        <f t="shared" si="30"/>
        <v/>
      </c>
      <c r="P835" s="80" t="str">
        <f>IF(PI_For!C837=0,"Não cadastrado",PI_For!C837)</f>
        <v>Não cadastrado</v>
      </c>
      <c r="Q835" s="80" t="e">
        <f>AVERAGEIFS(Entrada!$G$7:$G$3006,Entrada!$D$7:$D$3006,$D$5,Entrada!$I$7:$I$3006,P835)</f>
        <v>#DIV/0!</v>
      </c>
      <c r="R835" s="80" t="e">
        <f>AVERAGEIFS(Entrada!$J$7:$J$3006,Entrada!$D$7:$D$3006,$D$5,Entrada!$I$7:$I$3006,P835)</f>
        <v>#DIV/0!</v>
      </c>
      <c r="S835" s="80">
        <v>8.3099999999999997E-3</v>
      </c>
    </row>
    <row r="836" spans="11:19" ht="15" customHeight="1">
      <c r="K836" s="2" t="str">
        <f>IF(PG!D838="","-",PG!D838)</f>
        <v>-</v>
      </c>
      <c r="N836" s="80" t="str">
        <f t="shared" si="29"/>
        <v/>
      </c>
      <c r="O836" s="80" t="str">
        <f t="shared" si="30"/>
        <v/>
      </c>
      <c r="P836" s="80" t="str">
        <f>IF(PI_For!C838=0,"Não cadastrado",PI_For!C838)</f>
        <v>Não cadastrado</v>
      </c>
      <c r="Q836" s="80" t="e">
        <f>AVERAGEIFS(Entrada!$G$7:$G$3006,Entrada!$D$7:$D$3006,$D$5,Entrada!$I$7:$I$3006,P836)</f>
        <v>#DIV/0!</v>
      </c>
      <c r="R836" s="80" t="e">
        <f>AVERAGEIFS(Entrada!$J$7:$J$3006,Entrada!$D$7:$D$3006,$D$5,Entrada!$I$7:$I$3006,P836)</f>
        <v>#DIV/0!</v>
      </c>
      <c r="S836" s="80">
        <v>8.3199999999999993E-3</v>
      </c>
    </row>
    <row r="837" spans="11:19" ht="15" customHeight="1">
      <c r="K837" s="2" t="str">
        <f>IF(PG!D839="","-",PG!D839)</f>
        <v>-</v>
      </c>
      <c r="N837" s="80" t="str">
        <f t="shared" si="29"/>
        <v/>
      </c>
      <c r="O837" s="80" t="str">
        <f t="shared" si="30"/>
        <v/>
      </c>
      <c r="P837" s="80" t="str">
        <f>IF(PI_For!C839=0,"Não cadastrado",PI_For!C839)</f>
        <v>Não cadastrado</v>
      </c>
      <c r="Q837" s="80" t="e">
        <f>AVERAGEIFS(Entrada!$G$7:$G$3006,Entrada!$D$7:$D$3006,$D$5,Entrada!$I$7:$I$3006,P837)</f>
        <v>#DIV/0!</v>
      </c>
      <c r="R837" s="80" t="e">
        <f>AVERAGEIFS(Entrada!$J$7:$J$3006,Entrada!$D$7:$D$3006,$D$5,Entrada!$I$7:$I$3006,P837)</f>
        <v>#DIV/0!</v>
      </c>
      <c r="S837" s="80">
        <v>8.3300000000000006E-3</v>
      </c>
    </row>
    <row r="838" spans="11:19" ht="15" customHeight="1">
      <c r="K838" s="2" t="str">
        <f>IF(PG!D840="","-",PG!D840)</f>
        <v>-</v>
      </c>
      <c r="N838" s="80" t="str">
        <f t="shared" ref="N838:N901" si="31">IFERROR(Q838+S838,"")</f>
        <v/>
      </c>
      <c r="O838" s="80" t="str">
        <f t="shared" ref="O838:O901" si="32">IFERROR(R838+S838,"")</f>
        <v/>
      </c>
      <c r="P838" s="80" t="str">
        <f>IF(PI_For!C840=0,"Não cadastrado",PI_For!C840)</f>
        <v>Não cadastrado</v>
      </c>
      <c r="Q838" s="80" t="e">
        <f>AVERAGEIFS(Entrada!$G$7:$G$3006,Entrada!$D$7:$D$3006,$D$5,Entrada!$I$7:$I$3006,P838)</f>
        <v>#DIV/0!</v>
      </c>
      <c r="R838" s="80" t="e">
        <f>AVERAGEIFS(Entrada!$J$7:$J$3006,Entrada!$D$7:$D$3006,$D$5,Entrada!$I$7:$I$3006,P838)</f>
        <v>#DIV/0!</v>
      </c>
      <c r="S838" s="80">
        <v>8.3400000000000002E-3</v>
      </c>
    </row>
    <row r="839" spans="11:19" ht="15" customHeight="1">
      <c r="K839" s="2" t="str">
        <f>IF(PG!D841="","-",PG!D841)</f>
        <v>-</v>
      </c>
      <c r="N839" s="80" t="str">
        <f t="shared" si="31"/>
        <v/>
      </c>
      <c r="O839" s="80" t="str">
        <f t="shared" si="32"/>
        <v/>
      </c>
      <c r="P839" s="80" t="str">
        <f>IF(PI_For!C841=0,"Não cadastrado",PI_For!C841)</f>
        <v>Não cadastrado</v>
      </c>
      <c r="Q839" s="80" t="e">
        <f>AVERAGEIFS(Entrada!$G$7:$G$3006,Entrada!$D$7:$D$3006,$D$5,Entrada!$I$7:$I$3006,P839)</f>
        <v>#DIV/0!</v>
      </c>
      <c r="R839" s="80" t="e">
        <f>AVERAGEIFS(Entrada!$J$7:$J$3006,Entrada!$D$7:$D$3006,$D$5,Entrada!$I$7:$I$3006,P839)</f>
        <v>#DIV/0!</v>
      </c>
      <c r="S839" s="80">
        <v>8.3499999999999998E-3</v>
      </c>
    </row>
    <row r="840" spans="11:19" ht="15" customHeight="1">
      <c r="K840" s="2" t="str">
        <f>IF(PG!D842="","-",PG!D842)</f>
        <v>-</v>
      </c>
      <c r="N840" s="80" t="str">
        <f t="shared" si="31"/>
        <v/>
      </c>
      <c r="O840" s="80" t="str">
        <f t="shared" si="32"/>
        <v/>
      </c>
      <c r="P840" s="80" t="str">
        <f>IF(PI_For!C842=0,"Não cadastrado",PI_For!C842)</f>
        <v>Não cadastrado</v>
      </c>
      <c r="Q840" s="80" t="e">
        <f>AVERAGEIFS(Entrada!$G$7:$G$3006,Entrada!$D$7:$D$3006,$D$5,Entrada!$I$7:$I$3006,P840)</f>
        <v>#DIV/0!</v>
      </c>
      <c r="R840" s="80" t="e">
        <f>AVERAGEIFS(Entrada!$J$7:$J$3006,Entrada!$D$7:$D$3006,$D$5,Entrada!$I$7:$I$3006,P840)</f>
        <v>#DIV/0!</v>
      </c>
      <c r="S840" s="80">
        <v>8.3599999999999994E-3</v>
      </c>
    </row>
    <row r="841" spans="11:19" ht="15" customHeight="1">
      <c r="K841" s="2" t="str">
        <f>IF(PG!D843="","-",PG!D843)</f>
        <v>-</v>
      </c>
      <c r="N841" s="80" t="str">
        <f t="shared" si="31"/>
        <v/>
      </c>
      <c r="O841" s="80" t="str">
        <f t="shared" si="32"/>
        <v/>
      </c>
      <c r="P841" s="80" t="str">
        <f>IF(PI_For!C843=0,"Não cadastrado",PI_For!C843)</f>
        <v>Não cadastrado</v>
      </c>
      <c r="Q841" s="80" t="e">
        <f>AVERAGEIFS(Entrada!$G$7:$G$3006,Entrada!$D$7:$D$3006,$D$5,Entrada!$I$7:$I$3006,P841)</f>
        <v>#DIV/0!</v>
      </c>
      <c r="R841" s="80" t="e">
        <f>AVERAGEIFS(Entrada!$J$7:$J$3006,Entrada!$D$7:$D$3006,$D$5,Entrada!$I$7:$I$3006,P841)</f>
        <v>#DIV/0!</v>
      </c>
      <c r="S841" s="80">
        <v>8.3700000000000007E-3</v>
      </c>
    </row>
    <row r="842" spans="11:19" ht="15" customHeight="1">
      <c r="K842" s="2" t="str">
        <f>IF(PG!D844="","-",PG!D844)</f>
        <v>-</v>
      </c>
      <c r="N842" s="80" t="str">
        <f t="shared" si="31"/>
        <v/>
      </c>
      <c r="O842" s="80" t="str">
        <f t="shared" si="32"/>
        <v/>
      </c>
      <c r="P842" s="80" t="str">
        <f>IF(PI_For!C844=0,"Não cadastrado",PI_For!C844)</f>
        <v>Não cadastrado</v>
      </c>
      <c r="Q842" s="80" t="e">
        <f>AVERAGEIFS(Entrada!$G$7:$G$3006,Entrada!$D$7:$D$3006,$D$5,Entrada!$I$7:$I$3006,P842)</f>
        <v>#DIV/0!</v>
      </c>
      <c r="R842" s="80" t="e">
        <f>AVERAGEIFS(Entrada!$J$7:$J$3006,Entrada!$D$7:$D$3006,$D$5,Entrada!$I$7:$I$3006,P842)</f>
        <v>#DIV/0!</v>
      </c>
      <c r="S842" s="80">
        <v>8.3800000000000003E-3</v>
      </c>
    </row>
    <row r="843" spans="11:19" ht="15" customHeight="1">
      <c r="K843" s="2" t="str">
        <f>IF(PG!D845="","-",PG!D845)</f>
        <v>-</v>
      </c>
      <c r="N843" s="80" t="str">
        <f t="shared" si="31"/>
        <v/>
      </c>
      <c r="O843" s="80" t="str">
        <f t="shared" si="32"/>
        <v/>
      </c>
      <c r="P843" s="80" t="str">
        <f>IF(PI_For!C845=0,"Não cadastrado",PI_For!C845)</f>
        <v>Não cadastrado</v>
      </c>
      <c r="Q843" s="80" t="e">
        <f>AVERAGEIFS(Entrada!$G$7:$G$3006,Entrada!$D$7:$D$3006,$D$5,Entrada!$I$7:$I$3006,P843)</f>
        <v>#DIV/0!</v>
      </c>
      <c r="R843" s="80" t="e">
        <f>AVERAGEIFS(Entrada!$J$7:$J$3006,Entrada!$D$7:$D$3006,$D$5,Entrada!$I$7:$I$3006,P843)</f>
        <v>#DIV/0!</v>
      </c>
      <c r="S843" s="80">
        <v>8.3899999999999999E-3</v>
      </c>
    </row>
    <row r="844" spans="11:19" ht="15" customHeight="1">
      <c r="K844" s="2" t="str">
        <f>IF(PG!D846="","-",PG!D846)</f>
        <v>-</v>
      </c>
      <c r="N844" s="80" t="str">
        <f t="shared" si="31"/>
        <v/>
      </c>
      <c r="O844" s="80" t="str">
        <f t="shared" si="32"/>
        <v/>
      </c>
      <c r="P844" s="80" t="str">
        <f>IF(PI_For!C846=0,"Não cadastrado",PI_For!C846)</f>
        <v>Não cadastrado</v>
      </c>
      <c r="Q844" s="80" t="e">
        <f>AVERAGEIFS(Entrada!$G$7:$G$3006,Entrada!$D$7:$D$3006,$D$5,Entrada!$I$7:$I$3006,P844)</f>
        <v>#DIV/0!</v>
      </c>
      <c r="R844" s="80" t="e">
        <f>AVERAGEIFS(Entrada!$J$7:$J$3006,Entrada!$D$7:$D$3006,$D$5,Entrada!$I$7:$I$3006,P844)</f>
        <v>#DIV/0!</v>
      </c>
      <c r="S844" s="80">
        <v>8.3999999999999995E-3</v>
      </c>
    </row>
    <row r="845" spans="11:19" ht="15" customHeight="1">
      <c r="K845" s="2" t="str">
        <f>IF(PG!D847="","-",PG!D847)</f>
        <v>-</v>
      </c>
      <c r="N845" s="80" t="str">
        <f t="shared" si="31"/>
        <v/>
      </c>
      <c r="O845" s="80" t="str">
        <f t="shared" si="32"/>
        <v/>
      </c>
      <c r="P845" s="80" t="str">
        <f>IF(PI_For!C847=0,"Não cadastrado",PI_For!C847)</f>
        <v>Não cadastrado</v>
      </c>
      <c r="Q845" s="80" t="e">
        <f>AVERAGEIFS(Entrada!$G$7:$G$3006,Entrada!$D$7:$D$3006,$D$5,Entrada!$I$7:$I$3006,P845)</f>
        <v>#DIV/0!</v>
      </c>
      <c r="R845" s="80" t="e">
        <f>AVERAGEIFS(Entrada!$J$7:$J$3006,Entrada!$D$7:$D$3006,$D$5,Entrada!$I$7:$I$3006,P845)</f>
        <v>#DIV/0!</v>
      </c>
      <c r="S845" s="80">
        <v>8.4100000000000008E-3</v>
      </c>
    </row>
    <row r="846" spans="11:19" ht="15" customHeight="1">
      <c r="K846" s="2" t="str">
        <f>IF(PG!D848="","-",PG!D848)</f>
        <v>-</v>
      </c>
      <c r="N846" s="80" t="str">
        <f t="shared" si="31"/>
        <v/>
      </c>
      <c r="O846" s="80" t="str">
        <f t="shared" si="32"/>
        <v/>
      </c>
      <c r="P846" s="80" t="str">
        <f>IF(PI_For!C848=0,"Não cadastrado",PI_For!C848)</f>
        <v>Não cadastrado</v>
      </c>
      <c r="Q846" s="80" t="e">
        <f>AVERAGEIFS(Entrada!$G$7:$G$3006,Entrada!$D$7:$D$3006,$D$5,Entrada!$I$7:$I$3006,P846)</f>
        <v>#DIV/0!</v>
      </c>
      <c r="R846" s="80" t="e">
        <f>AVERAGEIFS(Entrada!$J$7:$J$3006,Entrada!$D$7:$D$3006,$D$5,Entrada!$I$7:$I$3006,P846)</f>
        <v>#DIV/0!</v>
      </c>
      <c r="S846" s="80">
        <v>8.4200000000000004E-3</v>
      </c>
    </row>
    <row r="847" spans="11:19" ht="15" customHeight="1">
      <c r="K847" s="2" t="str">
        <f>IF(PG!D849="","-",PG!D849)</f>
        <v>-</v>
      </c>
      <c r="N847" s="80" t="str">
        <f t="shared" si="31"/>
        <v/>
      </c>
      <c r="O847" s="80" t="str">
        <f t="shared" si="32"/>
        <v/>
      </c>
      <c r="P847" s="80" t="str">
        <f>IF(PI_For!C849=0,"Não cadastrado",PI_For!C849)</f>
        <v>Não cadastrado</v>
      </c>
      <c r="Q847" s="80" t="e">
        <f>AVERAGEIFS(Entrada!$G$7:$G$3006,Entrada!$D$7:$D$3006,$D$5,Entrada!$I$7:$I$3006,P847)</f>
        <v>#DIV/0!</v>
      </c>
      <c r="R847" s="80" t="e">
        <f>AVERAGEIFS(Entrada!$J$7:$J$3006,Entrada!$D$7:$D$3006,$D$5,Entrada!$I$7:$I$3006,P847)</f>
        <v>#DIV/0!</v>
      </c>
      <c r="S847" s="80">
        <v>8.43E-3</v>
      </c>
    </row>
    <row r="848" spans="11:19" ht="15" customHeight="1">
      <c r="K848" s="2" t="str">
        <f>IF(PG!D850="","-",PG!D850)</f>
        <v>-</v>
      </c>
      <c r="N848" s="80" t="str">
        <f t="shared" si="31"/>
        <v/>
      </c>
      <c r="O848" s="80" t="str">
        <f t="shared" si="32"/>
        <v/>
      </c>
      <c r="P848" s="80" t="str">
        <f>IF(PI_For!C850=0,"Não cadastrado",PI_For!C850)</f>
        <v>Não cadastrado</v>
      </c>
      <c r="Q848" s="80" t="e">
        <f>AVERAGEIFS(Entrada!$G$7:$G$3006,Entrada!$D$7:$D$3006,$D$5,Entrada!$I$7:$I$3006,P848)</f>
        <v>#DIV/0!</v>
      </c>
      <c r="R848" s="80" t="e">
        <f>AVERAGEIFS(Entrada!$J$7:$J$3006,Entrada!$D$7:$D$3006,$D$5,Entrada!$I$7:$I$3006,P848)</f>
        <v>#DIV/0!</v>
      </c>
      <c r="S848" s="80">
        <v>8.4399999999999996E-3</v>
      </c>
    </row>
    <row r="849" spans="11:19" ht="15" customHeight="1">
      <c r="K849" s="2" t="str">
        <f>IF(PG!D851="","-",PG!D851)</f>
        <v>-</v>
      </c>
      <c r="N849" s="80" t="str">
        <f t="shared" si="31"/>
        <v/>
      </c>
      <c r="O849" s="80" t="str">
        <f t="shared" si="32"/>
        <v/>
      </c>
      <c r="P849" s="80" t="str">
        <f>IF(PI_For!C851=0,"Não cadastrado",PI_For!C851)</f>
        <v>Não cadastrado</v>
      </c>
      <c r="Q849" s="80" t="e">
        <f>AVERAGEIFS(Entrada!$G$7:$G$3006,Entrada!$D$7:$D$3006,$D$5,Entrada!$I$7:$I$3006,P849)</f>
        <v>#DIV/0!</v>
      </c>
      <c r="R849" s="80" t="e">
        <f>AVERAGEIFS(Entrada!$J$7:$J$3006,Entrada!$D$7:$D$3006,$D$5,Entrada!$I$7:$I$3006,P849)</f>
        <v>#DIV/0!</v>
      </c>
      <c r="S849" s="80">
        <v>8.4499999999999992E-3</v>
      </c>
    </row>
    <row r="850" spans="11:19" ht="15" customHeight="1">
      <c r="K850" s="2" t="str">
        <f>IF(PG!D852="","-",PG!D852)</f>
        <v>-</v>
      </c>
      <c r="N850" s="80" t="str">
        <f t="shared" si="31"/>
        <v/>
      </c>
      <c r="O850" s="80" t="str">
        <f t="shared" si="32"/>
        <v/>
      </c>
      <c r="P850" s="80" t="str">
        <f>IF(PI_For!C852=0,"Não cadastrado",PI_For!C852)</f>
        <v>Não cadastrado</v>
      </c>
      <c r="Q850" s="80" t="e">
        <f>AVERAGEIFS(Entrada!$G$7:$G$3006,Entrada!$D$7:$D$3006,$D$5,Entrada!$I$7:$I$3006,P850)</f>
        <v>#DIV/0!</v>
      </c>
      <c r="R850" s="80" t="e">
        <f>AVERAGEIFS(Entrada!$J$7:$J$3006,Entrada!$D$7:$D$3006,$D$5,Entrada!$I$7:$I$3006,P850)</f>
        <v>#DIV/0!</v>
      </c>
      <c r="S850" s="80">
        <v>8.4600000000000005E-3</v>
      </c>
    </row>
    <row r="851" spans="11:19" ht="15" customHeight="1">
      <c r="K851" s="2" t="str">
        <f>IF(PG!D853="","-",PG!D853)</f>
        <v>-</v>
      </c>
      <c r="N851" s="80" t="str">
        <f t="shared" si="31"/>
        <v/>
      </c>
      <c r="O851" s="80" t="str">
        <f t="shared" si="32"/>
        <v/>
      </c>
      <c r="P851" s="80" t="str">
        <f>IF(PI_For!C853=0,"Não cadastrado",PI_For!C853)</f>
        <v>Não cadastrado</v>
      </c>
      <c r="Q851" s="80" t="e">
        <f>AVERAGEIFS(Entrada!$G$7:$G$3006,Entrada!$D$7:$D$3006,$D$5,Entrada!$I$7:$I$3006,P851)</f>
        <v>#DIV/0!</v>
      </c>
      <c r="R851" s="80" t="e">
        <f>AVERAGEIFS(Entrada!$J$7:$J$3006,Entrada!$D$7:$D$3006,$D$5,Entrada!$I$7:$I$3006,P851)</f>
        <v>#DIV/0!</v>
      </c>
      <c r="S851" s="80">
        <v>8.4700000000000001E-3</v>
      </c>
    </row>
    <row r="852" spans="11:19" ht="15" customHeight="1">
      <c r="K852" s="2" t="str">
        <f>IF(PG!D854="","-",PG!D854)</f>
        <v>-</v>
      </c>
      <c r="N852" s="80" t="str">
        <f t="shared" si="31"/>
        <v/>
      </c>
      <c r="O852" s="80" t="str">
        <f t="shared" si="32"/>
        <v/>
      </c>
      <c r="P852" s="80" t="str">
        <f>IF(PI_For!C854=0,"Não cadastrado",PI_For!C854)</f>
        <v>Não cadastrado</v>
      </c>
      <c r="Q852" s="80" t="e">
        <f>AVERAGEIFS(Entrada!$G$7:$G$3006,Entrada!$D$7:$D$3006,$D$5,Entrada!$I$7:$I$3006,P852)</f>
        <v>#DIV/0!</v>
      </c>
      <c r="R852" s="80" t="e">
        <f>AVERAGEIFS(Entrada!$J$7:$J$3006,Entrada!$D$7:$D$3006,$D$5,Entrada!$I$7:$I$3006,P852)</f>
        <v>#DIV/0!</v>
      </c>
      <c r="S852" s="80">
        <v>8.4799999999999997E-3</v>
      </c>
    </row>
    <row r="853" spans="11:19" ht="15" customHeight="1">
      <c r="K853" s="2" t="str">
        <f>IF(PG!D855="","-",PG!D855)</f>
        <v>-</v>
      </c>
      <c r="N853" s="80" t="str">
        <f t="shared" si="31"/>
        <v/>
      </c>
      <c r="O853" s="80" t="str">
        <f t="shared" si="32"/>
        <v/>
      </c>
      <c r="P853" s="80" t="str">
        <f>IF(PI_For!C855=0,"Não cadastrado",PI_For!C855)</f>
        <v>Não cadastrado</v>
      </c>
      <c r="Q853" s="80" t="e">
        <f>AVERAGEIFS(Entrada!$G$7:$G$3006,Entrada!$D$7:$D$3006,$D$5,Entrada!$I$7:$I$3006,P853)</f>
        <v>#DIV/0!</v>
      </c>
      <c r="R853" s="80" t="e">
        <f>AVERAGEIFS(Entrada!$J$7:$J$3006,Entrada!$D$7:$D$3006,$D$5,Entrada!$I$7:$I$3006,P853)</f>
        <v>#DIV/0!</v>
      </c>
      <c r="S853" s="80">
        <v>8.4899999999999993E-3</v>
      </c>
    </row>
    <row r="854" spans="11:19" ht="15" customHeight="1">
      <c r="K854" s="2" t="str">
        <f>IF(PG!D856="","-",PG!D856)</f>
        <v>-</v>
      </c>
      <c r="N854" s="80" t="str">
        <f t="shared" si="31"/>
        <v/>
      </c>
      <c r="O854" s="80" t="str">
        <f t="shared" si="32"/>
        <v/>
      </c>
      <c r="P854" s="80" t="str">
        <f>IF(PI_For!C856=0,"Não cadastrado",PI_For!C856)</f>
        <v>Não cadastrado</v>
      </c>
      <c r="Q854" s="80" t="e">
        <f>AVERAGEIFS(Entrada!$G$7:$G$3006,Entrada!$D$7:$D$3006,$D$5,Entrada!$I$7:$I$3006,P854)</f>
        <v>#DIV/0!</v>
      </c>
      <c r="R854" s="80" t="e">
        <f>AVERAGEIFS(Entrada!$J$7:$J$3006,Entrada!$D$7:$D$3006,$D$5,Entrada!$I$7:$I$3006,P854)</f>
        <v>#DIV/0!</v>
      </c>
      <c r="S854" s="80">
        <v>8.5000000000000006E-3</v>
      </c>
    </row>
    <row r="855" spans="11:19" ht="15" customHeight="1">
      <c r="K855" s="2" t="str">
        <f>IF(PG!D857="","-",PG!D857)</f>
        <v>-</v>
      </c>
      <c r="N855" s="80" t="str">
        <f t="shared" si="31"/>
        <v/>
      </c>
      <c r="O855" s="80" t="str">
        <f t="shared" si="32"/>
        <v/>
      </c>
      <c r="P855" s="80" t="str">
        <f>IF(PI_For!C857=0,"Não cadastrado",PI_For!C857)</f>
        <v>Não cadastrado</v>
      </c>
      <c r="Q855" s="80" t="e">
        <f>AVERAGEIFS(Entrada!$G$7:$G$3006,Entrada!$D$7:$D$3006,$D$5,Entrada!$I$7:$I$3006,P855)</f>
        <v>#DIV/0!</v>
      </c>
      <c r="R855" s="80" t="e">
        <f>AVERAGEIFS(Entrada!$J$7:$J$3006,Entrada!$D$7:$D$3006,$D$5,Entrada!$I$7:$I$3006,P855)</f>
        <v>#DIV/0!</v>
      </c>
      <c r="S855" s="80">
        <v>8.5100000000000002E-3</v>
      </c>
    </row>
    <row r="856" spans="11:19" ht="15" customHeight="1">
      <c r="K856" s="2" t="str">
        <f>IF(PG!D858="","-",PG!D858)</f>
        <v>-</v>
      </c>
      <c r="N856" s="80" t="str">
        <f t="shared" si="31"/>
        <v/>
      </c>
      <c r="O856" s="80" t="str">
        <f t="shared" si="32"/>
        <v/>
      </c>
      <c r="P856" s="80" t="str">
        <f>IF(PI_For!C858=0,"Não cadastrado",PI_For!C858)</f>
        <v>Não cadastrado</v>
      </c>
      <c r="Q856" s="80" t="e">
        <f>AVERAGEIFS(Entrada!$G$7:$G$3006,Entrada!$D$7:$D$3006,$D$5,Entrada!$I$7:$I$3006,P856)</f>
        <v>#DIV/0!</v>
      </c>
      <c r="R856" s="80" t="e">
        <f>AVERAGEIFS(Entrada!$J$7:$J$3006,Entrada!$D$7:$D$3006,$D$5,Entrada!$I$7:$I$3006,P856)</f>
        <v>#DIV/0!</v>
      </c>
      <c r="S856" s="80">
        <v>8.5199999999999998E-3</v>
      </c>
    </row>
    <row r="857" spans="11:19" ht="15" customHeight="1">
      <c r="K857" s="2" t="str">
        <f>IF(PG!D859="","-",PG!D859)</f>
        <v>-</v>
      </c>
      <c r="N857" s="80" t="str">
        <f t="shared" si="31"/>
        <v/>
      </c>
      <c r="O857" s="80" t="str">
        <f t="shared" si="32"/>
        <v/>
      </c>
      <c r="P857" s="80" t="str">
        <f>IF(PI_For!C859=0,"Não cadastrado",PI_For!C859)</f>
        <v>Não cadastrado</v>
      </c>
      <c r="Q857" s="80" t="e">
        <f>AVERAGEIFS(Entrada!$G$7:$G$3006,Entrada!$D$7:$D$3006,$D$5,Entrada!$I$7:$I$3006,P857)</f>
        <v>#DIV/0!</v>
      </c>
      <c r="R857" s="80" t="e">
        <f>AVERAGEIFS(Entrada!$J$7:$J$3006,Entrada!$D$7:$D$3006,$D$5,Entrada!$I$7:$I$3006,P857)</f>
        <v>#DIV/0!</v>
      </c>
      <c r="S857" s="80">
        <v>8.5299999999999994E-3</v>
      </c>
    </row>
    <row r="858" spans="11:19" ht="15" customHeight="1">
      <c r="K858" s="2" t="str">
        <f>IF(PG!D860="","-",PG!D860)</f>
        <v>-</v>
      </c>
      <c r="N858" s="80" t="str">
        <f t="shared" si="31"/>
        <v/>
      </c>
      <c r="O858" s="80" t="str">
        <f t="shared" si="32"/>
        <v/>
      </c>
      <c r="P858" s="80" t="str">
        <f>IF(PI_For!C860=0,"Não cadastrado",PI_For!C860)</f>
        <v>Não cadastrado</v>
      </c>
      <c r="Q858" s="80" t="e">
        <f>AVERAGEIFS(Entrada!$G$7:$G$3006,Entrada!$D$7:$D$3006,$D$5,Entrada!$I$7:$I$3006,P858)</f>
        <v>#DIV/0!</v>
      </c>
      <c r="R858" s="80" t="e">
        <f>AVERAGEIFS(Entrada!$J$7:$J$3006,Entrada!$D$7:$D$3006,$D$5,Entrada!$I$7:$I$3006,P858)</f>
        <v>#DIV/0!</v>
      </c>
      <c r="S858" s="80">
        <v>8.5400000000000007E-3</v>
      </c>
    </row>
    <row r="859" spans="11:19" ht="15" customHeight="1">
      <c r="K859" s="2" t="str">
        <f>IF(PG!D861="","-",PG!D861)</f>
        <v>-</v>
      </c>
      <c r="N859" s="80" t="str">
        <f t="shared" si="31"/>
        <v/>
      </c>
      <c r="O859" s="80" t="str">
        <f t="shared" si="32"/>
        <v/>
      </c>
      <c r="P859" s="80" t="str">
        <f>IF(PI_For!C861=0,"Não cadastrado",PI_For!C861)</f>
        <v>Não cadastrado</v>
      </c>
      <c r="Q859" s="80" t="e">
        <f>AVERAGEIFS(Entrada!$G$7:$G$3006,Entrada!$D$7:$D$3006,$D$5,Entrada!$I$7:$I$3006,P859)</f>
        <v>#DIV/0!</v>
      </c>
      <c r="R859" s="80" t="e">
        <f>AVERAGEIFS(Entrada!$J$7:$J$3006,Entrada!$D$7:$D$3006,$D$5,Entrada!$I$7:$I$3006,P859)</f>
        <v>#DIV/0!</v>
      </c>
      <c r="S859" s="80">
        <v>8.5500000000000003E-3</v>
      </c>
    </row>
    <row r="860" spans="11:19" ht="15" customHeight="1">
      <c r="K860" s="2" t="str">
        <f>IF(PG!D862="","-",PG!D862)</f>
        <v>-</v>
      </c>
      <c r="N860" s="80" t="str">
        <f t="shared" si="31"/>
        <v/>
      </c>
      <c r="O860" s="80" t="str">
        <f t="shared" si="32"/>
        <v/>
      </c>
      <c r="P860" s="80" t="str">
        <f>IF(PI_For!C862=0,"Não cadastrado",PI_For!C862)</f>
        <v>Não cadastrado</v>
      </c>
      <c r="Q860" s="80" t="e">
        <f>AVERAGEIFS(Entrada!$G$7:$G$3006,Entrada!$D$7:$D$3006,$D$5,Entrada!$I$7:$I$3006,P860)</f>
        <v>#DIV/0!</v>
      </c>
      <c r="R860" s="80" t="e">
        <f>AVERAGEIFS(Entrada!$J$7:$J$3006,Entrada!$D$7:$D$3006,$D$5,Entrada!$I$7:$I$3006,P860)</f>
        <v>#DIV/0!</v>
      </c>
      <c r="S860" s="80">
        <v>8.5599999999999999E-3</v>
      </c>
    </row>
    <row r="861" spans="11:19" ht="15" customHeight="1">
      <c r="K861" s="2" t="str">
        <f>IF(PG!D863="","-",PG!D863)</f>
        <v>-</v>
      </c>
      <c r="N861" s="80" t="str">
        <f t="shared" si="31"/>
        <v/>
      </c>
      <c r="O861" s="80" t="str">
        <f t="shared" si="32"/>
        <v/>
      </c>
      <c r="P861" s="80" t="str">
        <f>IF(PI_For!C863=0,"Não cadastrado",PI_For!C863)</f>
        <v>Não cadastrado</v>
      </c>
      <c r="Q861" s="80" t="e">
        <f>AVERAGEIFS(Entrada!$G$7:$G$3006,Entrada!$D$7:$D$3006,$D$5,Entrada!$I$7:$I$3006,P861)</f>
        <v>#DIV/0!</v>
      </c>
      <c r="R861" s="80" t="e">
        <f>AVERAGEIFS(Entrada!$J$7:$J$3006,Entrada!$D$7:$D$3006,$D$5,Entrada!$I$7:$I$3006,P861)</f>
        <v>#DIV/0!</v>
      </c>
      <c r="S861" s="80">
        <v>8.5699999999999995E-3</v>
      </c>
    </row>
    <row r="862" spans="11:19" ht="15" customHeight="1">
      <c r="K862" s="2" t="str">
        <f>IF(PG!D864="","-",PG!D864)</f>
        <v>-</v>
      </c>
      <c r="N862" s="80" t="str">
        <f t="shared" si="31"/>
        <v/>
      </c>
      <c r="O862" s="80" t="str">
        <f t="shared" si="32"/>
        <v/>
      </c>
      <c r="P862" s="80" t="str">
        <f>IF(PI_For!C864=0,"Não cadastrado",PI_For!C864)</f>
        <v>Não cadastrado</v>
      </c>
      <c r="Q862" s="80" t="e">
        <f>AVERAGEIFS(Entrada!$G$7:$G$3006,Entrada!$D$7:$D$3006,$D$5,Entrada!$I$7:$I$3006,P862)</f>
        <v>#DIV/0!</v>
      </c>
      <c r="R862" s="80" t="e">
        <f>AVERAGEIFS(Entrada!$J$7:$J$3006,Entrada!$D$7:$D$3006,$D$5,Entrada!$I$7:$I$3006,P862)</f>
        <v>#DIV/0!</v>
      </c>
      <c r="S862" s="80">
        <v>8.5800000000000008E-3</v>
      </c>
    </row>
    <row r="863" spans="11:19" ht="15" customHeight="1">
      <c r="K863" s="2" t="str">
        <f>IF(PG!D865="","-",PG!D865)</f>
        <v>-</v>
      </c>
      <c r="N863" s="80" t="str">
        <f t="shared" si="31"/>
        <v/>
      </c>
      <c r="O863" s="80" t="str">
        <f t="shared" si="32"/>
        <v/>
      </c>
      <c r="P863" s="80" t="str">
        <f>IF(PI_For!C865=0,"Não cadastrado",PI_For!C865)</f>
        <v>Não cadastrado</v>
      </c>
      <c r="Q863" s="80" t="e">
        <f>AVERAGEIFS(Entrada!$G$7:$G$3006,Entrada!$D$7:$D$3006,$D$5,Entrada!$I$7:$I$3006,P863)</f>
        <v>#DIV/0!</v>
      </c>
      <c r="R863" s="80" t="e">
        <f>AVERAGEIFS(Entrada!$J$7:$J$3006,Entrada!$D$7:$D$3006,$D$5,Entrada!$I$7:$I$3006,P863)</f>
        <v>#DIV/0!</v>
      </c>
      <c r="S863" s="80">
        <v>8.5900000000000004E-3</v>
      </c>
    </row>
    <row r="864" spans="11:19" ht="15" customHeight="1">
      <c r="K864" s="2" t="str">
        <f>IF(PG!D866="","-",PG!D866)</f>
        <v>-</v>
      </c>
      <c r="N864" s="80" t="str">
        <f t="shared" si="31"/>
        <v/>
      </c>
      <c r="O864" s="80" t="str">
        <f t="shared" si="32"/>
        <v/>
      </c>
      <c r="P864" s="80" t="str">
        <f>IF(PI_For!C866=0,"Não cadastrado",PI_For!C866)</f>
        <v>Não cadastrado</v>
      </c>
      <c r="Q864" s="80" t="e">
        <f>AVERAGEIFS(Entrada!$G$7:$G$3006,Entrada!$D$7:$D$3006,$D$5,Entrada!$I$7:$I$3006,P864)</f>
        <v>#DIV/0!</v>
      </c>
      <c r="R864" s="80" t="e">
        <f>AVERAGEIFS(Entrada!$J$7:$J$3006,Entrada!$D$7:$D$3006,$D$5,Entrada!$I$7:$I$3006,P864)</f>
        <v>#DIV/0!</v>
      </c>
      <c r="S864" s="80">
        <v>8.6E-3</v>
      </c>
    </row>
    <row r="865" spans="11:19" ht="15" customHeight="1">
      <c r="K865" s="2" t="str">
        <f>IF(PG!D867="","-",PG!D867)</f>
        <v>-</v>
      </c>
      <c r="N865" s="80" t="str">
        <f t="shared" si="31"/>
        <v/>
      </c>
      <c r="O865" s="80" t="str">
        <f t="shared" si="32"/>
        <v/>
      </c>
      <c r="P865" s="80" t="str">
        <f>IF(PI_For!C867=0,"Não cadastrado",PI_For!C867)</f>
        <v>Não cadastrado</v>
      </c>
      <c r="Q865" s="80" t="e">
        <f>AVERAGEIFS(Entrada!$G$7:$G$3006,Entrada!$D$7:$D$3006,$D$5,Entrada!$I$7:$I$3006,P865)</f>
        <v>#DIV/0!</v>
      </c>
      <c r="R865" s="80" t="e">
        <f>AVERAGEIFS(Entrada!$J$7:$J$3006,Entrada!$D$7:$D$3006,$D$5,Entrada!$I$7:$I$3006,P865)</f>
        <v>#DIV/0!</v>
      </c>
      <c r="S865" s="80">
        <v>8.6099999999999996E-3</v>
      </c>
    </row>
    <row r="866" spans="11:19" ht="15" customHeight="1">
      <c r="K866" s="2" t="str">
        <f>IF(PG!D868="","-",PG!D868)</f>
        <v>-</v>
      </c>
      <c r="N866" s="80" t="str">
        <f t="shared" si="31"/>
        <v/>
      </c>
      <c r="O866" s="80" t="str">
        <f t="shared" si="32"/>
        <v/>
      </c>
      <c r="P866" s="80" t="str">
        <f>IF(PI_For!C868=0,"Não cadastrado",PI_For!C868)</f>
        <v>Não cadastrado</v>
      </c>
      <c r="Q866" s="80" t="e">
        <f>AVERAGEIFS(Entrada!$G$7:$G$3006,Entrada!$D$7:$D$3006,$D$5,Entrada!$I$7:$I$3006,P866)</f>
        <v>#DIV/0!</v>
      </c>
      <c r="R866" s="80" t="e">
        <f>AVERAGEIFS(Entrada!$J$7:$J$3006,Entrada!$D$7:$D$3006,$D$5,Entrada!$I$7:$I$3006,P866)</f>
        <v>#DIV/0!</v>
      </c>
      <c r="S866" s="80">
        <v>8.6199999999999992E-3</v>
      </c>
    </row>
    <row r="867" spans="11:19" ht="15" customHeight="1">
      <c r="K867" s="2" t="str">
        <f>IF(PG!D869="","-",PG!D869)</f>
        <v>-</v>
      </c>
      <c r="N867" s="80" t="str">
        <f t="shared" si="31"/>
        <v/>
      </c>
      <c r="O867" s="80" t="str">
        <f t="shared" si="32"/>
        <v/>
      </c>
      <c r="P867" s="80" t="str">
        <f>IF(PI_For!C869=0,"Não cadastrado",PI_For!C869)</f>
        <v>Não cadastrado</v>
      </c>
      <c r="Q867" s="80" t="e">
        <f>AVERAGEIFS(Entrada!$G$7:$G$3006,Entrada!$D$7:$D$3006,$D$5,Entrada!$I$7:$I$3006,P867)</f>
        <v>#DIV/0!</v>
      </c>
      <c r="R867" s="80" t="e">
        <f>AVERAGEIFS(Entrada!$J$7:$J$3006,Entrada!$D$7:$D$3006,$D$5,Entrada!$I$7:$I$3006,P867)</f>
        <v>#DIV/0!</v>
      </c>
      <c r="S867" s="80">
        <v>8.6300000000000005E-3</v>
      </c>
    </row>
    <row r="868" spans="11:19" ht="15" customHeight="1">
      <c r="K868" s="2" t="str">
        <f>IF(PG!D870="","-",PG!D870)</f>
        <v>-</v>
      </c>
      <c r="N868" s="80" t="str">
        <f t="shared" si="31"/>
        <v/>
      </c>
      <c r="O868" s="80" t="str">
        <f t="shared" si="32"/>
        <v/>
      </c>
      <c r="P868" s="80" t="str">
        <f>IF(PI_For!C870=0,"Não cadastrado",PI_For!C870)</f>
        <v>Não cadastrado</v>
      </c>
      <c r="Q868" s="80" t="e">
        <f>AVERAGEIFS(Entrada!$G$7:$G$3006,Entrada!$D$7:$D$3006,$D$5,Entrada!$I$7:$I$3006,P868)</f>
        <v>#DIV/0!</v>
      </c>
      <c r="R868" s="80" t="e">
        <f>AVERAGEIFS(Entrada!$J$7:$J$3006,Entrada!$D$7:$D$3006,$D$5,Entrada!$I$7:$I$3006,P868)</f>
        <v>#DIV/0!</v>
      </c>
      <c r="S868" s="80">
        <v>8.6400000000000001E-3</v>
      </c>
    </row>
    <row r="869" spans="11:19" ht="15" customHeight="1">
      <c r="K869" s="2" t="str">
        <f>IF(PG!D871="","-",PG!D871)</f>
        <v>-</v>
      </c>
      <c r="N869" s="80" t="str">
        <f t="shared" si="31"/>
        <v/>
      </c>
      <c r="O869" s="80" t="str">
        <f t="shared" si="32"/>
        <v/>
      </c>
      <c r="P869" s="80" t="str">
        <f>IF(PI_For!C871=0,"Não cadastrado",PI_For!C871)</f>
        <v>Não cadastrado</v>
      </c>
      <c r="Q869" s="80" t="e">
        <f>AVERAGEIFS(Entrada!$G$7:$G$3006,Entrada!$D$7:$D$3006,$D$5,Entrada!$I$7:$I$3006,P869)</f>
        <v>#DIV/0!</v>
      </c>
      <c r="R869" s="80" t="e">
        <f>AVERAGEIFS(Entrada!$J$7:$J$3006,Entrada!$D$7:$D$3006,$D$5,Entrada!$I$7:$I$3006,P869)</f>
        <v>#DIV/0!</v>
      </c>
      <c r="S869" s="80">
        <v>8.6499999999999997E-3</v>
      </c>
    </row>
    <row r="870" spans="11:19" ht="15" customHeight="1">
      <c r="K870" s="2" t="str">
        <f>IF(PG!D872="","-",PG!D872)</f>
        <v>-</v>
      </c>
      <c r="N870" s="80" t="str">
        <f t="shared" si="31"/>
        <v/>
      </c>
      <c r="O870" s="80" t="str">
        <f t="shared" si="32"/>
        <v/>
      </c>
      <c r="P870" s="80" t="str">
        <f>IF(PI_For!C872=0,"Não cadastrado",PI_For!C872)</f>
        <v>Não cadastrado</v>
      </c>
      <c r="Q870" s="80" t="e">
        <f>AVERAGEIFS(Entrada!$G$7:$G$3006,Entrada!$D$7:$D$3006,$D$5,Entrada!$I$7:$I$3006,P870)</f>
        <v>#DIV/0!</v>
      </c>
      <c r="R870" s="80" t="e">
        <f>AVERAGEIFS(Entrada!$J$7:$J$3006,Entrada!$D$7:$D$3006,$D$5,Entrada!$I$7:$I$3006,P870)</f>
        <v>#DIV/0!</v>
      </c>
      <c r="S870" s="80">
        <v>8.6599999999999993E-3</v>
      </c>
    </row>
    <row r="871" spans="11:19" ht="15" customHeight="1">
      <c r="K871" s="2" t="str">
        <f>IF(PG!D873="","-",PG!D873)</f>
        <v>-</v>
      </c>
      <c r="N871" s="80" t="str">
        <f t="shared" si="31"/>
        <v/>
      </c>
      <c r="O871" s="80" t="str">
        <f t="shared" si="32"/>
        <v/>
      </c>
      <c r="P871" s="80" t="str">
        <f>IF(PI_For!C873=0,"Não cadastrado",PI_For!C873)</f>
        <v>Não cadastrado</v>
      </c>
      <c r="Q871" s="80" t="e">
        <f>AVERAGEIFS(Entrada!$G$7:$G$3006,Entrada!$D$7:$D$3006,$D$5,Entrada!$I$7:$I$3006,P871)</f>
        <v>#DIV/0!</v>
      </c>
      <c r="R871" s="80" t="e">
        <f>AVERAGEIFS(Entrada!$J$7:$J$3006,Entrada!$D$7:$D$3006,$D$5,Entrada!$I$7:$I$3006,P871)</f>
        <v>#DIV/0!</v>
      </c>
      <c r="S871" s="80">
        <v>8.6700000000000006E-3</v>
      </c>
    </row>
    <row r="872" spans="11:19" ht="15" customHeight="1">
      <c r="K872" s="2" t="str">
        <f>IF(PG!D874="","-",PG!D874)</f>
        <v>-</v>
      </c>
      <c r="N872" s="80" t="str">
        <f t="shared" si="31"/>
        <v/>
      </c>
      <c r="O872" s="80" t="str">
        <f t="shared" si="32"/>
        <v/>
      </c>
      <c r="P872" s="80" t="str">
        <f>IF(PI_For!C874=0,"Não cadastrado",PI_For!C874)</f>
        <v>Não cadastrado</v>
      </c>
      <c r="Q872" s="80" t="e">
        <f>AVERAGEIFS(Entrada!$G$7:$G$3006,Entrada!$D$7:$D$3006,$D$5,Entrada!$I$7:$I$3006,P872)</f>
        <v>#DIV/0!</v>
      </c>
      <c r="R872" s="80" t="e">
        <f>AVERAGEIFS(Entrada!$J$7:$J$3006,Entrada!$D$7:$D$3006,$D$5,Entrada!$I$7:$I$3006,P872)</f>
        <v>#DIV/0!</v>
      </c>
      <c r="S872" s="80">
        <v>8.6800000000000002E-3</v>
      </c>
    </row>
    <row r="873" spans="11:19" ht="15" customHeight="1">
      <c r="K873" s="2" t="str">
        <f>IF(PG!D875="","-",PG!D875)</f>
        <v>-</v>
      </c>
      <c r="N873" s="80" t="str">
        <f t="shared" si="31"/>
        <v/>
      </c>
      <c r="O873" s="80" t="str">
        <f t="shared" si="32"/>
        <v/>
      </c>
      <c r="P873" s="80" t="str">
        <f>IF(PI_For!C875=0,"Não cadastrado",PI_For!C875)</f>
        <v>Não cadastrado</v>
      </c>
      <c r="Q873" s="80" t="e">
        <f>AVERAGEIFS(Entrada!$G$7:$G$3006,Entrada!$D$7:$D$3006,$D$5,Entrada!$I$7:$I$3006,P873)</f>
        <v>#DIV/0!</v>
      </c>
      <c r="R873" s="80" t="e">
        <f>AVERAGEIFS(Entrada!$J$7:$J$3006,Entrada!$D$7:$D$3006,$D$5,Entrada!$I$7:$I$3006,P873)</f>
        <v>#DIV/0!</v>
      </c>
      <c r="S873" s="80">
        <v>8.6899999999999998E-3</v>
      </c>
    </row>
    <row r="874" spans="11:19" ht="15" customHeight="1">
      <c r="K874" s="2" t="str">
        <f>IF(PG!D876="","-",PG!D876)</f>
        <v>-</v>
      </c>
      <c r="N874" s="80" t="str">
        <f t="shared" si="31"/>
        <v/>
      </c>
      <c r="O874" s="80" t="str">
        <f t="shared" si="32"/>
        <v/>
      </c>
      <c r="P874" s="80" t="str">
        <f>IF(PI_For!C876=0,"Não cadastrado",PI_For!C876)</f>
        <v>Não cadastrado</v>
      </c>
      <c r="Q874" s="80" t="e">
        <f>AVERAGEIFS(Entrada!$G$7:$G$3006,Entrada!$D$7:$D$3006,$D$5,Entrada!$I$7:$I$3006,P874)</f>
        <v>#DIV/0!</v>
      </c>
      <c r="R874" s="80" t="e">
        <f>AVERAGEIFS(Entrada!$J$7:$J$3006,Entrada!$D$7:$D$3006,$D$5,Entrada!$I$7:$I$3006,P874)</f>
        <v>#DIV/0!</v>
      </c>
      <c r="S874" s="80">
        <v>8.6999999999999994E-3</v>
      </c>
    </row>
    <row r="875" spans="11:19" ht="15" customHeight="1">
      <c r="K875" s="2" t="str">
        <f>IF(PG!D877="","-",PG!D877)</f>
        <v>-</v>
      </c>
      <c r="N875" s="80" t="str">
        <f t="shared" si="31"/>
        <v/>
      </c>
      <c r="O875" s="80" t="str">
        <f t="shared" si="32"/>
        <v/>
      </c>
      <c r="P875" s="80" t="str">
        <f>IF(PI_For!C877=0,"Não cadastrado",PI_For!C877)</f>
        <v>Não cadastrado</v>
      </c>
      <c r="Q875" s="80" t="e">
        <f>AVERAGEIFS(Entrada!$G$7:$G$3006,Entrada!$D$7:$D$3006,$D$5,Entrada!$I$7:$I$3006,P875)</f>
        <v>#DIV/0!</v>
      </c>
      <c r="R875" s="80" t="e">
        <f>AVERAGEIFS(Entrada!$J$7:$J$3006,Entrada!$D$7:$D$3006,$D$5,Entrada!$I$7:$I$3006,P875)</f>
        <v>#DIV/0!</v>
      </c>
      <c r="S875" s="80">
        <v>8.7100000000000007E-3</v>
      </c>
    </row>
    <row r="876" spans="11:19" ht="15" customHeight="1">
      <c r="K876" s="2" t="str">
        <f>IF(PG!D878="","-",PG!D878)</f>
        <v>-</v>
      </c>
      <c r="N876" s="80" t="str">
        <f t="shared" si="31"/>
        <v/>
      </c>
      <c r="O876" s="80" t="str">
        <f t="shared" si="32"/>
        <v/>
      </c>
      <c r="P876" s="80" t="str">
        <f>IF(PI_For!C878=0,"Não cadastrado",PI_For!C878)</f>
        <v>Não cadastrado</v>
      </c>
      <c r="Q876" s="80" t="e">
        <f>AVERAGEIFS(Entrada!$G$7:$G$3006,Entrada!$D$7:$D$3006,$D$5,Entrada!$I$7:$I$3006,P876)</f>
        <v>#DIV/0!</v>
      </c>
      <c r="R876" s="80" t="e">
        <f>AVERAGEIFS(Entrada!$J$7:$J$3006,Entrada!$D$7:$D$3006,$D$5,Entrada!$I$7:$I$3006,P876)</f>
        <v>#DIV/0!</v>
      </c>
      <c r="S876" s="80">
        <v>8.7200000000000003E-3</v>
      </c>
    </row>
    <row r="877" spans="11:19" ht="15" customHeight="1">
      <c r="K877" s="2" t="str">
        <f>IF(PG!D879="","-",PG!D879)</f>
        <v>-</v>
      </c>
      <c r="N877" s="80" t="str">
        <f t="shared" si="31"/>
        <v/>
      </c>
      <c r="O877" s="80" t="str">
        <f t="shared" si="32"/>
        <v/>
      </c>
      <c r="P877" s="80" t="str">
        <f>IF(PI_For!C879=0,"Não cadastrado",PI_For!C879)</f>
        <v>Não cadastrado</v>
      </c>
      <c r="Q877" s="80" t="e">
        <f>AVERAGEIFS(Entrada!$G$7:$G$3006,Entrada!$D$7:$D$3006,$D$5,Entrada!$I$7:$I$3006,P877)</f>
        <v>#DIV/0!</v>
      </c>
      <c r="R877" s="80" t="e">
        <f>AVERAGEIFS(Entrada!$J$7:$J$3006,Entrada!$D$7:$D$3006,$D$5,Entrada!$I$7:$I$3006,P877)</f>
        <v>#DIV/0!</v>
      </c>
      <c r="S877" s="80">
        <v>8.7299999999999999E-3</v>
      </c>
    </row>
    <row r="878" spans="11:19" ht="15" customHeight="1">
      <c r="K878" s="2" t="str">
        <f>IF(PG!D880="","-",PG!D880)</f>
        <v>-</v>
      </c>
      <c r="N878" s="80" t="str">
        <f t="shared" si="31"/>
        <v/>
      </c>
      <c r="O878" s="80" t="str">
        <f t="shared" si="32"/>
        <v/>
      </c>
      <c r="P878" s="80" t="str">
        <f>IF(PI_For!C880=0,"Não cadastrado",PI_For!C880)</f>
        <v>Não cadastrado</v>
      </c>
      <c r="Q878" s="80" t="e">
        <f>AVERAGEIFS(Entrada!$G$7:$G$3006,Entrada!$D$7:$D$3006,$D$5,Entrada!$I$7:$I$3006,P878)</f>
        <v>#DIV/0!</v>
      </c>
      <c r="R878" s="80" t="e">
        <f>AVERAGEIFS(Entrada!$J$7:$J$3006,Entrada!$D$7:$D$3006,$D$5,Entrada!$I$7:$I$3006,P878)</f>
        <v>#DIV/0!</v>
      </c>
      <c r="S878" s="80">
        <v>8.7399999999999995E-3</v>
      </c>
    </row>
    <row r="879" spans="11:19" ht="15" customHeight="1">
      <c r="K879" s="2" t="str">
        <f>IF(PG!D881="","-",PG!D881)</f>
        <v>-</v>
      </c>
      <c r="N879" s="80" t="str">
        <f t="shared" si="31"/>
        <v/>
      </c>
      <c r="O879" s="80" t="str">
        <f t="shared" si="32"/>
        <v/>
      </c>
      <c r="P879" s="80" t="str">
        <f>IF(PI_For!C881=0,"Não cadastrado",PI_For!C881)</f>
        <v>Não cadastrado</v>
      </c>
      <c r="Q879" s="80" t="e">
        <f>AVERAGEIFS(Entrada!$G$7:$G$3006,Entrada!$D$7:$D$3006,$D$5,Entrada!$I$7:$I$3006,P879)</f>
        <v>#DIV/0!</v>
      </c>
      <c r="R879" s="80" t="e">
        <f>AVERAGEIFS(Entrada!$J$7:$J$3006,Entrada!$D$7:$D$3006,$D$5,Entrada!$I$7:$I$3006,P879)</f>
        <v>#DIV/0!</v>
      </c>
      <c r="S879" s="80">
        <v>8.7500000000000008E-3</v>
      </c>
    </row>
    <row r="880" spans="11:19" ht="15" customHeight="1">
      <c r="K880" s="2" t="str">
        <f>IF(PG!D882="","-",PG!D882)</f>
        <v>-</v>
      </c>
      <c r="N880" s="80" t="str">
        <f t="shared" si="31"/>
        <v/>
      </c>
      <c r="O880" s="80" t="str">
        <f t="shared" si="32"/>
        <v/>
      </c>
      <c r="P880" s="80" t="str">
        <f>IF(PI_For!C882=0,"Não cadastrado",PI_For!C882)</f>
        <v>Não cadastrado</v>
      </c>
      <c r="Q880" s="80" t="e">
        <f>AVERAGEIFS(Entrada!$G$7:$G$3006,Entrada!$D$7:$D$3006,$D$5,Entrada!$I$7:$I$3006,P880)</f>
        <v>#DIV/0!</v>
      </c>
      <c r="R880" s="80" t="e">
        <f>AVERAGEIFS(Entrada!$J$7:$J$3006,Entrada!$D$7:$D$3006,$D$5,Entrada!$I$7:$I$3006,P880)</f>
        <v>#DIV/0!</v>
      </c>
      <c r="S880" s="80">
        <v>8.7600000000000004E-3</v>
      </c>
    </row>
    <row r="881" spans="11:19" ht="15" customHeight="1">
      <c r="K881" s="2" t="str">
        <f>IF(PG!D883="","-",PG!D883)</f>
        <v>-</v>
      </c>
      <c r="N881" s="80" t="str">
        <f t="shared" si="31"/>
        <v/>
      </c>
      <c r="O881" s="80" t="str">
        <f t="shared" si="32"/>
        <v/>
      </c>
      <c r="P881" s="80" t="str">
        <f>IF(PI_For!C883=0,"Não cadastrado",PI_For!C883)</f>
        <v>Não cadastrado</v>
      </c>
      <c r="Q881" s="80" t="e">
        <f>AVERAGEIFS(Entrada!$G$7:$G$3006,Entrada!$D$7:$D$3006,$D$5,Entrada!$I$7:$I$3006,P881)</f>
        <v>#DIV/0!</v>
      </c>
      <c r="R881" s="80" t="e">
        <f>AVERAGEIFS(Entrada!$J$7:$J$3006,Entrada!$D$7:$D$3006,$D$5,Entrada!$I$7:$I$3006,P881)</f>
        <v>#DIV/0!</v>
      </c>
      <c r="S881" s="80">
        <v>8.77E-3</v>
      </c>
    </row>
    <row r="882" spans="11:19" ht="15" customHeight="1">
      <c r="K882" s="2" t="str">
        <f>IF(PG!D884="","-",PG!D884)</f>
        <v>-</v>
      </c>
      <c r="N882" s="80" t="str">
        <f t="shared" si="31"/>
        <v/>
      </c>
      <c r="O882" s="80" t="str">
        <f t="shared" si="32"/>
        <v/>
      </c>
      <c r="P882" s="80" t="str">
        <f>IF(PI_For!C884=0,"Não cadastrado",PI_For!C884)</f>
        <v>Não cadastrado</v>
      </c>
      <c r="Q882" s="80" t="e">
        <f>AVERAGEIFS(Entrada!$G$7:$G$3006,Entrada!$D$7:$D$3006,$D$5,Entrada!$I$7:$I$3006,P882)</f>
        <v>#DIV/0!</v>
      </c>
      <c r="R882" s="80" t="e">
        <f>AVERAGEIFS(Entrada!$J$7:$J$3006,Entrada!$D$7:$D$3006,$D$5,Entrada!$I$7:$I$3006,P882)</f>
        <v>#DIV/0!</v>
      </c>
      <c r="S882" s="80">
        <v>8.7799999999999996E-3</v>
      </c>
    </row>
    <row r="883" spans="11:19" ht="15" customHeight="1">
      <c r="K883" s="2" t="str">
        <f>IF(PG!D885="","-",PG!D885)</f>
        <v>-</v>
      </c>
      <c r="N883" s="80" t="str">
        <f t="shared" si="31"/>
        <v/>
      </c>
      <c r="O883" s="80" t="str">
        <f t="shared" si="32"/>
        <v/>
      </c>
      <c r="P883" s="80" t="str">
        <f>IF(PI_For!C885=0,"Não cadastrado",PI_For!C885)</f>
        <v>Não cadastrado</v>
      </c>
      <c r="Q883" s="80" t="e">
        <f>AVERAGEIFS(Entrada!$G$7:$G$3006,Entrada!$D$7:$D$3006,$D$5,Entrada!$I$7:$I$3006,P883)</f>
        <v>#DIV/0!</v>
      </c>
      <c r="R883" s="80" t="e">
        <f>AVERAGEIFS(Entrada!$J$7:$J$3006,Entrada!$D$7:$D$3006,$D$5,Entrada!$I$7:$I$3006,P883)</f>
        <v>#DIV/0!</v>
      </c>
      <c r="S883" s="80">
        <v>8.7899999999999992E-3</v>
      </c>
    </row>
    <row r="884" spans="11:19" ht="15" customHeight="1">
      <c r="K884" s="2" t="str">
        <f>IF(PG!D886="","-",PG!D886)</f>
        <v>-</v>
      </c>
      <c r="N884" s="80" t="str">
        <f t="shared" si="31"/>
        <v/>
      </c>
      <c r="O884" s="80" t="str">
        <f t="shared" si="32"/>
        <v/>
      </c>
      <c r="P884" s="80" t="str">
        <f>IF(PI_For!C886=0,"Não cadastrado",PI_For!C886)</f>
        <v>Não cadastrado</v>
      </c>
      <c r="Q884" s="80" t="e">
        <f>AVERAGEIFS(Entrada!$G$7:$G$3006,Entrada!$D$7:$D$3006,$D$5,Entrada!$I$7:$I$3006,P884)</f>
        <v>#DIV/0!</v>
      </c>
      <c r="R884" s="80" t="e">
        <f>AVERAGEIFS(Entrada!$J$7:$J$3006,Entrada!$D$7:$D$3006,$D$5,Entrada!$I$7:$I$3006,P884)</f>
        <v>#DIV/0!</v>
      </c>
      <c r="S884" s="80">
        <v>8.8000000000000005E-3</v>
      </c>
    </row>
    <row r="885" spans="11:19" ht="15" customHeight="1">
      <c r="K885" s="2" t="str">
        <f>IF(PG!D887="","-",PG!D887)</f>
        <v>-</v>
      </c>
      <c r="N885" s="80" t="str">
        <f t="shared" si="31"/>
        <v/>
      </c>
      <c r="O885" s="80" t="str">
        <f t="shared" si="32"/>
        <v/>
      </c>
      <c r="P885" s="80" t="str">
        <f>IF(PI_For!C887=0,"Não cadastrado",PI_For!C887)</f>
        <v>Não cadastrado</v>
      </c>
      <c r="Q885" s="80" t="e">
        <f>AVERAGEIFS(Entrada!$G$7:$G$3006,Entrada!$D$7:$D$3006,$D$5,Entrada!$I$7:$I$3006,P885)</f>
        <v>#DIV/0!</v>
      </c>
      <c r="R885" s="80" t="e">
        <f>AVERAGEIFS(Entrada!$J$7:$J$3006,Entrada!$D$7:$D$3006,$D$5,Entrada!$I$7:$I$3006,P885)</f>
        <v>#DIV/0!</v>
      </c>
      <c r="S885" s="80">
        <v>8.8100000000000001E-3</v>
      </c>
    </row>
    <row r="886" spans="11:19" ht="15" customHeight="1">
      <c r="K886" s="2" t="str">
        <f>IF(PG!D888="","-",PG!D888)</f>
        <v>-</v>
      </c>
      <c r="N886" s="80" t="str">
        <f t="shared" si="31"/>
        <v/>
      </c>
      <c r="O886" s="80" t="str">
        <f t="shared" si="32"/>
        <v/>
      </c>
      <c r="P886" s="80" t="str">
        <f>IF(PI_For!C888=0,"Não cadastrado",PI_For!C888)</f>
        <v>Não cadastrado</v>
      </c>
      <c r="Q886" s="80" t="e">
        <f>AVERAGEIFS(Entrada!$G$7:$G$3006,Entrada!$D$7:$D$3006,$D$5,Entrada!$I$7:$I$3006,P886)</f>
        <v>#DIV/0!</v>
      </c>
      <c r="R886" s="80" t="e">
        <f>AVERAGEIFS(Entrada!$J$7:$J$3006,Entrada!$D$7:$D$3006,$D$5,Entrada!$I$7:$I$3006,P886)</f>
        <v>#DIV/0!</v>
      </c>
      <c r="S886" s="80">
        <v>8.8199999999999997E-3</v>
      </c>
    </row>
    <row r="887" spans="11:19" ht="15" customHeight="1">
      <c r="K887" s="2" t="str">
        <f>IF(PG!D889="","-",PG!D889)</f>
        <v>-</v>
      </c>
      <c r="N887" s="80" t="str">
        <f t="shared" si="31"/>
        <v/>
      </c>
      <c r="O887" s="80" t="str">
        <f t="shared" si="32"/>
        <v/>
      </c>
      <c r="P887" s="80" t="str">
        <f>IF(PI_For!C889=0,"Não cadastrado",PI_For!C889)</f>
        <v>Não cadastrado</v>
      </c>
      <c r="Q887" s="80" t="e">
        <f>AVERAGEIFS(Entrada!$G$7:$G$3006,Entrada!$D$7:$D$3006,$D$5,Entrada!$I$7:$I$3006,P887)</f>
        <v>#DIV/0!</v>
      </c>
      <c r="R887" s="80" t="e">
        <f>AVERAGEIFS(Entrada!$J$7:$J$3006,Entrada!$D$7:$D$3006,$D$5,Entrada!$I$7:$I$3006,P887)</f>
        <v>#DIV/0!</v>
      </c>
      <c r="S887" s="80">
        <v>8.8299999999999993E-3</v>
      </c>
    </row>
    <row r="888" spans="11:19" ht="15" customHeight="1">
      <c r="K888" s="2" t="str">
        <f>IF(PG!D890="","-",PG!D890)</f>
        <v>-</v>
      </c>
      <c r="N888" s="80" t="str">
        <f t="shared" si="31"/>
        <v/>
      </c>
      <c r="O888" s="80" t="str">
        <f t="shared" si="32"/>
        <v/>
      </c>
      <c r="P888" s="80" t="str">
        <f>IF(PI_For!C890=0,"Não cadastrado",PI_For!C890)</f>
        <v>Não cadastrado</v>
      </c>
      <c r="Q888" s="80" t="e">
        <f>AVERAGEIFS(Entrada!$G$7:$G$3006,Entrada!$D$7:$D$3006,$D$5,Entrada!$I$7:$I$3006,P888)</f>
        <v>#DIV/0!</v>
      </c>
      <c r="R888" s="80" t="e">
        <f>AVERAGEIFS(Entrada!$J$7:$J$3006,Entrada!$D$7:$D$3006,$D$5,Entrada!$I$7:$I$3006,P888)</f>
        <v>#DIV/0!</v>
      </c>
      <c r="S888" s="80">
        <v>8.8400000000000006E-3</v>
      </c>
    </row>
    <row r="889" spans="11:19" ht="15" customHeight="1">
      <c r="K889" s="2" t="str">
        <f>IF(PG!D891="","-",PG!D891)</f>
        <v>-</v>
      </c>
      <c r="N889" s="80" t="str">
        <f t="shared" si="31"/>
        <v/>
      </c>
      <c r="O889" s="80" t="str">
        <f t="shared" si="32"/>
        <v/>
      </c>
      <c r="P889" s="80" t="str">
        <f>IF(PI_For!C891=0,"Não cadastrado",PI_For!C891)</f>
        <v>Não cadastrado</v>
      </c>
      <c r="Q889" s="80" t="e">
        <f>AVERAGEIFS(Entrada!$G$7:$G$3006,Entrada!$D$7:$D$3006,$D$5,Entrada!$I$7:$I$3006,P889)</f>
        <v>#DIV/0!</v>
      </c>
      <c r="R889" s="80" t="e">
        <f>AVERAGEIFS(Entrada!$J$7:$J$3006,Entrada!$D$7:$D$3006,$D$5,Entrada!$I$7:$I$3006,P889)</f>
        <v>#DIV/0!</v>
      </c>
      <c r="S889" s="80">
        <v>8.8500000000000002E-3</v>
      </c>
    </row>
    <row r="890" spans="11:19" ht="15" customHeight="1">
      <c r="K890" s="2" t="str">
        <f>IF(PG!D892="","-",PG!D892)</f>
        <v>-</v>
      </c>
      <c r="N890" s="80" t="str">
        <f t="shared" si="31"/>
        <v/>
      </c>
      <c r="O890" s="80" t="str">
        <f t="shared" si="32"/>
        <v/>
      </c>
      <c r="P890" s="80" t="str">
        <f>IF(PI_For!C892=0,"Não cadastrado",PI_For!C892)</f>
        <v>Não cadastrado</v>
      </c>
      <c r="Q890" s="80" t="e">
        <f>AVERAGEIFS(Entrada!$G$7:$G$3006,Entrada!$D$7:$D$3006,$D$5,Entrada!$I$7:$I$3006,P890)</f>
        <v>#DIV/0!</v>
      </c>
      <c r="R890" s="80" t="e">
        <f>AVERAGEIFS(Entrada!$J$7:$J$3006,Entrada!$D$7:$D$3006,$D$5,Entrada!$I$7:$I$3006,P890)</f>
        <v>#DIV/0!</v>
      </c>
      <c r="S890" s="80">
        <v>8.8599999999999998E-3</v>
      </c>
    </row>
    <row r="891" spans="11:19" ht="15" customHeight="1">
      <c r="K891" s="2" t="str">
        <f>IF(PG!D893="","-",PG!D893)</f>
        <v>-</v>
      </c>
      <c r="N891" s="80" t="str">
        <f t="shared" si="31"/>
        <v/>
      </c>
      <c r="O891" s="80" t="str">
        <f t="shared" si="32"/>
        <v/>
      </c>
      <c r="P891" s="80" t="str">
        <f>IF(PI_For!C893=0,"Não cadastrado",PI_For!C893)</f>
        <v>Não cadastrado</v>
      </c>
      <c r="Q891" s="80" t="e">
        <f>AVERAGEIFS(Entrada!$G$7:$G$3006,Entrada!$D$7:$D$3006,$D$5,Entrada!$I$7:$I$3006,P891)</f>
        <v>#DIV/0!</v>
      </c>
      <c r="R891" s="80" t="e">
        <f>AVERAGEIFS(Entrada!$J$7:$J$3006,Entrada!$D$7:$D$3006,$D$5,Entrada!$I$7:$I$3006,P891)</f>
        <v>#DIV/0!</v>
      </c>
      <c r="S891" s="80">
        <v>8.8699999999999994E-3</v>
      </c>
    </row>
    <row r="892" spans="11:19" ht="15" customHeight="1">
      <c r="K892" s="2" t="str">
        <f>IF(PG!D894="","-",PG!D894)</f>
        <v>-</v>
      </c>
      <c r="N892" s="80" t="str">
        <f t="shared" si="31"/>
        <v/>
      </c>
      <c r="O892" s="80" t="str">
        <f t="shared" si="32"/>
        <v/>
      </c>
      <c r="P892" s="80" t="str">
        <f>IF(PI_For!C894=0,"Não cadastrado",PI_For!C894)</f>
        <v>Não cadastrado</v>
      </c>
      <c r="Q892" s="80" t="e">
        <f>AVERAGEIFS(Entrada!$G$7:$G$3006,Entrada!$D$7:$D$3006,$D$5,Entrada!$I$7:$I$3006,P892)</f>
        <v>#DIV/0!</v>
      </c>
      <c r="R892" s="80" t="e">
        <f>AVERAGEIFS(Entrada!$J$7:$J$3006,Entrada!$D$7:$D$3006,$D$5,Entrada!$I$7:$I$3006,P892)</f>
        <v>#DIV/0!</v>
      </c>
      <c r="S892" s="80">
        <v>8.8800000000000007E-3</v>
      </c>
    </row>
    <row r="893" spans="11:19" ht="15" customHeight="1">
      <c r="K893" s="2" t="str">
        <f>IF(PG!D895="","-",PG!D895)</f>
        <v>-</v>
      </c>
      <c r="N893" s="80" t="str">
        <f t="shared" si="31"/>
        <v/>
      </c>
      <c r="O893" s="80" t="str">
        <f t="shared" si="32"/>
        <v/>
      </c>
      <c r="P893" s="80" t="str">
        <f>IF(PI_For!C895=0,"Não cadastrado",PI_For!C895)</f>
        <v>Não cadastrado</v>
      </c>
      <c r="Q893" s="80" t="e">
        <f>AVERAGEIFS(Entrada!$G$7:$G$3006,Entrada!$D$7:$D$3006,$D$5,Entrada!$I$7:$I$3006,P893)</f>
        <v>#DIV/0!</v>
      </c>
      <c r="R893" s="80" t="e">
        <f>AVERAGEIFS(Entrada!$J$7:$J$3006,Entrada!$D$7:$D$3006,$D$5,Entrada!$I$7:$I$3006,P893)</f>
        <v>#DIV/0!</v>
      </c>
      <c r="S893" s="80">
        <v>8.8900000000000003E-3</v>
      </c>
    </row>
    <row r="894" spans="11:19" ht="15" customHeight="1">
      <c r="K894" s="2" t="str">
        <f>IF(PG!D896="","-",PG!D896)</f>
        <v>-</v>
      </c>
      <c r="N894" s="80" t="str">
        <f t="shared" si="31"/>
        <v/>
      </c>
      <c r="O894" s="80" t="str">
        <f t="shared" si="32"/>
        <v/>
      </c>
      <c r="P894" s="80" t="str">
        <f>IF(PI_For!C896=0,"Não cadastrado",PI_For!C896)</f>
        <v>Não cadastrado</v>
      </c>
      <c r="Q894" s="80" t="e">
        <f>AVERAGEIFS(Entrada!$G$7:$G$3006,Entrada!$D$7:$D$3006,$D$5,Entrada!$I$7:$I$3006,P894)</f>
        <v>#DIV/0!</v>
      </c>
      <c r="R894" s="80" t="e">
        <f>AVERAGEIFS(Entrada!$J$7:$J$3006,Entrada!$D$7:$D$3006,$D$5,Entrada!$I$7:$I$3006,P894)</f>
        <v>#DIV/0!</v>
      </c>
      <c r="S894" s="80">
        <v>8.8999999999999999E-3</v>
      </c>
    </row>
    <row r="895" spans="11:19" ht="15" customHeight="1">
      <c r="K895" s="2" t="str">
        <f>IF(PG!D897="","-",PG!D897)</f>
        <v>-</v>
      </c>
      <c r="N895" s="80" t="str">
        <f t="shared" si="31"/>
        <v/>
      </c>
      <c r="O895" s="80" t="str">
        <f t="shared" si="32"/>
        <v/>
      </c>
      <c r="P895" s="80" t="str">
        <f>IF(PI_For!C897=0,"Não cadastrado",PI_For!C897)</f>
        <v>Não cadastrado</v>
      </c>
      <c r="Q895" s="80" t="e">
        <f>AVERAGEIFS(Entrada!$G$7:$G$3006,Entrada!$D$7:$D$3006,$D$5,Entrada!$I$7:$I$3006,P895)</f>
        <v>#DIV/0!</v>
      </c>
      <c r="R895" s="80" t="e">
        <f>AVERAGEIFS(Entrada!$J$7:$J$3006,Entrada!$D$7:$D$3006,$D$5,Entrada!$I$7:$I$3006,P895)</f>
        <v>#DIV/0!</v>
      </c>
      <c r="S895" s="80">
        <v>8.9099999999999995E-3</v>
      </c>
    </row>
    <row r="896" spans="11:19" ht="15" customHeight="1">
      <c r="K896" s="2" t="str">
        <f>IF(PG!D898="","-",PG!D898)</f>
        <v>-</v>
      </c>
      <c r="N896" s="80" t="str">
        <f t="shared" si="31"/>
        <v/>
      </c>
      <c r="O896" s="80" t="str">
        <f t="shared" si="32"/>
        <v/>
      </c>
      <c r="P896" s="80" t="str">
        <f>IF(PI_For!C898=0,"Não cadastrado",PI_For!C898)</f>
        <v>Não cadastrado</v>
      </c>
      <c r="Q896" s="80" t="e">
        <f>AVERAGEIFS(Entrada!$G$7:$G$3006,Entrada!$D$7:$D$3006,$D$5,Entrada!$I$7:$I$3006,P896)</f>
        <v>#DIV/0!</v>
      </c>
      <c r="R896" s="80" t="e">
        <f>AVERAGEIFS(Entrada!$J$7:$J$3006,Entrada!$D$7:$D$3006,$D$5,Entrada!$I$7:$I$3006,P896)</f>
        <v>#DIV/0!</v>
      </c>
      <c r="S896" s="80">
        <v>8.9200000000000008E-3</v>
      </c>
    </row>
    <row r="897" spans="11:19" ht="15" customHeight="1">
      <c r="K897" s="2" t="str">
        <f>IF(PG!D899="","-",PG!D899)</f>
        <v>-</v>
      </c>
      <c r="N897" s="80" t="str">
        <f t="shared" si="31"/>
        <v/>
      </c>
      <c r="O897" s="80" t="str">
        <f t="shared" si="32"/>
        <v/>
      </c>
      <c r="P897" s="80" t="str">
        <f>IF(PI_For!C899=0,"Não cadastrado",PI_For!C899)</f>
        <v>Não cadastrado</v>
      </c>
      <c r="Q897" s="80" t="e">
        <f>AVERAGEIFS(Entrada!$G$7:$G$3006,Entrada!$D$7:$D$3006,$D$5,Entrada!$I$7:$I$3006,P897)</f>
        <v>#DIV/0!</v>
      </c>
      <c r="R897" s="80" t="e">
        <f>AVERAGEIFS(Entrada!$J$7:$J$3006,Entrada!$D$7:$D$3006,$D$5,Entrada!$I$7:$I$3006,P897)</f>
        <v>#DIV/0!</v>
      </c>
      <c r="S897" s="80">
        <v>8.9300000000000004E-3</v>
      </c>
    </row>
    <row r="898" spans="11:19" ht="15" customHeight="1">
      <c r="K898" s="2" t="str">
        <f>IF(PG!D900="","-",PG!D900)</f>
        <v>-</v>
      </c>
      <c r="N898" s="80" t="str">
        <f t="shared" si="31"/>
        <v/>
      </c>
      <c r="O898" s="80" t="str">
        <f t="shared" si="32"/>
        <v/>
      </c>
      <c r="P898" s="80" t="str">
        <f>IF(PI_For!C900=0,"Não cadastrado",PI_For!C900)</f>
        <v>Não cadastrado</v>
      </c>
      <c r="Q898" s="80" t="e">
        <f>AVERAGEIFS(Entrada!$G$7:$G$3006,Entrada!$D$7:$D$3006,$D$5,Entrada!$I$7:$I$3006,P898)</f>
        <v>#DIV/0!</v>
      </c>
      <c r="R898" s="80" t="e">
        <f>AVERAGEIFS(Entrada!$J$7:$J$3006,Entrada!$D$7:$D$3006,$D$5,Entrada!$I$7:$I$3006,P898)</f>
        <v>#DIV/0!</v>
      </c>
      <c r="S898" s="80">
        <v>8.94E-3</v>
      </c>
    </row>
    <row r="899" spans="11:19" ht="15" customHeight="1">
      <c r="K899" s="2" t="str">
        <f>IF(PG!D901="","-",PG!D901)</f>
        <v>-</v>
      </c>
      <c r="N899" s="80" t="str">
        <f t="shared" si="31"/>
        <v/>
      </c>
      <c r="O899" s="80" t="str">
        <f t="shared" si="32"/>
        <v/>
      </c>
      <c r="P899" s="80" t="str">
        <f>IF(PI_For!C901=0,"Não cadastrado",PI_For!C901)</f>
        <v>Não cadastrado</v>
      </c>
      <c r="Q899" s="80" t="e">
        <f>AVERAGEIFS(Entrada!$G$7:$G$3006,Entrada!$D$7:$D$3006,$D$5,Entrada!$I$7:$I$3006,P899)</f>
        <v>#DIV/0!</v>
      </c>
      <c r="R899" s="80" t="e">
        <f>AVERAGEIFS(Entrada!$J$7:$J$3006,Entrada!$D$7:$D$3006,$D$5,Entrada!$I$7:$I$3006,P899)</f>
        <v>#DIV/0!</v>
      </c>
      <c r="S899" s="80">
        <v>8.9499999999999996E-3</v>
      </c>
    </row>
    <row r="900" spans="11:19" ht="15" customHeight="1">
      <c r="K900" s="2" t="str">
        <f>IF(PG!D902="","-",PG!D902)</f>
        <v>-</v>
      </c>
      <c r="N900" s="80" t="str">
        <f t="shared" si="31"/>
        <v/>
      </c>
      <c r="O900" s="80" t="str">
        <f t="shared" si="32"/>
        <v/>
      </c>
      <c r="P900" s="80" t="str">
        <f>IF(PI_For!C902=0,"Não cadastrado",PI_For!C902)</f>
        <v>Não cadastrado</v>
      </c>
      <c r="Q900" s="80" t="e">
        <f>AVERAGEIFS(Entrada!$G$7:$G$3006,Entrada!$D$7:$D$3006,$D$5,Entrada!$I$7:$I$3006,P900)</f>
        <v>#DIV/0!</v>
      </c>
      <c r="R900" s="80" t="e">
        <f>AVERAGEIFS(Entrada!$J$7:$J$3006,Entrada!$D$7:$D$3006,$D$5,Entrada!$I$7:$I$3006,P900)</f>
        <v>#DIV/0!</v>
      </c>
      <c r="S900" s="80">
        <v>8.9599999999999992E-3</v>
      </c>
    </row>
    <row r="901" spans="11:19" ht="15" customHeight="1">
      <c r="K901" s="2" t="str">
        <f>IF(PG!D903="","-",PG!D903)</f>
        <v>-</v>
      </c>
      <c r="N901" s="80" t="str">
        <f t="shared" si="31"/>
        <v/>
      </c>
      <c r="O901" s="80" t="str">
        <f t="shared" si="32"/>
        <v/>
      </c>
      <c r="P901" s="80" t="str">
        <f>IF(PI_For!C903=0,"Não cadastrado",PI_For!C903)</f>
        <v>Não cadastrado</v>
      </c>
      <c r="Q901" s="80" t="e">
        <f>AVERAGEIFS(Entrada!$G$7:$G$3006,Entrada!$D$7:$D$3006,$D$5,Entrada!$I$7:$I$3006,P901)</f>
        <v>#DIV/0!</v>
      </c>
      <c r="R901" s="80" t="e">
        <f>AVERAGEIFS(Entrada!$J$7:$J$3006,Entrada!$D$7:$D$3006,$D$5,Entrada!$I$7:$I$3006,P901)</f>
        <v>#DIV/0!</v>
      </c>
      <c r="S901" s="80">
        <v>8.9700000000000005E-3</v>
      </c>
    </row>
    <row r="902" spans="11:19" ht="15" customHeight="1">
      <c r="K902" s="2" t="str">
        <f>IF(PG!D904="","-",PG!D904)</f>
        <v>-</v>
      </c>
      <c r="N902" s="80" t="str">
        <f t="shared" ref="N902:N965" si="33">IFERROR(Q902+S902,"")</f>
        <v/>
      </c>
      <c r="O902" s="80" t="str">
        <f t="shared" ref="O902:O965" si="34">IFERROR(R902+S902,"")</f>
        <v/>
      </c>
      <c r="P902" s="80" t="str">
        <f>IF(PI_For!C904=0,"Não cadastrado",PI_For!C904)</f>
        <v>Não cadastrado</v>
      </c>
      <c r="Q902" s="80" t="e">
        <f>AVERAGEIFS(Entrada!$G$7:$G$3006,Entrada!$D$7:$D$3006,$D$5,Entrada!$I$7:$I$3006,P902)</f>
        <v>#DIV/0!</v>
      </c>
      <c r="R902" s="80" t="e">
        <f>AVERAGEIFS(Entrada!$J$7:$J$3006,Entrada!$D$7:$D$3006,$D$5,Entrada!$I$7:$I$3006,P902)</f>
        <v>#DIV/0!</v>
      </c>
      <c r="S902" s="80">
        <v>8.9800000000000001E-3</v>
      </c>
    </row>
    <row r="903" spans="11:19" ht="15" customHeight="1">
      <c r="K903" s="2" t="str">
        <f>IF(PG!D905="","-",PG!D905)</f>
        <v>-</v>
      </c>
      <c r="N903" s="80" t="str">
        <f t="shared" si="33"/>
        <v/>
      </c>
      <c r="O903" s="80" t="str">
        <f t="shared" si="34"/>
        <v/>
      </c>
      <c r="P903" s="80" t="str">
        <f>IF(PI_For!C905=0,"Não cadastrado",PI_For!C905)</f>
        <v>Não cadastrado</v>
      </c>
      <c r="Q903" s="80" t="e">
        <f>AVERAGEIFS(Entrada!$G$7:$G$3006,Entrada!$D$7:$D$3006,$D$5,Entrada!$I$7:$I$3006,P903)</f>
        <v>#DIV/0!</v>
      </c>
      <c r="R903" s="80" t="e">
        <f>AVERAGEIFS(Entrada!$J$7:$J$3006,Entrada!$D$7:$D$3006,$D$5,Entrada!$I$7:$I$3006,P903)</f>
        <v>#DIV/0!</v>
      </c>
      <c r="S903" s="80">
        <v>8.9899999999999997E-3</v>
      </c>
    </row>
    <row r="904" spans="11:19" ht="15" customHeight="1">
      <c r="K904" s="2" t="str">
        <f>IF(PG!D906="","-",PG!D906)</f>
        <v>-</v>
      </c>
      <c r="N904" s="80" t="str">
        <f t="shared" si="33"/>
        <v/>
      </c>
      <c r="O904" s="80" t="str">
        <f t="shared" si="34"/>
        <v/>
      </c>
      <c r="P904" s="80" t="str">
        <f>IF(PI_For!C906=0,"Não cadastrado",PI_For!C906)</f>
        <v>Não cadastrado</v>
      </c>
      <c r="Q904" s="80" t="e">
        <f>AVERAGEIFS(Entrada!$G$7:$G$3006,Entrada!$D$7:$D$3006,$D$5,Entrada!$I$7:$I$3006,P904)</f>
        <v>#DIV/0!</v>
      </c>
      <c r="R904" s="80" t="e">
        <f>AVERAGEIFS(Entrada!$J$7:$J$3006,Entrada!$D$7:$D$3006,$D$5,Entrada!$I$7:$I$3006,P904)</f>
        <v>#DIV/0!</v>
      </c>
      <c r="S904" s="80">
        <v>8.9999999999999993E-3</v>
      </c>
    </row>
    <row r="905" spans="11:19" ht="15" customHeight="1">
      <c r="K905" s="2" t="str">
        <f>IF(PG!D907="","-",PG!D907)</f>
        <v>-</v>
      </c>
      <c r="N905" s="80" t="str">
        <f t="shared" si="33"/>
        <v/>
      </c>
      <c r="O905" s="80" t="str">
        <f t="shared" si="34"/>
        <v/>
      </c>
      <c r="P905" s="80" t="str">
        <f>IF(PI_For!C907=0,"Não cadastrado",PI_For!C907)</f>
        <v>Não cadastrado</v>
      </c>
      <c r="Q905" s="80" t="e">
        <f>AVERAGEIFS(Entrada!$G$7:$G$3006,Entrada!$D$7:$D$3006,$D$5,Entrada!$I$7:$I$3006,P905)</f>
        <v>#DIV/0!</v>
      </c>
      <c r="R905" s="80" t="e">
        <f>AVERAGEIFS(Entrada!$J$7:$J$3006,Entrada!$D$7:$D$3006,$D$5,Entrada!$I$7:$I$3006,P905)</f>
        <v>#DIV/0!</v>
      </c>
      <c r="S905" s="80">
        <v>9.0100000000000006E-3</v>
      </c>
    </row>
    <row r="906" spans="11:19" ht="15" customHeight="1">
      <c r="K906" s="2" t="str">
        <f>IF(PG!D908="","-",PG!D908)</f>
        <v>-</v>
      </c>
      <c r="N906" s="80" t="str">
        <f t="shared" si="33"/>
        <v/>
      </c>
      <c r="O906" s="80" t="str">
        <f t="shared" si="34"/>
        <v/>
      </c>
      <c r="P906" s="80" t="str">
        <f>IF(PI_For!C908=0,"Não cadastrado",PI_For!C908)</f>
        <v>Não cadastrado</v>
      </c>
      <c r="Q906" s="80" t="e">
        <f>AVERAGEIFS(Entrada!$G$7:$G$3006,Entrada!$D$7:$D$3006,$D$5,Entrada!$I$7:$I$3006,P906)</f>
        <v>#DIV/0!</v>
      </c>
      <c r="R906" s="80" t="e">
        <f>AVERAGEIFS(Entrada!$J$7:$J$3006,Entrada!$D$7:$D$3006,$D$5,Entrada!$I$7:$I$3006,P906)</f>
        <v>#DIV/0!</v>
      </c>
      <c r="S906" s="80">
        <v>9.0200000000000002E-3</v>
      </c>
    </row>
    <row r="907" spans="11:19" ht="15" customHeight="1">
      <c r="K907" s="2" t="str">
        <f>IF(PG!D909="","-",PG!D909)</f>
        <v>-</v>
      </c>
      <c r="N907" s="80" t="str">
        <f t="shared" si="33"/>
        <v/>
      </c>
      <c r="O907" s="80" t="str">
        <f t="shared" si="34"/>
        <v/>
      </c>
      <c r="P907" s="80" t="str">
        <f>IF(PI_For!C909=0,"Não cadastrado",PI_For!C909)</f>
        <v>Não cadastrado</v>
      </c>
      <c r="Q907" s="80" t="e">
        <f>AVERAGEIFS(Entrada!$G$7:$G$3006,Entrada!$D$7:$D$3006,$D$5,Entrada!$I$7:$I$3006,P907)</f>
        <v>#DIV/0!</v>
      </c>
      <c r="R907" s="80" t="e">
        <f>AVERAGEIFS(Entrada!$J$7:$J$3006,Entrada!$D$7:$D$3006,$D$5,Entrada!$I$7:$I$3006,P907)</f>
        <v>#DIV/0!</v>
      </c>
      <c r="S907" s="80">
        <v>9.0299999999999998E-3</v>
      </c>
    </row>
    <row r="908" spans="11:19" ht="15" customHeight="1">
      <c r="K908" s="2" t="str">
        <f>IF(PG!D910="","-",PG!D910)</f>
        <v>-</v>
      </c>
      <c r="N908" s="80" t="str">
        <f t="shared" si="33"/>
        <v/>
      </c>
      <c r="O908" s="80" t="str">
        <f t="shared" si="34"/>
        <v/>
      </c>
      <c r="P908" s="80" t="str">
        <f>IF(PI_For!C910=0,"Não cadastrado",PI_For!C910)</f>
        <v>Não cadastrado</v>
      </c>
      <c r="Q908" s="80" t="e">
        <f>AVERAGEIFS(Entrada!$G$7:$G$3006,Entrada!$D$7:$D$3006,$D$5,Entrada!$I$7:$I$3006,P908)</f>
        <v>#DIV/0!</v>
      </c>
      <c r="R908" s="80" t="e">
        <f>AVERAGEIFS(Entrada!$J$7:$J$3006,Entrada!$D$7:$D$3006,$D$5,Entrada!$I$7:$I$3006,P908)</f>
        <v>#DIV/0!</v>
      </c>
      <c r="S908" s="80">
        <v>9.0399999999999994E-3</v>
      </c>
    </row>
    <row r="909" spans="11:19" ht="15" customHeight="1">
      <c r="K909" s="2" t="str">
        <f>IF(PG!D911="","-",PG!D911)</f>
        <v>-</v>
      </c>
      <c r="N909" s="80" t="str">
        <f t="shared" si="33"/>
        <v/>
      </c>
      <c r="O909" s="80" t="str">
        <f t="shared" si="34"/>
        <v/>
      </c>
      <c r="P909" s="80" t="str">
        <f>IF(PI_For!C911=0,"Não cadastrado",PI_For!C911)</f>
        <v>Não cadastrado</v>
      </c>
      <c r="Q909" s="80" t="e">
        <f>AVERAGEIFS(Entrada!$G$7:$G$3006,Entrada!$D$7:$D$3006,$D$5,Entrada!$I$7:$I$3006,P909)</f>
        <v>#DIV/0!</v>
      </c>
      <c r="R909" s="80" t="e">
        <f>AVERAGEIFS(Entrada!$J$7:$J$3006,Entrada!$D$7:$D$3006,$D$5,Entrada!$I$7:$I$3006,P909)</f>
        <v>#DIV/0!</v>
      </c>
      <c r="S909" s="80">
        <v>9.0500000000000008E-3</v>
      </c>
    </row>
    <row r="910" spans="11:19" ht="15" customHeight="1">
      <c r="K910" s="2" t="str">
        <f>IF(PG!D912="","-",PG!D912)</f>
        <v>-</v>
      </c>
      <c r="N910" s="80" t="str">
        <f t="shared" si="33"/>
        <v/>
      </c>
      <c r="O910" s="80" t="str">
        <f t="shared" si="34"/>
        <v/>
      </c>
      <c r="P910" s="80" t="str">
        <f>IF(PI_For!C912=0,"Não cadastrado",PI_For!C912)</f>
        <v>Não cadastrado</v>
      </c>
      <c r="Q910" s="80" t="e">
        <f>AVERAGEIFS(Entrada!$G$7:$G$3006,Entrada!$D$7:$D$3006,$D$5,Entrada!$I$7:$I$3006,P910)</f>
        <v>#DIV/0!</v>
      </c>
      <c r="R910" s="80" t="e">
        <f>AVERAGEIFS(Entrada!$J$7:$J$3006,Entrada!$D$7:$D$3006,$D$5,Entrada!$I$7:$I$3006,P910)</f>
        <v>#DIV/0!</v>
      </c>
      <c r="S910" s="80">
        <v>9.0600000000000003E-3</v>
      </c>
    </row>
    <row r="911" spans="11:19" ht="15" customHeight="1">
      <c r="K911" s="2" t="str">
        <f>IF(PG!D913="","-",PG!D913)</f>
        <v>-</v>
      </c>
      <c r="N911" s="80" t="str">
        <f t="shared" si="33"/>
        <v/>
      </c>
      <c r="O911" s="80" t="str">
        <f t="shared" si="34"/>
        <v/>
      </c>
      <c r="P911" s="80" t="str">
        <f>IF(PI_For!C913=0,"Não cadastrado",PI_For!C913)</f>
        <v>Não cadastrado</v>
      </c>
      <c r="Q911" s="80" t="e">
        <f>AVERAGEIFS(Entrada!$G$7:$G$3006,Entrada!$D$7:$D$3006,$D$5,Entrada!$I$7:$I$3006,P911)</f>
        <v>#DIV/0!</v>
      </c>
      <c r="R911" s="80" t="e">
        <f>AVERAGEIFS(Entrada!$J$7:$J$3006,Entrada!$D$7:$D$3006,$D$5,Entrada!$I$7:$I$3006,P911)</f>
        <v>#DIV/0!</v>
      </c>
      <c r="S911" s="80">
        <v>9.0699999999999999E-3</v>
      </c>
    </row>
    <row r="912" spans="11:19" ht="15" customHeight="1">
      <c r="K912" s="2" t="str">
        <f>IF(PG!D914="","-",PG!D914)</f>
        <v>-</v>
      </c>
      <c r="N912" s="80" t="str">
        <f t="shared" si="33"/>
        <v/>
      </c>
      <c r="O912" s="80" t="str">
        <f t="shared" si="34"/>
        <v/>
      </c>
      <c r="P912" s="80" t="str">
        <f>IF(PI_For!C914=0,"Não cadastrado",PI_For!C914)</f>
        <v>Não cadastrado</v>
      </c>
      <c r="Q912" s="80" t="e">
        <f>AVERAGEIFS(Entrada!$G$7:$G$3006,Entrada!$D$7:$D$3006,$D$5,Entrada!$I$7:$I$3006,P912)</f>
        <v>#DIV/0!</v>
      </c>
      <c r="R912" s="80" t="e">
        <f>AVERAGEIFS(Entrada!$J$7:$J$3006,Entrada!$D$7:$D$3006,$D$5,Entrada!$I$7:$I$3006,P912)</f>
        <v>#DIV/0!</v>
      </c>
      <c r="S912" s="80">
        <v>9.0799999999999995E-3</v>
      </c>
    </row>
    <row r="913" spans="11:19" ht="15" customHeight="1">
      <c r="K913" s="2" t="str">
        <f>IF(PG!D915="","-",PG!D915)</f>
        <v>-</v>
      </c>
      <c r="N913" s="80" t="str">
        <f t="shared" si="33"/>
        <v/>
      </c>
      <c r="O913" s="80" t="str">
        <f t="shared" si="34"/>
        <v/>
      </c>
      <c r="P913" s="80" t="str">
        <f>IF(PI_For!C915=0,"Não cadastrado",PI_For!C915)</f>
        <v>Não cadastrado</v>
      </c>
      <c r="Q913" s="80" t="e">
        <f>AVERAGEIFS(Entrada!$G$7:$G$3006,Entrada!$D$7:$D$3006,$D$5,Entrada!$I$7:$I$3006,P913)</f>
        <v>#DIV/0!</v>
      </c>
      <c r="R913" s="80" t="e">
        <f>AVERAGEIFS(Entrada!$J$7:$J$3006,Entrada!$D$7:$D$3006,$D$5,Entrada!$I$7:$I$3006,P913)</f>
        <v>#DIV/0!</v>
      </c>
      <c r="S913" s="80">
        <v>9.0900000000000009E-3</v>
      </c>
    </row>
    <row r="914" spans="11:19" ht="15" customHeight="1">
      <c r="K914" s="2" t="str">
        <f>IF(PG!D916="","-",PG!D916)</f>
        <v>-</v>
      </c>
      <c r="N914" s="80" t="str">
        <f t="shared" si="33"/>
        <v/>
      </c>
      <c r="O914" s="80" t="str">
        <f t="shared" si="34"/>
        <v/>
      </c>
      <c r="P914" s="80" t="str">
        <f>IF(PI_For!C916=0,"Não cadastrado",PI_For!C916)</f>
        <v>Não cadastrado</v>
      </c>
      <c r="Q914" s="80" t="e">
        <f>AVERAGEIFS(Entrada!$G$7:$G$3006,Entrada!$D$7:$D$3006,$D$5,Entrada!$I$7:$I$3006,P914)</f>
        <v>#DIV/0!</v>
      </c>
      <c r="R914" s="80" t="e">
        <f>AVERAGEIFS(Entrada!$J$7:$J$3006,Entrada!$D$7:$D$3006,$D$5,Entrada!$I$7:$I$3006,P914)</f>
        <v>#DIV/0!</v>
      </c>
      <c r="S914" s="80">
        <v>9.1000000000000004E-3</v>
      </c>
    </row>
    <row r="915" spans="11:19" ht="15" customHeight="1">
      <c r="K915" s="2" t="str">
        <f>IF(PG!D917="","-",PG!D917)</f>
        <v>-</v>
      </c>
      <c r="N915" s="80" t="str">
        <f t="shared" si="33"/>
        <v/>
      </c>
      <c r="O915" s="80" t="str">
        <f t="shared" si="34"/>
        <v/>
      </c>
      <c r="P915" s="80" t="str">
        <f>IF(PI_For!C917=0,"Não cadastrado",PI_For!C917)</f>
        <v>Não cadastrado</v>
      </c>
      <c r="Q915" s="80" t="e">
        <f>AVERAGEIFS(Entrada!$G$7:$G$3006,Entrada!$D$7:$D$3006,$D$5,Entrada!$I$7:$I$3006,P915)</f>
        <v>#DIV/0!</v>
      </c>
      <c r="R915" s="80" t="e">
        <f>AVERAGEIFS(Entrada!$J$7:$J$3006,Entrada!$D$7:$D$3006,$D$5,Entrada!$I$7:$I$3006,P915)</f>
        <v>#DIV/0!</v>
      </c>
      <c r="S915" s="80">
        <v>9.11E-3</v>
      </c>
    </row>
    <row r="916" spans="11:19" ht="15" customHeight="1">
      <c r="K916" s="2" t="str">
        <f>IF(PG!D918="","-",PG!D918)</f>
        <v>-</v>
      </c>
      <c r="N916" s="80" t="str">
        <f t="shared" si="33"/>
        <v/>
      </c>
      <c r="O916" s="80" t="str">
        <f t="shared" si="34"/>
        <v/>
      </c>
      <c r="P916" s="80" t="str">
        <f>IF(PI_For!C918=0,"Não cadastrado",PI_For!C918)</f>
        <v>Não cadastrado</v>
      </c>
      <c r="Q916" s="80" t="e">
        <f>AVERAGEIFS(Entrada!$G$7:$G$3006,Entrada!$D$7:$D$3006,$D$5,Entrada!$I$7:$I$3006,P916)</f>
        <v>#DIV/0!</v>
      </c>
      <c r="R916" s="80" t="e">
        <f>AVERAGEIFS(Entrada!$J$7:$J$3006,Entrada!$D$7:$D$3006,$D$5,Entrada!$I$7:$I$3006,P916)</f>
        <v>#DIV/0!</v>
      </c>
      <c r="S916" s="80">
        <v>9.1199999999999996E-3</v>
      </c>
    </row>
    <row r="917" spans="11:19" ht="15" customHeight="1">
      <c r="K917" s="2" t="str">
        <f>IF(PG!D919="","-",PG!D919)</f>
        <v>-</v>
      </c>
      <c r="N917" s="80" t="str">
        <f t="shared" si="33"/>
        <v/>
      </c>
      <c r="O917" s="80" t="str">
        <f t="shared" si="34"/>
        <v/>
      </c>
      <c r="P917" s="80" t="str">
        <f>IF(PI_For!C919=0,"Não cadastrado",PI_For!C919)</f>
        <v>Não cadastrado</v>
      </c>
      <c r="Q917" s="80" t="e">
        <f>AVERAGEIFS(Entrada!$G$7:$G$3006,Entrada!$D$7:$D$3006,$D$5,Entrada!$I$7:$I$3006,P917)</f>
        <v>#DIV/0!</v>
      </c>
      <c r="R917" s="80" t="e">
        <f>AVERAGEIFS(Entrada!$J$7:$J$3006,Entrada!$D$7:$D$3006,$D$5,Entrada!$I$7:$I$3006,P917)</f>
        <v>#DIV/0!</v>
      </c>
      <c r="S917" s="80">
        <v>9.1299999999999992E-3</v>
      </c>
    </row>
    <row r="918" spans="11:19" ht="15" customHeight="1">
      <c r="K918" s="2" t="str">
        <f>IF(PG!D920="","-",PG!D920)</f>
        <v>-</v>
      </c>
      <c r="N918" s="80" t="str">
        <f t="shared" si="33"/>
        <v/>
      </c>
      <c r="O918" s="80" t="str">
        <f t="shared" si="34"/>
        <v/>
      </c>
      <c r="P918" s="80" t="str">
        <f>IF(PI_For!C920=0,"Não cadastrado",PI_For!C920)</f>
        <v>Não cadastrado</v>
      </c>
      <c r="Q918" s="80" t="e">
        <f>AVERAGEIFS(Entrada!$G$7:$G$3006,Entrada!$D$7:$D$3006,$D$5,Entrada!$I$7:$I$3006,P918)</f>
        <v>#DIV/0!</v>
      </c>
      <c r="R918" s="80" t="e">
        <f>AVERAGEIFS(Entrada!$J$7:$J$3006,Entrada!$D$7:$D$3006,$D$5,Entrada!$I$7:$I$3006,P918)</f>
        <v>#DIV/0!</v>
      </c>
      <c r="S918" s="80">
        <v>9.1400000000000006E-3</v>
      </c>
    </row>
    <row r="919" spans="11:19" ht="15" customHeight="1">
      <c r="K919" s="2" t="str">
        <f>IF(PG!D921="","-",PG!D921)</f>
        <v>-</v>
      </c>
      <c r="N919" s="80" t="str">
        <f t="shared" si="33"/>
        <v/>
      </c>
      <c r="O919" s="80" t="str">
        <f t="shared" si="34"/>
        <v/>
      </c>
      <c r="P919" s="80" t="str">
        <f>IF(PI_For!C921=0,"Não cadastrado",PI_For!C921)</f>
        <v>Não cadastrado</v>
      </c>
      <c r="Q919" s="80" t="e">
        <f>AVERAGEIFS(Entrada!$G$7:$G$3006,Entrada!$D$7:$D$3006,$D$5,Entrada!$I$7:$I$3006,P919)</f>
        <v>#DIV/0!</v>
      </c>
      <c r="R919" s="80" t="e">
        <f>AVERAGEIFS(Entrada!$J$7:$J$3006,Entrada!$D$7:$D$3006,$D$5,Entrada!$I$7:$I$3006,P919)</f>
        <v>#DIV/0!</v>
      </c>
      <c r="S919" s="80">
        <v>9.1500000000000001E-3</v>
      </c>
    </row>
    <row r="920" spans="11:19" ht="15" customHeight="1">
      <c r="K920" s="2" t="str">
        <f>IF(PG!D922="","-",PG!D922)</f>
        <v>-</v>
      </c>
      <c r="N920" s="80" t="str">
        <f t="shared" si="33"/>
        <v/>
      </c>
      <c r="O920" s="80" t="str">
        <f t="shared" si="34"/>
        <v/>
      </c>
      <c r="P920" s="80" t="str">
        <f>IF(PI_For!C922=0,"Não cadastrado",PI_For!C922)</f>
        <v>Não cadastrado</v>
      </c>
      <c r="Q920" s="80" t="e">
        <f>AVERAGEIFS(Entrada!$G$7:$G$3006,Entrada!$D$7:$D$3006,$D$5,Entrada!$I$7:$I$3006,P920)</f>
        <v>#DIV/0!</v>
      </c>
      <c r="R920" s="80" t="e">
        <f>AVERAGEIFS(Entrada!$J$7:$J$3006,Entrada!$D$7:$D$3006,$D$5,Entrada!$I$7:$I$3006,P920)</f>
        <v>#DIV/0!</v>
      </c>
      <c r="S920" s="80">
        <v>9.1599999999999997E-3</v>
      </c>
    </row>
    <row r="921" spans="11:19" ht="15" customHeight="1">
      <c r="K921" s="2" t="str">
        <f>IF(PG!D923="","-",PG!D923)</f>
        <v>-</v>
      </c>
      <c r="N921" s="80" t="str">
        <f t="shared" si="33"/>
        <v/>
      </c>
      <c r="O921" s="80" t="str">
        <f t="shared" si="34"/>
        <v/>
      </c>
      <c r="P921" s="80" t="str">
        <f>IF(PI_For!C923=0,"Não cadastrado",PI_For!C923)</f>
        <v>Não cadastrado</v>
      </c>
      <c r="Q921" s="80" t="e">
        <f>AVERAGEIFS(Entrada!$G$7:$G$3006,Entrada!$D$7:$D$3006,$D$5,Entrada!$I$7:$I$3006,P921)</f>
        <v>#DIV/0!</v>
      </c>
      <c r="R921" s="80" t="e">
        <f>AVERAGEIFS(Entrada!$J$7:$J$3006,Entrada!$D$7:$D$3006,$D$5,Entrada!$I$7:$I$3006,P921)</f>
        <v>#DIV/0!</v>
      </c>
      <c r="S921" s="80">
        <v>9.1699999999999993E-3</v>
      </c>
    </row>
    <row r="922" spans="11:19" ht="15" customHeight="1">
      <c r="K922" s="2" t="str">
        <f>IF(PG!D924="","-",PG!D924)</f>
        <v>-</v>
      </c>
      <c r="N922" s="80" t="str">
        <f t="shared" si="33"/>
        <v/>
      </c>
      <c r="O922" s="80" t="str">
        <f t="shared" si="34"/>
        <v/>
      </c>
      <c r="P922" s="80" t="str">
        <f>IF(PI_For!C924=0,"Não cadastrado",PI_For!C924)</f>
        <v>Não cadastrado</v>
      </c>
      <c r="Q922" s="80" t="e">
        <f>AVERAGEIFS(Entrada!$G$7:$G$3006,Entrada!$D$7:$D$3006,$D$5,Entrada!$I$7:$I$3006,P922)</f>
        <v>#DIV/0!</v>
      </c>
      <c r="R922" s="80" t="e">
        <f>AVERAGEIFS(Entrada!$J$7:$J$3006,Entrada!$D$7:$D$3006,$D$5,Entrada!$I$7:$I$3006,P922)</f>
        <v>#DIV/0!</v>
      </c>
      <c r="S922" s="80">
        <v>9.1800000000000007E-3</v>
      </c>
    </row>
    <row r="923" spans="11:19" ht="15" customHeight="1">
      <c r="K923" s="2" t="str">
        <f>IF(PG!D925="","-",PG!D925)</f>
        <v>-</v>
      </c>
      <c r="N923" s="80" t="str">
        <f t="shared" si="33"/>
        <v/>
      </c>
      <c r="O923" s="80" t="str">
        <f t="shared" si="34"/>
        <v/>
      </c>
      <c r="P923" s="80" t="str">
        <f>IF(PI_For!C925=0,"Não cadastrado",PI_For!C925)</f>
        <v>Não cadastrado</v>
      </c>
      <c r="Q923" s="80" t="e">
        <f>AVERAGEIFS(Entrada!$G$7:$G$3006,Entrada!$D$7:$D$3006,$D$5,Entrada!$I$7:$I$3006,P923)</f>
        <v>#DIV/0!</v>
      </c>
      <c r="R923" s="80" t="e">
        <f>AVERAGEIFS(Entrada!$J$7:$J$3006,Entrada!$D$7:$D$3006,$D$5,Entrada!$I$7:$I$3006,P923)</f>
        <v>#DIV/0!</v>
      </c>
      <c r="S923" s="80">
        <v>9.1900000000000003E-3</v>
      </c>
    </row>
    <row r="924" spans="11:19" ht="15" customHeight="1">
      <c r="K924" s="2" t="str">
        <f>IF(PG!D926="","-",PG!D926)</f>
        <v>-</v>
      </c>
      <c r="N924" s="80" t="str">
        <f t="shared" si="33"/>
        <v/>
      </c>
      <c r="O924" s="80" t="str">
        <f t="shared" si="34"/>
        <v/>
      </c>
      <c r="P924" s="80" t="str">
        <f>IF(PI_For!C926=0,"Não cadastrado",PI_For!C926)</f>
        <v>Não cadastrado</v>
      </c>
      <c r="Q924" s="80" t="e">
        <f>AVERAGEIFS(Entrada!$G$7:$G$3006,Entrada!$D$7:$D$3006,$D$5,Entrada!$I$7:$I$3006,P924)</f>
        <v>#DIV/0!</v>
      </c>
      <c r="R924" s="80" t="e">
        <f>AVERAGEIFS(Entrada!$J$7:$J$3006,Entrada!$D$7:$D$3006,$D$5,Entrada!$I$7:$I$3006,P924)</f>
        <v>#DIV/0!</v>
      </c>
      <c r="S924" s="80">
        <v>9.1999999999999998E-3</v>
      </c>
    </row>
    <row r="925" spans="11:19" ht="15" customHeight="1">
      <c r="K925" s="2" t="str">
        <f>IF(PG!D927="","-",PG!D927)</f>
        <v>-</v>
      </c>
      <c r="N925" s="80" t="str">
        <f t="shared" si="33"/>
        <v/>
      </c>
      <c r="O925" s="80" t="str">
        <f t="shared" si="34"/>
        <v/>
      </c>
      <c r="P925" s="80" t="str">
        <f>IF(PI_For!C927=0,"Não cadastrado",PI_For!C927)</f>
        <v>Não cadastrado</v>
      </c>
      <c r="Q925" s="80" t="e">
        <f>AVERAGEIFS(Entrada!$G$7:$G$3006,Entrada!$D$7:$D$3006,$D$5,Entrada!$I$7:$I$3006,P925)</f>
        <v>#DIV/0!</v>
      </c>
      <c r="R925" s="80" t="e">
        <f>AVERAGEIFS(Entrada!$J$7:$J$3006,Entrada!$D$7:$D$3006,$D$5,Entrada!$I$7:$I$3006,P925)</f>
        <v>#DIV/0!</v>
      </c>
      <c r="S925" s="80">
        <v>9.2099999999999994E-3</v>
      </c>
    </row>
    <row r="926" spans="11:19" ht="15" customHeight="1">
      <c r="K926" s="2" t="str">
        <f>IF(PG!D928="","-",PG!D928)</f>
        <v>-</v>
      </c>
      <c r="N926" s="80" t="str">
        <f t="shared" si="33"/>
        <v/>
      </c>
      <c r="O926" s="80" t="str">
        <f t="shared" si="34"/>
        <v/>
      </c>
      <c r="P926" s="80" t="str">
        <f>IF(PI_For!C928=0,"Não cadastrado",PI_For!C928)</f>
        <v>Não cadastrado</v>
      </c>
      <c r="Q926" s="80" t="e">
        <f>AVERAGEIFS(Entrada!$G$7:$G$3006,Entrada!$D$7:$D$3006,$D$5,Entrada!$I$7:$I$3006,P926)</f>
        <v>#DIV/0!</v>
      </c>
      <c r="R926" s="80" t="e">
        <f>AVERAGEIFS(Entrada!$J$7:$J$3006,Entrada!$D$7:$D$3006,$D$5,Entrada!$I$7:$I$3006,P926)</f>
        <v>#DIV/0!</v>
      </c>
      <c r="S926" s="80">
        <v>9.2200000000000008E-3</v>
      </c>
    </row>
    <row r="927" spans="11:19" ht="15" customHeight="1">
      <c r="K927" s="2" t="str">
        <f>IF(PG!D929="","-",PG!D929)</f>
        <v>-</v>
      </c>
      <c r="N927" s="80" t="str">
        <f t="shared" si="33"/>
        <v/>
      </c>
      <c r="O927" s="80" t="str">
        <f t="shared" si="34"/>
        <v/>
      </c>
      <c r="P927" s="80" t="str">
        <f>IF(PI_For!C929=0,"Não cadastrado",PI_For!C929)</f>
        <v>Não cadastrado</v>
      </c>
      <c r="Q927" s="80" t="e">
        <f>AVERAGEIFS(Entrada!$G$7:$G$3006,Entrada!$D$7:$D$3006,$D$5,Entrada!$I$7:$I$3006,P927)</f>
        <v>#DIV/0!</v>
      </c>
      <c r="R927" s="80" t="e">
        <f>AVERAGEIFS(Entrada!$J$7:$J$3006,Entrada!$D$7:$D$3006,$D$5,Entrada!$I$7:$I$3006,P927)</f>
        <v>#DIV/0!</v>
      </c>
      <c r="S927" s="80">
        <v>9.2300000000000004E-3</v>
      </c>
    </row>
    <row r="928" spans="11:19" ht="15" customHeight="1">
      <c r="K928" s="2" t="str">
        <f>IF(PG!D930="","-",PG!D930)</f>
        <v>-</v>
      </c>
      <c r="N928" s="80" t="str">
        <f t="shared" si="33"/>
        <v/>
      </c>
      <c r="O928" s="80" t="str">
        <f t="shared" si="34"/>
        <v/>
      </c>
      <c r="P928" s="80" t="str">
        <f>IF(PI_For!C930=0,"Não cadastrado",PI_For!C930)</f>
        <v>Não cadastrado</v>
      </c>
      <c r="Q928" s="80" t="e">
        <f>AVERAGEIFS(Entrada!$G$7:$G$3006,Entrada!$D$7:$D$3006,$D$5,Entrada!$I$7:$I$3006,P928)</f>
        <v>#DIV/0!</v>
      </c>
      <c r="R928" s="80" t="e">
        <f>AVERAGEIFS(Entrada!$J$7:$J$3006,Entrada!$D$7:$D$3006,$D$5,Entrada!$I$7:$I$3006,P928)</f>
        <v>#DIV/0!</v>
      </c>
      <c r="S928" s="80">
        <v>9.2399999999999999E-3</v>
      </c>
    </row>
    <row r="929" spans="11:19" ht="15" customHeight="1">
      <c r="K929" s="2" t="str">
        <f>IF(PG!D931="","-",PG!D931)</f>
        <v>-</v>
      </c>
      <c r="N929" s="80" t="str">
        <f t="shared" si="33"/>
        <v/>
      </c>
      <c r="O929" s="80" t="str">
        <f t="shared" si="34"/>
        <v/>
      </c>
      <c r="P929" s="80" t="str">
        <f>IF(PI_For!C931=0,"Não cadastrado",PI_For!C931)</f>
        <v>Não cadastrado</v>
      </c>
      <c r="Q929" s="80" t="e">
        <f>AVERAGEIFS(Entrada!$G$7:$G$3006,Entrada!$D$7:$D$3006,$D$5,Entrada!$I$7:$I$3006,P929)</f>
        <v>#DIV/0!</v>
      </c>
      <c r="R929" s="80" t="e">
        <f>AVERAGEIFS(Entrada!$J$7:$J$3006,Entrada!$D$7:$D$3006,$D$5,Entrada!$I$7:$I$3006,P929)</f>
        <v>#DIV/0!</v>
      </c>
      <c r="S929" s="80">
        <v>9.2499999999999995E-3</v>
      </c>
    </row>
    <row r="930" spans="11:19" ht="15" customHeight="1">
      <c r="K930" s="2" t="str">
        <f>IF(PG!D932="","-",PG!D932)</f>
        <v>-</v>
      </c>
      <c r="N930" s="80" t="str">
        <f t="shared" si="33"/>
        <v/>
      </c>
      <c r="O930" s="80" t="str">
        <f t="shared" si="34"/>
        <v/>
      </c>
      <c r="P930" s="80" t="str">
        <f>IF(PI_For!C932=0,"Não cadastrado",PI_For!C932)</f>
        <v>Não cadastrado</v>
      </c>
      <c r="Q930" s="80" t="e">
        <f>AVERAGEIFS(Entrada!$G$7:$G$3006,Entrada!$D$7:$D$3006,$D$5,Entrada!$I$7:$I$3006,P930)</f>
        <v>#DIV/0!</v>
      </c>
      <c r="R930" s="80" t="e">
        <f>AVERAGEIFS(Entrada!$J$7:$J$3006,Entrada!$D$7:$D$3006,$D$5,Entrada!$I$7:$I$3006,P930)</f>
        <v>#DIV/0!</v>
      </c>
      <c r="S930" s="80">
        <v>9.2599999999999991E-3</v>
      </c>
    </row>
    <row r="931" spans="11:19" ht="15" customHeight="1">
      <c r="K931" s="2" t="str">
        <f>IF(PG!D933="","-",PG!D933)</f>
        <v>-</v>
      </c>
      <c r="N931" s="80" t="str">
        <f t="shared" si="33"/>
        <v/>
      </c>
      <c r="O931" s="80" t="str">
        <f t="shared" si="34"/>
        <v/>
      </c>
      <c r="P931" s="80" t="str">
        <f>IF(PI_For!C933=0,"Não cadastrado",PI_For!C933)</f>
        <v>Não cadastrado</v>
      </c>
      <c r="Q931" s="80" t="e">
        <f>AVERAGEIFS(Entrada!$G$7:$G$3006,Entrada!$D$7:$D$3006,$D$5,Entrada!$I$7:$I$3006,P931)</f>
        <v>#DIV/0!</v>
      </c>
      <c r="R931" s="80" t="e">
        <f>AVERAGEIFS(Entrada!$J$7:$J$3006,Entrada!$D$7:$D$3006,$D$5,Entrada!$I$7:$I$3006,P931)</f>
        <v>#DIV/0!</v>
      </c>
      <c r="S931" s="80">
        <v>9.2700000000000005E-3</v>
      </c>
    </row>
    <row r="932" spans="11:19" ht="15" customHeight="1">
      <c r="K932" s="2" t="str">
        <f>IF(PG!D934="","-",PG!D934)</f>
        <v>-</v>
      </c>
      <c r="N932" s="80" t="str">
        <f t="shared" si="33"/>
        <v/>
      </c>
      <c r="O932" s="80" t="str">
        <f t="shared" si="34"/>
        <v/>
      </c>
      <c r="P932" s="80" t="str">
        <f>IF(PI_For!C934=0,"Não cadastrado",PI_For!C934)</f>
        <v>Não cadastrado</v>
      </c>
      <c r="Q932" s="80" t="e">
        <f>AVERAGEIFS(Entrada!$G$7:$G$3006,Entrada!$D$7:$D$3006,$D$5,Entrada!$I$7:$I$3006,P932)</f>
        <v>#DIV/0!</v>
      </c>
      <c r="R932" s="80" t="e">
        <f>AVERAGEIFS(Entrada!$J$7:$J$3006,Entrada!$D$7:$D$3006,$D$5,Entrada!$I$7:$I$3006,P932)</f>
        <v>#DIV/0!</v>
      </c>
      <c r="S932" s="80">
        <v>9.2800000000000001E-3</v>
      </c>
    </row>
    <row r="933" spans="11:19" ht="15" customHeight="1">
      <c r="K933" s="2" t="str">
        <f>IF(PG!D935="","-",PG!D935)</f>
        <v>-</v>
      </c>
      <c r="N933" s="80" t="str">
        <f t="shared" si="33"/>
        <v/>
      </c>
      <c r="O933" s="80" t="str">
        <f t="shared" si="34"/>
        <v/>
      </c>
      <c r="P933" s="80" t="str">
        <f>IF(PI_For!C935=0,"Não cadastrado",PI_For!C935)</f>
        <v>Não cadastrado</v>
      </c>
      <c r="Q933" s="80" t="e">
        <f>AVERAGEIFS(Entrada!$G$7:$G$3006,Entrada!$D$7:$D$3006,$D$5,Entrada!$I$7:$I$3006,P933)</f>
        <v>#DIV/0!</v>
      </c>
      <c r="R933" s="80" t="e">
        <f>AVERAGEIFS(Entrada!$J$7:$J$3006,Entrada!$D$7:$D$3006,$D$5,Entrada!$I$7:$I$3006,P933)</f>
        <v>#DIV/0!</v>
      </c>
      <c r="S933" s="80">
        <v>9.2899999999999996E-3</v>
      </c>
    </row>
    <row r="934" spans="11:19" ht="15" customHeight="1">
      <c r="K934" s="2" t="str">
        <f>IF(PG!D936="","-",PG!D936)</f>
        <v>-</v>
      </c>
      <c r="N934" s="80" t="str">
        <f t="shared" si="33"/>
        <v/>
      </c>
      <c r="O934" s="80" t="str">
        <f t="shared" si="34"/>
        <v/>
      </c>
      <c r="P934" s="80" t="str">
        <f>IF(PI_For!C936=0,"Não cadastrado",PI_For!C936)</f>
        <v>Não cadastrado</v>
      </c>
      <c r="Q934" s="80" t="e">
        <f>AVERAGEIFS(Entrada!$G$7:$G$3006,Entrada!$D$7:$D$3006,$D$5,Entrada!$I$7:$I$3006,P934)</f>
        <v>#DIV/0!</v>
      </c>
      <c r="R934" s="80" t="e">
        <f>AVERAGEIFS(Entrada!$J$7:$J$3006,Entrada!$D$7:$D$3006,$D$5,Entrada!$I$7:$I$3006,P934)</f>
        <v>#DIV/0!</v>
      </c>
      <c r="S934" s="80">
        <v>9.2999999999999992E-3</v>
      </c>
    </row>
    <row r="935" spans="11:19" ht="15" customHeight="1">
      <c r="K935" s="2" t="str">
        <f>IF(PG!D937="","-",PG!D937)</f>
        <v>-</v>
      </c>
      <c r="N935" s="80" t="str">
        <f t="shared" si="33"/>
        <v/>
      </c>
      <c r="O935" s="80" t="str">
        <f t="shared" si="34"/>
        <v/>
      </c>
      <c r="P935" s="80" t="str">
        <f>IF(PI_For!C937=0,"Não cadastrado",PI_For!C937)</f>
        <v>Não cadastrado</v>
      </c>
      <c r="Q935" s="80" t="e">
        <f>AVERAGEIFS(Entrada!$G$7:$G$3006,Entrada!$D$7:$D$3006,$D$5,Entrada!$I$7:$I$3006,P935)</f>
        <v>#DIV/0!</v>
      </c>
      <c r="R935" s="80" t="e">
        <f>AVERAGEIFS(Entrada!$J$7:$J$3006,Entrada!$D$7:$D$3006,$D$5,Entrada!$I$7:$I$3006,P935)</f>
        <v>#DIV/0!</v>
      </c>
      <c r="S935" s="80">
        <v>9.3100000000000006E-3</v>
      </c>
    </row>
    <row r="936" spans="11:19" ht="15" customHeight="1">
      <c r="K936" s="2" t="str">
        <f>IF(PG!D938="","-",PG!D938)</f>
        <v>-</v>
      </c>
      <c r="N936" s="80" t="str">
        <f t="shared" si="33"/>
        <v/>
      </c>
      <c r="O936" s="80" t="str">
        <f t="shared" si="34"/>
        <v/>
      </c>
      <c r="P936" s="80" t="str">
        <f>IF(PI_For!C938=0,"Não cadastrado",PI_For!C938)</f>
        <v>Não cadastrado</v>
      </c>
      <c r="Q936" s="80" t="e">
        <f>AVERAGEIFS(Entrada!$G$7:$G$3006,Entrada!$D$7:$D$3006,$D$5,Entrada!$I$7:$I$3006,P936)</f>
        <v>#DIV/0!</v>
      </c>
      <c r="R936" s="80" t="e">
        <f>AVERAGEIFS(Entrada!$J$7:$J$3006,Entrada!$D$7:$D$3006,$D$5,Entrada!$I$7:$I$3006,P936)</f>
        <v>#DIV/0!</v>
      </c>
      <c r="S936" s="80">
        <v>9.3200000000000002E-3</v>
      </c>
    </row>
    <row r="937" spans="11:19" ht="15" customHeight="1">
      <c r="K937" s="2" t="str">
        <f>IF(PG!D939="","-",PG!D939)</f>
        <v>-</v>
      </c>
      <c r="N937" s="80" t="str">
        <f t="shared" si="33"/>
        <v/>
      </c>
      <c r="O937" s="80" t="str">
        <f t="shared" si="34"/>
        <v/>
      </c>
      <c r="P937" s="80" t="str">
        <f>IF(PI_For!C939=0,"Não cadastrado",PI_For!C939)</f>
        <v>Não cadastrado</v>
      </c>
      <c r="Q937" s="80" t="e">
        <f>AVERAGEIFS(Entrada!$G$7:$G$3006,Entrada!$D$7:$D$3006,$D$5,Entrada!$I$7:$I$3006,P937)</f>
        <v>#DIV/0!</v>
      </c>
      <c r="R937" s="80" t="e">
        <f>AVERAGEIFS(Entrada!$J$7:$J$3006,Entrada!$D$7:$D$3006,$D$5,Entrada!$I$7:$I$3006,P937)</f>
        <v>#DIV/0!</v>
      </c>
      <c r="S937" s="80">
        <v>9.3299999999999998E-3</v>
      </c>
    </row>
    <row r="938" spans="11:19" ht="15" customHeight="1">
      <c r="K938" s="2" t="str">
        <f>IF(PG!D940="","-",PG!D940)</f>
        <v>-</v>
      </c>
      <c r="N938" s="80" t="str">
        <f t="shared" si="33"/>
        <v/>
      </c>
      <c r="O938" s="80" t="str">
        <f t="shared" si="34"/>
        <v/>
      </c>
      <c r="P938" s="80" t="str">
        <f>IF(PI_For!C940=0,"Não cadastrado",PI_For!C940)</f>
        <v>Não cadastrado</v>
      </c>
      <c r="Q938" s="80" t="e">
        <f>AVERAGEIFS(Entrada!$G$7:$G$3006,Entrada!$D$7:$D$3006,$D$5,Entrada!$I$7:$I$3006,P938)</f>
        <v>#DIV/0!</v>
      </c>
      <c r="R938" s="80" t="e">
        <f>AVERAGEIFS(Entrada!$J$7:$J$3006,Entrada!$D$7:$D$3006,$D$5,Entrada!$I$7:$I$3006,P938)</f>
        <v>#DIV/0!</v>
      </c>
      <c r="S938" s="80">
        <v>9.3399999999999993E-3</v>
      </c>
    </row>
    <row r="939" spans="11:19" ht="15" customHeight="1">
      <c r="K939" s="2" t="str">
        <f>IF(PG!D941="","-",PG!D941)</f>
        <v>-</v>
      </c>
      <c r="N939" s="80" t="str">
        <f t="shared" si="33"/>
        <v/>
      </c>
      <c r="O939" s="80" t="str">
        <f t="shared" si="34"/>
        <v/>
      </c>
      <c r="P939" s="80" t="str">
        <f>IF(PI_For!C941=0,"Não cadastrado",PI_For!C941)</f>
        <v>Não cadastrado</v>
      </c>
      <c r="Q939" s="80" t="e">
        <f>AVERAGEIFS(Entrada!$G$7:$G$3006,Entrada!$D$7:$D$3006,$D$5,Entrada!$I$7:$I$3006,P939)</f>
        <v>#DIV/0!</v>
      </c>
      <c r="R939" s="80" t="e">
        <f>AVERAGEIFS(Entrada!$J$7:$J$3006,Entrada!$D$7:$D$3006,$D$5,Entrada!$I$7:$I$3006,P939)</f>
        <v>#DIV/0!</v>
      </c>
      <c r="S939" s="80">
        <v>9.3500000000000007E-3</v>
      </c>
    </row>
    <row r="940" spans="11:19" ht="15" customHeight="1">
      <c r="K940" s="2" t="str">
        <f>IF(PG!D942="","-",PG!D942)</f>
        <v>-</v>
      </c>
      <c r="N940" s="80" t="str">
        <f t="shared" si="33"/>
        <v/>
      </c>
      <c r="O940" s="80" t="str">
        <f t="shared" si="34"/>
        <v/>
      </c>
      <c r="P940" s="80" t="str">
        <f>IF(PI_For!C942=0,"Não cadastrado",PI_For!C942)</f>
        <v>Não cadastrado</v>
      </c>
      <c r="Q940" s="80" t="e">
        <f>AVERAGEIFS(Entrada!$G$7:$G$3006,Entrada!$D$7:$D$3006,$D$5,Entrada!$I$7:$I$3006,P940)</f>
        <v>#DIV/0!</v>
      </c>
      <c r="R940" s="80" t="e">
        <f>AVERAGEIFS(Entrada!$J$7:$J$3006,Entrada!$D$7:$D$3006,$D$5,Entrada!$I$7:$I$3006,P940)</f>
        <v>#DIV/0!</v>
      </c>
      <c r="S940" s="80">
        <v>9.3600000000000003E-3</v>
      </c>
    </row>
    <row r="941" spans="11:19" ht="15" customHeight="1">
      <c r="K941" s="2" t="str">
        <f>IF(PG!D943="","-",PG!D943)</f>
        <v>-</v>
      </c>
      <c r="N941" s="80" t="str">
        <f t="shared" si="33"/>
        <v/>
      </c>
      <c r="O941" s="80" t="str">
        <f t="shared" si="34"/>
        <v/>
      </c>
      <c r="P941" s="80" t="str">
        <f>IF(PI_For!C943=0,"Não cadastrado",PI_For!C943)</f>
        <v>Não cadastrado</v>
      </c>
      <c r="Q941" s="80" t="e">
        <f>AVERAGEIFS(Entrada!$G$7:$G$3006,Entrada!$D$7:$D$3006,$D$5,Entrada!$I$7:$I$3006,P941)</f>
        <v>#DIV/0!</v>
      </c>
      <c r="R941" s="80" t="e">
        <f>AVERAGEIFS(Entrada!$J$7:$J$3006,Entrada!$D$7:$D$3006,$D$5,Entrada!$I$7:$I$3006,P941)</f>
        <v>#DIV/0!</v>
      </c>
      <c r="S941" s="80">
        <v>9.3699999999999999E-3</v>
      </c>
    </row>
    <row r="942" spans="11:19" ht="15" customHeight="1">
      <c r="K942" s="2" t="str">
        <f>IF(PG!D944="","-",PG!D944)</f>
        <v>-</v>
      </c>
      <c r="N942" s="80" t="str">
        <f t="shared" si="33"/>
        <v/>
      </c>
      <c r="O942" s="80" t="str">
        <f t="shared" si="34"/>
        <v/>
      </c>
      <c r="P942" s="80" t="str">
        <f>IF(PI_For!C944=0,"Não cadastrado",PI_For!C944)</f>
        <v>Não cadastrado</v>
      </c>
      <c r="Q942" s="80" t="e">
        <f>AVERAGEIFS(Entrada!$G$7:$G$3006,Entrada!$D$7:$D$3006,$D$5,Entrada!$I$7:$I$3006,P942)</f>
        <v>#DIV/0!</v>
      </c>
      <c r="R942" s="80" t="e">
        <f>AVERAGEIFS(Entrada!$J$7:$J$3006,Entrada!$D$7:$D$3006,$D$5,Entrada!$I$7:$I$3006,P942)</f>
        <v>#DIV/0!</v>
      </c>
      <c r="S942" s="80">
        <v>9.3799999999999994E-3</v>
      </c>
    </row>
    <row r="943" spans="11:19" ht="15" customHeight="1">
      <c r="K943" s="2" t="str">
        <f>IF(PG!D945="","-",PG!D945)</f>
        <v>-</v>
      </c>
      <c r="N943" s="80" t="str">
        <f t="shared" si="33"/>
        <v/>
      </c>
      <c r="O943" s="80" t="str">
        <f t="shared" si="34"/>
        <v/>
      </c>
      <c r="P943" s="80" t="str">
        <f>IF(PI_For!C945=0,"Não cadastrado",PI_For!C945)</f>
        <v>Não cadastrado</v>
      </c>
      <c r="Q943" s="80" t="e">
        <f>AVERAGEIFS(Entrada!$G$7:$G$3006,Entrada!$D$7:$D$3006,$D$5,Entrada!$I$7:$I$3006,P943)</f>
        <v>#DIV/0!</v>
      </c>
      <c r="R943" s="80" t="e">
        <f>AVERAGEIFS(Entrada!$J$7:$J$3006,Entrada!$D$7:$D$3006,$D$5,Entrada!$I$7:$I$3006,P943)</f>
        <v>#DIV/0!</v>
      </c>
      <c r="S943" s="80">
        <v>9.3900000000000008E-3</v>
      </c>
    </row>
    <row r="944" spans="11:19" ht="15" customHeight="1">
      <c r="K944" s="2" t="str">
        <f>IF(PG!D946="","-",PG!D946)</f>
        <v>-</v>
      </c>
      <c r="N944" s="80" t="str">
        <f t="shared" si="33"/>
        <v/>
      </c>
      <c r="O944" s="80" t="str">
        <f t="shared" si="34"/>
        <v/>
      </c>
      <c r="P944" s="80" t="str">
        <f>IF(PI_For!C946=0,"Não cadastrado",PI_For!C946)</f>
        <v>Não cadastrado</v>
      </c>
      <c r="Q944" s="80" t="e">
        <f>AVERAGEIFS(Entrada!$G$7:$G$3006,Entrada!$D$7:$D$3006,$D$5,Entrada!$I$7:$I$3006,P944)</f>
        <v>#DIV/0!</v>
      </c>
      <c r="R944" s="80" t="e">
        <f>AVERAGEIFS(Entrada!$J$7:$J$3006,Entrada!$D$7:$D$3006,$D$5,Entrada!$I$7:$I$3006,P944)</f>
        <v>#DIV/0!</v>
      </c>
      <c r="S944" s="80">
        <v>9.4000000000000004E-3</v>
      </c>
    </row>
    <row r="945" spans="11:19" ht="15" customHeight="1">
      <c r="K945" s="2" t="str">
        <f>IF(PG!D947="","-",PG!D947)</f>
        <v>-</v>
      </c>
      <c r="N945" s="80" t="str">
        <f t="shared" si="33"/>
        <v/>
      </c>
      <c r="O945" s="80" t="str">
        <f t="shared" si="34"/>
        <v/>
      </c>
      <c r="P945" s="80" t="str">
        <f>IF(PI_For!C947=0,"Não cadastrado",PI_For!C947)</f>
        <v>Não cadastrado</v>
      </c>
      <c r="Q945" s="80" t="e">
        <f>AVERAGEIFS(Entrada!$G$7:$G$3006,Entrada!$D$7:$D$3006,$D$5,Entrada!$I$7:$I$3006,P945)</f>
        <v>#DIV/0!</v>
      </c>
      <c r="R945" s="80" t="e">
        <f>AVERAGEIFS(Entrada!$J$7:$J$3006,Entrada!$D$7:$D$3006,$D$5,Entrada!$I$7:$I$3006,P945)</f>
        <v>#DIV/0!</v>
      </c>
      <c r="S945" s="80">
        <v>9.41E-3</v>
      </c>
    </row>
    <row r="946" spans="11:19" ht="15" customHeight="1">
      <c r="K946" s="2" t="str">
        <f>IF(PG!D948="","-",PG!D948)</f>
        <v>-</v>
      </c>
      <c r="N946" s="80" t="str">
        <f t="shared" si="33"/>
        <v/>
      </c>
      <c r="O946" s="80" t="str">
        <f t="shared" si="34"/>
        <v/>
      </c>
      <c r="P946" s="80" t="str">
        <f>IF(PI_For!C948=0,"Não cadastrado",PI_For!C948)</f>
        <v>Não cadastrado</v>
      </c>
      <c r="Q946" s="80" t="e">
        <f>AVERAGEIFS(Entrada!$G$7:$G$3006,Entrada!$D$7:$D$3006,$D$5,Entrada!$I$7:$I$3006,P946)</f>
        <v>#DIV/0!</v>
      </c>
      <c r="R946" s="80" t="e">
        <f>AVERAGEIFS(Entrada!$J$7:$J$3006,Entrada!$D$7:$D$3006,$D$5,Entrada!$I$7:$I$3006,P946)</f>
        <v>#DIV/0!</v>
      </c>
      <c r="S946" s="80">
        <v>9.4199999999999996E-3</v>
      </c>
    </row>
    <row r="947" spans="11:19" ht="15" customHeight="1">
      <c r="K947" s="2" t="str">
        <f>IF(PG!D949="","-",PG!D949)</f>
        <v>-</v>
      </c>
      <c r="N947" s="80" t="str">
        <f t="shared" si="33"/>
        <v/>
      </c>
      <c r="O947" s="80" t="str">
        <f t="shared" si="34"/>
        <v/>
      </c>
      <c r="P947" s="80" t="str">
        <f>IF(PI_For!C949=0,"Não cadastrado",PI_For!C949)</f>
        <v>Não cadastrado</v>
      </c>
      <c r="Q947" s="80" t="e">
        <f>AVERAGEIFS(Entrada!$G$7:$G$3006,Entrada!$D$7:$D$3006,$D$5,Entrada!$I$7:$I$3006,P947)</f>
        <v>#DIV/0!</v>
      </c>
      <c r="R947" s="80" t="e">
        <f>AVERAGEIFS(Entrada!$J$7:$J$3006,Entrada!$D$7:$D$3006,$D$5,Entrada!$I$7:$I$3006,P947)</f>
        <v>#DIV/0!</v>
      </c>
      <c r="S947" s="80">
        <v>9.4299999999999991E-3</v>
      </c>
    </row>
    <row r="948" spans="11:19" ht="15" customHeight="1">
      <c r="K948" s="2" t="str">
        <f>IF(PG!D950="","-",PG!D950)</f>
        <v>-</v>
      </c>
      <c r="N948" s="80" t="str">
        <f t="shared" si="33"/>
        <v/>
      </c>
      <c r="O948" s="80" t="str">
        <f t="shared" si="34"/>
        <v/>
      </c>
      <c r="P948" s="80" t="str">
        <f>IF(PI_For!C950=0,"Não cadastrado",PI_For!C950)</f>
        <v>Não cadastrado</v>
      </c>
      <c r="Q948" s="80" t="e">
        <f>AVERAGEIFS(Entrada!$G$7:$G$3006,Entrada!$D$7:$D$3006,$D$5,Entrada!$I$7:$I$3006,P948)</f>
        <v>#DIV/0!</v>
      </c>
      <c r="R948" s="80" t="e">
        <f>AVERAGEIFS(Entrada!$J$7:$J$3006,Entrada!$D$7:$D$3006,$D$5,Entrada!$I$7:$I$3006,P948)</f>
        <v>#DIV/0!</v>
      </c>
      <c r="S948" s="80">
        <v>9.4400000000000005E-3</v>
      </c>
    </row>
    <row r="949" spans="11:19" ht="15" customHeight="1">
      <c r="K949" s="2" t="str">
        <f>IF(PG!D951="","-",PG!D951)</f>
        <v>-</v>
      </c>
      <c r="N949" s="80" t="str">
        <f t="shared" si="33"/>
        <v/>
      </c>
      <c r="O949" s="80" t="str">
        <f t="shared" si="34"/>
        <v/>
      </c>
      <c r="P949" s="80" t="str">
        <f>IF(PI_For!C951=0,"Não cadastrado",PI_For!C951)</f>
        <v>Não cadastrado</v>
      </c>
      <c r="Q949" s="80" t="e">
        <f>AVERAGEIFS(Entrada!$G$7:$G$3006,Entrada!$D$7:$D$3006,$D$5,Entrada!$I$7:$I$3006,P949)</f>
        <v>#DIV/0!</v>
      </c>
      <c r="R949" s="80" t="e">
        <f>AVERAGEIFS(Entrada!$J$7:$J$3006,Entrada!$D$7:$D$3006,$D$5,Entrada!$I$7:$I$3006,P949)</f>
        <v>#DIV/0!</v>
      </c>
      <c r="S949" s="80">
        <v>9.4500000000000001E-3</v>
      </c>
    </row>
    <row r="950" spans="11:19" ht="15" customHeight="1">
      <c r="K950" s="2" t="str">
        <f>IF(PG!D952="","-",PG!D952)</f>
        <v>-</v>
      </c>
      <c r="N950" s="80" t="str">
        <f t="shared" si="33"/>
        <v/>
      </c>
      <c r="O950" s="80" t="str">
        <f t="shared" si="34"/>
        <v/>
      </c>
      <c r="P950" s="80" t="str">
        <f>IF(PI_For!C952=0,"Não cadastrado",PI_For!C952)</f>
        <v>Não cadastrado</v>
      </c>
      <c r="Q950" s="80" t="e">
        <f>AVERAGEIFS(Entrada!$G$7:$G$3006,Entrada!$D$7:$D$3006,$D$5,Entrada!$I$7:$I$3006,P950)</f>
        <v>#DIV/0!</v>
      </c>
      <c r="R950" s="80" t="e">
        <f>AVERAGEIFS(Entrada!$J$7:$J$3006,Entrada!$D$7:$D$3006,$D$5,Entrada!$I$7:$I$3006,P950)</f>
        <v>#DIV/0!</v>
      </c>
      <c r="S950" s="80">
        <v>9.4599999999999997E-3</v>
      </c>
    </row>
    <row r="951" spans="11:19" ht="15" customHeight="1">
      <c r="K951" s="2" t="str">
        <f>IF(PG!D953="","-",PG!D953)</f>
        <v>-</v>
      </c>
      <c r="N951" s="80" t="str">
        <f t="shared" si="33"/>
        <v/>
      </c>
      <c r="O951" s="80" t="str">
        <f t="shared" si="34"/>
        <v/>
      </c>
      <c r="P951" s="80" t="str">
        <f>IF(PI_For!C953=0,"Não cadastrado",PI_For!C953)</f>
        <v>Não cadastrado</v>
      </c>
      <c r="Q951" s="80" t="e">
        <f>AVERAGEIFS(Entrada!$G$7:$G$3006,Entrada!$D$7:$D$3006,$D$5,Entrada!$I$7:$I$3006,P951)</f>
        <v>#DIV/0!</v>
      </c>
      <c r="R951" s="80" t="e">
        <f>AVERAGEIFS(Entrada!$J$7:$J$3006,Entrada!$D$7:$D$3006,$D$5,Entrada!$I$7:$I$3006,P951)</f>
        <v>#DIV/0!</v>
      </c>
      <c r="S951" s="80">
        <v>9.4699999999999993E-3</v>
      </c>
    </row>
    <row r="952" spans="11:19" ht="15" customHeight="1">
      <c r="K952" s="2" t="str">
        <f>IF(PG!D954="","-",PG!D954)</f>
        <v>-</v>
      </c>
      <c r="N952" s="80" t="str">
        <f t="shared" si="33"/>
        <v/>
      </c>
      <c r="O952" s="80" t="str">
        <f t="shared" si="34"/>
        <v/>
      </c>
      <c r="P952" s="80" t="str">
        <f>IF(PI_For!C954=0,"Não cadastrado",PI_For!C954)</f>
        <v>Não cadastrado</v>
      </c>
      <c r="Q952" s="80" t="e">
        <f>AVERAGEIFS(Entrada!$G$7:$G$3006,Entrada!$D$7:$D$3006,$D$5,Entrada!$I$7:$I$3006,P952)</f>
        <v>#DIV/0!</v>
      </c>
      <c r="R952" s="80" t="e">
        <f>AVERAGEIFS(Entrada!$J$7:$J$3006,Entrada!$D$7:$D$3006,$D$5,Entrada!$I$7:$I$3006,P952)</f>
        <v>#DIV/0!</v>
      </c>
      <c r="S952" s="80">
        <v>9.4800000000000006E-3</v>
      </c>
    </row>
    <row r="953" spans="11:19" ht="15" customHeight="1">
      <c r="K953" s="2" t="str">
        <f>IF(PG!D955="","-",PG!D955)</f>
        <v>-</v>
      </c>
      <c r="N953" s="80" t="str">
        <f t="shared" si="33"/>
        <v/>
      </c>
      <c r="O953" s="80" t="str">
        <f t="shared" si="34"/>
        <v/>
      </c>
      <c r="P953" s="80" t="str">
        <f>IF(PI_For!C955=0,"Não cadastrado",PI_For!C955)</f>
        <v>Não cadastrado</v>
      </c>
      <c r="Q953" s="80" t="e">
        <f>AVERAGEIFS(Entrada!$G$7:$G$3006,Entrada!$D$7:$D$3006,$D$5,Entrada!$I$7:$I$3006,P953)</f>
        <v>#DIV/0!</v>
      </c>
      <c r="R953" s="80" t="e">
        <f>AVERAGEIFS(Entrada!$J$7:$J$3006,Entrada!$D$7:$D$3006,$D$5,Entrada!$I$7:$I$3006,P953)</f>
        <v>#DIV/0!</v>
      </c>
      <c r="S953" s="80">
        <v>9.4900000000000002E-3</v>
      </c>
    </row>
    <row r="954" spans="11:19" ht="15" customHeight="1">
      <c r="K954" s="2" t="str">
        <f>IF(PG!D956="","-",PG!D956)</f>
        <v>-</v>
      </c>
      <c r="N954" s="80" t="str">
        <f t="shared" si="33"/>
        <v/>
      </c>
      <c r="O954" s="80" t="str">
        <f t="shared" si="34"/>
        <v/>
      </c>
      <c r="P954" s="80" t="str">
        <f>IF(PI_For!C956=0,"Não cadastrado",PI_For!C956)</f>
        <v>Não cadastrado</v>
      </c>
      <c r="Q954" s="80" t="e">
        <f>AVERAGEIFS(Entrada!$G$7:$G$3006,Entrada!$D$7:$D$3006,$D$5,Entrada!$I$7:$I$3006,P954)</f>
        <v>#DIV/0!</v>
      </c>
      <c r="R954" s="80" t="e">
        <f>AVERAGEIFS(Entrada!$J$7:$J$3006,Entrada!$D$7:$D$3006,$D$5,Entrada!$I$7:$I$3006,P954)</f>
        <v>#DIV/0!</v>
      </c>
      <c r="S954" s="80">
        <v>9.4999999999999998E-3</v>
      </c>
    </row>
    <row r="955" spans="11:19" ht="15" customHeight="1">
      <c r="K955" s="2" t="str">
        <f>IF(PG!D957="","-",PG!D957)</f>
        <v>-</v>
      </c>
      <c r="N955" s="80" t="str">
        <f t="shared" si="33"/>
        <v/>
      </c>
      <c r="O955" s="80" t="str">
        <f t="shared" si="34"/>
        <v/>
      </c>
      <c r="P955" s="80" t="str">
        <f>IF(PI_For!C957=0,"Não cadastrado",PI_For!C957)</f>
        <v>Não cadastrado</v>
      </c>
      <c r="Q955" s="80" t="e">
        <f>AVERAGEIFS(Entrada!$G$7:$G$3006,Entrada!$D$7:$D$3006,$D$5,Entrada!$I$7:$I$3006,P955)</f>
        <v>#DIV/0!</v>
      </c>
      <c r="R955" s="80" t="e">
        <f>AVERAGEIFS(Entrada!$J$7:$J$3006,Entrada!$D$7:$D$3006,$D$5,Entrada!$I$7:$I$3006,P955)</f>
        <v>#DIV/0!</v>
      </c>
      <c r="S955" s="80">
        <v>9.5099999999999994E-3</v>
      </c>
    </row>
    <row r="956" spans="11:19" ht="15" customHeight="1">
      <c r="K956" s="2" t="str">
        <f>IF(PG!D958="","-",PG!D958)</f>
        <v>-</v>
      </c>
      <c r="N956" s="80" t="str">
        <f t="shared" si="33"/>
        <v/>
      </c>
      <c r="O956" s="80" t="str">
        <f t="shared" si="34"/>
        <v/>
      </c>
      <c r="P956" s="80" t="str">
        <f>IF(PI_For!C958=0,"Não cadastrado",PI_For!C958)</f>
        <v>Não cadastrado</v>
      </c>
      <c r="Q956" s="80" t="e">
        <f>AVERAGEIFS(Entrada!$G$7:$G$3006,Entrada!$D$7:$D$3006,$D$5,Entrada!$I$7:$I$3006,P956)</f>
        <v>#DIV/0!</v>
      </c>
      <c r="R956" s="80" t="e">
        <f>AVERAGEIFS(Entrada!$J$7:$J$3006,Entrada!$D$7:$D$3006,$D$5,Entrada!$I$7:$I$3006,P956)</f>
        <v>#DIV/0!</v>
      </c>
      <c r="S956" s="80">
        <v>9.5200000000000007E-3</v>
      </c>
    </row>
    <row r="957" spans="11:19" ht="15" customHeight="1">
      <c r="K957" s="2" t="str">
        <f>IF(PG!D959="","-",PG!D959)</f>
        <v>-</v>
      </c>
      <c r="N957" s="80" t="str">
        <f t="shared" si="33"/>
        <v/>
      </c>
      <c r="O957" s="80" t="str">
        <f t="shared" si="34"/>
        <v/>
      </c>
      <c r="P957" s="80" t="str">
        <f>IF(PI_For!C959=0,"Não cadastrado",PI_For!C959)</f>
        <v>Não cadastrado</v>
      </c>
      <c r="Q957" s="80" t="e">
        <f>AVERAGEIFS(Entrada!$G$7:$G$3006,Entrada!$D$7:$D$3006,$D$5,Entrada!$I$7:$I$3006,P957)</f>
        <v>#DIV/0!</v>
      </c>
      <c r="R957" s="80" t="e">
        <f>AVERAGEIFS(Entrada!$J$7:$J$3006,Entrada!$D$7:$D$3006,$D$5,Entrada!$I$7:$I$3006,P957)</f>
        <v>#DIV/0!</v>
      </c>
      <c r="S957" s="80">
        <v>9.5300000000000003E-3</v>
      </c>
    </row>
    <row r="958" spans="11:19" ht="15" customHeight="1">
      <c r="K958" s="2" t="str">
        <f>IF(PG!D960="","-",PG!D960)</f>
        <v>-</v>
      </c>
      <c r="N958" s="80" t="str">
        <f t="shared" si="33"/>
        <v/>
      </c>
      <c r="O958" s="80" t="str">
        <f t="shared" si="34"/>
        <v/>
      </c>
      <c r="P958" s="80" t="str">
        <f>IF(PI_For!C960=0,"Não cadastrado",PI_For!C960)</f>
        <v>Não cadastrado</v>
      </c>
      <c r="Q958" s="80" t="e">
        <f>AVERAGEIFS(Entrada!$G$7:$G$3006,Entrada!$D$7:$D$3006,$D$5,Entrada!$I$7:$I$3006,P958)</f>
        <v>#DIV/0!</v>
      </c>
      <c r="R958" s="80" t="e">
        <f>AVERAGEIFS(Entrada!$J$7:$J$3006,Entrada!$D$7:$D$3006,$D$5,Entrada!$I$7:$I$3006,P958)</f>
        <v>#DIV/0!</v>
      </c>
      <c r="S958" s="80">
        <v>9.5399999999999999E-3</v>
      </c>
    </row>
    <row r="959" spans="11:19" ht="15" customHeight="1">
      <c r="K959" s="2" t="str">
        <f>IF(PG!D961="","-",PG!D961)</f>
        <v>-</v>
      </c>
      <c r="N959" s="80" t="str">
        <f t="shared" si="33"/>
        <v/>
      </c>
      <c r="O959" s="80" t="str">
        <f t="shared" si="34"/>
        <v/>
      </c>
      <c r="P959" s="80" t="str">
        <f>IF(PI_For!C961=0,"Não cadastrado",PI_For!C961)</f>
        <v>Não cadastrado</v>
      </c>
      <c r="Q959" s="80" t="e">
        <f>AVERAGEIFS(Entrada!$G$7:$G$3006,Entrada!$D$7:$D$3006,$D$5,Entrada!$I$7:$I$3006,P959)</f>
        <v>#DIV/0!</v>
      </c>
      <c r="R959" s="80" t="e">
        <f>AVERAGEIFS(Entrada!$J$7:$J$3006,Entrada!$D$7:$D$3006,$D$5,Entrada!$I$7:$I$3006,P959)</f>
        <v>#DIV/0!</v>
      </c>
      <c r="S959" s="80">
        <v>9.5499999999999995E-3</v>
      </c>
    </row>
    <row r="960" spans="11:19" ht="15" customHeight="1">
      <c r="K960" s="2" t="str">
        <f>IF(PG!D962="","-",PG!D962)</f>
        <v>-</v>
      </c>
      <c r="N960" s="80" t="str">
        <f t="shared" si="33"/>
        <v/>
      </c>
      <c r="O960" s="80" t="str">
        <f t="shared" si="34"/>
        <v/>
      </c>
      <c r="P960" s="80" t="str">
        <f>IF(PI_For!C962=0,"Não cadastrado",PI_For!C962)</f>
        <v>Não cadastrado</v>
      </c>
      <c r="Q960" s="80" t="e">
        <f>AVERAGEIFS(Entrada!$G$7:$G$3006,Entrada!$D$7:$D$3006,$D$5,Entrada!$I$7:$I$3006,P960)</f>
        <v>#DIV/0!</v>
      </c>
      <c r="R960" s="80" t="e">
        <f>AVERAGEIFS(Entrada!$J$7:$J$3006,Entrada!$D$7:$D$3006,$D$5,Entrada!$I$7:$I$3006,P960)</f>
        <v>#DIV/0!</v>
      </c>
      <c r="S960" s="80">
        <v>9.5600000000000008E-3</v>
      </c>
    </row>
    <row r="961" spans="11:19" ht="15" customHeight="1">
      <c r="K961" s="2" t="str">
        <f>IF(PG!D963="","-",PG!D963)</f>
        <v>-</v>
      </c>
      <c r="N961" s="80" t="str">
        <f t="shared" si="33"/>
        <v/>
      </c>
      <c r="O961" s="80" t="str">
        <f t="shared" si="34"/>
        <v/>
      </c>
      <c r="P961" s="80" t="str">
        <f>IF(PI_For!C963=0,"Não cadastrado",PI_For!C963)</f>
        <v>Não cadastrado</v>
      </c>
      <c r="Q961" s="80" t="e">
        <f>AVERAGEIFS(Entrada!$G$7:$G$3006,Entrada!$D$7:$D$3006,$D$5,Entrada!$I$7:$I$3006,P961)</f>
        <v>#DIV/0!</v>
      </c>
      <c r="R961" s="80" t="e">
        <f>AVERAGEIFS(Entrada!$J$7:$J$3006,Entrada!$D$7:$D$3006,$D$5,Entrada!$I$7:$I$3006,P961)</f>
        <v>#DIV/0!</v>
      </c>
      <c r="S961" s="80">
        <v>9.5700000000000004E-3</v>
      </c>
    </row>
    <row r="962" spans="11:19" ht="15" customHeight="1">
      <c r="K962" s="2" t="str">
        <f>IF(PG!D964="","-",PG!D964)</f>
        <v>-</v>
      </c>
      <c r="N962" s="80" t="str">
        <f t="shared" si="33"/>
        <v/>
      </c>
      <c r="O962" s="80" t="str">
        <f t="shared" si="34"/>
        <v/>
      </c>
      <c r="P962" s="80" t="str">
        <f>IF(PI_For!C964=0,"Não cadastrado",PI_For!C964)</f>
        <v>Não cadastrado</v>
      </c>
      <c r="Q962" s="80" t="e">
        <f>AVERAGEIFS(Entrada!$G$7:$G$3006,Entrada!$D$7:$D$3006,$D$5,Entrada!$I$7:$I$3006,P962)</f>
        <v>#DIV/0!</v>
      </c>
      <c r="R962" s="80" t="e">
        <f>AVERAGEIFS(Entrada!$J$7:$J$3006,Entrada!$D$7:$D$3006,$D$5,Entrada!$I$7:$I$3006,P962)</f>
        <v>#DIV/0!</v>
      </c>
      <c r="S962" s="80">
        <v>9.58E-3</v>
      </c>
    </row>
    <row r="963" spans="11:19" ht="15" customHeight="1">
      <c r="K963" s="2" t="str">
        <f>IF(PG!D965="","-",PG!D965)</f>
        <v>-</v>
      </c>
      <c r="N963" s="80" t="str">
        <f t="shared" si="33"/>
        <v/>
      </c>
      <c r="O963" s="80" t="str">
        <f t="shared" si="34"/>
        <v/>
      </c>
      <c r="P963" s="80" t="str">
        <f>IF(PI_For!C965=0,"Não cadastrado",PI_For!C965)</f>
        <v>Não cadastrado</v>
      </c>
      <c r="Q963" s="80" t="e">
        <f>AVERAGEIFS(Entrada!$G$7:$G$3006,Entrada!$D$7:$D$3006,$D$5,Entrada!$I$7:$I$3006,P963)</f>
        <v>#DIV/0!</v>
      </c>
      <c r="R963" s="80" t="e">
        <f>AVERAGEIFS(Entrada!$J$7:$J$3006,Entrada!$D$7:$D$3006,$D$5,Entrada!$I$7:$I$3006,P963)</f>
        <v>#DIV/0!</v>
      </c>
      <c r="S963" s="80">
        <v>9.5899999999999996E-3</v>
      </c>
    </row>
    <row r="964" spans="11:19" ht="15" customHeight="1">
      <c r="K964" s="2" t="str">
        <f>IF(PG!D966="","-",PG!D966)</f>
        <v>-</v>
      </c>
      <c r="N964" s="80" t="str">
        <f t="shared" si="33"/>
        <v/>
      </c>
      <c r="O964" s="80" t="str">
        <f t="shared" si="34"/>
        <v/>
      </c>
      <c r="P964" s="80" t="str">
        <f>IF(PI_For!C966=0,"Não cadastrado",PI_For!C966)</f>
        <v>Não cadastrado</v>
      </c>
      <c r="Q964" s="80" t="e">
        <f>AVERAGEIFS(Entrada!$G$7:$G$3006,Entrada!$D$7:$D$3006,$D$5,Entrada!$I$7:$I$3006,P964)</f>
        <v>#DIV/0!</v>
      </c>
      <c r="R964" s="80" t="e">
        <f>AVERAGEIFS(Entrada!$J$7:$J$3006,Entrada!$D$7:$D$3006,$D$5,Entrada!$I$7:$I$3006,P964)</f>
        <v>#DIV/0!</v>
      </c>
      <c r="S964" s="80">
        <v>9.5999999999999992E-3</v>
      </c>
    </row>
    <row r="965" spans="11:19" ht="15" customHeight="1">
      <c r="K965" s="2" t="str">
        <f>IF(PG!D967="","-",PG!D967)</f>
        <v>-</v>
      </c>
      <c r="N965" s="80" t="str">
        <f t="shared" si="33"/>
        <v/>
      </c>
      <c r="O965" s="80" t="str">
        <f t="shared" si="34"/>
        <v/>
      </c>
      <c r="P965" s="80" t="str">
        <f>IF(PI_For!C967=0,"Não cadastrado",PI_For!C967)</f>
        <v>Não cadastrado</v>
      </c>
      <c r="Q965" s="80" t="e">
        <f>AVERAGEIFS(Entrada!$G$7:$G$3006,Entrada!$D$7:$D$3006,$D$5,Entrada!$I$7:$I$3006,P965)</f>
        <v>#DIV/0!</v>
      </c>
      <c r="R965" s="80" t="e">
        <f>AVERAGEIFS(Entrada!$J$7:$J$3006,Entrada!$D$7:$D$3006,$D$5,Entrada!$I$7:$I$3006,P965)</f>
        <v>#DIV/0!</v>
      </c>
      <c r="S965" s="80">
        <v>9.6100000000000005E-3</v>
      </c>
    </row>
    <row r="966" spans="11:19" ht="15" customHeight="1">
      <c r="K966" s="2" t="str">
        <f>IF(PG!D968="","-",PG!D968)</f>
        <v>-</v>
      </c>
      <c r="N966" s="80" t="str">
        <f t="shared" ref="N966:N1029" si="35">IFERROR(Q966+S966,"")</f>
        <v/>
      </c>
      <c r="O966" s="80" t="str">
        <f t="shared" ref="O966:O1029" si="36">IFERROR(R966+S966,"")</f>
        <v/>
      </c>
      <c r="P966" s="80" t="str">
        <f>IF(PI_For!C968=0,"Não cadastrado",PI_For!C968)</f>
        <v>Não cadastrado</v>
      </c>
      <c r="Q966" s="80" t="e">
        <f>AVERAGEIFS(Entrada!$G$7:$G$3006,Entrada!$D$7:$D$3006,$D$5,Entrada!$I$7:$I$3006,P966)</f>
        <v>#DIV/0!</v>
      </c>
      <c r="R966" s="80" t="e">
        <f>AVERAGEIFS(Entrada!$J$7:$J$3006,Entrada!$D$7:$D$3006,$D$5,Entrada!$I$7:$I$3006,P966)</f>
        <v>#DIV/0!</v>
      </c>
      <c r="S966" s="80">
        <v>9.6200000000000001E-3</v>
      </c>
    </row>
    <row r="967" spans="11:19" ht="15" customHeight="1">
      <c r="K967" s="2" t="str">
        <f>IF(PG!D969="","-",PG!D969)</f>
        <v>-</v>
      </c>
      <c r="N967" s="80" t="str">
        <f t="shared" si="35"/>
        <v/>
      </c>
      <c r="O967" s="80" t="str">
        <f t="shared" si="36"/>
        <v/>
      </c>
      <c r="P967" s="80" t="str">
        <f>IF(PI_For!C969=0,"Não cadastrado",PI_For!C969)</f>
        <v>Não cadastrado</v>
      </c>
      <c r="Q967" s="80" t="e">
        <f>AVERAGEIFS(Entrada!$G$7:$G$3006,Entrada!$D$7:$D$3006,$D$5,Entrada!$I$7:$I$3006,P967)</f>
        <v>#DIV/0!</v>
      </c>
      <c r="R967" s="80" t="e">
        <f>AVERAGEIFS(Entrada!$J$7:$J$3006,Entrada!$D$7:$D$3006,$D$5,Entrada!$I$7:$I$3006,P967)</f>
        <v>#DIV/0!</v>
      </c>
      <c r="S967" s="80">
        <v>9.6299999999999997E-3</v>
      </c>
    </row>
    <row r="968" spans="11:19" ht="15" customHeight="1">
      <c r="K968" s="2" t="str">
        <f>IF(PG!D970="","-",PG!D970)</f>
        <v>-</v>
      </c>
      <c r="N968" s="80" t="str">
        <f t="shared" si="35"/>
        <v/>
      </c>
      <c r="O968" s="80" t="str">
        <f t="shared" si="36"/>
        <v/>
      </c>
      <c r="P968" s="80" t="str">
        <f>IF(PI_For!C970=0,"Não cadastrado",PI_For!C970)</f>
        <v>Não cadastrado</v>
      </c>
      <c r="Q968" s="80" t="e">
        <f>AVERAGEIFS(Entrada!$G$7:$G$3006,Entrada!$D$7:$D$3006,$D$5,Entrada!$I$7:$I$3006,P968)</f>
        <v>#DIV/0!</v>
      </c>
      <c r="R968" s="80" t="e">
        <f>AVERAGEIFS(Entrada!$J$7:$J$3006,Entrada!$D$7:$D$3006,$D$5,Entrada!$I$7:$I$3006,P968)</f>
        <v>#DIV/0!</v>
      </c>
      <c r="S968" s="80">
        <v>9.6399999999999993E-3</v>
      </c>
    </row>
    <row r="969" spans="11:19" ht="15" customHeight="1">
      <c r="K969" s="2" t="str">
        <f>IF(PG!D971="","-",PG!D971)</f>
        <v>-</v>
      </c>
      <c r="N969" s="80" t="str">
        <f t="shared" si="35"/>
        <v/>
      </c>
      <c r="O969" s="80" t="str">
        <f t="shared" si="36"/>
        <v/>
      </c>
      <c r="P969" s="80" t="str">
        <f>IF(PI_For!C971=0,"Não cadastrado",PI_For!C971)</f>
        <v>Não cadastrado</v>
      </c>
      <c r="Q969" s="80" t="e">
        <f>AVERAGEIFS(Entrada!$G$7:$G$3006,Entrada!$D$7:$D$3006,$D$5,Entrada!$I$7:$I$3006,P969)</f>
        <v>#DIV/0!</v>
      </c>
      <c r="R969" s="80" t="e">
        <f>AVERAGEIFS(Entrada!$J$7:$J$3006,Entrada!$D$7:$D$3006,$D$5,Entrada!$I$7:$I$3006,P969)</f>
        <v>#DIV/0!</v>
      </c>
      <c r="S969" s="80">
        <v>9.6500000000000006E-3</v>
      </c>
    </row>
    <row r="970" spans="11:19" ht="15" customHeight="1">
      <c r="K970" s="2" t="str">
        <f>IF(PG!D972="","-",PG!D972)</f>
        <v>-</v>
      </c>
      <c r="N970" s="80" t="str">
        <f t="shared" si="35"/>
        <v/>
      </c>
      <c r="O970" s="80" t="str">
        <f t="shared" si="36"/>
        <v/>
      </c>
      <c r="P970" s="80" t="str">
        <f>IF(PI_For!C972=0,"Não cadastrado",PI_For!C972)</f>
        <v>Não cadastrado</v>
      </c>
      <c r="Q970" s="80" t="e">
        <f>AVERAGEIFS(Entrada!$G$7:$G$3006,Entrada!$D$7:$D$3006,$D$5,Entrada!$I$7:$I$3006,P970)</f>
        <v>#DIV/0!</v>
      </c>
      <c r="R970" s="80" t="e">
        <f>AVERAGEIFS(Entrada!$J$7:$J$3006,Entrada!$D$7:$D$3006,$D$5,Entrada!$I$7:$I$3006,P970)</f>
        <v>#DIV/0!</v>
      </c>
      <c r="S970" s="80">
        <v>9.6600000000000002E-3</v>
      </c>
    </row>
    <row r="971" spans="11:19" ht="15" customHeight="1">
      <c r="K971" s="2" t="str">
        <f>IF(PG!D973="","-",PG!D973)</f>
        <v>-</v>
      </c>
      <c r="N971" s="80" t="str">
        <f t="shared" si="35"/>
        <v/>
      </c>
      <c r="O971" s="80" t="str">
        <f t="shared" si="36"/>
        <v/>
      </c>
      <c r="P971" s="80" t="str">
        <f>IF(PI_For!C973=0,"Não cadastrado",PI_For!C973)</f>
        <v>Não cadastrado</v>
      </c>
      <c r="Q971" s="80" t="e">
        <f>AVERAGEIFS(Entrada!$G$7:$G$3006,Entrada!$D$7:$D$3006,$D$5,Entrada!$I$7:$I$3006,P971)</f>
        <v>#DIV/0!</v>
      </c>
      <c r="R971" s="80" t="e">
        <f>AVERAGEIFS(Entrada!$J$7:$J$3006,Entrada!$D$7:$D$3006,$D$5,Entrada!$I$7:$I$3006,P971)</f>
        <v>#DIV/0!</v>
      </c>
      <c r="S971" s="80">
        <v>9.6699999999999998E-3</v>
      </c>
    </row>
    <row r="972" spans="11:19" ht="15" customHeight="1">
      <c r="K972" s="2" t="str">
        <f>IF(PG!D974="","-",PG!D974)</f>
        <v>-</v>
      </c>
      <c r="N972" s="80" t="str">
        <f t="shared" si="35"/>
        <v/>
      </c>
      <c r="O972" s="80" t="str">
        <f t="shared" si="36"/>
        <v/>
      </c>
      <c r="P972" s="80" t="str">
        <f>IF(PI_For!C974=0,"Não cadastrado",PI_For!C974)</f>
        <v>Não cadastrado</v>
      </c>
      <c r="Q972" s="80" t="e">
        <f>AVERAGEIFS(Entrada!$G$7:$G$3006,Entrada!$D$7:$D$3006,$D$5,Entrada!$I$7:$I$3006,P972)</f>
        <v>#DIV/0!</v>
      </c>
      <c r="R972" s="80" t="e">
        <f>AVERAGEIFS(Entrada!$J$7:$J$3006,Entrada!$D$7:$D$3006,$D$5,Entrada!$I$7:$I$3006,P972)</f>
        <v>#DIV/0!</v>
      </c>
      <c r="S972" s="80">
        <v>9.6799999999999994E-3</v>
      </c>
    </row>
    <row r="973" spans="11:19" ht="15" customHeight="1">
      <c r="K973" s="2" t="str">
        <f>IF(PG!D975="","-",PG!D975)</f>
        <v>-</v>
      </c>
      <c r="N973" s="80" t="str">
        <f t="shared" si="35"/>
        <v/>
      </c>
      <c r="O973" s="80" t="str">
        <f t="shared" si="36"/>
        <v/>
      </c>
      <c r="P973" s="80" t="str">
        <f>IF(PI_For!C975=0,"Não cadastrado",PI_For!C975)</f>
        <v>Não cadastrado</v>
      </c>
      <c r="Q973" s="80" t="e">
        <f>AVERAGEIFS(Entrada!$G$7:$G$3006,Entrada!$D$7:$D$3006,$D$5,Entrada!$I$7:$I$3006,P973)</f>
        <v>#DIV/0!</v>
      </c>
      <c r="R973" s="80" t="e">
        <f>AVERAGEIFS(Entrada!$J$7:$J$3006,Entrada!$D$7:$D$3006,$D$5,Entrada!$I$7:$I$3006,P973)</f>
        <v>#DIV/0!</v>
      </c>
      <c r="S973" s="80">
        <v>9.6900000000000007E-3</v>
      </c>
    </row>
    <row r="974" spans="11:19" ht="15" customHeight="1">
      <c r="K974" s="2" t="str">
        <f>IF(PG!D976="","-",PG!D976)</f>
        <v>-</v>
      </c>
      <c r="N974" s="80" t="str">
        <f t="shared" si="35"/>
        <v/>
      </c>
      <c r="O974" s="80" t="str">
        <f t="shared" si="36"/>
        <v/>
      </c>
      <c r="P974" s="80" t="str">
        <f>IF(PI_For!C976=0,"Não cadastrado",PI_For!C976)</f>
        <v>Não cadastrado</v>
      </c>
      <c r="Q974" s="80" t="e">
        <f>AVERAGEIFS(Entrada!$G$7:$G$3006,Entrada!$D$7:$D$3006,$D$5,Entrada!$I$7:$I$3006,P974)</f>
        <v>#DIV/0!</v>
      </c>
      <c r="R974" s="80" t="e">
        <f>AVERAGEIFS(Entrada!$J$7:$J$3006,Entrada!$D$7:$D$3006,$D$5,Entrada!$I$7:$I$3006,P974)</f>
        <v>#DIV/0!</v>
      </c>
      <c r="S974" s="80">
        <v>9.7000000000000003E-3</v>
      </c>
    </row>
    <row r="975" spans="11:19" ht="15" customHeight="1">
      <c r="K975" s="2" t="str">
        <f>IF(PG!D977="","-",PG!D977)</f>
        <v>-</v>
      </c>
      <c r="N975" s="80" t="str">
        <f t="shared" si="35"/>
        <v/>
      </c>
      <c r="O975" s="80" t="str">
        <f t="shared" si="36"/>
        <v/>
      </c>
      <c r="P975" s="80" t="str">
        <f>IF(PI_For!C977=0,"Não cadastrado",PI_For!C977)</f>
        <v>Não cadastrado</v>
      </c>
      <c r="Q975" s="80" t="e">
        <f>AVERAGEIFS(Entrada!$G$7:$G$3006,Entrada!$D$7:$D$3006,$D$5,Entrada!$I$7:$I$3006,P975)</f>
        <v>#DIV/0!</v>
      </c>
      <c r="R975" s="80" t="e">
        <f>AVERAGEIFS(Entrada!$J$7:$J$3006,Entrada!$D$7:$D$3006,$D$5,Entrada!$I$7:$I$3006,P975)</f>
        <v>#DIV/0!</v>
      </c>
      <c r="S975" s="80">
        <v>9.7099999999999999E-3</v>
      </c>
    </row>
    <row r="976" spans="11:19" ht="15" customHeight="1">
      <c r="K976" s="2" t="str">
        <f>IF(PG!D978="","-",PG!D978)</f>
        <v>-</v>
      </c>
      <c r="N976" s="80" t="str">
        <f t="shared" si="35"/>
        <v/>
      </c>
      <c r="O976" s="80" t="str">
        <f t="shared" si="36"/>
        <v/>
      </c>
      <c r="P976" s="80" t="str">
        <f>IF(PI_For!C978=0,"Não cadastrado",PI_For!C978)</f>
        <v>Não cadastrado</v>
      </c>
      <c r="Q976" s="80" t="e">
        <f>AVERAGEIFS(Entrada!$G$7:$G$3006,Entrada!$D$7:$D$3006,$D$5,Entrada!$I$7:$I$3006,P976)</f>
        <v>#DIV/0!</v>
      </c>
      <c r="R976" s="80" t="e">
        <f>AVERAGEIFS(Entrada!$J$7:$J$3006,Entrada!$D$7:$D$3006,$D$5,Entrada!$I$7:$I$3006,P976)</f>
        <v>#DIV/0!</v>
      </c>
      <c r="S976" s="80">
        <v>9.7199999999999995E-3</v>
      </c>
    </row>
    <row r="977" spans="11:19" ht="15" customHeight="1">
      <c r="K977" s="2" t="str">
        <f>IF(PG!D979="","-",PG!D979)</f>
        <v>-</v>
      </c>
      <c r="N977" s="80" t="str">
        <f t="shared" si="35"/>
        <v/>
      </c>
      <c r="O977" s="80" t="str">
        <f t="shared" si="36"/>
        <v/>
      </c>
      <c r="P977" s="80" t="str">
        <f>IF(PI_For!C979=0,"Não cadastrado",PI_For!C979)</f>
        <v>Não cadastrado</v>
      </c>
      <c r="Q977" s="80" t="e">
        <f>AVERAGEIFS(Entrada!$G$7:$G$3006,Entrada!$D$7:$D$3006,$D$5,Entrada!$I$7:$I$3006,P977)</f>
        <v>#DIV/0!</v>
      </c>
      <c r="R977" s="80" t="e">
        <f>AVERAGEIFS(Entrada!$J$7:$J$3006,Entrada!$D$7:$D$3006,$D$5,Entrada!$I$7:$I$3006,P977)</f>
        <v>#DIV/0!</v>
      </c>
      <c r="S977" s="80">
        <v>9.7300000000000008E-3</v>
      </c>
    </row>
    <row r="978" spans="11:19" ht="15" customHeight="1">
      <c r="K978" s="2" t="str">
        <f>IF(PG!D980="","-",PG!D980)</f>
        <v>-</v>
      </c>
      <c r="N978" s="80" t="str">
        <f t="shared" si="35"/>
        <v/>
      </c>
      <c r="O978" s="80" t="str">
        <f t="shared" si="36"/>
        <v/>
      </c>
      <c r="P978" s="80" t="str">
        <f>IF(PI_For!C980=0,"Não cadastrado",PI_For!C980)</f>
        <v>Não cadastrado</v>
      </c>
      <c r="Q978" s="80" t="e">
        <f>AVERAGEIFS(Entrada!$G$7:$G$3006,Entrada!$D$7:$D$3006,$D$5,Entrada!$I$7:$I$3006,P978)</f>
        <v>#DIV/0!</v>
      </c>
      <c r="R978" s="80" t="e">
        <f>AVERAGEIFS(Entrada!$J$7:$J$3006,Entrada!$D$7:$D$3006,$D$5,Entrada!$I$7:$I$3006,P978)</f>
        <v>#DIV/0!</v>
      </c>
      <c r="S978" s="80">
        <v>9.7400000000000004E-3</v>
      </c>
    </row>
    <row r="979" spans="11:19" ht="15" customHeight="1">
      <c r="K979" s="2" t="str">
        <f>IF(PG!D981="","-",PG!D981)</f>
        <v>-</v>
      </c>
      <c r="N979" s="80" t="str">
        <f t="shared" si="35"/>
        <v/>
      </c>
      <c r="O979" s="80" t="str">
        <f t="shared" si="36"/>
        <v/>
      </c>
      <c r="P979" s="80" t="str">
        <f>IF(PI_For!C981=0,"Não cadastrado",PI_For!C981)</f>
        <v>Não cadastrado</v>
      </c>
      <c r="Q979" s="80" t="e">
        <f>AVERAGEIFS(Entrada!$G$7:$G$3006,Entrada!$D$7:$D$3006,$D$5,Entrada!$I$7:$I$3006,P979)</f>
        <v>#DIV/0!</v>
      </c>
      <c r="R979" s="80" t="e">
        <f>AVERAGEIFS(Entrada!$J$7:$J$3006,Entrada!$D$7:$D$3006,$D$5,Entrada!$I$7:$I$3006,P979)</f>
        <v>#DIV/0!</v>
      </c>
      <c r="S979" s="80">
        <v>9.75E-3</v>
      </c>
    </row>
    <row r="980" spans="11:19" ht="15" customHeight="1">
      <c r="K980" s="2" t="str">
        <f>IF(PG!D982="","-",PG!D982)</f>
        <v>-</v>
      </c>
      <c r="N980" s="80" t="str">
        <f t="shared" si="35"/>
        <v/>
      </c>
      <c r="O980" s="80" t="str">
        <f t="shared" si="36"/>
        <v/>
      </c>
      <c r="P980" s="80" t="str">
        <f>IF(PI_For!C982=0,"Não cadastrado",PI_For!C982)</f>
        <v>Não cadastrado</v>
      </c>
      <c r="Q980" s="80" t="e">
        <f>AVERAGEIFS(Entrada!$G$7:$G$3006,Entrada!$D$7:$D$3006,$D$5,Entrada!$I$7:$I$3006,P980)</f>
        <v>#DIV/0!</v>
      </c>
      <c r="R980" s="80" t="e">
        <f>AVERAGEIFS(Entrada!$J$7:$J$3006,Entrada!$D$7:$D$3006,$D$5,Entrada!$I$7:$I$3006,P980)</f>
        <v>#DIV/0!</v>
      </c>
      <c r="S980" s="80">
        <v>9.7599999999999996E-3</v>
      </c>
    </row>
    <row r="981" spans="11:19" ht="15" customHeight="1">
      <c r="K981" s="2" t="str">
        <f>IF(PG!D983="","-",PG!D983)</f>
        <v>-</v>
      </c>
      <c r="N981" s="80" t="str">
        <f t="shared" si="35"/>
        <v/>
      </c>
      <c r="O981" s="80" t="str">
        <f t="shared" si="36"/>
        <v/>
      </c>
      <c r="P981" s="80" t="str">
        <f>IF(PI_For!C983=0,"Não cadastrado",PI_For!C983)</f>
        <v>Não cadastrado</v>
      </c>
      <c r="Q981" s="80" t="e">
        <f>AVERAGEIFS(Entrada!$G$7:$G$3006,Entrada!$D$7:$D$3006,$D$5,Entrada!$I$7:$I$3006,P981)</f>
        <v>#DIV/0!</v>
      </c>
      <c r="R981" s="80" t="e">
        <f>AVERAGEIFS(Entrada!$J$7:$J$3006,Entrada!$D$7:$D$3006,$D$5,Entrada!$I$7:$I$3006,P981)</f>
        <v>#DIV/0!</v>
      </c>
      <c r="S981" s="80">
        <v>9.7699999999999992E-3</v>
      </c>
    </row>
    <row r="982" spans="11:19" ht="15" customHeight="1">
      <c r="K982" s="2" t="str">
        <f>IF(PG!D984="","-",PG!D984)</f>
        <v>-</v>
      </c>
      <c r="N982" s="80" t="str">
        <f t="shared" si="35"/>
        <v/>
      </c>
      <c r="O982" s="80" t="str">
        <f t="shared" si="36"/>
        <v/>
      </c>
      <c r="P982" s="80" t="str">
        <f>IF(PI_For!C984=0,"Não cadastrado",PI_For!C984)</f>
        <v>Não cadastrado</v>
      </c>
      <c r="Q982" s="80" t="e">
        <f>AVERAGEIFS(Entrada!$G$7:$G$3006,Entrada!$D$7:$D$3006,$D$5,Entrada!$I$7:$I$3006,P982)</f>
        <v>#DIV/0!</v>
      </c>
      <c r="R982" s="80" t="e">
        <f>AVERAGEIFS(Entrada!$J$7:$J$3006,Entrada!$D$7:$D$3006,$D$5,Entrada!$I$7:$I$3006,P982)</f>
        <v>#DIV/0!</v>
      </c>
      <c r="S982" s="80">
        <v>9.7800000000000005E-3</v>
      </c>
    </row>
    <row r="983" spans="11:19" ht="15" customHeight="1">
      <c r="K983" s="2" t="str">
        <f>IF(PG!D985="","-",PG!D985)</f>
        <v>-</v>
      </c>
      <c r="N983" s="80" t="str">
        <f t="shared" si="35"/>
        <v/>
      </c>
      <c r="O983" s="80" t="str">
        <f t="shared" si="36"/>
        <v/>
      </c>
      <c r="P983" s="80" t="str">
        <f>IF(PI_For!C985=0,"Não cadastrado",PI_For!C985)</f>
        <v>Não cadastrado</v>
      </c>
      <c r="Q983" s="80" t="e">
        <f>AVERAGEIFS(Entrada!$G$7:$G$3006,Entrada!$D$7:$D$3006,$D$5,Entrada!$I$7:$I$3006,P983)</f>
        <v>#DIV/0!</v>
      </c>
      <c r="R983" s="80" t="e">
        <f>AVERAGEIFS(Entrada!$J$7:$J$3006,Entrada!$D$7:$D$3006,$D$5,Entrada!$I$7:$I$3006,P983)</f>
        <v>#DIV/0!</v>
      </c>
      <c r="S983" s="80">
        <v>9.7900000000000001E-3</v>
      </c>
    </row>
    <row r="984" spans="11:19" ht="15" customHeight="1">
      <c r="K984" s="2" t="str">
        <f>IF(PG!D986="","-",PG!D986)</f>
        <v>-</v>
      </c>
      <c r="N984" s="80" t="str">
        <f t="shared" si="35"/>
        <v/>
      </c>
      <c r="O984" s="80" t="str">
        <f t="shared" si="36"/>
        <v/>
      </c>
      <c r="P984" s="80" t="str">
        <f>IF(PI_For!C986=0,"Não cadastrado",PI_For!C986)</f>
        <v>Não cadastrado</v>
      </c>
      <c r="Q984" s="80" t="e">
        <f>AVERAGEIFS(Entrada!$G$7:$G$3006,Entrada!$D$7:$D$3006,$D$5,Entrada!$I$7:$I$3006,P984)</f>
        <v>#DIV/0!</v>
      </c>
      <c r="R984" s="80" t="e">
        <f>AVERAGEIFS(Entrada!$J$7:$J$3006,Entrada!$D$7:$D$3006,$D$5,Entrada!$I$7:$I$3006,P984)</f>
        <v>#DIV/0!</v>
      </c>
      <c r="S984" s="80">
        <v>9.7999999999999997E-3</v>
      </c>
    </row>
    <row r="985" spans="11:19" ht="15" customHeight="1">
      <c r="K985" s="2" t="str">
        <f>IF(PG!D987="","-",PG!D987)</f>
        <v>-</v>
      </c>
      <c r="N985" s="80" t="str">
        <f t="shared" si="35"/>
        <v/>
      </c>
      <c r="O985" s="80" t="str">
        <f t="shared" si="36"/>
        <v/>
      </c>
      <c r="P985" s="80" t="str">
        <f>IF(PI_For!C987=0,"Não cadastrado",PI_For!C987)</f>
        <v>Não cadastrado</v>
      </c>
      <c r="Q985" s="80" t="e">
        <f>AVERAGEIFS(Entrada!$G$7:$G$3006,Entrada!$D$7:$D$3006,$D$5,Entrada!$I$7:$I$3006,P985)</f>
        <v>#DIV/0!</v>
      </c>
      <c r="R985" s="80" t="e">
        <f>AVERAGEIFS(Entrada!$J$7:$J$3006,Entrada!$D$7:$D$3006,$D$5,Entrada!$I$7:$I$3006,P985)</f>
        <v>#DIV/0!</v>
      </c>
      <c r="S985" s="80">
        <v>9.8099999999999993E-3</v>
      </c>
    </row>
    <row r="986" spans="11:19" ht="15" customHeight="1">
      <c r="K986" s="2" t="str">
        <f>IF(PG!D988="","-",PG!D988)</f>
        <v>-</v>
      </c>
      <c r="N986" s="80" t="str">
        <f t="shared" si="35"/>
        <v/>
      </c>
      <c r="O986" s="80" t="str">
        <f t="shared" si="36"/>
        <v/>
      </c>
      <c r="P986" s="80" t="str">
        <f>IF(PI_For!C988=0,"Não cadastrado",PI_For!C988)</f>
        <v>Não cadastrado</v>
      </c>
      <c r="Q986" s="80" t="e">
        <f>AVERAGEIFS(Entrada!$G$7:$G$3006,Entrada!$D$7:$D$3006,$D$5,Entrada!$I$7:$I$3006,P986)</f>
        <v>#DIV/0!</v>
      </c>
      <c r="R986" s="80" t="e">
        <f>AVERAGEIFS(Entrada!$J$7:$J$3006,Entrada!$D$7:$D$3006,$D$5,Entrada!$I$7:$I$3006,P986)</f>
        <v>#DIV/0!</v>
      </c>
      <c r="S986" s="80">
        <v>9.8200000000000006E-3</v>
      </c>
    </row>
    <row r="987" spans="11:19" ht="15" customHeight="1">
      <c r="K987" s="2" t="str">
        <f>IF(PG!D989="","-",PG!D989)</f>
        <v>-</v>
      </c>
      <c r="N987" s="80" t="str">
        <f t="shared" si="35"/>
        <v/>
      </c>
      <c r="O987" s="80" t="str">
        <f t="shared" si="36"/>
        <v/>
      </c>
      <c r="P987" s="80" t="str">
        <f>IF(PI_For!C989=0,"Não cadastrado",PI_For!C989)</f>
        <v>Não cadastrado</v>
      </c>
      <c r="Q987" s="80" t="e">
        <f>AVERAGEIFS(Entrada!$G$7:$G$3006,Entrada!$D$7:$D$3006,$D$5,Entrada!$I$7:$I$3006,P987)</f>
        <v>#DIV/0!</v>
      </c>
      <c r="R987" s="80" t="e">
        <f>AVERAGEIFS(Entrada!$J$7:$J$3006,Entrada!$D$7:$D$3006,$D$5,Entrada!$I$7:$I$3006,P987)</f>
        <v>#DIV/0!</v>
      </c>
      <c r="S987" s="80">
        <v>9.8300000000000002E-3</v>
      </c>
    </row>
    <row r="988" spans="11:19" ht="15" customHeight="1">
      <c r="K988" s="2" t="str">
        <f>IF(PG!D990="","-",PG!D990)</f>
        <v>-</v>
      </c>
      <c r="N988" s="80" t="str">
        <f t="shared" si="35"/>
        <v/>
      </c>
      <c r="O988" s="80" t="str">
        <f t="shared" si="36"/>
        <v/>
      </c>
      <c r="P988" s="80" t="str">
        <f>IF(PI_For!C990=0,"Não cadastrado",PI_For!C990)</f>
        <v>Não cadastrado</v>
      </c>
      <c r="Q988" s="80" t="e">
        <f>AVERAGEIFS(Entrada!$G$7:$G$3006,Entrada!$D$7:$D$3006,$D$5,Entrada!$I$7:$I$3006,P988)</f>
        <v>#DIV/0!</v>
      </c>
      <c r="R988" s="80" t="e">
        <f>AVERAGEIFS(Entrada!$J$7:$J$3006,Entrada!$D$7:$D$3006,$D$5,Entrada!$I$7:$I$3006,P988)</f>
        <v>#DIV/0!</v>
      </c>
      <c r="S988" s="80">
        <v>9.8399999999999998E-3</v>
      </c>
    </row>
    <row r="989" spans="11:19" ht="15" customHeight="1">
      <c r="K989" s="2" t="str">
        <f>IF(PG!D991="","-",PG!D991)</f>
        <v>-</v>
      </c>
      <c r="N989" s="80" t="str">
        <f t="shared" si="35"/>
        <v/>
      </c>
      <c r="O989" s="80" t="str">
        <f t="shared" si="36"/>
        <v/>
      </c>
      <c r="P989" s="80" t="str">
        <f>IF(PI_For!C991=0,"Não cadastrado",PI_For!C991)</f>
        <v>Não cadastrado</v>
      </c>
      <c r="Q989" s="80" t="e">
        <f>AVERAGEIFS(Entrada!$G$7:$G$3006,Entrada!$D$7:$D$3006,$D$5,Entrada!$I$7:$I$3006,P989)</f>
        <v>#DIV/0!</v>
      </c>
      <c r="R989" s="80" t="e">
        <f>AVERAGEIFS(Entrada!$J$7:$J$3006,Entrada!$D$7:$D$3006,$D$5,Entrada!$I$7:$I$3006,P989)</f>
        <v>#DIV/0!</v>
      </c>
      <c r="S989" s="80">
        <v>9.8499999999999994E-3</v>
      </c>
    </row>
    <row r="990" spans="11:19" ht="15" customHeight="1">
      <c r="K990" s="2" t="str">
        <f>IF(PG!D992="","-",PG!D992)</f>
        <v>-</v>
      </c>
      <c r="N990" s="80" t="str">
        <f t="shared" si="35"/>
        <v/>
      </c>
      <c r="O990" s="80" t="str">
        <f t="shared" si="36"/>
        <v/>
      </c>
      <c r="P990" s="80" t="str">
        <f>IF(PI_For!C992=0,"Não cadastrado",PI_For!C992)</f>
        <v>Não cadastrado</v>
      </c>
      <c r="Q990" s="80" t="e">
        <f>AVERAGEIFS(Entrada!$G$7:$G$3006,Entrada!$D$7:$D$3006,$D$5,Entrada!$I$7:$I$3006,P990)</f>
        <v>#DIV/0!</v>
      </c>
      <c r="R990" s="80" t="e">
        <f>AVERAGEIFS(Entrada!$J$7:$J$3006,Entrada!$D$7:$D$3006,$D$5,Entrada!$I$7:$I$3006,P990)</f>
        <v>#DIV/0!</v>
      </c>
      <c r="S990" s="80">
        <v>9.8600000000000007E-3</v>
      </c>
    </row>
    <row r="991" spans="11:19" ht="15" customHeight="1">
      <c r="K991" s="2" t="str">
        <f>IF(PG!D993="","-",PG!D993)</f>
        <v>-</v>
      </c>
      <c r="N991" s="80" t="str">
        <f t="shared" si="35"/>
        <v/>
      </c>
      <c r="O991" s="80" t="str">
        <f t="shared" si="36"/>
        <v/>
      </c>
      <c r="P991" s="80" t="str">
        <f>IF(PI_For!C993=0,"Não cadastrado",PI_For!C993)</f>
        <v>Não cadastrado</v>
      </c>
      <c r="Q991" s="80" t="e">
        <f>AVERAGEIFS(Entrada!$G$7:$G$3006,Entrada!$D$7:$D$3006,$D$5,Entrada!$I$7:$I$3006,P991)</f>
        <v>#DIV/0!</v>
      </c>
      <c r="R991" s="80" t="e">
        <f>AVERAGEIFS(Entrada!$J$7:$J$3006,Entrada!$D$7:$D$3006,$D$5,Entrada!$I$7:$I$3006,P991)</f>
        <v>#DIV/0!</v>
      </c>
      <c r="S991" s="80">
        <v>9.8700000000000003E-3</v>
      </c>
    </row>
    <row r="992" spans="11:19" ht="15" customHeight="1">
      <c r="K992" s="2" t="str">
        <f>IF(PG!D994="","-",PG!D994)</f>
        <v>-</v>
      </c>
      <c r="N992" s="80" t="str">
        <f t="shared" si="35"/>
        <v/>
      </c>
      <c r="O992" s="80" t="str">
        <f t="shared" si="36"/>
        <v/>
      </c>
      <c r="P992" s="80" t="str">
        <f>IF(PI_For!C994=0,"Não cadastrado",PI_For!C994)</f>
        <v>Não cadastrado</v>
      </c>
      <c r="Q992" s="80" t="e">
        <f>AVERAGEIFS(Entrada!$G$7:$G$3006,Entrada!$D$7:$D$3006,$D$5,Entrada!$I$7:$I$3006,P992)</f>
        <v>#DIV/0!</v>
      </c>
      <c r="R992" s="80" t="e">
        <f>AVERAGEIFS(Entrada!$J$7:$J$3006,Entrada!$D$7:$D$3006,$D$5,Entrada!$I$7:$I$3006,P992)</f>
        <v>#DIV/0!</v>
      </c>
      <c r="S992" s="80">
        <v>9.8799999999999999E-3</v>
      </c>
    </row>
    <row r="993" spans="11:19" ht="15" customHeight="1">
      <c r="K993" s="2" t="str">
        <f>IF(PG!D995="","-",PG!D995)</f>
        <v>-</v>
      </c>
      <c r="N993" s="80" t="str">
        <f t="shared" si="35"/>
        <v/>
      </c>
      <c r="O993" s="80" t="str">
        <f t="shared" si="36"/>
        <v/>
      </c>
      <c r="P993" s="80" t="str">
        <f>IF(PI_For!C995=0,"Não cadastrado",PI_For!C995)</f>
        <v>Não cadastrado</v>
      </c>
      <c r="Q993" s="80" t="e">
        <f>AVERAGEIFS(Entrada!$G$7:$G$3006,Entrada!$D$7:$D$3006,$D$5,Entrada!$I$7:$I$3006,P993)</f>
        <v>#DIV/0!</v>
      </c>
      <c r="R993" s="80" t="e">
        <f>AVERAGEIFS(Entrada!$J$7:$J$3006,Entrada!$D$7:$D$3006,$D$5,Entrada!$I$7:$I$3006,P993)</f>
        <v>#DIV/0!</v>
      </c>
      <c r="S993" s="80">
        <v>9.8899999999999995E-3</v>
      </c>
    </row>
    <row r="994" spans="11:19" ht="15" customHeight="1">
      <c r="K994" s="2" t="str">
        <f>IF(PG!D996="","-",PG!D996)</f>
        <v>-</v>
      </c>
      <c r="N994" s="80" t="str">
        <f t="shared" si="35"/>
        <v/>
      </c>
      <c r="O994" s="80" t="str">
        <f t="shared" si="36"/>
        <v/>
      </c>
      <c r="P994" s="80" t="str">
        <f>IF(PI_For!C996=0,"Não cadastrado",PI_For!C996)</f>
        <v>Não cadastrado</v>
      </c>
      <c r="Q994" s="80" t="e">
        <f>AVERAGEIFS(Entrada!$G$7:$G$3006,Entrada!$D$7:$D$3006,$D$5,Entrada!$I$7:$I$3006,P994)</f>
        <v>#DIV/0!</v>
      </c>
      <c r="R994" s="80" t="e">
        <f>AVERAGEIFS(Entrada!$J$7:$J$3006,Entrada!$D$7:$D$3006,$D$5,Entrada!$I$7:$I$3006,P994)</f>
        <v>#DIV/0!</v>
      </c>
      <c r="S994" s="80">
        <v>9.9000000000000008E-3</v>
      </c>
    </row>
    <row r="995" spans="11:19" ht="15" customHeight="1">
      <c r="K995" s="2" t="str">
        <f>IF(PG!D997="","-",PG!D997)</f>
        <v>-</v>
      </c>
      <c r="N995" s="80" t="str">
        <f t="shared" si="35"/>
        <v/>
      </c>
      <c r="O995" s="80" t="str">
        <f t="shared" si="36"/>
        <v/>
      </c>
      <c r="P995" s="80" t="str">
        <f>IF(PI_For!C997=0,"Não cadastrado",PI_For!C997)</f>
        <v>Não cadastrado</v>
      </c>
      <c r="Q995" s="80" t="e">
        <f>AVERAGEIFS(Entrada!$G$7:$G$3006,Entrada!$D$7:$D$3006,$D$5,Entrada!$I$7:$I$3006,P995)</f>
        <v>#DIV/0!</v>
      </c>
      <c r="R995" s="80" t="e">
        <f>AVERAGEIFS(Entrada!$J$7:$J$3006,Entrada!$D$7:$D$3006,$D$5,Entrada!$I$7:$I$3006,P995)</f>
        <v>#DIV/0!</v>
      </c>
      <c r="S995" s="80">
        <v>9.9100000000000004E-3</v>
      </c>
    </row>
    <row r="996" spans="11:19" ht="15" customHeight="1">
      <c r="K996" s="2" t="str">
        <f>IF(PG!D998="","-",PG!D998)</f>
        <v>-</v>
      </c>
      <c r="N996" s="80" t="str">
        <f t="shared" si="35"/>
        <v/>
      </c>
      <c r="O996" s="80" t="str">
        <f t="shared" si="36"/>
        <v/>
      </c>
      <c r="P996" s="80" t="str">
        <f>IF(PI_For!C998=0,"Não cadastrado",PI_For!C998)</f>
        <v>Não cadastrado</v>
      </c>
      <c r="Q996" s="80" t="e">
        <f>AVERAGEIFS(Entrada!$G$7:$G$3006,Entrada!$D$7:$D$3006,$D$5,Entrada!$I$7:$I$3006,P996)</f>
        <v>#DIV/0!</v>
      </c>
      <c r="R996" s="80" t="e">
        <f>AVERAGEIFS(Entrada!$J$7:$J$3006,Entrada!$D$7:$D$3006,$D$5,Entrada!$I$7:$I$3006,P996)</f>
        <v>#DIV/0!</v>
      </c>
      <c r="S996" s="80">
        <v>9.92E-3</v>
      </c>
    </row>
    <row r="997" spans="11:19" ht="15" customHeight="1">
      <c r="K997" s="2" t="str">
        <f>IF(PG!D999="","-",PG!D999)</f>
        <v>-</v>
      </c>
      <c r="N997" s="80" t="str">
        <f t="shared" si="35"/>
        <v/>
      </c>
      <c r="O997" s="80" t="str">
        <f t="shared" si="36"/>
        <v/>
      </c>
      <c r="P997" s="80" t="str">
        <f>IF(PI_For!C999=0,"Não cadastrado",PI_For!C999)</f>
        <v>Não cadastrado</v>
      </c>
      <c r="Q997" s="80" t="e">
        <f>AVERAGEIFS(Entrada!$G$7:$G$3006,Entrada!$D$7:$D$3006,$D$5,Entrada!$I$7:$I$3006,P997)</f>
        <v>#DIV/0!</v>
      </c>
      <c r="R997" s="80" t="e">
        <f>AVERAGEIFS(Entrada!$J$7:$J$3006,Entrada!$D$7:$D$3006,$D$5,Entrada!$I$7:$I$3006,P997)</f>
        <v>#DIV/0!</v>
      </c>
      <c r="S997" s="80">
        <v>9.9299999999999996E-3</v>
      </c>
    </row>
    <row r="998" spans="11:19" ht="15" customHeight="1">
      <c r="K998" s="2" t="str">
        <f>IF(PG!D1000="","-",PG!D1000)</f>
        <v>-</v>
      </c>
      <c r="N998" s="80" t="str">
        <f t="shared" si="35"/>
        <v/>
      </c>
      <c r="O998" s="80" t="str">
        <f t="shared" si="36"/>
        <v/>
      </c>
      <c r="P998" s="80" t="str">
        <f>IF(PI_For!C1000=0,"Não cadastrado",PI_For!C1000)</f>
        <v>Não cadastrado</v>
      </c>
      <c r="Q998" s="80" t="e">
        <f>AVERAGEIFS(Entrada!$G$7:$G$3006,Entrada!$D$7:$D$3006,$D$5,Entrada!$I$7:$I$3006,P998)</f>
        <v>#DIV/0!</v>
      </c>
      <c r="R998" s="80" t="e">
        <f>AVERAGEIFS(Entrada!$J$7:$J$3006,Entrada!$D$7:$D$3006,$D$5,Entrada!$I$7:$I$3006,P998)</f>
        <v>#DIV/0!</v>
      </c>
      <c r="S998" s="80">
        <v>9.9399999999999992E-3</v>
      </c>
    </row>
    <row r="999" spans="11:19" ht="15" customHeight="1">
      <c r="K999" s="2" t="str">
        <f>IF(PG!D1001="","-",PG!D1001)</f>
        <v>-</v>
      </c>
      <c r="N999" s="80" t="str">
        <f t="shared" si="35"/>
        <v/>
      </c>
      <c r="O999" s="80" t="str">
        <f t="shared" si="36"/>
        <v/>
      </c>
      <c r="P999" s="80" t="str">
        <f>IF(PI_For!C1001=0,"Não cadastrado",PI_For!C1001)</f>
        <v>Não cadastrado</v>
      </c>
      <c r="Q999" s="80" t="e">
        <f>AVERAGEIFS(Entrada!$G$7:$G$3006,Entrada!$D$7:$D$3006,$D$5,Entrada!$I$7:$I$3006,P999)</f>
        <v>#DIV/0!</v>
      </c>
      <c r="R999" s="80" t="e">
        <f>AVERAGEIFS(Entrada!$J$7:$J$3006,Entrada!$D$7:$D$3006,$D$5,Entrada!$I$7:$I$3006,P999)</f>
        <v>#DIV/0!</v>
      </c>
      <c r="S999" s="80">
        <v>9.9500000000000005E-3</v>
      </c>
    </row>
    <row r="1000" spans="11:19" ht="15" customHeight="1">
      <c r="K1000" s="2" t="str">
        <f>IF(PG!D1002="","-",PG!D1002)</f>
        <v>-</v>
      </c>
      <c r="N1000" s="80" t="str">
        <f t="shared" si="35"/>
        <v/>
      </c>
      <c r="O1000" s="80" t="str">
        <f t="shared" si="36"/>
        <v/>
      </c>
      <c r="P1000" s="80" t="str">
        <f>IF(PI_For!C1002=0,"Não cadastrado",PI_For!C1002)</f>
        <v>Não cadastrado</v>
      </c>
      <c r="Q1000" s="80" t="e">
        <f>AVERAGEIFS(Entrada!$G$7:$G$3006,Entrada!$D$7:$D$3006,$D$5,Entrada!$I$7:$I$3006,P1000)</f>
        <v>#DIV/0!</v>
      </c>
      <c r="R1000" s="80" t="e">
        <f>AVERAGEIFS(Entrada!$J$7:$J$3006,Entrada!$D$7:$D$3006,$D$5,Entrada!$I$7:$I$3006,P1000)</f>
        <v>#DIV/0!</v>
      </c>
      <c r="S1000" s="80">
        <v>9.9600000000000001E-3</v>
      </c>
    </row>
    <row r="1001" spans="11:19" ht="15" customHeight="1">
      <c r="K1001" s="2" t="str">
        <f>IF(PG!D1003="","-",PG!D1003)</f>
        <v>-</v>
      </c>
      <c r="N1001" s="80" t="str">
        <f t="shared" si="35"/>
        <v/>
      </c>
      <c r="O1001" s="80" t="str">
        <f t="shared" si="36"/>
        <v/>
      </c>
      <c r="P1001" s="80" t="str">
        <f>IF(PI_For!C1003=0,"Não cadastrado",PI_For!C1003)</f>
        <v>Não cadastrado</v>
      </c>
      <c r="Q1001" s="80" t="e">
        <f>AVERAGEIFS(Entrada!$G$7:$G$3006,Entrada!$D$7:$D$3006,$D$5,Entrada!$I$7:$I$3006,P1001)</f>
        <v>#DIV/0!</v>
      </c>
      <c r="R1001" s="80" t="e">
        <f>AVERAGEIFS(Entrada!$J$7:$J$3006,Entrada!$D$7:$D$3006,$D$5,Entrada!$I$7:$I$3006,P1001)</f>
        <v>#DIV/0!</v>
      </c>
      <c r="S1001" s="80">
        <v>9.9699999999999997E-3</v>
      </c>
    </row>
    <row r="1002" spans="11:19" ht="15" customHeight="1">
      <c r="K1002" s="2" t="str">
        <f>IF(PG!D1004="","-",PG!D1004)</f>
        <v>-</v>
      </c>
      <c r="N1002" s="80" t="str">
        <f t="shared" si="35"/>
        <v/>
      </c>
      <c r="O1002" s="80" t="str">
        <f t="shared" si="36"/>
        <v/>
      </c>
      <c r="P1002" s="80" t="str">
        <f>IF(PI_For!C1004=0,"Não cadastrado",PI_For!C1004)</f>
        <v>Não cadastrado</v>
      </c>
      <c r="Q1002" s="80" t="e">
        <f>AVERAGEIFS(Entrada!$G$7:$G$3006,Entrada!$D$7:$D$3006,$D$5,Entrada!$I$7:$I$3006,P1002)</f>
        <v>#DIV/0!</v>
      </c>
      <c r="R1002" s="80" t="e">
        <f>AVERAGEIFS(Entrada!$J$7:$J$3006,Entrada!$D$7:$D$3006,$D$5,Entrada!$I$7:$I$3006,P1002)</f>
        <v>#DIV/0!</v>
      </c>
      <c r="S1002" s="80">
        <v>9.9799999999999993E-3</v>
      </c>
    </row>
    <row r="1003" spans="11:19" ht="15" customHeight="1">
      <c r="K1003" s="2" t="str">
        <f>IF(PG!D1005="","-",PG!D1005)</f>
        <v>-</v>
      </c>
      <c r="N1003" s="80" t="str">
        <f t="shared" si="35"/>
        <v/>
      </c>
      <c r="O1003" s="80" t="str">
        <f t="shared" si="36"/>
        <v/>
      </c>
      <c r="P1003" s="80" t="str">
        <f>IF(PI_For!C1005=0,"Não cadastrado",PI_For!C1005)</f>
        <v>Não cadastrado</v>
      </c>
      <c r="Q1003" s="80" t="e">
        <f>AVERAGEIFS(Entrada!$G$7:$G$3006,Entrada!$D$7:$D$3006,$D$5,Entrada!$I$7:$I$3006,P1003)</f>
        <v>#DIV/0!</v>
      </c>
      <c r="R1003" s="80" t="e">
        <f>AVERAGEIFS(Entrada!$J$7:$J$3006,Entrada!$D$7:$D$3006,$D$5,Entrada!$I$7:$I$3006,P1003)</f>
        <v>#DIV/0!</v>
      </c>
      <c r="S1003" s="80">
        <v>9.9900000000000006E-3</v>
      </c>
    </row>
    <row r="1004" spans="11:19" ht="15" customHeight="1">
      <c r="K1004" s="2" t="str">
        <f>IF(PG!D1006="","-",PG!D1006)</f>
        <v>-</v>
      </c>
      <c r="N1004" s="80" t="str">
        <f t="shared" si="35"/>
        <v/>
      </c>
      <c r="O1004" s="80" t="str">
        <f t="shared" si="36"/>
        <v/>
      </c>
      <c r="P1004" s="80" t="str">
        <f>IF(PI_For!C1006=0,"Não cadastrado",PI_For!C1006)</f>
        <v>Não cadastrado</v>
      </c>
      <c r="Q1004" s="80" t="e">
        <f>AVERAGEIFS(Entrada!$G$7:$G$3006,Entrada!$D$7:$D$3006,$D$5,Entrada!$I$7:$I$3006,P1004)</f>
        <v>#DIV/0!</v>
      </c>
      <c r="R1004" s="80" t="e">
        <f>AVERAGEIFS(Entrada!$J$7:$J$3006,Entrada!$D$7:$D$3006,$D$5,Entrada!$I$7:$I$3006,P1004)</f>
        <v>#DIV/0!</v>
      </c>
      <c r="S1004" s="80">
        <v>0.01</v>
      </c>
    </row>
    <row r="1005" spans="11:19" ht="15" customHeight="1">
      <c r="N1005" s="80" t="str">
        <f t="shared" si="35"/>
        <v/>
      </c>
      <c r="O1005" s="80" t="str">
        <f t="shared" si="36"/>
        <v/>
      </c>
      <c r="P1005" s="80" t="str">
        <f>IF(PI_For!C1007=0,"Não cadastrado",PI_For!C1007)</f>
        <v>Não cadastrado</v>
      </c>
      <c r="Q1005" s="80" t="e">
        <f>AVERAGEIFS(Entrada!$G$7:$G$3006,Entrada!$D$7:$D$3006,$D$5,Entrada!$I$7:$I$3006,P1005)</f>
        <v>#DIV/0!</v>
      </c>
      <c r="R1005" s="80" t="e">
        <f>AVERAGEIFS(Entrada!$J$7:$J$3006,Entrada!$D$7:$D$3006,$D$5,Entrada!$I$7:$I$3006,P1005)</f>
        <v>#DIV/0!</v>
      </c>
      <c r="S1005" s="80">
        <v>1.001E-2</v>
      </c>
    </row>
    <row r="1006" spans="11:19" ht="15" customHeight="1">
      <c r="N1006" s="80" t="str">
        <f t="shared" si="35"/>
        <v/>
      </c>
      <c r="O1006" s="80" t="str">
        <f t="shared" si="36"/>
        <v/>
      </c>
      <c r="P1006" s="80" t="str">
        <f>IF(PI_For!C1008=0,"Não cadastrado",PI_For!C1008)</f>
        <v>Não cadastrado</v>
      </c>
      <c r="Q1006" s="80" t="e">
        <f>AVERAGEIFS(Entrada!$G$7:$G$3006,Entrada!$D$7:$D$3006,$D$5,Entrada!$I$7:$I$3006,P1006)</f>
        <v>#DIV/0!</v>
      </c>
      <c r="R1006" s="80" t="e">
        <f>AVERAGEIFS(Entrada!$J$7:$J$3006,Entrada!$D$7:$D$3006,$D$5,Entrada!$I$7:$I$3006,P1006)</f>
        <v>#DIV/0!</v>
      </c>
      <c r="S1006" s="80">
        <v>1.0019999999999999E-2</v>
      </c>
    </row>
    <row r="1007" spans="11:19" ht="15" customHeight="1">
      <c r="N1007" s="80" t="str">
        <f t="shared" si="35"/>
        <v/>
      </c>
      <c r="O1007" s="80" t="str">
        <f t="shared" si="36"/>
        <v/>
      </c>
      <c r="P1007" s="80" t="str">
        <f>IF(PI_For!C1009=0,"Não cadastrado",PI_For!C1009)</f>
        <v>Não cadastrado</v>
      </c>
      <c r="Q1007" s="80" t="e">
        <f>AVERAGEIFS(Entrada!$G$7:$G$3006,Entrada!$D$7:$D$3006,$D$5,Entrada!$I$7:$I$3006,P1007)</f>
        <v>#DIV/0!</v>
      </c>
      <c r="R1007" s="80" t="e">
        <f>AVERAGEIFS(Entrada!$J$7:$J$3006,Entrada!$D$7:$D$3006,$D$5,Entrada!$I$7:$I$3006,P1007)</f>
        <v>#DIV/0!</v>
      </c>
      <c r="S1007" s="80">
        <v>1.0030000000000001E-2</v>
      </c>
    </row>
    <row r="1008" spans="11:19" ht="15" customHeight="1">
      <c r="N1008" s="80" t="str">
        <f t="shared" si="35"/>
        <v/>
      </c>
      <c r="O1008" s="80" t="str">
        <f t="shared" si="36"/>
        <v/>
      </c>
      <c r="P1008" s="80" t="str">
        <f>IF(PI_For!C1010=0,"Não cadastrado",PI_For!C1010)</f>
        <v>Não cadastrado</v>
      </c>
      <c r="Q1008" s="80" t="e">
        <f>AVERAGEIFS(Entrada!$G$7:$G$3006,Entrada!$D$7:$D$3006,$D$5,Entrada!$I$7:$I$3006,P1008)</f>
        <v>#DIV/0!</v>
      </c>
      <c r="R1008" s="80" t="e">
        <f>AVERAGEIFS(Entrada!$J$7:$J$3006,Entrada!$D$7:$D$3006,$D$5,Entrada!$I$7:$I$3006,P1008)</f>
        <v>#DIV/0!</v>
      </c>
      <c r="S1008" s="80">
        <v>1.004E-2</v>
      </c>
    </row>
    <row r="1009" spans="14:19" ht="15" customHeight="1">
      <c r="N1009" s="80" t="str">
        <f t="shared" si="35"/>
        <v/>
      </c>
      <c r="O1009" s="80" t="str">
        <f t="shared" si="36"/>
        <v/>
      </c>
      <c r="P1009" s="80" t="str">
        <f>IF(PI_For!C1011=0,"Não cadastrado",PI_For!C1011)</f>
        <v>Não cadastrado</v>
      </c>
      <c r="Q1009" s="80" t="e">
        <f>AVERAGEIFS(Entrada!$G$7:$G$3006,Entrada!$D$7:$D$3006,$D$5,Entrada!$I$7:$I$3006,P1009)</f>
        <v>#DIV/0!</v>
      </c>
      <c r="R1009" s="80" t="e">
        <f>AVERAGEIFS(Entrada!$J$7:$J$3006,Entrada!$D$7:$D$3006,$D$5,Entrada!$I$7:$I$3006,P1009)</f>
        <v>#DIV/0!</v>
      </c>
      <c r="S1009" s="80">
        <v>1.005E-2</v>
      </c>
    </row>
    <row r="1010" spans="14:19" ht="15" customHeight="1">
      <c r="N1010" s="80" t="str">
        <f t="shared" si="35"/>
        <v/>
      </c>
      <c r="O1010" s="80" t="str">
        <f t="shared" si="36"/>
        <v/>
      </c>
      <c r="P1010" s="80" t="str">
        <f>IF(PI_For!C1012=0,"Não cadastrado",PI_For!C1012)</f>
        <v>Não cadastrado</v>
      </c>
      <c r="Q1010" s="80" t="e">
        <f>AVERAGEIFS(Entrada!$G$7:$G$3006,Entrada!$D$7:$D$3006,$D$5,Entrada!$I$7:$I$3006,P1010)</f>
        <v>#DIV/0!</v>
      </c>
      <c r="R1010" s="80" t="e">
        <f>AVERAGEIFS(Entrada!$J$7:$J$3006,Entrada!$D$7:$D$3006,$D$5,Entrada!$I$7:$I$3006,P1010)</f>
        <v>#DIV/0!</v>
      </c>
      <c r="S1010" s="80">
        <v>1.0059999999999999E-2</v>
      </c>
    </row>
    <row r="1011" spans="14:19" ht="15" customHeight="1">
      <c r="N1011" s="80" t="str">
        <f t="shared" si="35"/>
        <v/>
      </c>
      <c r="O1011" s="80" t="str">
        <f t="shared" si="36"/>
        <v/>
      </c>
      <c r="P1011" s="80" t="str">
        <f>IF(PI_For!C1013=0,"Não cadastrado",PI_For!C1013)</f>
        <v>Não cadastrado</v>
      </c>
      <c r="Q1011" s="80" t="e">
        <f>AVERAGEIFS(Entrada!$G$7:$G$3006,Entrada!$D$7:$D$3006,$D$5,Entrada!$I$7:$I$3006,P1011)</f>
        <v>#DIV/0!</v>
      </c>
      <c r="R1011" s="80" t="e">
        <f>AVERAGEIFS(Entrada!$J$7:$J$3006,Entrada!$D$7:$D$3006,$D$5,Entrada!$I$7:$I$3006,P1011)</f>
        <v>#DIV/0!</v>
      </c>
      <c r="S1011" s="80">
        <v>1.0070000000000001E-2</v>
      </c>
    </row>
    <row r="1012" spans="14:19" ht="15" customHeight="1">
      <c r="N1012" s="80" t="str">
        <f t="shared" si="35"/>
        <v/>
      </c>
      <c r="O1012" s="80" t="str">
        <f t="shared" si="36"/>
        <v/>
      </c>
      <c r="P1012" s="80" t="str">
        <f>IF(PI_For!C1014=0,"Não cadastrado",PI_For!C1014)</f>
        <v>Não cadastrado</v>
      </c>
      <c r="Q1012" s="80" t="e">
        <f>AVERAGEIFS(Entrada!$G$7:$G$3006,Entrada!$D$7:$D$3006,$D$5,Entrada!$I$7:$I$3006,P1012)</f>
        <v>#DIV/0!</v>
      </c>
      <c r="R1012" s="80" t="e">
        <f>AVERAGEIFS(Entrada!$J$7:$J$3006,Entrada!$D$7:$D$3006,$D$5,Entrada!$I$7:$I$3006,P1012)</f>
        <v>#DIV/0!</v>
      </c>
      <c r="S1012" s="80">
        <v>1.008E-2</v>
      </c>
    </row>
    <row r="1013" spans="14:19" ht="15" customHeight="1">
      <c r="N1013" s="80" t="str">
        <f t="shared" si="35"/>
        <v/>
      </c>
      <c r="O1013" s="80" t="str">
        <f t="shared" si="36"/>
        <v/>
      </c>
      <c r="P1013" s="80" t="str">
        <f>IF(PI_For!C1015=0,"Não cadastrado",PI_For!C1015)</f>
        <v>Não cadastrado</v>
      </c>
      <c r="Q1013" s="80" t="e">
        <f>AVERAGEIFS(Entrada!$G$7:$G$3006,Entrada!$D$7:$D$3006,$D$5,Entrada!$I$7:$I$3006,P1013)</f>
        <v>#DIV/0!</v>
      </c>
      <c r="R1013" s="80" t="e">
        <f>AVERAGEIFS(Entrada!$J$7:$J$3006,Entrada!$D$7:$D$3006,$D$5,Entrada!$I$7:$I$3006,P1013)</f>
        <v>#DIV/0!</v>
      </c>
      <c r="S1013" s="80">
        <v>1.009E-2</v>
      </c>
    </row>
    <row r="1014" spans="14:19" ht="15" customHeight="1">
      <c r="N1014" s="80" t="str">
        <f t="shared" si="35"/>
        <v/>
      </c>
      <c r="O1014" s="80" t="str">
        <f t="shared" si="36"/>
        <v/>
      </c>
      <c r="P1014" s="80" t="str">
        <f>IF(PI_For!C1016=0,"Não cadastrado",PI_For!C1016)</f>
        <v>Não cadastrado</v>
      </c>
      <c r="Q1014" s="80" t="e">
        <f>AVERAGEIFS(Entrada!$G$7:$G$3006,Entrada!$D$7:$D$3006,$D$5,Entrada!$I$7:$I$3006,P1014)</f>
        <v>#DIV/0!</v>
      </c>
      <c r="R1014" s="80" t="e">
        <f>AVERAGEIFS(Entrada!$J$7:$J$3006,Entrada!$D$7:$D$3006,$D$5,Entrada!$I$7:$I$3006,P1014)</f>
        <v>#DIV/0!</v>
      </c>
      <c r="S1014" s="80">
        <v>1.01E-2</v>
      </c>
    </row>
    <row r="1015" spans="14:19" ht="15" customHeight="1">
      <c r="N1015" s="80" t="str">
        <f t="shared" si="35"/>
        <v/>
      </c>
      <c r="O1015" s="80" t="str">
        <f t="shared" si="36"/>
        <v/>
      </c>
      <c r="P1015" s="80" t="str">
        <f>IF(PI_For!C1017=0,"Não cadastrado",PI_For!C1017)</f>
        <v>Não cadastrado</v>
      </c>
      <c r="Q1015" s="80" t="e">
        <f>AVERAGEIFS(Entrada!$G$7:$G$3006,Entrada!$D$7:$D$3006,$D$5,Entrada!$I$7:$I$3006,P1015)</f>
        <v>#DIV/0!</v>
      </c>
      <c r="R1015" s="80" t="e">
        <f>AVERAGEIFS(Entrada!$J$7:$J$3006,Entrada!$D$7:$D$3006,$D$5,Entrada!$I$7:$I$3006,P1015)</f>
        <v>#DIV/0!</v>
      </c>
      <c r="S1015" s="80">
        <v>1.0109999999999999E-2</v>
      </c>
    </row>
    <row r="1016" spans="14:19" ht="15" customHeight="1">
      <c r="N1016" s="80" t="str">
        <f t="shared" si="35"/>
        <v/>
      </c>
      <c r="O1016" s="80" t="str">
        <f t="shared" si="36"/>
        <v/>
      </c>
      <c r="P1016" s="80" t="str">
        <f>IF(PI_For!C1018=0,"Não cadastrado",PI_For!C1018)</f>
        <v>Não cadastrado</v>
      </c>
      <c r="Q1016" s="80" t="e">
        <f>AVERAGEIFS(Entrada!$G$7:$G$3006,Entrada!$D$7:$D$3006,$D$5,Entrada!$I$7:$I$3006,P1016)</f>
        <v>#DIV/0!</v>
      </c>
      <c r="R1016" s="80" t="e">
        <f>AVERAGEIFS(Entrada!$J$7:$J$3006,Entrada!$D$7:$D$3006,$D$5,Entrada!$I$7:$I$3006,P1016)</f>
        <v>#DIV/0!</v>
      </c>
      <c r="S1016" s="80">
        <v>1.0120000000000001E-2</v>
      </c>
    </row>
    <row r="1017" spans="14:19" ht="15" customHeight="1">
      <c r="N1017" s="80" t="str">
        <f t="shared" si="35"/>
        <v/>
      </c>
      <c r="O1017" s="80" t="str">
        <f t="shared" si="36"/>
        <v/>
      </c>
      <c r="P1017" s="80" t="str">
        <f>IF(PI_For!C1019=0,"Não cadastrado",PI_For!C1019)</f>
        <v>Não cadastrado</v>
      </c>
      <c r="Q1017" s="80" t="e">
        <f>AVERAGEIFS(Entrada!$G$7:$G$3006,Entrada!$D$7:$D$3006,$D$5,Entrada!$I$7:$I$3006,P1017)</f>
        <v>#DIV/0!</v>
      </c>
      <c r="R1017" s="80" t="e">
        <f>AVERAGEIFS(Entrada!$J$7:$J$3006,Entrada!$D$7:$D$3006,$D$5,Entrada!$I$7:$I$3006,P1017)</f>
        <v>#DIV/0!</v>
      </c>
      <c r="S1017" s="80">
        <v>1.013E-2</v>
      </c>
    </row>
    <row r="1018" spans="14:19" ht="15" customHeight="1">
      <c r="N1018" s="80" t="str">
        <f t="shared" si="35"/>
        <v/>
      </c>
      <c r="O1018" s="80" t="str">
        <f t="shared" si="36"/>
        <v/>
      </c>
      <c r="P1018" s="80" t="str">
        <f>IF(PI_For!C1020=0,"Não cadastrado",PI_For!C1020)</f>
        <v>Não cadastrado</v>
      </c>
      <c r="Q1018" s="80" t="e">
        <f>AVERAGEIFS(Entrada!$G$7:$G$3006,Entrada!$D$7:$D$3006,$D$5,Entrada!$I$7:$I$3006,P1018)</f>
        <v>#DIV/0!</v>
      </c>
      <c r="R1018" s="80" t="e">
        <f>AVERAGEIFS(Entrada!$J$7:$J$3006,Entrada!$D$7:$D$3006,$D$5,Entrada!$I$7:$I$3006,P1018)</f>
        <v>#DIV/0!</v>
      </c>
      <c r="S1018" s="80">
        <v>1.014E-2</v>
      </c>
    </row>
    <row r="1019" spans="14:19" ht="15" customHeight="1">
      <c r="N1019" s="80" t="str">
        <f t="shared" si="35"/>
        <v/>
      </c>
      <c r="O1019" s="80" t="str">
        <f t="shared" si="36"/>
        <v/>
      </c>
      <c r="P1019" s="80" t="str">
        <f>IF(PI_For!C1021=0,"Não cadastrado",PI_For!C1021)</f>
        <v>Não cadastrado</v>
      </c>
      <c r="Q1019" s="80" t="e">
        <f>AVERAGEIFS(Entrada!$G$7:$G$3006,Entrada!$D$7:$D$3006,$D$5,Entrada!$I$7:$I$3006,P1019)</f>
        <v>#DIV/0!</v>
      </c>
      <c r="R1019" s="80" t="e">
        <f>AVERAGEIFS(Entrada!$J$7:$J$3006,Entrada!$D$7:$D$3006,$D$5,Entrada!$I$7:$I$3006,P1019)</f>
        <v>#DIV/0!</v>
      </c>
      <c r="S1019" s="80">
        <v>1.0149999999999999E-2</v>
      </c>
    </row>
    <row r="1020" spans="14:19" ht="15" customHeight="1">
      <c r="N1020" s="80" t="str">
        <f t="shared" si="35"/>
        <v/>
      </c>
      <c r="O1020" s="80" t="str">
        <f t="shared" si="36"/>
        <v/>
      </c>
      <c r="P1020" s="80" t="str">
        <f>IF(PI_For!C1022=0,"Não cadastrado",PI_For!C1022)</f>
        <v>Não cadastrado</v>
      </c>
      <c r="Q1020" s="80" t="e">
        <f>AVERAGEIFS(Entrada!$G$7:$G$3006,Entrada!$D$7:$D$3006,$D$5,Entrada!$I$7:$I$3006,P1020)</f>
        <v>#DIV/0!</v>
      </c>
      <c r="R1020" s="80" t="e">
        <f>AVERAGEIFS(Entrada!$J$7:$J$3006,Entrada!$D$7:$D$3006,$D$5,Entrada!$I$7:$I$3006,P1020)</f>
        <v>#DIV/0!</v>
      </c>
      <c r="S1020" s="80">
        <v>1.0160000000000001E-2</v>
      </c>
    </row>
    <row r="1021" spans="14:19" ht="15" customHeight="1">
      <c r="N1021" s="80" t="str">
        <f t="shared" si="35"/>
        <v/>
      </c>
      <c r="O1021" s="80" t="str">
        <f t="shared" si="36"/>
        <v/>
      </c>
      <c r="P1021" s="80" t="str">
        <f>IF(PI_For!C1023=0,"Não cadastrado",PI_For!C1023)</f>
        <v>Não cadastrado</v>
      </c>
      <c r="Q1021" s="80" t="e">
        <f>AVERAGEIFS(Entrada!$G$7:$G$3006,Entrada!$D$7:$D$3006,$D$5,Entrada!$I$7:$I$3006,P1021)</f>
        <v>#DIV/0!</v>
      </c>
      <c r="R1021" s="80" t="e">
        <f>AVERAGEIFS(Entrada!$J$7:$J$3006,Entrada!$D$7:$D$3006,$D$5,Entrada!$I$7:$I$3006,P1021)</f>
        <v>#DIV/0!</v>
      </c>
      <c r="S1021" s="80">
        <v>1.017E-2</v>
      </c>
    </row>
    <row r="1022" spans="14:19" ht="15" customHeight="1">
      <c r="N1022" s="80" t="str">
        <f t="shared" si="35"/>
        <v/>
      </c>
      <c r="O1022" s="80" t="str">
        <f t="shared" si="36"/>
        <v/>
      </c>
      <c r="P1022" s="80" t="str">
        <f>IF(PI_For!C1024=0,"Não cadastrado",PI_For!C1024)</f>
        <v>Não cadastrado</v>
      </c>
      <c r="Q1022" s="80" t="e">
        <f>AVERAGEIFS(Entrada!$G$7:$G$3006,Entrada!$D$7:$D$3006,$D$5,Entrada!$I$7:$I$3006,P1022)</f>
        <v>#DIV/0!</v>
      </c>
      <c r="R1022" s="80" t="e">
        <f>AVERAGEIFS(Entrada!$J$7:$J$3006,Entrada!$D$7:$D$3006,$D$5,Entrada!$I$7:$I$3006,P1022)</f>
        <v>#DIV/0!</v>
      </c>
      <c r="S1022" s="80">
        <v>1.018E-2</v>
      </c>
    </row>
    <row r="1023" spans="14:19" ht="15" customHeight="1">
      <c r="N1023" s="80" t="str">
        <f t="shared" si="35"/>
        <v/>
      </c>
      <c r="O1023" s="80" t="str">
        <f t="shared" si="36"/>
        <v/>
      </c>
      <c r="P1023" s="80" t="str">
        <f>IF(PI_For!C1025=0,"Não cadastrado",PI_For!C1025)</f>
        <v>Não cadastrado</v>
      </c>
      <c r="Q1023" s="80" t="e">
        <f>AVERAGEIFS(Entrada!$G$7:$G$3006,Entrada!$D$7:$D$3006,$D$5,Entrada!$I$7:$I$3006,P1023)</f>
        <v>#DIV/0!</v>
      </c>
      <c r="R1023" s="80" t="e">
        <f>AVERAGEIFS(Entrada!$J$7:$J$3006,Entrada!$D$7:$D$3006,$D$5,Entrada!$I$7:$I$3006,P1023)</f>
        <v>#DIV/0!</v>
      </c>
      <c r="S1023" s="80">
        <v>1.0189999999999999E-2</v>
      </c>
    </row>
    <row r="1024" spans="14:19" ht="15" customHeight="1">
      <c r="N1024" s="80" t="str">
        <f t="shared" si="35"/>
        <v/>
      </c>
      <c r="O1024" s="80" t="str">
        <f t="shared" si="36"/>
        <v/>
      </c>
      <c r="P1024" s="80" t="str">
        <f>IF(PI_For!C1026=0,"Não cadastrado",PI_For!C1026)</f>
        <v>Não cadastrado</v>
      </c>
      <c r="Q1024" s="80" t="e">
        <f>AVERAGEIFS(Entrada!$G$7:$G$3006,Entrada!$D$7:$D$3006,$D$5,Entrada!$I$7:$I$3006,P1024)</f>
        <v>#DIV/0!</v>
      </c>
      <c r="R1024" s="80" t="e">
        <f>AVERAGEIFS(Entrada!$J$7:$J$3006,Entrada!$D$7:$D$3006,$D$5,Entrada!$I$7:$I$3006,P1024)</f>
        <v>#DIV/0!</v>
      </c>
      <c r="S1024" s="80">
        <v>1.0200000000000001E-2</v>
      </c>
    </row>
    <row r="1025" spans="14:19" ht="15" customHeight="1">
      <c r="N1025" s="80" t="str">
        <f t="shared" si="35"/>
        <v/>
      </c>
      <c r="O1025" s="80" t="str">
        <f t="shared" si="36"/>
        <v/>
      </c>
      <c r="P1025" s="80" t="str">
        <f>IF(PI_For!C1027=0,"Não cadastrado",PI_For!C1027)</f>
        <v>Não cadastrado</v>
      </c>
      <c r="Q1025" s="80" t="e">
        <f>AVERAGEIFS(Entrada!$G$7:$G$3006,Entrada!$D$7:$D$3006,$D$5,Entrada!$I$7:$I$3006,P1025)</f>
        <v>#DIV/0!</v>
      </c>
      <c r="R1025" s="80" t="e">
        <f>AVERAGEIFS(Entrada!$J$7:$J$3006,Entrada!$D$7:$D$3006,$D$5,Entrada!$I$7:$I$3006,P1025)</f>
        <v>#DIV/0!</v>
      </c>
      <c r="S1025" s="80">
        <v>1.021E-2</v>
      </c>
    </row>
    <row r="1026" spans="14:19" ht="15" customHeight="1">
      <c r="N1026" s="80" t="str">
        <f t="shared" si="35"/>
        <v/>
      </c>
      <c r="O1026" s="80" t="str">
        <f t="shared" si="36"/>
        <v/>
      </c>
      <c r="P1026" s="80" t="str">
        <f>IF(PI_For!C1028=0,"Não cadastrado",PI_For!C1028)</f>
        <v>Não cadastrado</v>
      </c>
      <c r="Q1026" s="80" t="e">
        <f>AVERAGEIFS(Entrada!$G$7:$G$3006,Entrada!$D$7:$D$3006,$D$5,Entrada!$I$7:$I$3006,P1026)</f>
        <v>#DIV/0!</v>
      </c>
      <c r="R1026" s="80" t="e">
        <f>AVERAGEIFS(Entrada!$J$7:$J$3006,Entrada!$D$7:$D$3006,$D$5,Entrada!$I$7:$I$3006,P1026)</f>
        <v>#DIV/0!</v>
      </c>
      <c r="S1026" s="80">
        <v>1.022E-2</v>
      </c>
    </row>
    <row r="1027" spans="14:19" ht="15" customHeight="1">
      <c r="N1027" s="80" t="str">
        <f t="shared" si="35"/>
        <v/>
      </c>
      <c r="O1027" s="80" t="str">
        <f t="shared" si="36"/>
        <v/>
      </c>
      <c r="P1027" s="80" t="str">
        <f>IF(PI_For!C1029=0,"Não cadastrado",PI_For!C1029)</f>
        <v>Não cadastrado</v>
      </c>
      <c r="Q1027" s="80" t="e">
        <f>AVERAGEIFS(Entrada!$G$7:$G$3006,Entrada!$D$7:$D$3006,$D$5,Entrada!$I$7:$I$3006,P1027)</f>
        <v>#DIV/0!</v>
      </c>
      <c r="R1027" s="80" t="e">
        <f>AVERAGEIFS(Entrada!$J$7:$J$3006,Entrada!$D$7:$D$3006,$D$5,Entrada!$I$7:$I$3006,P1027)</f>
        <v>#DIV/0!</v>
      </c>
      <c r="S1027" s="80">
        <v>1.023E-2</v>
      </c>
    </row>
    <row r="1028" spans="14:19" ht="15" customHeight="1">
      <c r="N1028" s="80" t="str">
        <f t="shared" si="35"/>
        <v/>
      </c>
      <c r="O1028" s="80" t="str">
        <f t="shared" si="36"/>
        <v/>
      </c>
      <c r="P1028" s="80" t="str">
        <f>IF(PI_For!C1030=0,"Não cadastrado",PI_For!C1030)</f>
        <v>Não cadastrado</v>
      </c>
      <c r="Q1028" s="80" t="e">
        <f>AVERAGEIFS(Entrada!$G$7:$G$3006,Entrada!$D$7:$D$3006,$D$5,Entrada!$I$7:$I$3006,P1028)</f>
        <v>#DIV/0!</v>
      </c>
      <c r="R1028" s="80" t="e">
        <f>AVERAGEIFS(Entrada!$J$7:$J$3006,Entrada!$D$7:$D$3006,$D$5,Entrada!$I$7:$I$3006,P1028)</f>
        <v>#DIV/0!</v>
      </c>
      <c r="S1028" s="80">
        <v>1.0240000000000001E-2</v>
      </c>
    </row>
    <row r="1029" spans="14:19" ht="15" customHeight="1">
      <c r="N1029" s="80" t="str">
        <f t="shared" si="35"/>
        <v/>
      </c>
      <c r="O1029" s="80" t="str">
        <f t="shared" si="36"/>
        <v/>
      </c>
      <c r="P1029" s="80" t="str">
        <f>IF(PI_For!C1031=0,"Não cadastrado",PI_For!C1031)</f>
        <v>Não cadastrado</v>
      </c>
      <c r="Q1029" s="80" t="e">
        <f>AVERAGEIFS(Entrada!$G$7:$G$3006,Entrada!$D$7:$D$3006,$D$5,Entrada!$I$7:$I$3006,P1029)</f>
        <v>#DIV/0!</v>
      </c>
      <c r="R1029" s="80" t="e">
        <f>AVERAGEIFS(Entrada!$J$7:$J$3006,Entrada!$D$7:$D$3006,$D$5,Entrada!$I$7:$I$3006,P1029)</f>
        <v>#DIV/0!</v>
      </c>
      <c r="S1029" s="80">
        <v>1.025E-2</v>
      </c>
    </row>
    <row r="1030" spans="14:19" ht="15" customHeight="1">
      <c r="N1030" s="80" t="str">
        <f t="shared" ref="N1030:N1093" si="37">IFERROR(Q1030+S1030,"")</f>
        <v/>
      </c>
      <c r="O1030" s="80" t="str">
        <f t="shared" ref="O1030:O1093" si="38">IFERROR(R1030+S1030,"")</f>
        <v/>
      </c>
      <c r="P1030" s="80" t="str">
        <f>IF(PI_For!C1032=0,"Não cadastrado",PI_For!C1032)</f>
        <v>Não cadastrado</v>
      </c>
      <c r="Q1030" s="80" t="e">
        <f>AVERAGEIFS(Entrada!$G$7:$G$3006,Entrada!$D$7:$D$3006,$D$5,Entrada!$I$7:$I$3006,P1030)</f>
        <v>#DIV/0!</v>
      </c>
      <c r="R1030" s="80" t="e">
        <f>AVERAGEIFS(Entrada!$J$7:$J$3006,Entrada!$D$7:$D$3006,$D$5,Entrada!$I$7:$I$3006,P1030)</f>
        <v>#DIV/0!</v>
      </c>
      <c r="S1030" s="80">
        <v>1.026E-2</v>
      </c>
    </row>
    <row r="1031" spans="14:19" ht="15" customHeight="1">
      <c r="N1031" s="80" t="str">
        <f t="shared" si="37"/>
        <v/>
      </c>
      <c r="O1031" s="80" t="str">
        <f t="shared" si="38"/>
        <v/>
      </c>
      <c r="P1031" s="80" t="str">
        <f>IF(PI_For!C1033=0,"Não cadastrado",PI_For!C1033)</f>
        <v>Não cadastrado</v>
      </c>
      <c r="Q1031" s="80" t="e">
        <f>AVERAGEIFS(Entrada!$G$7:$G$3006,Entrada!$D$7:$D$3006,$D$5,Entrada!$I$7:$I$3006,P1031)</f>
        <v>#DIV/0!</v>
      </c>
      <c r="R1031" s="80" t="e">
        <f>AVERAGEIFS(Entrada!$J$7:$J$3006,Entrada!$D$7:$D$3006,$D$5,Entrada!$I$7:$I$3006,P1031)</f>
        <v>#DIV/0!</v>
      </c>
      <c r="S1031" s="80">
        <v>1.027E-2</v>
      </c>
    </row>
    <row r="1032" spans="14:19" ht="15" customHeight="1">
      <c r="N1032" s="80" t="str">
        <f t="shared" si="37"/>
        <v/>
      </c>
      <c r="O1032" s="80" t="str">
        <f t="shared" si="38"/>
        <v/>
      </c>
      <c r="P1032" s="80" t="str">
        <f>IF(PI_For!C1034=0,"Não cadastrado",PI_For!C1034)</f>
        <v>Não cadastrado</v>
      </c>
      <c r="Q1032" s="80" t="e">
        <f>AVERAGEIFS(Entrada!$G$7:$G$3006,Entrada!$D$7:$D$3006,$D$5,Entrada!$I$7:$I$3006,P1032)</f>
        <v>#DIV/0!</v>
      </c>
      <c r="R1032" s="80" t="e">
        <f>AVERAGEIFS(Entrada!$J$7:$J$3006,Entrada!$D$7:$D$3006,$D$5,Entrada!$I$7:$I$3006,P1032)</f>
        <v>#DIV/0!</v>
      </c>
      <c r="S1032" s="80">
        <v>1.0279999999999999E-2</v>
      </c>
    </row>
    <row r="1033" spans="14:19" ht="15" customHeight="1">
      <c r="N1033" s="80" t="str">
        <f t="shared" si="37"/>
        <v/>
      </c>
      <c r="O1033" s="80" t="str">
        <f t="shared" si="38"/>
        <v/>
      </c>
      <c r="P1033" s="80" t="str">
        <f>IF(PI_For!C1035=0,"Não cadastrado",PI_For!C1035)</f>
        <v>Não cadastrado</v>
      </c>
      <c r="Q1033" s="80" t="e">
        <f>AVERAGEIFS(Entrada!$G$7:$G$3006,Entrada!$D$7:$D$3006,$D$5,Entrada!$I$7:$I$3006,P1033)</f>
        <v>#DIV/0!</v>
      </c>
      <c r="R1033" s="80" t="e">
        <f>AVERAGEIFS(Entrada!$J$7:$J$3006,Entrada!$D$7:$D$3006,$D$5,Entrada!$I$7:$I$3006,P1033)</f>
        <v>#DIV/0!</v>
      </c>
      <c r="S1033" s="80">
        <v>1.0290000000000001E-2</v>
      </c>
    </row>
    <row r="1034" spans="14:19" ht="15" customHeight="1">
      <c r="N1034" s="80" t="str">
        <f t="shared" si="37"/>
        <v/>
      </c>
      <c r="O1034" s="80" t="str">
        <f t="shared" si="38"/>
        <v/>
      </c>
      <c r="P1034" s="80" t="str">
        <f>IF(PI_For!C1036=0,"Não cadastrado",PI_For!C1036)</f>
        <v>Não cadastrado</v>
      </c>
      <c r="Q1034" s="80" t="e">
        <f>AVERAGEIFS(Entrada!$G$7:$G$3006,Entrada!$D$7:$D$3006,$D$5,Entrada!$I$7:$I$3006,P1034)</f>
        <v>#DIV/0!</v>
      </c>
      <c r="R1034" s="80" t="e">
        <f>AVERAGEIFS(Entrada!$J$7:$J$3006,Entrada!$D$7:$D$3006,$D$5,Entrada!$I$7:$I$3006,P1034)</f>
        <v>#DIV/0!</v>
      </c>
      <c r="S1034" s="80">
        <v>1.03E-2</v>
      </c>
    </row>
    <row r="1035" spans="14:19" ht="15" customHeight="1">
      <c r="N1035" s="80" t="str">
        <f t="shared" si="37"/>
        <v/>
      </c>
      <c r="O1035" s="80" t="str">
        <f t="shared" si="38"/>
        <v/>
      </c>
      <c r="P1035" s="80" t="str">
        <f>IF(PI_For!C1037=0,"Não cadastrado",PI_For!C1037)</f>
        <v>Não cadastrado</v>
      </c>
      <c r="Q1035" s="80" t="e">
        <f>AVERAGEIFS(Entrada!$G$7:$G$3006,Entrada!$D$7:$D$3006,$D$5,Entrada!$I$7:$I$3006,P1035)</f>
        <v>#DIV/0!</v>
      </c>
      <c r="R1035" s="80" t="e">
        <f>AVERAGEIFS(Entrada!$J$7:$J$3006,Entrada!$D$7:$D$3006,$D$5,Entrada!$I$7:$I$3006,P1035)</f>
        <v>#DIV/0!</v>
      </c>
      <c r="S1035" s="80">
        <v>1.031E-2</v>
      </c>
    </row>
    <row r="1036" spans="14:19" ht="15" customHeight="1">
      <c r="N1036" s="80" t="str">
        <f t="shared" si="37"/>
        <v/>
      </c>
      <c r="O1036" s="80" t="str">
        <f t="shared" si="38"/>
        <v/>
      </c>
      <c r="P1036" s="80" t="str">
        <f>IF(PI_For!C1038=0,"Não cadastrado",PI_For!C1038)</f>
        <v>Não cadastrado</v>
      </c>
      <c r="Q1036" s="80" t="e">
        <f>AVERAGEIFS(Entrada!$G$7:$G$3006,Entrada!$D$7:$D$3006,$D$5,Entrada!$I$7:$I$3006,P1036)</f>
        <v>#DIV/0!</v>
      </c>
      <c r="R1036" s="80" t="e">
        <f>AVERAGEIFS(Entrada!$J$7:$J$3006,Entrada!$D$7:$D$3006,$D$5,Entrada!$I$7:$I$3006,P1036)</f>
        <v>#DIV/0!</v>
      </c>
      <c r="S1036" s="80">
        <v>1.0319999999999999E-2</v>
      </c>
    </row>
    <row r="1037" spans="14:19" ht="15" customHeight="1">
      <c r="N1037" s="80" t="str">
        <f t="shared" si="37"/>
        <v/>
      </c>
      <c r="O1037" s="80" t="str">
        <f t="shared" si="38"/>
        <v/>
      </c>
      <c r="P1037" s="80" t="str">
        <f>IF(PI_For!C1039=0,"Não cadastrado",PI_For!C1039)</f>
        <v>Não cadastrado</v>
      </c>
      <c r="Q1037" s="80" t="e">
        <f>AVERAGEIFS(Entrada!$G$7:$G$3006,Entrada!$D$7:$D$3006,$D$5,Entrada!$I$7:$I$3006,P1037)</f>
        <v>#DIV/0!</v>
      </c>
      <c r="R1037" s="80" t="e">
        <f>AVERAGEIFS(Entrada!$J$7:$J$3006,Entrada!$D$7:$D$3006,$D$5,Entrada!$I$7:$I$3006,P1037)</f>
        <v>#DIV/0!</v>
      </c>
      <c r="S1037" s="80">
        <v>1.0330000000000001E-2</v>
      </c>
    </row>
    <row r="1038" spans="14:19" ht="15" customHeight="1">
      <c r="N1038" s="80" t="str">
        <f t="shared" si="37"/>
        <v/>
      </c>
      <c r="O1038" s="80" t="str">
        <f t="shared" si="38"/>
        <v/>
      </c>
      <c r="P1038" s="80" t="str">
        <f>IF(PI_For!C1040=0,"Não cadastrado",PI_For!C1040)</f>
        <v>Não cadastrado</v>
      </c>
      <c r="Q1038" s="80" t="e">
        <f>AVERAGEIFS(Entrada!$G$7:$G$3006,Entrada!$D$7:$D$3006,$D$5,Entrada!$I$7:$I$3006,P1038)</f>
        <v>#DIV/0!</v>
      </c>
      <c r="R1038" s="80" t="e">
        <f>AVERAGEIFS(Entrada!$J$7:$J$3006,Entrada!$D$7:$D$3006,$D$5,Entrada!$I$7:$I$3006,P1038)</f>
        <v>#DIV/0!</v>
      </c>
      <c r="S1038" s="80">
        <v>1.034E-2</v>
      </c>
    </row>
    <row r="1039" spans="14:19" ht="15" customHeight="1">
      <c r="N1039" s="80" t="str">
        <f t="shared" si="37"/>
        <v/>
      </c>
      <c r="O1039" s="80" t="str">
        <f t="shared" si="38"/>
        <v/>
      </c>
      <c r="P1039" s="80" t="str">
        <f>IF(PI_For!C1041=0,"Não cadastrado",PI_For!C1041)</f>
        <v>Não cadastrado</v>
      </c>
      <c r="Q1039" s="80" t="e">
        <f>AVERAGEIFS(Entrada!$G$7:$G$3006,Entrada!$D$7:$D$3006,$D$5,Entrada!$I$7:$I$3006,P1039)</f>
        <v>#DIV/0!</v>
      </c>
      <c r="R1039" s="80" t="e">
        <f>AVERAGEIFS(Entrada!$J$7:$J$3006,Entrada!$D$7:$D$3006,$D$5,Entrada!$I$7:$I$3006,P1039)</f>
        <v>#DIV/0!</v>
      </c>
      <c r="S1039" s="80">
        <v>1.035E-2</v>
      </c>
    </row>
    <row r="1040" spans="14:19" ht="15" customHeight="1">
      <c r="N1040" s="80" t="str">
        <f t="shared" si="37"/>
        <v/>
      </c>
      <c r="O1040" s="80" t="str">
        <f t="shared" si="38"/>
        <v/>
      </c>
      <c r="P1040" s="80" t="str">
        <f>IF(PI_For!C1042=0,"Não cadastrado",PI_For!C1042)</f>
        <v>Não cadastrado</v>
      </c>
      <c r="Q1040" s="80" t="e">
        <f>AVERAGEIFS(Entrada!$G$7:$G$3006,Entrada!$D$7:$D$3006,$D$5,Entrada!$I$7:$I$3006,P1040)</f>
        <v>#DIV/0!</v>
      </c>
      <c r="R1040" s="80" t="e">
        <f>AVERAGEIFS(Entrada!$J$7:$J$3006,Entrada!$D$7:$D$3006,$D$5,Entrada!$I$7:$I$3006,P1040)</f>
        <v>#DIV/0!</v>
      </c>
      <c r="S1040" s="80">
        <v>1.0359999999999999E-2</v>
      </c>
    </row>
    <row r="1041" spans="14:19" ht="15" customHeight="1">
      <c r="N1041" s="80" t="str">
        <f t="shared" si="37"/>
        <v/>
      </c>
      <c r="O1041" s="80" t="str">
        <f t="shared" si="38"/>
        <v/>
      </c>
      <c r="P1041" s="80" t="str">
        <f>IF(PI_For!C1043=0,"Não cadastrado",PI_For!C1043)</f>
        <v>Não cadastrado</v>
      </c>
      <c r="Q1041" s="80" t="e">
        <f>AVERAGEIFS(Entrada!$G$7:$G$3006,Entrada!$D$7:$D$3006,$D$5,Entrada!$I$7:$I$3006,P1041)</f>
        <v>#DIV/0!</v>
      </c>
      <c r="R1041" s="80" t="e">
        <f>AVERAGEIFS(Entrada!$J$7:$J$3006,Entrada!$D$7:$D$3006,$D$5,Entrada!$I$7:$I$3006,P1041)</f>
        <v>#DIV/0!</v>
      </c>
      <c r="S1041" s="80">
        <v>1.0370000000000001E-2</v>
      </c>
    </row>
    <row r="1042" spans="14:19" ht="15" customHeight="1">
      <c r="N1042" s="80" t="str">
        <f t="shared" si="37"/>
        <v/>
      </c>
      <c r="O1042" s="80" t="str">
        <f t="shared" si="38"/>
        <v/>
      </c>
      <c r="P1042" s="80" t="str">
        <f>IF(PI_For!C1044=0,"Não cadastrado",PI_For!C1044)</f>
        <v>Não cadastrado</v>
      </c>
      <c r="Q1042" s="80" t="e">
        <f>AVERAGEIFS(Entrada!$G$7:$G$3006,Entrada!$D$7:$D$3006,$D$5,Entrada!$I$7:$I$3006,P1042)</f>
        <v>#DIV/0!</v>
      </c>
      <c r="R1042" s="80" t="e">
        <f>AVERAGEIFS(Entrada!$J$7:$J$3006,Entrada!$D$7:$D$3006,$D$5,Entrada!$I$7:$I$3006,P1042)</f>
        <v>#DIV/0!</v>
      </c>
      <c r="S1042" s="80">
        <v>1.038E-2</v>
      </c>
    </row>
    <row r="1043" spans="14:19" ht="15" customHeight="1">
      <c r="N1043" s="80" t="str">
        <f t="shared" si="37"/>
        <v/>
      </c>
      <c r="O1043" s="80" t="str">
        <f t="shared" si="38"/>
        <v/>
      </c>
      <c r="P1043" s="80" t="str">
        <f>IF(PI_For!C1045=0,"Não cadastrado",PI_For!C1045)</f>
        <v>Não cadastrado</v>
      </c>
      <c r="Q1043" s="80" t="e">
        <f>AVERAGEIFS(Entrada!$G$7:$G$3006,Entrada!$D$7:$D$3006,$D$5,Entrada!$I$7:$I$3006,P1043)</f>
        <v>#DIV/0!</v>
      </c>
      <c r="R1043" s="80" t="e">
        <f>AVERAGEIFS(Entrada!$J$7:$J$3006,Entrada!$D$7:$D$3006,$D$5,Entrada!$I$7:$I$3006,P1043)</f>
        <v>#DIV/0!</v>
      </c>
      <c r="S1043" s="80">
        <v>1.039E-2</v>
      </c>
    </row>
    <row r="1044" spans="14:19" ht="15" customHeight="1">
      <c r="N1044" s="80" t="str">
        <f t="shared" si="37"/>
        <v/>
      </c>
      <c r="O1044" s="80" t="str">
        <f t="shared" si="38"/>
        <v/>
      </c>
      <c r="P1044" s="80" t="str">
        <f>IF(PI_For!C1046=0,"Não cadastrado",PI_For!C1046)</f>
        <v>Não cadastrado</v>
      </c>
      <c r="Q1044" s="80" t="e">
        <f>AVERAGEIFS(Entrada!$G$7:$G$3006,Entrada!$D$7:$D$3006,$D$5,Entrada!$I$7:$I$3006,P1044)</f>
        <v>#DIV/0!</v>
      </c>
      <c r="R1044" s="80" t="e">
        <f>AVERAGEIFS(Entrada!$J$7:$J$3006,Entrada!$D$7:$D$3006,$D$5,Entrada!$I$7:$I$3006,P1044)</f>
        <v>#DIV/0!</v>
      </c>
      <c r="S1044" s="80">
        <v>1.04E-2</v>
      </c>
    </row>
    <row r="1045" spans="14:19" ht="15" customHeight="1">
      <c r="N1045" s="80" t="str">
        <f t="shared" si="37"/>
        <v/>
      </c>
      <c r="O1045" s="80" t="str">
        <f t="shared" si="38"/>
        <v/>
      </c>
      <c r="P1045" s="80" t="str">
        <f>IF(PI_For!C1047=0,"Não cadastrado",PI_For!C1047)</f>
        <v>Não cadastrado</v>
      </c>
      <c r="Q1045" s="80" t="e">
        <f>AVERAGEIFS(Entrada!$G$7:$G$3006,Entrada!$D$7:$D$3006,$D$5,Entrada!$I$7:$I$3006,P1045)</f>
        <v>#DIV/0!</v>
      </c>
      <c r="R1045" s="80" t="e">
        <f>AVERAGEIFS(Entrada!$J$7:$J$3006,Entrada!$D$7:$D$3006,$D$5,Entrada!$I$7:$I$3006,P1045)</f>
        <v>#DIV/0!</v>
      </c>
      <c r="S1045" s="80">
        <v>1.0410000000000001E-2</v>
      </c>
    </row>
    <row r="1046" spans="14:19" ht="15" customHeight="1">
      <c r="N1046" s="80" t="str">
        <f t="shared" si="37"/>
        <v/>
      </c>
      <c r="O1046" s="80" t="str">
        <f t="shared" si="38"/>
        <v/>
      </c>
      <c r="P1046" s="80" t="str">
        <f>IF(PI_For!C1048=0,"Não cadastrado",PI_For!C1048)</f>
        <v>Não cadastrado</v>
      </c>
      <c r="Q1046" s="80" t="e">
        <f>AVERAGEIFS(Entrada!$G$7:$G$3006,Entrada!$D$7:$D$3006,$D$5,Entrada!$I$7:$I$3006,P1046)</f>
        <v>#DIV/0!</v>
      </c>
      <c r="R1046" s="80" t="e">
        <f>AVERAGEIFS(Entrada!$J$7:$J$3006,Entrada!$D$7:$D$3006,$D$5,Entrada!$I$7:$I$3006,P1046)</f>
        <v>#DIV/0!</v>
      </c>
      <c r="S1046" s="80">
        <v>1.042E-2</v>
      </c>
    </row>
    <row r="1047" spans="14:19" ht="15" customHeight="1">
      <c r="N1047" s="80" t="str">
        <f t="shared" si="37"/>
        <v/>
      </c>
      <c r="O1047" s="80" t="str">
        <f t="shared" si="38"/>
        <v/>
      </c>
      <c r="P1047" s="80" t="str">
        <f>IF(PI_For!C1049=0,"Não cadastrado",PI_For!C1049)</f>
        <v>Não cadastrado</v>
      </c>
      <c r="Q1047" s="80" t="e">
        <f>AVERAGEIFS(Entrada!$G$7:$G$3006,Entrada!$D$7:$D$3006,$D$5,Entrada!$I$7:$I$3006,P1047)</f>
        <v>#DIV/0!</v>
      </c>
      <c r="R1047" s="80" t="e">
        <f>AVERAGEIFS(Entrada!$J$7:$J$3006,Entrada!$D$7:$D$3006,$D$5,Entrada!$I$7:$I$3006,P1047)</f>
        <v>#DIV/0!</v>
      </c>
      <c r="S1047" s="80">
        <v>1.043E-2</v>
      </c>
    </row>
    <row r="1048" spans="14:19" ht="15" customHeight="1">
      <c r="N1048" s="80" t="str">
        <f t="shared" si="37"/>
        <v/>
      </c>
      <c r="O1048" s="80" t="str">
        <f t="shared" si="38"/>
        <v/>
      </c>
      <c r="P1048" s="80" t="str">
        <f>IF(PI_For!C1050=0,"Não cadastrado",PI_For!C1050)</f>
        <v>Não cadastrado</v>
      </c>
      <c r="Q1048" s="80" t="e">
        <f>AVERAGEIFS(Entrada!$G$7:$G$3006,Entrada!$D$7:$D$3006,$D$5,Entrada!$I$7:$I$3006,P1048)</f>
        <v>#DIV/0!</v>
      </c>
      <c r="R1048" s="80" t="e">
        <f>AVERAGEIFS(Entrada!$J$7:$J$3006,Entrada!$D$7:$D$3006,$D$5,Entrada!$I$7:$I$3006,P1048)</f>
        <v>#DIV/0!</v>
      </c>
      <c r="S1048" s="80">
        <v>1.044E-2</v>
      </c>
    </row>
    <row r="1049" spans="14:19" ht="15" customHeight="1">
      <c r="N1049" s="80" t="str">
        <f t="shared" si="37"/>
        <v/>
      </c>
      <c r="O1049" s="80" t="str">
        <f t="shared" si="38"/>
        <v/>
      </c>
      <c r="P1049" s="80" t="str">
        <f>IF(PI_For!C1051=0,"Não cadastrado",PI_For!C1051)</f>
        <v>Não cadastrado</v>
      </c>
      <c r="Q1049" s="80" t="e">
        <f>AVERAGEIFS(Entrada!$G$7:$G$3006,Entrada!$D$7:$D$3006,$D$5,Entrada!$I$7:$I$3006,P1049)</f>
        <v>#DIV/0!</v>
      </c>
      <c r="R1049" s="80" t="e">
        <f>AVERAGEIFS(Entrada!$J$7:$J$3006,Entrada!$D$7:$D$3006,$D$5,Entrada!$I$7:$I$3006,P1049)</f>
        <v>#DIV/0!</v>
      </c>
      <c r="S1049" s="80">
        <v>1.0449999999999999E-2</v>
      </c>
    </row>
    <row r="1050" spans="14:19" ht="15" customHeight="1">
      <c r="N1050" s="80" t="str">
        <f t="shared" si="37"/>
        <v/>
      </c>
      <c r="O1050" s="80" t="str">
        <f t="shared" si="38"/>
        <v/>
      </c>
      <c r="P1050" s="80" t="str">
        <f>IF(PI_For!C1052=0,"Não cadastrado",PI_For!C1052)</f>
        <v>Não cadastrado</v>
      </c>
      <c r="Q1050" s="80" t="e">
        <f>AVERAGEIFS(Entrada!$G$7:$G$3006,Entrada!$D$7:$D$3006,$D$5,Entrada!$I$7:$I$3006,P1050)</f>
        <v>#DIV/0!</v>
      </c>
      <c r="R1050" s="80" t="e">
        <f>AVERAGEIFS(Entrada!$J$7:$J$3006,Entrada!$D$7:$D$3006,$D$5,Entrada!$I$7:$I$3006,P1050)</f>
        <v>#DIV/0!</v>
      </c>
      <c r="S1050" s="80">
        <v>1.0460000000000001E-2</v>
      </c>
    </row>
    <row r="1051" spans="14:19" ht="15" customHeight="1">
      <c r="N1051" s="80" t="str">
        <f t="shared" si="37"/>
        <v/>
      </c>
      <c r="O1051" s="80" t="str">
        <f t="shared" si="38"/>
        <v/>
      </c>
      <c r="P1051" s="80" t="str">
        <f>IF(PI_For!C1053=0,"Não cadastrado",PI_For!C1053)</f>
        <v>Não cadastrado</v>
      </c>
      <c r="Q1051" s="80" t="e">
        <f>AVERAGEIFS(Entrada!$G$7:$G$3006,Entrada!$D$7:$D$3006,$D$5,Entrada!$I$7:$I$3006,P1051)</f>
        <v>#DIV/0!</v>
      </c>
      <c r="R1051" s="80" t="e">
        <f>AVERAGEIFS(Entrada!$J$7:$J$3006,Entrada!$D$7:$D$3006,$D$5,Entrada!$I$7:$I$3006,P1051)</f>
        <v>#DIV/0!</v>
      </c>
      <c r="S1051" s="80">
        <v>1.047E-2</v>
      </c>
    </row>
    <row r="1052" spans="14:19" ht="15" customHeight="1">
      <c r="N1052" s="80" t="str">
        <f t="shared" si="37"/>
        <v/>
      </c>
      <c r="O1052" s="80" t="str">
        <f t="shared" si="38"/>
        <v/>
      </c>
      <c r="P1052" s="80" t="str">
        <f>IF(PI_For!C1054=0,"Não cadastrado",PI_For!C1054)</f>
        <v>Não cadastrado</v>
      </c>
      <c r="Q1052" s="80" t="e">
        <f>AVERAGEIFS(Entrada!$G$7:$G$3006,Entrada!$D$7:$D$3006,$D$5,Entrada!$I$7:$I$3006,P1052)</f>
        <v>#DIV/0!</v>
      </c>
      <c r="R1052" s="80" t="e">
        <f>AVERAGEIFS(Entrada!$J$7:$J$3006,Entrada!$D$7:$D$3006,$D$5,Entrada!$I$7:$I$3006,P1052)</f>
        <v>#DIV/0!</v>
      </c>
      <c r="S1052" s="80">
        <v>1.048E-2</v>
      </c>
    </row>
    <row r="1053" spans="14:19" ht="15" customHeight="1">
      <c r="N1053" s="80" t="str">
        <f t="shared" si="37"/>
        <v/>
      </c>
      <c r="O1053" s="80" t="str">
        <f t="shared" si="38"/>
        <v/>
      </c>
      <c r="P1053" s="80" t="str">
        <f>IF(PI_For!C1055=0,"Não cadastrado",PI_For!C1055)</f>
        <v>Não cadastrado</v>
      </c>
      <c r="Q1053" s="80" t="e">
        <f>AVERAGEIFS(Entrada!$G$7:$G$3006,Entrada!$D$7:$D$3006,$D$5,Entrada!$I$7:$I$3006,P1053)</f>
        <v>#DIV/0!</v>
      </c>
      <c r="R1053" s="80" t="e">
        <f>AVERAGEIFS(Entrada!$J$7:$J$3006,Entrada!$D$7:$D$3006,$D$5,Entrada!$I$7:$I$3006,P1053)</f>
        <v>#DIV/0!</v>
      </c>
      <c r="S1053" s="80">
        <v>1.0489999999999999E-2</v>
      </c>
    </row>
    <row r="1054" spans="14:19" ht="15" customHeight="1">
      <c r="N1054" s="80" t="str">
        <f t="shared" si="37"/>
        <v/>
      </c>
      <c r="O1054" s="80" t="str">
        <f t="shared" si="38"/>
        <v/>
      </c>
      <c r="P1054" s="80" t="str">
        <f>IF(PI_For!C1056=0,"Não cadastrado",PI_For!C1056)</f>
        <v>Não cadastrado</v>
      </c>
      <c r="Q1054" s="80" t="e">
        <f>AVERAGEIFS(Entrada!$G$7:$G$3006,Entrada!$D$7:$D$3006,$D$5,Entrada!$I$7:$I$3006,P1054)</f>
        <v>#DIV/0!</v>
      </c>
      <c r="R1054" s="80" t="e">
        <f>AVERAGEIFS(Entrada!$J$7:$J$3006,Entrada!$D$7:$D$3006,$D$5,Entrada!$I$7:$I$3006,P1054)</f>
        <v>#DIV/0!</v>
      </c>
      <c r="S1054" s="80">
        <v>1.0500000000000001E-2</v>
      </c>
    </row>
    <row r="1055" spans="14:19" ht="15" customHeight="1">
      <c r="N1055" s="80" t="str">
        <f t="shared" si="37"/>
        <v/>
      </c>
      <c r="O1055" s="80" t="str">
        <f t="shared" si="38"/>
        <v/>
      </c>
      <c r="P1055" s="80" t="str">
        <f>IF(PI_For!C1057=0,"Não cadastrado",PI_For!C1057)</f>
        <v>Não cadastrado</v>
      </c>
      <c r="Q1055" s="80" t="e">
        <f>AVERAGEIFS(Entrada!$G$7:$G$3006,Entrada!$D$7:$D$3006,$D$5,Entrada!$I$7:$I$3006,P1055)</f>
        <v>#DIV/0!</v>
      </c>
      <c r="R1055" s="80" t="e">
        <f>AVERAGEIFS(Entrada!$J$7:$J$3006,Entrada!$D$7:$D$3006,$D$5,Entrada!$I$7:$I$3006,P1055)</f>
        <v>#DIV/0!</v>
      </c>
      <c r="S1055" s="80">
        <v>1.051E-2</v>
      </c>
    </row>
    <row r="1056" spans="14:19" ht="15" customHeight="1">
      <c r="N1056" s="80" t="str">
        <f t="shared" si="37"/>
        <v/>
      </c>
      <c r="O1056" s="80" t="str">
        <f t="shared" si="38"/>
        <v/>
      </c>
      <c r="P1056" s="80" t="str">
        <f>IF(PI_For!C1058=0,"Não cadastrado",PI_For!C1058)</f>
        <v>Não cadastrado</v>
      </c>
      <c r="Q1056" s="80" t="e">
        <f>AVERAGEIFS(Entrada!$G$7:$G$3006,Entrada!$D$7:$D$3006,$D$5,Entrada!$I$7:$I$3006,P1056)</f>
        <v>#DIV/0!</v>
      </c>
      <c r="R1056" s="80" t="e">
        <f>AVERAGEIFS(Entrada!$J$7:$J$3006,Entrada!$D$7:$D$3006,$D$5,Entrada!$I$7:$I$3006,P1056)</f>
        <v>#DIV/0!</v>
      </c>
      <c r="S1056" s="80">
        <v>1.052E-2</v>
      </c>
    </row>
    <row r="1057" spans="14:19" ht="15" customHeight="1">
      <c r="N1057" s="80" t="str">
        <f t="shared" si="37"/>
        <v/>
      </c>
      <c r="O1057" s="80" t="str">
        <f t="shared" si="38"/>
        <v/>
      </c>
      <c r="P1057" s="80" t="str">
        <f>IF(PI_For!C1059=0,"Não cadastrado",PI_For!C1059)</f>
        <v>Não cadastrado</v>
      </c>
      <c r="Q1057" s="80" t="e">
        <f>AVERAGEIFS(Entrada!$G$7:$G$3006,Entrada!$D$7:$D$3006,$D$5,Entrada!$I$7:$I$3006,P1057)</f>
        <v>#DIV/0!</v>
      </c>
      <c r="R1057" s="80" t="e">
        <f>AVERAGEIFS(Entrada!$J$7:$J$3006,Entrada!$D$7:$D$3006,$D$5,Entrada!$I$7:$I$3006,P1057)</f>
        <v>#DIV/0!</v>
      </c>
      <c r="S1057" s="80">
        <v>1.0529999999999999E-2</v>
      </c>
    </row>
    <row r="1058" spans="14:19" ht="15" customHeight="1">
      <c r="N1058" s="80" t="str">
        <f t="shared" si="37"/>
        <v/>
      </c>
      <c r="O1058" s="80" t="str">
        <f t="shared" si="38"/>
        <v/>
      </c>
      <c r="P1058" s="80" t="str">
        <f>IF(PI_For!C1060=0,"Não cadastrado",PI_For!C1060)</f>
        <v>Não cadastrado</v>
      </c>
      <c r="Q1058" s="80" t="e">
        <f>AVERAGEIFS(Entrada!$G$7:$G$3006,Entrada!$D$7:$D$3006,$D$5,Entrada!$I$7:$I$3006,P1058)</f>
        <v>#DIV/0!</v>
      </c>
      <c r="R1058" s="80" t="e">
        <f>AVERAGEIFS(Entrada!$J$7:$J$3006,Entrada!$D$7:$D$3006,$D$5,Entrada!$I$7:$I$3006,P1058)</f>
        <v>#DIV/0!</v>
      </c>
      <c r="S1058" s="80">
        <v>1.0540000000000001E-2</v>
      </c>
    </row>
    <row r="1059" spans="14:19" ht="15" customHeight="1">
      <c r="N1059" s="80" t="str">
        <f t="shared" si="37"/>
        <v/>
      </c>
      <c r="O1059" s="80" t="str">
        <f t="shared" si="38"/>
        <v/>
      </c>
      <c r="P1059" s="80" t="str">
        <f>IF(PI_For!C1061=0,"Não cadastrado",PI_For!C1061)</f>
        <v>Não cadastrado</v>
      </c>
      <c r="Q1059" s="80" t="e">
        <f>AVERAGEIFS(Entrada!$G$7:$G$3006,Entrada!$D$7:$D$3006,$D$5,Entrada!$I$7:$I$3006,P1059)</f>
        <v>#DIV/0!</v>
      </c>
      <c r="R1059" s="80" t="e">
        <f>AVERAGEIFS(Entrada!$J$7:$J$3006,Entrada!$D$7:$D$3006,$D$5,Entrada!$I$7:$I$3006,P1059)</f>
        <v>#DIV/0!</v>
      </c>
      <c r="S1059" s="80">
        <v>1.055E-2</v>
      </c>
    </row>
    <row r="1060" spans="14:19" ht="15" customHeight="1">
      <c r="N1060" s="80" t="str">
        <f t="shared" si="37"/>
        <v/>
      </c>
      <c r="O1060" s="80" t="str">
        <f t="shared" si="38"/>
        <v/>
      </c>
      <c r="P1060" s="80" t="str">
        <f>IF(PI_For!C1062=0,"Não cadastrado",PI_For!C1062)</f>
        <v>Não cadastrado</v>
      </c>
      <c r="Q1060" s="80" t="e">
        <f>AVERAGEIFS(Entrada!$G$7:$G$3006,Entrada!$D$7:$D$3006,$D$5,Entrada!$I$7:$I$3006,P1060)</f>
        <v>#DIV/0!</v>
      </c>
      <c r="R1060" s="80" t="e">
        <f>AVERAGEIFS(Entrada!$J$7:$J$3006,Entrada!$D$7:$D$3006,$D$5,Entrada!$I$7:$I$3006,P1060)</f>
        <v>#DIV/0!</v>
      </c>
      <c r="S1060" s="80">
        <v>1.056E-2</v>
      </c>
    </row>
    <row r="1061" spans="14:19" ht="15" customHeight="1">
      <c r="N1061" s="80" t="str">
        <f t="shared" si="37"/>
        <v/>
      </c>
      <c r="O1061" s="80" t="str">
        <f t="shared" si="38"/>
        <v/>
      </c>
      <c r="P1061" s="80" t="str">
        <f>IF(PI_For!C1063=0,"Não cadastrado",PI_For!C1063)</f>
        <v>Não cadastrado</v>
      </c>
      <c r="Q1061" s="80" t="e">
        <f>AVERAGEIFS(Entrada!$G$7:$G$3006,Entrada!$D$7:$D$3006,$D$5,Entrada!$I$7:$I$3006,P1061)</f>
        <v>#DIV/0!</v>
      </c>
      <c r="R1061" s="80" t="e">
        <f>AVERAGEIFS(Entrada!$J$7:$J$3006,Entrada!$D$7:$D$3006,$D$5,Entrada!$I$7:$I$3006,P1061)</f>
        <v>#DIV/0!</v>
      </c>
      <c r="S1061" s="80">
        <v>1.057E-2</v>
      </c>
    </row>
    <row r="1062" spans="14:19" ht="15" customHeight="1">
      <c r="N1062" s="80" t="str">
        <f t="shared" si="37"/>
        <v/>
      </c>
      <c r="O1062" s="80" t="str">
        <f t="shared" si="38"/>
        <v/>
      </c>
      <c r="P1062" s="80" t="str">
        <f>IF(PI_For!C1064=0,"Não cadastrado",PI_For!C1064)</f>
        <v>Não cadastrado</v>
      </c>
      <c r="Q1062" s="80" t="e">
        <f>AVERAGEIFS(Entrada!$G$7:$G$3006,Entrada!$D$7:$D$3006,$D$5,Entrada!$I$7:$I$3006,P1062)</f>
        <v>#DIV/0!</v>
      </c>
      <c r="R1062" s="80" t="e">
        <f>AVERAGEIFS(Entrada!$J$7:$J$3006,Entrada!$D$7:$D$3006,$D$5,Entrada!$I$7:$I$3006,P1062)</f>
        <v>#DIV/0!</v>
      </c>
      <c r="S1062" s="80">
        <v>1.0580000000000001E-2</v>
      </c>
    </row>
    <row r="1063" spans="14:19" ht="15" customHeight="1">
      <c r="N1063" s="80" t="str">
        <f t="shared" si="37"/>
        <v/>
      </c>
      <c r="O1063" s="80" t="str">
        <f t="shared" si="38"/>
        <v/>
      </c>
      <c r="P1063" s="80" t="str">
        <f>IF(PI_For!C1065=0,"Não cadastrado",PI_For!C1065)</f>
        <v>Não cadastrado</v>
      </c>
      <c r="Q1063" s="80" t="e">
        <f>AVERAGEIFS(Entrada!$G$7:$G$3006,Entrada!$D$7:$D$3006,$D$5,Entrada!$I$7:$I$3006,P1063)</f>
        <v>#DIV/0!</v>
      </c>
      <c r="R1063" s="80" t="e">
        <f>AVERAGEIFS(Entrada!$J$7:$J$3006,Entrada!$D$7:$D$3006,$D$5,Entrada!$I$7:$I$3006,P1063)</f>
        <v>#DIV/0!</v>
      </c>
      <c r="S1063" s="80">
        <v>1.059E-2</v>
      </c>
    </row>
    <row r="1064" spans="14:19" ht="15" customHeight="1">
      <c r="N1064" s="80" t="str">
        <f t="shared" si="37"/>
        <v/>
      </c>
      <c r="O1064" s="80" t="str">
        <f t="shared" si="38"/>
        <v/>
      </c>
      <c r="P1064" s="80" t="str">
        <f>IF(PI_For!C1066=0,"Não cadastrado",PI_For!C1066)</f>
        <v>Não cadastrado</v>
      </c>
      <c r="Q1064" s="80" t="e">
        <f>AVERAGEIFS(Entrada!$G$7:$G$3006,Entrada!$D$7:$D$3006,$D$5,Entrada!$I$7:$I$3006,P1064)</f>
        <v>#DIV/0!</v>
      </c>
      <c r="R1064" s="80" t="e">
        <f>AVERAGEIFS(Entrada!$J$7:$J$3006,Entrada!$D$7:$D$3006,$D$5,Entrada!$I$7:$I$3006,P1064)</f>
        <v>#DIV/0!</v>
      </c>
      <c r="S1064" s="80">
        <v>1.06E-2</v>
      </c>
    </row>
    <row r="1065" spans="14:19" ht="15" customHeight="1">
      <c r="N1065" s="80" t="str">
        <f t="shared" si="37"/>
        <v/>
      </c>
      <c r="O1065" s="80" t="str">
        <f t="shared" si="38"/>
        <v/>
      </c>
      <c r="P1065" s="80" t="str">
        <f>IF(PI_For!C1067=0,"Não cadastrado",PI_For!C1067)</f>
        <v>Não cadastrado</v>
      </c>
      <c r="Q1065" s="80" t="e">
        <f>AVERAGEIFS(Entrada!$G$7:$G$3006,Entrada!$D$7:$D$3006,$D$5,Entrada!$I$7:$I$3006,P1065)</f>
        <v>#DIV/0!</v>
      </c>
      <c r="R1065" s="80" t="e">
        <f>AVERAGEIFS(Entrada!$J$7:$J$3006,Entrada!$D$7:$D$3006,$D$5,Entrada!$I$7:$I$3006,P1065)</f>
        <v>#DIV/0!</v>
      </c>
      <c r="S1065" s="80">
        <v>1.061E-2</v>
      </c>
    </row>
    <row r="1066" spans="14:19" ht="15" customHeight="1">
      <c r="N1066" s="80" t="str">
        <f t="shared" si="37"/>
        <v/>
      </c>
      <c r="O1066" s="80" t="str">
        <f t="shared" si="38"/>
        <v/>
      </c>
      <c r="P1066" s="80" t="str">
        <f>IF(PI_For!C1068=0,"Não cadastrado",PI_For!C1068)</f>
        <v>Não cadastrado</v>
      </c>
      <c r="Q1066" s="80" t="e">
        <f>AVERAGEIFS(Entrada!$G$7:$G$3006,Entrada!$D$7:$D$3006,$D$5,Entrada!$I$7:$I$3006,P1066)</f>
        <v>#DIV/0!</v>
      </c>
      <c r="R1066" s="80" t="e">
        <f>AVERAGEIFS(Entrada!$J$7:$J$3006,Entrada!$D$7:$D$3006,$D$5,Entrada!$I$7:$I$3006,P1066)</f>
        <v>#DIV/0!</v>
      </c>
      <c r="S1066" s="80">
        <v>1.0619999999999999E-2</v>
      </c>
    </row>
    <row r="1067" spans="14:19" ht="15" customHeight="1">
      <c r="N1067" s="80" t="str">
        <f t="shared" si="37"/>
        <v/>
      </c>
      <c r="O1067" s="80" t="str">
        <f t="shared" si="38"/>
        <v/>
      </c>
      <c r="P1067" s="80" t="str">
        <f>IF(PI_For!C1069=0,"Não cadastrado",PI_For!C1069)</f>
        <v>Não cadastrado</v>
      </c>
      <c r="Q1067" s="80" t="e">
        <f>AVERAGEIFS(Entrada!$G$7:$G$3006,Entrada!$D$7:$D$3006,$D$5,Entrada!$I$7:$I$3006,P1067)</f>
        <v>#DIV/0!</v>
      </c>
      <c r="R1067" s="80" t="e">
        <f>AVERAGEIFS(Entrada!$J$7:$J$3006,Entrada!$D$7:$D$3006,$D$5,Entrada!$I$7:$I$3006,P1067)</f>
        <v>#DIV/0!</v>
      </c>
      <c r="S1067" s="80">
        <v>1.0630000000000001E-2</v>
      </c>
    </row>
    <row r="1068" spans="14:19" ht="15" customHeight="1">
      <c r="N1068" s="80" t="str">
        <f t="shared" si="37"/>
        <v/>
      </c>
      <c r="O1068" s="80" t="str">
        <f t="shared" si="38"/>
        <v/>
      </c>
      <c r="P1068" s="80" t="str">
        <f>IF(PI_For!C1070=0,"Não cadastrado",PI_For!C1070)</f>
        <v>Não cadastrado</v>
      </c>
      <c r="Q1068" s="80" t="e">
        <f>AVERAGEIFS(Entrada!$G$7:$G$3006,Entrada!$D$7:$D$3006,$D$5,Entrada!$I$7:$I$3006,P1068)</f>
        <v>#DIV/0!</v>
      </c>
      <c r="R1068" s="80" t="e">
        <f>AVERAGEIFS(Entrada!$J$7:$J$3006,Entrada!$D$7:$D$3006,$D$5,Entrada!$I$7:$I$3006,P1068)</f>
        <v>#DIV/0!</v>
      </c>
      <c r="S1068" s="80">
        <v>1.064E-2</v>
      </c>
    </row>
    <row r="1069" spans="14:19" ht="15" customHeight="1">
      <c r="N1069" s="80" t="str">
        <f t="shared" si="37"/>
        <v/>
      </c>
      <c r="O1069" s="80" t="str">
        <f t="shared" si="38"/>
        <v/>
      </c>
      <c r="P1069" s="80" t="str">
        <f>IF(PI_For!C1071=0,"Não cadastrado",PI_For!C1071)</f>
        <v>Não cadastrado</v>
      </c>
      <c r="Q1069" s="80" t="e">
        <f>AVERAGEIFS(Entrada!$G$7:$G$3006,Entrada!$D$7:$D$3006,$D$5,Entrada!$I$7:$I$3006,P1069)</f>
        <v>#DIV/0!</v>
      </c>
      <c r="R1069" s="80" t="e">
        <f>AVERAGEIFS(Entrada!$J$7:$J$3006,Entrada!$D$7:$D$3006,$D$5,Entrada!$I$7:$I$3006,P1069)</f>
        <v>#DIV/0!</v>
      </c>
      <c r="S1069" s="80">
        <v>1.065E-2</v>
      </c>
    </row>
    <row r="1070" spans="14:19" ht="15" customHeight="1">
      <c r="N1070" s="80" t="str">
        <f t="shared" si="37"/>
        <v/>
      </c>
      <c r="O1070" s="80" t="str">
        <f t="shared" si="38"/>
        <v/>
      </c>
      <c r="P1070" s="80" t="str">
        <f>IF(PI_For!C1072=0,"Não cadastrado",PI_For!C1072)</f>
        <v>Não cadastrado</v>
      </c>
      <c r="Q1070" s="80" t="e">
        <f>AVERAGEIFS(Entrada!$G$7:$G$3006,Entrada!$D$7:$D$3006,$D$5,Entrada!$I$7:$I$3006,P1070)</f>
        <v>#DIV/0!</v>
      </c>
      <c r="R1070" s="80" t="e">
        <f>AVERAGEIFS(Entrada!$J$7:$J$3006,Entrada!$D$7:$D$3006,$D$5,Entrada!$I$7:$I$3006,P1070)</f>
        <v>#DIV/0!</v>
      </c>
      <c r="S1070" s="80">
        <v>1.0659999999999999E-2</v>
      </c>
    </row>
    <row r="1071" spans="14:19" ht="15" customHeight="1">
      <c r="N1071" s="80" t="str">
        <f t="shared" si="37"/>
        <v/>
      </c>
      <c r="O1071" s="80" t="str">
        <f t="shared" si="38"/>
        <v/>
      </c>
      <c r="P1071" s="80" t="str">
        <f>IF(PI_For!C1073=0,"Não cadastrado",PI_For!C1073)</f>
        <v>Não cadastrado</v>
      </c>
      <c r="Q1071" s="80" t="e">
        <f>AVERAGEIFS(Entrada!$G$7:$G$3006,Entrada!$D$7:$D$3006,$D$5,Entrada!$I$7:$I$3006,P1071)</f>
        <v>#DIV/0!</v>
      </c>
      <c r="R1071" s="80" t="e">
        <f>AVERAGEIFS(Entrada!$J$7:$J$3006,Entrada!$D$7:$D$3006,$D$5,Entrada!$I$7:$I$3006,P1071)</f>
        <v>#DIV/0!</v>
      </c>
      <c r="S1071" s="80">
        <v>1.0670000000000001E-2</v>
      </c>
    </row>
    <row r="1072" spans="14:19" ht="15" customHeight="1">
      <c r="N1072" s="80" t="str">
        <f t="shared" si="37"/>
        <v/>
      </c>
      <c r="O1072" s="80" t="str">
        <f t="shared" si="38"/>
        <v/>
      </c>
      <c r="P1072" s="80" t="str">
        <f>IF(PI_For!C1074=0,"Não cadastrado",PI_For!C1074)</f>
        <v>Não cadastrado</v>
      </c>
      <c r="Q1072" s="80" t="e">
        <f>AVERAGEIFS(Entrada!$G$7:$G$3006,Entrada!$D$7:$D$3006,$D$5,Entrada!$I$7:$I$3006,P1072)</f>
        <v>#DIV/0!</v>
      </c>
      <c r="R1072" s="80" t="e">
        <f>AVERAGEIFS(Entrada!$J$7:$J$3006,Entrada!$D$7:$D$3006,$D$5,Entrada!$I$7:$I$3006,P1072)</f>
        <v>#DIV/0!</v>
      </c>
      <c r="S1072" s="80">
        <v>1.068E-2</v>
      </c>
    </row>
    <row r="1073" spans="14:19" ht="15" customHeight="1">
      <c r="N1073" s="80" t="str">
        <f t="shared" si="37"/>
        <v/>
      </c>
      <c r="O1073" s="80" t="str">
        <f t="shared" si="38"/>
        <v/>
      </c>
      <c r="P1073" s="80" t="str">
        <f>IF(PI_For!C1075=0,"Não cadastrado",PI_For!C1075)</f>
        <v>Não cadastrado</v>
      </c>
      <c r="Q1073" s="80" t="e">
        <f>AVERAGEIFS(Entrada!$G$7:$G$3006,Entrada!$D$7:$D$3006,$D$5,Entrada!$I$7:$I$3006,P1073)</f>
        <v>#DIV/0!</v>
      </c>
      <c r="R1073" s="80" t="e">
        <f>AVERAGEIFS(Entrada!$J$7:$J$3006,Entrada!$D$7:$D$3006,$D$5,Entrada!$I$7:$I$3006,P1073)</f>
        <v>#DIV/0!</v>
      </c>
      <c r="S1073" s="80">
        <v>1.069E-2</v>
      </c>
    </row>
    <row r="1074" spans="14:19" ht="15" customHeight="1">
      <c r="N1074" s="80" t="str">
        <f t="shared" si="37"/>
        <v/>
      </c>
      <c r="O1074" s="80" t="str">
        <f t="shared" si="38"/>
        <v/>
      </c>
      <c r="P1074" s="80" t="str">
        <f>IF(PI_For!C1076=0,"Não cadastrado",PI_For!C1076)</f>
        <v>Não cadastrado</v>
      </c>
      <c r="Q1074" s="80" t="e">
        <f>AVERAGEIFS(Entrada!$G$7:$G$3006,Entrada!$D$7:$D$3006,$D$5,Entrada!$I$7:$I$3006,P1074)</f>
        <v>#DIV/0!</v>
      </c>
      <c r="R1074" s="80" t="e">
        <f>AVERAGEIFS(Entrada!$J$7:$J$3006,Entrada!$D$7:$D$3006,$D$5,Entrada!$I$7:$I$3006,P1074)</f>
        <v>#DIV/0!</v>
      </c>
      <c r="S1074" s="80">
        <v>1.0699999999999999E-2</v>
      </c>
    </row>
    <row r="1075" spans="14:19" ht="15" customHeight="1">
      <c r="N1075" s="80" t="str">
        <f t="shared" si="37"/>
        <v/>
      </c>
      <c r="O1075" s="80" t="str">
        <f t="shared" si="38"/>
        <v/>
      </c>
      <c r="P1075" s="80" t="str">
        <f>IF(PI_For!C1077=0,"Não cadastrado",PI_For!C1077)</f>
        <v>Não cadastrado</v>
      </c>
      <c r="Q1075" s="80" t="e">
        <f>AVERAGEIFS(Entrada!$G$7:$G$3006,Entrada!$D$7:$D$3006,$D$5,Entrada!$I$7:$I$3006,P1075)</f>
        <v>#DIV/0!</v>
      </c>
      <c r="R1075" s="80" t="e">
        <f>AVERAGEIFS(Entrada!$J$7:$J$3006,Entrada!$D$7:$D$3006,$D$5,Entrada!$I$7:$I$3006,P1075)</f>
        <v>#DIV/0!</v>
      </c>
      <c r="S1075" s="80">
        <v>1.0710000000000001E-2</v>
      </c>
    </row>
    <row r="1076" spans="14:19" ht="15" customHeight="1">
      <c r="N1076" s="80" t="str">
        <f t="shared" si="37"/>
        <v/>
      </c>
      <c r="O1076" s="80" t="str">
        <f t="shared" si="38"/>
        <v/>
      </c>
      <c r="P1076" s="80" t="str">
        <f>IF(PI_For!C1078=0,"Não cadastrado",PI_For!C1078)</f>
        <v>Não cadastrado</v>
      </c>
      <c r="Q1076" s="80" t="e">
        <f>AVERAGEIFS(Entrada!$G$7:$G$3006,Entrada!$D$7:$D$3006,$D$5,Entrada!$I$7:$I$3006,P1076)</f>
        <v>#DIV/0!</v>
      </c>
      <c r="R1076" s="80" t="e">
        <f>AVERAGEIFS(Entrada!$J$7:$J$3006,Entrada!$D$7:$D$3006,$D$5,Entrada!$I$7:$I$3006,P1076)</f>
        <v>#DIV/0!</v>
      </c>
      <c r="S1076" s="80">
        <v>1.072E-2</v>
      </c>
    </row>
    <row r="1077" spans="14:19" ht="15" customHeight="1">
      <c r="N1077" s="80" t="str">
        <f t="shared" si="37"/>
        <v/>
      </c>
      <c r="O1077" s="80" t="str">
        <f t="shared" si="38"/>
        <v/>
      </c>
      <c r="P1077" s="80" t="str">
        <f>IF(PI_For!C1079=0,"Não cadastrado",PI_For!C1079)</f>
        <v>Não cadastrado</v>
      </c>
      <c r="Q1077" s="80" t="e">
        <f>AVERAGEIFS(Entrada!$G$7:$G$3006,Entrada!$D$7:$D$3006,$D$5,Entrada!$I$7:$I$3006,P1077)</f>
        <v>#DIV/0!</v>
      </c>
      <c r="R1077" s="80" t="e">
        <f>AVERAGEIFS(Entrada!$J$7:$J$3006,Entrada!$D$7:$D$3006,$D$5,Entrada!$I$7:$I$3006,P1077)</f>
        <v>#DIV/0!</v>
      </c>
      <c r="S1077" s="80">
        <v>1.073E-2</v>
      </c>
    </row>
    <row r="1078" spans="14:19" ht="15" customHeight="1">
      <c r="N1078" s="80" t="str">
        <f t="shared" si="37"/>
        <v/>
      </c>
      <c r="O1078" s="80" t="str">
        <f t="shared" si="38"/>
        <v/>
      </c>
      <c r="P1078" s="80" t="str">
        <f>IF(PI_For!C1080=0,"Não cadastrado",PI_For!C1080)</f>
        <v>Não cadastrado</v>
      </c>
      <c r="Q1078" s="80" t="e">
        <f>AVERAGEIFS(Entrada!$G$7:$G$3006,Entrada!$D$7:$D$3006,$D$5,Entrada!$I$7:$I$3006,P1078)</f>
        <v>#DIV/0!</v>
      </c>
      <c r="R1078" s="80" t="e">
        <f>AVERAGEIFS(Entrada!$J$7:$J$3006,Entrada!$D$7:$D$3006,$D$5,Entrada!$I$7:$I$3006,P1078)</f>
        <v>#DIV/0!</v>
      </c>
      <c r="S1078" s="80">
        <v>1.074E-2</v>
      </c>
    </row>
    <row r="1079" spans="14:19" ht="15" customHeight="1">
      <c r="N1079" s="80" t="str">
        <f t="shared" si="37"/>
        <v/>
      </c>
      <c r="O1079" s="80" t="str">
        <f t="shared" si="38"/>
        <v/>
      </c>
      <c r="P1079" s="80" t="str">
        <f>IF(PI_For!C1081=0,"Não cadastrado",PI_For!C1081)</f>
        <v>Não cadastrado</v>
      </c>
      <c r="Q1079" s="80" t="e">
        <f>AVERAGEIFS(Entrada!$G$7:$G$3006,Entrada!$D$7:$D$3006,$D$5,Entrada!$I$7:$I$3006,P1079)</f>
        <v>#DIV/0!</v>
      </c>
      <c r="R1079" s="80" t="e">
        <f>AVERAGEIFS(Entrada!$J$7:$J$3006,Entrada!$D$7:$D$3006,$D$5,Entrada!$I$7:$I$3006,P1079)</f>
        <v>#DIV/0!</v>
      </c>
      <c r="S1079" s="80">
        <v>1.0749999999999999E-2</v>
      </c>
    </row>
    <row r="1080" spans="14:19" ht="15" customHeight="1">
      <c r="N1080" s="80" t="str">
        <f t="shared" si="37"/>
        <v/>
      </c>
      <c r="O1080" s="80" t="str">
        <f t="shared" si="38"/>
        <v/>
      </c>
      <c r="P1080" s="80" t="str">
        <f>IF(PI_For!C1082=0,"Não cadastrado",PI_For!C1082)</f>
        <v>Não cadastrado</v>
      </c>
      <c r="Q1080" s="80" t="e">
        <f>AVERAGEIFS(Entrada!$G$7:$G$3006,Entrada!$D$7:$D$3006,$D$5,Entrada!$I$7:$I$3006,P1080)</f>
        <v>#DIV/0!</v>
      </c>
      <c r="R1080" s="80" t="e">
        <f>AVERAGEIFS(Entrada!$J$7:$J$3006,Entrada!$D$7:$D$3006,$D$5,Entrada!$I$7:$I$3006,P1080)</f>
        <v>#DIV/0!</v>
      </c>
      <c r="S1080" s="80">
        <v>1.076E-2</v>
      </c>
    </row>
    <row r="1081" spans="14:19" ht="15" customHeight="1">
      <c r="N1081" s="80" t="str">
        <f t="shared" si="37"/>
        <v/>
      </c>
      <c r="O1081" s="80" t="str">
        <f t="shared" si="38"/>
        <v/>
      </c>
      <c r="P1081" s="80" t="str">
        <f>IF(PI_For!C1083=0,"Não cadastrado",PI_For!C1083)</f>
        <v>Não cadastrado</v>
      </c>
      <c r="Q1081" s="80" t="e">
        <f>AVERAGEIFS(Entrada!$G$7:$G$3006,Entrada!$D$7:$D$3006,$D$5,Entrada!$I$7:$I$3006,P1081)</f>
        <v>#DIV/0!</v>
      </c>
      <c r="R1081" s="80" t="e">
        <f>AVERAGEIFS(Entrada!$J$7:$J$3006,Entrada!$D$7:$D$3006,$D$5,Entrada!$I$7:$I$3006,P1081)</f>
        <v>#DIV/0!</v>
      </c>
      <c r="S1081" s="80">
        <v>1.077E-2</v>
      </c>
    </row>
    <row r="1082" spans="14:19" ht="15" customHeight="1">
      <c r="N1082" s="80" t="str">
        <f t="shared" si="37"/>
        <v/>
      </c>
      <c r="O1082" s="80" t="str">
        <f t="shared" si="38"/>
        <v/>
      </c>
      <c r="P1082" s="80" t="str">
        <f>IF(PI_For!C1084=0,"Não cadastrado",PI_For!C1084)</f>
        <v>Não cadastrado</v>
      </c>
      <c r="Q1082" s="80" t="e">
        <f>AVERAGEIFS(Entrada!$G$7:$G$3006,Entrada!$D$7:$D$3006,$D$5,Entrada!$I$7:$I$3006,P1082)</f>
        <v>#DIV/0!</v>
      </c>
      <c r="R1082" s="80" t="e">
        <f>AVERAGEIFS(Entrada!$J$7:$J$3006,Entrada!$D$7:$D$3006,$D$5,Entrada!$I$7:$I$3006,P1082)</f>
        <v>#DIV/0!</v>
      </c>
      <c r="S1082" s="80">
        <v>1.078E-2</v>
      </c>
    </row>
    <row r="1083" spans="14:19" ht="15" customHeight="1">
      <c r="N1083" s="80" t="str">
        <f t="shared" si="37"/>
        <v/>
      </c>
      <c r="O1083" s="80" t="str">
        <f t="shared" si="38"/>
        <v/>
      </c>
      <c r="P1083" s="80" t="str">
        <f>IF(PI_For!C1085=0,"Não cadastrado",PI_For!C1085)</f>
        <v>Não cadastrado</v>
      </c>
      <c r="Q1083" s="80" t="e">
        <f>AVERAGEIFS(Entrada!$G$7:$G$3006,Entrada!$D$7:$D$3006,$D$5,Entrada!$I$7:$I$3006,P1083)</f>
        <v>#DIV/0!</v>
      </c>
      <c r="R1083" s="80" t="e">
        <f>AVERAGEIFS(Entrada!$J$7:$J$3006,Entrada!$D$7:$D$3006,$D$5,Entrada!$I$7:$I$3006,P1083)</f>
        <v>#DIV/0!</v>
      </c>
      <c r="S1083" s="80">
        <v>1.0789999999999999E-2</v>
      </c>
    </row>
    <row r="1084" spans="14:19" ht="15" customHeight="1">
      <c r="N1084" s="80" t="str">
        <f t="shared" si="37"/>
        <v/>
      </c>
      <c r="O1084" s="80" t="str">
        <f t="shared" si="38"/>
        <v/>
      </c>
      <c r="P1084" s="80" t="str">
        <f>IF(PI_For!C1086=0,"Não cadastrado",PI_For!C1086)</f>
        <v>Não cadastrado</v>
      </c>
      <c r="Q1084" s="80" t="e">
        <f>AVERAGEIFS(Entrada!$G$7:$G$3006,Entrada!$D$7:$D$3006,$D$5,Entrada!$I$7:$I$3006,P1084)</f>
        <v>#DIV/0!</v>
      </c>
      <c r="R1084" s="80" t="e">
        <f>AVERAGEIFS(Entrada!$J$7:$J$3006,Entrada!$D$7:$D$3006,$D$5,Entrada!$I$7:$I$3006,P1084)</f>
        <v>#DIV/0!</v>
      </c>
      <c r="S1084" s="80">
        <v>1.0800000000000001E-2</v>
      </c>
    </row>
    <row r="1085" spans="14:19" ht="15" customHeight="1">
      <c r="N1085" s="80" t="str">
        <f t="shared" si="37"/>
        <v/>
      </c>
      <c r="O1085" s="80" t="str">
        <f t="shared" si="38"/>
        <v/>
      </c>
      <c r="P1085" s="80" t="str">
        <f>IF(PI_For!C1087=0,"Não cadastrado",PI_For!C1087)</f>
        <v>Não cadastrado</v>
      </c>
      <c r="Q1085" s="80" t="e">
        <f>AVERAGEIFS(Entrada!$G$7:$G$3006,Entrada!$D$7:$D$3006,$D$5,Entrada!$I$7:$I$3006,P1085)</f>
        <v>#DIV/0!</v>
      </c>
      <c r="R1085" s="80" t="e">
        <f>AVERAGEIFS(Entrada!$J$7:$J$3006,Entrada!$D$7:$D$3006,$D$5,Entrada!$I$7:$I$3006,P1085)</f>
        <v>#DIV/0!</v>
      </c>
      <c r="S1085" s="80">
        <v>1.081E-2</v>
      </c>
    </row>
    <row r="1086" spans="14:19" ht="15" customHeight="1">
      <c r="N1086" s="80" t="str">
        <f t="shared" si="37"/>
        <v/>
      </c>
      <c r="O1086" s="80" t="str">
        <f t="shared" si="38"/>
        <v/>
      </c>
      <c r="P1086" s="80" t="str">
        <f>IF(PI_For!C1088=0,"Não cadastrado",PI_For!C1088)</f>
        <v>Não cadastrado</v>
      </c>
      <c r="Q1086" s="80" t="e">
        <f>AVERAGEIFS(Entrada!$G$7:$G$3006,Entrada!$D$7:$D$3006,$D$5,Entrada!$I$7:$I$3006,P1086)</f>
        <v>#DIV/0!</v>
      </c>
      <c r="R1086" s="80" t="e">
        <f>AVERAGEIFS(Entrada!$J$7:$J$3006,Entrada!$D$7:$D$3006,$D$5,Entrada!$I$7:$I$3006,P1086)</f>
        <v>#DIV/0!</v>
      </c>
      <c r="S1086" s="80">
        <v>1.082E-2</v>
      </c>
    </row>
    <row r="1087" spans="14:19" ht="15" customHeight="1">
      <c r="N1087" s="80" t="str">
        <f t="shared" si="37"/>
        <v/>
      </c>
      <c r="O1087" s="80" t="str">
        <f t="shared" si="38"/>
        <v/>
      </c>
      <c r="P1087" s="80" t="str">
        <f>IF(PI_For!C1089=0,"Não cadastrado",PI_For!C1089)</f>
        <v>Não cadastrado</v>
      </c>
      <c r="Q1087" s="80" t="e">
        <f>AVERAGEIFS(Entrada!$G$7:$G$3006,Entrada!$D$7:$D$3006,$D$5,Entrada!$I$7:$I$3006,P1087)</f>
        <v>#DIV/0!</v>
      </c>
      <c r="R1087" s="80" t="e">
        <f>AVERAGEIFS(Entrada!$J$7:$J$3006,Entrada!$D$7:$D$3006,$D$5,Entrada!$I$7:$I$3006,P1087)</f>
        <v>#DIV/0!</v>
      </c>
      <c r="S1087" s="80">
        <v>1.0829999999999999E-2</v>
      </c>
    </row>
    <row r="1088" spans="14:19" ht="15" customHeight="1">
      <c r="N1088" s="80" t="str">
        <f t="shared" si="37"/>
        <v/>
      </c>
      <c r="O1088" s="80" t="str">
        <f t="shared" si="38"/>
        <v/>
      </c>
      <c r="P1088" s="80" t="str">
        <f>IF(PI_For!C1090=0,"Não cadastrado",PI_For!C1090)</f>
        <v>Não cadastrado</v>
      </c>
      <c r="Q1088" s="80" t="e">
        <f>AVERAGEIFS(Entrada!$G$7:$G$3006,Entrada!$D$7:$D$3006,$D$5,Entrada!$I$7:$I$3006,P1088)</f>
        <v>#DIV/0!</v>
      </c>
      <c r="R1088" s="80" t="e">
        <f>AVERAGEIFS(Entrada!$J$7:$J$3006,Entrada!$D$7:$D$3006,$D$5,Entrada!$I$7:$I$3006,P1088)</f>
        <v>#DIV/0!</v>
      </c>
      <c r="S1088" s="80">
        <v>1.0840000000000001E-2</v>
      </c>
    </row>
    <row r="1089" spans="14:19" ht="15" customHeight="1">
      <c r="N1089" s="80" t="str">
        <f t="shared" si="37"/>
        <v/>
      </c>
      <c r="O1089" s="80" t="str">
        <f t="shared" si="38"/>
        <v/>
      </c>
      <c r="P1089" s="80" t="str">
        <f>IF(PI_For!C1091=0,"Não cadastrado",PI_For!C1091)</f>
        <v>Não cadastrado</v>
      </c>
      <c r="Q1089" s="80" t="e">
        <f>AVERAGEIFS(Entrada!$G$7:$G$3006,Entrada!$D$7:$D$3006,$D$5,Entrada!$I$7:$I$3006,P1089)</f>
        <v>#DIV/0!</v>
      </c>
      <c r="R1089" s="80" t="e">
        <f>AVERAGEIFS(Entrada!$J$7:$J$3006,Entrada!$D$7:$D$3006,$D$5,Entrada!$I$7:$I$3006,P1089)</f>
        <v>#DIV/0!</v>
      </c>
      <c r="S1089" s="80">
        <v>1.085E-2</v>
      </c>
    </row>
    <row r="1090" spans="14:19" ht="15" customHeight="1">
      <c r="N1090" s="80" t="str">
        <f t="shared" si="37"/>
        <v/>
      </c>
      <c r="O1090" s="80" t="str">
        <f t="shared" si="38"/>
        <v/>
      </c>
      <c r="P1090" s="80" t="str">
        <f>IF(PI_For!C1092=0,"Não cadastrado",PI_For!C1092)</f>
        <v>Não cadastrado</v>
      </c>
      <c r="Q1090" s="80" t="e">
        <f>AVERAGEIFS(Entrada!$G$7:$G$3006,Entrada!$D$7:$D$3006,$D$5,Entrada!$I$7:$I$3006,P1090)</f>
        <v>#DIV/0!</v>
      </c>
      <c r="R1090" s="80" t="e">
        <f>AVERAGEIFS(Entrada!$J$7:$J$3006,Entrada!$D$7:$D$3006,$D$5,Entrada!$I$7:$I$3006,P1090)</f>
        <v>#DIV/0!</v>
      </c>
      <c r="S1090" s="80">
        <v>1.086E-2</v>
      </c>
    </row>
    <row r="1091" spans="14:19" ht="15" customHeight="1">
      <c r="N1091" s="80" t="str">
        <f t="shared" si="37"/>
        <v/>
      </c>
      <c r="O1091" s="80" t="str">
        <f t="shared" si="38"/>
        <v/>
      </c>
      <c r="P1091" s="80" t="str">
        <f>IF(PI_For!C1093=0,"Não cadastrado",PI_For!C1093)</f>
        <v>Não cadastrado</v>
      </c>
      <c r="Q1091" s="80" t="e">
        <f>AVERAGEIFS(Entrada!$G$7:$G$3006,Entrada!$D$7:$D$3006,$D$5,Entrada!$I$7:$I$3006,P1091)</f>
        <v>#DIV/0!</v>
      </c>
      <c r="R1091" s="80" t="e">
        <f>AVERAGEIFS(Entrada!$J$7:$J$3006,Entrada!$D$7:$D$3006,$D$5,Entrada!$I$7:$I$3006,P1091)</f>
        <v>#DIV/0!</v>
      </c>
      <c r="S1091" s="80">
        <v>1.0869999999999999E-2</v>
      </c>
    </row>
    <row r="1092" spans="14:19" ht="15" customHeight="1">
      <c r="N1092" s="80" t="str">
        <f t="shared" si="37"/>
        <v/>
      </c>
      <c r="O1092" s="80" t="str">
        <f t="shared" si="38"/>
        <v/>
      </c>
      <c r="P1092" s="80" t="str">
        <f>IF(PI_For!C1094=0,"Não cadastrado",PI_For!C1094)</f>
        <v>Não cadastrado</v>
      </c>
      <c r="Q1092" s="80" t="e">
        <f>AVERAGEIFS(Entrada!$G$7:$G$3006,Entrada!$D$7:$D$3006,$D$5,Entrada!$I$7:$I$3006,P1092)</f>
        <v>#DIV/0!</v>
      </c>
      <c r="R1092" s="80" t="e">
        <f>AVERAGEIFS(Entrada!$J$7:$J$3006,Entrada!$D$7:$D$3006,$D$5,Entrada!$I$7:$I$3006,P1092)</f>
        <v>#DIV/0!</v>
      </c>
      <c r="S1092" s="80">
        <v>1.0880000000000001E-2</v>
      </c>
    </row>
    <row r="1093" spans="14:19" ht="15" customHeight="1">
      <c r="N1093" s="80" t="str">
        <f t="shared" si="37"/>
        <v/>
      </c>
      <c r="O1093" s="80" t="str">
        <f t="shared" si="38"/>
        <v/>
      </c>
      <c r="P1093" s="80" t="str">
        <f>IF(PI_For!C1095=0,"Não cadastrado",PI_For!C1095)</f>
        <v>Não cadastrado</v>
      </c>
      <c r="Q1093" s="80" t="e">
        <f>AVERAGEIFS(Entrada!$G$7:$G$3006,Entrada!$D$7:$D$3006,$D$5,Entrada!$I$7:$I$3006,P1093)</f>
        <v>#DIV/0!</v>
      </c>
      <c r="R1093" s="80" t="e">
        <f>AVERAGEIFS(Entrada!$J$7:$J$3006,Entrada!$D$7:$D$3006,$D$5,Entrada!$I$7:$I$3006,P1093)</f>
        <v>#DIV/0!</v>
      </c>
      <c r="S1093" s="80">
        <v>1.089E-2</v>
      </c>
    </row>
    <row r="1094" spans="14:19" ht="15" customHeight="1">
      <c r="N1094" s="80" t="str">
        <f t="shared" ref="N1094:N1157" si="39">IFERROR(Q1094+S1094,"")</f>
        <v/>
      </c>
      <c r="O1094" s="80" t="str">
        <f t="shared" ref="O1094:O1157" si="40">IFERROR(R1094+S1094,"")</f>
        <v/>
      </c>
      <c r="P1094" s="80" t="str">
        <f>IF(PI_For!C1096=0,"Não cadastrado",PI_For!C1096)</f>
        <v>Não cadastrado</v>
      </c>
      <c r="Q1094" s="80" t="e">
        <f>AVERAGEIFS(Entrada!$G$7:$G$3006,Entrada!$D$7:$D$3006,$D$5,Entrada!$I$7:$I$3006,P1094)</f>
        <v>#DIV/0!</v>
      </c>
      <c r="R1094" s="80" t="e">
        <f>AVERAGEIFS(Entrada!$J$7:$J$3006,Entrada!$D$7:$D$3006,$D$5,Entrada!$I$7:$I$3006,P1094)</f>
        <v>#DIV/0!</v>
      </c>
      <c r="S1094" s="80">
        <v>1.09E-2</v>
      </c>
    </row>
    <row r="1095" spans="14:19" ht="15" customHeight="1">
      <c r="N1095" s="80" t="str">
        <f t="shared" si="39"/>
        <v/>
      </c>
      <c r="O1095" s="80" t="str">
        <f t="shared" si="40"/>
        <v/>
      </c>
      <c r="P1095" s="80" t="str">
        <f>IF(PI_For!C1097=0,"Não cadastrado",PI_For!C1097)</f>
        <v>Não cadastrado</v>
      </c>
      <c r="Q1095" s="80" t="e">
        <f>AVERAGEIFS(Entrada!$G$7:$G$3006,Entrada!$D$7:$D$3006,$D$5,Entrada!$I$7:$I$3006,P1095)</f>
        <v>#DIV/0!</v>
      </c>
      <c r="R1095" s="80" t="e">
        <f>AVERAGEIFS(Entrada!$J$7:$J$3006,Entrada!$D$7:$D$3006,$D$5,Entrada!$I$7:$I$3006,P1095)</f>
        <v>#DIV/0!</v>
      </c>
      <c r="S1095" s="80">
        <v>1.091E-2</v>
      </c>
    </row>
    <row r="1096" spans="14:19" ht="15" customHeight="1">
      <c r="N1096" s="80" t="str">
        <f t="shared" si="39"/>
        <v/>
      </c>
      <c r="O1096" s="80" t="str">
        <f t="shared" si="40"/>
        <v/>
      </c>
      <c r="P1096" s="80" t="str">
        <f>IF(PI_For!C1098=0,"Não cadastrado",PI_For!C1098)</f>
        <v>Não cadastrado</v>
      </c>
      <c r="Q1096" s="80" t="e">
        <f>AVERAGEIFS(Entrada!$G$7:$G$3006,Entrada!$D$7:$D$3006,$D$5,Entrada!$I$7:$I$3006,P1096)</f>
        <v>#DIV/0!</v>
      </c>
      <c r="R1096" s="80" t="e">
        <f>AVERAGEIFS(Entrada!$J$7:$J$3006,Entrada!$D$7:$D$3006,$D$5,Entrada!$I$7:$I$3006,P1096)</f>
        <v>#DIV/0!</v>
      </c>
      <c r="S1096" s="80">
        <v>1.0919999999999999E-2</v>
      </c>
    </row>
    <row r="1097" spans="14:19" ht="15" customHeight="1">
      <c r="N1097" s="80" t="str">
        <f t="shared" si="39"/>
        <v/>
      </c>
      <c r="O1097" s="80" t="str">
        <f t="shared" si="40"/>
        <v/>
      </c>
      <c r="P1097" s="80" t="str">
        <f>IF(PI_For!C1099=0,"Não cadastrado",PI_For!C1099)</f>
        <v>Não cadastrado</v>
      </c>
      <c r="Q1097" s="80" t="e">
        <f>AVERAGEIFS(Entrada!$G$7:$G$3006,Entrada!$D$7:$D$3006,$D$5,Entrada!$I$7:$I$3006,P1097)</f>
        <v>#DIV/0!</v>
      </c>
      <c r="R1097" s="80" t="e">
        <f>AVERAGEIFS(Entrada!$J$7:$J$3006,Entrada!$D$7:$D$3006,$D$5,Entrada!$I$7:$I$3006,P1097)</f>
        <v>#DIV/0!</v>
      </c>
      <c r="S1097" s="80">
        <v>1.093E-2</v>
      </c>
    </row>
    <row r="1098" spans="14:19" ht="15" customHeight="1">
      <c r="N1098" s="80" t="str">
        <f t="shared" si="39"/>
        <v/>
      </c>
      <c r="O1098" s="80" t="str">
        <f t="shared" si="40"/>
        <v/>
      </c>
      <c r="P1098" s="80" t="str">
        <f>IF(PI_For!C1100=0,"Não cadastrado",PI_For!C1100)</f>
        <v>Não cadastrado</v>
      </c>
      <c r="Q1098" s="80" t="e">
        <f>AVERAGEIFS(Entrada!$G$7:$G$3006,Entrada!$D$7:$D$3006,$D$5,Entrada!$I$7:$I$3006,P1098)</f>
        <v>#DIV/0!</v>
      </c>
      <c r="R1098" s="80" t="e">
        <f>AVERAGEIFS(Entrada!$J$7:$J$3006,Entrada!$D$7:$D$3006,$D$5,Entrada!$I$7:$I$3006,P1098)</f>
        <v>#DIV/0!</v>
      </c>
      <c r="S1098" s="80">
        <v>1.094E-2</v>
      </c>
    </row>
    <row r="1099" spans="14:19" ht="15" customHeight="1">
      <c r="N1099" s="80" t="str">
        <f t="shared" si="39"/>
        <v/>
      </c>
      <c r="O1099" s="80" t="str">
        <f t="shared" si="40"/>
        <v/>
      </c>
      <c r="P1099" s="80" t="str">
        <f>IF(PI_For!C1101=0,"Não cadastrado",PI_For!C1101)</f>
        <v>Não cadastrado</v>
      </c>
      <c r="Q1099" s="80" t="e">
        <f>AVERAGEIFS(Entrada!$G$7:$G$3006,Entrada!$D$7:$D$3006,$D$5,Entrada!$I$7:$I$3006,P1099)</f>
        <v>#DIV/0!</v>
      </c>
      <c r="R1099" s="80" t="e">
        <f>AVERAGEIFS(Entrada!$J$7:$J$3006,Entrada!$D$7:$D$3006,$D$5,Entrada!$I$7:$I$3006,P1099)</f>
        <v>#DIV/0!</v>
      </c>
      <c r="S1099" s="80">
        <v>1.095E-2</v>
      </c>
    </row>
    <row r="1100" spans="14:19" ht="15" customHeight="1">
      <c r="N1100" s="80" t="str">
        <f t="shared" si="39"/>
        <v/>
      </c>
      <c r="O1100" s="80" t="str">
        <f t="shared" si="40"/>
        <v/>
      </c>
      <c r="P1100" s="80" t="str">
        <f>IF(PI_For!C1102=0,"Não cadastrado",PI_For!C1102)</f>
        <v>Não cadastrado</v>
      </c>
      <c r="Q1100" s="80" t="e">
        <f>AVERAGEIFS(Entrada!$G$7:$G$3006,Entrada!$D$7:$D$3006,$D$5,Entrada!$I$7:$I$3006,P1100)</f>
        <v>#DIV/0!</v>
      </c>
      <c r="R1100" s="80" t="e">
        <f>AVERAGEIFS(Entrada!$J$7:$J$3006,Entrada!$D$7:$D$3006,$D$5,Entrada!$I$7:$I$3006,P1100)</f>
        <v>#DIV/0!</v>
      </c>
      <c r="S1100" s="80">
        <v>1.0959999999999999E-2</v>
      </c>
    </row>
    <row r="1101" spans="14:19" ht="15" customHeight="1">
      <c r="N1101" s="80" t="str">
        <f t="shared" si="39"/>
        <v/>
      </c>
      <c r="O1101" s="80" t="str">
        <f t="shared" si="40"/>
        <v/>
      </c>
      <c r="P1101" s="80" t="str">
        <f>IF(PI_For!C1103=0,"Não cadastrado",PI_For!C1103)</f>
        <v>Não cadastrado</v>
      </c>
      <c r="Q1101" s="80" t="e">
        <f>AVERAGEIFS(Entrada!$G$7:$G$3006,Entrada!$D$7:$D$3006,$D$5,Entrada!$I$7:$I$3006,P1101)</f>
        <v>#DIV/0!</v>
      </c>
      <c r="R1101" s="80" t="e">
        <f>AVERAGEIFS(Entrada!$J$7:$J$3006,Entrada!$D$7:$D$3006,$D$5,Entrada!$I$7:$I$3006,P1101)</f>
        <v>#DIV/0!</v>
      </c>
      <c r="S1101" s="80">
        <v>1.0970000000000001E-2</v>
      </c>
    </row>
    <row r="1102" spans="14:19" ht="15" customHeight="1">
      <c r="N1102" s="80" t="str">
        <f t="shared" si="39"/>
        <v/>
      </c>
      <c r="O1102" s="80" t="str">
        <f t="shared" si="40"/>
        <v/>
      </c>
      <c r="P1102" s="80" t="str">
        <f>IF(PI_For!C1104=0,"Não cadastrado",PI_For!C1104)</f>
        <v>Não cadastrado</v>
      </c>
      <c r="Q1102" s="80" t="e">
        <f>AVERAGEIFS(Entrada!$G$7:$G$3006,Entrada!$D$7:$D$3006,$D$5,Entrada!$I$7:$I$3006,P1102)</f>
        <v>#DIV/0!</v>
      </c>
      <c r="R1102" s="80" t="e">
        <f>AVERAGEIFS(Entrada!$J$7:$J$3006,Entrada!$D$7:$D$3006,$D$5,Entrada!$I$7:$I$3006,P1102)</f>
        <v>#DIV/0!</v>
      </c>
      <c r="S1102" s="80">
        <v>1.098E-2</v>
      </c>
    </row>
    <row r="1103" spans="14:19" ht="15" customHeight="1">
      <c r="N1103" s="80" t="str">
        <f t="shared" si="39"/>
        <v/>
      </c>
      <c r="O1103" s="80" t="str">
        <f t="shared" si="40"/>
        <v/>
      </c>
      <c r="P1103" s="80" t="str">
        <f>IF(PI_For!C1105=0,"Não cadastrado",PI_For!C1105)</f>
        <v>Não cadastrado</v>
      </c>
      <c r="Q1103" s="80" t="e">
        <f>AVERAGEIFS(Entrada!$G$7:$G$3006,Entrada!$D$7:$D$3006,$D$5,Entrada!$I$7:$I$3006,P1103)</f>
        <v>#DIV/0!</v>
      </c>
      <c r="R1103" s="80" t="e">
        <f>AVERAGEIFS(Entrada!$J$7:$J$3006,Entrada!$D$7:$D$3006,$D$5,Entrada!$I$7:$I$3006,P1103)</f>
        <v>#DIV/0!</v>
      </c>
      <c r="S1103" s="80">
        <v>1.099E-2</v>
      </c>
    </row>
    <row r="1104" spans="14:19" ht="15" customHeight="1">
      <c r="N1104" s="80" t="str">
        <f t="shared" si="39"/>
        <v/>
      </c>
      <c r="O1104" s="80" t="str">
        <f t="shared" si="40"/>
        <v/>
      </c>
      <c r="P1104" s="80" t="str">
        <f>IF(PI_For!C1106=0,"Não cadastrado",PI_For!C1106)</f>
        <v>Não cadastrado</v>
      </c>
      <c r="Q1104" s="80" t="e">
        <f>AVERAGEIFS(Entrada!$G$7:$G$3006,Entrada!$D$7:$D$3006,$D$5,Entrada!$I$7:$I$3006,P1104)</f>
        <v>#DIV/0!</v>
      </c>
      <c r="R1104" s="80" t="e">
        <f>AVERAGEIFS(Entrada!$J$7:$J$3006,Entrada!$D$7:$D$3006,$D$5,Entrada!$I$7:$I$3006,P1104)</f>
        <v>#DIV/0!</v>
      </c>
      <c r="S1104" s="80">
        <v>1.0999999999999999E-2</v>
      </c>
    </row>
    <row r="1105" spans="14:19" ht="15" customHeight="1">
      <c r="N1105" s="80" t="str">
        <f t="shared" si="39"/>
        <v/>
      </c>
      <c r="O1105" s="80" t="str">
        <f t="shared" si="40"/>
        <v/>
      </c>
      <c r="P1105" s="80" t="str">
        <f>IF(PI_For!C1107=0,"Não cadastrado",PI_For!C1107)</f>
        <v>Não cadastrado</v>
      </c>
      <c r="Q1105" s="80" t="e">
        <f>AVERAGEIFS(Entrada!$G$7:$G$3006,Entrada!$D$7:$D$3006,$D$5,Entrada!$I$7:$I$3006,P1105)</f>
        <v>#DIV/0!</v>
      </c>
      <c r="R1105" s="80" t="e">
        <f>AVERAGEIFS(Entrada!$J$7:$J$3006,Entrada!$D$7:$D$3006,$D$5,Entrada!$I$7:$I$3006,P1105)</f>
        <v>#DIV/0!</v>
      </c>
      <c r="S1105" s="80">
        <v>1.1010000000000001E-2</v>
      </c>
    </row>
    <row r="1106" spans="14:19" ht="15" customHeight="1">
      <c r="N1106" s="80" t="str">
        <f t="shared" si="39"/>
        <v/>
      </c>
      <c r="O1106" s="80" t="str">
        <f t="shared" si="40"/>
        <v/>
      </c>
      <c r="P1106" s="80" t="str">
        <f>IF(PI_For!C1108=0,"Não cadastrado",PI_For!C1108)</f>
        <v>Não cadastrado</v>
      </c>
      <c r="Q1106" s="80" t="e">
        <f>AVERAGEIFS(Entrada!$G$7:$G$3006,Entrada!$D$7:$D$3006,$D$5,Entrada!$I$7:$I$3006,P1106)</f>
        <v>#DIV/0!</v>
      </c>
      <c r="R1106" s="80" t="e">
        <f>AVERAGEIFS(Entrada!$J$7:$J$3006,Entrada!$D$7:$D$3006,$D$5,Entrada!$I$7:$I$3006,P1106)</f>
        <v>#DIV/0!</v>
      </c>
      <c r="S1106" s="80">
        <v>1.102E-2</v>
      </c>
    </row>
    <row r="1107" spans="14:19" ht="15" customHeight="1">
      <c r="N1107" s="80" t="str">
        <f t="shared" si="39"/>
        <v/>
      </c>
      <c r="O1107" s="80" t="str">
        <f t="shared" si="40"/>
        <v/>
      </c>
      <c r="P1107" s="80" t="str">
        <f>IF(PI_For!C1109=0,"Não cadastrado",PI_For!C1109)</f>
        <v>Não cadastrado</v>
      </c>
      <c r="Q1107" s="80" t="e">
        <f>AVERAGEIFS(Entrada!$G$7:$G$3006,Entrada!$D$7:$D$3006,$D$5,Entrada!$I$7:$I$3006,P1107)</f>
        <v>#DIV/0!</v>
      </c>
      <c r="R1107" s="80" t="e">
        <f>AVERAGEIFS(Entrada!$J$7:$J$3006,Entrada!$D$7:$D$3006,$D$5,Entrada!$I$7:$I$3006,P1107)</f>
        <v>#DIV/0!</v>
      </c>
      <c r="S1107" s="80">
        <v>1.103E-2</v>
      </c>
    </row>
    <row r="1108" spans="14:19" ht="15" customHeight="1">
      <c r="N1108" s="80" t="str">
        <f t="shared" si="39"/>
        <v/>
      </c>
      <c r="O1108" s="80" t="str">
        <f t="shared" si="40"/>
        <v/>
      </c>
      <c r="P1108" s="80" t="str">
        <f>IF(PI_For!C1110=0,"Não cadastrado",PI_For!C1110)</f>
        <v>Não cadastrado</v>
      </c>
      <c r="Q1108" s="80" t="e">
        <f>AVERAGEIFS(Entrada!$G$7:$G$3006,Entrada!$D$7:$D$3006,$D$5,Entrada!$I$7:$I$3006,P1108)</f>
        <v>#DIV/0!</v>
      </c>
      <c r="R1108" s="80" t="e">
        <f>AVERAGEIFS(Entrada!$J$7:$J$3006,Entrada!$D$7:$D$3006,$D$5,Entrada!$I$7:$I$3006,P1108)</f>
        <v>#DIV/0!</v>
      </c>
      <c r="S1108" s="80">
        <v>1.1039999999999999E-2</v>
      </c>
    </row>
    <row r="1109" spans="14:19" ht="15" customHeight="1">
      <c r="N1109" s="80" t="str">
        <f t="shared" si="39"/>
        <v/>
      </c>
      <c r="O1109" s="80" t="str">
        <f t="shared" si="40"/>
        <v/>
      </c>
      <c r="P1109" s="80" t="str">
        <f>IF(PI_For!C1111=0,"Não cadastrado",PI_For!C1111)</f>
        <v>Não cadastrado</v>
      </c>
      <c r="Q1109" s="80" t="e">
        <f>AVERAGEIFS(Entrada!$G$7:$G$3006,Entrada!$D$7:$D$3006,$D$5,Entrada!$I$7:$I$3006,P1109)</f>
        <v>#DIV/0!</v>
      </c>
      <c r="R1109" s="80" t="e">
        <f>AVERAGEIFS(Entrada!$J$7:$J$3006,Entrada!$D$7:$D$3006,$D$5,Entrada!$I$7:$I$3006,P1109)</f>
        <v>#DIV/0!</v>
      </c>
      <c r="S1109" s="80">
        <v>1.1050000000000001E-2</v>
      </c>
    </row>
    <row r="1110" spans="14:19" ht="15" customHeight="1">
      <c r="N1110" s="80" t="str">
        <f t="shared" si="39"/>
        <v/>
      </c>
      <c r="O1110" s="80" t="str">
        <f t="shared" si="40"/>
        <v/>
      </c>
      <c r="P1110" s="80" t="str">
        <f>IF(PI_For!C1112=0,"Não cadastrado",PI_For!C1112)</f>
        <v>Não cadastrado</v>
      </c>
      <c r="Q1110" s="80" t="e">
        <f>AVERAGEIFS(Entrada!$G$7:$G$3006,Entrada!$D$7:$D$3006,$D$5,Entrada!$I$7:$I$3006,P1110)</f>
        <v>#DIV/0!</v>
      </c>
      <c r="R1110" s="80" t="e">
        <f>AVERAGEIFS(Entrada!$J$7:$J$3006,Entrada!$D$7:$D$3006,$D$5,Entrada!$I$7:$I$3006,P1110)</f>
        <v>#DIV/0!</v>
      </c>
      <c r="S1110" s="80">
        <v>1.106E-2</v>
      </c>
    </row>
    <row r="1111" spans="14:19" ht="15" customHeight="1">
      <c r="N1111" s="80" t="str">
        <f t="shared" si="39"/>
        <v/>
      </c>
      <c r="O1111" s="80" t="str">
        <f t="shared" si="40"/>
        <v/>
      </c>
      <c r="P1111" s="80" t="str">
        <f>IF(PI_For!C1113=0,"Não cadastrado",PI_For!C1113)</f>
        <v>Não cadastrado</v>
      </c>
      <c r="Q1111" s="80" t="e">
        <f>AVERAGEIFS(Entrada!$G$7:$G$3006,Entrada!$D$7:$D$3006,$D$5,Entrada!$I$7:$I$3006,P1111)</f>
        <v>#DIV/0!</v>
      </c>
      <c r="R1111" s="80" t="e">
        <f>AVERAGEIFS(Entrada!$J$7:$J$3006,Entrada!$D$7:$D$3006,$D$5,Entrada!$I$7:$I$3006,P1111)</f>
        <v>#DIV/0!</v>
      </c>
      <c r="S1111" s="80">
        <v>1.107E-2</v>
      </c>
    </row>
    <row r="1112" spans="14:19" ht="15" customHeight="1">
      <c r="N1112" s="80" t="str">
        <f t="shared" si="39"/>
        <v/>
      </c>
      <c r="O1112" s="80" t="str">
        <f t="shared" si="40"/>
        <v/>
      </c>
      <c r="P1112" s="80" t="str">
        <f>IF(PI_For!C1114=0,"Não cadastrado",PI_For!C1114)</f>
        <v>Não cadastrado</v>
      </c>
      <c r="Q1112" s="80" t="e">
        <f>AVERAGEIFS(Entrada!$G$7:$G$3006,Entrada!$D$7:$D$3006,$D$5,Entrada!$I$7:$I$3006,P1112)</f>
        <v>#DIV/0!</v>
      </c>
      <c r="R1112" s="80" t="e">
        <f>AVERAGEIFS(Entrada!$J$7:$J$3006,Entrada!$D$7:$D$3006,$D$5,Entrada!$I$7:$I$3006,P1112)</f>
        <v>#DIV/0!</v>
      </c>
      <c r="S1112" s="80">
        <v>1.108E-2</v>
      </c>
    </row>
    <row r="1113" spans="14:19" ht="15" customHeight="1">
      <c r="N1113" s="80" t="str">
        <f t="shared" si="39"/>
        <v/>
      </c>
      <c r="O1113" s="80" t="str">
        <f t="shared" si="40"/>
        <v/>
      </c>
      <c r="P1113" s="80" t="str">
        <f>IF(PI_For!C1115=0,"Não cadastrado",PI_For!C1115)</f>
        <v>Não cadastrado</v>
      </c>
      <c r="Q1113" s="80" t="e">
        <f>AVERAGEIFS(Entrada!$G$7:$G$3006,Entrada!$D$7:$D$3006,$D$5,Entrada!$I$7:$I$3006,P1113)</f>
        <v>#DIV/0!</v>
      </c>
      <c r="R1113" s="80" t="e">
        <f>AVERAGEIFS(Entrada!$J$7:$J$3006,Entrada!$D$7:$D$3006,$D$5,Entrada!$I$7:$I$3006,P1113)</f>
        <v>#DIV/0!</v>
      </c>
      <c r="S1113" s="80">
        <v>1.1089999999999999E-2</v>
      </c>
    </row>
    <row r="1114" spans="14:19" ht="15" customHeight="1">
      <c r="N1114" s="80" t="str">
        <f t="shared" si="39"/>
        <v/>
      </c>
      <c r="O1114" s="80" t="str">
        <f t="shared" si="40"/>
        <v/>
      </c>
      <c r="P1114" s="80" t="str">
        <f>IF(PI_For!C1116=0,"Não cadastrado",PI_For!C1116)</f>
        <v>Não cadastrado</v>
      </c>
      <c r="Q1114" s="80" t="e">
        <f>AVERAGEIFS(Entrada!$G$7:$G$3006,Entrada!$D$7:$D$3006,$D$5,Entrada!$I$7:$I$3006,P1114)</f>
        <v>#DIV/0!</v>
      </c>
      <c r="R1114" s="80" t="e">
        <f>AVERAGEIFS(Entrada!$J$7:$J$3006,Entrada!$D$7:$D$3006,$D$5,Entrada!$I$7:$I$3006,P1114)</f>
        <v>#DIV/0!</v>
      </c>
      <c r="S1114" s="80">
        <v>1.11E-2</v>
      </c>
    </row>
    <row r="1115" spans="14:19" ht="15" customHeight="1">
      <c r="N1115" s="80" t="str">
        <f t="shared" si="39"/>
        <v/>
      </c>
      <c r="O1115" s="80" t="str">
        <f t="shared" si="40"/>
        <v/>
      </c>
      <c r="P1115" s="80" t="str">
        <f>IF(PI_For!C1117=0,"Não cadastrado",PI_For!C1117)</f>
        <v>Não cadastrado</v>
      </c>
      <c r="Q1115" s="80" t="e">
        <f>AVERAGEIFS(Entrada!$G$7:$G$3006,Entrada!$D$7:$D$3006,$D$5,Entrada!$I$7:$I$3006,P1115)</f>
        <v>#DIV/0!</v>
      </c>
      <c r="R1115" s="80" t="e">
        <f>AVERAGEIFS(Entrada!$J$7:$J$3006,Entrada!$D$7:$D$3006,$D$5,Entrada!$I$7:$I$3006,P1115)</f>
        <v>#DIV/0!</v>
      </c>
      <c r="S1115" s="80">
        <v>1.111E-2</v>
      </c>
    </row>
    <row r="1116" spans="14:19" ht="15" customHeight="1">
      <c r="N1116" s="80" t="str">
        <f t="shared" si="39"/>
        <v/>
      </c>
      <c r="O1116" s="80" t="str">
        <f t="shared" si="40"/>
        <v/>
      </c>
      <c r="P1116" s="80" t="str">
        <f>IF(PI_For!C1118=0,"Não cadastrado",PI_For!C1118)</f>
        <v>Não cadastrado</v>
      </c>
      <c r="Q1116" s="80" t="e">
        <f>AVERAGEIFS(Entrada!$G$7:$G$3006,Entrada!$D$7:$D$3006,$D$5,Entrada!$I$7:$I$3006,P1116)</f>
        <v>#DIV/0!</v>
      </c>
      <c r="R1116" s="80" t="e">
        <f>AVERAGEIFS(Entrada!$J$7:$J$3006,Entrada!$D$7:$D$3006,$D$5,Entrada!$I$7:$I$3006,P1116)</f>
        <v>#DIV/0!</v>
      </c>
      <c r="S1116" s="80">
        <v>1.112E-2</v>
      </c>
    </row>
    <row r="1117" spans="14:19" ht="15" customHeight="1">
      <c r="N1117" s="80" t="str">
        <f t="shared" si="39"/>
        <v/>
      </c>
      <c r="O1117" s="80" t="str">
        <f t="shared" si="40"/>
        <v/>
      </c>
      <c r="P1117" s="80" t="str">
        <f>IF(PI_For!C1119=0,"Não cadastrado",PI_For!C1119)</f>
        <v>Não cadastrado</v>
      </c>
      <c r="Q1117" s="80" t="e">
        <f>AVERAGEIFS(Entrada!$G$7:$G$3006,Entrada!$D$7:$D$3006,$D$5,Entrada!$I$7:$I$3006,P1117)</f>
        <v>#DIV/0!</v>
      </c>
      <c r="R1117" s="80" t="e">
        <f>AVERAGEIFS(Entrada!$J$7:$J$3006,Entrada!$D$7:$D$3006,$D$5,Entrada!$I$7:$I$3006,P1117)</f>
        <v>#DIV/0!</v>
      </c>
      <c r="S1117" s="80">
        <v>1.1129999999999999E-2</v>
      </c>
    </row>
    <row r="1118" spans="14:19" ht="15" customHeight="1">
      <c r="N1118" s="80" t="str">
        <f t="shared" si="39"/>
        <v/>
      </c>
      <c r="O1118" s="80" t="str">
        <f t="shared" si="40"/>
        <v/>
      </c>
      <c r="P1118" s="80" t="str">
        <f>IF(PI_For!C1120=0,"Não cadastrado",PI_For!C1120)</f>
        <v>Não cadastrado</v>
      </c>
      <c r="Q1118" s="80" t="e">
        <f>AVERAGEIFS(Entrada!$G$7:$G$3006,Entrada!$D$7:$D$3006,$D$5,Entrada!$I$7:$I$3006,P1118)</f>
        <v>#DIV/0!</v>
      </c>
      <c r="R1118" s="80" t="e">
        <f>AVERAGEIFS(Entrada!$J$7:$J$3006,Entrada!$D$7:$D$3006,$D$5,Entrada!$I$7:$I$3006,P1118)</f>
        <v>#DIV/0!</v>
      </c>
      <c r="S1118" s="80">
        <v>1.1140000000000001E-2</v>
      </c>
    </row>
    <row r="1119" spans="14:19" ht="15" customHeight="1">
      <c r="N1119" s="80" t="str">
        <f t="shared" si="39"/>
        <v/>
      </c>
      <c r="O1119" s="80" t="str">
        <f t="shared" si="40"/>
        <v/>
      </c>
      <c r="P1119" s="80" t="str">
        <f>IF(PI_For!C1121=0,"Não cadastrado",PI_For!C1121)</f>
        <v>Não cadastrado</v>
      </c>
      <c r="Q1119" s="80" t="e">
        <f>AVERAGEIFS(Entrada!$G$7:$G$3006,Entrada!$D$7:$D$3006,$D$5,Entrada!$I$7:$I$3006,P1119)</f>
        <v>#DIV/0!</v>
      </c>
      <c r="R1119" s="80" t="e">
        <f>AVERAGEIFS(Entrada!$J$7:$J$3006,Entrada!$D$7:$D$3006,$D$5,Entrada!$I$7:$I$3006,P1119)</f>
        <v>#DIV/0!</v>
      </c>
      <c r="S1119" s="80">
        <v>1.115E-2</v>
      </c>
    </row>
    <row r="1120" spans="14:19" ht="15" customHeight="1">
      <c r="N1120" s="80" t="str">
        <f t="shared" si="39"/>
        <v/>
      </c>
      <c r="O1120" s="80" t="str">
        <f t="shared" si="40"/>
        <v/>
      </c>
      <c r="P1120" s="80" t="str">
        <f>IF(PI_For!C1122=0,"Não cadastrado",PI_For!C1122)</f>
        <v>Não cadastrado</v>
      </c>
      <c r="Q1120" s="80" t="e">
        <f>AVERAGEIFS(Entrada!$G$7:$G$3006,Entrada!$D$7:$D$3006,$D$5,Entrada!$I$7:$I$3006,P1120)</f>
        <v>#DIV/0!</v>
      </c>
      <c r="R1120" s="80" t="e">
        <f>AVERAGEIFS(Entrada!$J$7:$J$3006,Entrada!$D$7:$D$3006,$D$5,Entrada!$I$7:$I$3006,P1120)</f>
        <v>#DIV/0!</v>
      </c>
      <c r="S1120" s="80">
        <v>1.116E-2</v>
      </c>
    </row>
    <row r="1121" spans="14:19" ht="15" customHeight="1">
      <c r="N1121" s="80" t="str">
        <f t="shared" si="39"/>
        <v/>
      </c>
      <c r="O1121" s="80" t="str">
        <f t="shared" si="40"/>
        <v/>
      </c>
      <c r="P1121" s="80" t="str">
        <f>IF(PI_For!C1123=0,"Não cadastrado",PI_For!C1123)</f>
        <v>Não cadastrado</v>
      </c>
      <c r="Q1121" s="80" t="e">
        <f>AVERAGEIFS(Entrada!$G$7:$G$3006,Entrada!$D$7:$D$3006,$D$5,Entrada!$I$7:$I$3006,P1121)</f>
        <v>#DIV/0!</v>
      </c>
      <c r="R1121" s="80" t="e">
        <f>AVERAGEIFS(Entrada!$J$7:$J$3006,Entrada!$D$7:$D$3006,$D$5,Entrada!$I$7:$I$3006,P1121)</f>
        <v>#DIV/0!</v>
      </c>
      <c r="S1121" s="80">
        <v>1.1169999999999999E-2</v>
      </c>
    </row>
    <row r="1122" spans="14:19" ht="15" customHeight="1">
      <c r="N1122" s="80" t="str">
        <f t="shared" si="39"/>
        <v/>
      </c>
      <c r="O1122" s="80" t="str">
        <f t="shared" si="40"/>
        <v/>
      </c>
      <c r="P1122" s="80" t="str">
        <f>IF(PI_For!C1124=0,"Não cadastrado",PI_For!C1124)</f>
        <v>Não cadastrado</v>
      </c>
      <c r="Q1122" s="80" t="e">
        <f>AVERAGEIFS(Entrada!$G$7:$G$3006,Entrada!$D$7:$D$3006,$D$5,Entrada!$I$7:$I$3006,P1122)</f>
        <v>#DIV/0!</v>
      </c>
      <c r="R1122" s="80" t="e">
        <f>AVERAGEIFS(Entrada!$J$7:$J$3006,Entrada!$D$7:$D$3006,$D$5,Entrada!$I$7:$I$3006,P1122)</f>
        <v>#DIV/0!</v>
      </c>
      <c r="S1122" s="80">
        <v>1.1180000000000001E-2</v>
      </c>
    </row>
    <row r="1123" spans="14:19" ht="15" customHeight="1">
      <c r="N1123" s="80" t="str">
        <f t="shared" si="39"/>
        <v/>
      </c>
      <c r="O1123" s="80" t="str">
        <f t="shared" si="40"/>
        <v/>
      </c>
      <c r="P1123" s="80" t="str">
        <f>IF(PI_For!C1125=0,"Não cadastrado",PI_For!C1125)</f>
        <v>Não cadastrado</v>
      </c>
      <c r="Q1123" s="80" t="e">
        <f>AVERAGEIFS(Entrada!$G$7:$G$3006,Entrada!$D$7:$D$3006,$D$5,Entrada!$I$7:$I$3006,P1123)</f>
        <v>#DIV/0!</v>
      </c>
      <c r="R1123" s="80" t="e">
        <f>AVERAGEIFS(Entrada!$J$7:$J$3006,Entrada!$D$7:$D$3006,$D$5,Entrada!$I$7:$I$3006,P1123)</f>
        <v>#DIV/0!</v>
      </c>
      <c r="S1123" s="80">
        <v>1.119E-2</v>
      </c>
    </row>
    <row r="1124" spans="14:19" ht="15" customHeight="1">
      <c r="N1124" s="80" t="str">
        <f t="shared" si="39"/>
        <v/>
      </c>
      <c r="O1124" s="80" t="str">
        <f t="shared" si="40"/>
        <v/>
      </c>
      <c r="P1124" s="80" t="str">
        <f>IF(PI_For!C1126=0,"Não cadastrado",PI_For!C1126)</f>
        <v>Não cadastrado</v>
      </c>
      <c r="Q1124" s="80" t="e">
        <f>AVERAGEIFS(Entrada!$G$7:$G$3006,Entrada!$D$7:$D$3006,$D$5,Entrada!$I$7:$I$3006,P1124)</f>
        <v>#DIV/0!</v>
      </c>
      <c r="R1124" s="80" t="e">
        <f>AVERAGEIFS(Entrada!$J$7:$J$3006,Entrada!$D$7:$D$3006,$D$5,Entrada!$I$7:$I$3006,P1124)</f>
        <v>#DIV/0!</v>
      </c>
      <c r="S1124" s="80">
        <v>1.12E-2</v>
      </c>
    </row>
    <row r="1125" spans="14:19" ht="15" customHeight="1">
      <c r="N1125" s="80" t="str">
        <f t="shared" si="39"/>
        <v/>
      </c>
      <c r="O1125" s="80" t="str">
        <f t="shared" si="40"/>
        <v/>
      </c>
      <c r="P1125" s="80" t="str">
        <f>IF(PI_For!C1127=0,"Não cadastrado",PI_For!C1127)</f>
        <v>Não cadastrado</v>
      </c>
      <c r="Q1125" s="80" t="e">
        <f>AVERAGEIFS(Entrada!$G$7:$G$3006,Entrada!$D$7:$D$3006,$D$5,Entrada!$I$7:$I$3006,P1125)</f>
        <v>#DIV/0!</v>
      </c>
      <c r="R1125" s="80" t="e">
        <f>AVERAGEIFS(Entrada!$J$7:$J$3006,Entrada!$D$7:$D$3006,$D$5,Entrada!$I$7:$I$3006,P1125)</f>
        <v>#DIV/0!</v>
      </c>
      <c r="S1125" s="80">
        <v>1.1209999999999999E-2</v>
      </c>
    </row>
    <row r="1126" spans="14:19" ht="15" customHeight="1">
      <c r="N1126" s="80" t="str">
        <f t="shared" si="39"/>
        <v/>
      </c>
      <c r="O1126" s="80" t="str">
        <f t="shared" si="40"/>
        <v/>
      </c>
      <c r="P1126" s="80" t="str">
        <f>IF(PI_For!C1128=0,"Não cadastrado",PI_For!C1128)</f>
        <v>Não cadastrado</v>
      </c>
      <c r="Q1126" s="80" t="e">
        <f>AVERAGEIFS(Entrada!$G$7:$G$3006,Entrada!$D$7:$D$3006,$D$5,Entrada!$I$7:$I$3006,P1126)</f>
        <v>#DIV/0!</v>
      </c>
      <c r="R1126" s="80" t="e">
        <f>AVERAGEIFS(Entrada!$J$7:$J$3006,Entrada!$D$7:$D$3006,$D$5,Entrada!$I$7:$I$3006,P1126)</f>
        <v>#DIV/0!</v>
      </c>
      <c r="S1126" s="80">
        <v>1.1220000000000001E-2</v>
      </c>
    </row>
    <row r="1127" spans="14:19" ht="15" customHeight="1">
      <c r="N1127" s="80" t="str">
        <f t="shared" si="39"/>
        <v/>
      </c>
      <c r="O1127" s="80" t="str">
        <f t="shared" si="40"/>
        <v/>
      </c>
      <c r="P1127" s="80" t="str">
        <f>IF(PI_For!C1129=0,"Não cadastrado",PI_For!C1129)</f>
        <v>Não cadastrado</v>
      </c>
      <c r="Q1127" s="80" t="e">
        <f>AVERAGEIFS(Entrada!$G$7:$G$3006,Entrada!$D$7:$D$3006,$D$5,Entrada!$I$7:$I$3006,P1127)</f>
        <v>#DIV/0!</v>
      </c>
      <c r="R1127" s="80" t="e">
        <f>AVERAGEIFS(Entrada!$J$7:$J$3006,Entrada!$D$7:$D$3006,$D$5,Entrada!$I$7:$I$3006,P1127)</f>
        <v>#DIV/0!</v>
      </c>
      <c r="S1127" s="80">
        <v>1.123E-2</v>
      </c>
    </row>
    <row r="1128" spans="14:19" ht="15" customHeight="1">
      <c r="N1128" s="80" t="str">
        <f t="shared" si="39"/>
        <v/>
      </c>
      <c r="O1128" s="80" t="str">
        <f t="shared" si="40"/>
        <v/>
      </c>
      <c r="P1128" s="80" t="str">
        <f>IF(PI_For!C1130=0,"Não cadastrado",PI_For!C1130)</f>
        <v>Não cadastrado</v>
      </c>
      <c r="Q1128" s="80" t="e">
        <f>AVERAGEIFS(Entrada!$G$7:$G$3006,Entrada!$D$7:$D$3006,$D$5,Entrada!$I$7:$I$3006,P1128)</f>
        <v>#DIV/0!</v>
      </c>
      <c r="R1128" s="80" t="e">
        <f>AVERAGEIFS(Entrada!$J$7:$J$3006,Entrada!$D$7:$D$3006,$D$5,Entrada!$I$7:$I$3006,P1128)</f>
        <v>#DIV/0!</v>
      </c>
      <c r="S1128" s="80">
        <v>1.124E-2</v>
      </c>
    </row>
    <row r="1129" spans="14:19" ht="15" customHeight="1">
      <c r="N1129" s="80" t="str">
        <f t="shared" si="39"/>
        <v/>
      </c>
      <c r="O1129" s="80" t="str">
        <f t="shared" si="40"/>
        <v/>
      </c>
      <c r="P1129" s="80" t="str">
        <f>IF(PI_For!C1131=0,"Não cadastrado",PI_For!C1131)</f>
        <v>Não cadastrado</v>
      </c>
      <c r="Q1129" s="80" t="e">
        <f>AVERAGEIFS(Entrada!$G$7:$G$3006,Entrada!$D$7:$D$3006,$D$5,Entrada!$I$7:$I$3006,P1129)</f>
        <v>#DIV/0!</v>
      </c>
      <c r="R1129" s="80" t="e">
        <f>AVERAGEIFS(Entrada!$J$7:$J$3006,Entrada!$D$7:$D$3006,$D$5,Entrada!$I$7:$I$3006,P1129)</f>
        <v>#DIV/0!</v>
      </c>
      <c r="S1129" s="80">
        <v>1.125E-2</v>
      </c>
    </row>
    <row r="1130" spans="14:19" ht="15" customHeight="1">
      <c r="N1130" s="80" t="str">
        <f t="shared" si="39"/>
        <v/>
      </c>
      <c r="O1130" s="80" t="str">
        <f t="shared" si="40"/>
        <v/>
      </c>
      <c r="P1130" s="80" t="str">
        <f>IF(PI_For!C1132=0,"Não cadastrado",PI_For!C1132)</f>
        <v>Não cadastrado</v>
      </c>
      <c r="Q1130" s="80" t="e">
        <f>AVERAGEIFS(Entrada!$G$7:$G$3006,Entrada!$D$7:$D$3006,$D$5,Entrada!$I$7:$I$3006,P1130)</f>
        <v>#DIV/0!</v>
      </c>
      <c r="R1130" s="80" t="e">
        <f>AVERAGEIFS(Entrada!$J$7:$J$3006,Entrada!$D$7:$D$3006,$D$5,Entrada!$I$7:$I$3006,P1130)</f>
        <v>#DIV/0!</v>
      </c>
      <c r="S1130" s="80">
        <v>1.1259999999999999E-2</v>
      </c>
    </row>
    <row r="1131" spans="14:19" ht="15" customHeight="1">
      <c r="N1131" s="80" t="str">
        <f t="shared" si="39"/>
        <v/>
      </c>
      <c r="O1131" s="80" t="str">
        <f t="shared" si="40"/>
        <v/>
      </c>
      <c r="P1131" s="80" t="str">
        <f>IF(PI_For!C1133=0,"Não cadastrado",PI_For!C1133)</f>
        <v>Não cadastrado</v>
      </c>
      <c r="Q1131" s="80" t="e">
        <f>AVERAGEIFS(Entrada!$G$7:$G$3006,Entrada!$D$7:$D$3006,$D$5,Entrada!$I$7:$I$3006,P1131)</f>
        <v>#DIV/0!</v>
      </c>
      <c r="R1131" s="80" t="e">
        <f>AVERAGEIFS(Entrada!$J$7:$J$3006,Entrada!$D$7:$D$3006,$D$5,Entrada!$I$7:$I$3006,P1131)</f>
        <v>#DIV/0!</v>
      </c>
      <c r="S1131" s="80">
        <v>1.1270000000000001E-2</v>
      </c>
    </row>
    <row r="1132" spans="14:19" ht="15" customHeight="1">
      <c r="N1132" s="80" t="str">
        <f t="shared" si="39"/>
        <v/>
      </c>
      <c r="O1132" s="80" t="str">
        <f t="shared" si="40"/>
        <v/>
      </c>
      <c r="P1132" s="80" t="str">
        <f>IF(PI_For!C1134=0,"Não cadastrado",PI_For!C1134)</f>
        <v>Não cadastrado</v>
      </c>
      <c r="Q1132" s="80" t="e">
        <f>AVERAGEIFS(Entrada!$G$7:$G$3006,Entrada!$D$7:$D$3006,$D$5,Entrada!$I$7:$I$3006,P1132)</f>
        <v>#DIV/0!</v>
      </c>
      <c r="R1132" s="80" t="e">
        <f>AVERAGEIFS(Entrada!$J$7:$J$3006,Entrada!$D$7:$D$3006,$D$5,Entrada!$I$7:$I$3006,P1132)</f>
        <v>#DIV/0!</v>
      </c>
      <c r="S1132" s="80">
        <v>1.128E-2</v>
      </c>
    </row>
    <row r="1133" spans="14:19" ht="15" customHeight="1">
      <c r="N1133" s="80" t="str">
        <f t="shared" si="39"/>
        <v/>
      </c>
      <c r="O1133" s="80" t="str">
        <f t="shared" si="40"/>
        <v/>
      </c>
      <c r="P1133" s="80" t="str">
        <f>IF(PI_For!C1135=0,"Não cadastrado",PI_For!C1135)</f>
        <v>Não cadastrado</v>
      </c>
      <c r="Q1133" s="80" t="e">
        <f>AVERAGEIFS(Entrada!$G$7:$G$3006,Entrada!$D$7:$D$3006,$D$5,Entrada!$I$7:$I$3006,P1133)</f>
        <v>#DIV/0!</v>
      </c>
      <c r="R1133" s="80" t="e">
        <f>AVERAGEIFS(Entrada!$J$7:$J$3006,Entrada!$D$7:$D$3006,$D$5,Entrada!$I$7:$I$3006,P1133)</f>
        <v>#DIV/0!</v>
      </c>
      <c r="S1133" s="80">
        <v>1.129E-2</v>
      </c>
    </row>
    <row r="1134" spans="14:19" ht="15" customHeight="1">
      <c r="N1134" s="80" t="str">
        <f t="shared" si="39"/>
        <v/>
      </c>
      <c r="O1134" s="80" t="str">
        <f t="shared" si="40"/>
        <v/>
      </c>
      <c r="P1134" s="80" t="str">
        <f>IF(PI_For!C1136=0,"Não cadastrado",PI_For!C1136)</f>
        <v>Não cadastrado</v>
      </c>
      <c r="Q1134" s="80" t="e">
        <f>AVERAGEIFS(Entrada!$G$7:$G$3006,Entrada!$D$7:$D$3006,$D$5,Entrada!$I$7:$I$3006,P1134)</f>
        <v>#DIV/0!</v>
      </c>
      <c r="R1134" s="80" t="e">
        <f>AVERAGEIFS(Entrada!$J$7:$J$3006,Entrada!$D$7:$D$3006,$D$5,Entrada!$I$7:$I$3006,P1134)</f>
        <v>#DIV/0!</v>
      </c>
      <c r="S1134" s="80">
        <v>1.1299999999999999E-2</v>
      </c>
    </row>
    <row r="1135" spans="14:19" ht="15" customHeight="1">
      <c r="N1135" s="80" t="str">
        <f t="shared" si="39"/>
        <v/>
      </c>
      <c r="O1135" s="80" t="str">
        <f t="shared" si="40"/>
        <v/>
      </c>
      <c r="P1135" s="80" t="str">
        <f>IF(PI_For!C1137=0,"Não cadastrado",PI_For!C1137)</f>
        <v>Não cadastrado</v>
      </c>
      <c r="Q1135" s="80" t="e">
        <f>AVERAGEIFS(Entrada!$G$7:$G$3006,Entrada!$D$7:$D$3006,$D$5,Entrada!$I$7:$I$3006,P1135)</f>
        <v>#DIV/0!</v>
      </c>
      <c r="R1135" s="80" t="e">
        <f>AVERAGEIFS(Entrada!$J$7:$J$3006,Entrada!$D$7:$D$3006,$D$5,Entrada!$I$7:$I$3006,P1135)</f>
        <v>#DIV/0!</v>
      </c>
      <c r="S1135" s="80">
        <v>1.1310000000000001E-2</v>
      </c>
    </row>
    <row r="1136" spans="14:19" ht="15" customHeight="1">
      <c r="N1136" s="80" t="str">
        <f t="shared" si="39"/>
        <v/>
      </c>
      <c r="O1136" s="80" t="str">
        <f t="shared" si="40"/>
        <v/>
      </c>
      <c r="P1136" s="80" t="str">
        <f>IF(PI_For!C1138=0,"Não cadastrado",PI_For!C1138)</f>
        <v>Não cadastrado</v>
      </c>
      <c r="Q1136" s="80" t="e">
        <f>AVERAGEIFS(Entrada!$G$7:$G$3006,Entrada!$D$7:$D$3006,$D$5,Entrada!$I$7:$I$3006,P1136)</f>
        <v>#DIV/0!</v>
      </c>
      <c r="R1136" s="80" t="e">
        <f>AVERAGEIFS(Entrada!$J$7:$J$3006,Entrada!$D$7:$D$3006,$D$5,Entrada!$I$7:$I$3006,P1136)</f>
        <v>#DIV/0!</v>
      </c>
      <c r="S1136" s="80">
        <v>1.132E-2</v>
      </c>
    </row>
    <row r="1137" spans="14:19" ht="15" customHeight="1">
      <c r="N1137" s="80" t="str">
        <f t="shared" si="39"/>
        <v/>
      </c>
      <c r="O1137" s="80" t="str">
        <f t="shared" si="40"/>
        <v/>
      </c>
      <c r="P1137" s="80" t="str">
        <f>IF(PI_For!C1139=0,"Não cadastrado",PI_For!C1139)</f>
        <v>Não cadastrado</v>
      </c>
      <c r="Q1137" s="80" t="e">
        <f>AVERAGEIFS(Entrada!$G$7:$G$3006,Entrada!$D$7:$D$3006,$D$5,Entrada!$I$7:$I$3006,P1137)</f>
        <v>#DIV/0!</v>
      </c>
      <c r="R1137" s="80" t="e">
        <f>AVERAGEIFS(Entrada!$J$7:$J$3006,Entrada!$D$7:$D$3006,$D$5,Entrada!$I$7:$I$3006,P1137)</f>
        <v>#DIV/0!</v>
      </c>
      <c r="S1137" s="80">
        <v>1.133E-2</v>
      </c>
    </row>
    <row r="1138" spans="14:19" ht="15" customHeight="1">
      <c r="N1138" s="80" t="str">
        <f t="shared" si="39"/>
        <v/>
      </c>
      <c r="O1138" s="80" t="str">
        <f t="shared" si="40"/>
        <v/>
      </c>
      <c r="P1138" s="80" t="str">
        <f>IF(PI_For!C1140=0,"Não cadastrado",PI_For!C1140)</f>
        <v>Não cadastrado</v>
      </c>
      <c r="Q1138" s="80" t="e">
        <f>AVERAGEIFS(Entrada!$G$7:$G$3006,Entrada!$D$7:$D$3006,$D$5,Entrada!$I$7:$I$3006,P1138)</f>
        <v>#DIV/0!</v>
      </c>
      <c r="R1138" s="80" t="e">
        <f>AVERAGEIFS(Entrada!$J$7:$J$3006,Entrada!$D$7:$D$3006,$D$5,Entrada!$I$7:$I$3006,P1138)</f>
        <v>#DIV/0!</v>
      </c>
      <c r="S1138" s="80">
        <v>1.1339999999999999E-2</v>
      </c>
    </row>
    <row r="1139" spans="14:19" ht="15" customHeight="1">
      <c r="N1139" s="80" t="str">
        <f t="shared" si="39"/>
        <v/>
      </c>
      <c r="O1139" s="80" t="str">
        <f t="shared" si="40"/>
        <v/>
      </c>
      <c r="P1139" s="80" t="str">
        <f>IF(PI_For!C1141=0,"Não cadastrado",PI_For!C1141)</f>
        <v>Não cadastrado</v>
      </c>
      <c r="Q1139" s="80" t="e">
        <f>AVERAGEIFS(Entrada!$G$7:$G$3006,Entrada!$D$7:$D$3006,$D$5,Entrada!$I$7:$I$3006,P1139)</f>
        <v>#DIV/0!</v>
      </c>
      <c r="R1139" s="80" t="e">
        <f>AVERAGEIFS(Entrada!$J$7:$J$3006,Entrada!$D$7:$D$3006,$D$5,Entrada!$I$7:$I$3006,P1139)</f>
        <v>#DIV/0!</v>
      </c>
      <c r="S1139" s="80">
        <v>1.1350000000000001E-2</v>
      </c>
    </row>
    <row r="1140" spans="14:19" ht="15" customHeight="1">
      <c r="N1140" s="80" t="str">
        <f t="shared" si="39"/>
        <v/>
      </c>
      <c r="O1140" s="80" t="str">
        <f t="shared" si="40"/>
        <v/>
      </c>
      <c r="P1140" s="80" t="str">
        <f>IF(PI_For!C1142=0,"Não cadastrado",PI_For!C1142)</f>
        <v>Não cadastrado</v>
      </c>
      <c r="Q1140" s="80" t="e">
        <f>AVERAGEIFS(Entrada!$G$7:$G$3006,Entrada!$D$7:$D$3006,$D$5,Entrada!$I$7:$I$3006,P1140)</f>
        <v>#DIV/0!</v>
      </c>
      <c r="R1140" s="80" t="e">
        <f>AVERAGEIFS(Entrada!$J$7:$J$3006,Entrada!$D$7:$D$3006,$D$5,Entrada!$I$7:$I$3006,P1140)</f>
        <v>#DIV/0!</v>
      </c>
      <c r="S1140" s="80">
        <v>1.136E-2</v>
      </c>
    </row>
    <row r="1141" spans="14:19" ht="15" customHeight="1">
      <c r="N1141" s="80" t="str">
        <f t="shared" si="39"/>
        <v/>
      </c>
      <c r="O1141" s="80" t="str">
        <f t="shared" si="40"/>
        <v/>
      </c>
      <c r="P1141" s="80" t="str">
        <f>IF(PI_For!C1143=0,"Não cadastrado",PI_For!C1143)</f>
        <v>Não cadastrado</v>
      </c>
      <c r="Q1141" s="80" t="e">
        <f>AVERAGEIFS(Entrada!$G$7:$G$3006,Entrada!$D$7:$D$3006,$D$5,Entrada!$I$7:$I$3006,P1141)</f>
        <v>#DIV/0!</v>
      </c>
      <c r="R1141" s="80" t="e">
        <f>AVERAGEIFS(Entrada!$J$7:$J$3006,Entrada!$D$7:$D$3006,$D$5,Entrada!$I$7:$I$3006,P1141)</f>
        <v>#DIV/0!</v>
      </c>
      <c r="S1141" s="80">
        <v>1.137E-2</v>
      </c>
    </row>
    <row r="1142" spans="14:19" ht="15" customHeight="1">
      <c r="N1142" s="80" t="str">
        <f t="shared" si="39"/>
        <v/>
      </c>
      <c r="O1142" s="80" t="str">
        <f t="shared" si="40"/>
        <v/>
      </c>
      <c r="P1142" s="80" t="str">
        <f>IF(PI_For!C1144=0,"Não cadastrado",PI_For!C1144)</f>
        <v>Não cadastrado</v>
      </c>
      <c r="Q1142" s="80" t="e">
        <f>AVERAGEIFS(Entrada!$G$7:$G$3006,Entrada!$D$7:$D$3006,$D$5,Entrada!$I$7:$I$3006,P1142)</f>
        <v>#DIV/0!</v>
      </c>
      <c r="R1142" s="80" t="e">
        <f>AVERAGEIFS(Entrada!$J$7:$J$3006,Entrada!$D$7:$D$3006,$D$5,Entrada!$I$7:$I$3006,P1142)</f>
        <v>#DIV/0!</v>
      </c>
      <c r="S1142" s="80">
        <v>1.1379999999999999E-2</v>
      </c>
    </row>
    <row r="1143" spans="14:19" ht="15" customHeight="1">
      <c r="N1143" s="80" t="str">
        <f t="shared" si="39"/>
        <v/>
      </c>
      <c r="O1143" s="80" t="str">
        <f t="shared" si="40"/>
        <v/>
      </c>
      <c r="P1143" s="80" t="str">
        <f>IF(PI_For!C1145=0,"Não cadastrado",PI_For!C1145)</f>
        <v>Não cadastrado</v>
      </c>
      <c r="Q1143" s="80" t="e">
        <f>AVERAGEIFS(Entrada!$G$7:$G$3006,Entrada!$D$7:$D$3006,$D$5,Entrada!$I$7:$I$3006,P1143)</f>
        <v>#DIV/0!</v>
      </c>
      <c r="R1143" s="80" t="e">
        <f>AVERAGEIFS(Entrada!$J$7:$J$3006,Entrada!$D$7:$D$3006,$D$5,Entrada!$I$7:$I$3006,P1143)</f>
        <v>#DIV/0!</v>
      </c>
      <c r="S1143" s="80">
        <v>1.1390000000000001E-2</v>
      </c>
    </row>
    <row r="1144" spans="14:19" ht="15" customHeight="1">
      <c r="N1144" s="80" t="str">
        <f t="shared" si="39"/>
        <v/>
      </c>
      <c r="O1144" s="80" t="str">
        <f t="shared" si="40"/>
        <v/>
      </c>
      <c r="P1144" s="80" t="str">
        <f>IF(PI_For!C1146=0,"Não cadastrado",PI_For!C1146)</f>
        <v>Não cadastrado</v>
      </c>
      <c r="Q1144" s="80" t="e">
        <f>AVERAGEIFS(Entrada!$G$7:$G$3006,Entrada!$D$7:$D$3006,$D$5,Entrada!$I$7:$I$3006,P1144)</f>
        <v>#DIV/0!</v>
      </c>
      <c r="R1144" s="80" t="e">
        <f>AVERAGEIFS(Entrada!$J$7:$J$3006,Entrada!$D$7:$D$3006,$D$5,Entrada!$I$7:$I$3006,P1144)</f>
        <v>#DIV/0!</v>
      </c>
      <c r="S1144" s="80">
        <v>1.14E-2</v>
      </c>
    </row>
    <row r="1145" spans="14:19" ht="15" customHeight="1">
      <c r="N1145" s="80" t="str">
        <f t="shared" si="39"/>
        <v/>
      </c>
      <c r="O1145" s="80" t="str">
        <f t="shared" si="40"/>
        <v/>
      </c>
      <c r="P1145" s="80" t="str">
        <f>IF(PI_For!C1147=0,"Não cadastrado",PI_For!C1147)</f>
        <v>Não cadastrado</v>
      </c>
      <c r="Q1145" s="80" t="e">
        <f>AVERAGEIFS(Entrada!$G$7:$G$3006,Entrada!$D$7:$D$3006,$D$5,Entrada!$I$7:$I$3006,P1145)</f>
        <v>#DIV/0!</v>
      </c>
      <c r="R1145" s="80" t="e">
        <f>AVERAGEIFS(Entrada!$J$7:$J$3006,Entrada!$D$7:$D$3006,$D$5,Entrada!$I$7:$I$3006,P1145)</f>
        <v>#DIV/0!</v>
      </c>
      <c r="S1145" s="80">
        <v>1.141E-2</v>
      </c>
    </row>
    <row r="1146" spans="14:19" ht="15" customHeight="1">
      <c r="N1146" s="80" t="str">
        <f t="shared" si="39"/>
        <v/>
      </c>
      <c r="O1146" s="80" t="str">
        <f t="shared" si="40"/>
        <v/>
      </c>
      <c r="P1146" s="80" t="str">
        <f>IF(PI_For!C1148=0,"Não cadastrado",PI_For!C1148)</f>
        <v>Não cadastrado</v>
      </c>
      <c r="Q1146" s="80" t="e">
        <f>AVERAGEIFS(Entrada!$G$7:$G$3006,Entrada!$D$7:$D$3006,$D$5,Entrada!$I$7:$I$3006,P1146)</f>
        <v>#DIV/0!</v>
      </c>
      <c r="R1146" s="80" t="e">
        <f>AVERAGEIFS(Entrada!$J$7:$J$3006,Entrada!$D$7:$D$3006,$D$5,Entrada!$I$7:$I$3006,P1146)</f>
        <v>#DIV/0!</v>
      </c>
      <c r="S1146" s="80">
        <v>1.142E-2</v>
      </c>
    </row>
    <row r="1147" spans="14:19" ht="15" customHeight="1">
      <c r="N1147" s="80" t="str">
        <f t="shared" si="39"/>
        <v/>
      </c>
      <c r="O1147" s="80" t="str">
        <f t="shared" si="40"/>
        <v/>
      </c>
      <c r="P1147" s="80" t="str">
        <f>IF(PI_For!C1149=0,"Não cadastrado",PI_For!C1149)</f>
        <v>Não cadastrado</v>
      </c>
      <c r="Q1147" s="80" t="e">
        <f>AVERAGEIFS(Entrada!$G$7:$G$3006,Entrada!$D$7:$D$3006,$D$5,Entrada!$I$7:$I$3006,P1147)</f>
        <v>#DIV/0!</v>
      </c>
      <c r="R1147" s="80" t="e">
        <f>AVERAGEIFS(Entrada!$J$7:$J$3006,Entrada!$D$7:$D$3006,$D$5,Entrada!$I$7:$I$3006,P1147)</f>
        <v>#DIV/0!</v>
      </c>
      <c r="S1147" s="80">
        <v>1.1429999999999999E-2</v>
      </c>
    </row>
    <row r="1148" spans="14:19" ht="15" customHeight="1">
      <c r="N1148" s="80" t="str">
        <f t="shared" si="39"/>
        <v/>
      </c>
      <c r="O1148" s="80" t="str">
        <f t="shared" si="40"/>
        <v/>
      </c>
      <c r="P1148" s="80" t="str">
        <f>IF(PI_For!C1150=0,"Não cadastrado",PI_For!C1150)</f>
        <v>Não cadastrado</v>
      </c>
      <c r="Q1148" s="80" t="e">
        <f>AVERAGEIFS(Entrada!$G$7:$G$3006,Entrada!$D$7:$D$3006,$D$5,Entrada!$I$7:$I$3006,P1148)</f>
        <v>#DIV/0!</v>
      </c>
      <c r="R1148" s="80" t="e">
        <f>AVERAGEIFS(Entrada!$J$7:$J$3006,Entrada!$D$7:$D$3006,$D$5,Entrada!$I$7:$I$3006,P1148)</f>
        <v>#DIV/0!</v>
      </c>
      <c r="S1148" s="80">
        <v>1.1440000000000001E-2</v>
      </c>
    </row>
    <row r="1149" spans="14:19" ht="15" customHeight="1">
      <c r="N1149" s="80" t="str">
        <f t="shared" si="39"/>
        <v/>
      </c>
      <c r="O1149" s="80" t="str">
        <f t="shared" si="40"/>
        <v/>
      </c>
      <c r="P1149" s="80" t="str">
        <f>IF(PI_For!C1151=0,"Não cadastrado",PI_For!C1151)</f>
        <v>Não cadastrado</v>
      </c>
      <c r="Q1149" s="80" t="e">
        <f>AVERAGEIFS(Entrada!$G$7:$G$3006,Entrada!$D$7:$D$3006,$D$5,Entrada!$I$7:$I$3006,P1149)</f>
        <v>#DIV/0!</v>
      </c>
      <c r="R1149" s="80" t="e">
        <f>AVERAGEIFS(Entrada!$J$7:$J$3006,Entrada!$D$7:$D$3006,$D$5,Entrada!$I$7:$I$3006,P1149)</f>
        <v>#DIV/0!</v>
      </c>
      <c r="S1149" s="80">
        <v>1.145E-2</v>
      </c>
    </row>
    <row r="1150" spans="14:19" ht="15" customHeight="1">
      <c r="N1150" s="80" t="str">
        <f t="shared" si="39"/>
        <v/>
      </c>
      <c r="O1150" s="80" t="str">
        <f t="shared" si="40"/>
        <v/>
      </c>
      <c r="P1150" s="80" t="str">
        <f>IF(PI_For!C1152=0,"Não cadastrado",PI_For!C1152)</f>
        <v>Não cadastrado</v>
      </c>
      <c r="Q1150" s="80" t="e">
        <f>AVERAGEIFS(Entrada!$G$7:$G$3006,Entrada!$D$7:$D$3006,$D$5,Entrada!$I$7:$I$3006,P1150)</f>
        <v>#DIV/0!</v>
      </c>
      <c r="R1150" s="80" t="e">
        <f>AVERAGEIFS(Entrada!$J$7:$J$3006,Entrada!$D$7:$D$3006,$D$5,Entrada!$I$7:$I$3006,P1150)</f>
        <v>#DIV/0!</v>
      </c>
      <c r="S1150" s="80">
        <v>1.146E-2</v>
      </c>
    </row>
    <row r="1151" spans="14:19" ht="15" customHeight="1">
      <c r="N1151" s="80" t="str">
        <f t="shared" si="39"/>
        <v/>
      </c>
      <c r="O1151" s="80" t="str">
        <f t="shared" si="40"/>
        <v/>
      </c>
      <c r="P1151" s="80" t="str">
        <f>IF(PI_For!C1153=0,"Não cadastrado",PI_For!C1153)</f>
        <v>Não cadastrado</v>
      </c>
      <c r="Q1151" s="80" t="e">
        <f>AVERAGEIFS(Entrada!$G$7:$G$3006,Entrada!$D$7:$D$3006,$D$5,Entrada!$I$7:$I$3006,P1151)</f>
        <v>#DIV/0!</v>
      </c>
      <c r="R1151" s="80" t="e">
        <f>AVERAGEIFS(Entrada!$J$7:$J$3006,Entrada!$D$7:$D$3006,$D$5,Entrada!$I$7:$I$3006,P1151)</f>
        <v>#DIV/0!</v>
      </c>
      <c r="S1151" s="80">
        <v>1.1469999999999999E-2</v>
      </c>
    </row>
    <row r="1152" spans="14:19" ht="15" customHeight="1">
      <c r="N1152" s="80" t="str">
        <f t="shared" si="39"/>
        <v/>
      </c>
      <c r="O1152" s="80" t="str">
        <f t="shared" si="40"/>
        <v/>
      </c>
      <c r="P1152" s="80" t="str">
        <f>IF(PI_For!C1154=0,"Não cadastrado",PI_For!C1154)</f>
        <v>Não cadastrado</v>
      </c>
      <c r="Q1152" s="80" t="e">
        <f>AVERAGEIFS(Entrada!$G$7:$G$3006,Entrada!$D$7:$D$3006,$D$5,Entrada!$I$7:$I$3006,P1152)</f>
        <v>#DIV/0!</v>
      </c>
      <c r="R1152" s="80" t="e">
        <f>AVERAGEIFS(Entrada!$J$7:$J$3006,Entrada!$D$7:$D$3006,$D$5,Entrada!$I$7:$I$3006,P1152)</f>
        <v>#DIV/0!</v>
      </c>
      <c r="S1152" s="80">
        <v>1.1480000000000001E-2</v>
      </c>
    </row>
    <row r="1153" spans="14:19" ht="15" customHeight="1">
      <c r="N1153" s="80" t="str">
        <f t="shared" si="39"/>
        <v/>
      </c>
      <c r="O1153" s="80" t="str">
        <f t="shared" si="40"/>
        <v/>
      </c>
      <c r="P1153" s="80" t="str">
        <f>IF(PI_For!C1155=0,"Não cadastrado",PI_For!C1155)</f>
        <v>Não cadastrado</v>
      </c>
      <c r="Q1153" s="80" t="e">
        <f>AVERAGEIFS(Entrada!$G$7:$G$3006,Entrada!$D$7:$D$3006,$D$5,Entrada!$I$7:$I$3006,P1153)</f>
        <v>#DIV/0!</v>
      </c>
      <c r="R1153" s="80" t="e">
        <f>AVERAGEIFS(Entrada!$J$7:$J$3006,Entrada!$D$7:$D$3006,$D$5,Entrada!$I$7:$I$3006,P1153)</f>
        <v>#DIV/0!</v>
      </c>
      <c r="S1153" s="80">
        <v>1.149E-2</v>
      </c>
    </row>
    <row r="1154" spans="14:19" ht="15" customHeight="1">
      <c r="N1154" s="80" t="str">
        <f t="shared" si="39"/>
        <v/>
      </c>
      <c r="O1154" s="80" t="str">
        <f t="shared" si="40"/>
        <v/>
      </c>
      <c r="P1154" s="80" t="str">
        <f>IF(PI_For!C1156=0,"Não cadastrado",PI_For!C1156)</f>
        <v>Não cadastrado</v>
      </c>
      <c r="Q1154" s="80" t="e">
        <f>AVERAGEIFS(Entrada!$G$7:$G$3006,Entrada!$D$7:$D$3006,$D$5,Entrada!$I$7:$I$3006,P1154)</f>
        <v>#DIV/0!</v>
      </c>
      <c r="R1154" s="80" t="e">
        <f>AVERAGEIFS(Entrada!$J$7:$J$3006,Entrada!$D$7:$D$3006,$D$5,Entrada!$I$7:$I$3006,P1154)</f>
        <v>#DIV/0!</v>
      </c>
      <c r="S1154" s="80">
        <v>1.15E-2</v>
      </c>
    </row>
    <row r="1155" spans="14:19" ht="15" customHeight="1">
      <c r="N1155" s="80" t="str">
        <f t="shared" si="39"/>
        <v/>
      </c>
      <c r="O1155" s="80" t="str">
        <f t="shared" si="40"/>
        <v/>
      </c>
      <c r="P1155" s="80" t="str">
        <f>IF(PI_For!C1157=0,"Não cadastrado",PI_For!C1157)</f>
        <v>Não cadastrado</v>
      </c>
      <c r="Q1155" s="80" t="e">
        <f>AVERAGEIFS(Entrada!$G$7:$G$3006,Entrada!$D$7:$D$3006,$D$5,Entrada!$I$7:$I$3006,P1155)</f>
        <v>#DIV/0!</v>
      </c>
      <c r="R1155" s="80" t="e">
        <f>AVERAGEIFS(Entrada!$J$7:$J$3006,Entrada!$D$7:$D$3006,$D$5,Entrada!$I$7:$I$3006,P1155)</f>
        <v>#DIV/0!</v>
      </c>
      <c r="S1155" s="80">
        <v>1.1509999999999999E-2</v>
      </c>
    </row>
    <row r="1156" spans="14:19" ht="15" customHeight="1">
      <c r="N1156" s="80" t="str">
        <f t="shared" si="39"/>
        <v/>
      </c>
      <c r="O1156" s="80" t="str">
        <f t="shared" si="40"/>
        <v/>
      </c>
      <c r="P1156" s="80" t="str">
        <f>IF(PI_For!C1158=0,"Não cadastrado",PI_For!C1158)</f>
        <v>Não cadastrado</v>
      </c>
      <c r="Q1156" s="80" t="e">
        <f>AVERAGEIFS(Entrada!$G$7:$G$3006,Entrada!$D$7:$D$3006,$D$5,Entrada!$I$7:$I$3006,P1156)</f>
        <v>#DIV/0!</v>
      </c>
      <c r="R1156" s="80" t="e">
        <f>AVERAGEIFS(Entrada!$J$7:$J$3006,Entrada!$D$7:$D$3006,$D$5,Entrada!$I$7:$I$3006,P1156)</f>
        <v>#DIV/0!</v>
      </c>
      <c r="S1156" s="80">
        <v>1.1520000000000001E-2</v>
      </c>
    </row>
    <row r="1157" spans="14:19" ht="15" customHeight="1">
      <c r="N1157" s="80" t="str">
        <f t="shared" si="39"/>
        <v/>
      </c>
      <c r="O1157" s="80" t="str">
        <f t="shared" si="40"/>
        <v/>
      </c>
      <c r="P1157" s="80" t="str">
        <f>IF(PI_For!C1159=0,"Não cadastrado",PI_For!C1159)</f>
        <v>Não cadastrado</v>
      </c>
      <c r="Q1157" s="80" t="e">
        <f>AVERAGEIFS(Entrada!$G$7:$G$3006,Entrada!$D$7:$D$3006,$D$5,Entrada!$I$7:$I$3006,P1157)</f>
        <v>#DIV/0!</v>
      </c>
      <c r="R1157" s="80" t="e">
        <f>AVERAGEIFS(Entrada!$J$7:$J$3006,Entrada!$D$7:$D$3006,$D$5,Entrada!$I$7:$I$3006,P1157)</f>
        <v>#DIV/0!</v>
      </c>
      <c r="S1157" s="80">
        <v>1.153E-2</v>
      </c>
    </row>
    <row r="1158" spans="14:19" ht="15" customHeight="1">
      <c r="N1158" s="80" t="str">
        <f t="shared" ref="N1158:N1221" si="41">IFERROR(Q1158+S1158,"")</f>
        <v/>
      </c>
      <c r="O1158" s="80" t="str">
        <f t="shared" ref="O1158:O1221" si="42">IFERROR(R1158+S1158,"")</f>
        <v/>
      </c>
      <c r="P1158" s="80" t="str">
        <f>IF(PI_For!C1160=0,"Não cadastrado",PI_For!C1160)</f>
        <v>Não cadastrado</v>
      </c>
      <c r="Q1158" s="80" t="e">
        <f>AVERAGEIFS(Entrada!$G$7:$G$3006,Entrada!$D$7:$D$3006,$D$5,Entrada!$I$7:$I$3006,P1158)</f>
        <v>#DIV/0!</v>
      </c>
      <c r="R1158" s="80" t="e">
        <f>AVERAGEIFS(Entrada!$J$7:$J$3006,Entrada!$D$7:$D$3006,$D$5,Entrada!$I$7:$I$3006,P1158)</f>
        <v>#DIV/0!</v>
      </c>
      <c r="S1158" s="80">
        <v>1.154E-2</v>
      </c>
    </row>
    <row r="1159" spans="14:19" ht="15" customHeight="1">
      <c r="N1159" s="80" t="str">
        <f t="shared" si="41"/>
        <v/>
      </c>
      <c r="O1159" s="80" t="str">
        <f t="shared" si="42"/>
        <v/>
      </c>
      <c r="P1159" s="80" t="str">
        <f>IF(PI_For!C1161=0,"Não cadastrado",PI_For!C1161)</f>
        <v>Não cadastrado</v>
      </c>
      <c r="Q1159" s="80" t="e">
        <f>AVERAGEIFS(Entrada!$G$7:$G$3006,Entrada!$D$7:$D$3006,$D$5,Entrada!$I$7:$I$3006,P1159)</f>
        <v>#DIV/0!</v>
      </c>
      <c r="R1159" s="80" t="e">
        <f>AVERAGEIFS(Entrada!$J$7:$J$3006,Entrada!$D$7:$D$3006,$D$5,Entrada!$I$7:$I$3006,P1159)</f>
        <v>#DIV/0!</v>
      </c>
      <c r="S1159" s="80">
        <v>1.155E-2</v>
      </c>
    </row>
    <row r="1160" spans="14:19" ht="15" customHeight="1">
      <c r="N1160" s="80" t="str">
        <f t="shared" si="41"/>
        <v/>
      </c>
      <c r="O1160" s="80" t="str">
        <f t="shared" si="42"/>
        <v/>
      </c>
      <c r="P1160" s="80" t="str">
        <f>IF(PI_For!C1162=0,"Não cadastrado",PI_For!C1162)</f>
        <v>Não cadastrado</v>
      </c>
      <c r="Q1160" s="80" t="e">
        <f>AVERAGEIFS(Entrada!$G$7:$G$3006,Entrada!$D$7:$D$3006,$D$5,Entrada!$I$7:$I$3006,P1160)</f>
        <v>#DIV/0!</v>
      </c>
      <c r="R1160" s="80" t="e">
        <f>AVERAGEIFS(Entrada!$J$7:$J$3006,Entrada!$D$7:$D$3006,$D$5,Entrada!$I$7:$I$3006,P1160)</f>
        <v>#DIV/0!</v>
      </c>
      <c r="S1160" s="80">
        <v>1.1560000000000001E-2</v>
      </c>
    </row>
    <row r="1161" spans="14:19" ht="15" customHeight="1">
      <c r="N1161" s="80" t="str">
        <f t="shared" si="41"/>
        <v/>
      </c>
      <c r="O1161" s="80" t="str">
        <f t="shared" si="42"/>
        <v/>
      </c>
      <c r="P1161" s="80" t="str">
        <f>IF(PI_For!C1163=0,"Não cadastrado",PI_For!C1163)</f>
        <v>Não cadastrado</v>
      </c>
      <c r="Q1161" s="80" t="e">
        <f>AVERAGEIFS(Entrada!$G$7:$G$3006,Entrada!$D$7:$D$3006,$D$5,Entrada!$I$7:$I$3006,P1161)</f>
        <v>#DIV/0!</v>
      </c>
      <c r="R1161" s="80" t="e">
        <f>AVERAGEIFS(Entrada!$J$7:$J$3006,Entrada!$D$7:$D$3006,$D$5,Entrada!$I$7:$I$3006,P1161)</f>
        <v>#DIV/0!</v>
      </c>
      <c r="S1161" s="80">
        <v>1.157E-2</v>
      </c>
    </row>
    <row r="1162" spans="14:19" ht="15" customHeight="1">
      <c r="N1162" s="80" t="str">
        <f t="shared" si="41"/>
        <v/>
      </c>
      <c r="O1162" s="80" t="str">
        <f t="shared" si="42"/>
        <v/>
      </c>
      <c r="P1162" s="80" t="str">
        <f>IF(PI_For!C1164=0,"Não cadastrado",PI_For!C1164)</f>
        <v>Não cadastrado</v>
      </c>
      <c r="Q1162" s="80" t="e">
        <f>AVERAGEIFS(Entrada!$G$7:$G$3006,Entrada!$D$7:$D$3006,$D$5,Entrada!$I$7:$I$3006,P1162)</f>
        <v>#DIV/0!</v>
      </c>
      <c r="R1162" s="80" t="e">
        <f>AVERAGEIFS(Entrada!$J$7:$J$3006,Entrada!$D$7:$D$3006,$D$5,Entrada!$I$7:$I$3006,P1162)</f>
        <v>#DIV/0!</v>
      </c>
      <c r="S1162" s="80">
        <v>1.158E-2</v>
      </c>
    </row>
    <row r="1163" spans="14:19" ht="15" customHeight="1">
      <c r="N1163" s="80" t="str">
        <f t="shared" si="41"/>
        <v/>
      </c>
      <c r="O1163" s="80" t="str">
        <f t="shared" si="42"/>
        <v/>
      </c>
      <c r="P1163" s="80" t="str">
        <f>IF(PI_For!C1165=0,"Não cadastrado",PI_For!C1165)</f>
        <v>Não cadastrado</v>
      </c>
      <c r="Q1163" s="80" t="e">
        <f>AVERAGEIFS(Entrada!$G$7:$G$3006,Entrada!$D$7:$D$3006,$D$5,Entrada!$I$7:$I$3006,P1163)</f>
        <v>#DIV/0!</v>
      </c>
      <c r="R1163" s="80" t="e">
        <f>AVERAGEIFS(Entrada!$J$7:$J$3006,Entrada!$D$7:$D$3006,$D$5,Entrada!$I$7:$I$3006,P1163)</f>
        <v>#DIV/0!</v>
      </c>
      <c r="S1163" s="80">
        <v>1.159E-2</v>
      </c>
    </row>
    <row r="1164" spans="14:19" ht="15" customHeight="1">
      <c r="N1164" s="80" t="str">
        <f t="shared" si="41"/>
        <v/>
      </c>
      <c r="O1164" s="80" t="str">
        <f t="shared" si="42"/>
        <v/>
      </c>
      <c r="P1164" s="80" t="str">
        <f>IF(PI_For!C1166=0,"Não cadastrado",PI_For!C1166)</f>
        <v>Não cadastrado</v>
      </c>
      <c r="Q1164" s="80" t="e">
        <f>AVERAGEIFS(Entrada!$G$7:$G$3006,Entrada!$D$7:$D$3006,$D$5,Entrada!$I$7:$I$3006,P1164)</f>
        <v>#DIV/0!</v>
      </c>
      <c r="R1164" s="80" t="e">
        <f>AVERAGEIFS(Entrada!$J$7:$J$3006,Entrada!$D$7:$D$3006,$D$5,Entrada!$I$7:$I$3006,P1164)</f>
        <v>#DIV/0!</v>
      </c>
      <c r="S1164" s="80">
        <v>1.1599999999999999E-2</v>
      </c>
    </row>
    <row r="1165" spans="14:19" ht="15" customHeight="1">
      <c r="N1165" s="80" t="str">
        <f t="shared" si="41"/>
        <v/>
      </c>
      <c r="O1165" s="80" t="str">
        <f t="shared" si="42"/>
        <v/>
      </c>
      <c r="P1165" s="80" t="str">
        <f>IF(PI_For!C1167=0,"Não cadastrado",PI_For!C1167)</f>
        <v>Não cadastrado</v>
      </c>
      <c r="Q1165" s="80" t="e">
        <f>AVERAGEIFS(Entrada!$G$7:$G$3006,Entrada!$D$7:$D$3006,$D$5,Entrada!$I$7:$I$3006,P1165)</f>
        <v>#DIV/0!</v>
      </c>
      <c r="R1165" s="80" t="e">
        <f>AVERAGEIFS(Entrada!$J$7:$J$3006,Entrada!$D$7:$D$3006,$D$5,Entrada!$I$7:$I$3006,P1165)</f>
        <v>#DIV/0!</v>
      </c>
      <c r="S1165" s="80">
        <v>1.1610000000000001E-2</v>
      </c>
    </row>
    <row r="1166" spans="14:19" ht="15" customHeight="1">
      <c r="N1166" s="80" t="str">
        <f t="shared" si="41"/>
        <v/>
      </c>
      <c r="O1166" s="80" t="str">
        <f t="shared" si="42"/>
        <v/>
      </c>
      <c r="P1166" s="80" t="str">
        <f>IF(PI_For!C1168=0,"Não cadastrado",PI_For!C1168)</f>
        <v>Não cadastrado</v>
      </c>
      <c r="Q1166" s="80" t="e">
        <f>AVERAGEIFS(Entrada!$G$7:$G$3006,Entrada!$D$7:$D$3006,$D$5,Entrada!$I$7:$I$3006,P1166)</f>
        <v>#DIV/0!</v>
      </c>
      <c r="R1166" s="80" t="e">
        <f>AVERAGEIFS(Entrada!$J$7:$J$3006,Entrada!$D$7:$D$3006,$D$5,Entrada!$I$7:$I$3006,P1166)</f>
        <v>#DIV/0!</v>
      </c>
      <c r="S1166" s="80">
        <v>1.162E-2</v>
      </c>
    </row>
    <row r="1167" spans="14:19" ht="15" customHeight="1">
      <c r="N1167" s="80" t="str">
        <f t="shared" si="41"/>
        <v/>
      </c>
      <c r="O1167" s="80" t="str">
        <f t="shared" si="42"/>
        <v/>
      </c>
      <c r="P1167" s="80" t="str">
        <f>IF(PI_For!C1169=0,"Não cadastrado",PI_For!C1169)</f>
        <v>Não cadastrado</v>
      </c>
      <c r="Q1167" s="80" t="e">
        <f>AVERAGEIFS(Entrada!$G$7:$G$3006,Entrada!$D$7:$D$3006,$D$5,Entrada!$I$7:$I$3006,P1167)</f>
        <v>#DIV/0!</v>
      </c>
      <c r="R1167" s="80" t="e">
        <f>AVERAGEIFS(Entrada!$J$7:$J$3006,Entrada!$D$7:$D$3006,$D$5,Entrada!$I$7:$I$3006,P1167)</f>
        <v>#DIV/0!</v>
      </c>
      <c r="S1167" s="80">
        <v>1.163E-2</v>
      </c>
    </row>
    <row r="1168" spans="14:19" ht="15" customHeight="1">
      <c r="N1168" s="80" t="str">
        <f t="shared" si="41"/>
        <v/>
      </c>
      <c r="O1168" s="80" t="str">
        <f t="shared" si="42"/>
        <v/>
      </c>
      <c r="P1168" s="80" t="str">
        <f>IF(PI_For!C1170=0,"Não cadastrado",PI_For!C1170)</f>
        <v>Não cadastrado</v>
      </c>
      <c r="Q1168" s="80" t="e">
        <f>AVERAGEIFS(Entrada!$G$7:$G$3006,Entrada!$D$7:$D$3006,$D$5,Entrada!$I$7:$I$3006,P1168)</f>
        <v>#DIV/0!</v>
      </c>
      <c r="R1168" s="80" t="e">
        <f>AVERAGEIFS(Entrada!$J$7:$J$3006,Entrada!$D$7:$D$3006,$D$5,Entrada!$I$7:$I$3006,P1168)</f>
        <v>#DIV/0!</v>
      </c>
      <c r="S1168" s="80">
        <v>1.1639999999999999E-2</v>
      </c>
    </row>
    <row r="1169" spans="14:19" ht="15" customHeight="1">
      <c r="N1169" s="80" t="str">
        <f t="shared" si="41"/>
        <v/>
      </c>
      <c r="O1169" s="80" t="str">
        <f t="shared" si="42"/>
        <v/>
      </c>
      <c r="P1169" s="80" t="str">
        <f>IF(PI_For!C1171=0,"Não cadastrado",PI_For!C1171)</f>
        <v>Não cadastrado</v>
      </c>
      <c r="Q1169" s="80" t="e">
        <f>AVERAGEIFS(Entrada!$G$7:$G$3006,Entrada!$D$7:$D$3006,$D$5,Entrada!$I$7:$I$3006,P1169)</f>
        <v>#DIV/0!</v>
      </c>
      <c r="R1169" s="80" t="e">
        <f>AVERAGEIFS(Entrada!$J$7:$J$3006,Entrada!$D$7:$D$3006,$D$5,Entrada!$I$7:$I$3006,P1169)</f>
        <v>#DIV/0!</v>
      </c>
      <c r="S1169" s="80">
        <v>1.1650000000000001E-2</v>
      </c>
    </row>
    <row r="1170" spans="14:19" ht="15" customHeight="1">
      <c r="N1170" s="80" t="str">
        <f t="shared" si="41"/>
        <v/>
      </c>
      <c r="O1170" s="80" t="str">
        <f t="shared" si="42"/>
        <v/>
      </c>
      <c r="P1170" s="80" t="str">
        <f>IF(PI_For!C1172=0,"Não cadastrado",PI_For!C1172)</f>
        <v>Não cadastrado</v>
      </c>
      <c r="Q1170" s="80" t="e">
        <f>AVERAGEIFS(Entrada!$G$7:$G$3006,Entrada!$D$7:$D$3006,$D$5,Entrada!$I$7:$I$3006,P1170)</f>
        <v>#DIV/0!</v>
      </c>
      <c r="R1170" s="80" t="e">
        <f>AVERAGEIFS(Entrada!$J$7:$J$3006,Entrada!$D$7:$D$3006,$D$5,Entrada!$I$7:$I$3006,P1170)</f>
        <v>#DIV/0!</v>
      </c>
      <c r="S1170" s="80">
        <v>1.166E-2</v>
      </c>
    </row>
    <row r="1171" spans="14:19" ht="15" customHeight="1">
      <c r="N1171" s="80" t="str">
        <f t="shared" si="41"/>
        <v/>
      </c>
      <c r="O1171" s="80" t="str">
        <f t="shared" si="42"/>
        <v/>
      </c>
      <c r="P1171" s="80" t="str">
        <f>IF(PI_For!C1173=0,"Não cadastrado",PI_For!C1173)</f>
        <v>Não cadastrado</v>
      </c>
      <c r="Q1171" s="80" t="e">
        <f>AVERAGEIFS(Entrada!$G$7:$G$3006,Entrada!$D$7:$D$3006,$D$5,Entrada!$I$7:$I$3006,P1171)</f>
        <v>#DIV/0!</v>
      </c>
      <c r="R1171" s="80" t="e">
        <f>AVERAGEIFS(Entrada!$J$7:$J$3006,Entrada!$D$7:$D$3006,$D$5,Entrada!$I$7:$I$3006,P1171)</f>
        <v>#DIV/0!</v>
      </c>
      <c r="S1171" s="80">
        <v>1.167E-2</v>
      </c>
    </row>
    <row r="1172" spans="14:19" ht="15" customHeight="1">
      <c r="N1172" s="80" t="str">
        <f t="shared" si="41"/>
        <v/>
      </c>
      <c r="O1172" s="80" t="str">
        <f t="shared" si="42"/>
        <v/>
      </c>
      <c r="P1172" s="80" t="str">
        <f>IF(PI_For!C1174=0,"Não cadastrado",PI_For!C1174)</f>
        <v>Não cadastrado</v>
      </c>
      <c r="Q1172" s="80" t="e">
        <f>AVERAGEIFS(Entrada!$G$7:$G$3006,Entrada!$D$7:$D$3006,$D$5,Entrada!$I$7:$I$3006,P1172)</f>
        <v>#DIV/0!</v>
      </c>
      <c r="R1172" s="80" t="e">
        <f>AVERAGEIFS(Entrada!$J$7:$J$3006,Entrada!$D$7:$D$3006,$D$5,Entrada!$I$7:$I$3006,P1172)</f>
        <v>#DIV/0!</v>
      </c>
      <c r="S1172" s="80">
        <v>1.1679999999999999E-2</v>
      </c>
    </row>
    <row r="1173" spans="14:19" ht="15" customHeight="1">
      <c r="N1173" s="80" t="str">
        <f t="shared" si="41"/>
        <v/>
      </c>
      <c r="O1173" s="80" t="str">
        <f t="shared" si="42"/>
        <v/>
      </c>
      <c r="P1173" s="80" t="str">
        <f>IF(PI_For!C1175=0,"Não cadastrado",PI_For!C1175)</f>
        <v>Não cadastrado</v>
      </c>
      <c r="Q1173" s="80" t="e">
        <f>AVERAGEIFS(Entrada!$G$7:$G$3006,Entrada!$D$7:$D$3006,$D$5,Entrada!$I$7:$I$3006,P1173)</f>
        <v>#DIV/0!</v>
      </c>
      <c r="R1173" s="80" t="e">
        <f>AVERAGEIFS(Entrada!$J$7:$J$3006,Entrada!$D$7:$D$3006,$D$5,Entrada!$I$7:$I$3006,P1173)</f>
        <v>#DIV/0!</v>
      </c>
      <c r="S1173" s="80">
        <v>1.1690000000000001E-2</v>
      </c>
    </row>
    <row r="1174" spans="14:19" ht="15" customHeight="1">
      <c r="N1174" s="80" t="str">
        <f t="shared" si="41"/>
        <v/>
      </c>
      <c r="O1174" s="80" t="str">
        <f t="shared" si="42"/>
        <v/>
      </c>
      <c r="P1174" s="80" t="str">
        <f>IF(PI_For!C1176=0,"Não cadastrado",PI_For!C1176)</f>
        <v>Não cadastrado</v>
      </c>
      <c r="Q1174" s="80" t="e">
        <f>AVERAGEIFS(Entrada!$G$7:$G$3006,Entrada!$D$7:$D$3006,$D$5,Entrada!$I$7:$I$3006,P1174)</f>
        <v>#DIV/0!</v>
      </c>
      <c r="R1174" s="80" t="e">
        <f>AVERAGEIFS(Entrada!$J$7:$J$3006,Entrada!$D$7:$D$3006,$D$5,Entrada!$I$7:$I$3006,P1174)</f>
        <v>#DIV/0!</v>
      </c>
      <c r="S1174" s="80">
        <v>1.17E-2</v>
      </c>
    </row>
    <row r="1175" spans="14:19" ht="15" customHeight="1">
      <c r="N1175" s="80" t="str">
        <f t="shared" si="41"/>
        <v/>
      </c>
      <c r="O1175" s="80" t="str">
        <f t="shared" si="42"/>
        <v/>
      </c>
      <c r="P1175" s="80" t="str">
        <f>IF(PI_For!C1177=0,"Não cadastrado",PI_For!C1177)</f>
        <v>Não cadastrado</v>
      </c>
      <c r="Q1175" s="80" t="e">
        <f>AVERAGEIFS(Entrada!$G$7:$G$3006,Entrada!$D$7:$D$3006,$D$5,Entrada!$I$7:$I$3006,P1175)</f>
        <v>#DIV/0!</v>
      </c>
      <c r="R1175" s="80" t="e">
        <f>AVERAGEIFS(Entrada!$J$7:$J$3006,Entrada!$D$7:$D$3006,$D$5,Entrada!$I$7:$I$3006,P1175)</f>
        <v>#DIV/0!</v>
      </c>
      <c r="S1175" s="80">
        <v>1.171E-2</v>
      </c>
    </row>
    <row r="1176" spans="14:19" ht="15" customHeight="1">
      <c r="N1176" s="80" t="str">
        <f t="shared" si="41"/>
        <v/>
      </c>
      <c r="O1176" s="80" t="str">
        <f t="shared" si="42"/>
        <v/>
      </c>
      <c r="P1176" s="80" t="str">
        <f>IF(PI_For!C1178=0,"Não cadastrado",PI_For!C1178)</f>
        <v>Não cadastrado</v>
      </c>
      <c r="Q1176" s="80" t="e">
        <f>AVERAGEIFS(Entrada!$G$7:$G$3006,Entrada!$D$7:$D$3006,$D$5,Entrada!$I$7:$I$3006,P1176)</f>
        <v>#DIV/0!</v>
      </c>
      <c r="R1176" s="80" t="e">
        <f>AVERAGEIFS(Entrada!$J$7:$J$3006,Entrada!$D$7:$D$3006,$D$5,Entrada!$I$7:$I$3006,P1176)</f>
        <v>#DIV/0!</v>
      </c>
      <c r="S1176" s="80">
        <v>1.172E-2</v>
      </c>
    </row>
    <row r="1177" spans="14:19" ht="15" customHeight="1">
      <c r="N1177" s="80" t="str">
        <f t="shared" si="41"/>
        <v/>
      </c>
      <c r="O1177" s="80" t="str">
        <f t="shared" si="42"/>
        <v/>
      </c>
      <c r="P1177" s="80" t="str">
        <f>IF(PI_For!C1179=0,"Não cadastrado",PI_For!C1179)</f>
        <v>Não cadastrado</v>
      </c>
      <c r="Q1177" s="80" t="e">
        <f>AVERAGEIFS(Entrada!$G$7:$G$3006,Entrada!$D$7:$D$3006,$D$5,Entrada!$I$7:$I$3006,P1177)</f>
        <v>#DIV/0!</v>
      </c>
      <c r="R1177" s="80" t="e">
        <f>AVERAGEIFS(Entrada!$J$7:$J$3006,Entrada!$D$7:$D$3006,$D$5,Entrada!$I$7:$I$3006,P1177)</f>
        <v>#DIV/0!</v>
      </c>
      <c r="S1177" s="80">
        <v>1.1730000000000001E-2</v>
      </c>
    </row>
    <row r="1178" spans="14:19" ht="15" customHeight="1">
      <c r="N1178" s="80" t="str">
        <f t="shared" si="41"/>
        <v/>
      </c>
      <c r="O1178" s="80" t="str">
        <f t="shared" si="42"/>
        <v/>
      </c>
      <c r="P1178" s="80" t="str">
        <f>IF(PI_For!C1180=0,"Não cadastrado",PI_For!C1180)</f>
        <v>Não cadastrado</v>
      </c>
      <c r="Q1178" s="80" t="e">
        <f>AVERAGEIFS(Entrada!$G$7:$G$3006,Entrada!$D$7:$D$3006,$D$5,Entrada!$I$7:$I$3006,P1178)</f>
        <v>#DIV/0!</v>
      </c>
      <c r="R1178" s="80" t="e">
        <f>AVERAGEIFS(Entrada!$J$7:$J$3006,Entrada!$D$7:$D$3006,$D$5,Entrada!$I$7:$I$3006,P1178)</f>
        <v>#DIV/0!</v>
      </c>
      <c r="S1178" s="80">
        <v>1.174E-2</v>
      </c>
    </row>
    <row r="1179" spans="14:19" ht="15" customHeight="1">
      <c r="N1179" s="80" t="str">
        <f t="shared" si="41"/>
        <v/>
      </c>
      <c r="O1179" s="80" t="str">
        <f t="shared" si="42"/>
        <v/>
      </c>
      <c r="P1179" s="80" t="str">
        <f>IF(PI_For!C1181=0,"Não cadastrado",PI_For!C1181)</f>
        <v>Não cadastrado</v>
      </c>
      <c r="Q1179" s="80" t="e">
        <f>AVERAGEIFS(Entrada!$G$7:$G$3006,Entrada!$D$7:$D$3006,$D$5,Entrada!$I$7:$I$3006,P1179)</f>
        <v>#DIV/0!</v>
      </c>
      <c r="R1179" s="80" t="e">
        <f>AVERAGEIFS(Entrada!$J$7:$J$3006,Entrada!$D$7:$D$3006,$D$5,Entrada!$I$7:$I$3006,P1179)</f>
        <v>#DIV/0!</v>
      </c>
      <c r="S1179" s="80">
        <v>1.175E-2</v>
      </c>
    </row>
    <row r="1180" spans="14:19" ht="15" customHeight="1">
      <c r="N1180" s="80" t="str">
        <f t="shared" si="41"/>
        <v/>
      </c>
      <c r="O1180" s="80" t="str">
        <f t="shared" si="42"/>
        <v/>
      </c>
      <c r="P1180" s="80" t="str">
        <f>IF(PI_For!C1182=0,"Não cadastrado",PI_For!C1182)</f>
        <v>Não cadastrado</v>
      </c>
      <c r="Q1180" s="80" t="e">
        <f>AVERAGEIFS(Entrada!$G$7:$G$3006,Entrada!$D$7:$D$3006,$D$5,Entrada!$I$7:$I$3006,P1180)</f>
        <v>#DIV/0!</v>
      </c>
      <c r="R1180" s="80" t="e">
        <f>AVERAGEIFS(Entrada!$J$7:$J$3006,Entrada!$D$7:$D$3006,$D$5,Entrada!$I$7:$I$3006,P1180)</f>
        <v>#DIV/0!</v>
      </c>
      <c r="S1180" s="80">
        <v>1.176E-2</v>
      </c>
    </row>
    <row r="1181" spans="14:19" ht="15" customHeight="1">
      <c r="N1181" s="80" t="str">
        <f t="shared" si="41"/>
        <v/>
      </c>
      <c r="O1181" s="80" t="str">
        <f t="shared" si="42"/>
        <v/>
      </c>
      <c r="P1181" s="80" t="str">
        <f>IF(PI_For!C1183=0,"Não cadastrado",PI_For!C1183)</f>
        <v>Não cadastrado</v>
      </c>
      <c r="Q1181" s="80" t="e">
        <f>AVERAGEIFS(Entrada!$G$7:$G$3006,Entrada!$D$7:$D$3006,$D$5,Entrada!$I$7:$I$3006,P1181)</f>
        <v>#DIV/0!</v>
      </c>
      <c r="R1181" s="80" t="e">
        <f>AVERAGEIFS(Entrada!$J$7:$J$3006,Entrada!$D$7:$D$3006,$D$5,Entrada!$I$7:$I$3006,P1181)</f>
        <v>#DIV/0!</v>
      </c>
      <c r="S1181" s="80">
        <v>1.1769999999999999E-2</v>
      </c>
    </row>
    <row r="1182" spans="14:19" ht="15" customHeight="1">
      <c r="N1182" s="80" t="str">
        <f t="shared" si="41"/>
        <v/>
      </c>
      <c r="O1182" s="80" t="str">
        <f t="shared" si="42"/>
        <v/>
      </c>
      <c r="P1182" s="80" t="str">
        <f>IF(PI_For!C1184=0,"Não cadastrado",PI_For!C1184)</f>
        <v>Não cadastrado</v>
      </c>
      <c r="Q1182" s="80" t="e">
        <f>AVERAGEIFS(Entrada!$G$7:$G$3006,Entrada!$D$7:$D$3006,$D$5,Entrada!$I$7:$I$3006,P1182)</f>
        <v>#DIV/0!</v>
      </c>
      <c r="R1182" s="80" t="e">
        <f>AVERAGEIFS(Entrada!$J$7:$J$3006,Entrada!$D$7:$D$3006,$D$5,Entrada!$I$7:$I$3006,P1182)</f>
        <v>#DIV/0!</v>
      </c>
      <c r="S1182" s="80">
        <v>1.1780000000000001E-2</v>
      </c>
    </row>
    <row r="1183" spans="14:19" ht="15" customHeight="1">
      <c r="N1183" s="80" t="str">
        <f t="shared" si="41"/>
        <v/>
      </c>
      <c r="O1183" s="80" t="str">
        <f t="shared" si="42"/>
        <v/>
      </c>
      <c r="P1183" s="80" t="str">
        <f>IF(PI_For!C1185=0,"Não cadastrado",PI_For!C1185)</f>
        <v>Não cadastrado</v>
      </c>
      <c r="Q1183" s="80" t="e">
        <f>AVERAGEIFS(Entrada!$G$7:$G$3006,Entrada!$D$7:$D$3006,$D$5,Entrada!$I$7:$I$3006,P1183)</f>
        <v>#DIV/0!</v>
      </c>
      <c r="R1183" s="80" t="e">
        <f>AVERAGEIFS(Entrada!$J$7:$J$3006,Entrada!$D$7:$D$3006,$D$5,Entrada!$I$7:$I$3006,P1183)</f>
        <v>#DIV/0!</v>
      </c>
      <c r="S1183" s="80">
        <v>1.179E-2</v>
      </c>
    </row>
    <row r="1184" spans="14:19" ht="15" customHeight="1">
      <c r="N1184" s="80" t="str">
        <f t="shared" si="41"/>
        <v/>
      </c>
      <c r="O1184" s="80" t="str">
        <f t="shared" si="42"/>
        <v/>
      </c>
      <c r="P1184" s="80" t="str">
        <f>IF(PI_For!C1186=0,"Não cadastrado",PI_For!C1186)</f>
        <v>Não cadastrado</v>
      </c>
      <c r="Q1184" s="80" t="e">
        <f>AVERAGEIFS(Entrada!$G$7:$G$3006,Entrada!$D$7:$D$3006,$D$5,Entrada!$I$7:$I$3006,P1184)</f>
        <v>#DIV/0!</v>
      </c>
      <c r="R1184" s="80" t="e">
        <f>AVERAGEIFS(Entrada!$J$7:$J$3006,Entrada!$D$7:$D$3006,$D$5,Entrada!$I$7:$I$3006,P1184)</f>
        <v>#DIV/0!</v>
      </c>
      <c r="S1184" s="80">
        <v>1.18E-2</v>
      </c>
    </row>
    <row r="1185" spans="14:19" ht="15" customHeight="1">
      <c r="N1185" s="80" t="str">
        <f t="shared" si="41"/>
        <v/>
      </c>
      <c r="O1185" s="80" t="str">
        <f t="shared" si="42"/>
        <v/>
      </c>
      <c r="P1185" s="80" t="str">
        <f>IF(PI_For!C1187=0,"Não cadastrado",PI_For!C1187)</f>
        <v>Não cadastrado</v>
      </c>
      <c r="Q1185" s="80" t="e">
        <f>AVERAGEIFS(Entrada!$G$7:$G$3006,Entrada!$D$7:$D$3006,$D$5,Entrada!$I$7:$I$3006,P1185)</f>
        <v>#DIV/0!</v>
      </c>
      <c r="R1185" s="80" t="e">
        <f>AVERAGEIFS(Entrada!$J$7:$J$3006,Entrada!$D$7:$D$3006,$D$5,Entrada!$I$7:$I$3006,P1185)</f>
        <v>#DIV/0!</v>
      </c>
      <c r="S1185" s="80">
        <v>1.1809999999999999E-2</v>
      </c>
    </row>
    <row r="1186" spans="14:19" ht="15" customHeight="1">
      <c r="N1186" s="80" t="str">
        <f t="shared" si="41"/>
        <v/>
      </c>
      <c r="O1186" s="80" t="str">
        <f t="shared" si="42"/>
        <v/>
      </c>
      <c r="P1186" s="80" t="str">
        <f>IF(PI_For!C1188=0,"Não cadastrado",PI_For!C1188)</f>
        <v>Não cadastrado</v>
      </c>
      <c r="Q1186" s="80" t="e">
        <f>AVERAGEIFS(Entrada!$G$7:$G$3006,Entrada!$D$7:$D$3006,$D$5,Entrada!$I$7:$I$3006,P1186)</f>
        <v>#DIV/0!</v>
      </c>
      <c r="R1186" s="80" t="e">
        <f>AVERAGEIFS(Entrada!$J$7:$J$3006,Entrada!$D$7:$D$3006,$D$5,Entrada!$I$7:$I$3006,P1186)</f>
        <v>#DIV/0!</v>
      </c>
      <c r="S1186" s="80">
        <v>1.1820000000000001E-2</v>
      </c>
    </row>
    <row r="1187" spans="14:19" ht="15" customHeight="1">
      <c r="N1187" s="80" t="str">
        <f t="shared" si="41"/>
        <v/>
      </c>
      <c r="O1187" s="80" t="str">
        <f t="shared" si="42"/>
        <v/>
      </c>
      <c r="P1187" s="80" t="str">
        <f>IF(PI_For!C1189=0,"Não cadastrado",PI_For!C1189)</f>
        <v>Não cadastrado</v>
      </c>
      <c r="Q1187" s="80" t="e">
        <f>AVERAGEIFS(Entrada!$G$7:$G$3006,Entrada!$D$7:$D$3006,$D$5,Entrada!$I$7:$I$3006,P1187)</f>
        <v>#DIV/0!</v>
      </c>
      <c r="R1187" s="80" t="e">
        <f>AVERAGEIFS(Entrada!$J$7:$J$3006,Entrada!$D$7:$D$3006,$D$5,Entrada!$I$7:$I$3006,P1187)</f>
        <v>#DIV/0!</v>
      </c>
      <c r="S1187" s="80">
        <v>1.183E-2</v>
      </c>
    </row>
    <row r="1188" spans="14:19" ht="15" customHeight="1">
      <c r="N1188" s="80" t="str">
        <f t="shared" si="41"/>
        <v/>
      </c>
      <c r="O1188" s="80" t="str">
        <f t="shared" si="42"/>
        <v/>
      </c>
      <c r="P1188" s="80" t="str">
        <f>IF(PI_For!C1190=0,"Não cadastrado",PI_For!C1190)</f>
        <v>Não cadastrado</v>
      </c>
      <c r="Q1188" s="80" t="e">
        <f>AVERAGEIFS(Entrada!$G$7:$G$3006,Entrada!$D$7:$D$3006,$D$5,Entrada!$I$7:$I$3006,P1188)</f>
        <v>#DIV/0!</v>
      </c>
      <c r="R1188" s="80" t="e">
        <f>AVERAGEIFS(Entrada!$J$7:$J$3006,Entrada!$D$7:$D$3006,$D$5,Entrada!$I$7:$I$3006,P1188)</f>
        <v>#DIV/0!</v>
      </c>
      <c r="S1188" s="80">
        <v>1.184E-2</v>
      </c>
    </row>
    <row r="1189" spans="14:19" ht="15" customHeight="1">
      <c r="N1189" s="80" t="str">
        <f t="shared" si="41"/>
        <v/>
      </c>
      <c r="O1189" s="80" t="str">
        <f t="shared" si="42"/>
        <v/>
      </c>
      <c r="P1189" s="80" t="str">
        <f>IF(PI_For!C1191=0,"Não cadastrado",PI_For!C1191)</f>
        <v>Não cadastrado</v>
      </c>
      <c r="Q1189" s="80" t="e">
        <f>AVERAGEIFS(Entrada!$G$7:$G$3006,Entrada!$D$7:$D$3006,$D$5,Entrada!$I$7:$I$3006,P1189)</f>
        <v>#DIV/0!</v>
      </c>
      <c r="R1189" s="80" t="e">
        <f>AVERAGEIFS(Entrada!$J$7:$J$3006,Entrada!$D$7:$D$3006,$D$5,Entrada!$I$7:$I$3006,P1189)</f>
        <v>#DIV/0!</v>
      </c>
      <c r="S1189" s="80">
        <v>1.1849999999999999E-2</v>
      </c>
    </row>
    <row r="1190" spans="14:19" ht="15" customHeight="1">
      <c r="N1190" s="80" t="str">
        <f t="shared" si="41"/>
        <v/>
      </c>
      <c r="O1190" s="80" t="str">
        <f t="shared" si="42"/>
        <v/>
      </c>
      <c r="P1190" s="80" t="str">
        <f>IF(PI_For!C1192=0,"Não cadastrado",PI_For!C1192)</f>
        <v>Não cadastrado</v>
      </c>
      <c r="Q1190" s="80" t="e">
        <f>AVERAGEIFS(Entrada!$G$7:$G$3006,Entrada!$D$7:$D$3006,$D$5,Entrada!$I$7:$I$3006,P1190)</f>
        <v>#DIV/0!</v>
      </c>
      <c r="R1190" s="80" t="e">
        <f>AVERAGEIFS(Entrada!$J$7:$J$3006,Entrada!$D$7:$D$3006,$D$5,Entrada!$I$7:$I$3006,P1190)</f>
        <v>#DIV/0!</v>
      </c>
      <c r="S1190" s="80">
        <v>1.1860000000000001E-2</v>
      </c>
    </row>
    <row r="1191" spans="14:19" ht="15" customHeight="1">
      <c r="N1191" s="80" t="str">
        <f t="shared" si="41"/>
        <v/>
      </c>
      <c r="O1191" s="80" t="str">
        <f t="shared" si="42"/>
        <v/>
      </c>
      <c r="P1191" s="80" t="str">
        <f>IF(PI_For!C1193=0,"Não cadastrado",PI_For!C1193)</f>
        <v>Não cadastrado</v>
      </c>
      <c r="Q1191" s="80" t="e">
        <f>AVERAGEIFS(Entrada!$G$7:$G$3006,Entrada!$D$7:$D$3006,$D$5,Entrada!$I$7:$I$3006,P1191)</f>
        <v>#DIV/0!</v>
      </c>
      <c r="R1191" s="80" t="e">
        <f>AVERAGEIFS(Entrada!$J$7:$J$3006,Entrada!$D$7:$D$3006,$D$5,Entrada!$I$7:$I$3006,P1191)</f>
        <v>#DIV/0!</v>
      </c>
      <c r="S1191" s="80">
        <v>1.187E-2</v>
      </c>
    </row>
    <row r="1192" spans="14:19" ht="15" customHeight="1">
      <c r="N1192" s="80" t="str">
        <f t="shared" si="41"/>
        <v/>
      </c>
      <c r="O1192" s="80" t="str">
        <f t="shared" si="42"/>
        <v/>
      </c>
      <c r="P1192" s="80" t="str">
        <f>IF(PI_For!C1194=0,"Não cadastrado",PI_For!C1194)</f>
        <v>Não cadastrado</v>
      </c>
      <c r="Q1192" s="80" t="e">
        <f>AVERAGEIFS(Entrada!$G$7:$G$3006,Entrada!$D$7:$D$3006,$D$5,Entrada!$I$7:$I$3006,P1192)</f>
        <v>#DIV/0!</v>
      </c>
      <c r="R1192" s="80" t="e">
        <f>AVERAGEIFS(Entrada!$J$7:$J$3006,Entrada!$D$7:$D$3006,$D$5,Entrada!$I$7:$I$3006,P1192)</f>
        <v>#DIV/0!</v>
      </c>
      <c r="S1192" s="80">
        <v>1.188E-2</v>
      </c>
    </row>
    <row r="1193" spans="14:19" ht="15" customHeight="1">
      <c r="N1193" s="80" t="str">
        <f t="shared" si="41"/>
        <v/>
      </c>
      <c r="O1193" s="80" t="str">
        <f t="shared" si="42"/>
        <v/>
      </c>
      <c r="P1193" s="80" t="str">
        <f>IF(PI_For!C1195=0,"Não cadastrado",PI_For!C1195)</f>
        <v>Não cadastrado</v>
      </c>
      <c r="Q1193" s="80" t="e">
        <f>AVERAGEIFS(Entrada!$G$7:$G$3006,Entrada!$D$7:$D$3006,$D$5,Entrada!$I$7:$I$3006,P1193)</f>
        <v>#DIV/0!</v>
      </c>
      <c r="R1193" s="80" t="e">
        <f>AVERAGEIFS(Entrada!$J$7:$J$3006,Entrada!$D$7:$D$3006,$D$5,Entrada!$I$7:$I$3006,P1193)</f>
        <v>#DIV/0!</v>
      </c>
      <c r="S1193" s="80">
        <v>1.189E-2</v>
      </c>
    </row>
    <row r="1194" spans="14:19" ht="15" customHeight="1">
      <c r="N1194" s="80" t="str">
        <f t="shared" si="41"/>
        <v/>
      </c>
      <c r="O1194" s="80" t="str">
        <f t="shared" si="42"/>
        <v/>
      </c>
      <c r="P1194" s="80" t="str">
        <f>IF(PI_For!C1196=0,"Não cadastrado",PI_For!C1196)</f>
        <v>Não cadastrado</v>
      </c>
      <c r="Q1194" s="80" t="e">
        <f>AVERAGEIFS(Entrada!$G$7:$G$3006,Entrada!$D$7:$D$3006,$D$5,Entrada!$I$7:$I$3006,P1194)</f>
        <v>#DIV/0!</v>
      </c>
      <c r="R1194" s="80" t="e">
        <f>AVERAGEIFS(Entrada!$J$7:$J$3006,Entrada!$D$7:$D$3006,$D$5,Entrada!$I$7:$I$3006,P1194)</f>
        <v>#DIV/0!</v>
      </c>
      <c r="S1194" s="80">
        <v>1.1900000000000001E-2</v>
      </c>
    </row>
    <row r="1195" spans="14:19" ht="15" customHeight="1">
      <c r="N1195" s="80" t="str">
        <f t="shared" si="41"/>
        <v/>
      </c>
      <c r="O1195" s="80" t="str">
        <f t="shared" si="42"/>
        <v/>
      </c>
      <c r="P1195" s="80" t="str">
        <f>IF(PI_For!C1197=0,"Não cadastrado",PI_For!C1197)</f>
        <v>Não cadastrado</v>
      </c>
      <c r="Q1195" s="80" t="e">
        <f>AVERAGEIFS(Entrada!$G$7:$G$3006,Entrada!$D$7:$D$3006,$D$5,Entrada!$I$7:$I$3006,P1195)</f>
        <v>#DIV/0!</v>
      </c>
      <c r="R1195" s="80" t="e">
        <f>AVERAGEIFS(Entrada!$J$7:$J$3006,Entrada!$D$7:$D$3006,$D$5,Entrada!$I$7:$I$3006,P1195)</f>
        <v>#DIV/0!</v>
      </c>
      <c r="S1195" s="80">
        <v>1.191E-2</v>
      </c>
    </row>
    <row r="1196" spans="14:19" ht="15" customHeight="1">
      <c r="N1196" s="80" t="str">
        <f t="shared" si="41"/>
        <v/>
      </c>
      <c r="O1196" s="80" t="str">
        <f t="shared" si="42"/>
        <v/>
      </c>
      <c r="P1196" s="80" t="str">
        <f>IF(PI_For!C1198=0,"Não cadastrado",PI_For!C1198)</f>
        <v>Não cadastrado</v>
      </c>
      <c r="Q1196" s="80" t="e">
        <f>AVERAGEIFS(Entrada!$G$7:$G$3006,Entrada!$D$7:$D$3006,$D$5,Entrada!$I$7:$I$3006,P1196)</f>
        <v>#DIV/0!</v>
      </c>
      <c r="R1196" s="80" t="e">
        <f>AVERAGEIFS(Entrada!$J$7:$J$3006,Entrada!$D$7:$D$3006,$D$5,Entrada!$I$7:$I$3006,P1196)</f>
        <v>#DIV/0!</v>
      </c>
      <c r="S1196" s="80">
        <v>1.192E-2</v>
      </c>
    </row>
    <row r="1197" spans="14:19" ht="15" customHeight="1">
      <c r="N1197" s="80" t="str">
        <f t="shared" si="41"/>
        <v/>
      </c>
      <c r="O1197" s="80" t="str">
        <f t="shared" si="42"/>
        <v/>
      </c>
      <c r="P1197" s="80" t="str">
        <f>IF(PI_For!C1199=0,"Não cadastrado",PI_For!C1199)</f>
        <v>Não cadastrado</v>
      </c>
      <c r="Q1197" s="80" t="e">
        <f>AVERAGEIFS(Entrada!$G$7:$G$3006,Entrada!$D$7:$D$3006,$D$5,Entrada!$I$7:$I$3006,P1197)</f>
        <v>#DIV/0!</v>
      </c>
      <c r="R1197" s="80" t="e">
        <f>AVERAGEIFS(Entrada!$J$7:$J$3006,Entrada!$D$7:$D$3006,$D$5,Entrada!$I$7:$I$3006,P1197)</f>
        <v>#DIV/0!</v>
      </c>
      <c r="S1197" s="80">
        <v>1.193E-2</v>
      </c>
    </row>
    <row r="1198" spans="14:19" ht="15" customHeight="1">
      <c r="N1198" s="80" t="str">
        <f t="shared" si="41"/>
        <v/>
      </c>
      <c r="O1198" s="80" t="str">
        <f t="shared" si="42"/>
        <v/>
      </c>
      <c r="P1198" s="80" t="str">
        <f>IF(PI_For!C1200=0,"Não cadastrado",PI_For!C1200)</f>
        <v>Não cadastrado</v>
      </c>
      <c r="Q1198" s="80" t="e">
        <f>AVERAGEIFS(Entrada!$G$7:$G$3006,Entrada!$D$7:$D$3006,$D$5,Entrada!$I$7:$I$3006,P1198)</f>
        <v>#DIV/0!</v>
      </c>
      <c r="R1198" s="80" t="e">
        <f>AVERAGEIFS(Entrada!$J$7:$J$3006,Entrada!$D$7:$D$3006,$D$5,Entrada!$I$7:$I$3006,P1198)</f>
        <v>#DIV/0!</v>
      </c>
      <c r="S1198" s="80">
        <v>1.1939999999999999E-2</v>
      </c>
    </row>
    <row r="1199" spans="14:19" ht="15" customHeight="1">
      <c r="N1199" s="80" t="str">
        <f t="shared" si="41"/>
        <v/>
      </c>
      <c r="O1199" s="80" t="str">
        <f t="shared" si="42"/>
        <v/>
      </c>
      <c r="P1199" s="80" t="str">
        <f>IF(PI_For!C1201=0,"Não cadastrado",PI_For!C1201)</f>
        <v>Não cadastrado</v>
      </c>
      <c r="Q1199" s="80" t="e">
        <f>AVERAGEIFS(Entrada!$G$7:$G$3006,Entrada!$D$7:$D$3006,$D$5,Entrada!$I$7:$I$3006,P1199)</f>
        <v>#DIV/0!</v>
      </c>
      <c r="R1199" s="80" t="e">
        <f>AVERAGEIFS(Entrada!$J$7:$J$3006,Entrada!$D$7:$D$3006,$D$5,Entrada!$I$7:$I$3006,P1199)</f>
        <v>#DIV/0!</v>
      </c>
      <c r="S1199" s="80">
        <v>1.1950000000000001E-2</v>
      </c>
    </row>
    <row r="1200" spans="14:19" ht="15" customHeight="1">
      <c r="N1200" s="80" t="str">
        <f t="shared" si="41"/>
        <v/>
      </c>
      <c r="O1200" s="80" t="str">
        <f t="shared" si="42"/>
        <v/>
      </c>
      <c r="P1200" s="80" t="str">
        <f>IF(PI_For!C1202=0,"Não cadastrado",PI_For!C1202)</f>
        <v>Não cadastrado</v>
      </c>
      <c r="Q1200" s="80" t="e">
        <f>AVERAGEIFS(Entrada!$G$7:$G$3006,Entrada!$D$7:$D$3006,$D$5,Entrada!$I$7:$I$3006,P1200)</f>
        <v>#DIV/0!</v>
      </c>
      <c r="R1200" s="80" t="e">
        <f>AVERAGEIFS(Entrada!$J$7:$J$3006,Entrada!$D$7:$D$3006,$D$5,Entrada!$I$7:$I$3006,P1200)</f>
        <v>#DIV/0!</v>
      </c>
      <c r="S1200" s="80">
        <v>1.196E-2</v>
      </c>
    </row>
    <row r="1201" spans="14:19" ht="15" customHeight="1">
      <c r="N1201" s="80" t="str">
        <f t="shared" si="41"/>
        <v/>
      </c>
      <c r="O1201" s="80" t="str">
        <f t="shared" si="42"/>
        <v/>
      </c>
      <c r="P1201" s="80" t="str">
        <f>IF(PI_For!C1203=0,"Não cadastrado",PI_For!C1203)</f>
        <v>Não cadastrado</v>
      </c>
      <c r="Q1201" s="80" t="e">
        <f>AVERAGEIFS(Entrada!$G$7:$G$3006,Entrada!$D$7:$D$3006,$D$5,Entrada!$I$7:$I$3006,P1201)</f>
        <v>#DIV/0!</v>
      </c>
      <c r="R1201" s="80" t="e">
        <f>AVERAGEIFS(Entrada!$J$7:$J$3006,Entrada!$D$7:$D$3006,$D$5,Entrada!$I$7:$I$3006,P1201)</f>
        <v>#DIV/0!</v>
      </c>
      <c r="S1201" s="80">
        <v>1.197E-2</v>
      </c>
    </row>
    <row r="1202" spans="14:19" ht="15" customHeight="1">
      <c r="N1202" s="80" t="str">
        <f t="shared" si="41"/>
        <v/>
      </c>
      <c r="O1202" s="80" t="str">
        <f t="shared" si="42"/>
        <v/>
      </c>
      <c r="P1202" s="80" t="str">
        <f>IF(PI_For!C1204=0,"Não cadastrado",PI_For!C1204)</f>
        <v>Não cadastrado</v>
      </c>
      <c r="Q1202" s="80" t="e">
        <f>AVERAGEIFS(Entrada!$G$7:$G$3006,Entrada!$D$7:$D$3006,$D$5,Entrada!$I$7:$I$3006,P1202)</f>
        <v>#DIV/0!</v>
      </c>
      <c r="R1202" s="80" t="e">
        <f>AVERAGEIFS(Entrada!$J$7:$J$3006,Entrada!$D$7:$D$3006,$D$5,Entrada!$I$7:$I$3006,P1202)</f>
        <v>#DIV/0!</v>
      </c>
      <c r="S1202" s="80">
        <v>1.1979999999999999E-2</v>
      </c>
    </row>
    <row r="1203" spans="14:19" ht="15" customHeight="1">
      <c r="N1203" s="80" t="str">
        <f t="shared" si="41"/>
        <v/>
      </c>
      <c r="O1203" s="80" t="str">
        <f t="shared" si="42"/>
        <v/>
      </c>
      <c r="P1203" s="80" t="str">
        <f>IF(PI_For!C1205=0,"Não cadastrado",PI_For!C1205)</f>
        <v>Não cadastrado</v>
      </c>
      <c r="Q1203" s="80" t="e">
        <f>AVERAGEIFS(Entrada!$G$7:$G$3006,Entrada!$D$7:$D$3006,$D$5,Entrada!$I$7:$I$3006,P1203)</f>
        <v>#DIV/0!</v>
      </c>
      <c r="R1203" s="80" t="e">
        <f>AVERAGEIFS(Entrada!$J$7:$J$3006,Entrada!$D$7:$D$3006,$D$5,Entrada!$I$7:$I$3006,P1203)</f>
        <v>#DIV/0!</v>
      </c>
      <c r="S1203" s="80">
        <v>1.1990000000000001E-2</v>
      </c>
    </row>
    <row r="1204" spans="14:19" ht="15" customHeight="1">
      <c r="N1204" s="80" t="str">
        <f t="shared" si="41"/>
        <v/>
      </c>
      <c r="O1204" s="80" t="str">
        <f t="shared" si="42"/>
        <v/>
      </c>
      <c r="P1204" s="80" t="str">
        <f>IF(PI_For!C1206=0,"Não cadastrado",PI_For!C1206)</f>
        <v>Não cadastrado</v>
      </c>
      <c r="Q1204" s="80" t="e">
        <f>AVERAGEIFS(Entrada!$G$7:$G$3006,Entrada!$D$7:$D$3006,$D$5,Entrada!$I$7:$I$3006,P1204)</f>
        <v>#DIV/0!</v>
      </c>
      <c r="R1204" s="80" t="e">
        <f>AVERAGEIFS(Entrada!$J$7:$J$3006,Entrada!$D$7:$D$3006,$D$5,Entrada!$I$7:$I$3006,P1204)</f>
        <v>#DIV/0!</v>
      </c>
      <c r="S1204" s="80">
        <v>1.2E-2</v>
      </c>
    </row>
    <row r="1205" spans="14:19" ht="15" customHeight="1">
      <c r="N1205" s="80" t="str">
        <f t="shared" si="41"/>
        <v/>
      </c>
      <c r="O1205" s="80" t="str">
        <f t="shared" si="42"/>
        <v/>
      </c>
      <c r="P1205" s="80" t="str">
        <f>IF(PI_For!C1207=0,"Não cadastrado",PI_For!C1207)</f>
        <v>Não cadastrado</v>
      </c>
      <c r="Q1205" s="80" t="e">
        <f>AVERAGEIFS(Entrada!$G$7:$G$3006,Entrada!$D$7:$D$3006,$D$5,Entrada!$I$7:$I$3006,P1205)</f>
        <v>#DIV/0!</v>
      </c>
      <c r="R1205" s="80" t="e">
        <f>AVERAGEIFS(Entrada!$J$7:$J$3006,Entrada!$D$7:$D$3006,$D$5,Entrada!$I$7:$I$3006,P1205)</f>
        <v>#DIV/0!</v>
      </c>
      <c r="S1205" s="80">
        <v>1.201E-2</v>
      </c>
    </row>
    <row r="1206" spans="14:19" ht="15" customHeight="1">
      <c r="N1206" s="80" t="str">
        <f t="shared" si="41"/>
        <v/>
      </c>
      <c r="O1206" s="80" t="str">
        <f t="shared" si="42"/>
        <v/>
      </c>
      <c r="P1206" s="80" t="str">
        <f>IF(PI_For!C1208=0,"Não cadastrado",PI_For!C1208)</f>
        <v>Não cadastrado</v>
      </c>
      <c r="Q1206" s="80" t="e">
        <f>AVERAGEIFS(Entrada!$G$7:$G$3006,Entrada!$D$7:$D$3006,$D$5,Entrada!$I$7:$I$3006,P1206)</f>
        <v>#DIV/0!</v>
      </c>
      <c r="R1206" s="80" t="e">
        <f>AVERAGEIFS(Entrada!$J$7:$J$3006,Entrada!$D$7:$D$3006,$D$5,Entrada!$I$7:$I$3006,P1206)</f>
        <v>#DIV/0!</v>
      </c>
      <c r="S1206" s="80">
        <v>1.2019999999999999E-2</v>
      </c>
    </row>
    <row r="1207" spans="14:19" ht="15" customHeight="1">
      <c r="N1207" s="80" t="str">
        <f t="shared" si="41"/>
        <v/>
      </c>
      <c r="O1207" s="80" t="str">
        <f t="shared" si="42"/>
        <v/>
      </c>
      <c r="P1207" s="80" t="str">
        <f>IF(PI_For!C1209=0,"Não cadastrado",PI_For!C1209)</f>
        <v>Não cadastrado</v>
      </c>
      <c r="Q1207" s="80" t="e">
        <f>AVERAGEIFS(Entrada!$G$7:$G$3006,Entrada!$D$7:$D$3006,$D$5,Entrada!$I$7:$I$3006,P1207)</f>
        <v>#DIV/0!</v>
      </c>
      <c r="R1207" s="80" t="e">
        <f>AVERAGEIFS(Entrada!$J$7:$J$3006,Entrada!$D$7:$D$3006,$D$5,Entrada!$I$7:$I$3006,P1207)</f>
        <v>#DIV/0!</v>
      </c>
      <c r="S1207" s="80">
        <v>1.2030000000000001E-2</v>
      </c>
    </row>
    <row r="1208" spans="14:19" ht="15" customHeight="1">
      <c r="N1208" s="80" t="str">
        <f t="shared" si="41"/>
        <v/>
      </c>
      <c r="O1208" s="80" t="str">
        <f t="shared" si="42"/>
        <v/>
      </c>
      <c r="P1208" s="80" t="str">
        <f>IF(PI_For!C1210=0,"Não cadastrado",PI_For!C1210)</f>
        <v>Não cadastrado</v>
      </c>
      <c r="Q1208" s="80" t="e">
        <f>AVERAGEIFS(Entrada!$G$7:$G$3006,Entrada!$D$7:$D$3006,$D$5,Entrada!$I$7:$I$3006,P1208)</f>
        <v>#DIV/0!</v>
      </c>
      <c r="R1208" s="80" t="e">
        <f>AVERAGEIFS(Entrada!$J$7:$J$3006,Entrada!$D$7:$D$3006,$D$5,Entrada!$I$7:$I$3006,P1208)</f>
        <v>#DIV/0!</v>
      </c>
      <c r="S1208" s="80">
        <v>1.204E-2</v>
      </c>
    </row>
    <row r="1209" spans="14:19" ht="15" customHeight="1">
      <c r="N1209" s="80" t="str">
        <f t="shared" si="41"/>
        <v/>
      </c>
      <c r="O1209" s="80" t="str">
        <f t="shared" si="42"/>
        <v/>
      </c>
      <c r="P1209" s="80" t="str">
        <f>IF(PI_For!C1211=0,"Não cadastrado",PI_For!C1211)</f>
        <v>Não cadastrado</v>
      </c>
      <c r="Q1209" s="80" t="e">
        <f>AVERAGEIFS(Entrada!$G$7:$G$3006,Entrada!$D$7:$D$3006,$D$5,Entrada!$I$7:$I$3006,P1209)</f>
        <v>#DIV/0!</v>
      </c>
      <c r="R1209" s="80" t="e">
        <f>AVERAGEIFS(Entrada!$J$7:$J$3006,Entrada!$D$7:$D$3006,$D$5,Entrada!$I$7:$I$3006,P1209)</f>
        <v>#DIV/0!</v>
      </c>
      <c r="S1209" s="80">
        <v>1.205E-2</v>
      </c>
    </row>
    <row r="1210" spans="14:19" ht="15" customHeight="1">
      <c r="N1210" s="80" t="str">
        <f t="shared" si="41"/>
        <v/>
      </c>
      <c r="O1210" s="80" t="str">
        <f t="shared" si="42"/>
        <v/>
      </c>
      <c r="P1210" s="80" t="str">
        <f>IF(PI_For!C1212=0,"Não cadastrado",PI_For!C1212)</f>
        <v>Não cadastrado</v>
      </c>
      <c r="Q1210" s="80" t="e">
        <f>AVERAGEIFS(Entrada!$G$7:$G$3006,Entrada!$D$7:$D$3006,$D$5,Entrada!$I$7:$I$3006,P1210)</f>
        <v>#DIV/0!</v>
      </c>
      <c r="R1210" s="80" t="e">
        <f>AVERAGEIFS(Entrada!$J$7:$J$3006,Entrada!$D$7:$D$3006,$D$5,Entrada!$I$7:$I$3006,P1210)</f>
        <v>#DIV/0!</v>
      </c>
      <c r="S1210" s="80">
        <v>1.206E-2</v>
      </c>
    </row>
    <row r="1211" spans="14:19" ht="15" customHeight="1">
      <c r="N1211" s="80" t="str">
        <f t="shared" si="41"/>
        <v/>
      </c>
      <c r="O1211" s="80" t="str">
        <f t="shared" si="42"/>
        <v/>
      </c>
      <c r="P1211" s="80" t="str">
        <f>IF(PI_For!C1213=0,"Não cadastrado",PI_For!C1213)</f>
        <v>Não cadastrado</v>
      </c>
      <c r="Q1211" s="80" t="e">
        <f>AVERAGEIFS(Entrada!$G$7:$G$3006,Entrada!$D$7:$D$3006,$D$5,Entrada!$I$7:$I$3006,P1211)</f>
        <v>#DIV/0!</v>
      </c>
      <c r="R1211" s="80" t="e">
        <f>AVERAGEIFS(Entrada!$J$7:$J$3006,Entrada!$D$7:$D$3006,$D$5,Entrada!$I$7:$I$3006,P1211)</f>
        <v>#DIV/0!</v>
      </c>
      <c r="S1211" s="80">
        <v>1.2070000000000001E-2</v>
      </c>
    </row>
    <row r="1212" spans="14:19" ht="15" customHeight="1">
      <c r="N1212" s="80" t="str">
        <f t="shared" si="41"/>
        <v/>
      </c>
      <c r="O1212" s="80" t="str">
        <f t="shared" si="42"/>
        <v/>
      </c>
      <c r="P1212" s="80" t="str">
        <f>IF(PI_For!C1214=0,"Não cadastrado",PI_For!C1214)</f>
        <v>Não cadastrado</v>
      </c>
      <c r="Q1212" s="80" t="e">
        <f>AVERAGEIFS(Entrada!$G$7:$G$3006,Entrada!$D$7:$D$3006,$D$5,Entrada!$I$7:$I$3006,P1212)</f>
        <v>#DIV/0!</v>
      </c>
      <c r="R1212" s="80" t="e">
        <f>AVERAGEIFS(Entrada!$J$7:$J$3006,Entrada!$D$7:$D$3006,$D$5,Entrada!$I$7:$I$3006,P1212)</f>
        <v>#DIV/0!</v>
      </c>
      <c r="S1212" s="80">
        <v>1.208E-2</v>
      </c>
    </row>
    <row r="1213" spans="14:19" ht="15" customHeight="1">
      <c r="N1213" s="80" t="str">
        <f t="shared" si="41"/>
        <v/>
      </c>
      <c r="O1213" s="80" t="str">
        <f t="shared" si="42"/>
        <v/>
      </c>
      <c r="P1213" s="80" t="str">
        <f>IF(PI_For!C1215=0,"Não cadastrado",PI_For!C1215)</f>
        <v>Não cadastrado</v>
      </c>
      <c r="Q1213" s="80" t="e">
        <f>AVERAGEIFS(Entrada!$G$7:$G$3006,Entrada!$D$7:$D$3006,$D$5,Entrada!$I$7:$I$3006,P1213)</f>
        <v>#DIV/0!</v>
      </c>
      <c r="R1213" s="80" t="e">
        <f>AVERAGEIFS(Entrada!$J$7:$J$3006,Entrada!$D$7:$D$3006,$D$5,Entrada!$I$7:$I$3006,P1213)</f>
        <v>#DIV/0!</v>
      </c>
      <c r="S1213" s="80">
        <v>1.209E-2</v>
      </c>
    </row>
    <row r="1214" spans="14:19" ht="15" customHeight="1">
      <c r="N1214" s="80" t="str">
        <f t="shared" si="41"/>
        <v/>
      </c>
      <c r="O1214" s="80" t="str">
        <f t="shared" si="42"/>
        <v/>
      </c>
      <c r="P1214" s="80" t="str">
        <f>IF(PI_For!C1216=0,"Não cadastrado",PI_For!C1216)</f>
        <v>Não cadastrado</v>
      </c>
      <c r="Q1214" s="80" t="e">
        <f>AVERAGEIFS(Entrada!$G$7:$G$3006,Entrada!$D$7:$D$3006,$D$5,Entrada!$I$7:$I$3006,P1214)</f>
        <v>#DIV/0!</v>
      </c>
      <c r="R1214" s="80" t="e">
        <f>AVERAGEIFS(Entrada!$J$7:$J$3006,Entrada!$D$7:$D$3006,$D$5,Entrada!$I$7:$I$3006,P1214)</f>
        <v>#DIV/0!</v>
      </c>
      <c r="S1214" s="80">
        <v>1.21E-2</v>
      </c>
    </row>
    <row r="1215" spans="14:19" ht="15" customHeight="1">
      <c r="N1215" s="80" t="str">
        <f t="shared" si="41"/>
        <v/>
      </c>
      <c r="O1215" s="80" t="str">
        <f t="shared" si="42"/>
        <v/>
      </c>
      <c r="P1215" s="80" t="str">
        <f>IF(PI_For!C1217=0,"Não cadastrado",PI_For!C1217)</f>
        <v>Não cadastrado</v>
      </c>
      <c r="Q1215" s="80" t="e">
        <f>AVERAGEIFS(Entrada!$G$7:$G$3006,Entrada!$D$7:$D$3006,$D$5,Entrada!$I$7:$I$3006,P1215)</f>
        <v>#DIV/0!</v>
      </c>
      <c r="R1215" s="80" t="e">
        <f>AVERAGEIFS(Entrada!$J$7:$J$3006,Entrada!$D$7:$D$3006,$D$5,Entrada!$I$7:$I$3006,P1215)</f>
        <v>#DIV/0!</v>
      </c>
      <c r="S1215" s="80">
        <v>1.2109999999999999E-2</v>
      </c>
    </row>
    <row r="1216" spans="14:19" ht="15" customHeight="1">
      <c r="N1216" s="80" t="str">
        <f t="shared" si="41"/>
        <v/>
      </c>
      <c r="O1216" s="80" t="str">
        <f t="shared" si="42"/>
        <v/>
      </c>
      <c r="P1216" s="80" t="str">
        <f>IF(PI_For!C1218=0,"Não cadastrado",PI_For!C1218)</f>
        <v>Não cadastrado</v>
      </c>
      <c r="Q1216" s="80" t="e">
        <f>AVERAGEIFS(Entrada!$G$7:$G$3006,Entrada!$D$7:$D$3006,$D$5,Entrada!$I$7:$I$3006,P1216)</f>
        <v>#DIV/0!</v>
      </c>
      <c r="R1216" s="80" t="e">
        <f>AVERAGEIFS(Entrada!$J$7:$J$3006,Entrada!$D$7:$D$3006,$D$5,Entrada!$I$7:$I$3006,P1216)</f>
        <v>#DIV/0!</v>
      </c>
      <c r="S1216" s="80">
        <v>1.2120000000000001E-2</v>
      </c>
    </row>
    <row r="1217" spans="14:19" ht="15" customHeight="1">
      <c r="N1217" s="80" t="str">
        <f t="shared" si="41"/>
        <v/>
      </c>
      <c r="O1217" s="80" t="str">
        <f t="shared" si="42"/>
        <v/>
      </c>
      <c r="P1217" s="80" t="str">
        <f>IF(PI_For!C1219=0,"Não cadastrado",PI_For!C1219)</f>
        <v>Não cadastrado</v>
      </c>
      <c r="Q1217" s="80" t="e">
        <f>AVERAGEIFS(Entrada!$G$7:$G$3006,Entrada!$D$7:$D$3006,$D$5,Entrada!$I$7:$I$3006,P1217)</f>
        <v>#DIV/0!</v>
      </c>
      <c r="R1217" s="80" t="e">
        <f>AVERAGEIFS(Entrada!$J$7:$J$3006,Entrada!$D$7:$D$3006,$D$5,Entrada!$I$7:$I$3006,P1217)</f>
        <v>#DIV/0!</v>
      </c>
      <c r="S1217" s="80">
        <v>1.213E-2</v>
      </c>
    </row>
    <row r="1218" spans="14:19" ht="15" customHeight="1">
      <c r="N1218" s="80" t="str">
        <f t="shared" si="41"/>
        <v/>
      </c>
      <c r="O1218" s="80" t="str">
        <f t="shared" si="42"/>
        <v/>
      </c>
      <c r="P1218" s="80" t="str">
        <f>IF(PI_For!C1220=0,"Não cadastrado",PI_For!C1220)</f>
        <v>Não cadastrado</v>
      </c>
      <c r="Q1218" s="80" t="e">
        <f>AVERAGEIFS(Entrada!$G$7:$G$3006,Entrada!$D$7:$D$3006,$D$5,Entrada!$I$7:$I$3006,P1218)</f>
        <v>#DIV/0!</v>
      </c>
      <c r="R1218" s="80" t="e">
        <f>AVERAGEIFS(Entrada!$J$7:$J$3006,Entrada!$D$7:$D$3006,$D$5,Entrada!$I$7:$I$3006,P1218)</f>
        <v>#DIV/0!</v>
      </c>
      <c r="S1218" s="80">
        <v>1.214E-2</v>
      </c>
    </row>
    <row r="1219" spans="14:19" ht="15" customHeight="1">
      <c r="N1219" s="80" t="str">
        <f t="shared" si="41"/>
        <v/>
      </c>
      <c r="O1219" s="80" t="str">
        <f t="shared" si="42"/>
        <v/>
      </c>
      <c r="P1219" s="80" t="str">
        <f>IF(PI_For!C1221=0,"Não cadastrado",PI_For!C1221)</f>
        <v>Não cadastrado</v>
      </c>
      <c r="Q1219" s="80" t="e">
        <f>AVERAGEIFS(Entrada!$G$7:$G$3006,Entrada!$D$7:$D$3006,$D$5,Entrada!$I$7:$I$3006,P1219)</f>
        <v>#DIV/0!</v>
      </c>
      <c r="R1219" s="80" t="e">
        <f>AVERAGEIFS(Entrada!$J$7:$J$3006,Entrada!$D$7:$D$3006,$D$5,Entrada!$I$7:$I$3006,P1219)</f>
        <v>#DIV/0!</v>
      </c>
      <c r="S1219" s="80">
        <v>1.2149999999999999E-2</v>
      </c>
    </row>
    <row r="1220" spans="14:19" ht="15" customHeight="1">
      <c r="N1220" s="80" t="str">
        <f t="shared" si="41"/>
        <v/>
      </c>
      <c r="O1220" s="80" t="str">
        <f t="shared" si="42"/>
        <v/>
      </c>
      <c r="P1220" s="80" t="str">
        <f>IF(PI_For!C1222=0,"Não cadastrado",PI_For!C1222)</f>
        <v>Não cadastrado</v>
      </c>
      <c r="Q1220" s="80" t="e">
        <f>AVERAGEIFS(Entrada!$G$7:$G$3006,Entrada!$D$7:$D$3006,$D$5,Entrada!$I$7:$I$3006,P1220)</f>
        <v>#DIV/0!</v>
      </c>
      <c r="R1220" s="80" t="e">
        <f>AVERAGEIFS(Entrada!$J$7:$J$3006,Entrada!$D$7:$D$3006,$D$5,Entrada!$I$7:$I$3006,P1220)</f>
        <v>#DIV/0!</v>
      </c>
      <c r="S1220" s="80">
        <v>1.2160000000000001E-2</v>
      </c>
    </row>
    <row r="1221" spans="14:19" ht="15" customHeight="1">
      <c r="N1221" s="80" t="str">
        <f t="shared" si="41"/>
        <v/>
      </c>
      <c r="O1221" s="80" t="str">
        <f t="shared" si="42"/>
        <v/>
      </c>
      <c r="P1221" s="80" t="str">
        <f>IF(PI_For!C1223=0,"Não cadastrado",PI_For!C1223)</f>
        <v>Não cadastrado</v>
      </c>
      <c r="Q1221" s="80" t="e">
        <f>AVERAGEIFS(Entrada!$G$7:$G$3006,Entrada!$D$7:$D$3006,$D$5,Entrada!$I$7:$I$3006,P1221)</f>
        <v>#DIV/0!</v>
      </c>
      <c r="R1221" s="80" t="e">
        <f>AVERAGEIFS(Entrada!$J$7:$J$3006,Entrada!$D$7:$D$3006,$D$5,Entrada!$I$7:$I$3006,P1221)</f>
        <v>#DIV/0!</v>
      </c>
      <c r="S1221" s="80">
        <v>1.217E-2</v>
      </c>
    </row>
    <row r="1222" spans="14:19" ht="15" customHeight="1">
      <c r="N1222" s="80" t="str">
        <f t="shared" ref="N1222:N1285" si="43">IFERROR(Q1222+S1222,"")</f>
        <v/>
      </c>
      <c r="O1222" s="80" t="str">
        <f t="shared" ref="O1222:O1285" si="44">IFERROR(R1222+S1222,"")</f>
        <v/>
      </c>
      <c r="P1222" s="80" t="str">
        <f>IF(PI_For!C1224=0,"Não cadastrado",PI_For!C1224)</f>
        <v>Não cadastrado</v>
      </c>
      <c r="Q1222" s="80" t="e">
        <f>AVERAGEIFS(Entrada!$G$7:$G$3006,Entrada!$D$7:$D$3006,$D$5,Entrada!$I$7:$I$3006,P1222)</f>
        <v>#DIV/0!</v>
      </c>
      <c r="R1222" s="80" t="e">
        <f>AVERAGEIFS(Entrada!$J$7:$J$3006,Entrada!$D$7:$D$3006,$D$5,Entrada!$I$7:$I$3006,P1222)</f>
        <v>#DIV/0!</v>
      </c>
      <c r="S1222" s="80">
        <v>1.218E-2</v>
      </c>
    </row>
    <row r="1223" spans="14:19" ht="15" customHeight="1">
      <c r="N1223" s="80" t="str">
        <f t="shared" si="43"/>
        <v/>
      </c>
      <c r="O1223" s="80" t="str">
        <f t="shared" si="44"/>
        <v/>
      </c>
      <c r="P1223" s="80" t="str">
        <f>IF(PI_For!C1225=0,"Não cadastrado",PI_For!C1225)</f>
        <v>Não cadastrado</v>
      </c>
      <c r="Q1223" s="80" t="e">
        <f>AVERAGEIFS(Entrada!$G$7:$G$3006,Entrada!$D$7:$D$3006,$D$5,Entrada!$I$7:$I$3006,P1223)</f>
        <v>#DIV/0!</v>
      </c>
      <c r="R1223" s="80" t="e">
        <f>AVERAGEIFS(Entrada!$J$7:$J$3006,Entrada!$D$7:$D$3006,$D$5,Entrada!$I$7:$I$3006,P1223)</f>
        <v>#DIV/0!</v>
      </c>
      <c r="S1223" s="80">
        <v>1.2189999999999999E-2</v>
      </c>
    </row>
    <row r="1224" spans="14:19" ht="15" customHeight="1">
      <c r="N1224" s="80" t="str">
        <f t="shared" si="43"/>
        <v/>
      </c>
      <c r="O1224" s="80" t="str">
        <f t="shared" si="44"/>
        <v/>
      </c>
      <c r="P1224" s="80" t="str">
        <f>IF(PI_For!C1226=0,"Não cadastrado",PI_For!C1226)</f>
        <v>Não cadastrado</v>
      </c>
      <c r="Q1224" s="80" t="e">
        <f>AVERAGEIFS(Entrada!$G$7:$G$3006,Entrada!$D$7:$D$3006,$D$5,Entrada!$I$7:$I$3006,P1224)</f>
        <v>#DIV/0!</v>
      </c>
      <c r="R1224" s="80" t="e">
        <f>AVERAGEIFS(Entrada!$J$7:$J$3006,Entrada!$D$7:$D$3006,$D$5,Entrada!$I$7:$I$3006,P1224)</f>
        <v>#DIV/0!</v>
      </c>
      <c r="S1224" s="80">
        <v>1.2200000000000001E-2</v>
      </c>
    </row>
    <row r="1225" spans="14:19" ht="15" customHeight="1">
      <c r="N1225" s="80" t="str">
        <f t="shared" si="43"/>
        <v/>
      </c>
      <c r="O1225" s="80" t="str">
        <f t="shared" si="44"/>
        <v/>
      </c>
      <c r="P1225" s="80" t="str">
        <f>IF(PI_For!C1227=0,"Não cadastrado",PI_For!C1227)</f>
        <v>Não cadastrado</v>
      </c>
      <c r="Q1225" s="80" t="e">
        <f>AVERAGEIFS(Entrada!$G$7:$G$3006,Entrada!$D$7:$D$3006,$D$5,Entrada!$I$7:$I$3006,P1225)</f>
        <v>#DIV/0!</v>
      </c>
      <c r="R1225" s="80" t="e">
        <f>AVERAGEIFS(Entrada!$J$7:$J$3006,Entrada!$D$7:$D$3006,$D$5,Entrada!$I$7:$I$3006,P1225)</f>
        <v>#DIV/0!</v>
      </c>
      <c r="S1225" s="80">
        <v>1.221E-2</v>
      </c>
    </row>
    <row r="1226" spans="14:19" ht="15" customHeight="1">
      <c r="N1226" s="80" t="str">
        <f t="shared" si="43"/>
        <v/>
      </c>
      <c r="O1226" s="80" t="str">
        <f t="shared" si="44"/>
        <v/>
      </c>
      <c r="P1226" s="80" t="str">
        <f>IF(PI_For!C1228=0,"Não cadastrado",PI_For!C1228)</f>
        <v>Não cadastrado</v>
      </c>
      <c r="Q1226" s="80" t="e">
        <f>AVERAGEIFS(Entrada!$G$7:$G$3006,Entrada!$D$7:$D$3006,$D$5,Entrada!$I$7:$I$3006,P1226)</f>
        <v>#DIV/0!</v>
      </c>
      <c r="R1226" s="80" t="e">
        <f>AVERAGEIFS(Entrada!$J$7:$J$3006,Entrada!$D$7:$D$3006,$D$5,Entrada!$I$7:$I$3006,P1226)</f>
        <v>#DIV/0!</v>
      </c>
      <c r="S1226" s="80">
        <v>1.222E-2</v>
      </c>
    </row>
    <row r="1227" spans="14:19" ht="15" customHeight="1">
      <c r="N1227" s="80" t="str">
        <f t="shared" si="43"/>
        <v/>
      </c>
      <c r="O1227" s="80" t="str">
        <f t="shared" si="44"/>
        <v/>
      </c>
      <c r="P1227" s="80" t="str">
        <f>IF(PI_For!C1229=0,"Não cadastrado",PI_For!C1229)</f>
        <v>Não cadastrado</v>
      </c>
      <c r="Q1227" s="80" t="e">
        <f>AVERAGEIFS(Entrada!$G$7:$G$3006,Entrada!$D$7:$D$3006,$D$5,Entrada!$I$7:$I$3006,P1227)</f>
        <v>#DIV/0!</v>
      </c>
      <c r="R1227" s="80" t="e">
        <f>AVERAGEIFS(Entrada!$J$7:$J$3006,Entrada!$D$7:$D$3006,$D$5,Entrada!$I$7:$I$3006,P1227)</f>
        <v>#DIV/0!</v>
      </c>
      <c r="S1227" s="80">
        <v>1.223E-2</v>
      </c>
    </row>
    <row r="1228" spans="14:19" ht="15" customHeight="1">
      <c r="N1228" s="80" t="str">
        <f t="shared" si="43"/>
        <v/>
      </c>
      <c r="O1228" s="80" t="str">
        <f t="shared" si="44"/>
        <v/>
      </c>
      <c r="P1228" s="80" t="str">
        <f>IF(PI_For!C1230=0,"Não cadastrado",PI_For!C1230)</f>
        <v>Não cadastrado</v>
      </c>
      <c r="Q1228" s="80" t="e">
        <f>AVERAGEIFS(Entrada!$G$7:$G$3006,Entrada!$D$7:$D$3006,$D$5,Entrada!$I$7:$I$3006,P1228)</f>
        <v>#DIV/0!</v>
      </c>
      <c r="R1228" s="80" t="e">
        <f>AVERAGEIFS(Entrada!$J$7:$J$3006,Entrada!$D$7:$D$3006,$D$5,Entrada!$I$7:$I$3006,P1228)</f>
        <v>#DIV/0!</v>
      </c>
      <c r="S1228" s="80">
        <v>1.2239999999999999E-2</v>
      </c>
    </row>
    <row r="1229" spans="14:19" ht="15" customHeight="1">
      <c r="N1229" s="80" t="str">
        <f t="shared" si="43"/>
        <v/>
      </c>
      <c r="O1229" s="80" t="str">
        <f t="shared" si="44"/>
        <v/>
      </c>
      <c r="P1229" s="80" t="str">
        <f>IF(PI_For!C1231=0,"Não cadastrado",PI_For!C1231)</f>
        <v>Não cadastrado</v>
      </c>
      <c r="Q1229" s="80" t="e">
        <f>AVERAGEIFS(Entrada!$G$7:$G$3006,Entrada!$D$7:$D$3006,$D$5,Entrada!$I$7:$I$3006,P1229)</f>
        <v>#DIV/0!</v>
      </c>
      <c r="R1229" s="80" t="e">
        <f>AVERAGEIFS(Entrada!$J$7:$J$3006,Entrada!$D$7:$D$3006,$D$5,Entrada!$I$7:$I$3006,P1229)</f>
        <v>#DIV/0!</v>
      </c>
      <c r="S1229" s="80">
        <v>1.225E-2</v>
      </c>
    </row>
    <row r="1230" spans="14:19" ht="15" customHeight="1">
      <c r="N1230" s="80" t="str">
        <f t="shared" si="43"/>
        <v/>
      </c>
      <c r="O1230" s="80" t="str">
        <f t="shared" si="44"/>
        <v/>
      </c>
      <c r="P1230" s="80" t="str">
        <f>IF(PI_For!C1232=0,"Não cadastrado",PI_For!C1232)</f>
        <v>Não cadastrado</v>
      </c>
      <c r="Q1230" s="80" t="e">
        <f>AVERAGEIFS(Entrada!$G$7:$G$3006,Entrada!$D$7:$D$3006,$D$5,Entrada!$I$7:$I$3006,P1230)</f>
        <v>#DIV/0!</v>
      </c>
      <c r="R1230" s="80" t="e">
        <f>AVERAGEIFS(Entrada!$J$7:$J$3006,Entrada!$D$7:$D$3006,$D$5,Entrada!$I$7:$I$3006,P1230)</f>
        <v>#DIV/0!</v>
      </c>
      <c r="S1230" s="80">
        <v>1.226E-2</v>
      </c>
    </row>
    <row r="1231" spans="14:19" ht="15" customHeight="1">
      <c r="N1231" s="80" t="str">
        <f t="shared" si="43"/>
        <v/>
      </c>
      <c r="O1231" s="80" t="str">
        <f t="shared" si="44"/>
        <v/>
      </c>
      <c r="P1231" s="80" t="str">
        <f>IF(PI_For!C1233=0,"Não cadastrado",PI_For!C1233)</f>
        <v>Não cadastrado</v>
      </c>
      <c r="Q1231" s="80" t="e">
        <f>AVERAGEIFS(Entrada!$G$7:$G$3006,Entrada!$D$7:$D$3006,$D$5,Entrada!$I$7:$I$3006,P1231)</f>
        <v>#DIV/0!</v>
      </c>
      <c r="R1231" s="80" t="e">
        <f>AVERAGEIFS(Entrada!$J$7:$J$3006,Entrada!$D$7:$D$3006,$D$5,Entrada!$I$7:$I$3006,P1231)</f>
        <v>#DIV/0!</v>
      </c>
      <c r="S1231" s="80">
        <v>1.227E-2</v>
      </c>
    </row>
    <row r="1232" spans="14:19" ht="15" customHeight="1">
      <c r="N1232" s="80" t="str">
        <f t="shared" si="43"/>
        <v/>
      </c>
      <c r="O1232" s="80" t="str">
        <f t="shared" si="44"/>
        <v/>
      </c>
      <c r="P1232" s="80" t="str">
        <f>IF(PI_For!C1234=0,"Não cadastrado",PI_For!C1234)</f>
        <v>Não cadastrado</v>
      </c>
      <c r="Q1232" s="80" t="e">
        <f>AVERAGEIFS(Entrada!$G$7:$G$3006,Entrada!$D$7:$D$3006,$D$5,Entrada!$I$7:$I$3006,P1232)</f>
        <v>#DIV/0!</v>
      </c>
      <c r="R1232" s="80" t="e">
        <f>AVERAGEIFS(Entrada!$J$7:$J$3006,Entrada!$D$7:$D$3006,$D$5,Entrada!$I$7:$I$3006,P1232)</f>
        <v>#DIV/0!</v>
      </c>
      <c r="S1232" s="80">
        <v>1.2279999999999999E-2</v>
      </c>
    </row>
    <row r="1233" spans="14:19" ht="15" customHeight="1">
      <c r="N1233" s="80" t="str">
        <f t="shared" si="43"/>
        <v/>
      </c>
      <c r="O1233" s="80" t="str">
        <f t="shared" si="44"/>
        <v/>
      </c>
      <c r="P1233" s="80" t="str">
        <f>IF(PI_For!C1235=0,"Não cadastrado",PI_For!C1235)</f>
        <v>Não cadastrado</v>
      </c>
      <c r="Q1233" s="80" t="e">
        <f>AVERAGEIFS(Entrada!$G$7:$G$3006,Entrada!$D$7:$D$3006,$D$5,Entrada!$I$7:$I$3006,P1233)</f>
        <v>#DIV/0!</v>
      </c>
      <c r="R1233" s="80" t="e">
        <f>AVERAGEIFS(Entrada!$J$7:$J$3006,Entrada!$D$7:$D$3006,$D$5,Entrada!$I$7:$I$3006,P1233)</f>
        <v>#DIV/0!</v>
      </c>
      <c r="S1233" s="80">
        <v>1.2290000000000001E-2</v>
      </c>
    </row>
    <row r="1234" spans="14:19" ht="15" customHeight="1">
      <c r="N1234" s="80" t="str">
        <f t="shared" si="43"/>
        <v/>
      </c>
      <c r="O1234" s="80" t="str">
        <f t="shared" si="44"/>
        <v/>
      </c>
      <c r="P1234" s="80" t="str">
        <f>IF(PI_For!C1236=0,"Não cadastrado",PI_For!C1236)</f>
        <v>Não cadastrado</v>
      </c>
      <c r="Q1234" s="80" t="e">
        <f>AVERAGEIFS(Entrada!$G$7:$G$3006,Entrada!$D$7:$D$3006,$D$5,Entrada!$I$7:$I$3006,P1234)</f>
        <v>#DIV/0!</v>
      </c>
      <c r="R1234" s="80" t="e">
        <f>AVERAGEIFS(Entrada!$J$7:$J$3006,Entrada!$D$7:$D$3006,$D$5,Entrada!$I$7:$I$3006,P1234)</f>
        <v>#DIV/0!</v>
      </c>
      <c r="S1234" s="80">
        <v>1.23E-2</v>
      </c>
    </row>
    <row r="1235" spans="14:19" ht="15" customHeight="1">
      <c r="N1235" s="80" t="str">
        <f t="shared" si="43"/>
        <v/>
      </c>
      <c r="O1235" s="80" t="str">
        <f t="shared" si="44"/>
        <v/>
      </c>
      <c r="P1235" s="80" t="str">
        <f>IF(PI_For!C1237=0,"Não cadastrado",PI_For!C1237)</f>
        <v>Não cadastrado</v>
      </c>
      <c r="Q1235" s="80" t="e">
        <f>AVERAGEIFS(Entrada!$G$7:$G$3006,Entrada!$D$7:$D$3006,$D$5,Entrada!$I$7:$I$3006,P1235)</f>
        <v>#DIV/0!</v>
      </c>
      <c r="R1235" s="80" t="e">
        <f>AVERAGEIFS(Entrada!$J$7:$J$3006,Entrada!$D$7:$D$3006,$D$5,Entrada!$I$7:$I$3006,P1235)</f>
        <v>#DIV/0!</v>
      </c>
      <c r="S1235" s="80">
        <v>1.231E-2</v>
      </c>
    </row>
    <row r="1236" spans="14:19" ht="15" customHeight="1">
      <c r="N1236" s="80" t="str">
        <f t="shared" si="43"/>
        <v/>
      </c>
      <c r="O1236" s="80" t="str">
        <f t="shared" si="44"/>
        <v/>
      </c>
      <c r="P1236" s="80" t="str">
        <f>IF(PI_For!C1238=0,"Não cadastrado",PI_For!C1238)</f>
        <v>Não cadastrado</v>
      </c>
      <c r="Q1236" s="80" t="e">
        <f>AVERAGEIFS(Entrada!$G$7:$G$3006,Entrada!$D$7:$D$3006,$D$5,Entrada!$I$7:$I$3006,P1236)</f>
        <v>#DIV/0!</v>
      </c>
      <c r="R1236" s="80" t="e">
        <f>AVERAGEIFS(Entrada!$J$7:$J$3006,Entrada!$D$7:$D$3006,$D$5,Entrada!$I$7:$I$3006,P1236)</f>
        <v>#DIV/0!</v>
      </c>
      <c r="S1236" s="80">
        <v>1.2319999999999999E-2</v>
      </c>
    </row>
    <row r="1237" spans="14:19" ht="15" customHeight="1">
      <c r="N1237" s="80" t="str">
        <f t="shared" si="43"/>
        <v/>
      </c>
      <c r="O1237" s="80" t="str">
        <f t="shared" si="44"/>
        <v/>
      </c>
      <c r="P1237" s="80" t="str">
        <f>IF(PI_For!C1239=0,"Não cadastrado",PI_For!C1239)</f>
        <v>Não cadastrado</v>
      </c>
      <c r="Q1237" s="80" t="e">
        <f>AVERAGEIFS(Entrada!$G$7:$G$3006,Entrada!$D$7:$D$3006,$D$5,Entrada!$I$7:$I$3006,P1237)</f>
        <v>#DIV/0!</v>
      </c>
      <c r="R1237" s="80" t="e">
        <f>AVERAGEIFS(Entrada!$J$7:$J$3006,Entrada!$D$7:$D$3006,$D$5,Entrada!$I$7:$I$3006,P1237)</f>
        <v>#DIV/0!</v>
      </c>
      <c r="S1237" s="80">
        <v>1.2330000000000001E-2</v>
      </c>
    </row>
    <row r="1238" spans="14:19" ht="15" customHeight="1">
      <c r="N1238" s="80" t="str">
        <f t="shared" si="43"/>
        <v/>
      </c>
      <c r="O1238" s="80" t="str">
        <f t="shared" si="44"/>
        <v/>
      </c>
      <c r="P1238" s="80" t="str">
        <f>IF(PI_For!C1240=0,"Não cadastrado",PI_For!C1240)</f>
        <v>Não cadastrado</v>
      </c>
      <c r="Q1238" s="80" t="e">
        <f>AVERAGEIFS(Entrada!$G$7:$G$3006,Entrada!$D$7:$D$3006,$D$5,Entrada!$I$7:$I$3006,P1238)</f>
        <v>#DIV/0!</v>
      </c>
      <c r="R1238" s="80" t="e">
        <f>AVERAGEIFS(Entrada!$J$7:$J$3006,Entrada!$D$7:$D$3006,$D$5,Entrada!$I$7:$I$3006,P1238)</f>
        <v>#DIV/0!</v>
      </c>
      <c r="S1238" s="80">
        <v>1.234E-2</v>
      </c>
    </row>
    <row r="1239" spans="14:19" ht="15" customHeight="1">
      <c r="N1239" s="80" t="str">
        <f t="shared" si="43"/>
        <v/>
      </c>
      <c r="O1239" s="80" t="str">
        <f t="shared" si="44"/>
        <v/>
      </c>
      <c r="P1239" s="80" t="str">
        <f>IF(PI_For!C1241=0,"Não cadastrado",PI_For!C1241)</f>
        <v>Não cadastrado</v>
      </c>
      <c r="Q1239" s="80" t="e">
        <f>AVERAGEIFS(Entrada!$G$7:$G$3006,Entrada!$D$7:$D$3006,$D$5,Entrada!$I$7:$I$3006,P1239)</f>
        <v>#DIV/0!</v>
      </c>
      <c r="R1239" s="80" t="e">
        <f>AVERAGEIFS(Entrada!$J$7:$J$3006,Entrada!$D$7:$D$3006,$D$5,Entrada!$I$7:$I$3006,P1239)</f>
        <v>#DIV/0!</v>
      </c>
      <c r="S1239" s="80">
        <v>1.235E-2</v>
      </c>
    </row>
    <row r="1240" spans="14:19" ht="15" customHeight="1">
      <c r="N1240" s="80" t="str">
        <f t="shared" si="43"/>
        <v/>
      </c>
      <c r="O1240" s="80" t="str">
        <f t="shared" si="44"/>
        <v/>
      </c>
      <c r="P1240" s="80" t="str">
        <f>IF(PI_For!C1242=0,"Não cadastrado",PI_For!C1242)</f>
        <v>Não cadastrado</v>
      </c>
      <c r="Q1240" s="80" t="e">
        <f>AVERAGEIFS(Entrada!$G$7:$G$3006,Entrada!$D$7:$D$3006,$D$5,Entrada!$I$7:$I$3006,P1240)</f>
        <v>#DIV/0!</v>
      </c>
      <c r="R1240" s="80" t="e">
        <f>AVERAGEIFS(Entrada!$J$7:$J$3006,Entrada!$D$7:$D$3006,$D$5,Entrada!$I$7:$I$3006,P1240)</f>
        <v>#DIV/0!</v>
      </c>
      <c r="S1240" s="80">
        <v>1.2359999999999999E-2</v>
      </c>
    </row>
    <row r="1241" spans="14:19" ht="15" customHeight="1">
      <c r="N1241" s="80" t="str">
        <f t="shared" si="43"/>
        <v/>
      </c>
      <c r="O1241" s="80" t="str">
        <f t="shared" si="44"/>
        <v/>
      </c>
      <c r="P1241" s="80" t="str">
        <f>IF(PI_For!C1243=0,"Não cadastrado",PI_For!C1243)</f>
        <v>Não cadastrado</v>
      </c>
      <c r="Q1241" s="80" t="e">
        <f>AVERAGEIFS(Entrada!$G$7:$G$3006,Entrada!$D$7:$D$3006,$D$5,Entrada!$I$7:$I$3006,P1241)</f>
        <v>#DIV/0!</v>
      </c>
      <c r="R1241" s="80" t="e">
        <f>AVERAGEIFS(Entrada!$J$7:$J$3006,Entrada!$D$7:$D$3006,$D$5,Entrada!$I$7:$I$3006,P1241)</f>
        <v>#DIV/0!</v>
      </c>
      <c r="S1241" s="80">
        <v>1.2370000000000001E-2</v>
      </c>
    </row>
    <row r="1242" spans="14:19" ht="15" customHeight="1">
      <c r="N1242" s="80" t="str">
        <f t="shared" si="43"/>
        <v/>
      </c>
      <c r="O1242" s="80" t="str">
        <f t="shared" si="44"/>
        <v/>
      </c>
      <c r="P1242" s="80" t="str">
        <f>IF(PI_For!C1244=0,"Não cadastrado",PI_For!C1244)</f>
        <v>Não cadastrado</v>
      </c>
      <c r="Q1242" s="80" t="e">
        <f>AVERAGEIFS(Entrada!$G$7:$G$3006,Entrada!$D$7:$D$3006,$D$5,Entrada!$I$7:$I$3006,P1242)</f>
        <v>#DIV/0!</v>
      </c>
      <c r="R1242" s="80" t="e">
        <f>AVERAGEIFS(Entrada!$J$7:$J$3006,Entrada!$D$7:$D$3006,$D$5,Entrada!$I$7:$I$3006,P1242)</f>
        <v>#DIV/0!</v>
      </c>
      <c r="S1242" s="80">
        <v>1.238E-2</v>
      </c>
    </row>
    <row r="1243" spans="14:19" ht="15" customHeight="1">
      <c r="N1243" s="80" t="str">
        <f t="shared" si="43"/>
        <v/>
      </c>
      <c r="O1243" s="80" t="str">
        <f t="shared" si="44"/>
        <v/>
      </c>
      <c r="P1243" s="80" t="str">
        <f>IF(PI_For!C1245=0,"Não cadastrado",PI_For!C1245)</f>
        <v>Não cadastrado</v>
      </c>
      <c r="Q1243" s="80" t="e">
        <f>AVERAGEIFS(Entrada!$G$7:$G$3006,Entrada!$D$7:$D$3006,$D$5,Entrada!$I$7:$I$3006,P1243)</f>
        <v>#DIV/0!</v>
      </c>
      <c r="R1243" s="80" t="e">
        <f>AVERAGEIFS(Entrada!$J$7:$J$3006,Entrada!$D$7:$D$3006,$D$5,Entrada!$I$7:$I$3006,P1243)</f>
        <v>#DIV/0!</v>
      </c>
      <c r="S1243" s="80">
        <v>1.239E-2</v>
      </c>
    </row>
    <row r="1244" spans="14:19" ht="15" customHeight="1">
      <c r="N1244" s="80" t="str">
        <f t="shared" si="43"/>
        <v/>
      </c>
      <c r="O1244" s="80" t="str">
        <f t="shared" si="44"/>
        <v/>
      </c>
      <c r="P1244" s="80" t="str">
        <f>IF(PI_For!C1246=0,"Não cadastrado",PI_For!C1246)</f>
        <v>Não cadastrado</v>
      </c>
      <c r="Q1244" s="80" t="e">
        <f>AVERAGEIFS(Entrada!$G$7:$G$3006,Entrada!$D$7:$D$3006,$D$5,Entrada!$I$7:$I$3006,P1244)</f>
        <v>#DIV/0!</v>
      </c>
      <c r="R1244" s="80" t="e">
        <f>AVERAGEIFS(Entrada!$J$7:$J$3006,Entrada!$D$7:$D$3006,$D$5,Entrada!$I$7:$I$3006,P1244)</f>
        <v>#DIV/0!</v>
      </c>
      <c r="S1244" s="80">
        <v>1.24E-2</v>
      </c>
    </row>
    <row r="1245" spans="14:19" ht="15" customHeight="1">
      <c r="N1245" s="80" t="str">
        <f t="shared" si="43"/>
        <v/>
      </c>
      <c r="O1245" s="80" t="str">
        <f t="shared" si="44"/>
        <v/>
      </c>
      <c r="P1245" s="80" t="str">
        <f>IF(PI_For!C1247=0,"Não cadastrado",PI_For!C1247)</f>
        <v>Não cadastrado</v>
      </c>
      <c r="Q1245" s="80" t="e">
        <f>AVERAGEIFS(Entrada!$G$7:$G$3006,Entrada!$D$7:$D$3006,$D$5,Entrada!$I$7:$I$3006,P1245)</f>
        <v>#DIV/0!</v>
      </c>
      <c r="R1245" s="80" t="e">
        <f>AVERAGEIFS(Entrada!$J$7:$J$3006,Entrada!$D$7:$D$3006,$D$5,Entrada!$I$7:$I$3006,P1245)</f>
        <v>#DIV/0!</v>
      </c>
      <c r="S1245" s="80">
        <v>1.2409999999999999E-2</v>
      </c>
    </row>
    <row r="1246" spans="14:19" ht="15" customHeight="1">
      <c r="N1246" s="80" t="str">
        <f t="shared" si="43"/>
        <v/>
      </c>
      <c r="O1246" s="80" t="str">
        <f t="shared" si="44"/>
        <v/>
      </c>
      <c r="P1246" s="80" t="str">
        <f>IF(PI_For!C1248=0,"Não cadastrado",PI_For!C1248)</f>
        <v>Não cadastrado</v>
      </c>
      <c r="Q1246" s="80" t="e">
        <f>AVERAGEIFS(Entrada!$G$7:$G$3006,Entrada!$D$7:$D$3006,$D$5,Entrada!$I$7:$I$3006,P1246)</f>
        <v>#DIV/0!</v>
      </c>
      <c r="R1246" s="80" t="e">
        <f>AVERAGEIFS(Entrada!$J$7:$J$3006,Entrada!$D$7:$D$3006,$D$5,Entrada!$I$7:$I$3006,P1246)</f>
        <v>#DIV/0!</v>
      </c>
      <c r="S1246" s="80">
        <v>1.242E-2</v>
      </c>
    </row>
    <row r="1247" spans="14:19" ht="15" customHeight="1">
      <c r="N1247" s="80" t="str">
        <f t="shared" si="43"/>
        <v/>
      </c>
      <c r="O1247" s="80" t="str">
        <f t="shared" si="44"/>
        <v/>
      </c>
      <c r="P1247" s="80" t="str">
        <f>IF(PI_For!C1249=0,"Não cadastrado",PI_For!C1249)</f>
        <v>Não cadastrado</v>
      </c>
      <c r="Q1247" s="80" t="e">
        <f>AVERAGEIFS(Entrada!$G$7:$G$3006,Entrada!$D$7:$D$3006,$D$5,Entrada!$I$7:$I$3006,P1247)</f>
        <v>#DIV/0!</v>
      </c>
      <c r="R1247" s="80" t="e">
        <f>AVERAGEIFS(Entrada!$J$7:$J$3006,Entrada!$D$7:$D$3006,$D$5,Entrada!$I$7:$I$3006,P1247)</f>
        <v>#DIV/0!</v>
      </c>
      <c r="S1247" s="80">
        <v>1.243E-2</v>
      </c>
    </row>
    <row r="1248" spans="14:19" ht="15" customHeight="1">
      <c r="N1248" s="80" t="str">
        <f t="shared" si="43"/>
        <v/>
      </c>
      <c r="O1248" s="80" t="str">
        <f t="shared" si="44"/>
        <v/>
      </c>
      <c r="P1248" s="80" t="str">
        <f>IF(PI_For!C1250=0,"Não cadastrado",PI_For!C1250)</f>
        <v>Não cadastrado</v>
      </c>
      <c r="Q1248" s="80" t="e">
        <f>AVERAGEIFS(Entrada!$G$7:$G$3006,Entrada!$D$7:$D$3006,$D$5,Entrada!$I$7:$I$3006,P1248)</f>
        <v>#DIV/0!</v>
      </c>
      <c r="R1248" s="80" t="e">
        <f>AVERAGEIFS(Entrada!$J$7:$J$3006,Entrada!$D$7:$D$3006,$D$5,Entrada!$I$7:$I$3006,P1248)</f>
        <v>#DIV/0!</v>
      </c>
      <c r="S1248" s="80">
        <v>1.244E-2</v>
      </c>
    </row>
    <row r="1249" spans="14:19" ht="15" customHeight="1">
      <c r="N1249" s="80" t="str">
        <f t="shared" si="43"/>
        <v/>
      </c>
      <c r="O1249" s="80" t="str">
        <f t="shared" si="44"/>
        <v/>
      </c>
      <c r="P1249" s="80" t="str">
        <f>IF(PI_For!C1251=0,"Não cadastrado",PI_For!C1251)</f>
        <v>Não cadastrado</v>
      </c>
      <c r="Q1249" s="80" t="e">
        <f>AVERAGEIFS(Entrada!$G$7:$G$3006,Entrada!$D$7:$D$3006,$D$5,Entrada!$I$7:$I$3006,P1249)</f>
        <v>#DIV/0!</v>
      </c>
      <c r="R1249" s="80" t="e">
        <f>AVERAGEIFS(Entrada!$J$7:$J$3006,Entrada!$D$7:$D$3006,$D$5,Entrada!$I$7:$I$3006,P1249)</f>
        <v>#DIV/0!</v>
      </c>
      <c r="S1249" s="80">
        <v>1.2449999999999999E-2</v>
      </c>
    </row>
    <row r="1250" spans="14:19" ht="15" customHeight="1">
      <c r="N1250" s="80" t="str">
        <f t="shared" si="43"/>
        <v/>
      </c>
      <c r="O1250" s="80" t="str">
        <f t="shared" si="44"/>
        <v/>
      </c>
      <c r="P1250" s="80" t="str">
        <f>IF(PI_For!C1252=0,"Não cadastrado",PI_For!C1252)</f>
        <v>Não cadastrado</v>
      </c>
      <c r="Q1250" s="80" t="e">
        <f>AVERAGEIFS(Entrada!$G$7:$G$3006,Entrada!$D$7:$D$3006,$D$5,Entrada!$I$7:$I$3006,P1250)</f>
        <v>#DIV/0!</v>
      </c>
      <c r="R1250" s="80" t="e">
        <f>AVERAGEIFS(Entrada!$J$7:$J$3006,Entrada!$D$7:$D$3006,$D$5,Entrada!$I$7:$I$3006,P1250)</f>
        <v>#DIV/0!</v>
      </c>
      <c r="S1250" s="80">
        <v>1.2460000000000001E-2</v>
      </c>
    </row>
    <row r="1251" spans="14:19" ht="15" customHeight="1">
      <c r="N1251" s="80" t="str">
        <f t="shared" si="43"/>
        <v/>
      </c>
      <c r="O1251" s="80" t="str">
        <f t="shared" si="44"/>
        <v/>
      </c>
      <c r="P1251" s="80" t="str">
        <f>IF(PI_For!C1253=0,"Não cadastrado",PI_For!C1253)</f>
        <v>Não cadastrado</v>
      </c>
      <c r="Q1251" s="80" t="e">
        <f>AVERAGEIFS(Entrada!$G$7:$G$3006,Entrada!$D$7:$D$3006,$D$5,Entrada!$I$7:$I$3006,P1251)</f>
        <v>#DIV/0!</v>
      </c>
      <c r="R1251" s="80" t="e">
        <f>AVERAGEIFS(Entrada!$J$7:$J$3006,Entrada!$D$7:$D$3006,$D$5,Entrada!$I$7:$I$3006,P1251)</f>
        <v>#DIV/0!</v>
      </c>
      <c r="S1251" s="80">
        <v>1.247E-2</v>
      </c>
    </row>
    <row r="1252" spans="14:19" ht="15" customHeight="1">
      <c r="N1252" s="80" t="str">
        <f t="shared" si="43"/>
        <v/>
      </c>
      <c r="O1252" s="80" t="str">
        <f t="shared" si="44"/>
        <v/>
      </c>
      <c r="P1252" s="80" t="str">
        <f>IF(PI_For!C1254=0,"Não cadastrado",PI_For!C1254)</f>
        <v>Não cadastrado</v>
      </c>
      <c r="Q1252" s="80" t="e">
        <f>AVERAGEIFS(Entrada!$G$7:$G$3006,Entrada!$D$7:$D$3006,$D$5,Entrada!$I$7:$I$3006,P1252)</f>
        <v>#DIV/0!</v>
      </c>
      <c r="R1252" s="80" t="e">
        <f>AVERAGEIFS(Entrada!$J$7:$J$3006,Entrada!$D$7:$D$3006,$D$5,Entrada!$I$7:$I$3006,P1252)</f>
        <v>#DIV/0!</v>
      </c>
      <c r="S1252" s="80">
        <v>1.248E-2</v>
      </c>
    </row>
    <row r="1253" spans="14:19" ht="15" customHeight="1">
      <c r="N1253" s="80" t="str">
        <f t="shared" si="43"/>
        <v/>
      </c>
      <c r="O1253" s="80" t="str">
        <f t="shared" si="44"/>
        <v/>
      </c>
      <c r="P1253" s="80" t="str">
        <f>IF(PI_For!C1255=0,"Não cadastrado",PI_For!C1255)</f>
        <v>Não cadastrado</v>
      </c>
      <c r="Q1253" s="80" t="e">
        <f>AVERAGEIFS(Entrada!$G$7:$G$3006,Entrada!$D$7:$D$3006,$D$5,Entrada!$I$7:$I$3006,P1253)</f>
        <v>#DIV/0!</v>
      </c>
      <c r="R1253" s="80" t="e">
        <f>AVERAGEIFS(Entrada!$J$7:$J$3006,Entrada!$D$7:$D$3006,$D$5,Entrada!$I$7:$I$3006,P1253)</f>
        <v>#DIV/0!</v>
      </c>
      <c r="S1253" s="80">
        <v>1.2489999999999999E-2</v>
      </c>
    </row>
    <row r="1254" spans="14:19" ht="15" customHeight="1">
      <c r="N1254" s="80" t="str">
        <f t="shared" si="43"/>
        <v/>
      </c>
      <c r="O1254" s="80" t="str">
        <f t="shared" si="44"/>
        <v/>
      </c>
      <c r="P1254" s="80" t="str">
        <f>IF(PI_For!C1256=0,"Não cadastrado",PI_For!C1256)</f>
        <v>Não cadastrado</v>
      </c>
      <c r="Q1254" s="80" t="e">
        <f>AVERAGEIFS(Entrada!$G$7:$G$3006,Entrada!$D$7:$D$3006,$D$5,Entrada!$I$7:$I$3006,P1254)</f>
        <v>#DIV/0!</v>
      </c>
      <c r="R1254" s="80" t="e">
        <f>AVERAGEIFS(Entrada!$J$7:$J$3006,Entrada!$D$7:$D$3006,$D$5,Entrada!$I$7:$I$3006,P1254)</f>
        <v>#DIV/0!</v>
      </c>
      <c r="S1254" s="80">
        <v>1.2500000000000001E-2</v>
      </c>
    </row>
    <row r="1255" spans="14:19" ht="15" customHeight="1">
      <c r="N1255" s="80" t="str">
        <f t="shared" si="43"/>
        <v/>
      </c>
      <c r="O1255" s="80" t="str">
        <f t="shared" si="44"/>
        <v/>
      </c>
      <c r="P1255" s="80" t="str">
        <f>IF(PI_For!C1257=0,"Não cadastrado",PI_For!C1257)</f>
        <v>Não cadastrado</v>
      </c>
      <c r="Q1255" s="80" t="e">
        <f>AVERAGEIFS(Entrada!$G$7:$G$3006,Entrada!$D$7:$D$3006,$D$5,Entrada!$I$7:$I$3006,P1255)</f>
        <v>#DIV/0!</v>
      </c>
      <c r="R1255" s="80" t="e">
        <f>AVERAGEIFS(Entrada!$J$7:$J$3006,Entrada!$D$7:$D$3006,$D$5,Entrada!$I$7:$I$3006,P1255)</f>
        <v>#DIV/0!</v>
      </c>
      <c r="S1255" s="80">
        <v>1.251E-2</v>
      </c>
    </row>
    <row r="1256" spans="14:19" ht="15" customHeight="1">
      <c r="N1256" s="80" t="str">
        <f t="shared" si="43"/>
        <v/>
      </c>
      <c r="O1256" s="80" t="str">
        <f t="shared" si="44"/>
        <v/>
      </c>
      <c r="P1256" s="80" t="str">
        <f>IF(PI_For!C1258=0,"Não cadastrado",PI_For!C1258)</f>
        <v>Não cadastrado</v>
      </c>
      <c r="Q1256" s="80" t="e">
        <f>AVERAGEIFS(Entrada!$G$7:$G$3006,Entrada!$D$7:$D$3006,$D$5,Entrada!$I$7:$I$3006,P1256)</f>
        <v>#DIV/0!</v>
      </c>
      <c r="R1256" s="80" t="e">
        <f>AVERAGEIFS(Entrada!$J$7:$J$3006,Entrada!$D$7:$D$3006,$D$5,Entrada!$I$7:$I$3006,P1256)</f>
        <v>#DIV/0!</v>
      </c>
      <c r="S1256" s="80">
        <v>1.252E-2</v>
      </c>
    </row>
    <row r="1257" spans="14:19" ht="15" customHeight="1">
      <c r="N1257" s="80" t="str">
        <f t="shared" si="43"/>
        <v/>
      </c>
      <c r="O1257" s="80" t="str">
        <f t="shared" si="44"/>
        <v/>
      </c>
      <c r="P1257" s="80" t="str">
        <f>IF(PI_For!C1259=0,"Não cadastrado",PI_For!C1259)</f>
        <v>Não cadastrado</v>
      </c>
      <c r="Q1257" s="80" t="e">
        <f>AVERAGEIFS(Entrada!$G$7:$G$3006,Entrada!$D$7:$D$3006,$D$5,Entrada!$I$7:$I$3006,P1257)</f>
        <v>#DIV/0!</v>
      </c>
      <c r="R1257" s="80" t="e">
        <f>AVERAGEIFS(Entrada!$J$7:$J$3006,Entrada!$D$7:$D$3006,$D$5,Entrada!$I$7:$I$3006,P1257)</f>
        <v>#DIV/0!</v>
      </c>
      <c r="S1257" s="80">
        <v>1.2529999999999999E-2</v>
      </c>
    </row>
    <row r="1258" spans="14:19" ht="15" customHeight="1">
      <c r="N1258" s="80" t="str">
        <f t="shared" si="43"/>
        <v/>
      </c>
      <c r="O1258" s="80" t="str">
        <f t="shared" si="44"/>
        <v/>
      </c>
      <c r="P1258" s="80" t="str">
        <f>IF(PI_For!C1260=0,"Não cadastrado",PI_For!C1260)</f>
        <v>Não cadastrado</v>
      </c>
      <c r="Q1258" s="80" t="e">
        <f>AVERAGEIFS(Entrada!$G$7:$G$3006,Entrada!$D$7:$D$3006,$D$5,Entrada!$I$7:$I$3006,P1258)</f>
        <v>#DIV/0!</v>
      </c>
      <c r="R1258" s="80" t="e">
        <f>AVERAGEIFS(Entrada!$J$7:$J$3006,Entrada!$D$7:$D$3006,$D$5,Entrada!$I$7:$I$3006,P1258)</f>
        <v>#DIV/0!</v>
      </c>
      <c r="S1258" s="80">
        <v>1.2540000000000001E-2</v>
      </c>
    </row>
    <row r="1259" spans="14:19" ht="15" customHeight="1">
      <c r="N1259" s="80" t="str">
        <f t="shared" si="43"/>
        <v/>
      </c>
      <c r="O1259" s="80" t="str">
        <f t="shared" si="44"/>
        <v/>
      </c>
      <c r="P1259" s="80" t="str">
        <f>IF(PI_For!C1261=0,"Não cadastrado",PI_For!C1261)</f>
        <v>Não cadastrado</v>
      </c>
      <c r="Q1259" s="80" t="e">
        <f>AVERAGEIFS(Entrada!$G$7:$G$3006,Entrada!$D$7:$D$3006,$D$5,Entrada!$I$7:$I$3006,P1259)</f>
        <v>#DIV/0!</v>
      </c>
      <c r="R1259" s="80" t="e">
        <f>AVERAGEIFS(Entrada!$J$7:$J$3006,Entrada!$D$7:$D$3006,$D$5,Entrada!$I$7:$I$3006,P1259)</f>
        <v>#DIV/0!</v>
      </c>
      <c r="S1259" s="80">
        <v>1.255E-2</v>
      </c>
    </row>
    <row r="1260" spans="14:19" ht="15" customHeight="1">
      <c r="N1260" s="80" t="str">
        <f t="shared" si="43"/>
        <v/>
      </c>
      <c r="O1260" s="80" t="str">
        <f t="shared" si="44"/>
        <v/>
      </c>
      <c r="P1260" s="80" t="str">
        <f>IF(PI_For!C1262=0,"Não cadastrado",PI_For!C1262)</f>
        <v>Não cadastrado</v>
      </c>
      <c r="Q1260" s="80" t="e">
        <f>AVERAGEIFS(Entrada!$G$7:$G$3006,Entrada!$D$7:$D$3006,$D$5,Entrada!$I$7:$I$3006,P1260)</f>
        <v>#DIV/0!</v>
      </c>
      <c r="R1260" s="80" t="e">
        <f>AVERAGEIFS(Entrada!$J$7:$J$3006,Entrada!$D$7:$D$3006,$D$5,Entrada!$I$7:$I$3006,P1260)</f>
        <v>#DIV/0!</v>
      </c>
      <c r="S1260" s="80">
        <v>1.256E-2</v>
      </c>
    </row>
    <row r="1261" spans="14:19" ht="15" customHeight="1">
      <c r="N1261" s="80" t="str">
        <f t="shared" si="43"/>
        <v/>
      </c>
      <c r="O1261" s="80" t="str">
        <f t="shared" si="44"/>
        <v/>
      </c>
      <c r="P1261" s="80" t="str">
        <f>IF(PI_For!C1263=0,"Não cadastrado",PI_For!C1263)</f>
        <v>Não cadastrado</v>
      </c>
      <c r="Q1261" s="80" t="e">
        <f>AVERAGEIFS(Entrada!$G$7:$G$3006,Entrada!$D$7:$D$3006,$D$5,Entrada!$I$7:$I$3006,P1261)</f>
        <v>#DIV/0!</v>
      </c>
      <c r="R1261" s="80" t="e">
        <f>AVERAGEIFS(Entrada!$J$7:$J$3006,Entrada!$D$7:$D$3006,$D$5,Entrada!$I$7:$I$3006,P1261)</f>
        <v>#DIV/0!</v>
      </c>
      <c r="S1261" s="80">
        <v>1.257E-2</v>
      </c>
    </row>
    <row r="1262" spans="14:19" ht="15" customHeight="1">
      <c r="N1262" s="80" t="str">
        <f t="shared" si="43"/>
        <v/>
      </c>
      <c r="O1262" s="80" t="str">
        <f t="shared" si="44"/>
        <v/>
      </c>
      <c r="P1262" s="80" t="str">
        <f>IF(PI_For!C1264=0,"Não cadastrado",PI_For!C1264)</f>
        <v>Não cadastrado</v>
      </c>
      <c r="Q1262" s="80" t="e">
        <f>AVERAGEIFS(Entrada!$G$7:$G$3006,Entrada!$D$7:$D$3006,$D$5,Entrada!$I$7:$I$3006,P1262)</f>
        <v>#DIV/0!</v>
      </c>
      <c r="R1262" s="80" t="e">
        <f>AVERAGEIFS(Entrada!$J$7:$J$3006,Entrada!$D$7:$D$3006,$D$5,Entrada!$I$7:$I$3006,P1262)</f>
        <v>#DIV/0!</v>
      </c>
      <c r="S1262" s="80">
        <v>1.2579999999999999E-2</v>
      </c>
    </row>
    <row r="1263" spans="14:19" ht="15" customHeight="1">
      <c r="N1263" s="80" t="str">
        <f t="shared" si="43"/>
        <v/>
      </c>
      <c r="O1263" s="80" t="str">
        <f t="shared" si="44"/>
        <v/>
      </c>
      <c r="P1263" s="80" t="str">
        <f>IF(PI_For!C1265=0,"Não cadastrado",PI_For!C1265)</f>
        <v>Não cadastrado</v>
      </c>
      <c r="Q1263" s="80" t="e">
        <f>AVERAGEIFS(Entrada!$G$7:$G$3006,Entrada!$D$7:$D$3006,$D$5,Entrada!$I$7:$I$3006,P1263)</f>
        <v>#DIV/0!</v>
      </c>
      <c r="R1263" s="80" t="e">
        <f>AVERAGEIFS(Entrada!$J$7:$J$3006,Entrada!$D$7:$D$3006,$D$5,Entrada!$I$7:$I$3006,P1263)</f>
        <v>#DIV/0!</v>
      </c>
      <c r="S1263" s="80">
        <v>1.259E-2</v>
      </c>
    </row>
    <row r="1264" spans="14:19" ht="15" customHeight="1">
      <c r="N1264" s="80" t="str">
        <f t="shared" si="43"/>
        <v/>
      </c>
      <c r="O1264" s="80" t="str">
        <f t="shared" si="44"/>
        <v/>
      </c>
      <c r="P1264" s="80" t="str">
        <f>IF(PI_For!C1266=0,"Não cadastrado",PI_For!C1266)</f>
        <v>Não cadastrado</v>
      </c>
      <c r="Q1264" s="80" t="e">
        <f>AVERAGEIFS(Entrada!$G$7:$G$3006,Entrada!$D$7:$D$3006,$D$5,Entrada!$I$7:$I$3006,P1264)</f>
        <v>#DIV/0!</v>
      </c>
      <c r="R1264" s="80" t="e">
        <f>AVERAGEIFS(Entrada!$J$7:$J$3006,Entrada!$D$7:$D$3006,$D$5,Entrada!$I$7:$I$3006,P1264)</f>
        <v>#DIV/0!</v>
      </c>
      <c r="S1264" s="80">
        <v>1.26E-2</v>
      </c>
    </row>
    <row r="1265" spans="14:19" ht="15" customHeight="1">
      <c r="N1265" s="80" t="str">
        <f t="shared" si="43"/>
        <v/>
      </c>
      <c r="O1265" s="80" t="str">
        <f t="shared" si="44"/>
        <v/>
      </c>
      <c r="P1265" s="80" t="str">
        <f>IF(PI_For!C1267=0,"Não cadastrado",PI_For!C1267)</f>
        <v>Não cadastrado</v>
      </c>
      <c r="Q1265" s="80" t="e">
        <f>AVERAGEIFS(Entrada!$G$7:$G$3006,Entrada!$D$7:$D$3006,$D$5,Entrada!$I$7:$I$3006,P1265)</f>
        <v>#DIV/0!</v>
      </c>
      <c r="R1265" s="80" t="e">
        <f>AVERAGEIFS(Entrada!$J$7:$J$3006,Entrada!$D$7:$D$3006,$D$5,Entrada!$I$7:$I$3006,P1265)</f>
        <v>#DIV/0!</v>
      </c>
      <c r="S1265" s="80">
        <v>1.261E-2</v>
      </c>
    </row>
    <row r="1266" spans="14:19" ht="15" customHeight="1">
      <c r="N1266" s="80" t="str">
        <f t="shared" si="43"/>
        <v/>
      </c>
      <c r="O1266" s="80" t="str">
        <f t="shared" si="44"/>
        <v/>
      </c>
      <c r="P1266" s="80" t="str">
        <f>IF(PI_For!C1268=0,"Não cadastrado",PI_For!C1268)</f>
        <v>Não cadastrado</v>
      </c>
      <c r="Q1266" s="80" t="e">
        <f>AVERAGEIFS(Entrada!$G$7:$G$3006,Entrada!$D$7:$D$3006,$D$5,Entrada!$I$7:$I$3006,P1266)</f>
        <v>#DIV/0!</v>
      </c>
      <c r="R1266" s="80" t="e">
        <f>AVERAGEIFS(Entrada!$J$7:$J$3006,Entrada!$D$7:$D$3006,$D$5,Entrada!$I$7:$I$3006,P1266)</f>
        <v>#DIV/0!</v>
      </c>
      <c r="S1266" s="80">
        <v>1.2619999999999999E-2</v>
      </c>
    </row>
    <row r="1267" spans="14:19" ht="15" customHeight="1">
      <c r="N1267" s="80" t="str">
        <f t="shared" si="43"/>
        <v/>
      </c>
      <c r="O1267" s="80" t="str">
        <f t="shared" si="44"/>
        <v/>
      </c>
      <c r="P1267" s="80" t="str">
        <f>IF(PI_For!C1269=0,"Não cadastrado",PI_For!C1269)</f>
        <v>Não cadastrado</v>
      </c>
      <c r="Q1267" s="80" t="e">
        <f>AVERAGEIFS(Entrada!$G$7:$G$3006,Entrada!$D$7:$D$3006,$D$5,Entrada!$I$7:$I$3006,P1267)</f>
        <v>#DIV/0!</v>
      </c>
      <c r="R1267" s="80" t="e">
        <f>AVERAGEIFS(Entrada!$J$7:$J$3006,Entrada!$D$7:$D$3006,$D$5,Entrada!$I$7:$I$3006,P1267)</f>
        <v>#DIV/0!</v>
      </c>
      <c r="S1267" s="80">
        <v>1.2630000000000001E-2</v>
      </c>
    </row>
    <row r="1268" spans="14:19" ht="15" customHeight="1">
      <c r="N1268" s="80" t="str">
        <f t="shared" si="43"/>
        <v/>
      </c>
      <c r="O1268" s="80" t="str">
        <f t="shared" si="44"/>
        <v/>
      </c>
      <c r="P1268" s="80" t="str">
        <f>IF(PI_For!C1270=0,"Não cadastrado",PI_For!C1270)</f>
        <v>Não cadastrado</v>
      </c>
      <c r="Q1268" s="80" t="e">
        <f>AVERAGEIFS(Entrada!$G$7:$G$3006,Entrada!$D$7:$D$3006,$D$5,Entrada!$I$7:$I$3006,P1268)</f>
        <v>#DIV/0!</v>
      </c>
      <c r="R1268" s="80" t="e">
        <f>AVERAGEIFS(Entrada!$J$7:$J$3006,Entrada!$D$7:$D$3006,$D$5,Entrada!$I$7:$I$3006,P1268)</f>
        <v>#DIV/0!</v>
      </c>
      <c r="S1268" s="80">
        <v>1.264E-2</v>
      </c>
    </row>
    <row r="1269" spans="14:19" ht="15" customHeight="1">
      <c r="N1269" s="80" t="str">
        <f t="shared" si="43"/>
        <v/>
      </c>
      <c r="O1269" s="80" t="str">
        <f t="shared" si="44"/>
        <v/>
      </c>
      <c r="P1269" s="80" t="str">
        <f>IF(PI_For!C1271=0,"Não cadastrado",PI_For!C1271)</f>
        <v>Não cadastrado</v>
      </c>
      <c r="Q1269" s="80" t="e">
        <f>AVERAGEIFS(Entrada!$G$7:$G$3006,Entrada!$D$7:$D$3006,$D$5,Entrada!$I$7:$I$3006,P1269)</f>
        <v>#DIV/0!</v>
      </c>
      <c r="R1269" s="80" t="e">
        <f>AVERAGEIFS(Entrada!$J$7:$J$3006,Entrada!$D$7:$D$3006,$D$5,Entrada!$I$7:$I$3006,P1269)</f>
        <v>#DIV/0!</v>
      </c>
      <c r="S1269" s="80">
        <v>1.265E-2</v>
      </c>
    </row>
    <row r="1270" spans="14:19" ht="15" customHeight="1">
      <c r="N1270" s="80" t="str">
        <f t="shared" si="43"/>
        <v/>
      </c>
      <c r="O1270" s="80" t="str">
        <f t="shared" si="44"/>
        <v/>
      </c>
      <c r="P1270" s="80" t="str">
        <f>IF(PI_For!C1272=0,"Não cadastrado",PI_For!C1272)</f>
        <v>Não cadastrado</v>
      </c>
      <c r="Q1270" s="80" t="e">
        <f>AVERAGEIFS(Entrada!$G$7:$G$3006,Entrada!$D$7:$D$3006,$D$5,Entrada!$I$7:$I$3006,P1270)</f>
        <v>#DIV/0!</v>
      </c>
      <c r="R1270" s="80" t="e">
        <f>AVERAGEIFS(Entrada!$J$7:$J$3006,Entrada!$D$7:$D$3006,$D$5,Entrada!$I$7:$I$3006,P1270)</f>
        <v>#DIV/0!</v>
      </c>
      <c r="S1270" s="80">
        <v>1.2659999999999999E-2</v>
      </c>
    </row>
    <row r="1271" spans="14:19" ht="15" customHeight="1">
      <c r="N1271" s="80" t="str">
        <f t="shared" si="43"/>
        <v/>
      </c>
      <c r="O1271" s="80" t="str">
        <f t="shared" si="44"/>
        <v/>
      </c>
      <c r="P1271" s="80" t="str">
        <f>IF(PI_For!C1273=0,"Não cadastrado",PI_For!C1273)</f>
        <v>Não cadastrado</v>
      </c>
      <c r="Q1271" s="80" t="e">
        <f>AVERAGEIFS(Entrada!$G$7:$G$3006,Entrada!$D$7:$D$3006,$D$5,Entrada!$I$7:$I$3006,P1271)</f>
        <v>#DIV/0!</v>
      </c>
      <c r="R1271" s="80" t="e">
        <f>AVERAGEIFS(Entrada!$J$7:$J$3006,Entrada!$D$7:$D$3006,$D$5,Entrada!$I$7:$I$3006,P1271)</f>
        <v>#DIV/0!</v>
      </c>
      <c r="S1271" s="80">
        <v>1.2670000000000001E-2</v>
      </c>
    </row>
    <row r="1272" spans="14:19" ht="15" customHeight="1">
      <c r="N1272" s="80" t="str">
        <f t="shared" si="43"/>
        <v/>
      </c>
      <c r="O1272" s="80" t="str">
        <f t="shared" si="44"/>
        <v/>
      </c>
      <c r="P1272" s="80" t="str">
        <f>IF(PI_For!C1274=0,"Não cadastrado",PI_For!C1274)</f>
        <v>Não cadastrado</v>
      </c>
      <c r="Q1272" s="80" t="e">
        <f>AVERAGEIFS(Entrada!$G$7:$G$3006,Entrada!$D$7:$D$3006,$D$5,Entrada!$I$7:$I$3006,P1272)</f>
        <v>#DIV/0!</v>
      </c>
      <c r="R1272" s="80" t="e">
        <f>AVERAGEIFS(Entrada!$J$7:$J$3006,Entrada!$D$7:$D$3006,$D$5,Entrada!$I$7:$I$3006,P1272)</f>
        <v>#DIV/0!</v>
      </c>
      <c r="S1272" s="80">
        <v>1.268E-2</v>
      </c>
    </row>
    <row r="1273" spans="14:19" ht="15" customHeight="1">
      <c r="N1273" s="80" t="str">
        <f t="shared" si="43"/>
        <v/>
      </c>
      <c r="O1273" s="80" t="str">
        <f t="shared" si="44"/>
        <v/>
      </c>
      <c r="P1273" s="80" t="str">
        <f>IF(PI_For!C1275=0,"Não cadastrado",PI_For!C1275)</f>
        <v>Não cadastrado</v>
      </c>
      <c r="Q1273" s="80" t="e">
        <f>AVERAGEIFS(Entrada!$G$7:$G$3006,Entrada!$D$7:$D$3006,$D$5,Entrada!$I$7:$I$3006,P1273)</f>
        <v>#DIV/0!</v>
      </c>
      <c r="R1273" s="80" t="e">
        <f>AVERAGEIFS(Entrada!$J$7:$J$3006,Entrada!$D$7:$D$3006,$D$5,Entrada!$I$7:$I$3006,P1273)</f>
        <v>#DIV/0!</v>
      </c>
      <c r="S1273" s="80">
        <v>1.269E-2</v>
      </c>
    </row>
    <row r="1274" spans="14:19" ht="15" customHeight="1">
      <c r="N1274" s="80" t="str">
        <f t="shared" si="43"/>
        <v/>
      </c>
      <c r="O1274" s="80" t="str">
        <f t="shared" si="44"/>
        <v/>
      </c>
      <c r="P1274" s="80" t="str">
        <f>IF(PI_For!C1276=0,"Não cadastrado",PI_For!C1276)</f>
        <v>Não cadastrado</v>
      </c>
      <c r="Q1274" s="80" t="e">
        <f>AVERAGEIFS(Entrada!$G$7:$G$3006,Entrada!$D$7:$D$3006,$D$5,Entrada!$I$7:$I$3006,P1274)</f>
        <v>#DIV/0!</v>
      </c>
      <c r="R1274" s="80" t="e">
        <f>AVERAGEIFS(Entrada!$J$7:$J$3006,Entrada!$D$7:$D$3006,$D$5,Entrada!$I$7:$I$3006,P1274)</f>
        <v>#DIV/0!</v>
      </c>
      <c r="S1274" s="80">
        <v>1.2699999999999999E-2</v>
      </c>
    </row>
    <row r="1275" spans="14:19" ht="15" customHeight="1">
      <c r="N1275" s="80" t="str">
        <f t="shared" si="43"/>
        <v/>
      </c>
      <c r="O1275" s="80" t="str">
        <f t="shared" si="44"/>
        <v/>
      </c>
      <c r="P1275" s="80" t="str">
        <f>IF(PI_For!C1277=0,"Não cadastrado",PI_For!C1277)</f>
        <v>Não cadastrado</v>
      </c>
      <c r="Q1275" s="80" t="e">
        <f>AVERAGEIFS(Entrada!$G$7:$G$3006,Entrada!$D$7:$D$3006,$D$5,Entrada!$I$7:$I$3006,P1275)</f>
        <v>#DIV/0!</v>
      </c>
      <c r="R1275" s="80" t="e">
        <f>AVERAGEIFS(Entrada!$J$7:$J$3006,Entrada!$D$7:$D$3006,$D$5,Entrada!$I$7:$I$3006,P1275)</f>
        <v>#DIV/0!</v>
      </c>
      <c r="S1275" s="80">
        <v>1.2710000000000001E-2</v>
      </c>
    </row>
    <row r="1276" spans="14:19" ht="15" customHeight="1">
      <c r="N1276" s="80" t="str">
        <f t="shared" si="43"/>
        <v/>
      </c>
      <c r="O1276" s="80" t="str">
        <f t="shared" si="44"/>
        <v/>
      </c>
      <c r="P1276" s="80" t="str">
        <f>IF(PI_For!C1278=0,"Não cadastrado",PI_For!C1278)</f>
        <v>Não cadastrado</v>
      </c>
      <c r="Q1276" s="80" t="e">
        <f>AVERAGEIFS(Entrada!$G$7:$G$3006,Entrada!$D$7:$D$3006,$D$5,Entrada!$I$7:$I$3006,P1276)</f>
        <v>#DIV/0!</v>
      </c>
      <c r="R1276" s="80" t="e">
        <f>AVERAGEIFS(Entrada!$J$7:$J$3006,Entrada!$D$7:$D$3006,$D$5,Entrada!$I$7:$I$3006,P1276)</f>
        <v>#DIV/0!</v>
      </c>
      <c r="S1276" s="80">
        <v>1.272E-2</v>
      </c>
    </row>
    <row r="1277" spans="14:19" ht="15" customHeight="1">
      <c r="N1277" s="80" t="str">
        <f t="shared" si="43"/>
        <v/>
      </c>
      <c r="O1277" s="80" t="str">
        <f t="shared" si="44"/>
        <v/>
      </c>
      <c r="P1277" s="80" t="str">
        <f>IF(PI_For!C1279=0,"Não cadastrado",PI_For!C1279)</f>
        <v>Não cadastrado</v>
      </c>
      <c r="Q1277" s="80" t="e">
        <f>AVERAGEIFS(Entrada!$G$7:$G$3006,Entrada!$D$7:$D$3006,$D$5,Entrada!$I$7:$I$3006,P1277)</f>
        <v>#DIV/0!</v>
      </c>
      <c r="R1277" s="80" t="e">
        <f>AVERAGEIFS(Entrada!$J$7:$J$3006,Entrada!$D$7:$D$3006,$D$5,Entrada!$I$7:$I$3006,P1277)</f>
        <v>#DIV/0!</v>
      </c>
      <c r="S1277" s="80">
        <v>1.273E-2</v>
      </c>
    </row>
    <row r="1278" spans="14:19" ht="15" customHeight="1">
      <c r="N1278" s="80" t="str">
        <f t="shared" si="43"/>
        <v/>
      </c>
      <c r="O1278" s="80" t="str">
        <f t="shared" si="44"/>
        <v/>
      </c>
      <c r="P1278" s="80" t="str">
        <f>IF(PI_For!C1280=0,"Não cadastrado",PI_For!C1280)</f>
        <v>Não cadastrado</v>
      </c>
      <c r="Q1278" s="80" t="e">
        <f>AVERAGEIFS(Entrada!$G$7:$G$3006,Entrada!$D$7:$D$3006,$D$5,Entrada!$I$7:$I$3006,P1278)</f>
        <v>#DIV/0!</v>
      </c>
      <c r="R1278" s="80" t="e">
        <f>AVERAGEIFS(Entrada!$J$7:$J$3006,Entrada!$D$7:$D$3006,$D$5,Entrada!$I$7:$I$3006,P1278)</f>
        <v>#DIV/0!</v>
      </c>
      <c r="S1278" s="80">
        <v>1.274E-2</v>
      </c>
    </row>
    <row r="1279" spans="14:19" ht="15" customHeight="1">
      <c r="N1279" s="80" t="str">
        <f t="shared" si="43"/>
        <v/>
      </c>
      <c r="O1279" s="80" t="str">
        <f t="shared" si="44"/>
        <v/>
      </c>
      <c r="P1279" s="80" t="str">
        <f>IF(PI_For!C1281=0,"Não cadastrado",PI_For!C1281)</f>
        <v>Não cadastrado</v>
      </c>
      <c r="Q1279" s="80" t="e">
        <f>AVERAGEIFS(Entrada!$G$7:$G$3006,Entrada!$D$7:$D$3006,$D$5,Entrada!$I$7:$I$3006,P1279)</f>
        <v>#DIV/0!</v>
      </c>
      <c r="R1279" s="80" t="e">
        <f>AVERAGEIFS(Entrada!$J$7:$J$3006,Entrada!$D$7:$D$3006,$D$5,Entrada!$I$7:$I$3006,P1279)</f>
        <v>#DIV/0!</v>
      </c>
      <c r="S1279" s="80">
        <v>1.2749999999999999E-2</v>
      </c>
    </row>
    <row r="1280" spans="14:19" ht="15" customHeight="1">
      <c r="N1280" s="80" t="str">
        <f t="shared" si="43"/>
        <v/>
      </c>
      <c r="O1280" s="80" t="str">
        <f t="shared" si="44"/>
        <v/>
      </c>
      <c r="P1280" s="80" t="str">
        <f>IF(PI_For!C1282=0,"Não cadastrado",PI_For!C1282)</f>
        <v>Não cadastrado</v>
      </c>
      <c r="Q1280" s="80" t="e">
        <f>AVERAGEIFS(Entrada!$G$7:$G$3006,Entrada!$D$7:$D$3006,$D$5,Entrada!$I$7:$I$3006,P1280)</f>
        <v>#DIV/0!</v>
      </c>
      <c r="R1280" s="80" t="e">
        <f>AVERAGEIFS(Entrada!$J$7:$J$3006,Entrada!$D$7:$D$3006,$D$5,Entrada!$I$7:$I$3006,P1280)</f>
        <v>#DIV/0!</v>
      </c>
      <c r="S1280" s="80">
        <v>1.2760000000000001E-2</v>
      </c>
    </row>
    <row r="1281" spans="14:19" ht="15" customHeight="1">
      <c r="N1281" s="80" t="str">
        <f t="shared" si="43"/>
        <v/>
      </c>
      <c r="O1281" s="80" t="str">
        <f t="shared" si="44"/>
        <v/>
      </c>
      <c r="P1281" s="80" t="str">
        <f>IF(PI_For!C1283=0,"Não cadastrado",PI_For!C1283)</f>
        <v>Não cadastrado</v>
      </c>
      <c r="Q1281" s="80" t="e">
        <f>AVERAGEIFS(Entrada!$G$7:$G$3006,Entrada!$D$7:$D$3006,$D$5,Entrada!$I$7:$I$3006,P1281)</f>
        <v>#DIV/0!</v>
      </c>
      <c r="R1281" s="80" t="e">
        <f>AVERAGEIFS(Entrada!$J$7:$J$3006,Entrada!$D$7:$D$3006,$D$5,Entrada!$I$7:$I$3006,P1281)</f>
        <v>#DIV/0!</v>
      </c>
      <c r="S1281" s="80">
        <v>1.277E-2</v>
      </c>
    </row>
    <row r="1282" spans="14:19" ht="15" customHeight="1">
      <c r="N1282" s="80" t="str">
        <f t="shared" si="43"/>
        <v/>
      </c>
      <c r="O1282" s="80" t="str">
        <f t="shared" si="44"/>
        <v/>
      </c>
      <c r="P1282" s="80" t="str">
        <f>IF(PI_For!C1284=0,"Não cadastrado",PI_For!C1284)</f>
        <v>Não cadastrado</v>
      </c>
      <c r="Q1282" s="80" t="e">
        <f>AVERAGEIFS(Entrada!$G$7:$G$3006,Entrada!$D$7:$D$3006,$D$5,Entrada!$I$7:$I$3006,P1282)</f>
        <v>#DIV/0!</v>
      </c>
      <c r="R1282" s="80" t="e">
        <f>AVERAGEIFS(Entrada!$J$7:$J$3006,Entrada!$D$7:$D$3006,$D$5,Entrada!$I$7:$I$3006,P1282)</f>
        <v>#DIV/0!</v>
      </c>
      <c r="S1282" s="80">
        <v>1.278E-2</v>
      </c>
    </row>
    <row r="1283" spans="14:19" ht="15" customHeight="1">
      <c r="N1283" s="80" t="str">
        <f t="shared" si="43"/>
        <v/>
      </c>
      <c r="O1283" s="80" t="str">
        <f t="shared" si="44"/>
        <v/>
      </c>
      <c r="P1283" s="80" t="str">
        <f>IF(PI_For!C1285=0,"Não cadastrado",PI_For!C1285)</f>
        <v>Não cadastrado</v>
      </c>
      <c r="Q1283" s="80" t="e">
        <f>AVERAGEIFS(Entrada!$G$7:$G$3006,Entrada!$D$7:$D$3006,$D$5,Entrada!$I$7:$I$3006,P1283)</f>
        <v>#DIV/0!</v>
      </c>
      <c r="R1283" s="80" t="e">
        <f>AVERAGEIFS(Entrada!$J$7:$J$3006,Entrada!$D$7:$D$3006,$D$5,Entrada!$I$7:$I$3006,P1283)</f>
        <v>#DIV/0!</v>
      </c>
      <c r="S1283" s="80">
        <v>1.2789999999999999E-2</v>
      </c>
    </row>
    <row r="1284" spans="14:19" ht="15" customHeight="1">
      <c r="N1284" s="80" t="str">
        <f t="shared" si="43"/>
        <v/>
      </c>
      <c r="O1284" s="80" t="str">
        <f t="shared" si="44"/>
        <v/>
      </c>
      <c r="P1284" s="80" t="str">
        <f>IF(PI_For!C1286=0,"Não cadastrado",PI_For!C1286)</f>
        <v>Não cadastrado</v>
      </c>
      <c r="Q1284" s="80" t="e">
        <f>AVERAGEIFS(Entrada!$G$7:$G$3006,Entrada!$D$7:$D$3006,$D$5,Entrada!$I$7:$I$3006,P1284)</f>
        <v>#DIV/0!</v>
      </c>
      <c r="R1284" s="80" t="e">
        <f>AVERAGEIFS(Entrada!$J$7:$J$3006,Entrada!$D$7:$D$3006,$D$5,Entrada!$I$7:$I$3006,P1284)</f>
        <v>#DIV/0!</v>
      </c>
      <c r="S1284" s="80">
        <v>1.2800000000000001E-2</v>
      </c>
    </row>
    <row r="1285" spans="14:19" ht="15" customHeight="1">
      <c r="N1285" s="80" t="str">
        <f t="shared" si="43"/>
        <v/>
      </c>
      <c r="O1285" s="80" t="str">
        <f t="shared" si="44"/>
        <v/>
      </c>
      <c r="P1285" s="80" t="str">
        <f>IF(PI_For!C1287=0,"Não cadastrado",PI_For!C1287)</f>
        <v>Não cadastrado</v>
      </c>
      <c r="Q1285" s="80" t="e">
        <f>AVERAGEIFS(Entrada!$G$7:$G$3006,Entrada!$D$7:$D$3006,$D$5,Entrada!$I$7:$I$3006,P1285)</f>
        <v>#DIV/0!</v>
      </c>
      <c r="R1285" s="80" t="e">
        <f>AVERAGEIFS(Entrada!$J$7:$J$3006,Entrada!$D$7:$D$3006,$D$5,Entrada!$I$7:$I$3006,P1285)</f>
        <v>#DIV/0!</v>
      </c>
      <c r="S1285" s="80">
        <v>1.281E-2</v>
      </c>
    </row>
    <row r="1286" spans="14:19" ht="15" customHeight="1">
      <c r="N1286" s="80" t="str">
        <f t="shared" ref="N1286:N1349" si="45">IFERROR(Q1286+S1286,"")</f>
        <v/>
      </c>
      <c r="O1286" s="80" t="str">
        <f t="shared" ref="O1286:O1349" si="46">IFERROR(R1286+S1286,"")</f>
        <v/>
      </c>
      <c r="P1286" s="80" t="str">
        <f>IF(PI_For!C1288=0,"Não cadastrado",PI_For!C1288)</f>
        <v>Não cadastrado</v>
      </c>
      <c r="Q1286" s="80" t="e">
        <f>AVERAGEIFS(Entrada!$G$7:$G$3006,Entrada!$D$7:$D$3006,$D$5,Entrada!$I$7:$I$3006,P1286)</f>
        <v>#DIV/0!</v>
      </c>
      <c r="R1286" s="80" t="e">
        <f>AVERAGEIFS(Entrada!$J$7:$J$3006,Entrada!$D$7:$D$3006,$D$5,Entrada!$I$7:$I$3006,P1286)</f>
        <v>#DIV/0!</v>
      </c>
      <c r="S1286" s="80">
        <v>1.282E-2</v>
      </c>
    </row>
    <row r="1287" spans="14:19" ht="15" customHeight="1">
      <c r="N1287" s="80" t="str">
        <f t="shared" si="45"/>
        <v/>
      </c>
      <c r="O1287" s="80" t="str">
        <f t="shared" si="46"/>
        <v/>
      </c>
      <c r="P1287" s="80" t="str">
        <f>IF(PI_For!C1289=0,"Não cadastrado",PI_For!C1289)</f>
        <v>Não cadastrado</v>
      </c>
      <c r="Q1287" s="80" t="e">
        <f>AVERAGEIFS(Entrada!$G$7:$G$3006,Entrada!$D$7:$D$3006,$D$5,Entrada!$I$7:$I$3006,P1287)</f>
        <v>#DIV/0!</v>
      </c>
      <c r="R1287" s="80" t="e">
        <f>AVERAGEIFS(Entrada!$J$7:$J$3006,Entrada!$D$7:$D$3006,$D$5,Entrada!$I$7:$I$3006,P1287)</f>
        <v>#DIV/0!</v>
      </c>
      <c r="S1287" s="80">
        <v>1.2829999999999999E-2</v>
      </c>
    </row>
    <row r="1288" spans="14:19" ht="15" customHeight="1">
      <c r="N1288" s="80" t="str">
        <f t="shared" si="45"/>
        <v/>
      </c>
      <c r="O1288" s="80" t="str">
        <f t="shared" si="46"/>
        <v/>
      </c>
      <c r="P1288" s="80" t="str">
        <f>IF(PI_For!C1290=0,"Não cadastrado",PI_For!C1290)</f>
        <v>Não cadastrado</v>
      </c>
      <c r="Q1288" s="80" t="e">
        <f>AVERAGEIFS(Entrada!$G$7:$G$3006,Entrada!$D$7:$D$3006,$D$5,Entrada!$I$7:$I$3006,P1288)</f>
        <v>#DIV/0!</v>
      </c>
      <c r="R1288" s="80" t="e">
        <f>AVERAGEIFS(Entrada!$J$7:$J$3006,Entrada!$D$7:$D$3006,$D$5,Entrada!$I$7:$I$3006,P1288)</f>
        <v>#DIV/0!</v>
      </c>
      <c r="S1288" s="80">
        <v>1.2840000000000001E-2</v>
      </c>
    </row>
    <row r="1289" spans="14:19" ht="15" customHeight="1">
      <c r="N1289" s="80" t="str">
        <f t="shared" si="45"/>
        <v/>
      </c>
      <c r="O1289" s="80" t="str">
        <f t="shared" si="46"/>
        <v/>
      </c>
      <c r="P1289" s="80" t="str">
        <f>IF(PI_For!C1291=0,"Não cadastrado",PI_For!C1291)</f>
        <v>Não cadastrado</v>
      </c>
      <c r="Q1289" s="80" t="e">
        <f>AVERAGEIFS(Entrada!$G$7:$G$3006,Entrada!$D$7:$D$3006,$D$5,Entrada!$I$7:$I$3006,P1289)</f>
        <v>#DIV/0!</v>
      </c>
      <c r="R1289" s="80" t="e">
        <f>AVERAGEIFS(Entrada!$J$7:$J$3006,Entrada!$D$7:$D$3006,$D$5,Entrada!$I$7:$I$3006,P1289)</f>
        <v>#DIV/0!</v>
      </c>
      <c r="S1289" s="80">
        <v>1.285E-2</v>
      </c>
    </row>
    <row r="1290" spans="14:19" ht="15" customHeight="1">
      <c r="N1290" s="80" t="str">
        <f t="shared" si="45"/>
        <v/>
      </c>
      <c r="O1290" s="80" t="str">
        <f t="shared" si="46"/>
        <v/>
      </c>
      <c r="P1290" s="80" t="str">
        <f>IF(PI_For!C1292=0,"Não cadastrado",PI_For!C1292)</f>
        <v>Não cadastrado</v>
      </c>
      <c r="Q1290" s="80" t="e">
        <f>AVERAGEIFS(Entrada!$G$7:$G$3006,Entrada!$D$7:$D$3006,$D$5,Entrada!$I$7:$I$3006,P1290)</f>
        <v>#DIV/0!</v>
      </c>
      <c r="R1290" s="80" t="e">
        <f>AVERAGEIFS(Entrada!$J$7:$J$3006,Entrada!$D$7:$D$3006,$D$5,Entrada!$I$7:$I$3006,P1290)</f>
        <v>#DIV/0!</v>
      </c>
      <c r="S1290" s="80">
        <v>1.286E-2</v>
      </c>
    </row>
    <row r="1291" spans="14:19" ht="15" customHeight="1">
      <c r="N1291" s="80" t="str">
        <f t="shared" si="45"/>
        <v/>
      </c>
      <c r="O1291" s="80" t="str">
        <f t="shared" si="46"/>
        <v/>
      </c>
      <c r="P1291" s="80" t="str">
        <f>IF(PI_For!C1293=0,"Não cadastrado",PI_For!C1293)</f>
        <v>Não cadastrado</v>
      </c>
      <c r="Q1291" s="80" t="e">
        <f>AVERAGEIFS(Entrada!$G$7:$G$3006,Entrada!$D$7:$D$3006,$D$5,Entrada!$I$7:$I$3006,P1291)</f>
        <v>#DIV/0!</v>
      </c>
      <c r="R1291" s="80" t="e">
        <f>AVERAGEIFS(Entrada!$J$7:$J$3006,Entrada!$D$7:$D$3006,$D$5,Entrada!$I$7:$I$3006,P1291)</f>
        <v>#DIV/0!</v>
      </c>
      <c r="S1291" s="80">
        <v>1.2869999999999999E-2</v>
      </c>
    </row>
    <row r="1292" spans="14:19" ht="15" customHeight="1">
      <c r="N1292" s="80" t="str">
        <f t="shared" si="45"/>
        <v/>
      </c>
      <c r="O1292" s="80" t="str">
        <f t="shared" si="46"/>
        <v/>
      </c>
      <c r="P1292" s="80" t="str">
        <f>IF(PI_For!C1294=0,"Não cadastrado",PI_For!C1294)</f>
        <v>Não cadastrado</v>
      </c>
      <c r="Q1292" s="80" t="e">
        <f>AVERAGEIFS(Entrada!$G$7:$G$3006,Entrada!$D$7:$D$3006,$D$5,Entrada!$I$7:$I$3006,P1292)</f>
        <v>#DIV/0!</v>
      </c>
      <c r="R1292" s="80" t="e">
        <f>AVERAGEIFS(Entrada!$J$7:$J$3006,Entrada!$D$7:$D$3006,$D$5,Entrada!$I$7:$I$3006,P1292)</f>
        <v>#DIV/0!</v>
      </c>
      <c r="S1292" s="80">
        <v>1.2880000000000001E-2</v>
      </c>
    </row>
    <row r="1293" spans="14:19" ht="15" customHeight="1">
      <c r="N1293" s="80" t="str">
        <f t="shared" si="45"/>
        <v/>
      </c>
      <c r="O1293" s="80" t="str">
        <f t="shared" si="46"/>
        <v/>
      </c>
      <c r="P1293" s="80" t="str">
        <f>IF(PI_For!C1295=0,"Não cadastrado",PI_For!C1295)</f>
        <v>Não cadastrado</v>
      </c>
      <c r="Q1293" s="80" t="e">
        <f>AVERAGEIFS(Entrada!$G$7:$G$3006,Entrada!$D$7:$D$3006,$D$5,Entrada!$I$7:$I$3006,P1293)</f>
        <v>#DIV/0!</v>
      </c>
      <c r="R1293" s="80" t="e">
        <f>AVERAGEIFS(Entrada!$J$7:$J$3006,Entrada!$D$7:$D$3006,$D$5,Entrada!$I$7:$I$3006,P1293)</f>
        <v>#DIV/0!</v>
      </c>
      <c r="S1293" s="80">
        <v>1.289E-2</v>
      </c>
    </row>
    <row r="1294" spans="14:19" ht="15" customHeight="1">
      <c r="N1294" s="80" t="str">
        <f t="shared" si="45"/>
        <v/>
      </c>
      <c r="O1294" s="80" t="str">
        <f t="shared" si="46"/>
        <v/>
      </c>
      <c r="P1294" s="80" t="str">
        <f>IF(PI_For!C1296=0,"Não cadastrado",PI_For!C1296)</f>
        <v>Não cadastrado</v>
      </c>
      <c r="Q1294" s="80" t="e">
        <f>AVERAGEIFS(Entrada!$G$7:$G$3006,Entrada!$D$7:$D$3006,$D$5,Entrada!$I$7:$I$3006,P1294)</f>
        <v>#DIV/0!</v>
      </c>
      <c r="R1294" s="80" t="e">
        <f>AVERAGEIFS(Entrada!$J$7:$J$3006,Entrada!$D$7:$D$3006,$D$5,Entrada!$I$7:$I$3006,P1294)</f>
        <v>#DIV/0!</v>
      </c>
      <c r="S1294" s="80">
        <v>1.29E-2</v>
      </c>
    </row>
    <row r="1295" spans="14:19" ht="15" customHeight="1">
      <c r="N1295" s="80" t="str">
        <f t="shared" si="45"/>
        <v/>
      </c>
      <c r="O1295" s="80" t="str">
        <f t="shared" si="46"/>
        <v/>
      </c>
      <c r="P1295" s="80" t="str">
        <f>IF(PI_For!C1297=0,"Não cadastrado",PI_For!C1297)</f>
        <v>Não cadastrado</v>
      </c>
      <c r="Q1295" s="80" t="e">
        <f>AVERAGEIFS(Entrada!$G$7:$G$3006,Entrada!$D$7:$D$3006,$D$5,Entrada!$I$7:$I$3006,P1295)</f>
        <v>#DIV/0!</v>
      </c>
      <c r="R1295" s="80" t="e">
        <f>AVERAGEIFS(Entrada!$J$7:$J$3006,Entrada!$D$7:$D$3006,$D$5,Entrada!$I$7:$I$3006,P1295)</f>
        <v>#DIV/0!</v>
      </c>
      <c r="S1295" s="80">
        <v>1.291E-2</v>
      </c>
    </row>
    <row r="1296" spans="14:19" ht="15" customHeight="1">
      <c r="N1296" s="80" t="str">
        <f t="shared" si="45"/>
        <v/>
      </c>
      <c r="O1296" s="80" t="str">
        <f t="shared" si="46"/>
        <v/>
      </c>
      <c r="P1296" s="80" t="str">
        <f>IF(PI_For!C1298=0,"Não cadastrado",PI_For!C1298)</f>
        <v>Não cadastrado</v>
      </c>
      <c r="Q1296" s="80" t="e">
        <f>AVERAGEIFS(Entrada!$G$7:$G$3006,Entrada!$D$7:$D$3006,$D$5,Entrada!$I$7:$I$3006,P1296)</f>
        <v>#DIV/0!</v>
      </c>
      <c r="R1296" s="80" t="e">
        <f>AVERAGEIFS(Entrada!$J$7:$J$3006,Entrada!$D$7:$D$3006,$D$5,Entrada!$I$7:$I$3006,P1296)</f>
        <v>#DIV/0!</v>
      </c>
      <c r="S1296" s="80">
        <v>1.2919999999999999E-2</v>
      </c>
    </row>
    <row r="1297" spans="14:19" ht="15" customHeight="1">
      <c r="N1297" s="80" t="str">
        <f t="shared" si="45"/>
        <v/>
      </c>
      <c r="O1297" s="80" t="str">
        <f t="shared" si="46"/>
        <v/>
      </c>
      <c r="P1297" s="80" t="str">
        <f>IF(PI_For!C1299=0,"Não cadastrado",PI_For!C1299)</f>
        <v>Não cadastrado</v>
      </c>
      <c r="Q1297" s="80" t="e">
        <f>AVERAGEIFS(Entrada!$G$7:$G$3006,Entrada!$D$7:$D$3006,$D$5,Entrada!$I$7:$I$3006,P1297)</f>
        <v>#DIV/0!</v>
      </c>
      <c r="R1297" s="80" t="e">
        <f>AVERAGEIFS(Entrada!$J$7:$J$3006,Entrada!$D$7:$D$3006,$D$5,Entrada!$I$7:$I$3006,P1297)</f>
        <v>#DIV/0!</v>
      </c>
      <c r="S1297" s="80">
        <v>1.2930000000000001E-2</v>
      </c>
    </row>
    <row r="1298" spans="14:19" ht="15" customHeight="1">
      <c r="N1298" s="80" t="str">
        <f t="shared" si="45"/>
        <v/>
      </c>
      <c r="O1298" s="80" t="str">
        <f t="shared" si="46"/>
        <v/>
      </c>
      <c r="P1298" s="80" t="str">
        <f>IF(PI_For!C1300=0,"Não cadastrado",PI_For!C1300)</f>
        <v>Não cadastrado</v>
      </c>
      <c r="Q1298" s="80" t="e">
        <f>AVERAGEIFS(Entrada!$G$7:$G$3006,Entrada!$D$7:$D$3006,$D$5,Entrada!$I$7:$I$3006,P1298)</f>
        <v>#DIV/0!</v>
      </c>
      <c r="R1298" s="80" t="e">
        <f>AVERAGEIFS(Entrada!$J$7:$J$3006,Entrada!$D$7:$D$3006,$D$5,Entrada!$I$7:$I$3006,P1298)</f>
        <v>#DIV/0!</v>
      </c>
      <c r="S1298" s="80">
        <v>1.294E-2</v>
      </c>
    </row>
    <row r="1299" spans="14:19" ht="15" customHeight="1">
      <c r="N1299" s="80" t="str">
        <f t="shared" si="45"/>
        <v/>
      </c>
      <c r="O1299" s="80" t="str">
        <f t="shared" si="46"/>
        <v/>
      </c>
      <c r="P1299" s="80" t="str">
        <f>IF(PI_For!C1301=0,"Não cadastrado",PI_For!C1301)</f>
        <v>Não cadastrado</v>
      </c>
      <c r="Q1299" s="80" t="e">
        <f>AVERAGEIFS(Entrada!$G$7:$G$3006,Entrada!$D$7:$D$3006,$D$5,Entrada!$I$7:$I$3006,P1299)</f>
        <v>#DIV/0!</v>
      </c>
      <c r="R1299" s="80" t="e">
        <f>AVERAGEIFS(Entrada!$J$7:$J$3006,Entrada!$D$7:$D$3006,$D$5,Entrada!$I$7:$I$3006,P1299)</f>
        <v>#DIV/0!</v>
      </c>
      <c r="S1299" s="80">
        <v>1.295E-2</v>
      </c>
    </row>
    <row r="1300" spans="14:19" ht="15" customHeight="1">
      <c r="N1300" s="80" t="str">
        <f t="shared" si="45"/>
        <v/>
      </c>
      <c r="O1300" s="80" t="str">
        <f t="shared" si="46"/>
        <v/>
      </c>
      <c r="P1300" s="80" t="str">
        <f>IF(PI_For!C1302=0,"Não cadastrado",PI_For!C1302)</f>
        <v>Não cadastrado</v>
      </c>
      <c r="Q1300" s="80" t="e">
        <f>AVERAGEIFS(Entrada!$G$7:$G$3006,Entrada!$D$7:$D$3006,$D$5,Entrada!$I$7:$I$3006,P1300)</f>
        <v>#DIV/0!</v>
      </c>
      <c r="R1300" s="80" t="e">
        <f>AVERAGEIFS(Entrada!$J$7:$J$3006,Entrada!$D$7:$D$3006,$D$5,Entrada!$I$7:$I$3006,P1300)</f>
        <v>#DIV/0!</v>
      </c>
      <c r="S1300" s="80">
        <v>1.2959999999999999E-2</v>
      </c>
    </row>
    <row r="1301" spans="14:19" ht="15" customHeight="1">
      <c r="N1301" s="80" t="str">
        <f t="shared" si="45"/>
        <v/>
      </c>
      <c r="O1301" s="80" t="str">
        <f t="shared" si="46"/>
        <v/>
      </c>
      <c r="P1301" s="80" t="str">
        <f>IF(PI_For!C1303=0,"Não cadastrado",PI_For!C1303)</f>
        <v>Não cadastrado</v>
      </c>
      <c r="Q1301" s="80" t="e">
        <f>AVERAGEIFS(Entrada!$G$7:$G$3006,Entrada!$D$7:$D$3006,$D$5,Entrada!$I$7:$I$3006,P1301)</f>
        <v>#DIV/0!</v>
      </c>
      <c r="R1301" s="80" t="e">
        <f>AVERAGEIFS(Entrada!$J$7:$J$3006,Entrada!$D$7:$D$3006,$D$5,Entrada!$I$7:$I$3006,P1301)</f>
        <v>#DIV/0!</v>
      </c>
      <c r="S1301" s="80">
        <v>1.2970000000000001E-2</v>
      </c>
    </row>
    <row r="1302" spans="14:19" ht="15" customHeight="1">
      <c r="N1302" s="80" t="str">
        <f t="shared" si="45"/>
        <v/>
      </c>
      <c r="O1302" s="80" t="str">
        <f t="shared" si="46"/>
        <v/>
      </c>
      <c r="P1302" s="80" t="str">
        <f>IF(PI_For!C1304=0,"Não cadastrado",PI_For!C1304)</f>
        <v>Não cadastrado</v>
      </c>
      <c r="Q1302" s="80" t="e">
        <f>AVERAGEIFS(Entrada!$G$7:$G$3006,Entrada!$D$7:$D$3006,$D$5,Entrada!$I$7:$I$3006,P1302)</f>
        <v>#DIV/0!</v>
      </c>
      <c r="R1302" s="80" t="e">
        <f>AVERAGEIFS(Entrada!$J$7:$J$3006,Entrada!$D$7:$D$3006,$D$5,Entrada!$I$7:$I$3006,P1302)</f>
        <v>#DIV/0!</v>
      </c>
      <c r="S1302" s="80">
        <v>1.298E-2</v>
      </c>
    </row>
    <row r="1303" spans="14:19" ht="15" customHeight="1">
      <c r="N1303" s="80" t="str">
        <f t="shared" si="45"/>
        <v/>
      </c>
      <c r="O1303" s="80" t="str">
        <f t="shared" si="46"/>
        <v/>
      </c>
      <c r="P1303" s="80" t="str">
        <f>IF(PI_For!C1305=0,"Não cadastrado",PI_For!C1305)</f>
        <v>Não cadastrado</v>
      </c>
      <c r="Q1303" s="80" t="e">
        <f>AVERAGEIFS(Entrada!$G$7:$G$3006,Entrada!$D$7:$D$3006,$D$5,Entrada!$I$7:$I$3006,P1303)</f>
        <v>#DIV/0!</v>
      </c>
      <c r="R1303" s="80" t="e">
        <f>AVERAGEIFS(Entrada!$J$7:$J$3006,Entrada!$D$7:$D$3006,$D$5,Entrada!$I$7:$I$3006,P1303)</f>
        <v>#DIV/0!</v>
      </c>
      <c r="S1303" s="80">
        <v>1.299E-2</v>
      </c>
    </row>
    <row r="1304" spans="14:19" ht="15" customHeight="1">
      <c r="N1304" s="80" t="str">
        <f t="shared" si="45"/>
        <v/>
      </c>
      <c r="O1304" s="80" t="str">
        <f t="shared" si="46"/>
        <v/>
      </c>
      <c r="P1304" s="80" t="str">
        <f>IF(PI_For!C1306=0,"Não cadastrado",PI_For!C1306)</f>
        <v>Não cadastrado</v>
      </c>
      <c r="Q1304" s="80" t="e">
        <f>AVERAGEIFS(Entrada!$G$7:$G$3006,Entrada!$D$7:$D$3006,$D$5,Entrada!$I$7:$I$3006,P1304)</f>
        <v>#DIV/0!</v>
      </c>
      <c r="R1304" s="80" t="e">
        <f>AVERAGEIFS(Entrada!$J$7:$J$3006,Entrada!$D$7:$D$3006,$D$5,Entrada!$I$7:$I$3006,P1304)</f>
        <v>#DIV/0!</v>
      </c>
      <c r="S1304" s="80">
        <v>1.2999999999999999E-2</v>
      </c>
    </row>
    <row r="1305" spans="14:19" ht="15" customHeight="1">
      <c r="N1305" s="80" t="str">
        <f t="shared" si="45"/>
        <v/>
      </c>
      <c r="O1305" s="80" t="str">
        <f t="shared" si="46"/>
        <v/>
      </c>
      <c r="P1305" s="80" t="str">
        <f>IF(PI_For!C1307=0,"Não cadastrado",PI_For!C1307)</f>
        <v>Não cadastrado</v>
      </c>
      <c r="Q1305" s="80" t="e">
        <f>AVERAGEIFS(Entrada!$G$7:$G$3006,Entrada!$D$7:$D$3006,$D$5,Entrada!$I$7:$I$3006,P1305)</f>
        <v>#DIV/0!</v>
      </c>
      <c r="R1305" s="80" t="e">
        <f>AVERAGEIFS(Entrada!$J$7:$J$3006,Entrada!$D$7:$D$3006,$D$5,Entrada!$I$7:$I$3006,P1305)</f>
        <v>#DIV/0!</v>
      </c>
      <c r="S1305" s="80">
        <v>1.3010000000000001E-2</v>
      </c>
    </row>
    <row r="1306" spans="14:19" ht="15" customHeight="1">
      <c r="N1306" s="80" t="str">
        <f t="shared" si="45"/>
        <v/>
      </c>
      <c r="O1306" s="80" t="str">
        <f t="shared" si="46"/>
        <v/>
      </c>
      <c r="P1306" s="80" t="str">
        <f>IF(PI_For!C1308=0,"Não cadastrado",PI_For!C1308)</f>
        <v>Não cadastrado</v>
      </c>
      <c r="Q1306" s="80" t="e">
        <f>AVERAGEIFS(Entrada!$G$7:$G$3006,Entrada!$D$7:$D$3006,$D$5,Entrada!$I$7:$I$3006,P1306)</f>
        <v>#DIV/0!</v>
      </c>
      <c r="R1306" s="80" t="e">
        <f>AVERAGEIFS(Entrada!$J$7:$J$3006,Entrada!$D$7:$D$3006,$D$5,Entrada!$I$7:$I$3006,P1306)</f>
        <v>#DIV/0!</v>
      </c>
      <c r="S1306" s="80">
        <v>1.302E-2</v>
      </c>
    </row>
    <row r="1307" spans="14:19" ht="15" customHeight="1">
      <c r="N1307" s="80" t="str">
        <f t="shared" si="45"/>
        <v/>
      </c>
      <c r="O1307" s="80" t="str">
        <f t="shared" si="46"/>
        <v/>
      </c>
      <c r="P1307" s="80" t="str">
        <f>IF(PI_For!C1309=0,"Não cadastrado",PI_For!C1309)</f>
        <v>Não cadastrado</v>
      </c>
      <c r="Q1307" s="80" t="e">
        <f>AVERAGEIFS(Entrada!$G$7:$G$3006,Entrada!$D$7:$D$3006,$D$5,Entrada!$I$7:$I$3006,P1307)</f>
        <v>#DIV/0!</v>
      </c>
      <c r="R1307" s="80" t="e">
        <f>AVERAGEIFS(Entrada!$J$7:$J$3006,Entrada!$D$7:$D$3006,$D$5,Entrada!$I$7:$I$3006,P1307)</f>
        <v>#DIV/0!</v>
      </c>
      <c r="S1307" s="80">
        <v>1.303E-2</v>
      </c>
    </row>
    <row r="1308" spans="14:19" ht="15" customHeight="1">
      <c r="N1308" s="80" t="str">
        <f t="shared" si="45"/>
        <v/>
      </c>
      <c r="O1308" s="80" t="str">
        <f t="shared" si="46"/>
        <v/>
      </c>
      <c r="P1308" s="80" t="str">
        <f>IF(PI_For!C1310=0,"Não cadastrado",PI_For!C1310)</f>
        <v>Não cadastrado</v>
      </c>
      <c r="Q1308" s="80" t="e">
        <f>AVERAGEIFS(Entrada!$G$7:$G$3006,Entrada!$D$7:$D$3006,$D$5,Entrada!$I$7:$I$3006,P1308)</f>
        <v>#DIV/0!</v>
      </c>
      <c r="R1308" s="80" t="e">
        <f>AVERAGEIFS(Entrada!$J$7:$J$3006,Entrada!$D$7:$D$3006,$D$5,Entrada!$I$7:$I$3006,P1308)</f>
        <v>#DIV/0!</v>
      </c>
      <c r="S1308" s="80">
        <v>1.304E-2</v>
      </c>
    </row>
    <row r="1309" spans="14:19" ht="15" customHeight="1">
      <c r="N1309" s="80" t="str">
        <f t="shared" si="45"/>
        <v/>
      </c>
      <c r="O1309" s="80" t="str">
        <f t="shared" si="46"/>
        <v/>
      </c>
      <c r="P1309" s="80" t="str">
        <f>IF(PI_For!C1311=0,"Não cadastrado",PI_For!C1311)</f>
        <v>Não cadastrado</v>
      </c>
      <c r="Q1309" s="80" t="e">
        <f>AVERAGEIFS(Entrada!$G$7:$G$3006,Entrada!$D$7:$D$3006,$D$5,Entrada!$I$7:$I$3006,P1309)</f>
        <v>#DIV/0!</v>
      </c>
      <c r="R1309" s="80" t="e">
        <f>AVERAGEIFS(Entrada!$J$7:$J$3006,Entrada!$D$7:$D$3006,$D$5,Entrada!$I$7:$I$3006,P1309)</f>
        <v>#DIV/0!</v>
      </c>
      <c r="S1309" s="80">
        <v>1.3050000000000001E-2</v>
      </c>
    </row>
    <row r="1310" spans="14:19" ht="15" customHeight="1">
      <c r="N1310" s="80" t="str">
        <f t="shared" si="45"/>
        <v/>
      </c>
      <c r="O1310" s="80" t="str">
        <f t="shared" si="46"/>
        <v/>
      </c>
      <c r="P1310" s="80" t="str">
        <f>IF(PI_For!C1312=0,"Não cadastrado",PI_For!C1312)</f>
        <v>Não cadastrado</v>
      </c>
      <c r="Q1310" s="80" t="e">
        <f>AVERAGEIFS(Entrada!$G$7:$G$3006,Entrada!$D$7:$D$3006,$D$5,Entrada!$I$7:$I$3006,P1310)</f>
        <v>#DIV/0!</v>
      </c>
      <c r="R1310" s="80" t="e">
        <f>AVERAGEIFS(Entrada!$J$7:$J$3006,Entrada!$D$7:$D$3006,$D$5,Entrada!$I$7:$I$3006,P1310)</f>
        <v>#DIV/0!</v>
      </c>
      <c r="S1310" s="80">
        <v>1.306E-2</v>
      </c>
    </row>
    <row r="1311" spans="14:19" ht="15" customHeight="1">
      <c r="N1311" s="80" t="str">
        <f t="shared" si="45"/>
        <v/>
      </c>
      <c r="O1311" s="80" t="str">
        <f t="shared" si="46"/>
        <v/>
      </c>
      <c r="P1311" s="80" t="str">
        <f>IF(PI_For!C1313=0,"Não cadastrado",PI_For!C1313)</f>
        <v>Não cadastrado</v>
      </c>
      <c r="Q1311" s="80" t="e">
        <f>AVERAGEIFS(Entrada!$G$7:$G$3006,Entrada!$D$7:$D$3006,$D$5,Entrada!$I$7:$I$3006,P1311)</f>
        <v>#DIV/0!</v>
      </c>
      <c r="R1311" s="80" t="e">
        <f>AVERAGEIFS(Entrada!$J$7:$J$3006,Entrada!$D$7:$D$3006,$D$5,Entrada!$I$7:$I$3006,P1311)</f>
        <v>#DIV/0!</v>
      </c>
      <c r="S1311" s="80">
        <v>1.307E-2</v>
      </c>
    </row>
    <row r="1312" spans="14:19" ht="15" customHeight="1">
      <c r="N1312" s="80" t="str">
        <f t="shared" si="45"/>
        <v/>
      </c>
      <c r="O1312" s="80" t="str">
        <f t="shared" si="46"/>
        <v/>
      </c>
      <c r="P1312" s="80" t="str">
        <f>IF(PI_For!C1314=0,"Não cadastrado",PI_For!C1314)</f>
        <v>Não cadastrado</v>
      </c>
      <c r="Q1312" s="80" t="e">
        <f>AVERAGEIFS(Entrada!$G$7:$G$3006,Entrada!$D$7:$D$3006,$D$5,Entrada!$I$7:$I$3006,P1312)</f>
        <v>#DIV/0!</v>
      </c>
      <c r="R1312" s="80" t="e">
        <f>AVERAGEIFS(Entrada!$J$7:$J$3006,Entrada!$D$7:$D$3006,$D$5,Entrada!$I$7:$I$3006,P1312)</f>
        <v>#DIV/0!</v>
      </c>
      <c r="S1312" s="80">
        <v>1.308E-2</v>
      </c>
    </row>
    <row r="1313" spans="14:19" ht="15" customHeight="1">
      <c r="N1313" s="80" t="str">
        <f t="shared" si="45"/>
        <v/>
      </c>
      <c r="O1313" s="80" t="str">
        <f t="shared" si="46"/>
        <v/>
      </c>
      <c r="P1313" s="80" t="str">
        <f>IF(PI_For!C1315=0,"Não cadastrado",PI_For!C1315)</f>
        <v>Não cadastrado</v>
      </c>
      <c r="Q1313" s="80" t="e">
        <f>AVERAGEIFS(Entrada!$G$7:$G$3006,Entrada!$D$7:$D$3006,$D$5,Entrada!$I$7:$I$3006,P1313)</f>
        <v>#DIV/0!</v>
      </c>
      <c r="R1313" s="80" t="e">
        <f>AVERAGEIFS(Entrada!$J$7:$J$3006,Entrada!$D$7:$D$3006,$D$5,Entrada!$I$7:$I$3006,P1313)</f>
        <v>#DIV/0!</v>
      </c>
      <c r="S1313" s="80">
        <v>1.3089999999999999E-2</v>
      </c>
    </row>
    <row r="1314" spans="14:19" ht="15" customHeight="1">
      <c r="N1314" s="80" t="str">
        <f t="shared" si="45"/>
        <v/>
      </c>
      <c r="O1314" s="80" t="str">
        <f t="shared" si="46"/>
        <v/>
      </c>
      <c r="P1314" s="80" t="str">
        <f>IF(PI_For!C1316=0,"Não cadastrado",PI_For!C1316)</f>
        <v>Não cadastrado</v>
      </c>
      <c r="Q1314" s="80" t="e">
        <f>AVERAGEIFS(Entrada!$G$7:$G$3006,Entrada!$D$7:$D$3006,$D$5,Entrada!$I$7:$I$3006,P1314)</f>
        <v>#DIV/0!</v>
      </c>
      <c r="R1314" s="80" t="e">
        <f>AVERAGEIFS(Entrada!$J$7:$J$3006,Entrada!$D$7:$D$3006,$D$5,Entrada!$I$7:$I$3006,P1314)</f>
        <v>#DIV/0!</v>
      </c>
      <c r="S1314" s="80">
        <v>1.3100000000000001E-2</v>
      </c>
    </row>
    <row r="1315" spans="14:19" ht="15" customHeight="1">
      <c r="N1315" s="80" t="str">
        <f t="shared" si="45"/>
        <v/>
      </c>
      <c r="O1315" s="80" t="str">
        <f t="shared" si="46"/>
        <v/>
      </c>
      <c r="P1315" s="80" t="str">
        <f>IF(PI_For!C1317=0,"Não cadastrado",PI_For!C1317)</f>
        <v>Não cadastrado</v>
      </c>
      <c r="Q1315" s="80" t="e">
        <f>AVERAGEIFS(Entrada!$G$7:$G$3006,Entrada!$D$7:$D$3006,$D$5,Entrada!$I$7:$I$3006,P1315)</f>
        <v>#DIV/0!</v>
      </c>
      <c r="R1315" s="80" t="e">
        <f>AVERAGEIFS(Entrada!$J$7:$J$3006,Entrada!$D$7:$D$3006,$D$5,Entrada!$I$7:$I$3006,P1315)</f>
        <v>#DIV/0!</v>
      </c>
      <c r="S1315" s="80">
        <v>1.311E-2</v>
      </c>
    </row>
    <row r="1316" spans="14:19" ht="15" customHeight="1">
      <c r="N1316" s="80" t="str">
        <f t="shared" si="45"/>
        <v/>
      </c>
      <c r="O1316" s="80" t="str">
        <f t="shared" si="46"/>
        <v/>
      </c>
      <c r="P1316" s="80" t="str">
        <f>IF(PI_For!C1318=0,"Não cadastrado",PI_For!C1318)</f>
        <v>Não cadastrado</v>
      </c>
      <c r="Q1316" s="80" t="e">
        <f>AVERAGEIFS(Entrada!$G$7:$G$3006,Entrada!$D$7:$D$3006,$D$5,Entrada!$I$7:$I$3006,P1316)</f>
        <v>#DIV/0!</v>
      </c>
      <c r="R1316" s="80" t="e">
        <f>AVERAGEIFS(Entrada!$J$7:$J$3006,Entrada!$D$7:$D$3006,$D$5,Entrada!$I$7:$I$3006,P1316)</f>
        <v>#DIV/0!</v>
      </c>
      <c r="S1316" s="80">
        <v>1.312E-2</v>
      </c>
    </row>
    <row r="1317" spans="14:19" ht="15" customHeight="1">
      <c r="N1317" s="80" t="str">
        <f t="shared" si="45"/>
        <v/>
      </c>
      <c r="O1317" s="80" t="str">
        <f t="shared" si="46"/>
        <v/>
      </c>
      <c r="P1317" s="80" t="str">
        <f>IF(PI_For!C1319=0,"Não cadastrado",PI_For!C1319)</f>
        <v>Não cadastrado</v>
      </c>
      <c r="Q1317" s="80" t="e">
        <f>AVERAGEIFS(Entrada!$G$7:$G$3006,Entrada!$D$7:$D$3006,$D$5,Entrada!$I$7:$I$3006,P1317)</f>
        <v>#DIV/0!</v>
      </c>
      <c r="R1317" s="80" t="e">
        <f>AVERAGEIFS(Entrada!$J$7:$J$3006,Entrada!$D$7:$D$3006,$D$5,Entrada!$I$7:$I$3006,P1317)</f>
        <v>#DIV/0!</v>
      </c>
      <c r="S1317" s="80">
        <v>1.3129999999999999E-2</v>
      </c>
    </row>
    <row r="1318" spans="14:19" ht="15" customHeight="1">
      <c r="N1318" s="80" t="str">
        <f t="shared" si="45"/>
        <v/>
      </c>
      <c r="O1318" s="80" t="str">
        <f t="shared" si="46"/>
        <v/>
      </c>
      <c r="P1318" s="80" t="str">
        <f>IF(PI_For!C1320=0,"Não cadastrado",PI_For!C1320)</f>
        <v>Não cadastrado</v>
      </c>
      <c r="Q1318" s="80" t="e">
        <f>AVERAGEIFS(Entrada!$G$7:$G$3006,Entrada!$D$7:$D$3006,$D$5,Entrada!$I$7:$I$3006,P1318)</f>
        <v>#DIV/0!</v>
      </c>
      <c r="R1318" s="80" t="e">
        <f>AVERAGEIFS(Entrada!$J$7:$J$3006,Entrada!$D$7:$D$3006,$D$5,Entrada!$I$7:$I$3006,P1318)</f>
        <v>#DIV/0!</v>
      </c>
      <c r="S1318" s="80">
        <v>1.3140000000000001E-2</v>
      </c>
    </row>
    <row r="1319" spans="14:19" ht="15" customHeight="1">
      <c r="N1319" s="80" t="str">
        <f t="shared" si="45"/>
        <v/>
      </c>
      <c r="O1319" s="80" t="str">
        <f t="shared" si="46"/>
        <v/>
      </c>
      <c r="P1319" s="80" t="str">
        <f>IF(PI_For!C1321=0,"Não cadastrado",PI_For!C1321)</f>
        <v>Não cadastrado</v>
      </c>
      <c r="Q1319" s="80" t="e">
        <f>AVERAGEIFS(Entrada!$G$7:$G$3006,Entrada!$D$7:$D$3006,$D$5,Entrada!$I$7:$I$3006,P1319)</f>
        <v>#DIV/0!</v>
      </c>
      <c r="R1319" s="80" t="e">
        <f>AVERAGEIFS(Entrada!$J$7:$J$3006,Entrada!$D$7:$D$3006,$D$5,Entrada!$I$7:$I$3006,P1319)</f>
        <v>#DIV/0!</v>
      </c>
      <c r="S1319" s="80">
        <v>1.315E-2</v>
      </c>
    </row>
    <row r="1320" spans="14:19" ht="15" customHeight="1">
      <c r="N1320" s="80" t="str">
        <f t="shared" si="45"/>
        <v/>
      </c>
      <c r="O1320" s="80" t="str">
        <f t="shared" si="46"/>
        <v/>
      </c>
      <c r="P1320" s="80" t="str">
        <f>IF(PI_For!C1322=0,"Não cadastrado",PI_For!C1322)</f>
        <v>Não cadastrado</v>
      </c>
      <c r="Q1320" s="80" t="e">
        <f>AVERAGEIFS(Entrada!$G$7:$G$3006,Entrada!$D$7:$D$3006,$D$5,Entrada!$I$7:$I$3006,P1320)</f>
        <v>#DIV/0!</v>
      </c>
      <c r="R1320" s="80" t="e">
        <f>AVERAGEIFS(Entrada!$J$7:$J$3006,Entrada!$D$7:$D$3006,$D$5,Entrada!$I$7:$I$3006,P1320)</f>
        <v>#DIV/0!</v>
      </c>
      <c r="S1320" s="80">
        <v>1.316E-2</v>
      </c>
    </row>
    <row r="1321" spans="14:19" ht="15" customHeight="1">
      <c r="N1321" s="80" t="str">
        <f t="shared" si="45"/>
        <v/>
      </c>
      <c r="O1321" s="80" t="str">
        <f t="shared" si="46"/>
        <v/>
      </c>
      <c r="P1321" s="80" t="str">
        <f>IF(PI_For!C1323=0,"Não cadastrado",PI_For!C1323)</f>
        <v>Não cadastrado</v>
      </c>
      <c r="Q1321" s="80" t="e">
        <f>AVERAGEIFS(Entrada!$G$7:$G$3006,Entrada!$D$7:$D$3006,$D$5,Entrada!$I$7:$I$3006,P1321)</f>
        <v>#DIV/0!</v>
      </c>
      <c r="R1321" s="80" t="e">
        <f>AVERAGEIFS(Entrada!$J$7:$J$3006,Entrada!$D$7:$D$3006,$D$5,Entrada!$I$7:$I$3006,P1321)</f>
        <v>#DIV/0!</v>
      </c>
      <c r="S1321" s="80">
        <v>1.3169999999999999E-2</v>
      </c>
    </row>
    <row r="1322" spans="14:19" ht="15" customHeight="1">
      <c r="N1322" s="80" t="str">
        <f t="shared" si="45"/>
        <v/>
      </c>
      <c r="O1322" s="80" t="str">
        <f t="shared" si="46"/>
        <v/>
      </c>
      <c r="P1322" s="80" t="str">
        <f>IF(PI_For!C1324=0,"Não cadastrado",PI_For!C1324)</f>
        <v>Não cadastrado</v>
      </c>
      <c r="Q1322" s="80" t="e">
        <f>AVERAGEIFS(Entrada!$G$7:$G$3006,Entrada!$D$7:$D$3006,$D$5,Entrada!$I$7:$I$3006,P1322)</f>
        <v>#DIV/0!</v>
      </c>
      <c r="R1322" s="80" t="e">
        <f>AVERAGEIFS(Entrada!$J$7:$J$3006,Entrada!$D$7:$D$3006,$D$5,Entrada!$I$7:$I$3006,P1322)</f>
        <v>#DIV/0!</v>
      </c>
      <c r="S1322" s="80">
        <v>1.3180000000000001E-2</v>
      </c>
    </row>
    <row r="1323" spans="14:19" ht="15" customHeight="1">
      <c r="N1323" s="80" t="str">
        <f t="shared" si="45"/>
        <v/>
      </c>
      <c r="O1323" s="80" t="str">
        <f t="shared" si="46"/>
        <v/>
      </c>
      <c r="P1323" s="80" t="str">
        <f>IF(PI_For!C1325=0,"Não cadastrado",PI_For!C1325)</f>
        <v>Não cadastrado</v>
      </c>
      <c r="Q1323" s="80" t="e">
        <f>AVERAGEIFS(Entrada!$G$7:$G$3006,Entrada!$D$7:$D$3006,$D$5,Entrada!$I$7:$I$3006,P1323)</f>
        <v>#DIV/0!</v>
      </c>
      <c r="R1323" s="80" t="e">
        <f>AVERAGEIFS(Entrada!$J$7:$J$3006,Entrada!$D$7:$D$3006,$D$5,Entrada!$I$7:$I$3006,P1323)</f>
        <v>#DIV/0!</v>
      </c>
      <c r="S1323" s="80">
        <v>1.319E-2</v>
      </c>
    </row>
    <row r="1324" spans="14:19" ht="15" customHeight="1">
      <c r="N1324" s="80" t="str">
        <f t="shared" si="45"/>
        <v/>
      </c>
      <c r="O1324" s="80" t="str">
        <f t="shared" si="46"/>
        <v/>
      </c>
      <c r="P1324" s="80" t="str">
        <f>IF(PI_For!C1326=0,"Não cadastrado",PI_For!C1326)</f>
        <v>Não cadastrado</v>
      </c>
      <c r="Q1324" s="80" t="e">
        <f>AVERAGEIFS(Entrada!$G$7:$G$3006,Entrada!$D$7:$D$3006,$D$5,Entrada!$I$7:$I$3006,P1324)</f>
        <v>#DIV/0!</v>
      </c>
      <c r="R1324" s="80" t="e">
        <f>AVERAGEIFS(Entrada!$J$7:$J$3006,Entrada!$D$7:$D$3006,$D$5,Entrada!$I$7:$I$3006,P1324)</f>
        <v>#DIV/0!</v>
      </c>
      <c r="S1324" s="80">
        <v>1.32E-2</v>
      </c>
    </row>
    <row r="1325" spans="14:19" ht="15" customHeight="1">
      <c r="N1325" s="80" t="str">
        <f t="shared" si="45"/>
        <v/>
      </c>
      <c r="O1325" s="80" t="str">
        <f t="shared" si="46"/>
        <v/>
      </c>
      <c r="P1325" s="80" t="str">
        <f>IF(PI_For!C1327=0,"Não cadastrado",PI_For!C1327)</f>
        <v>Não cadastrado</v>
      </c>
      <c r="Q1325" s="80" t="e">
        <f>AVERAGEIFS(Entrada!$G$7:$G$3006,Entrada!$D$7:$D$3006,$D$5,Entrada!$I$7:$I$3006,P1325)</f>
        <v>#DIV/0!</v>
      </c>
      <c r="R1325" s="80" t="e">
        <f>AVERAGEIFS(Entrada!$J$7:$J$3006,Entrada!$D$7:$D$3006,$D$5,Entrada!$I$7:$I$3006,P1325)</f>
        <v>#DIV/0!</v>
      </c>
      <c r="S1325" s="80">
        <v>1.321E-2</v>
      </c>
    </row>
    <row r="1326" spans="14:19" ht="15" customHeight="1">
      <c r="N1326" s="80" t="str">
        <f t="shared" si="45"/>
        <v/>
      </c>
      <c r="O1326" s="80" t="str">
        <f t="shared" si="46"/>
        <v/>
      </c>
      <c r="P1326" s="80" t="str">
        <f>IF(PI_For!C1328=0,"Não cadastrado",PI_For!C1328)</f>
        <v>Não cadastrado</v>
      </c>
      <c r="Q1326" s="80" t="e">
        <f>AVERAGEIFS(Entrada!$G$7:$G$3006,Entrada!$D$7:$D$3006,$D$5,Entrada!$I$7:$I$3006,P1326)</f>
        <v>#DIV/0!</v>
      </c>
      <c r="R1326" s="80" t="e">
        <f>AVERAGEIFS(Entrada!$J$7:$J$3006,Entrada!$D$7:$D$3006,$D$5,Entrada!$I$7:$I$3006,P1326)</f>
        <v>#DIV/0!</v>
      </c>
      <c r="S1326" s="80">
        <v>1.3220000000000001E-2</v>
      </c>
    </row>
    <row r="1327" spans="14:19" ht="15" customHeight="1">
      <c r="N1327" s="80" t="str">
        <f t="shared" si="45"/>
        <v/>
      </c>
      <c r="O1327" s="80" t="str">
        <f t="shared" si="46"/>
        <v/>
      </c>
      <c r="P1327" s="80" t="str">
        <f>IF(PI_For!C1329=0,"Não cadastrado",PI_For!C1329)</f>
        <v>Não cadastrado</v>
      </c>
      <c r="Q1327" s="80" t="e">
        <f>AVERAGEIFS(Entrada!$G$7:$G$3006,Entrada!$D$7:$D$3006,$D$5,Entrada!$I$7:$I$3006,P1327)</f>
        <v>#DIV/0!</v>
      </c>
      <c r="R1327" s="80" t="e">
        <f>AVERAGEIFS(Entrada!$J$7:$J$3006,Entrada!$D$7:$D$3006,$D$5,Entrada!$I$7:$I$3006,P1327)</f>
        <v>#DIV/0!</v>
      </c>
      <c r="S1327" s="80">
        <v>1.323E-2</v>
      </c>
    </row>
    <row r="1328" spans="14:19" ht="15" customHeight="1">
      <c r="N1328" s="80" t="str">
        <f t="shared" si="45"/>
        <v/>
      </c>
      <c r="O1328" s="80" t="str">
        <f t="shared" si="46"/>
        <v/>
      </c>
      <c r="P1328" s="80" t="str">
        <f>IF(PI_For!C1330=0,"Não cadastrado",PI_For!C1330)</f>
        <v>Não cadastrado</v>
      </c>
      <c r="Q1328" s="80" t="e">
        <f>AVERAGEIFS(Entrada!$G$7:$G$3006,Entrada!$D$7:$D$3006,$D$5,Entrada!$I$7:$I$3006,P1328)</f>
        <v>#DIV/0!</v>
      </c>
      <c r="R1328" s="80" t="e">
        <f>AVERAGEIFS(Entrada!$J$7:$J$3006,Entrada!$D$7:$D$3006,$D$5,Entrada!$I$7:$I$3006,P1328)</f>
        <v>#DIV/0!</v>
      </c>
      <c r="S1328" s="80">
        <v>1.324E-2</v>
      </c>
    </row>
    <row r="1329" spans="14:19" ht="15" customHeight="1">
      <c r="N1329" s="80" t="str">
        <f t="shared" si="45"/>
        <v/>
      </c>
      <c r="O1329" s="80" t="str">
        <f t="shared" si="46"/>
        <v/>
      </c>
      <c r="P1329" s="80" t="str">
        <f>IF(PI_For!C1331=0,"Não cadastrado",PI_For!C1331)</f>
        <v>Não cadastrado</v>
      </c>
      <c r="Q1329" s="80" t="e">
        <f>AVERAGEIFS(Entrada!$G$7:$G$3006,Entrada!$D$7:$D$3006,$D$5,Entrada!$I$7:$I$3006,P1329)</f>
        <v>#DIV/0!</v>
      </c>
      <c r="R1329" s="80" t="e">
        <f>AVERAGEIFS(Entrada!$J$7:$J$3006,Entrada!$D$7:$D$3006,$D$5,Entrada!$I$7:$I$3006,P1329)</f>
        <v>#DIV/0!</v>
      </c>
      <c r="S1329" s="80">
        <v>1.325E-2</v>
      </c>
    </row>
    <row r="1330" spans="14:19" ht="15" customHeight="1">
      <c r="N1330" s="80" t="str">
        <f t="shared" si="45"/>
        <v/>
      </c>
      <c r="O1330" s="80" t="str">
        <f t="shared" si="46"/>
        <v/>
      </c>
      <c r="P1330" s="80" t="str">
        <f>IF(PI_For!C1332=0,"Não cadastrado",PI_For!C1332)</f>
        <v>Não cadastrado</v>
      </c>
      <c r="Q1330" s="80" t="e">
        <f>AVERAGEIFS(Entrada!$G$7:$G$3006,Entrada!$D$7:$D$3006,$D$5,Entrada!$I$7:$I$3006,P1330)</f>
        <v>#DIV/0!</v>
      </c>
      <c r="R1330" s="80" t="e">
        <f>AVERAGEIFS(Entrada!$J$7:$J$3006,Entrada!$D$7:$D$3006,$D$5,Entrada!$I$7:$I$3006,P1330)</f>
        <v>#DIV/0!</v>
      </c>
      <c r="S1330" s="80">
        <v>1.3259999999999999E-2</v>
      </c>
    </row>
    <row r="1331" spans="14:19" ht="15" customHeight="1">
      <c r="N1331" s="80" t="str">
        <f t="shared" si="45"/>
        <v/>
      </c>
      <c r="O1331" s="80" t="str">
        <f t="shared" si="46"/>
        <v/>
      </c>
      <c r="P1331" s="80" t="str">
        <f>IF(PI_For!C1333=0,"Não cadastrado",PI_For!C1333)</f>
        <v>Não cadastrado</v>
      </c>
      <c r="Q1331" s="80" t="e">
        <f>AVERAGEIFS(Entrada!$G$7:$G$3006,Entrada!$D$7:$D$3006,$D$5,Entrada!$I$7:$I$3006,P1331)</f>
        <v>#DIV/0!</v>
      </c>
      <c r="R1331" s="80" t="e">
        <f>AVERAGEIFS(Entrada!$J$7:$J$3006,Entrada!$D$7:$D$3006,$D$5,Entrada!$I$7:$I$3006,P1331)</f>
        <v>#DIV/0!</v>
      </c>
      <c r="S1331" s="80">
        <v>1.3270000000000001E-2</v>
      </c>
    </row>
    <row r="1332" spans="14:19" ht="15" customHeight="1">
      <c r="N1332" s="80" t="str">
        <f t="shared" si="45"/>
        <v/>
      </c>
      <c r="O1332" s="80" t="str">
        <f t="shared" si="46"/>
        <v/>
      </c>
      <c r="P1332" s="80" t="str">
        <f>IF(PI_For!C1334=0,"Não cadastrado",PI_For!C1334)</f>
        <v>Não cadastrado</v>
      </c>
      <c r="Q1332" s="80" t="e">
        <f>AVERAGEIFS(Entrada!$G$7:$G$3006,Entrada!$D$7:$D$3006,$D$5,Entrada!$I$7:$I$3006,P1332)</f>
        <v>#DIV/0!</v>
      </c>
      <c r="R1332" s="80" t="e">
        <f>AVERAGEIFS(Entrada!$J$7:$J$3006,Entrada!$D$7:$D$3006,$D$5,Entrada!$I$7:$I$3006,P1332)</f>
        <v>#DIV/0!</v>
      </c>
      <c r="S1332" s="80">
        <v>1.328E-2</v>
      </c>
    </row>
    <row r="1333" spans="14:19" ht="15" customHeight="1">
      <c r="N1333" s="80" t="str">
        <f t="shared" si="45"/>
        <v/>
      </c>
      <c r="O1333" s="80" t="str">
        <f t="shared" si="46"/>
        <v/>
      </c>
      <c r="P1333" s="80" t="str">
        <f>IF(PI_For!C1335=0,"Não cadastrado",PI_For!C1335)</f>
        <v>Não cadastrado</v>
      </c>
      <c r="Q1333" s="80" t="e">
        <f>AVERAGEIFS(Entrada!$G$7:$G$3006,Entrada!$D$7:$D$3006,$D$5,Entrada!$I$7:$I$3006,P1333)</f>
        <v>#DIV/0!</v>
      </c>
      <c r="R1333" s="80" t="e">
        <f>AVERAGEIFS(Entrada!$J$7:$J$3006,Entrada!$D$7:$D$3006,$D$5,Entrada!$I$7:$I$3006,P1333)</f>
        <v>#DIV/0!</v>
      </c>
      <c r="S1333" s="80">
        <v>1.329E-2</v>
      </c>
    </row>
    <row r="1334" spans="14:19" ht="15" customHeight="1">
      <c r="N1334" s="80" t="str">
        <f t="shared" si="45"/>
        <v/>
      </c>
      <c r="O1334" s="80" t="str">
        <f t="shared" si="46"/>
        <v/>
      </c>
      <c r="P1334" s="80" t="str">
        <f>IF(PI_For!C1336=0,"Não cadastrado",PI_For!C1336)</f>
        <v>Não cadastrado</v>
      </c>
      <c r="Q1334" s="80" t="e">
        <f>AVERAGEIFS(Entrada!$G$7:$G$3006,Entrada!$D$7:$D$3006,$D$5,Entrada!$I$7:$I$3006,P1334)</f>
        <v>#DIV/0!</v>
      </c>
      <c r="R1334" s="80" t="e">
        <f>AVERAGEIFS(Entrada!$J$7:$J$3006,Entrada!$D$7:$D$3006,$D$5,Entrada!$I$7:$I$3006,P1334)</f>
        <v>#DIV/0!</v>
      </c>
      <c r="S1334" s="80">
        <v>1.3299999999999999E-2</v>
      </c>
    </row>
    <row r="1335" spans="14:19" ht="15" customHeight="1">
      <c r="N1335" s="80" t="str">
        <f t="shared" si="45"/>
        <v/>
      </c>
      <c r="O1335" s="80" t="str">
        <f t="shared" si="46"/>
        <v/>
      </c>
      <c r="P1335" s="80" t="str">
        <f>IF(PI_For!C1337=0,"Não cadastrado",PI_For!C1337)</f>
        <v>Não cadastrado</v>
      </c>
      <c r="Q1335" s="80" t="e">
        <f>AVERAGEIFS(Entrada!$G$7:$G$3006,Entrada!$D$7:$D$3006,$D$5,Entrada!$I$7:$I$3006,P1335)</f>
        <v>#DIV/0!</v>
      </c>
      <c r="R1335" s="80" t="e">
        <f>AVERAGEIFS(Entrada!$J$7:$J$3006,Entrada!$D$7:$D$3006,$D$5,Entrada!$I$7:$I$3006,P1335)</f>
        <v>#DIV/0!</v>
      </c>
      <c r="S1335" s="80">
        <v>1.3310000000000001E-2</v>
      </c>
    </row>
    <row r="1336" spans="14:19" ht="15" customHeight="1">
      <c r="N1336" s="80" t="str">
        <f t="shared" si="45"/>
        <v/>
      </c>
      <c r="O1336" s="80" t="str">
        <f t="shared" si="46"/>
        <v/>
      </c>
      <c r="P1336" s="80" t="str">
        <f>IF(PI_For!C1338=0,"Não cadastrado",PI_For!C1338)</f>
        <v>Não cadastrado</v>
      </c>
      <c r="Q1336" s="80" t="e">
        <f>AVERAGEIFS(Entrada!$G$7:$G$3006,Entrada!$D$7:$D$3006,$D$5,Entrada!$I$7:$I$3006,P1336)</f>
        <v>#DIV/0!</v>
      </c>
      <c r="R1336" s="80" t="e">
        <f>AVERAGEIFS(Entrada!$J$7:$J$3006,Entrada!$D$7:$D$3006,$D$5,Entrada!$I$7:$I$3006,P1336)</f>
        <v>#DIV/0!</v>
      </c>
      <c r="S1336" s="80">
        <v>1.332E-2</v>
      </c>
    </row>
    <row r="1337" spans="14:19" ht="15" customHeight="1">
      <c r="N1337" s="80" t="str">
        <f t="shared" si="45"/>
        <v/>
      </c>
      <c r="O1337" s="80" t="str">
        <f t="shared" si="46"/>
        <v/>
      </c>
      <c r="P1337" s="80" t="str">
        <f>IF(PI_For!C1339=0,"Não cadastrado",PI_For!C1339)</f>
        <v>Não cadastrado</v>
      </c>
      <c r="Q1337" s="80" t="e">
        <f>AVERAGEIFS(Entrada!$G$7:$G$3006,Entrada!$D$7:$D$3006,$D$5,Entrada!$I$7:$I$3006,P1337)</f>
        <v>#DIV/0!</v>
      </c>
      <c r="R1337" s="80" t="e">
        <f>AVERAGEIFS(Entrada!$J$7:$J$3006,Entrada!$D$7:$D$3006,$D$5,Entrada!$I$7:$I$3006,P1337)</f>
        <v>#DIV/0!</v>
      </c>
      <c r="S1337" s="80">
        <v>1.333E-2</v>
      </c>
    </row>
    <row r="1338" spans="14:19" ht="15" customHeight="1">
      <c r="N1338" s="80" t="str">
        <f t="shared" si="45"/>
        <v/>
      </c>
      <c r="O1338" s="80" t="str">
        <f t="shared" si="46"/>
        <v/>
      </c>
      <c r="P1338" s="80" t="str">
        <f>IF(PI_For!C1340=0,"Não cadastrado",PI_For!C1340)</f>
        <v>Não cadastrado</v>
      </c>
      <c r="Q1338" s="80" t="e">
        <f>AVERAGEIFS(Entrada!$G$7:$G$3006,Entrada!$D$7:$D$3006,$D$5,Entrada!$I$7:$I$3006,P1338)</f>
        <v>#DIV/0!</v>
      </c>
      <c r="R1338" s="80" t="e">
        <f>AVERAGEIFS(Entrada!$J$7:$J$3006,Entrada!$D$7:$D$3006,$D$5,Entrada!$I$7:$I$3006,P1338)</f>
        <v>#DIV/0!</v>
      </c>
      <c r="S1338" s="80">
        <v>1.3339999999999999E-2</v>
      </c>
    </row>
    <row r="1339" spans="14:19" ht="15" customHeight="1">
      <c r="N1339" s="80" t="str">
        <f t="shared" si="45"/>
        <v/>
      </c>
      <c r="O1339" s="80" t="str">
        <f t="shared" si="46"/>
        <v/>
      </c>
      <c r="P1339" s="80" t="str">
        <f>IF(PI_For!C1341=0,"Não cadastrado",PI_For!C1341)</f>
        <v>Não cadastrado</v>
      </c>
      <c r="Q1339" s="80" t="e">
        <f>AVERAGEIFS(Entrada!$G$7:$G$3006,Entrada!$D$7:$D$3006,$D$5,Entrada!$I$7:$I$3006,P1339)</f>
        <v>#DIV/0!</v>
      </c>
      <c r="R1339" s="80" t="e">
        <f>AVERAGEIFS(Entrada!$J$7:$J$3006,Entrada!$D$7:$D$3006,$D$5,Entrada!$I$7:$I$3006,P1339)</f>
        <v>#DIV/0!</v>
      </c>
      <c r="S1339" s="80">
        <v>1.3350000000000001E-2</v>
      </c>
    </row>
    <row r="1340" spans="14:19" ht="15" customHeight="1">
      <c r="N1340" s="80" t="str">
        <f t="shared" si="45"/>
        <v/>
      </c>
      <c r="O1340" s="80" t="str">
        <f t="shared" si="46"/>
        <v/>
      </c>
      <c r="P1340" s="80" t="str">
        <f>IF(PI_For!C1342=0,"Não cadastrado",PI_For!C1342)</f>
        <v>Não cadastrado</v>
      </c>
      <c r="Q1340" s="80" t="e">
        <f>AVERAGEIFS(Entrada!$G$7:$G$3006,Entrada!$D$7:$D$3006,$D$5,Entrada!$I$7:$I$3006,P1340)</f>
        <v>#DIV/0!</v>
      </c>
      <c r="R1340" s="80" t="e">
        <f>AVERAGEIFS(Entrada!$J$7:$J$3006,Entrada!$D$7:$D$3006,$D$5,Entrada!$I$7:$I$3006,P1340)</f>
        <v>#DIV/0!</v>
      </c>
      <c r="S1340" s="80">
        <v>1.336E-2</v>
      </c>
    </row>
    <row r="1341" spans="14:19" ht="15" customHeight="1">
      <c r="N1341" s="80" t="str">
        <f t="shared" si="45"/>
        <v/>
      </c>
      <c r="O1341" s="80" t="str">
        <f t="shared" si="46"/>
        <v/>
      </c>
      <c r="P1341" s="80" t="str">
        <f>IF(PI_For!C1343=0,"Não cadastrado",PI_For!C1343)</f>
        <v>Não cadastrado</v>
      </c>
      <c r="Q1341" s="80" t="e">
        <f>AVERAGEIFS(Entrada!$G$7:$G$3006,Entrada!$D$7:$D$3006,$D$5,Entrada!$I$7:$I$3006,P1341)</f>
        <v>#DIV/0!</v>
      </c>
      <c r="R1341" s="80" t="e">
        <f>AVERAGEIFS(Entrada!$J$7:$J$3006,Entrada!$D$7:$D$3006,$D$5,Entrada!$I$7:$I$3006,P1341)</f>
        <v>#DIV/0!</v>
      </c>
      <c r="S1341" s="80">
        <v>1.337E-2</v>
      </c>
    </row>
    <row r="1342" spans="14:19" ht="15" customHeight="1">
      <c r="N1342" s="80" t="str">
        <f t="shared" si="45"/>
        <v/>
      </c>
      <c r="O1342" s="80" t="str">
        <f t="shared" si="46"/>
        <v/>
      </c>
      <c r="P1342" s="80" t="str">
        <f>IF(PI_For!C1344=0,"Não cadastrado",PI_For!C1344)</f>
        <v>Não cadastrado</v>
      </c>
      <c r="Q1342" s="80" t="e">
        <f>AVERAGEIFS(Entrada!$G$7:$G$3006,Entrada!$D$7:$D$3006,$D$5,Entrada!$I$7:$I$3006,P1342)</f>
        <v>#DIV/0!</v>
      </c>
      <c r="R1342" s="80" t="e">
        <f>AVERAGEIFS(Entrada!$J$7:$J$3006,Entrada!$D$7:$D$3006,$D$5,Entrada!$I$7:$I$3006,P1342)</f>
        <v>#DIV/0!</v>
      </c>
      <c r="S1342" s="80">
        <v>1.338E-2</v>
      </c>
    </row>
    <row r="1343" spans="14:19" ht="15" customHeight="1">
      <c r="N1343" s="80" t="str">
        <f t="shared" si="45"/>
        <v/>
      </c>
      <c r="O1343" s="80" t="str">
        <f t="shared" si="46"/>
        <v/>
      </c>
      <c r="P1343" s="80" t="str">
        <f>IF(PI_For!C1345=0,"Não cadastrado",PI_For!C1345)</f>
        <v>Não cadastrado</v>
      </c>
      <c r="Q1343" s="80" t="e">
        <f>AVERAGEIFS(Entrada!$G$7:$G$3006,Entrada!$D$7:$D$3006,$D$5,Entrada!$I$7:$I$3006,P1343)</f>
        <v>#DIV/0!</v>
      </c>
      <c r="R1343" s="80" t="e">
        <f>AVERAGEIFS(Entrada!$J$7:$J$3006,Entrada!$D$7:$D$3006,$D$5,Entrada!$I$7:$I$3006,P1343)</f>
        <v>#DIV/0!</v>
      </c>
      <c r="S1343" s="80">
        <v>1.3390000000000001E-2</v>
      </c>
    </row>
    <row r="1344" spans="14:19" ht="15" customHeight="1">
      <c r="N1344" s="80" t="str">
        <f t="shared" si="45"/>
        <v/>
      </c>
      <c r="O1344" s="80" t="str">
        <f t="shared" si="46"/>
        <v/>
      </c>
      <c r="P1344" s="80" t="str">
        <f>IF(PI_For!C1346=0,"Não cadastrado",PI_For!C1346)</f>
        <v>Não cadastrado</v>
      </c>
      <c r="Q1344" s="80" t="e">
        <f>AVERAGEIFS(Entrada!$G$7:$G$3006,Entrada!$D$7:$D$3006,$D$5,Entrada!$I$7:$I$3006,P1344)</f>
        <v>#DIV/0!</v>
      </c>
      <c r="R1344" s="80" t="e">
        <f>AVERAGEIFS(Entrada!$J$7:$J$3006,Entrada!$D$7:$D$3006,$D$5,Entrada!$I$7:$I$3006,P1344)</f>
        <v>#DIV/0!</v>
      </c>
      <c r="S1344" s="80">
        <v>1.34E-2</v>
      </c>
    </row>
    <row r="1345" spans="14:19" ht="15" customHeight="1">
      <c r="N1345" s="80" t="str">
        <f t="shared" si="45"/>
        <v/>
      </c>
      <c r="O1345" s="80" t="str">
        <f t="shared" si="46"/>
        <v/>
      </c>
      <c r="P1345" s="80" t="str">
        <f>IF(PI_For!C1347=0,"Não cadastrado",PI_For!C1347)</f>
        <v>Não cadastrado</v>
      </c>
      <c r="Q1345" s="80" t="e">
        <f>AVERAGEIFS(Entrada!$G$7:$G$3006,Entrada!$D$7:$D$3006,$D$5,Entrada!$I$7:$I$3006,P1345)</f>
        <v>#DIV/0!</v>
      </c>
      <c r="R1345" s="80" t="e">
        <f>AVERAGEIFS(Entrada!$J$7:$J$3006,Entrada!$D$7:$D$3006,$D$5,Entrada!$I$7:$I$3006,P1345)</f>
        <v>#DIV/0!</v>
      </c>
      <c r="S1345" s="80">
        <v>1.341E-2</v>
      </c>
    </row>
    <row r="1346" spans="14:19" ht="15" customHeight="1">
      <c r="N1346" s="80" t="str">
        <f t="shared" si="45"/>
        <v/>
      </c>
      <c r="O1346" s="80" t="str">
        <f t="shared" si="46"/>
        <v/>
      </c>
      <c r="P1346" s="80" t="str">
        <f>IF(PI_For!C1348=0,"Não cadastrado",PI_For!C1348)</f>
        <v>Não cadastrado</v>
      </c>
      <c r="Q1346" s="80" t="e">
        <f>AVERAGEIFS(Entrada!$G$7:$G$3006,Entrada!$D$7:$D$3006,$D$5,Entrada!$I$7:$I$3006,P1346)</f>
        <v>#DIV/0!</v>
      </c>
      <c r="R1346" s="80" t="e">
        <f>AVERAGEIFS(Entrada!$J$7:$J$3006,Entrada!$D$7:$D$3006,$D$5,Entrada!$I$7:$I$3006,P1346)</f>
        <v>#DIV/0!</v>
      </c>
      <c r="S1346" s="80">
        <v>1.342E-2</v>
      </c>
    </row>
    <row r="1347" spans="14:19" ht="15" customHeight="1">
      <c r="N1347" s="80" t="str">
        <f t="shared" si="45"/>
        <v/>
      </c>
      <c r="O1347" s="80" t="str">
        <f t="shared" si="46"/>
        <v/>
      </c>
      <c r="P1347" s="80" t="str">
        <f>IF(PI_For!C1349=0,"Não cadastrado",PI_For!C1349)</f>
        <v>Não cadastrado</v>
      </c>
      <c r="Q1347" s="80" t="e">
        <f>AVERAGEIFS(Entrada!$G$7:$G$3006,Entrada!$D$7:$D$3006,$D$5,Entrada!$I$7:$I$3006,P1347)</f>
        <v>#DIV/0!</v>
      </c>
      <c r="R1347" s="80" t="e">
        <f>AVERAGEIFS(Entrada!$J$7:$J$3006,Entrada!$D$7:$D$3006,$D$5,Entrada!$I$7:$I$3006,P1347)</f>
        <v>#DIV/0!</v>
      </c>
      <c r="S1347" s="80">
        <v>1.3429999999999999E-2</v>
      </c>
    </row>
    <row r="1348" spans="14:19" ht="15" customHeight="1">
      <c r="N1348" s="80" t="str">
        <f t="shared" si="45"/>
        <v/>
      </c>
      <c r="O1348" s="80" t="str">
        <f t="shared" si="46"/>
        <v/>
      </c>
      <c r="P1348" s="80" t="str">
        <f>IF(PI_For!C1350=0,"Não cadastrado",PI_For!C1350)</f>
        <v>Não cadastrado</v>
      </c>
      <c r="Q1348" s="80" t="e">
        <f>AVERAGEIFS(Entrada!$G$7:$G$3006,Entrada!$D$7:$D$3006,$D$5,Entrada!$I$7:$I$3006,P1348)</f>
        <v>#DIV/0!</v>
      </c>
      <c r="R1348" s="80" t="e">
        <f>AVERAGEIFS(Entrada!$J$7:$J$3006,Entrada!$D$7:$D$3006,$D$5,Entrada!$I$7:$I$3006,P1348)</f>
        <v>#DIV/0!</v>
      </c>
      <c r="S1348" s="80">
        <v>1.3440000000000001E-2</v>
      </c>
    </row>
    <row r="1349" spans="14:19" ht="15" customHeight="1">
      <c r="N1349" s="80" t="str">
        <f t="shared" si="45"/>
        <v/>
      </c>
      <c r="O1349" s="80" t="str">
        <f t="shared" si="46"/>
        <v/>
      </c>
      <c r="P1349" s="80" t="str">
        <f>IF(PI_For!C1351=0,"Não cadastrado",PI_For!C1351)</f>
        <v>Não cadastrado</v>
      </c>
      <c r="Q1349" s="80" t="e">
        <f>AVERAGEIFS(Entrada!$G$7:$G$3006,Entrada!$D$7:$D$3006,$D$5,Entrada!$I$7:$I$3006,P1349)</f>
        <v>#DIV/0!</v>
      </c>
      <c r="R1349" s="80" t="e">
        <f>AVERAGEIFS(Entrada!$J$7:$J$3006,Entrada!$D$7:$D$3006,$D$5,Entrada!$I$7:$I$3006,P1349)</f>
        <v>#DIV/0!</v>
      </c>
      <c r="S1349" s="80">
        <v>1.345E-2</v>
      </c>
    </row>
    <row r="1350" spans="14:19" ht="15" customHeight="1">
      <c r="N1350" s="80" t="str">
        <f t="shared" ref="N1350:N1413" si="47">IFERROR(Q1350+S1350,"")</f>
        <v/>
      </c>
      <c r="O1350" s="80" t="str">
        <f t="shared" ref="O1350:O1413" si="48">IFERROR(R1350+S1350,"")</f>
        <v/>
      </c>
      <c r="P1350" s="80" t="str">
        <f>IF(PI_For!C1352=0,"Não cadastrado",PI_For!C1352)</f>
        <v>Não cadastrado</v>
      </c>
      <c r="Q1350" s="80" t="e">
        <f>AVERAGEIFS(Entrada!$G$7:$G$3006,Entrada!$D$7:$D$3006,$D$5,Entrada!$I$7:$I$3006,P1350)</f>
        <v>#DIV/0!</v>
      </c>
      <c r="R1350" s="80" t="e">
        <f>AVERAGEIFS(Entrada!$J$7:$J$3006,Entrada!$D$7:$D$3006,$D$5,Entrada!$I$7:$I$3006,P1350)</f>
        <v>#DIV/0!</v>
      </c>
      <c r="S1350" s="80">
        <v>1.346E-2</v>
      </c>
    </row>
    <row r="1351" spans="14:19" ht="15" customHeight="1">
      <c r="N1351" s="80" t="str">
        <f t="shared" si="47"/>
        <v/>
      </c>
      <c r="O1351" s="80" t="str">
        <f t="shared" si="48"/>
        <v/>
      </c>
      <c r="P1351" s="80" t="str">
        <f>IF(PI_For!C1353=0,"Não cadastrado",PI_For!C1353)</f>
        <v>Não cadastrado</v>
      </c>
      <c r="Q1351" s="80" t="e">
        <f>AVERAGEIFS(Entrada!$G$7:$G$3006,Entrada!$D$7:$D$3006,$D$5,Entrada!$I$7:$I$3006,P1351)</f>
        <v>#DIV/0!</v>
      </c>
      <c r="R1351" s="80" t="e">
        <f>AVERAGEIFS(Entrada!$J$7:$J$3006,Entrada!$D$7:$D$3006,$D$5,Entrada!$I$7:$I$3006,P1351)</f>
        <v>#DIV/0!</v>
      </c>
      <c r="S1351" s="80">
        <v>1.3469999999999999E-2</v>
      </c>
    </row>
    <row r="1352" spans="14:19" ht="15" customHeight="1">
      <c r="N1352" s="80" t="str">
        <f t="shared" si="47"/>
        <v/>
      </c>
      <c r="O1352" s="80" t="str">
        <f t="shared" si="48"/>
        <v/>
      </c>
      <c r="P1352" s="80" t="str">
        <f>IF(PI_For!C1354=0,"Não cadastrado",PI_For!C1354)</f>
        <v>Não cadastrado</v>
      </c>
      <c r="Q1352" s="80" t="e">
        <f>AVERAGEIFS(Entrada!$G$7:$G$3006,Entrada!$D$7:$D$3006,$D$5,Entrada!$I$7:$I$3006,P1352)</f>
        <v>#DIV/0!</v>
      </c>
      <c r="R1352" s="80" t="e">
        <f>AVERAGEIFS(Entrada!$J$7:$J$3006,Entrada!$D$7:$D$3006,$D$5,Entrada!$I$7:$I$3006,P1352)</f>
        <v>#DIV/0!</v>
      </c>
      <c r="S1352" s="80">
        <v>1.3480000000000001E-2</v>
      </c>
    </row>
    <row r="1353" spans="14:19" ht="15" customHeight="1">
      <c r="N1353" s="80" t="str">
        <f t="shared" si="47"/>
        <v/>
      </c>
      <c r="O1353" s="80" t="str">
        <f t="shared" si="48"/>
        <v/>
      </c>
      <c r="P1353" s="80" t="str">
        <f>IF(PI_For!C1355=0,"Não cadastrado",PI_For!C1355)</f>
        <v>Não cadastrado</v>
      </c>
      <c r="Q1353" s="80" t="e">
        <f>AVERAGEIFS(Entrada!$G$7:$G$3006,Entrada!$D$7:$D$3006,$D$5,Entrada!$I$7:$I$3006,P1353)</f>
        <v>#DIV/0!</v>
      </c>
      <c r="R1353" s="80" t="e">
        <f>AVERAGEIFS(Entrada!$J$7:$J$3006,Entrada!$D$7:$D$3006,$D$5,Entrada!$I$7:$I$3006,P1353)</f>
        <v>#DIV/0!</v>
      </c>
      <c r="S1353" s="80">
        <v>1.349E-2</v>
      </c>
    </row>
    <row r="1354" spans="14:19" ht="15" customHeight="1">
      <c r="N1354" s="80" t="str">
        <f t="shared" si="47"/>
        <v/>
      </c>
      <c r="O1354" s="80" t="str">
        <f t="shared" si="48"/>
        <v/>
      </c>
      <c r="P1354" s="80" t="str">
        <f>IF(PI_For!C1356=0,"Não cadastrado",PI_For!C1356)</f>
        <v>Não cadastrado</v>
      </c>
      <c r="Q1354" s="80" t="e">
        <f>AVERAGEIFS(Entrada!$G$7:$G$3006,Entrada!$D$7:$D$3006,$D$5,Entrada!$I$7:$I$3006,P1354)</f>
        <v>#DIV/0!</v>
      </c>
      <c r="R1354" s="80" t="e">
        <f>AVERAGEIFS(Entrada!$J$7:$J$3006,Entrada!$D$7:$D$3006,$D$5,Entrada!$I$7:$I$3006,P1354)</f>
        <v>#DIV/0!</v>
      </c>
      <c r="S1354" s="80">
        <v>1.35E-2</v>
      </c>
    </row>
    <row r="1355" spans="14:19" ht="15" customHeight="1">
      <c r="N1355" s="80" t="str">
        <f t="shared" si="47"/>
        <v/>
      </c>
      <c r="O1355" s="80" t="str">
        <f t="shared" si="48"/>
        <v/>
      </c>
      <c r="P1355" s="80" t="str">
        <f>IF(PI_For!C1357=0,"Não cadastrado",PI_For!C1357)</f>
        <v>Não cadastrado</v>
      </c>
      <c r="Q1355" s="80" t="e">
        <f>AVERAGEIFS(Entrada!$G$7:$G$3006,Entrada!$D$7:$D$3006,$D$5,Entrada!$I$7:$I$3006,P1355)</f>
        <v>#DIV/0!</v>
      </c>
      <c r="R1355" s="80" t="e">
        <f>AVERAGEIFS(Entrada!$J$7:$J$3006,Entrada!$D$7:$D$3006,$D$5,Entrada!$I$7:$I$3006,P1355)</f>
        <v>#DIV/0!</v>
      </c>
      <c r="S1355" s="80">
        <v>1.3509999999999999E-2</v>
      </c>
    </row>
    <row r="1356" spans="14:19" ht="15" customHeight="1">
      <c r="N1356" s="80" t="str">
        <f t="shared" si="47"/>
        <v/>
      </c>
      <c r="O1356" s="80" t="str">
        <f t="shared" si="48"/>
        <v/>
      </c>
      <c r="P1356" s="80" t="str">
        <f>IF(PI_For!C1358=0,"Não cadastrado",PI_For!C1358)</f>
        <v>Não cadastrado</v>
      </c>
      <c r="Q1356" s="80" t="e">
        <f>AVERAGEIFS(Entrada!$G$7:$G$3006,Entrada!$D$7:$D$3006,$D$5,Entrada!$I$7:$I$3006,P1356)</f>
        <v>#DIV/0!</v>
      </c>
      <c r="R1356" s="80" t="e">
        <f>AVERAGEIFS(Entrada!$J$7:$J$3006,Entrada!$D$7:$D$3006,$D$5,Entrada!$I$7:$I$3006,P1356)</f>
        <v>#DIV/0!</v>
      </c>
      <c r="S1356" s="80">
        <v>1.3520000000000001E-2</v>
      </c>
    </row>
    <row r="1357" spans="14:19" ht="15" customHeight="1">
      <c r="N1357" s="80" t="str">
        <f t="shared" si="47"/>
        <v/>
      </c>
      <c r="O1357" s="80" t="str">
        <f t="shared" si="48"/>
        <v/>
      </c>
      <c r="P1357" s="80" t="str">
        <f>IF(PI_For!C1359=0,"Não cadastrado",PI_For!C1359)</f>
        <v>Não cadastrado</v>
      </c>
      <c r="Q1357" s="80" t="e">
        <f>AVERAGEIFS(Entrada!$G$7:$G$3006,Entrada!$D$7:$D$3006,$D$5,Entrada!$I$7:$I$3006,P1357)</f>
        <v>#DIV/0!</v>
      </c>
      <c r="R1357" s="80" t="e">
        <f>AVERAGEIFS(Entrada!$J$7:$J$3006,Entrada!$D$7:$D$3006,$D$5,Entrada!$I$7:$I$3006,P1357)</f>
        <v>#DIV/0!</v>
      </c>
      <c r="S1357" s="80">
        <v>1.353E-2</v>
      </c>
    </row>
    <row r="1358" spans="14:19" ht="15" customHeight="1">
      <c r="N1358" s="80" t="str">
        <f t="shared" si="47"/>
        <v/>
      </c>
      <c r="O1358" s="80" t="str">
        <f t="shared" si="48"/>
        <v/>
      </c>
      <c r="P1358" s="80" t="str">
        <f>IF(PI_For!C1360=0,"Não cadastrado",PI_For!C1360)</f>
        <v>Não cadastrado</v>
      </c>
      <c r="Q1358" s="80" t="e">
        <f>AVERAGEIFS(Entrada!$G$7:$G$3006,Entrada!$D$7:$D$3006,$D$5,Entrada!$I$7:$I$3006,P1358)</f>
        <v>#DIV/0!</v>
      </c>
      <c r="R1358" s="80" t="e">
        <f>AVERAGEIFS(Entrada!$J$7:$J$3006,Entrada!$D$7:$D$3006,$D$5,Entrada!$I$7:$I$3006,P1358)</f>
        <v>#DIV/0!</v>
      </c>
      <c r="S1358" s="80">
        <v>1.354E-2</v>
      </c>
    </row>
    <row r="1359" spans="14:19" ht="15" customHeight="1">
      <c r="N1359" s="80" t="str">
        <f t="shared" si="47"/>
        <v/>
      </c>
      <c r="O1359" s="80" t="str">
        <f t="shared" si="48"/>
        <v/>
      </c>
      <c r="P1359" s="80" t="str">
        <f>IF(PI_For!C1361=0,"Não cadastrado",PI_For!C1361)</f>
        <v>Não cadastrado</v>
      </c>
      <c r="Q1359" s="80" t="e">
        <f>AVERAGEIFS(Entrada!$G$7:$G$3006,Entrada!$D$7:$D$3006,$D$5,Entrada!$I$7:$I$3006,P1359)</f>
        <v>#DIV/0!</v>
      </c>
      <c r="R1359" s="80" t="e">
        <f>AVERAGEIFS(Entrada!$J$7:$J$3006,Entrada!$D$7:$D$3006,$D$5,Entrada!$I$7:$I$3006,P1359)</f>
        <v>#DIV/0!</v>
      </c>
      <c r="S1359" s="80">
        <v>1.355E-2</v>
      </c>
    </row>
    <row r="1360" spans="14:19" ht="15" customHeight="1">
      <c r="N1360" s="80" t="str">
        <f t="shared" si="47"/>
        <v/>
      </c>
      <c r="O1360" s="80" t="str">
        <f t="shared" si="48"/>
        <v/>
      </c>
      <c r="P1360" s="80" t="str">
        <f>IF(PI_For!C1362=0,"Não cadastrado",PI_For!C1362)</f>
        <v>Não cadastrado</v>
      </c>
      <c r="Q1360" s="80" t="e">
        <f>AVERAGEIFS(Entrada!$G$7:$G$3006,Entrada!$D$7:$D$3006,$D$5,Entrada!$I$7:$I$3006,P1360)</f>
        <v>#DIV/0!</v>
      </c>
      <c r="R1360" s="80" t="e">
        <f>AVERAGEIFS(Entrada!$J$7:$J$3006,Entrada!$D$7:$D$3006,$D$5,Entrada!$I$7:$I$3006,P1360)</f>
        <v>#DIV/0!</v>
      </c>
      <c r="S1360" s="80">
        <v>1.3559999999999999E-2</v>
      </c>
    </row>
    <row r="1361" spans="14:19" ht="15" customHeight="1">
      <c r="N1361" s="80" t="str">
        <f t="shared" si="47"/>
        <v/>
      </c>
      <c r="O1361" s="80" t="str">
        <f t="shared" si="48"/>
        <v/>
      </c>
      <c r="P1361" s="80" t="str">
        <f>IF(PI_For!C1363=0,"Não cadastrado",PI_For!C1363)</f>
        <v>Não cadastrado</v>
      </c>
      <c r="Q1361" s="80" t="e">
        <f>AVERAGEIFS(Entrada!$G$7:$G$3006,Entrada!$D$7:$D$3006,$D$5,Entrada!$I$7:$I$3006,P1361)</f>
        <v>#DIV/0!</v>
      </c>
      <c r="R1361" s="80" t="e">
        <f>AVERAGEIFS(Entrada!$J$7:$J$3006,Entrada!$D$7:$D$3006,$D$5,Entrada!$I$7:$I$3006,P1361)</f>
        <v>#DIV/0!</v>
      </c>
      <c r="S1361" s="80">
        <v>1.357E-2</v>
      </c>
    </row>
    <row r="1362" spans="14:19" ht="15" customHeight="1">
      <c r="N1362" s="80" t="str">
        <f t="shared" si="47"/>
        <v/>
      </c>
      <c r="O1362" s="80" t="str">
        <f t="shared" si="48"/>
        <v/>
      </c>
      <c r="P1362" s="80" t="str">
        <f>IF(PI_For!C1364=0,"Não cadastrado",PI_For!C1364)</f>
        <v>Não cadastrado</v>
      </c>
      <c r="Q1362" s="80" t="e">
        <f>AVERAGEIFS(Entrada!$G$7:$G$3006,Entrada!$D$7:$D$3006,$D$5,Entrada!$I$7:$I$3006,P1362)</f>
        <v>#DIV/0!</v>
      </c>
      <c r="R1362" s="80" t="e">
        <f>AVERAGEIFS(Entrada!$J$7:$J$3006,Entrada!$D$7:$D$3006,$D$5,Entrada!$I$7:$I$3006,P1362)</f>
        <v>#DIV/0!</v>
      </c>
      <c r="S1362" s="80">
        <v>1.358E-2</v>
      </c>
    </row>
    <row r="1363" spans="14:19" ht="15" customHeight="1">
      <c r="N1363" s="80" t="str">
        <f t="shared" si="47"/>
        <v/>
      </c>
      <c r="O1363" s="80" t="str">
        <f t="shared" si="48"/>
        <v/>
      </c>
      <c r="P1363" s="80" t="str">
        <f>IF(PI_For!C1365=0,"Não cadastrado",PI_For!C1365)</f>
        <v>Não cadastrado</v>
      </c>
      <c r="Q1363" s="80" t="e">
        <f>AVERAGEIFS(Entrada!$G$7:$G$3006,Entrada!$D$7:$D$3006,$D$5,Entrada!$I$7:$I$3006,P1363)</f>
        <v>#DIV/0!</v>
      </c>
      <c r="R1363" s="80" t="e">
        <f>AVERAGEIFS(Entrada!$J$7:$J$3006,Entrada!$D$7:$D$3006,$D$5,Entrada!$I$7:$I$3006,P1363)</f>
        <v>#DIV/0!</v>
      </c>
      <c r="S1363" s="80">
        <v>1.359E-2</v>
      </c>
    </row>
    <row r="1364" spans="14:19" ht="15" customHeight="1">
      <c r="N1364" s="80" t="str">
        <f t="shared" si="47"/>
        <v/>
      </c>
      <c r="O1364" s="80" t="str">
        <f t="shared" si="48"/>
        <v/>
      </c>
      <c r="P1364" s="80" t="str">
        <f>IF(PI_For!C1366=0,"Não cadastrado",PI_For!C1366)</f>
        <v>Não cadastrado</v>
      </c>
      <c r="Q1364" s="80" t="e">
        <f>AVERAGEIFS(Entrada!$G$7:$G$3006,Entrada!$D$7:$D$3006,$D$5,Entrada!$I$7:$I$3006,P1364)</f>
        <v>#DIV/0!</v>
      </c>
      <c r="R1364" s="80" t="e">
        <f>AVERAGEIFS(Entrada!$J$7:$J$3006,Entrada!$D$7:$D$3006,$D$5,Entrada!$I$7:$I$3006,P1364)</f>
        <v>#DIV/0!</v>
      </c>
      <c r="S1364" s="80">
        <v>1.3599999999999999E-2</v>
      </c>
    </row>
    <row r="1365" spans="14:19" ht="15" customHeight="1">
      <c r="N1365" s="80" t="str">
        <f t="shared" si="47"/>
        <v/>
      </c>
      <c r="O1365" s="80" t="str">
        <f t="shared" si="48"/>
        <v/>
      </c>
      <c r="P1365" s="80" t="str">
        <f>IF(PI_For!C1367=0,"Não cadastrado",PI_For!C1367)</f>
        <v>Não cadastrado</v>
      </c>
      <c r="Q1365" s="80" t="e">
        <f>AVERAGEIFS(Entrada!$G$7:$G$3006,Entrada!$D$7:$D$3006,$D$5,Entrada!$I$7:$I$3006,P1365)</f>
        <v>#DIV/0!</v>
      </c>
      <c r="R1365" s="80" t="e">
        <f>AVERAGEIFS(Entrada!$J$7:$J$3006,Entrada!$D$7:$D$3006,$D$5,Entrada!$I$7:$I$3006,P1365)</f>
        <v>#DIV/0!</v>
      </c>
      <c r="S1365" s="80">
        <v>1.3610000000000001E-2</v>
      </c>
    </row>
    <row r="1366" spans="14:19" ht="15" customHeight="1">
      <c r="N1366" s="80" t="str">
        <f t="shared" si="47"/>
        <v/>
      </c>
      <c r="O1366" s="80" t="str">
        <f t="shared" si="48"/>
        <v/>
      </c>
      <c r="P1366" s="80" t="str">
        <f>IF(PI_For!C1368=0,"Não cadastrado",PI_For!C1368)</f>
        <v>Não cadastrado</v>
      </c>
      <c r="Q1366" s="80" t="e">
        <f>AVERAGEIFS(Entrada!$G$7:$G$3006,Entrada!$D$7:$D$3006,$D$5,Entrada!$I$7:$I$3006,P1366)</f>
        <v>#DIV/0!</v>
      </c>
      <c r="R1366" s="80" t="e">
        <f>AVERAGEIFS(Entrada!$J$7:$J$3006,Entrada!$D$7:$D$3006,$D$5,Entrada!$I$7:$I$3006,P1366)</f>
        <v>#DIV/0!</v>
      </c>
      <c r="S1366" s="80">
        <v>1.362E-2</v>
      </c>
    </row>
    <row r="1367" spans="14:19" ht="15" customHeight="1">
      <c r="N1367" s="80" t="str">
        <f t="shared" si="47"/>
        <v/>
      </c>
      <c r="O1367" s="80" t="str">
        <f t="shared" si="48"/>
        <v/>
      </c>
      <c r="P1367" s="80" t="str">
        <f>IF(PI_For!C1369=0,"Não cadastrado",PI_For!C1369)</f>
        <v>Não cadastrado</v>
      </c>
      <c r="Q1367" s="80" t="e">
        <f>AVERAGEIFS(Entrada!$G$7:$G$3006,Entrada!$D$7:$D$3006,$D$5,Entrada!$I$7:$I$3006,P1367)</f>
        <v>#DIV/0!</v>
      </c>
      <c r="R1367" s="80" t="e">
        <f>AVERAGEIFS(Entrada!$J$7:$J$3006,Entrada!$D$7:$D$3006,$D$5,Entrada!$I$7:$I$3006,P1367)</f>
        <v>#DIV/0!</v>
      </c>
      <c r="S1367" s="80">
        <v>1.363E-2</v>
      </c>
    </row>
    <row r="1368" spans="14:19" ht="15" customHeight="1">
      <c r="N1368" s="80" t="str">
        <f t="shared" si="47"/>
        <v/>
      </c>
      <c r="O1368" s="80" t="str">
        <f t="shared" si="48"/>
        <v/>
      </c>
      <c r="P1368" s="80" t="str">
        <f>IF(PI_For!C1370=0,"Não cadastrado",PI_For!C1370)</f>
        <v>Não cadastrado</v>
      </c>
      <c r="Q1368" s="80" t="e">
        <f>AVERAGEIFS(Entrada!$G$7:$G$3006,Entrada!$D$7:$D$3006,$D$5,Entrada!$I$7:$I$3006,P1368)</f>
        <v>#DIV/0!</v>
      </c>
      <c r="R1368" s="80" t="e">
        <f>AVERAGEIFS(Entrada!$J$7:$J$3006,Entrada!$D$7:$D$3006,$D$5,Entrada!$I$7:$I$3006,P1368)</f>
        <v>#DIV/0!</v>
      </c>
      <c r="S1368" s="80">
        <v>1.3639999999999999E-2</v>
      </c>
    </row>
    <row r="1369" spans="14:19" ht="15" customHeight="1">
      <c r="N1369" s="80" t="str">
        <f t="shared" si="47"/>
        <v/>
      </c>
      <c r="O1369" s="80" t="str">
        <f t="shared" si="48"/>
        <v/>
      </c>
      <c r="P1369" s="80" t="str">
        <f>IF(PI_For!C1371=0,"Não cadastrado",PI_For!C1371)</f>
        <v>Não cadastrado</v>
      </c>
      <c r="Q1369" s="80" t="e">
        <f>AVERAGEIFS(Entrada!$G$7:$G$3006,Entrada!$D$7:$D$3006,$D$5,Entrada!$I$7:$I$3006,P1369)</f>
        <v>#DIV/0!</v>
      </c>
      <c r="R1369" s="80" t="e">
        <f>AVERAGEIFS(Entrada!$J$7:$J$3006,Entrada!$D$7:$D$3006,$D$5,Entrada!$I$7:$I$3006,P1369)</f>
        <v>#DIV/0!</v>
      </c>
      <c r="S1369" s="80">
        <v>1.3650000000000001E-2</v>
      </c>
    </row>
    <row r="1370" spans="14:19" ht="15" customHeight="1">
      <c r="N1370" s="80" t="str">
        <f t="shared" si="47"/>
        <v/>
      </c>
      <c r="O1370" s="80" t="str">
        <f t="shared" si="48"/>
        <v/>
      </c>
      <c r="P1370" s="80" t="str">
        <f>IF(PI_For!C1372=0,"Não cadastrado",PI_For!C1372)</f>
        <v>Não cadastrado</v>
      </c>
      <c r="Q1370" s="80" t="e">
        <f>AVERAGEIFS(Entrada!$G$7:$G$3006,Entrada!$D$7:$D$3006,$D$5,Entrada!$I$7:$I$3006,P1370)</f>
        <v>#DIV/0!</v>
      </c>
      <c r="R1370" s="80" t="e">
        <f>AVERAGEIFS(Entrada!$J$7:$J$3006,Entrada!$D$7:$D$3006,$D$5,Entrada!$I$7:$I$3006,P1370)</f>
        <v>#DIV/0!</v>
      </c>
      <c r="S1370" s="80">
        <v>1.366E-2</v>
      </c>
    </row>
    <row r="1371" spans="14:19" ht="15" customHeight="1">
      <c r="N1371" s="80" t="str">
        <f t="shared" si="47"/>
        <v/>
      </c>
      <c r="O1371" s="80" t="str">
        <f t="shared" si="48"/>
        <v/>
      </c>
      <c r="P1371" s="80" t="str">
        <f>IF(PI_For!C1373=0,"Não cadastrado",PI_For!C1373)</f>
        <v>Não cadastrado</v>
      </c>
      <c r="Q1371" s="80" t="e">
        <f>AVERAGEIFS(Entrada!$G$7:$G$3006,Entrada!$D$7:$D$3006,$D$5,Entrada!$I$7:$I$3006,P1371)</f>
        <v>#DIV/0!</v>
      </c>
      <c r="R1371" s="80" t="e">
        <f>AVERAGEIFS(Entrada!$J$7:$J$3006,Entrada!$D$7:$D$3006,$D$5,Entrada!$I$7:$I$3006,P1371)</f>
        <v>#DIV/0!</v>
      </c>
      <c r="S1371" s="80">
        <v>1.367E-2</v>
      </c>
    </row>
    <row r="1372" spans="14:19" ht="15" customHeight="1">
      <c r="N1372" s="80" t="str">
        <f t="shared" si="47"/>
        <v/>
      </c>
      <c r="O1372" s="80" t="str">
        <f t="shared" si="48"/>
        <v/>
      </c>
      <c r="P1372" s="80" t="str">
        <f>IF(PI_For!C1374=0,"Não cadastrado",PI_For!C1374)</f>
        <v>Não cadastrado</v>
      </c>
      <c r="Q1372" s="80" t="e">
        <f>AVERAGEIFS(Entrada!$G$7:$G$3006,Entrada!$D$7:$D$3006,$D$5,Entrada!$I$7:$I$3006,P1372)</f>
        <v>#DIV/0!</v>
      </c>
      <c r="R1372" s="80" t="e">
        <f>AVERAGEIFS(Entrada!$J$7:$J$3006,Entrada!$D$7:$D$3006,$D$5,Entrada!$I$7:$I$3006,P1372)</f>
        <v>#DIV/0!</v>
      </c>
      <c r="S1372" s="80">
        <v>1.3679999999999999E-2</v>
      </c>
    </row>
    <row r="1373" spans="14:19" ht="15" customHeight="1">
      <c r="N1373" s="80" t="str">
        <f t="shared" si="47"/>
        <v/>
      </c>
      <c r="O1373" s="80" t="str">
        <f t="shared" si="48"/>
        <v/>
      </c>
      <c r="P1373" s="80" t="str">
        <f>IF(PI_For!C1375=0,"Não cadastrado",PI_For!C1375)</f>
        <v>Não cadastrado</v>
      </c>
      <c r="Q1373" s="80" t="e">
        <f>AVERAGEIFS(Entrada!$G$7:$G$3006,Entrada!$D$7:$D$3006,$D$5,Entrada!$I$7:$I$3006,P1373)</f>
        <v>#DIV/0!</v>
      </c>
      <c r="R1373" s="80" t="e">
        <f>AVERAGEIFS(Entrada!$J$7:$J$3006,Entrada!$D$7:$D$3006,$D$5,Entrada!$I$7:$I$3006,P1373)</f>
        <v>#DIV/0!</v>
      </c>
      <c r="S1373" s="80">
        <v>1.3690000000000001E-2</v>
      </c>
    </row>
    <row r="1374" spans="14:19" ht="15" customHeight="1">
      <c r="N1374" s="80" t="str">
        <f t="shared" si="47"/>
        <v/>
      </c>
      <c r="O1374" s="80" t="str">
        <f t="shared" si="48"/>
        <v/>
      </c>
      <c r="P1374" s="80" t="str">
        <f>IF(PI_For!C1376=0,"Não cadastrado",PI_For!C1376)</f>
        <v>Não cadastrado</v>
      </c>
      <c r="Q1374" s="80" t="e">
        <f>AVERAGEIFS(Entrada!$G$7:$G$3006,Entrada!$D$7:$D$3006,$D$5,Entrada!$I$7:$I$3006,P1374)</f>
        <v>#DIV/0!</v>
      </c>
      <c r="R1374" s="80" t="e">
        <f>AVERAGEIFS(Entrada!$J$7:$J$3006,Entrada!$D$7:$D$3006,$D$5,Entrada!$I$7:$I$3006,P1374)</f>
        <v>#DIV/0!</v>
      </c>
      <c r="S1374" s="80">
        <v>1.37E-2</v>
      </c>
    </row>
    <row r="1375" spans="14:19" ht="15" customHeight="1">
      <c r="N1375" s="80" t="str">
        <f t="shared" si="47"/>
        <v/>
      </c>
      <c r="O1375" s="80" t="str">
        <f t="shared" si="48"/>
        <v/>
      </c>
      <c r="P1375" s="80" t="str">
        <f>IF(PI_For!C1377=0,"Não cadastrado",PI_For!C1377)</f>
        <v>Não cadastrado</v>
      </c>
      <c r="Q1375" s="80" t="e">
        <f>AVERAGEIFS(Entrada!$G$7:$G$3006,Entrada!$D$7:$D$3006,$D$5,Entrada!$I$7:$I$3006,P1375)</f>
        <v>#DIV/0!</v>
      </c>
      <c r="R1375" s="80" t="e">
        <f>AVERAGEIFS(Entrada!$J$7:$J$3006,Entrada!$D$7:$D$3006,$D$5,Entrada!$I$7:$I$3006,P1375)</f>
        <v>#DIV/0!</v>
      </c>
      <c r="S1375" s="80">
        <v>1.371E-2</v>
      </c>
    </row>
    <row r="1376" spans="14:19" ht="15" customHeight="1">
      <c r="N1376" s="80" t="str">
        <f t="shared" si="47"/>
        <v/>
      </c>
      <c r="O1376" s="80" t="str">
        <f t="shared" si="48"/>
        <v/>
      </c>
      <c r="P1376" s="80" t="str">
        <f>IF(PI_For!C1378=0,"Não cadastrado",PI_For!C1378)</f>
        <v>Não cadastrado</v>
      </c>
      <c r="Q1376" s="80" t="e">
        <f>AVERAGEIFS(Entrada!$G$7:$G$3006,Entrada!$D$7:$D$3006,$D$5,Entrada!$I$7:$I$3006,P1376)</f>
        <v>#DIV/0!</v>
      </c>
      <c r="R1376" s="80" t="e">
        <f>AVERAGEIFS(Entrada!$J$7:$J$3006,Entrada!$D$7:$D$3006,$D$5,Entrada!$I$7:$I$3006,P1376)</f>
        <v>#DIV/0!</v>
      </c>
      <c r="S1376" s="80">
        <v>1.372E-2</v>
      </c>
    </row>
    <row r="1377" spans="14:19" ht="15" customHeight="1">
      <c r="N1377" s="80" t="str">
        <f t="shared" si="47"/>
        <v/>
      </c>
      <c r="O1377" s="80" t="str">
        <f t="shared" si="48"/>
        <v/>
      </c>
      <c r="P1377" s="80" t="str">
        <f>IF(PI_For!C1379=0,"Não cadastrado",PI_For!C1379)</f>
        <v>Não cadastrado</v>
      </c>
      <c r="Q1377" s="80" t="e">
        <f>AVERAGEIFS(Entrada!$G$7:$G$3006,Entrada!$D$7:$D$3006,$D$5,Entrada!$I$7:$I$3006,P1377)</f>
        <v>#DIV/0!</v>
      </c>
      <c r="R1377" s="80" t="e">
        <f>AVERAGEIFS(Entrada!$J$7:$J$3006,Entrada!$D$7:$D$3006,$D$5,Entrada!$I$7:$I$3006,P1377)</f>
        <v>#DIV/0!</v>
      </c>
      <c r="S1377" s="80">
        <v>1.3729999999999999E-2</v>
      </c>
    </row>
    <row r="1378" spans="14:19" ht="15" customHeight="1">
      <c r="N1378" s="80" t="str">
        <f t="shared" si="47"/>
        <v/>
      </c>
      <c r="O1378" s="80" t="str">
        <f t="shared" si="48"/>
        <v/>
      </c>
      <c r="P1378" s="80" t="str">
        <f>IF(PI_For!C1380=0,"Não cadastrado",PI_For!C1380)</f>
        <v>Não cadastrado</v>
      </c>
      <c r="Q1378" s="80" t="e">
        <f>AVERAGEIFS(Entrada!$G$7:$G$3006,Entrada!$D$7:$D$3006,$D$5,Entrada!$I$7:$I$3006,P1378)</f>
        <v>#DIV/0!</v>
      </c>
      <c r="R1378" s="80" t="e">
        <f>AVERAGEIFS(Entrada!$J$7:$J$3006,Entrada!$D$7:$D$3006,$D$5,Entrada!$I$7:$I$3006,P1378)</f>
        <v>#DIV/0!</v>
      </c>
      <c r="S1378" s="80">
        <v>1.374E-2</v>
      </c>
    </row>
    <row r="1379" spans="14:19" ht="15" customHeight="1">
      <c r="N1379" s="80" t="str">
        <f t="shared" si="47"/>
        <v/>
      </c>
      <c r="O1379" s="80" t="str">
        <f t="shared" si="48"/>
        <v/>
      </c>
      <c r="P1379" s="80" t="str">
        <f>IF(PI_For!C1381=0,"Não cadastrado",PI_For!C1381)</f>
        <v>Não cadastrado</v>
      </c>
      <c r="Q1379" s="80" t="e">
        <f>AVERAGEIFS(Entrada!$G$7:$G$3006,Entrada!$D$7:$D$3006,$D$5,Entrada!$I$7:$I$3006,P1379)</f>
        <v>#DIV/0!</v>
      </c>
      <c r="R1379" s="80" t="e">
        <f>AVERAGEIFS(Entrada!$J$7:$J$3006,Entrada!$D$7:$D$3006,$D$5,Entrada!$I$7:$I$3006,P1379)</f>
        <v>#DIV/0!</v>
      </c>
      <c r="S1379" s="80">
        <v>1.375E-2</v>
      </c>
    </row>
    <row r="1380" spans="14:19" ht="15" customHeight="1">
      <c r="N1380" s="80" t="str">
        <f t="shared" si="47"/>
        <v/>
      </c>
      <c r="O1380" s="80" t="str">
        <f t="shared" si="48"/>
        <v/>
      </c>
      <c r="P1380" s="80" t="str">
        <f>IF(PI_For!C1382=0,"Não cadastrado",PI_For!C1382)</f>
        <v>Não cadastrado</v>
      </c>
      <c r="Q1380" s="80" t="e">
        <f>AVERAGEIFS(Entrada!$G$7:$G$3006,Entrada!$D$7:$D$3006,$D$5,Entrada!$I$7:$I$3006,P1380)</f>
        <v>#DIV/0!</v>
      </c>
      <c r="R1380" s="80" t="e">
        <f>AVERAGEIFS(Entrada!$J$7:$J$3006,Entrada!$D$7:$D$3006,$D$5,Entrada!$I$7:$I$3006,P1380)</f>
        <v>#DIV/0!</v>
      </c>
      <c r="S1380" s="80">
        <v>1.376E-2</v>
      </c>
    </row>
    <row r="1381" spans="14:19" ht="15" customHeight="1">
      <c r="N1381" s="80" t="str">
        <f t="shared" si="47"/>
        <v/>
      </c>
      <c r="O1381" s="80" t="str">
        <f t="shared" si="48"/>
        <v/>
      </c>
      <c r="P1381" s="80" t="str">
        <f>IF(PI_For!C1383=0,"Não cadastrado",PI_For!C1383)</f>
        <v>Não cadastrado</v>
      </c>
      <c r="Q1381" s="80" t="e">
        <f>AVERAGEIFS(Entrada!$G$7:$G$3006,Entrada!$D$7:$D$3006,$D$5,Entrada!$I$7:$I$3006,P1381)</f>
        <v>#DIV/0!</v>
      </c>
      <c r="R1381" s="80" t="e">
        <f>AVERAGEIFS(Entrada!$J$7:$J$3006,Entrada!$D$7:$D$3006,$D$5,Entrada!$I$7:$I$3006,P1381)</f>
        <v>#DIV/0!</v>
      </c>
      <c r="S1381" s="80">
        <v>1.3769999999999999E-2</v>
      </c>
    </row>
    <row r="1382" spans="14:19" ht="15" customHeight="1">
      <c r="N1382" s="80" t="str">
        <f t="shared" si="47"/>
        <v/>
      </c>
      <c r="O1382" s="80" t="str">
        <f t="shared" si="48"/>
        <v/>
      </c>
      <c r="P1382" s="80" t="str">
        <f>IF(PI_For!C1384=0,"Não cadastrado",PI_For!C1384)</f>
        <v>Não cadastrado</v>
      </c>
      <c r="Q1382" s="80" t="e">
        <f>AVERAGEIFS(Entrada!$G$7:$G$3006,Entrada!$D$7:$D$3006,$D$5,Entrada!$I$7:$I$3006,P1382)</f>
        <v>#DIV/0!</v>
      </c>
      <c r="R1382" s="80" t="e">
        <f>AVERAGEIFS(Entrada!$J$7:$J$3006,Entrada!$D$7:$D$3006,$D$5,Entrada!$I$7:$I$3006,P1382)</f>
        <v>#DIV/0!</v>
      </c>
      <c r="S1382" s="80">
        <v>1.3780000000000001E-2</v>
      </c>
    </row>
    <row r="1383" spans="14:19" ht="15" customHeight="1">
      <c r="N1383" s="80" t="str">
        <f t="shared" si="47"/>
        <v/>
      </c>
      <c r="O1383" s="80" t="str">
        <f t="shared" si="48"/>
        <v/>
      </c>
      <c r="P1383" s="80" t="str">
        <f>IF(PI_For!C1385=0,"Não cadastrado",PI_For!C1385)</f>
        <v>Não cadastrado</v>
      </c>
      <c r="Q1383" s="80" t="e">
        <f>AVERAGEIFS(Entrada!$G$7:$G$3006,Entrada!$D$7:$D$3006,$D$5,Entrada!$I$7:$I$3006,P1383)</f>
        <v>#DIV/0!</v>
      </c>
      <c r="R1383" s="80" t="e">
        <f>AVERAGEIFS(Entrada!$J$7:$J$3006,Entrada!$D$7:$D$3006,$D$5,Entrada!$I$7:$I$3006,P1383)</f>
        <v>#DIV/0!</v>
      </c>
      <c r="S1383" s="80">
        <v>1.379E-2</v>
      </c>
    </row>
    <row r="1384" spans="14:19" ht="15" customHeight="1">
      <c r="N1384" s="80" t="str">
        <f t="shared" si="47"/>
        <v/>
      </c>
      <c r="O1384" s="80" t="str">
        <f t="shared" si="48"/>
        <v/>
      </c>
      <c r="P1384" s="80" t="str">
        <f>IF(PI_For!C1386=0,"Não cadastrado",PI_For!C1386)</f>
        <v>Não cadastrado</v>
      </c>
      <c r="Q1384" s="80" t="e">
        <f>AVERAGEIFS(Entrada!$G$7:$G$3006,Entrada!$D$7:$D$3006,$D$5,Entrada!$I$7:$I$3006,P1384)</f>
        <v>#DIV/0!</v>
      </c>
      <c r="R1384" s="80" t="e">
        <f>AVERAGEIFS(Entrada!$J$7:$J$3006,Entrada!$D$7:$D$3006,$D$5,Entrada!$I$7:$I$3006,P1384)</f>
        <v>#DIV/0!</v>
      </c>
      <c r="S1384" s="80">
        <v>1.38E-2</v>
      </c>
    </row>
    <row r="1385" spans="14:19" ht="15" customHeight="1">
      <c r="N1385" s="80" t="str">
        <f t="shared" si="47"/>
        <v/>
      </c>
      <c r="O1385" s="80" t="str">
        <f t="shared" si="48"/>
        <v/>
      </c>
      <c r="P1385" s="80" t="str">
        <f>IF(PI_For!C1387=0,"Não cadastrado",PI_For!C1387)</f>
        <v>Não cadastrado</v>
      </c>
      <c r="Q1385" s="80" t="e">
        <f>AVERAGEIFS(Entrada!$G$7:$G$3006,Entrada!$D$7:$D$3006,$D$5,Entrada!$I$7:$I$3006,P1385)</f>
        <v>#DIV/0!</v>
      </c>
      <c r="R1385" s="80" t="e">
        <f>AVERAGEIFS(Entrada!$J$7:$J$3006,Entrada!$D$7:$D$3006,$D$5,Entrada!$I$7:$I$3006,P1385)</f>
        <v>#DIV/0!</v>
      </c>
      <c r="S1385" s="80">
        <v>1.3809999999999999E-2</v>
      </c>
    </row>
    <row r="1386" spans="14:19" ht="15" customHeight="1">
      <c r="N1386" s="80" t="str">
        <f t="shared" si="47"/>
        <v/>
      </c>
      <c r="O1386" s="80" t="str">
        <f t="shared" si="48"/>
        <v/>
      </c>
      <c r="P1386" s="80" t="str">
        <f>IF(PI_For!C1388=0,"Não cadastrado",PI_For!C1388)</f>
        <v>Não cadastrado</v>
      </c>
      <c r="Q1386" s="80" t="e">
        <f>AVERAGEIFS(Entrada!$G$7:$G$3006,Entrada!$D$7:$D$3006,$D$5,Entrada!$I$7:$I$3006,P1386)</f>
        <v>#DIV/0!</v>
      </c>
      <c r="R1386" s="80" t="e">
        <f>AVERAGEIFS(Entrada!$J$7:$J$3006,Entrada!$D$7:$D$3006,$D$5,Entrada!$I$7:$I$3006,P1386)</f>
        <v>#DIV/0!</v>
      </c>
      <c r="S1386" s="80">
        <v>1.3820000000000001E-2</v>
      </c>
    </row>
    <row r="1387" spans="14:19" ht="15" customHeight="1">
      <c r="N1387" s="80" t="str">
        <f t="shared" si="47"/>
        <v/>
      </c>
      <c r="O1387" s="80" t="str">
        <f t="shared" si="48"/>
        <v/>
      </c>
      <c r="P1387" s="80" t="str">
        <f>IF(PI_For!C1389=0,"Não cadastrado",PI_For!C1389)</f>
        <v>Não cadastrado</v>
      </c>
      <c r="Q1387" s="80" t="e">
        <f>AVERAGEIFS(Entrada!$G$7:$G$3006,Entrada!$D$7:$D$3006,$D$5,Entrada!$I$7:$I$3006,P1387)</f>
        <v>#DIV/0!</v>
      </c>
      <c r="R1387" s="80" t="e">
        <f>AVERAGEIFS(Entrada!$J$7:$J$3006,Entrada!$D$7:$D$3006,$D$5,Entrada!$I$7:$I$3006,P1387)</f>
        <v>#DIV/0!</v>
      </c>
      <c r="S1387" s="80">
        <v>1.383E-2</v>
      </c>
    </row>
    <row r="1388" spans="14:19" ht="15" customHeight="1">
      <c r="N1388" s="80" t="str">
        <f t="shared" si="47"/>
        <v/>
      </c>
      <c r="O1388" s="80" t="str">
        <f t="shared" si="48"/>
        <v/>
      </c>
      <c r="P1388" s="80" t="str">
        <f>IF(PI_For!C1390=0,"Não cadastrado",PI_For!C1390)</f>
        <v>Não cadastrado</v>
      </c>
      <c r="Q1388" s="80" t="e">
        <f>AVERAGEIFS(Entrada!$G$7:$G$3006,Entrada!$D$7:$D$3006,$D$5,Entrada!$I$7:$I$3006,P1388)</f>
        <v>#DIV/0!</v>
      </c>
      <c r="R1388" s="80" t="e">
        <f>AVERAGEIFS(Entrada!$J$7:$J$3006,Entrada!$D$7:$D$3006,$D$5,Entrada!$I$7:$I$3006,P1388)</f>
        <v>#DIV/0!</v>
      </c>
      <c r="S1388" s="80">
        <v>1.384E-2</v>
      </c>
    </row>
    <row r="1389" spans="14:19" ht="15" customHeight="1">
      <c r="N1389" s="80" t="str">
        <f t="shared" si="47"/>
        <v/>
      </c>
      <c r="O1389" s="80" t="str">
        <f t="shared" si="48"/>
        <v/>
      </c>
      <c r="P1389" s="80" t="str">
        <f>IF(PI_For!C1391=0,"Não cadastrado",PI_For!C1391)</f>
        <v>Não cadastrado</v>
      </c>
      <c r="Q1389" s="80" t="e">
        <f>AVERAGEIFS(Entrada!$G$7:$G$3006,Entrada!$D$7:$D$3006,$D$5,Entrada!$I$7:$I$3006,P1389)</f>
        <v>#DIV/0!</v>
      </c>
      <c r="R1389" s="80" t="e">
        <f>AVERAGEIFS(Entrada!$J$7:$J$3006,Entrada!$D$7:$D$3006,$D$5,Entrada!$I$7:$I$3006,P1389)</f>
        <v>#DIV/0!</v>
      </c>
      <c r="S1389" s="80">
        <v>1.3849999999999999E-2</v>
      </c>
    </row>
    <row r="1390" spans="14:19" ht="15" customHeight="1">
      <c r="N1390" s="80" t="str">
        <f t="shared" si="47"/>
        <v/>
      </c>
      <c r="O1390" s="80" t="str">
        <f t="shared" si="48"/>
        <v/>
      </c>
      <c r="P1390" s="80" t="str">
        <f>IF(PI_For!C1392=0,"Não cadastrado",PI_For!C1392)</f>
        <v>Não cadastrado</v>
      </c>
      <c r="Q1390" s="80" t="e">
        <f>AVERAGEIFS(Entrada!$G$7:$G$3006,Entrada!$D$7:$D$3006,$D$5,Entrada!$I$7:$I$3006,P1390)</f>
        <v>#DIV/0!</v>
      </c>
      <c r="R1390" s="80" t="e">
        <f>AVERAGEIFS(Entrada!$J$7:$J$3006,Entrada!$D$7:$D$3006,$D$5,Entrada!$I$7:$I$3006,P1390)</f>
        <v>#DIV/0!</v>
      </c>
      <c r="S1390" s="80">
        <v>1.3860000000000001E-2</v>
      </c>
    </row>
    <row r="1391" spans="14:19" ht="15" customHeight="1">
      <c r="N1391" s="80" t="str">
        <f t="shared" si="47"/>
        <v/>
      </c>
      <c r="O1391" s="80" t="str">
        <f t="shared" si="48"/>
        <v/>
      </c>
      <c r="P1391" s="80" t="str">
        <f>IF(PI_For!C1393=0,"Não cadastrado",PI_For!C1393)</f>
        <v>Não cadastrado</v>
      </c>
      <c r="Q1391" s="80" t="e">
        <f>AVERAGEIFS(Entrada!$G$7:$G$3006,Entrada!$D$7:$D$3006,$D$5,Entrada!$I$7:$I$3006,P1391)</f>
        <v>#DIV/0!</v>
      </c>
      <c r="R1391" s="80" t="e">
        <f>AVERAGEIFS(Entrada!$J$7:$J$3006,Entrada!$D$7:$D$3006,$D$5,Entrada!$I$7:$I$3006,P1391)</f>
        <v>#DIV/0!</v>
      </c>
      <c r="S1391" s="80">
        <v>1.387E-2</v>
      </c>
    </row>
    <row r="1392" spans="14:19" ht="15" customHeight="1">
      <c r="N1392" s="80" t="str">
        <f t="shared" si="47"/>
        <v/>
      </c>
      <c r="O1392" s="80" t="str">
        <f t="shared" si="48"/>
        <v/>
      </c>
      <c r="P1392" s="80" t="str">
        <f>IF(PI_For!C1394=0,"Não cadastrado",PI_For!C1394)</f>
        <v>Não cadastrado</v>
      </c>
      <c r="Q1392" s="80" t="e">
        <f>AVERAGEIFS(Entrada!$G$7:$G$3006,Entrada!$D$7:$D$3006,$D$5,Entrada!$I$7:$I$3006,P1392)</f>
        <v>#DIV/0!</v>
      </c>
      <c r="R1392" s="80" t="e">
        <f>AVERAGEIFS(Entrada!$J$7:$J$3006,Entrada!$D$7:$D$3006,$D$5,Entrada!$I$7:$I$3006,P1392)</f>
        <v>#DIV/0!</v>
      </c>
      <c r="S1392" s="80">
        <v>1.388E-2</v>
      </c>
    </row>
    <row r="1393" spans="14:19" ht="15" customHeight="1">
      <c r="N1393" s="80" t="str">
        <f t="shared" si="47"/>
        <v/>
      </c>
      <c r="O1393" s="80" t="str">
        <f t="shared" si="48"/>
        <v/>
      </c>
      <c r="P1393" s="80" t="str">
        <f>IF(PI_For!C1395=0,"Não cadastrado",PI_For!C1395)</f>
        <v>Não cadastrado</v>
      </c>
      <c r="Q1393" s="80" t="e">
        <f>AVERAGEIFS(Entrada!$G$7:$G$3006,Entrada!$D$7:$D$3006,$D$5,Entrada!$I$7:$I$3006,P1393)</f>
        <v>#DIV/0!</v>
      </c>
      <c r="R1393" s="80" t="e">
        <f>AVERAGEIFS(Entrada!$J$7:$J$3006,Entrada!$D$7:$D$3006,$D$5,Entrada!$I$7:$I$3006,P1393)</f>
        <v>#DIV/0!</v>
      </c>
      <c r="S1393" s="80">
        <v>1.389E-2</v>
      </c>
    </row>
    <row r="1394" spans="14:19" ht="15" customHeight="1">
      <c r="N1394" s="80" t="str">
        <f t="shared" si="47"/>
        <v/>
      </c>
      <c r="O1394" s="80" t="str">
        <f t="shared" si="48"/>
        <v/>
      </c>
      <c r="P1394" s="80" t="str">
        <f>IF(PI_For!C1396=0,"Não cadastrado",PI_For!C1396)</f>
        <v>Não cadastrado</v>
      </c>
      <c r="Q1394" s="80" t="e">
        <f>AVERAGEIFS(Entrada!$G$7:$G$3006,Entrada!$D$7:$D$3006,$D$5,Entrada!$I$7:$I$3006,P1394)</f>
        <v>#DIV/0!</v>
      </c>
      <c r="R1394" s="80" t="e">
        <f>AVERAGEIFS(Entrada!$J$7:$J$3006,Entrada!$D$7:$D$3006,$D$5,Entrada!$I$7:$I$3006,P1394)</f>
        <v>#DIV/0!</v>
      </c>
      <c r="S1394" s="80">
        <v>1.3899999999999999E-2</v>
      </c>
    </row>
    <row r="1395" spans="14:19" ht="15" customHeight="1">
      <c r="N1395" s="80" t="str">
        <f t="shared" si="47"/>
        <v/>
      </c>
      <c r="O1395" s="80" t="str">
        <f t="shared" si="48"/>
        <v/>
      </c>
      <c r="P1395" s="80" t="str">
        <f>IF(PI_For!C1397=0,"Não cadastrado",PI_For!C1397)</f>
        <v>Não cadastrado</v>
      </c>
      <c r="Q1395" s="80" t="e">
        <f>AVERAGEIFS(Entrada!$G$7:$G$3006,Entrada!$D$7:$D$3006,$D$5,Entrada!$I$7:$I$3006,P1395)</f>
        <v>#DIV/0!</v>
      </c>
      <c r="R1395" s="80" t="e">
        <f>AVERAGEIFS(Entrada!$J$7:$J$3006,Entrada!$D$7:$D$3006,$D$5,Entrada!$I$7:$I$3006,P1395)</f>
        <v>#DIV/0!</v>
      </c>
      <c r="S1395" s="80">
        <v>1.391E-2</v>
      </c>
    </row>
    <row r="1396" spans="14:19" ht="15" customHeight="1">
      <c r="N1396" s="80" t="str">
        <f t="shared" si="47"/>
        <v/>
      </c>
      <c r="O1396" s="80" t="str">
        <f t="shared" si="48"/>
        <v/>
      </c>
      <c r="P1396" s="80" t="str">
        <f>IF(PI_For!C1398=0,"Não cadastrado",PI_For!C1398)</f>
        <v>Não cadastrado</v>
      </c>
      <c r="Q1396" s="80" t="e">
        <f>AVERAGEIFS(Entrada!$G$7:$G$3006,Entrada!$D$7:$D$3006,$D$5,Entrada!$I$7:$I$3006,P1396)</f>
        <v>#DIV/0!</v>
      </c>
      <c r="R1396" s="80" t="e">
        <f>AVERAGEIFS(Entrada!$J$7:$J$3006,Entrada!$D$7:$D$3006,$D$5,Entrada!$I$7:$I$3006,P1396)</f>
        <v>#DIV/0!</v>
      </c>
      <c r="S1396" s="80">
        <v>1.392E-2</v>
      </c>
    </row>
    <row r="1397" spans="14:19" ht="15" customHeight="1">
      <c r="N1397" s="80" t="str">
        <f t="shared" si="47"/>
        <v/>
      </c>
      <c r="O1397" s="80" t="str">
        <f t="shared" si="48"/>
        <v/>
      </c>
      <c r="P1397" s="80" t="str">
        <f>IF(PI_For!C1399=0,"Não cadastrado",PI_For!C1399)</f>
        <v>Não cadastrado</v>
      </c>
      <c r="Q1397" s="80" t="e">
        <f>AVERAGEIFS(Entrada!$G$7:$G$3006,Entrada!$D$7:$D$3006,$D$5,Entrada!$I$7:$I$3006,P1397)</f>
        <v>#DIV/0!</v>
      </c>
      <c r="R1397" s="80" t="e">
        <f>AVERAGEIFS(Entrada!$J$7:$J$3006,Entrada!$D$7:$D$3006,$D$5,Entrada!$I$7:$I$3006,P1397)</f>
        <v>#DIV/0!</v>
      </c>
      <c r="S1397" s="80">
        <v>1.393E-2</v>
      </c>
    </row>
    <row r="1398" spans="14:19" ht="15" customHeight="1">
      <c r="N1398" s="80" t="str">
        <f t="shared" si="47"/>
        <v/>
      </c>
      <c r="O1398" s="80" t="str">
        <f t="shared" si="48"/>
        <v/>
      </c>
      <c r="P1398" s="80" t="str">
        <f>IF(PI_For!C1400=0,"Não cadastrado",PI_For!C1400)</f>
        <v>Não cadastrado</v>
      </c>
      <c r="Q1398" s="80" t="e">
        <f>AVERAGEIFS(Entrada!$G$7:$G$3006,Entrada!$D$7:$D$3006,$D$5,Entrada!$I$7:$I$3006,P1398)</f>
        <v>#DIV/0!</v>
      </c>
      <c r="R1398" s="80" t="e">
        <f>AVERAGEIFS(Entrada!$J$7:$J$3006,Entrada!$D$7:$D$3006,$D$5,Entrada!$I$7:$I$3006,P1398)</f>
        <v>#DIV/0!</v>
      </c>
      <c r="S1398" s="80">
        <v>1.3939999999999999E-2</v>
      </c>
    </row>
    <row r="1399" spans="14:19" ht="15" customHeight="1">
      <c r="N1399" s="80" t="str">
        <f t="shared" si="47"/>
        <v/>
      </c>
      <c r="O1399" s="80" t="str">
        <f t="shared" si="48"/>
        <v/>
      </c>
      <c r="P1399" s="80" t="str">
        <f>IF(PI_For!C1401=0,"Não cadastrado",PI_For!C1401)</f>
        <v>Não cadastrado</v>
      </c>
      <c r="Q1399" s="80" t="e">
        <f>AVERAGEIFS(Entrada!$G$7:$G$3006,Entrada!$D$7:$D$3006,$D$5,Entrada!$I$7:$I$3006,P1399)</f>
        <v>#DIV/0!</v>
      </c>
      <c r="R1399" s="80" t="e">
        <f>AVERAGEIFS(Entrada!$J$7:$J$3006,Entrada!$D$7:$D$3006,$D$5,Entrada!$I$7:$I$3006,P1399)</f>
        <v>#DIV/0!</v>
      </c>
      <c r="S1399" s="80">
        <v>1.3950000000000001E-2</v>
      </c>
    </row>
    <row r="1400" spans="14:19" ht="15" customHeight="1">
      <c r="N1400" s="80" t="str">
        <f t="shared" si="47"/>
        <v/>
      </c>
      <c r="O1400" s="80" t="str">
        <f t="shared" si="48"/>
        <v/>
      </c>
      <c r="P1400" s="80" t="str">
        <f>IF(PI_For!C1402=0,"Não cadastrado",PI_For!C1402)</f>
        <v>Não cadastrado</v>
      </c>
      <c r="Q1400" s="80" t="e">
        <f>AVERAGEIFS(Entrada!$G$7:$G$3006,Entrada!$D$7:$D$3006,$D$5,Entrada!$I$7:$I$3006,P1400)</f>
        <v>#DIV/0!</v>
      </c>
      <c r="R1400" s="80" t="e">
        <f>AVERAGEIFS(Entrada!$J$7:$J$3006,Entrada!$D$7:$D$3006,$D$5,Entrada!$I$7:$I$3006,P1400)</f>
        <v>#DIV/0!</v>
      </c>
      <c r="S1400" s="80">
        <v>1.396E-2</v>
      </c>
    </row>
    <row r="1401" spans="14:19" ht="15" customHeight="1">
      <c r="N1401" s="80" t="str">
        <f t="shared" si="47"/>
        <v/>
      </c>
      <c r="O1401" s="80" t="str">
        <f t="shared" si="48"/>
        <v/>
      </c>
      <c r="P1401" s="80" t="str">
        <f>IF(PI_For!C1403=0,"Não cadastrado",PI_For!C1403)</f>
        <v>Não cadastrado</v>
      </c>
      <c r="Q1401" s="80" t="e">
        <f>AVERAGEIFS(Entrada!$G$7:$G$3006,Entrada!$D$7:$D$3006,$D$5,Entrada!$I$7:$I$3006,P1401)</f>
        <v>#DIV/0!</v>
      </c>
      <c r="R1401" s="80" t="e">
        <f>AVERAGEIFS(Entrada!$J$7:$J$3006,Entrada!$D$7:$D$3006,$D$5,Entrada!$I$7:$I$3006,P1401)</f>
        <v>#DIV/0!</v>
      </c>
      <c r="S1401" s="80">
        <v>1.397E-2</v>
      </c>
    </row>
    <row r="1402" spans="14:19" ht="15" customHeight="1">
      <c r="N1402" s="80" t="str">
        <f t="shared" si="47"/>
        <v/>
      </c>
      <c r="O1402" s="80" t="str">
        <f t="shared" si="48"/>
        <v/>
      </c>
      <c r="P1402" s="80" t="str">
        <f>IF(PI_For!C1404=0,"Não cadastrado",PI_For!C1404)</f>
        <v>Não cadastrado</v>
      </c>
      <c r="Q1402" s="80" t="e">
        <f>AVERAGEIFS(Entrada!$G$7:$G$3006,Entrada!$D$7:$D$3006,$D$5,Entrada!$I$7:$I$3006,P1402)</f>
        <v>#DIV/0!</v>
      </c>
      <c r="R1402" s="80" t="e">
        <f>AVERAGEIFS(Entrada!$J$7:$J$3006,Entrada!$D$7:$D$3006,$D$5,Entrada!$I$7:$I$3006,P1402)</f>
        <v>#DIV/0!</v>
      </c>
      <c r="S1402" s="80">
        <v>1.3979999999999999E-2</v>
      </c>
    </row>
    <row r="1403" spans="14:19" ht="15" customHeight="1">
      <c r="N1403" s="80" t="str">
        <f t="shared" si="47"/>
        <v/>
      </c>
      <c r="O1403" s="80" t="str">
        <f t="shared" si="48"/>
        <v/>
      </c>
      <c r="P1403" s="80" t="str">
        <f>IF(PI_For!C1405=0,"Não cadastrado",PI_For!C1405)</f>
        <v>Não cadastrado</v>
      </c>
      <c r="Q1403" s="80" t="e">
        <f>AVERAGEIFS(Entrada!$G$7:$G$3006,Entrada!$D$7:$D$3006,$D$5,Entrada!$I$7:$I$3006,P1403)</f>
        <v>#DIV/0!</v>
      </c>
      <c r="R1403" s="80" t="e">
        <f>AVERAGEIFS(Entrada!$J$7:$J$3006,Entrada!$D$7:$D$3006,$D$5,Entrada!$I$7:$I$3006,P1403)</f>
        <v>#DIV/0!</v>
      </c>
      <c r="S1403" s="80">
        <v>1.3990000000000001E-2</v>
      </c>
    </row>
    <row r="1404" spans="14:19" ht="15" customHeight="1">
      <c r="N1404" s="80" t="str">
        <f t="shared" si="47"/>
        <v/>
      </c>
      <c r="O1404" s="80" t="str">
        <f t="shared" si="48"/>
        <v/>
      </c>
      <c r="P1404" s="80" t="str">
        <f>IF(PI_For!C1406=0,"Não cadastrado",PI_For!C1406)</f>
        <v>Não cadastrado</v>
      </c>
      <c r="Q1404" s="80" t="e">
        <f>AVERAGEIFS(Entrada!$G$7:$G$3006,Entrada!$D$7:$D$3006,$D$5,Entrada!$I$7:$I$3006,P1404)</f>
        <v>#DIV/0!</v>
      </c>
      <c r="R1404" s="80" t="e">
        <f>AVERAGEIFS(Entrada!$J$7:$J$3006,Entrada!$D$7:$D$3006,$D$5,Entrada!$I$7:$I$3006,P1404)</f>
        <v>#DIV/0!</v>
      </c>
      <c r="S1404" s="80">
        <v>1.4E-2</v>
      </c>
    </row>
    <row r="1405" spans="14:19" ht="15" customHeight="1">
      <c r="N1405" s="80" t="str">
        <f t="shared" si="47"/>
        <v/>
      </c>
      <c r="O1405" s="80" t="str">
        <f t="shared" si="48"/>
        <v/>
      </c>
      <c r="P1405" s="80" t="str">
        <f>IF(PI_For!C1407=0,"Não cadastrado",PI_For!C1407)</f>
        <v>Não cadastrado</v>
      </c>
      <c r="Q1405" s="80" t="e">
        <f>AVERAGEIFS(Entrada!$G$7:$G$3006,Entrada!$D$7:$D$3006,$D$5,Entrada!$I$7:$I$3006,P1405)</f>
        <v>#DIV/0!</v>
      </c>
      <c r="R1405" s="80" t="e">
        <f>AVERAGEIFS(Entrada!$J$7:$J$3006,Entrada!$D$7:$D$3006,$D$5,Entrada!$I$7:$I$3006,P1405)</f>
        <v>#DIV/0!</v>
      </c>
      <c r="S1405" s="80">
        <v>1.401E-2</v>
      </c>
    </row>
    <row r="1406" spans="14:19" ht="15" customHeight="1">
      <c r="N1406" s="80" t="str">
        <f t="shared" si="47"/>
        <v/>
      </c>
      <c r="O1406" s="80" t="str">
        <f t="shared" si="48"/>
        <v/>
      </c>
      <c r="P1406" s="80" t="str">
        <f>IF(PI_For!C1408=0,"Não cadastrado",PI_For!C1408)</f>
        <v>Não cadastrado</v>
      </c>
      <c r="Q1406" s="80" t="e">
        <f>AVERAGEIFS(Entrada!$G$7:$G$3006,Entrada!$D$7:$D$3006,$D$5,Entrada!$I$7:$I$3006,P1406)</f>
        <v>#DIV/0!</v>
      </c>
      <c r="R1406" s="80" t="e">
        <f>AVERAGEIFS(Entrada!$J$7:$J$3006,Entrada!$D$7:$D$3006,$D$5,Entrada!$I$7:$I$3006,P1406)</f>
        <v>#DIV/0!</v>
      </c>
      <c r="S1406" s="80">
        <v>1.4019999999999999E-2</v>
      </c>
    </row>
    <row r="1407" spans="14:19" ht="15" customHeight="1">
      <c r="N1407" s="80" t="str">
        <f t="shared" si="47"/>
        <v/>
      </c>
      <c r="O1407" s="80" t="str">
        <f t="shared" si="48"/>
        <v/>
      </c>
      <c r="P1407" s="80" t="str">
        <f>IF(PI_For!C1409=0,"Não cadastrado",PI_For!C1409)</f>
        <v>Não cadastrado</v>
      </c>
      <c r="Q1407" s="80" t="e">
        <f>AVERAGEIFS(Entrada!$G$7:$G$3006,Entrada!$D$7:$D$3006,$D$5,Entrada!$I$7:$I$3006,P1407)</f>
        <v>#DIV/0!</v>
      </c>
      <c r="R1407" s="80" t="e">
        <f>AVERAGEIFS(Entrada!$J$7:$J$3006,Entrada!$D$7:$D$3006,$D$5,Entrada!$I$7:$I$3006,P1407)</f>
        <v>#DIV/0!</v>
      </c>
      <c r="S1407" s="80">
        <v>1.4030000000000001E-2</v>
      </c>
    </row>
    <row r="1408" spans="14:19" ht="15" customHeight="1">
      <c r="N1408" s="80" t="str">
        <f t="shared" si="47"/>
        <v/>
      </c>
      <c r="O1408" s="80" t="str">
        <f t="shared" si="48"/>
        <v/>
      </c>
      <c r="P1408" s="80" t="str">
        <f>IF(PI_For!C1410=0,"Não cadastrado",PI_For!C1410)</f>
        <v>Não cadastrado</v>
      </c>
      <c r="Q1408" s="80" t="e">
        <f>AVERAGEIFS(Entrada!$G$7:$G$3006,Entrada!$D$7:$D$3006,$D$5,Entrada!$I$7:$I$3006,P1408)</f>
        <v>#DIV/0!</v>
      </c>
      <c r="R1408" s="80" t="e">
        <f>AVERAGEIFS(Entrada!$J$7:$J$3006,Entrada!$D$7:$D$3006,$D$5,Entrada!$I$7:$I$3006,P1408)</f>
        <v>#DIV/0!</v>
      </c>
      <c r="S1408" s="80">
        <v>1.404E-2</v>
      </c>
    </row>
    <row r="1409" spans="14:19" ht="15" customHeight="1">
      <c r="N1409" s="80" t="str">
        <f t="shared" si="47"/>
        <v/>
      </c>
      <c r="O1409" s="80" t="str">
        <f t="shared" si="48"/>
        <v/>
      </c>
      <c r="P1409" s="80" t="str">
        <f>IF(PI_For!C1411=0,"Não cadastrado",PI_For!C1411)</f>
        <v>Não cadastrado</v>
      </c>
      <c r="Q1409" s="80" t="e">
        <f>AVERAGEIFS(Entrada!$G$7:$G$3006,Entrada!$D$7:$D$3006,$D$5,Entrada!$I$7:$I$3006,P1409)</f>
        <v>#DIV/0!</v>
      </c>
      <c r="R1409" s="80" t="e">
        <f>AVERAGEIFS(Entrada!$J$7:$J$3006,Entrada!$D$7:$D$3006,$D$5,Entrada!$I$7:$I$3006,P1409)</f>
        <v>#DIV/0!</v>
      </c>
      <c r="S1409" s="80">
        <v>1.405E-2</v>
      </c>
    </row>
    <row r="1410" spans="14:19" ht="15" customHeight="1">
      <c r="N1410" s="80" t="str">
        <f t="shared" si="47"/>
        <v/>
      </c>
      <c r="O1410" s="80" t="str">
        <f t="shared" si="48"/>
        <v/>
      </c>
      <c r="P1410" s="80" t="str">
        <f>IF(PI_For!C1412=0,"Não cadastrado",PI_For!C1412)</f>
        <v>Não cadastrado</v>
      </c>
      <c r="Q1410" s="80" t="e">
        <f>AVERAGEIFS(Entrada!$G$7:$G$3006,Entrada!$D$7:$D$3006,$D$5,Entrada!$I$7:$I$3006,P1410)</f>
        <v>#DIV/0!</v>
      </c>
      <c r="R1410" s="80" t="e">
        <f>AVERAGEIFS(Entrada!$J$7:$J$3006,Entrada!$D$7:$D$3006,$D$5,Entrada!$I$7:$I$3006,P1410)</f>
        <v>#DIV/0!</v>
      </c>
      <c r="S1410" s="80">
        <v>1.406E-2</v>
      </c>
    </row>
    <row r="1411" spans="14:19" ht="15" customHeight="1">
      <c r="N1411" s="80" t="str">
        <f t="shared" si="47"/>
        <v/>
      </c>
      <c r="O1411" s="80" t="str">
        <f t="shared" si="48"/>
        <v/>
      </c>
      <c r="P1411" s="80" t="str">
        <f>IF(PI_For!C1413=0,"Não cadastrado",PI_For!C1413)</f>
        <v>Não cadastrado</v>
      </c>
      <c r="Q1411" s="80" t="e">
        <f>AVERAGEIFS(Entrada!$G$7:$G$3006,Entrada!$D$7:$D$3006,$D$5,Entrada!$I$7:$I$3006,P1411)</f>
        <v>#DIV/0!</v>
      </c>
      <c r="R1411" s="80" t="e">
        <f>AVERAGEIFS(Entrada!$J$7:$J$3006,Entrada!$D$7:$D$3006,$D$5,Entrada!$I$7:$I$3006,P1411)</f>
        <v>#DIV/0!</v>
      </c>
      <c r="S1411" s="80">
        <v>1.4069999999999999E-2</v>
      </c>
    </row>
    <row r="1412" spans="14:19" ht="15" customHeight="1">
      <c r="N1412" s="80" t="str">
        <f t="shared" si="47"/>
        <v/>
      </c>
      <c r="O1412" s="80" t="str">
        <f t="shared" si="48"/>
        <v/>
      </c>
      <c r="P1412" s="80" t="str">
        <f>IF(PI_For!C1414=0,"Não cadastrado",PI_For!C1414)</f>
        <v>Não cadastrado</v>
      </c>
      <c r="Q1412" s="80" t="e">
        <f>AVERAGEIFS(Entrada!$G$7:$G$3006,Entrada!$D$7:$D$3006,$D$5,Entrada!$I$7:$I$3006,P1412)</f>
        <v>#DIV/0!</v>
      </c>
      <c r="R1412" s="80" t="e">
        <f>AVERAGEIFS(Entrada!$J$7:$J$3006,Entrada!$D$7:$D$3006,$D$5,Entrada!$I$7:$I$3006,P1412)</f>
        <v>#DIV/0!</v>
      </c>
      <c r="S1412" s="80">
        <v>1.4080000000000001E-2</v>
      </c>
    </row>
    <row r="1413" spans="14:19" ht="15" customHeight="1">
      <c r="N1413" s="80" t="str">
        <f t="shared" si="47"/>
        <v/>
      </c>
      <c r="O1413" s="80" t="str">
        <f t="shared" si="48"/>
        <v/>
      </c>
      <c r="P1413" s="80" t="str">
        <f>IF(PI_For!C1415=0,"Não cadastrado",PI_For!C1415)</f>
        <v>Não cadastrado</v>
      </c>
      <c r="Q1413" s="80" t="e">
        <f>AVERAGEIFS(Entrada!$G$7:$G$3006,Entrada!$D$7:$D$3006,$D$5,Entrada!$I$7:$I$3006,P1413)</f>
        <v>#DIV/0!</v>
      </c>
      <c r="R1413" s="80" t="e">
        <f>AVERAGEIFS(Entrada!$J$7:$J$3006,Entrada!$D$7:$D$3006,$D$5,Entrada!$I$7:$I$3006,P1413)</f>
        <v>#DIV/0!</v>
      </c>
      <c r="S1413" s="80">
        <v>1.409E-2</v>
      </c>
    </row>
    <row r="1414" spans="14:19" ht="15" customHeight="1">
      <c r="N1414" s="80" t="str">
        <f t="shared" ref="N1414:N1477" si="49">IFERROR(Q1414+S1414,"")</f>
        <v/>
      </c>
      <c r="O1414" s="80" t="str">
        <f t="shared" ref="O1414:O1477" si="50">IFERROR(R1414+S1414,"")</f>
        <v/>
      </c>
      <c r="P1414" s="80" t="str">
        <f>IF(PI_For!C1416=0,"Não cadastrado",PI_For!C1416)</f>
        <v>Não cadastrado</v>
      </c>
      <c r="Q1414" s="80" t="e">
        <f>AVERAGEIFS(Entrada!$G$7:$G$3006,Entrada!$D$7:$D$3006,$D$5,Entrada!$I$7:$I$3006,P1414)</f>
        <v>#DIV/0!</v>
      </c>
      <c r="R1414" s="80" t="e">
        <f>AVERAGEIFS(Entrada!$J$7:$J$3006,Entrada!$D$7:$D$3006,$D$5,Entrada!$I$7:$I$3006,P1414)</f>
        <v>#DIV/0!</v>
      </c>
      <c r="S1414" s="80">
        <v>1.41E-2</v>
      </c>
    </row>
    <row r="1415" spans="14:19" ht="15" customHeight="1">
      <c r="N1415" s="80" t="str">
        <f t="shared" si="49"/>
        <v/>
      </c>
      <c r="O1415" s="80" t="str">
        <f t="shared" si="50"/>
        <v/>
      </c>
      <c r="P1415" s="80" t="str">
        <f>IF(PI_For!C1417=0,"Não cadastrado",PI_For!C1417)</f>
        <v>Não cadastrado</v>
      </c>
      <c r="Q1415" s="80" t="e">
        <f>AVERAGEIFS(Entrada!$G$7:$G$3006,Entrada!$D$7:$D$3006,$D$5,Entrada!$I$7:$I$3006,P1415)</f>
        <v>#DIV/0!</v>
      </c>
      <c r="R1415" s="80" t="e">
        <f>AVERAGEIFS(Entrada!$J$7:$J$3006,Entrada!$D$7:$D$3006,$D$5,Entrada!$I$7:$I$3006,P1415)</f>
        <v>#DIV/0!</v>
      </c>
      <c r="S1415" s="80">
        <v>1.4109999999999999E-2</v>
      </c>
    </row>
    <row r="1416" spans="14:19" ht="15" customHeight="1">
      <c r="N1416" s="80" t="str">
        <f t="shared" si="49"/>
        <v/>
      </c>
      <c r="O1416" s="80" t="str">
        <f t="shared" si="50"/>
        <v/>
      </c>
      <c r="P1416" s="80" t="str">
        <f>IF(PI_For!C1418=0,"Não cadastrado",PI_For!C1418)</f>
        <v>Não cadastrado</v>
      </c>
      <c r="Q1416" s="80" t="e">
        <f>AVERAGEIFS(Entrada!$G$7:$G$3006,Entrada!$D$7:$D$3006,$D$5,Entrada!$I$7:$I$3006,P1416)</f>
        <v>#DIV/0!</v>
      </c>
      <c r="R1416" s="80" t="e">
        <f>AVERAGEIFS(Entrada!$J$7:$J$3006,Entrada!$D$7:$D$3006,$D$5,Entrada!$I$7:$I$3006,P1416)</f>
        <v>#DIV/0!</v>
      </c>
      <c r="S1416" s="80">
        <v>1.4120000000000001E-2</v>
      </c>
    </row>
    <row r="1417" spans="14:19" ht="15" customHeight="1">
      <c r="N1417" s="80" t="str">
        <f t="shared" si="49"/>
        <v/>
      </c>
      <c r="O1417" s="80" t="str">
        <f t="shared" si="50"/>
        <v/>
      </c>
      <c r="P1417" s="80" t="str">
        <f>IF(PI_For!C1419=0,"Não cadastrado",PI_For!C1419)</f>
        <v>Não cadastrado</v>
      </c>
      <c r="Q1417" s="80" t="e">
        <f>AVERAGEIFS(Entrada!$G$7:$G$3006,Entrada!$D$7:$D$3006,$D$5,Entrada!$I$7:$I$3006,P1417)</f>
        <v>#DIV/0!</v>
      </c>
      <c r="R1417" s="80" t="e">
        <f>AVERAGEIFS(Entrada!$J$7:$J$3006,Entrada!$D$7:$D$3006,$D$5,Entrada!$I$7:$I$3006,P1417)</f>
        <v>#DIV/0!</v>
      </c>
      <c r="S1417" s="80">
        <v>1.413E-2</v>
      </c>
    </row>
    <row r="1418" spans="14:19" ht="15" customHeight="1">
      <c r="N1418" s="80" t="str">
        <f t="shared" si="49"/>
        <v/>
      </c>
      <c r="O1418" s="80" t="str">
        <f t="shared" si="50"/>
        <v/>
      </c>
      <c r="P1418" s="80" t="str">
        <f>IF(PI_For!C1420=0,"Não cadastrado",PI_For!C1420)</f>
        <v>Não cadastrado</v>
      </c>
      <c r="Q1418" s="80" t="e">
        <f>AVERAGEIFS(Entrada!$G$7:$G$3006,Entrada!$D$7:$D$3006,$D$5,Entrada!$I$7:$I$3006,P1418)</f>
        <v>#DIV/0!</v>
      </c>
      <c r="R1418" s="80" t="e">
        <f>AVERAGEIFS(Entrada!$J$7:$J$3006,Entrada!$D$7:$D$3006,$D$5,Entrada!$I$7:$I$3006,P1418)</f>
        <v>#DIV/0!</v>
      </c>
      <c r="S1418" s="80">
        <v>1.414E-2</v>
      </c>
    </row>
    <row r="1419" spans="14:19" ht="15" customHeight="1">
      <c r="N1419" s="80" t="str">
        <f t="shared" si="49"/>
        <v/>
      </c>
      <c r="O1419" s="80" t="str">
        <f t="shared" si="50"/>
        <v/>
      </c>
      <c r="P1419" s="80" t="str">
        <f>IF(PI_For!C1421=0,"Não cadastrado",PI_For!C1421)</f>
        <v>Não cadastrado</v>
      </c>
      <c r="Q1419" s="80" t="e">
        <f>AVERAGEIFS(Entrada!$G$7:$G$3006,Entrada!$D$7:$D$3006,$D$5,Entrada!$I$7:$I$3006,P1419)</f>
        <v>#DIV/0!</v>
      </c>
      <c r="R1419" s="80" t="e">
        <f>AVERAGEIFS(Entrada!$J$7:$J$3006,Entrada!$D$7:$D$3006,$D$5,Entrada!$I$7:$I$3006,P1419)</f>
        <v>#DIV/0!</v>
      </c>
      <c r="S1419" s="80">
        <v>1.4149999999999999E-2</v>
      </c>
    </row>
    <row r="1420" spans="14:19" ht="15" customHeight="1">
      <c r="N1420" s="80" t="str">
        <f t="shared" si="49"/>
        <v/>
      </c>
      <c r="O1420" s="80" t="str">
        <f t="shared" si="50"/>
        <v/>
      </c>
      <c r="P1420" s="80" t="str">
        <f>IF(PI_For!C1422=0,"Não cadastrado",PI_For!C1422)</f>
        <v>Não cadastrado</v>
      </c>
      <c r="Q1420" s="80" t="e">
        <f>AVERAGEIFS(Entrada!$G$7:$G$3006,Entrada!$D$7:$D$3006,$D$5,Entrada!$I$7:$I$3006,P1420)</f>
        <v>#DIV/0!</v>
      </c>
      <c r="R1420" s="80" t="e">
        <f>AVERAGEIFS(Entrada!$J$7:$J$3006,Entrada!$D$7:$D$3006,$D$5,Entrada!$I$7:$I$3006,P1420)</f>
        <v>#DIV/0!</v>
      </c>
      <c r="S1420" s="80">
        <v>1.4160000000000001E-2</v>
      </c>
    </row>
    <row r="1421" spans="14:19" ht="15" customHeight="1">
      <c r="N1421" s="80" t="str">
        <f t="shared" si="49"/>
        <v/>
      </c>
      <c r="O1421" s="80" t="str">
        <f t="shared" si="50"/>
        <v/>
      </c>
      <c r="P1421" s="80" t="str">
        <f>IF(PI_For!C1423=0,"Não cadastrado",PI_For!C1423)</f>
        <v>Não cadastrado</v>
      </c>
      <c r="Q1421" s="80" t="e">
        <f>AVERAGEIFS(Entrada!$G$7:$G$3006,Entrada!$D$7:$D$3006,$D$5,Entrada!$I$7:$I$3006,P1421)</f>
        <v>#DIV/0!</v>
      </c>
      <c r="R1421" s="80" t="e">
        <f>AVERAGEIFS(Entrada!$J$7:$J$3006,Entrada!$D$7:$D$3006,$D$5,Entrada!$I$7:$I$3006,P1421)</f>
        <v>#DIV/0!</v>
      </c>
      <c r="S1421" s="80">
        <v>1.417E-2</v>
      </c>
    </row>
    <row r="1422" spans="14:19" ht="15" customHeight="1">
      <c r="N1422" s="80" t="str">
        <f t="shared" si="49"/>
        <v/>
      </c>
      <c r="O1422" s="80" t="str">
        <f t="shared" si="50"/>
        <v/>
      </c>
      <c r="P1422" s="80" t="str">
        <f>IF(PI_For!C1424=0,"Não cadastrado",PI_For!C1424)</f>
        <v>Não cadastrado</v>
      </c>
      <c r="Q1422" s="80" t="e">
        <f>AVERAGEIFS(Entrada!$G$7:$G$3006,Entrada!$D$7:$D$3006,$D$5,Entrada!$I$7:$I$3006,P1422)</f>
        <v>#DIV/0!</v>
      </c>
      <c r="R1422" s="80" t="e">
        <f>AVERAGEIFS(Entrada!$J$7:$J$3006,Entrada!$D$7:$D$3006,$D$5,Entrada!$I$7:$I$3006,P1422)</f>
        <v>#DIV/0!</v>
      </c>
      <c r="S1422" s="80">
        <v>1.418E-2</v>
      </c>
    </row>
    <row r="1423" spans="14:19" ht="15" customHeight="1">
      <c r="N1423" s="80" t="str">
        <f t="shared" si="49"/>
        <v/>
      </c>
      <c r="O1423" s="80" t="str">
        <f t="shared" si="50"/>
        <v/>
      </c>
      <c r="P1423" s="80" t="str">
        <f>IF(PI_For!C1425=0,"Não cadastrado",PI_For!C1425)</f>
        <v>Não cadastrado</v>
      </c>
      <c r="Q1423" s="80" t="e">
        <f>AVERAGEIFS(Entrada!$G$7:$G$3006,Entrada!$D$7:$D$3006,$D$5,Entrada!$I$7:$I$3006,P1423)</f>
        <v>#DIV/0!</v>
      </c>
      <c r="R1423" s="80" t="e">
        <f>AVERAGEIFS(Entrada!$J$7:$J$3006,Entrada!$D$7:$D$3006,$D$5,Entrada!$I$7:$I$3006,P1423)</f>
        <v>#DIV/0!</v>
      </c>
      <c r="S1423" s="80">
        <v>1.4189999999999999E-2</v>
      </c>
    </row>
    <row r="1424" spans="14:19" ht="15" customHeight="1">
      <c r="N1424" s="80" t="str">
        <f t="shared" si="49"/>
        <v/>
      </c>
      <c r="O1424" s="80" t="str">
        <f t="shared" si="50"/>
        <v/>
      </c>
      <c r="P1424" s="80" t="str">
        <f>IF(PI_For!C1426=0,"Não cadastrado",PI_For!C1426)</f>
        <v>Não cadastrado</v>
      </c>
      <c r="Q1424" s="80" t="e">
        <f>AVERAGEIFS(Entrada!$G$7:$G$3006,Entrada!$D$7:$D$3006,$D$5,Entrada!$I$7:$I$3006,P1424)</f>
        <v>#DIV/0!</v>
      </c>
      <c r="R1424" s="80" t="e">
        <f>AVERAGEIFS(Entrada!$J$7:$J$3006,Entrada!$D$7:$D$3006,$D$5,Entrada!$I$7:$I$3006,P1424)</f>
        <v>#DIV/0!</v>
      </c>
      <c r="S1424" s="80">
        <v>1.4200000000000001E-2</v>
      </c>
    </row>
    <row r="1425" spans="14:19" ht="15" customHeight="1">
      <c r="N1425" s="80" t="str">
        <f t="shared" si="49"/>
        <v/>
      </c>
      <c r="O1425" s="80" t="str">
        <f t="shared" si="50"/>
        <v/>
      </c>
      <c r="P1425" s="80" t="str">
        <f>IF(PI_For!C1427=0,"Não cadastrado",PI_For!C1427)</f>
        <v>Não cadastrado</v>
      </c>
      <c r="Q1425" s="80" t="e">
        <f>AVERAGEIFS(Entrada!$G$7:$G$3006,Entrada!$D$7:$D$3006,$D$5,Entrada!$I$7:$I$3006,P1425)</f>
        <v>#DIV/0!</v>
      </c>
      <c r="R1425" s="80" t="e">
        <f>AVERAGEIFS(Entrada!$J$7:$J$3006,Entrada!$D$7:$D$3006,$D$5,Entrada!$I$7:$I$3006,P1425)</f>
        <v>#DIV/0!</v>
      </c>
      <c r="S1425" s="80">
        <v>1.421E-2</v>
      </c>
    </row>
    <row r="1426" spans="14:19" ht="15" customHeight="1">
      <c r="N1426" s="80" t="str">
        <f t="shared" si="49"/>
        <v/>
      </c>
      <c r="O1426" s="80" t="str">
        <f t="shared" si="50"/>
        <v/>
      </c>
      <c r="P1426" s="80" t="str">
        <f>IF(PI_For!C1428=0,"Não cadastrado",PI_For!C1428)</f>
        <v>Não cadastrado</v>
      </c>
      <c r="Q1426" s="80" t="e">
        <f>AVERAGEIFS(Entrada!$G$7:$G$3006,Entrada!$D$7:$D$3006,$D$5,Entrada!$I$7:$I$3006,P1426)</f>
        <v>#DIV/0!</v>
      </c>
      <c r="R1426" s="80" t="e">
        <f>AVERAGEIFS(Entrada!$J$7:$J$3006,Entrada!$D$7:$D$3006,$D$5,Entrada!$I$7:$I$3006,P1426)</f>
        <v>#DIV/0!</v>
      </c>
      <c r="S1426" s="80">
        <v>1.422E-2</v>
      </c>
    </row>
    <row r="1427" spans="14:19" ht="15" customHeight="1">
      <c r="N1427" s="80" t="str">
        <f t="shared" si="49"/>
        <v/>
      </c>
      <c r="O1427" s="80" t="str">
        <f t="shared" si="50"/>
        <v/>
      </c>
      <c r="P1427" s="80" t="str">
        <f>IF(PI_For!C1429=0,"Não cadastrado",PI_For!C1429)</f>
        <v>Não cadastrado</v>
      </c>
      <c r="Q1427" s="80" t="e">
        <f>AVERAGEIFS(Entrada!$G$7:$G$3006,Entrada!$D$7:$D$3006,$D$5,Entrada!$I$7:$I$3006,P1427)</f>
        <v>#DIV/0!</v>
      </c>
      <c r="R1427" s="80" t="e">
        <f>AVERAGEIFS(Entrada!$J$7:$J$3006,Entrada!$D$7:$D$3006,$D$5,Entrada!$I$7:$I$3006,P1427)</f>
        <v>#DIV/0!</v>
      </c>
      <c r="S1427" s="80">
        <v>1.423E-2</v>
      </c>
    </row>
    <row r="1428" spans="14:19" ht="15" customHeight="1">
      <c r="N1428" s="80" t="str">
        <f t="shared" si="49"/>
        <v/>
      </c>
      <c r="O1428" s="80" t="str">
        <f t="shared" si="50"/>
        <v/>
      </c>
      <c r="P1428" s="80" t="str">
        <f>IF(PI_For!C1430=0,"Não cadastrado",PI_For!C1430)</f>
        <v>Não cadastrado</v>
      </c>
      <c r="Q1428" s="80" t="e">
        <f>AVERAGEIFS(Entrada!$G$7:$G$3006,Entrada!$D$7:$D$3006,$D$5,Entrada!$I$7:$I$3006,P1428)</f>
        <v>#DIV/0!</v>
      </c>
      <c r="R1428" s="80" t="e">
        <f>AVERAGEIFS(Entrada!$J$7:$J$3006,Entrada!$D$7:$D$3006,$D$5,Entrada!$I$7:$I$3006,P1428)</f>
        <v>#DIV/0!</v>
      </c>
      <c r="S1428" s="80">
        <v>1.4239999999999999E-2</v>
      </c>
    </row>
    <row r="1429" spans="14:19" ht="15" customHeight="1">
      <c r="N1429" s="80" t="str">
        <f t="shared" si="49"/>
        <v/>
      </c>
      <c r="O1429" s="80" t="str">
        <f t="shared" si="50"/>
        <v/>
      </c>
      <c r="P1429" s="80" t="str">
        <f>IF(PI_For!C1431=0,"Não cadastrado",PI_For!C1431)</f>
        <v>Não cadastrado</v>
      </c>
      <c r="Q1429" s="80" t="e">
        <f>AVERAGEIFS(Entrada!$G$7:$G$3006,Entrada!$D$7:$D$3006,$D$5,Entrada!$I$7:$I$3006,P1429)</f>
        <v>#DIV/0!</v>
      </c>
      <c r="R1429" s="80" t="e">
        <f>AVERAGEIFS(Entrada!$J$7:$J$3006,Entrada!$D$7:$D$3006,$D$5,Entrada!$I$7:$I$3006,P1429)</f>
        <v>#DIV/0!</v>
      </c>
      <c r="S1429" s="80">
        <v>1.4250000000000001E-2</v>
      </c>
    </row>
    <row r="1430" spans="14:19" ht="15" customHeight="1">
      <c r="N1430" s="80" t="str">
        <f t="shared" si="49"/>
        <v/>
      </c>
      <c r="O1430" s="80" t="str">
        <f t="shared" si="50"/>
        <v/>
      </c>
      <c r="P1430" s="80" t="str">
        <f>IF(PI_For!C1432=0,"Não cadastrado",PI_For!C1432)</f>
        <v>Não cadastrado</v>
      </c>
      <c r="Q1430" s="80" t="e">
        <f>AVERAGEIFS(Entrada!$G$7:$G$3006,Entrada!$D$7:$D$3006,$D$5,Entrada!$I$7:$I$3006,P1430)</f>
        <v>#DIV/0!</v>
      </c>
      <c r="R1430" s="80" t="e">
        <f>AVERAGEIFS(Entrada!$J$7:$J$3006,Entrada!$D$7:$D$3006,$D$5,Entrada!$I$7:$I$3006,P1430)</f>
        <v>#DIV/0!</v>
      </c>
      <c r="S1430" s="80">
        <v>1.426E-2</v>
      </c>
    </row>
    <row r="1431" spans="14:19" ht="15" customHeight="1">
      <c r="N1431" s="80" t="str">
        <f t="shared" si="49"/>
        <v/>
      </c>
      <c r="O1431" s="80" t="str">
        <f t="shared" si="50"/>
        <v/>
      </c>
      <c r="P1431" s="80" t="str">
        <f>IF(PI_For!C1433=0,"Não cadastrado",PI_For!C1433)</f>
        <v>Não cadastrado</v>
      </c>
      <c r="Q1431" s="80" t="e">
        <f>AVERAGEIFS(Entrada!$G$7:$G$3006,Entrada!$D$7:$D$3006,$D$5,Entrada!$I$7:$I$3006,P1431)</f>
        <v>#DIV/0!</v>
      </c>
      <c r="R1431" s="80" t="e">
        <f>AVERAGEIFS(Entrada!$J$7:$J$3006,Entrada!$D$7:$D$3006,$D$5,Entrada!$I$7:$I$3006,P1431)</f>
        <v>#DIV/0!</v>
      </c>
      <c r="S1431" s="80">
        <v>1.427E-2</v>
      </c>
    </row>
    <row r="1432" spans="14:19" ht="15" customHeight="1">
      <c r="N1432" s="80" t="str">
        <f t="shared" si="49"/>
        <v/>
      </c>
      <c r="O1432" s="80" t="str">
        <f t="shared" si="50"/>
        <v/>
      </c>
      <c r="P1432" s="80" t="str">
        <f>IF(PI_For!C1434=0,"Não cadastrado",PI_For!C1434)</f>
        <v>Não cadastrado</v>
      </c>
      <c r="Q1432" s="80" t="e">
        <f>AVERAGEIFS(Entrada!$G$7:$G$3006,Entrada!$D$7:$D$3006,$D$5,Entrada!$I$7:$I$3006,P1432)</f>
        <v>#DIV/0!</v>
      </c>
      <c r="R1432" s="80" t="e">
        <f>AVERAGEIFS(Entrada!$J$7:$J$3006,Entrada!$D$7:$D$3006,$D$5,Entrada!$I$7:$I$3006,P1432)</f>
        <v>#DIV/0!</v>
      </c>
      <c r="S1432" s="80">
        <v>1.4279999999999999E-2</v>
      </c>
    </row>
    <row r="1433" spans="14:19" ht="15" customHeight="1">
      <c r="N1433" s="80" t="str">
        <f t="shared" si="49"/>
        <v/>
      </c>
      <c r="O1433" s="80" t="str">
        <f t="shared" si="50"/>
        <v/>
      </c>
      <c r="P1433" s="80" t="str">
        <f>IF(PI_For!C1435=0,"Não cadastrado",PI_For!C1435)</f>
        <v>Não cadastrado</v>
      </c>
      <c r="Q1433" s="80" t="e">
        <f>AVERAGEIFS(Entrada!$G$7:$G$3006,Entrada!$D$7:$D$3006,$D$5,Entrada!$I$7:$I$3006,P1433)</f>
        <v>#DIV/0!</v>
      </c>
      <c r="R1433" s="80" t="e">
        <f>AVERAGEIFS(Entrada!$J$7:$J$3006,Entrada!$D$7:$D$3006,$D$5,Entrada!$I$7:$I$3006,P1433)</f>
        <v>#DIV/0!</v>
      </c>
      <c r="S1433" s="80">
        <v>1.4290000000000001E-2</v>
      </c>
    </row>
    <row r="1434" spans="14:19" ht="15" customHeight="1">
      <c r="N1434" s="80" t="str">
        <f t="shared" si="49"/>
        <v/>
      </c>
      <c r="O1434" s="80" t="str">
        <f t="shared" si="50"/>
        <v/>
      </c>
      <c r="P1434" s="80" t="str">
        <f>IF(PI_For!C1436=0,"Não cadastrado",PI_For!C1436)</f>
        <v>Não cadastrado</v>
      </c>
      <c r="Q1434" s="80" t="e">
        <f>AVERAGEIFS(Entrada!$G$7:$G$3006,Entrada!$D$7:$D$3006,$D$5,Entrada!$I$7:$I$3006,P1434)</f>
        <v>#DIV/0!</v>
      </c>
      <c r="R1434" s="80" t="e">
        <f>AVERAGEIFS(Entrada!$J$7:$J$3006,Entrada!$D$7:$D$3006,$D$5,Entrada!$I$7:$I$3006,P1434)</f>
        <v>#DIV/0!</v>
      </c>
      <c r="S1434" s="80">
        <v>1.43E-2</v>
      </c>
    </row>
    <row r="1435" spans="14:19" ht="15" customHeight="1">
      <c r="N1435" s="80" t="str">
        <f t="shared" si="49"/>
        <v/>
      </c>
      <c r="O1435" s="80" t="str">
        <f t="shared" si="50"/>
        <v/>
      </c>
      <c r="P1435" s="80" t="str">
        <f>IF(PI_For!C1437=0,"Não cadastrado",PI_For!C1437)</f>
        <v>Não cadastrado</v>
      </c>
      <c r="Q1435" s="80" t="e">
        <f>AVERAGEIFS(Entrada!$G$7:$G$3006,Entrada!$D$7:$D$3006,$D$5,Entrada!$I$7:$I$3006,P1435)</f>
        <v>#DIV/0!</v>
      </c>
      <c r="R1435" s="80" t="e">
        <f>AVERAGEIFS(Entrada!$J$7:$J$3006,Entrada!$D$7:$D$3006,$D$5,Entrada!$I$7:$I$3006,P1435)</f>
        <v>#DIV/0!</v>
      </c>
      <c r="S1435" s="80">
        <v>1.431E-2</v>
      </c>
    </row>
    <row r="1436" spans="14:19" ht="15" customHeight="1">
      <c r="N1436" s="80" t="str">
        <f t="shared" si="49"/>
        <v/>
      </c>
      <c r="O1436" s="80" t="str">
        <f t="shared" si="50"/>
        <v/>
      </c>
      <c r="P1436" s="80" t="str">
        <f>IF(PI_For!C1438=0,"Não cadastrado",PI_For!C1438)</f>
        <v>Não cadastrado</v>
      </c>
      <c r="Q1436" s="80" t="e">
        <f>AVERAGEIFS(Entrada!$G$7:$G$3006,Entrada!$D$7:$D$3006,$D$5,Entrada!$I$7:$I$3006,P1436)</f>
        <v>#DIV/0!</v>
      </c>
      <c r="R1436" s="80" t="e">
        <f>AVERAGEIFS(Entrada!$J$7:$J$3006,Entrada!$D$7:$D$3006,$D$5,Entrada!$I$7:$I$3006,P1436)</f>
        <v>#DIV/0!</v>
      </c>
      <c r="S1436" s="80">
        <v>1.4319999999999999E-2</v>
      </c>
    </row>
    <row r="1437" spans="14:19" ht="15" customHeight="1">
      <c r="N1437" s="80" t="str">
        <f t="shared" si="49"/>
        <v/>
      </c>
      <c r="O1437" s="80" t="str">
        <f t="shared" si="50"/>
        <v/>
      </c>
      <c r="P1437" s="80" t="str">
        <f>IF(PI_For!C1439=0,"Não cadastrado",PI_For!C1439)</f>
        <v>Não cadastrado</v>
      </c>
      <c r="Q1437" s="80" t="e">
        <f>AVERAGEIFS(Entrada!$G$7:$G$3006,Entrada!$D$7:$D$3006,$D$5,Entrada!$I$7:$I$3006,P1437)</f>
        <v>#DIV/0!</v>
      </c>
      <c r="R1437" s="80" t="e">
        <f>AVERAGEIFS(Entrada!$J$7:$J$3006,Entrada!$D$7:$D$3006,$D$5,Entrada!$I$7:$I$3006,P1437)</f>
        <v>#DIV/0!</v>
      </c>
      <c r="S1437" s="80">
        <v>1.4330000000000001E-2</v>
      </c>
    </row>
    <row r="1438" spans="14:19" ht="15" customHeight="1">
      <c r="N1438" s="80" t="str">
        <f t="shared" si="49"/>
        <v/>
      </c>
      <c r="O1438" s="80" t="str">
        <f t="shared" si="50"/>
        <v/>
      </c>
      <c r="P1438" s="80" t="str">
        <f>IF(PI_For!C1440=0,"Não cadastrado",PI_For!C1440)</f>
        <v>Não cadastrado</v>
      </c>
      <c r="Q1438" s="80" t="e">
        <f>AVERAGEIFS(Entrada!$G$7:$G$3006,Entrada!$D$7:$D$3006,$D$5,Entrada!$I$7:$I$3006,P1438)</f>
        <v>#DIV/0!</v>
      </c>
      <c r="R1438" s="80" t="e">
        <f>AVERAGEIFS(Entrada!$J$7:$J$3006,Entrada!$D$7:$D$3006,$D$5,Entrada!$I$7:$I$3006,P1438)</f>
        <v>#DIV/0!</v>
      </c>
      <c r="S1438" s="80">
        <v>1.434E-2</v>
      </c>
    </row>
    <row r="1439" spans="14:19" ht="15" customHeight="1">
      <c r="N1439" s="80" t="str">
        <f t="shared" si="49"/>
        <v/>
      </c>
      <c r="O1439" s="80" t="str">
        <f t="shared" si="50"/>
        <v/>
      </c>
      <c r="P1439" s="80" t="str">
        <f>IF(PI_For!C1441=0,"Não cadastrado",PI_For!C1441)</f>
        <v>Não cadastrado</v>
      </c>
      <c r="Q1439" s="80" t="e">
        <f>AVERAGEIFS(Entrada!$G$7:$G$3006,Entrada!$D$7:$D$3006,$D$5,Entrada!$I$7:$I$3006,P1439)</f>
        <v>#DIV/0!</v>
      </c>
      <c r="R1439" s="80" t="e">
        <f>AVERAGEIFS(Entrada!$J$7:$J$3006,Entrada!$D$7:$D$3006,$D$5,Entrada!$I$7:$I$3006,P1439)</f>
        <v>#DIV/0!</v>
      </c>
      <c r="S1439" s="80">
        <v>1.435E-2</v>
      </c>
    </row>
    <row r="1440" spans="14:19" ht="15" customHeight="1">
      <c r="N1440" s="80" t="str">
        <f t="shared" si="49"/>
        <v/>
      </c>
      <c r="O1440" s="80" t="str">
        <f t="shared" si="50"/>
        <v/>
      </c>
      <c r="P1440" s="80" t="str">
        <f>IF(PI_For!C1442=0,"Não cadastrado",PI_For!C1442)</f>
        <v>Não cadastrado</v>
      </c>
      <c r="Q1440" s="80" t="e">
        <f>AVERAGEIFS(Entrada!$G$7:$G$3006,Entrada!$D$7:$D$3006,$D$5,Entrada!$I$7:$I$3006,P1440)</f>
        <v>#DIV/0!</v>
      </c>
      <c r="R1440" s="80" t="e">
        <f>AVERAGEIFS(Entrada!$J$7:$J$3006,Entrada!$D$7:$D$3006,$D$5,Entrada!$I$7:$I$3006,P1440)</f>
        <v>#DIV/0!</v>
      </c>
      <c r="S1440" s="80">
        <v>1.436E-2</v>
      </c>
    </row>
    <row r="1441" spans="14:19" ht="15" customHeight="1">
      <c r="N1441" s="80" t="str">
        <f t="shared" si="49"/>
        <v/>
      </c>
      <c r="O1441" s="80" t="str">
        <f t="shared" si="50"/>
        <v/>
      </c>
      <c r="P1441" s="80" t="str">
        <f>IF(PI_For!C1443=0,"Não cadastrado",PI_For!C1443)</f>
        <v>Não cadastrado</v>
      </c>
      <c r="Q1441" s="80" t="e">
        <f>AVERAGEIFS(Entrada!$G$7:$G$3006,Entrada!$D$7:$D$3006,$D$5,Entrada!$I$7:$I$3006,P1441)</f>
        <v>#DIV/0!</v>
      </c>
      <c r="R1441" s="80" t="e">
        <f>AVERAGEIFS(Entrada!$J$7:$J$3006,Entrada!$D$7:$D$3006,$D$5,Entrada!$I$7:$I$3006,P1441)</f>
        <v>#DIV/0!</v>
      </c>
      <c r="S1441" s="80">
        <v>1.4370000000000001E-2</v>
      </c>
    </row>
    <row r="1442" spans="14:19" ht="15" customHeight="1">
      <c r="N1442" s="80" t="str">
        <f t="shared" si="49"/>
        <v/>
      </c>
      <c r="O1442" s="80" t="str">
        <f t="shared" si="50"/>
        <v/>
      </c>
      <c r="P1442" s="80" t="str">
        <f>IF(PI_For!C1444=0,"Não cadastrado",PI_For!C1444)</f>
        <v>Não cadastrado</v>
      </c>
      <c r="Q1442" s="80" t="e">
        <f>AVERAGEIFS(Entrada!$G$7:$G$3006,Entrada!$D$7:$D$3006,$D$5,Entrada!$I$7:$I$3006,P1442)</f>
        <v>#DIV/0!</v>
      </c>
      <c r="R1442" s="80" t="e">
        <f>AVERAGEIFS(Entrada!$J$7:$J$3006,Entrada!$D$7:$D$3006,$D$5,Entrada!$I$7:$I$3006,P1442)</f>
        <v>#DIV/0!</v>
      </c>
      <c r="S1442" s="80">
        <v>1.438E-2</v>
      </c>
    </row>
    <row r="1443" spans="14:19" ht="15" customHeight="1">
      <c r="N1443" s="80" t="str">
        <f t="shared" si="49"/>
        <v/>
      </c>
      <c r="O1443" s="80" t="str">
        <f t="shared" si="50"/>
        <v/>
      </c>
      <c r="P1443" s="80" t="str">
        <f>IF(PI_For!C1445=0,"Não cadastrado",PI_For!C1445)</f>
        <v>Não cadastrado</v>
      </c>
      <c r="Q1443" s="80" t="e">
        <f>AVERAGEIFS(Entrada!$G$7:$G$3006,Entrada!$D$7:$D$3006,$D$5,Entrada!$I$7:$I$3006,P1443)</f>
        <v>#DIV/0!</v>
      </c>
      <c r="R1443" s="80" t="e">
        <f>AVERAGEIFS(Entrada!$J$7:$J$3006,Entrada!$D$7:$D$3006,$D$5,Entrada!$I$7:$I$3006,P1443)</f>
        <v>#DIV/0!</v>
      </c>
      <c r="S1443" s="80">
        <v>1.439E-2</v>
      </c>
    </row>
    <row r="1444" spans="14:19" ht="15" customHeight="1">
      <c r="N1444" s="80" t="str">
        <f t="shared" si="49"/>
        <v/>
      </c>
      <c r="O1444" s="80" t="str">
        <f t="shared" si="50"/>
        <v/>
      </c>
      <c r="P1444" s="80" t="str">
        <f>IF(PI_For!C1446=0,"Não cadastrado",PI_For!C1446)</f>
        <v>Não cadastrado</v>
      </c>
      <c r="Q1444" s="80" t="e">
        <f>AVERAGEIFS(Entrada!$G$7:$G$3006,Entrada!$D$7:$D$3006,$D$5,Entrada!$I$7:$I$3006,P1444)</f>
        <v>#DIV/0!</v>
      </c>
      <c r="R1444" s="80" t="e">
        <f>AVERAGEIFS(Entrada!$J$7:$J$3006,Entrada!$D$7:$D$3006,$D$5,Entrada!$I$7:$I$3006,P1444)</f>
        <v>#DIV/0!</v>
      </c>
      <c r="S1444" s="80">
        <v>1.44E-2</v>
      </c>
    </row>
    <row r="1445" spans="14:19" ht="15" customHeight="1">
      <c r="N1445" s="80" t="str">
        <f t="shared" si="49"/>
        <v/>
      </c>
      <c r="O1445" s="80" t="str">
        <f t="shared" si="50"/>
        <v/>
      </c>
      <c r="P1445" s="80" t="str">
        <f>IF(PI_For!C1447=0,"Não cadastrado",PI_For!C1447)</f>
        <v>Não cadastrado</v>
      </c>
      <c r="Q1445" s="80" t="e">
        <f>AVERAGEIFS(Entrada!$G$7:$G$3006,Entrada!$D$7:$D$3006,$D$5,Entrada!$I$7:$I$3006,P1445)</f>
        <v>#DIV/0!</v>
      </c>
      <c r="R1445" s="80" t="e">
        <f>AVERAGEIFS(Entrada!$J$7:$J$3006,Entrada!$D$7:$D$3006,$D$5,Entrada!$I$7:$I$3006,P1445)</f>
        <v>#DIV/0!</v>
      </c>
      <c r="S1445" s="80">
        <v>1.4409999999999999E-2</v>
      </c>
    </row>
    <row r="1446" spans="14:19" ht="15" customHeight="1">
      <c r="N1446" s="80" t="str">
        <f t="shared" si="49"/>
        <v/>
      </c>
      <c r="O1446" s="80" t="str">
        <f t="shared" si="50"/>
        <v/>
      </c>
      <c r="P1446" s="80" t="str">
        <f>IF(PI_For!C1448=0,"Não cadastrado",PI_For!C1448)</f>
        <v>Não cadastrado</v>
      </c>
      <c r="Q1446" s="80" t="e">
        <f>AVERAGEIFS(Entrada!$G$7:$G$3006,Entrada!$D$7:$D$3006,$D$5,Entrada!$I$7:$I$3006,P1446)</f>
        <v>#DIV/0!</v>
      </c>
      <c r="R1446" s="80" t="e">
        <f>AVERAGEIFS(Entrada!$J$7:$J$3006,Entrada!$D$7:$D$3006,$D$5,Entrada!$I$7:$I$3006,P1446)</f>
        <v>#DIV/0!</v>
      </c>
      <c r="S1446" s="80">
        <v>1.4420000000000001E-2</v>
      </c>
    </row>
    <row r="1447" spans="14:19" ht="15" customHeight="1">
      <c r="N1447" s="80" t="str">
        <f t="shared" si="49"/>
        <v/>
      </c>
      <c r="O1447" s="80" t="str">
        <f t="shared" si="50"/>
        <v/>
      </c>
      <c r="P1447" s="80" t="str">
        <f>IF(PI_For!C1449=0,"Não cadastrado",PI_For!C1449)</f>
        <v>Não cadastrado</v>
      </c>
      <c r="Q1447" s="80" t="e">
        <f>AVERAGEIFS(Entrada!$G$7:$G$3006,Entrada!$D$7:$D$3006,$D$5,Entrada!$I$7:$I$3006,P1447)</f>
        <v>#DIV/0!</v>
      </c>
      <c r="R1447" s="80" t="e">
        <f>AVERAGEIFS(Entrada!$J$7:$J$3006,Entrada!$D$7:$D$3006,$D$5,Entrada!$I$7:$I$3006,P1447)</f>
        <v>#DIV/0!</v>
      </c>
      <c r="S1447" s="80">
        <v>1.443E-2</v>
      </c>
    </row>
    <row r="1448" spans="14:19" ht="15" customHeight="1">
      <c r="N1448" s="80" t="str">
        <f t="shared" si="49"/>
        <v/>
      </c>
      <c r="O1448" s="80" t="str">
        <f t="shared" si="50"/>
        <v/>
      </c>
      <c r="P1448" s="80" t="str">
        <f>IF(PI_For!C1450=0,"Não cadastrado",PI_For!C1450)</f>
        <v>Não cadastrado</v>
      </c>
      <c r="Q1448" s="80" t="e">
        <f>AVERAGEIFS(Entrada!$G$7:$G$3006,Entrada!$D$7:$D$3006,$D$5,Entrada!$I$7:$I$3006,P1448)</f>
        <v>#DIV/0!</v>
      </c>
      <c r="R1448" s="80" t="e">
        <f>AVERAGEIFS(Entrada!$J$7:$J$3006,Entrada!$D$7:$D$3006,$D$5,Entrada!$I$7:$I$3006,P1448)</f>
        <v>#DIV/0!</v>
      </c>
      <c r="S1448" s="80">
        <v>1.444E-2</v>
      </c>
    </row>
    <row r="1449" spans="14:19" ht="15" customHeight="1">
      <c r="N1449" s="80" t="str">
        <f t="shared" si="49"/>
        <v/>
      </c>
      <c r="O1449" s="80" t="str">
        <f t="shared" si="50"/>
        <v/>
      </c>
      <c r="P1449" s="80" t="str">
        <f>IF(PI_For!C1451=0,"Não cadastrado",PI_For!C1451)</f>
        <v>Não cadastrado</v>
      </c>
      <c r="Q1449" s="80" t="e">
        <f>AVERAGEIFS(Entrada!$G$7:$G$3006,Entrada!$D$7:$D$3006,$D$5,Entrada!$I$7:$I$3006,P1449)</f>
        <v>#DIV/0!</v>
      </c>
      <c r="R1449" s="80" t="e">
        <f>AVERAGEIFS(Entrada!$J$7:$J$3006,Entrada!$D$7:$D$3006,$D$5,Entrada!$I$7:$I$3006,P1449)</f>
        <v>#DIV/0!</v>
      </c>
      <c r="S1449" s="80">
        <v>1.4449999999999999E-2</v>
      </c>
    </row>
    <row r="1450" spans="14:19" ht="15" customHeight="1">
      <c r="N1450" s="80" t="str">
        <f t="shared" si="49"/>
        <v/>
      </c>
      <c r="O1450" s="80" t="str">
        <f t="shared" si="50"/>
        <v/>
      </c>
      <c r="P1450" s="80" t="str">
        <f>IF(PI_For!C1452=0,"Não cadastrado",PI_For!C1452)</f>
        <v>Não cadastrado</v>
      </c>
      <c r="Q1450" s="80" t="e">
        <f>AVERAGEIFS(Entrada!$G$7:$G$3006,Entrada!$D$7:$D$3006,$D$5,Entrada!$I$7:$I$3006,P1450)</f>
        <v>#DIV/0!</v>
      </c>
      <c r="R1450" s="80" t="e">
        <f>AVERAGEIFS(Entrada!$J$7:$J$3006,Entrada!$D$7:$D$3006,$D$5,Entrada!$I$7:$I$3006,P1450)</f>
        <v>#DIV/0!</v>
      </c>
      <c r="S1450" s="80">
        <v>1.4460000000000001E-2</v>
      </c>
    </row>
    <row r="1451" spans="14:19" ht="15" customHeight="1">
      <c r="N1451" s="80" t="str">
        <f t="shared" si="49"/>
        <v/>
      </c>
      <c r="O1451" s="80" t="str">
        <f t="shared" si="50"/>
        <v/>
      </c>
      <c r="P1451" s="80" t="str">
        <f>IF(PI_For!C1453=0,"Não cadastrado",PI_For!C1453)</f>
        <v>Não cadastrado</v>
      </c>
      <c r="Q1451" s="80" t="e">
        <f>AVERAGEIFS(Entrada!$G$7:$G$3006,Entrada!$D$7:$D$3006,$D$5,Entrada!$I$7:$I$3006,P1451)</f>
        <v>#DIV/0!</v>
      </c>
      <c r="R1451" s="80" t="e">
        <f>AVERAGEIFS(Entrada!$J$7:$J$3006,Entrada!$D$7:$D$3006,$D$5,Entrada!$I$7:$I$3006,P1451)</f>
        <v>#DIV/0!</v>
      </c>
      <c r="S1451" s="80">
        <v>1.447E-2</v>
      </c>
    </row>
    <row r="1452" spans="14:19" ht="15" customHeight="1">
      <c r="N1452" s="80" t="str">
        <f t="shared" si="49"/>
        <v/>
      </c>
      <c r="O1452" s="80" t="str">
        <f t="shared" si="50"/>
        <v/>
      </c>
      <c r="P1452" s="80" t="str">
        <f>IF(PI_For!C1454=0,"Não cadastrado",PI_For!C1454)</f>
        <v>Não cadastrado</v>
      </c>
      <c r="Q1452" s="80" t="e">
        <f>AVERAGEIFS(Entrada!$G$7:$G$3006,Entrada!$D$7:$D$3006,$D$5,Entrada!$I$7:$I$3006,P1452)</f>
        <v>#DIV/0!</v>
      </c>
      <c r="R1452" s="80" t="e">
        <f>AVERAGEIFS(Entrada!$J$7:$J$3006,Entrada!$D$7:$D$3006,$D$5,Entrada!$I$7:$I$3006,P1452)</f>
        <v>#DIV/0!</v>
      </c>
      <c r="S1452" s="80">
        <v>1.448E-2</v>
      </c>
    </row>
    <row r="1453" spans="14:19" ht="15" customHeight="1">
      <c r="N1453" s="80" t="str">
        <f t="shared" si="49"/>
        <v/>
      </c>
      <c r="O1453" s="80" t="str">
        <f t="shared" si="50"/>
        <v/>
      </c>
      <c r="P1453" s="80" t="str">
        <f>IF(PI_For!C1455=0,"Não cadastrado",PI_For!C1455)</f>
        <v>Não cadastrado</v>
      </c>
      <c r="Q1453" s="80" t="e">
        <f>AVERAGEIFS(Entrada!$G$7:$G$3006,Entrada!$D$7:$D$3006,$D$5,Entrada!$I$7:$I$3006,P1453)</f>
        <v>#DIV/0!</v>
      </c>
      <c r="R1453" s="80" t="e">
        <f>AVERAGEIFS(Entrada!$J$7:$J$3006,Entrada!$D$7:$D$3006,$D$5,Entrada!$I$7:$I$3006,P1453)</f>
        <v>#DIV/0!</v>
      </c>
      <c r="S1453" s="80">
        <v>1.4489999999999999E-2</v>
      </c>
    </row>
    <row r="1454" spans="14:19" ht="15" customHeight="1">
      <c r="N1454" s="80" t="str">
        <f t="shared" si="49"/>
        <v/>
      </c>
      <c r="O1454" s="80" t="str">
        <f t="shared" si="50"/>
        <v/>
      </c>
      <c r="P1454" s="80" t="str">
        <f>IF(PI_For!C1456=0,"Não cadastrado",PI_For!C1456)</f>
        <v>Não cadastrado</v>
      </c>
      <c r="Q1454" s="80" t="e">
        <f>AVERAGEIFS(Entrada!$G$7:$G$3006,Entrada!$D$7:$D$3006,$D$5,Entrada!$I$7:$I$3006,P1454)</f>
        <v>#DIV/0!</v>
      </c>
      <c r="R1454" s="80" t="e">
        <f>AVERAGEIFS(Entrada!$J$7:$J$3006,Entrada!$D$7:$D$3006,$D$5,Entrada!$I$7:$I$3006,P1454)</f>
        <v>#DIV/0!</v>
      </c>
      <c r="S1454" s="80">
        <v>1.4500000000000001E-2</v>
      </c>
    </row>
    <row r="1455" spans="14:19" ht="15" customHeight="1">
      <c r="N1455" s="80" t="str">
        <f t="shared" si="49"/>
        <v/>
      </c>
      <c r="O1455" s="80" t="str">
        <f t="shared" si="50"/>
        <v/>
      </c>
      <c r="P1455" s="80" t="str">
        <f>IF(PI_For!C1457=0,"Não cadastrado",PI_For!C1457)</f>
        <v>Não cadastrado</v>
      </c>
      <c r="Q1455" s="80" t="e">
        <f>AVERAGEIFS(Entrada!$G$7:$G$3006,Entrada!$D$7:$D$3006,$D$5,Entrada!$I$7:$I$3006,P1455)</f>
        <v>#DIV/0!</v>
      </c>
      <c r="R1455" s="80" t="e">
        <f>AVERAGEIFS(Entrada!$J$7:$J$3006,Entrada!$D$7:$D$3006,$D$5,Entrada!$I$7:$I$3006,P1455)</f>
        <v>#DIV/0!</v>
      </c>
      <c r="S1455" s="80">
        <v>1.451E-2</v>
      </c>
    </row>
    <row r="1456" spans="14:19" ht="15" customHeight="1">
      <c r="N1456" s="80" t="str">
        <f t="shared" si="49"/>
        <v/>
      </c>
      <c r="O1456" s="80" t="str">
        <f t="shared" si="50"/>
        <v/>
      </c>
      <c r="P1456" s="80" t="str">
        <f>IF(PI_For!C1458=0,"Não cadastrado",PI_For!C1458)</f>
        <v>Não cadastrado</v>
      </c>
      <c r="Q1456" s="80" t="e">
        <f>AVERAGEIFS(Entrada!$G$7:$G$3006,Entrada!$D$7:$D$3006,$D$5,Entrada!$I$7:$I$3006,P1456)</f>
        <v>#DIV/0!</v>
      </c>
      <c r="R1456" s="80" t="e">
        <f>AVERAGEIFS(Entrada!$J$7:$J$3006,Entrada!$D$7:$D$3006,$D$5,Entrada!$I$7:$I$3006,P1456)</f>
        <v>#DIV/0!</v>
      </c>
      <c r="S1456" s="80">
        <v>1.452E-2</v>
      </c>
    </row>
    <row r="1457" spans="14:19" ht="15" customHeight="1">
      <c r="N1457" s="80" t="str">
        <f t="shared" si="49"/>
        <v/>
      </c>
      <c r="O1457" s="80" t="str">
        <f t="shared" si="50"/>
        <v/>
      </c>
      <c r="P1457" s="80" t="str">
        <f>IF(PI_For!C1459=0,"Não cadastrado",PI_For!C1459)</f>
        <v>Não cadastrado</v>
      </c>
      <c r="Q1457" s="80" t="e">
        <f>AVERAGEIFS(Entrada!$G$7:$G$3006,Entrada!$D$7:$D$3006,$D$5,Entrada!$I$7:$I$3006,P1457)</f>
        <v>#DIV/0!</v>
      </c>
      <c r="R1457" s="80" t="e">
        <f>AVERAGEIFS(Entrada!$J$7:$J$3006,Entrada!$D$7:$D$3006,$D$5,Entrada!$I$7:$I$3006,P1457)</f>
        <v>#DIV/0!</v>
      </c>
      <c r="S1457" s="80">
        <v>1.453E-2</v>
      </c>
    </row>
    <row r="1458" spans="14:19" ht="15" customHeight="1">
      <c r="N1458" s="80" t="str">
        <f t="shared" si="49"/>
        <v/>
      </c>
      <c r="O1458" s="80" t="str">
        <f t="shared" si="50"/>
        <v/>
      </c>
      <c r="P1458" s="80" t="str">
        <f>IF(PI_For!C1460=0,"Não cadastrado",PI_For!C1460)</f>
        <v>Não cadastrado</v>
      </c>
      <c r="Q1458" s="80" t="e">
        <f>AVERAGEIFS(Entrada!$G$7:$G$3006,Entrada!$D$7:$D$3006,$D$5,Entrada!$I$7:$I$3006,P1458)</f>
        <v>#DIV/0!</v>
      </c>
      <c r="R1458" s="80" t="e">
        <f>AVERAGEIFS(Entrada!$J$7:$J$3006,Entrada!$D$7:$D$3006,$D$5,Entrada!$I$7:$I$3006,P1458)</f>
        <v>#DIV/0!</v>
      </c>
      <c r="S1458" s="80">
        <v>1.4540000000000001E-2</v>
      </c>
    </row>
    <row r="1459" spans="14:19" ht="15" customHeight="1">
      <c r="N1459" s="80" t="str">
        <f t="shared" si="49"/>
        <v/>
      </c>
      <c r="O1459" s="80" t="str">
        <f t="shared" si="50"/>
        <v/>
      </c>
      <c r="P1459" s="80" t="str">
        <f>IF(PI_For!C1461=0,"Não cadastrado",PI_For!C1461)</f>
        <v>Não cadastrado</v>
      </c>
      <c r="Q1459" s="80" t="e">
        <f>AVERAGEIFS(Entrada!$G$7:$G$3006,Entrada!$D$7:$D$3006,$D$5,Entrada!$I$7:$I$3006,P1459)</f>
        <v>#DIV/0!</v>
      </c>
      <c r="R1459" s="80" t="e">
        <f>AVERAGEIFS(Entrada!$J$7:$J$3006,Entrada!$D$7:$D$3006,$D$5,Entrada!$I$7:$I$3006,P1459)</f>
        <v>#DIV/0!</v>
      </c>
      <c r="S1459" s="80">
        <v>1.455E-2</v>
      </c>
    </row>
    <row r="1460" spans="14:19" ht="15" customHeight="1">
      <c r="N1460" s="80" t="str">
        <f t="shared" si="49"/>
        <v/>
      </c>
      <c r="O1460" s="80" t="str">
        <f t="shared" si="50"/>
        <v/>
      </c>
      <c r="P1460" s="80" t="str">
        <f>IF(PI_For!C1462=0,"Não cadastrado",PI_For!C1462)</f>
        <v>Não cadastrado</v>
      </c>
      <c r="Q1460" s="80" t="e">
        <f>AVERAGEIFS(Entrada!$G$7:$G$3006,Entrada!$D$7:$D$3006,$D$5,Entrada!$I$7:$I$3006,P1460)</f>
        <v>#DIV/0!</v>
      </c>
      <c r="R1460" s="80" t="e">
        <f>AVERAGEIFS(Entrada!$J$7:$J$3006,Entrada!$D$7:$D$3006,$D$5,Entrada!$I$7:$I$3006,P1460)</f>
        <v>#DIV/0!</v>
      </c>
      <c r="S1460" s="80">
        <v>1.456E-2</v>
      </c>
    </row>
    <row r="1461" spans="14:19" ht="15" customHeight="1">
      <c r="N1461" s="80" t="str">
        <f t="shared" si="49"/>
        <v/>
      </c>
      <c r="O1461" s="80" t="str">
        <f t="shared" si="50"/>
        <v/>
      </c>
      <c r="P1461" s="80" t="str">
        <f>IF(PI_For!C1463=0,"Não cadastrado",PI_For!C1463)</f>
        <v>Não cadastrado</v>
      </c>
      <c r="Q1461" s="80" t="e">
        <f>AVERAGEIFS(Entrada!$G$7:$G$3006,Entrada!$D$7:$D$3006,$D$5,Entrada!$I$7:$I$3006,P1461)</f>
        <v>#DIV/0!</v>
      </c>
      <c r="R1461" s="80" t="e">
        <f>AVERAGEIFS(Entrada!$J$7:$J$3006,Entrada!$D$7:$D$3006,$D$5,Entrada!$I$7:$I$3006,P1461)</f>
        <v>#DIV/0!</v>
      </c>
      <c r="S1461" s="80">
        <v>1.457E-2</v>
      </c>
    </row>
    <row r="1462" spans="14:19" ht="15" customHeight="1">
      <c r="N1462" s="80" t="str">
        <f t="shared" si="49"/>
        <v/>
      </c>
      <c r="O1462" s="80" t="str">
        <f t="shared" si="50"/>
        <v/>
      </c>
      <c r="P1462" s="80" t="str">
        <f>IF(PI_For!C1464=0,"Não cadastrado",PI_For!C1464)</f>
        <v>Não cadastrado</v>
      </c>
      <c r="Q1462" s="80" t="e">
        <f>AVERAGEIFS(Entrada!$G$7:$G$3006,Entrada!$D$7:$D$3006,$D$5,Entrada!$I$7:$I$3006,P1462)</f>
        <v>#DIV/0!</v>
      </c>
      <c r="R1462" s="80" t="e">
        <f>AVERAGEIFS(Entrada!$J$7:$J$3006,Entrada!$D$7:$D$3006,$D$5,Entrada!$I$7:$I$3006,P1462)</f>
        <v>#DIV/0!</v>
      </c>
      <c r="S1462" s="80">
        <v>1.4579999999999999E-2</v>
      </c>
    </row>
    <row r="1463" spans="14:19" ht="15" customHeight="1">
      <c r="N1463" s="80" t="str">
        <f t="shared" si="49"/>
        <v/>
      </c>
      <c r="O1463" s="80" t="str">
        <f t="shared" si="50"/>
        <v/>
      </c>
      <c r="P1463" s="80" t="str">
        <f>IF(PI_For!C1465=0,"Não cadastrado",PI_For!C1465)</f>
        <v>Não cadastrado</v>
      </c>
      <c r="Q1463" s="80" t="e">
        <f>AVERAGEIFS(Entrada!$G$7:$G$3006,Entrada!$D$7:$D$3006,$D$5,Entrada!$I$7:$I$3006,P1463)</f>
        <v>#DIV/0!</v>
      </c>
      <c r="R1463" s="80" t="e">
        <f>AVERAGEIFS(Entrada!$J$7:$J$3006,Entrada!$D$7:$D$3006,$D$5,Entrada!$I$7:$I$3006,P1463)</f>
        <v>#DIV/0!</v>
      </c>
      <c r="S1463" s="80">
        <v>1.4590000000000001E-2</v>
      </c>
    </row>
    <row r="1464" spans="14:19" ht="15" customHeight="1">
      <c r="N1464" s="80" t="str">
        <f t="shared" si="49"/>
        <v/>
      </c>
      <c r="O1464" s="80" t="str">
        <f t="shared" si="50"/>
        <v/>
      </c>
      <c r="P1464" s="80" t="str">
        <f>IF(PI_For!C1466=0,"Não cadastrado",PI_For!C1466)</f>
        <v>Não cadastrado</v>
      </c>
      <c r="Q1464" s="80" t="e">
        <f>AVERAGEIFS(Entrada!$G$7:$G$3006,Entrada!$D$7:$D$3006,$D$5,Entrada!$I$7:$I$3006,P1464)</f>
        <v>#DIV/0!</v>
      </c>
      <c r="R1464" s="80" t="e">
        <f>AVERAGEIFS(Entrada!$J$7:$J$3006,Entrada!$D$7:$D$3006,$D$5,Entrada!$I$7:$I$3006,P1464)</f>
        <v>#DIV/0!</v>
      </c>
      <c r="S1464" s="80">
        <v>1.46E-2</v>
      </c>
    </row>
    <row r="1465" spans="14:19" ht="15" customHeight="1">
      <c r="N1465" s="80" t="str">
        <f t="shared" si="49"/>
        <v/>
      </c>
      <c r="O1465" s="80" t="str">
        <f t="shared" si="50"/>
        <v/>
      </c>
      <c r="P1465" s="80" t="str">
        <f>IF(PI_For!C1467=0,"Não cadastrado",PI_For!C1467)</f>
        <v>Não cadastrado</v>
      </c>
      <c r="Q1465" s="80" t="e">
        <f>AVERAGEIFS(Entrada!$G$7:$G$3006,Entrada!$D$7:$D$3006,$D$5,Entrada!$I$7:$I$3006,P1465)</f>
        <v>#DIV/0!</v>
      </c>
      <c r="R1465" s="80" t="e">
        <f>AVERAGEIFS(Entrada!$J$7:$J$3006,Entrada!$D$7:$D$3006,$D$5,Entrada!$I$7:$I$3006,P1465)</f>
        <v>#DIV/0!</v>
      </c>
      <c r="S1465" s="80">
        <v>1.461E-2</v>
      </c>
    </row>
    <row r="1466" spans="14:19" ht="15" customHeight="1">
      <c r="N1466" s="80" t="str">
        <f t="shared" si="49"/>
        <v/>
      </c>
      <c r="O1466" s="80" t="str">
        <f t="shared" si="50"/>
        <v/>
      </c>
      <c r="P1466" s="80" t="str">
        <f>IF(PI_For!C1468=0,"Não cadastrado",PI_For!C1468)</f>
        <v>Não cadastrado</v>
      </c>
      <c r="Q1466" s="80" t="e">
        <f>AVERAGEIFS(Entrada!$G$7:$G$3006,Entrada!$D$7:$D$3006,$D$5,Entrada!$I$7:$I$3006,P1466)</f>
        <v>#DIV/0!</v>
      </c>
      <c r="R1466" s="80" t="e">
        <f>AVERAGEIFS(Entrada!$J$7:$J$3006,Entrada!$D$7:$D$3006,$D$5,Entrada!$I$7:$I$3006,P1466)</f>
        <v>#DIV/0!</v>
      </c>
      <c r="S1466" s="80">
        <v>1.4619999999999999E-2</v>
      </c>
    </row>
    <row r="1467" spans="14:19" ht="15" customHeight="1">
      <c r="N1467" s="80" t="str">
        <f t="shared" si="49"/>
        <v/>
      </c>
      <c r="O1467" s="80" t="str">
        <f t="shared" si="50"/>
        <v/>
      </c>
      <c r="P1467" s="80" t="str">
        <f>IF(PI_For!C1469=0,"Não cadastrado",PI_For!C1469)</f>
        <v>Não cadastrado</v>
      </c>
      <c r="Q1467" s="80" t="e">
        <f>AVERAGEIFS(Entrada!$G$7:$G$3006,Entrada!$D$7:$D$3006,$D$5,Entrada!$I$7:$I$3006,P1467)</f>
        <v>#DIV/0!</v>
      </c>
      <c r="R1467" s="80" t="e">
        <f>AVERAGEIFS(Entrada!$J$7:$J$3006,Entrada!$D$7:$D$3006,$D$5,Entrada!$I$7:$I$3006,P1467)</f>
        <v>#DIV/0!</v>
      </c>
      <c r="S1467" s="80">
        <v>1.4630000000000001E-2</v>
      </c>
    </row>
    <row r="1468" spans="14:19" ht="15" customHeight="1">
      <c r="N1468" s="80" t="str">
        <f t="shared" si="49"/>
        <v/>
      </c>
      <c r="O1468" s="80" t="str">
        <f t="shared" si="50"/>
        <v/>
      </c>
      <c r="P1468" s="80" t="str">
        <f>IF(PI_For!C1470=0,"Não cadastrado",PI_For!C1470)</f>
        <v>Não cadastrado</v>
      </c>
      <c r="Q1468" s="80" t="e">
        <f>AVERAGEIFS(Entrada!$G$7:$G$3006,Entrada!$D$7:$D$3006,$D$5,Entrada!$I$7:$I$3006,P1468)</f>
        <v>#DIV/0!</v>
      </c>
      <c r="R1468" s="80" t="e">
        <f>AVERAGEIFS(Entrada!$J$7:$J$3006,Entrada!$D$7:$D$3006,$D$5,Entrada!$I$7:$I$3006,P1468)</f>
        <v>#DIV/0!</v>
      </c>
      <c r="S1468" s="80">
        <v>1.464E-2</v>
      </c>
    </row>
    <row r="1469" spans="14:19" ht="15" customHeight="1">
      <c r="N1469" s="80" t="str">
        <f t="shared" si="49"/>
        <v/>
      </c>
      <c r="O1469" s="80" t="str">
        <f t="shared" si="50"/>
        <v/>
      </c>
      <c r="P1469" s="80" t="str">
        <f>IF(PI_For!C1471=0,"Não cadastrado",PI_For!C1471)</f>
        <v>Não cadastrado</v>
      </c>
      <c r="Q1469" s="80" t="e">
        <f>AVERAGEIFS(Entrada!$G$7:$G$3006,Entrada!$D$7:$D$3006,$D$5,Entrada!$I$7:$I$3006,P1469)</f>
        <v>#DIV/0!</v>
      </c>
      <c r="R1469" s="80" t="e">
        <f>AVERAGEIFS(Entrada!$J$7:$J$3006,Entrada!$D$7:$D$3006,$D$5,Entrada!$I$7:$I$3006,P1469)</f>
        <v>#DIV/0!</v>
      </c>
      <c r="S1469" s="80">
        <v>1.465E-2</v>
      </c>
    </row>
    <row r="1470" spans="14:19" ht="15" customHeight="1">
      <c r="N1470" s="80" t="str">
        <f t="shared" si="49"/>
        <v/>
      </c>
      <c r="O1470" s="80" t="str">
        <f t="shared" si="50"/>
        <v/>
      </c>
      <c r="P1470" s="80" t="str">
        <f>IF(PI_For!C1472=0,"Não cadastrado",PI_For!C1472)</f>
        <v>Não cadastrado</v>
      </c>
      <c r="Q1470" s="80" t="e">
        <f>AVERAGEIFS(Entrada!$G$7:$G$3006,Entrada!$D$7:$D$3006,$D$5,Entrada!$I$7:$I$3006,P1470)</f>
        <v>#DIV/0!</v>
      </c>
      <c r="R1470" s="80" t="e">
        <f>AVERAGEIFS(Entrada!$J$7:$J$3006,Entrada!$D$7:$D$3006,$D$5,Entrada!$I$7:$I$3006,P1470)</f>
        <v>#DIV/0!</v>
      </c>
      <c r="S1470" s="80">
        <v>1.4659999999999999E-2</v>
      </c>
    </row>
    <row r="1471" spans="14:19" ht="15" customHeight="1">
      <c r="N1471" s="80" t="str">
        <f t="shared" si="49"/>
        <v/>
      </c>
      <c r="O1471" s="80" t="str">
        <f t="shared" si="50"/>
        <v/>
      </c>
      <c r="P1471" s="80" t="str">
        <f>IF(PI_For!C1473=0,"Não cadastrado",PI_For!C1473)</f>
        <v>Não cadastrado</v>
      </c>
      <c r="Q1471" s="80" t="e">
        <f>AVERAGEIFS(Entrada!$G$7:$G$3006,Entrada!$D$7:$D$3006,$D$5,Entrada!$I$7:$I$3006,P1471)</f>
        <v>#DIV/0!</v>
      </c>
      <c r="R1471" s="80" t="e">
        <f>AVERAGEIFS(Entrada!$J$7:$J$3006,Entrada!$D$7:$D$3006,$D$5,Entrada!$I$7:$I$3006,P1471)</f>
        <v>#DIV/0!</v>
      </c>
      <c r="S1471" s="80">
        <v>1.4670000000000001E-2</v>
      </c>
    </row>
    <row r="1472" spans="14:19" ht="15" customHeight="1">
      <c r="N1472" s="80" t="str">
        <f t="shared" si="49"/>
        <v/>
      </c>
      <c r="O1472" s="80" t="str">
        <f t="shared" si="50"/>
        <v/>
      </c>
      <c r="P1472" s="80" t="str">
        <f>IF(PI_For!C1474=0,"Não cadastrado",PI_For!C1474)</f>
        <v>Não cadastrado</v>
      </c>
      <c r="Q1472" s="80" t="e">
        <f>AVERAGEIFS(Entrada!$G$7:$G$3006,Entrada!$D$7:$D$3006,$D$5,Entrada!$I$7:$I$3006,P1472)</f>
        <v>#DIV/0!</v>
      </c>
      <c r="R1472" s="80" t="e">
        <f>AVERAGEIFS(Entrada!$J$7:$J$3006,Entrada!$D$7:$D$3006,$D$5,Entrada!$I$7:$I$3006,P1472)</f>
        <v>#DIV/0!</v>
      </c>
      <c r="S1472" s="80">
        <v>1.468E-2</v>
      </c>
    </row>
    <row r="1473" spans="14:19" ht="15" customHeight="1">
      <c r="N1473" s="80" t="str">
        <f t="shared" si="49"/>
        <v/>
      </c>
      <c r="O1473" s="80" t="str">
        <f t="shared" si="50"/>
        <v/>
      </c>
      <c r="P1473" s="80" t="str">
        <f>IF(PI_For!C1475=0,"Não cadastrado",PI_For!C1475)</f>
        <v>Não cadastrado</v>
      </c>
      <c r="Q1473" s="80" t="e">
        <f>AVERAGEIFS(Entrada!$G$7:$G$3006,Entrada!$D$7:$D$3006,$D$5,Entrada!$I$7:$I$3006,P1473)</f>
        <v>#DIV/0!</v>
      </c>
      <c r="R1473" s="80" t="e">
        <f>AVERAGEIFS(Entrada!$J$7:$J$3006,Entrada!$D$7:$D$3006,$D$5,Entrada!$I$7:$I$3006,P1473)</f>
        <v>#DIV/0!</v>
      </c>
      <c r="S1473" s="80">
        <v>1.469E-2</v>
      </c>
    </row>
    <row r="1474" spans="14:19" ht="15" customHeight="1">
      <c r="N1474" s="80" t="str">
        <f t="shared" si="49"/>
        <v/>
      </c>
      <c r="O1474" s="80" t="str">
        <f t="shared" si="50"/>
        <v/>
      </c>
      <c r="P1474" s="80" t="str">
        <f>IF(PI_For!C1476=0,"Não cadastrado",PI_For!C1476)</f>
        <v>Não cadastrado</v>
      </c>
      <c r="Q1474" s="80" t="e">
        <f>AVERAGEIFS(Entrada!$G$7:$G$3006,Entrada!$D$7:$D$3006,$D$5,Entrada!$I$7:$I$3006,P1474)</f>
        <v>#DIV/0!</v>
      </c>
      <c r="R1474" s="80" t="e">
        <f>AVERAGEIFS(Entrada!$J$7:$J$3006,Entrada!$D$7:$D$3006,$D$5,Entrada!$I$7:$I$3006,P1474)</f>
        <v>#DIV/0!</v>
      </c>
      <c r="S1474" s="80">
        <v>1.47E-2</v>
      </c>
    </row>
    <row r="1475" spans="14:19" ht="15" customHeight="1">
      <c r="N1475" s="80" t="str">
        <f t="shared" si="49"/>
        <v/>
      </c>
      <c r="O1475" s="80" t="str">
        <f t="shared" si="50"/>
        <v/>
      </c>
      <c r="P1475" s="80" t="str">
        <f>IF(PI_For!C1477=0,"Não cadastrado",PI_For!C1477)</f>
        <v>Não cadastrado</v>
      </c>
      <c r="Q1475" s="80" t="e">
        <f>AVERAGEIFS(Entrada!$G$7:$G$3006,Entrada!$D$7:$D$3006,$D$5,Entrada!$I$7:$I$3006,P1475)</f>
        <v>#DIV/0!</v>
      </c>
      <c r="R1475" s="80" t="e">
        <f>AVERAGEIFS(Entrada!$J$7:$J$3006,Entrada!$D$7:$D$3006,$D$5,Entrada!$I$7:$I$3006,P1475)</f>
        <v>#DIV/0!</v>
      </c>
      <c r="S1475" s="80">
        <v>1.4710000000000001E-2</v>
      </c>
    </row>
    <row r="1476" spans="14:19" ht="15" customHeight="1">
      <c r="N1476" s="80" t="str">
        <f t="shared" si="49"/>
        <v/>
      </c>
      <c r="O1476" s="80" t="str">
        <f t="shared" si="50"/>
        <v/>
      </c>
      <c r="P1476" s="80" t="str">
        <f>IF(PI_For!C1478=0,"Não cadastrado",PI_For!C1478)</f>
        <v>Não cadastrado</v>
      </c>
      <c r="Q1476" s="80" t="e">
        <f>AVERAGEIFS(Entrada!$G$7:$G$3006,Entrada!$D$7:$D$3006,$D$5,Entrada!$I$7:$I$3006,P1476)</f>
        <v>#DIV/0!</v>
      </c>
      <c r="R1476" s="80" t="e">
        <f>AVERAGEIFS(Entrada!$J$7:$J$3006,Entrada!$D$7:$D$3006,$D$5,Entrada!$I$7:$I$3006,P1476)</f>
        <v>#DIV/0!</v>
      </c>
      <c r="S1476" s="80">
        <v>1.472E-2</v>
      </c>
    </row>
    <row r="1477" spans="14:19" ht="15" customHeight="1">
      <c r="N1477" s="80" t="str">
        <f t="shared" si="49"/>
        <v/>
      </c>
      <c r="O1477" s="80" t="str">
        <f t="shared" si="50"/>
        <v/>
      </c>
      <c r="P1477" s="80" t="str">
        <f>IF(PI_For!C1479=0,"Não cadastrado",PI_For!C1479)</f>
        <v>Não cadastrado</v>
      </c>
      <c r="Q1477" s="80" t="e">
        <f>AVERAGEIFS(Entrada!$G$7:$G$3006,Entrada!$D$7:$D$3006,$D$5,Entrada!$I$7:$I$3006,P1477)</f>
        <v>#DIV/0!</v>
      </c>
      <c r="R1477" s="80" t="e">
        <f>AVERAGEIFS(Entrada!$J$7:$J$3006,Entrada!$D$7:$D$3006,$D$5,Entrada!$I$7:$I$3006,P1477)</f>
        <v>#DIV/0!</v>
      </c>
      <c r="S1477" s="80">
        <v>1.473E-2</v>
      </c>
    </row>
    <row r="1478" spans="14:19" ht="15" customHeight="1">
      <c r="N1478" s="80" t="str">
        <f t="shared" ref="N1478:N1541" si="51">IFERROR(Q1478+S1478,"")</f>
        <v/>
      </c>
      <c r="O1478" s="80" t="str">
        <f t="shared" ref="O1478:O1541" si="52">IFERROR(R1478+S1478,"")</f>
        <v/>
      </c>
      <c r="P1478" s="80" t="str">
        <f>IF(PI_For!C1480=0,"Não cadastrado",PI_For!C1480)</f>
        <v>Não cadastrado</v>
      </c>
      <c r="Q1478" s="80" t="e">
        <f>AVERAGEIFS(Entrada!$G$7:$G$3006,Entrada!$D$7:$D$3006,$D$5,Entrada!$I$7:$I$3006,P1478)</f>
        <v>#DIV/0!</v>
      </c>
      <c r="R1478" s="80" t="e">
        <f>AVERAGEIFS(Entrada!$J$7:$J$3006,Entrada!$D$7:$D$3006,$D$5,Entrada!$I$7:$I$3006,P1478)</f>
        <v>#DIV/0!</v>
      </c>
      <c r="S1478" s="80">
        <v>1.474E-2</v>
      </c>
    </row>
    <row r="1479" spans="14:19" ht="15" customHeight="1">
      <c r="N1479" s="80" t="str">
        <f t="shared" si="51"/>
        <v/>
      </c>
      <c r="O1479" s="80" t="str">
        <f t="shared" si="52"/>
        <v/>
      </c>
      <c r="P1479" s="80" t="str">
        <f>IF(PI_For!C1481=0,"Não cadastrado",PI_For!C1481)</f>
        <v>Não cadastrado</v>
      </c>
      <c r="Q1479" s="80" t="e">
        <f>AVERAGEIFS(Entrada!$G$7:$G$3006,Entrada!$D$7:$D$3006,$D$5,Entrada!$I$7:$I$3006,P1479)</f>
        <v>#DIV/0!</v>
      </c>
      <c r="R1479" s="80" t="e">
        <f>AVERAGEIFS(Entrada!$J$7:$J$3006,Entrada!$D$7:$D$3006,$D$5,Entrada!$I$7:$I$3006,P1479)</f>
        <v>#DIV/0!</v>
      </c>
      <c r="S1479" s="80">
        <v>1.4749999999999999E-2</v>
      </c>
    </row>
    <row r="1480" spans="14:19" ht="15" customHeight="1">
      <c r="N1480" s="80" t="str">
        <f t="shared" si="51"/>
        <v/>
      </c>
      <c r="O1480" s="80" t="str">
        <f t="shared" si="52"/>
        <v/>
      </c>
      <c r="P1480" s="80" t="str">
        <f>IF(PI_For!C1482=0,"Não cadastrado",PI_For!C1482)</f>
        <v>Não cadastrado</v>
      </c>
      <c r="Q1480" s="80" t="e">
        <f>AVERAGEIFS(Entrada!$G$7:$G$3006,Entrada!$D$7:$D$3006,$D$5,Entrada!$I$7:$I$3006,P1480)</f>
        <v>#DIV/0!</v>
      </c>
      <c r="R1480" s="80" t="e">
        <f>AVERAGEIFS(Entrada!$J$7:$J$3006,Entrada!$D$7:$D$3006,$D$5,Entrada!$I$7:$I$3006,P1480)</f>
        <v>#DIV/0!</v>
      </c>
      <c r="S1480" s="80">
        <v>1.4760000000000001E-2</v>
      </c>
    </row>
    <row r="1481" spans="14:19" ht="15" customHeight="1">
      <c r="N1481" s="80" t="str">
        <f t="shared" si="51"/>
        <v/>
      </c>
      <c r="O1481" s="80" t="str">
        <f t="shared" si="52"/>
        <v/>
      </c>
      <c r="P1481" s="80" t="str">
        <f>IF(PI_For!C1483=0,"Não cadastrado",PI_For!C1483)</f>
        <v>Não cadastrado</v>
      </c>
      <c r="Q1481" s="80" t="e">
        <f>AVERAGEIFS(Entrada!$G$7:$G$3006,Entrada!$D$7:$D$3006,$D$5,Entrada!$I$7:$I$3006,P1481)</f>
        <v>#DIV/0!</v>
      </c>
      <c r="R1481" s="80" t="e">
        <f>AVERAGEIFS(Entrada!$J$7:$J$3006,Entrada!$D$7:$D$3006,$D$5,Entrada!$I$7:$I$3006,P1481)</f>
        <v>#DIV/0!</v>
      </c>
      <c r="S1481" s="80">
        <v>1.477E-2</v>
      </c>
    </row>
    <row r="1482" spans="14:19" ht="15" customHeight="1">
      <c r="N1482" s="80" t="str">
        <f t="shared" si="51"/>
        <v/>
      </c>
      <c r="O1482" s="80" t="str">
        <f t="shared" si="52"/>
        <v/>
      </c>
      <c r="P1482" s="80" t="str">
        <f>IF(PI_For!C1484=0,"Não cadastrado",PI_For!C1484)</f>
        <v>Não cadastrado</v>
      </c>
      <c r="Q1482" s="80" t="e">
        <f>AVERAGEIFS(Entrada!$G$7:$G$3006,Entrada!$D$7:$D$3006,$D$5,Entrada!$I$7:$I$3006,P1482)</f>
        <v>#DIV/0!</v>
      </c>
      <c r="R1482" s="80" t="e">
        <f>AVERAGEIFS(Entrada!$J$7:$J$3006,Entrada!$D$7:$D$3006,$D$5,Entrada!$I$7:$I$3006,P1482)</f>
        <v>#DIV/0!</v>
      </c>
      <c r="S1482" s="80">
        <v>1.478E-2</v>
      </c>
    </row>
    <row r="1483" spans="14:19" ht="15" customHeight="1">
      <c r="N1483" s="80" t="str">
        <f t="shared" si="51"/>
        <v/>
      </c>
      <c r="O1483" s="80" t="str">
        <f t="shared" si="52"/>
        <v/>
      </c>
      <c r="P1483" s="80" t="str">
        <f>IF(PI_For!C1485=0,"Não cadastrado",PI_For!C1485)</f>
        <v>Não cadastrado</v>
      </c>
      <c r="Q1483" s="80" t="e">
        <f>AVERAGEIFS(Entrada!$G$7:$G$3006,Entrada!$D$7:$D$3006,$D$5,Entrada!$I$7:$I$3006,P1483)</f>
        <v>#DIV/0!</v>
      </c>
      <c r="R1483" s="80" t="e">
        <f>AVERAGEIFS(Entrada!$J$7:$J$3006,Entrada!$D$7:$D$3006,$D$5,Entrada!$I$7:$I$3006,P1483)</f>
        <v>#DIV/0!</v>
      </c>
      <c r="S1483" s="80">
        <v>1.4789999999999999E-2</v>
      </c>
    </row>
    <row r="1484" spans="14:19" ht="15" customHeight="1">
      <c r="N1484" s="80" t="str">
        <f t="shared" si="51"/>
        <v/>
      </c>
      <c r="O1484" s="80" t="str">
        <f t="shared" si="52"/>
        <v/>
      </c>
      <c r="P1484" s="80" t="str">
        <f>IF(PI_For!C1486=0,"Não cadastrado",PI_For!C1486)</f>
        <v>Não cadastrado</v>
      </c>
      <c r="Q1484" s="80" t="e">
        <f>AVERAGEIFS(Entrada!$G$7:$G$3006,Entrada!$D$7:$D$3006,$D$5,Entrada!$I$7:$I$3006,P1484)</f>
        <v>#DIV/0!</v>
      </c>
      <c r="R1484" s="80" t="e">
        <f>AVERAGEIFS(Entrada!$J$7:$J$3006,Entrada!$D$7:$D$3006,$D$5,Entrada!$I$7:$I$3006,P1484)</f>
        <v>#DIV/0!</v>
      </c>
      <c r="S1484" s="80">
        <v>1.4800000000000001E-2</v>
      </c>
    </row>
    <row r="1485" spans="14:19" ht="15" customHeight="1">
      <c r="N1485" s="80" t="str">
        <f t="shared" si="51"/>
        <v/>
      </c>
      <c r="O1485" s="80" t="str">
        <f t="shared" si="52"/>
        <v/>
      </c>
      <c r="P1485" s="80" t="str">
        <f>IF(PI_For!C1487=0,"Não cadastrado",PI_For!C1487)</f>
        <v>Não cadastrado</v>
      </c>
      <c r="Q1485" s="80" t="e">
        <f>AVERAGEIFS(Entrada!$G$7:$G$3006,Entrada!$D$7:$D$3006,$D$5,Entrada!$I$7:$I$3006,P1485)</f>
        <v>#DIV/0!</v>
      </c>
      <c r="R1485" s="80" t="e">
        <f>AVERAGEIFS(Entrada!$J$7:$J$3006,Entrada!$D$7:$D$3006,$D$5,Entrada!$I$7:$I$3006,P1485)</f>
        <v>#DIV/0!</v>
      </c>
      <c r="S1485" s="80">
        <v>1.481E-2</v>
      </c>
    </row>
    <row r="1486" spans="14:19" ht="15" customHeight="1">
      <c r="N1486" s="80" t="str">
        <f t="shared" si="51"/>
        <v/>
      </c>
      <c r="O1486" s="80" t="str">
        <f t="shared" si="52"/>
        <v/>
      </c>
      <c r="P1486" s="80" t="str">
        <f>IF(PI_For!C1488=0,"Não cadastrado",PI_For!C1488)</f>
        <v>Não cadastrado</v>
      </c>
      <c r="Q1486" s="80" t="e">
        <f>AVERAGEIFS(Entrada!$G$7:$G$3006,Entrada!$D$7:$D$3006,$D$5,Entrada!$I$7:$I$3006,P1486)</f>
        <v>#DIV/0!</v>
      </c>
      <c r="R1486" s="80" t="e">
        <f>AVERAGEIFS(Entrada!$J$7:$J$3006,Entrada!$D$7:$D$3006,$D$5,Entrada!$I$7:$I$3006,P1486)</f>
        <v>#DIV/0!</v>
      </c>
      <c r="S1486" s="80">
        <v>1.482E-2</v>
      </c>
    </row>
    <row r="1487" spans="14:19" ht="15" customHeight="1">
      <c r="N1487" s="80" t="str">
        <f t="shared" si="51"/>
        <v/>
      </c>
      <c r="O1487" s="80" t="str">
        <f t="shared" si="52"/>
        <v/>
      </c>
      <c r="P1487" s="80" t="str">
        <f>IF(PI_For!C1489=0,"Não cadastrado",PI_For!C1489)</f>
        <v>Não cadastrado</v>
      </c>
      <c r="Q1487" s="80" t="e">
        <f>AVERAGEIFS(Entrada!$G$7:$G$3006,Entrada!$D$7:$D$3006,$D$5,Entrada!$I$7:$I$3006,P1487)</f>
        <v>#DIV/0!</v>
      </c>
      <c r="R1487" s="80" t="e">
        <f>AVERAGEIFS(Entrada!$J$7:$J$3006,Entrada!$D$7:$D$3006,$D$5,Entrada!$I$7:$I$3006,P1487)</f>
        <v>#DIV/0!</v>
      </c>
      <c r="S1487" s="80">
        <v>1.4829999999999999E-2</v>
      </c>
    </row>
    <row r="1488" spans="14:19" ht="15" customHeight="1">
      <c r="N1488" s="80" t="str">
        <f t="shared" si="51"/>
        <v/>
      </c>
      <c r="O1488" s="80" t="str">
        <f t="shared" si="52"/>
        <v/>
      </c>
      <c r="P1488" s="80" t="str">
        <f>IF(PI_For!C1490=0,"Não cadastrado",PI_For!C1490)</f>
        <v>Não cadastrado</v>
      </c>
      <c r="Q1488" s="80" t="e">
        <f>AVERAGEIFS(Entrada!$G$7:$G$3006,Entrada!$D$7:$D$3006,$D$5,Entrada!$I$7:$I$3006,P1488)</f>
        <v>#DIV/0!</v>
      </c>
      <c r="R1488" s="80" t="e">
        <f>AVERAGEIFS(Entrada!$J$7:$J$3006,Entrada!$D$7:$D$3006,$D$5,Entrada!$I$7:$I$3006,P1488)</f>
        <v>#DIV/0!</v>
      </c>
      <c r="S1488" s="80">
        <v>1.4840000000000001E-2</v>
      </c>
    </row>
    <row r="1489" spans="14:19" ht="15" customHeight="1">
      <c r="N1489" s="80" t="str">
        <f t="shared" si="51"/>
        <v/>
      </c>
      <c r="O1489" s="80" t="str">
        <f t="shared" si="52"/>
        <v/>
      </c>
      <c r="P1489" s="80" t="str">
        <f>IF(PI_For!C1491=0,"Não cadastrado",PI_For!C1491)</f>
        <v>Não cadastrado</v>
      </c>
      <c r="Q1489" s="80" t="e">
        <f>AVERAGEIFS(Entrada!$G$7:$G$3006,Entrada!$D$7:$D$3006,$D$5,Entrada!$I$7:$I$3006,P1489)</f>
        <v>#DIV/0!</v>
      </c>
      <c r="R1489" s="80" t="e">
        <f>AVERAGEIFS(Entrada!$J$7:$J$3006,Entrada!$D$7:$D$3006,$D$5,Entrada!$I$7:$I$3006,P1489)</f>
        <v>#DIV/0!</v>
      </c>
      <c r="S1489" s="80">
        <v>1.485E-2</v>
      </c>
    </row>
    <row r="1490" spans="14:19" ht="15" customHeight="1">
      <c r="N1490" s="80" t="str">
        <f t="shared" si="51"/>
        <v/>
      </c>
      <c r="O1490" s="80" t="str">
        <f t="shared" si="52"/>
        <v/>
      </c>
      <c r="P1490" s="80" t="str">
        <f>IF(PI_For!C1492=0,"Não cadastrado",PI_For!C1492)</f>
        <v>Não cadastrado</v>
      </c>
      <c r="Q1490" s="80" t="e">
        <f>AVERAGEIFS(Entrada!$G$7:$G$3006,Entrada!$D$7:$D$3006,$D$5,Entrada!$I$7:$I$3006,P1490)</f>
        <v>#DIV/0!</v>
      </c>
      <c r="R1490" s="80" t="e">
        <f>AVERAGEIFS(Entrada!$J$7:$J$3006,Entrada!$D$7:$D$3006,$D$5,Entrada!$I$7:$I$3006,P1490)</f>
        <v>#DIV/0!</v>
      </c>
      <c r="S1490" s="80">
        <v>1.486E-2</v>
      </c>
    </row>
    <row r="1491" spans="14:19" ht="15" customHeight="1">
      <c r="N1491" s="80" t="str">
        <f t="shared" si="51"/>
        <v/>
      </c>
      <c r="O1491" s="80" t="str">
        <f t="shared" si="52"/>
        <v/>
      </c>
      <c r="P1491" s="80" t="str">
        <f>IF(PI_For!C1493=0,"Não cadastrado",PI_For!C1493)</f>
        <v>Não cadastrado</v>
      </c>
      <c r="Q1491" s="80" t="e">
        <f>AVERAGEIFS(Entrada!$G$7:$G$3006,Entrada!$D$7:$D$3006,$D$5,Entrada!$I$7:$I$3006,P1491)</f>
        <v>#DIV/0!</v>
      </c>
      <c r="R1491" s="80" t="e">
        <f>AVERAGEIFS(Entrada!$J$7:$J$3006,Entrada!$D$7:$D$3006,$D$5,Entrada!$I$7:$I$3006,P1491)</f>
        <v>#DIV/0!</v>
      </c>
      <c r="S1491" s="80">
        <v>1.487E-2</v>
      </c>
    </row>
    <row r="1492" spans="14:19" ht="15" customHeight="1">
      <c r="N1492" s="80" t="str">
        <f t="shared" si="51"/>
        <v/>
      </c>
      <c r="O1492" s="80" t="str">
        <f t="shared" si="52"/>
        <v/>
      </c>
      <c r="P1492" s="80" t="str">
        <f>IF(PI_For!C1494=0,"Não cadastrado",PI_For!C1494)</f>
        <v>Não cadastrado</v>
      </c>
      <c r="Q1492" s="80" t="e">
        <f>AVERAGEIFS(Entrada!$G$7:$G$3006,Entrada!$D$7:$D$3006,$D$5,Entrada!$I$7:$I$3006,P1492)</f>
        <v>#DIV/0!</v>
      </c>
      <c r="R1492" s="80" t="e">
        <f>AVERAGEIFS(Entrada!$J$7:$J$3006,Entrada!$D$7:$D$3006,$D$5,Entrada!$I$7:$I$3006,P1492)</f>
        <v>#DIV/0!</v>
      </c>
      <c r="S1492" s="80">
        <v>1.4880000000000001E-2</v>
      </c>
    </row>
    <row r="1493" spans="14:19" ht="15" customHeight="1">
      <c r="N1493" s="80" t="str">
        <f t="shared" si="51"/>
        <v/>
      </c>
      <c r="O1493" s="80" t="str">
        <f t="shared" si="52"/>
        <v/>
      </c>
      <c r="P1493" s="80" t="str">
        <f>IF(PI_For!C1495=0,"Não cadastrado",PI_For!C1495)</f>
        <v>Não cadastrado</v>
      </c>
      <c r="Q1493" s="80" t="e">
        <f>AVERAGEIFS(Entrada!$G$7:$G$3006,Entrada!$D$7:$D$3006,$D$5,Entrada!$I$7:$I$3006,P1493)</f>
        <v>#DIV/0!</v>
      </c>
      <c r="R1493" s="80" t="e">
        <f>AVERAGEIFS(Entrada!$J$7:$J$3006,Entrada!$D$7:$D$3006,$D$5,Entrada!$I$7:$I$3006,P1493)</f>
        <v>#DIV/0!</v>
      </c>
      <c r="S1493" s="80">
        <v>1.489E-2</v>
      </c>
    </row>
    <row r="1494" spans="14:19" ht="15" customHeight="1">
      <c r="N1494" s="80" t="str">
        <f t="shared" si="51"/>
        <v/>
      </c>
      <c r="O1494" s="80" t="str">
        <f t="shared" si="52"/>
        <v/>
      </c>
      <c r="P1494" s="80" t="str">
        <f>IF(PI_For!C1496=0,"Não cadastrado",PI_For!C1496)</f>
        <v>Não cadastrado</v>
      </c>
      <c r="Q1494" s="80" t="e">
        <f>AVERAGEIFS(Entrada!$G$7:$G$3006,Entrada!$D$7:$D$3006,$D$5,Entrada!$I$7:$I$3006,P1494)</f>
        <v>#DIV/0!</v>
      </c>
      <c r="R1494" s="80" t="e">
        <f>AVERAGEIFS(Entrada!$J$7:$J$3006,Entrada!$D$7:$D$3006,$D$5,Entrada!$I$7:$I$3006,P1494)</f>
        <v>#DIV/0!</v>
      </c>
      <c r="S1494" s="80">
        <v>1.49E-2</v>
      </c>
    </row>
    <row r="1495" spans="14:19" ht="15" customHeight="1">
      <c r="N1495" s="80" t="str">
        <f t="shared" si="51"/>
        <v/>
      </c>
      <c r="O1495" s="80" t="str">
        <f t="shared" si="52"/>
        <v/>
      </c>
      <c r="P1495" s="80" t="str">
        <f>IF(PI_For!C1497=0,"Não cadastrado",PI_For!C1497)</f>
        <v>Não cadastrado</v>
      </c>
      <c r="Q1495" s="80" t="e">
        <f>AVERAGEIFS(Entrada!$G$7:$G$3006,Entrada!$D$7:$D$3006,$D$5,Entrada!$I$7:$I$3006,P1495)</f>
        <v>#DIV/0!</v>
      </c>
      <c r="R1495" s="80" t="e">
        <f>AVERAGEIFS(Entrada!$J$7:$J$3006,Entrada!$D$7:$D$3006,$D$5,Entrada!$I$7:$I$3006,P1495)</f>
        <v>#DIV/0!</v>
      </c>
      <c r="S1495" s="80">
        <v>1.491E-2</v>
      </c>
    </row>
    <row r="1496" spans="14:19" ht="15" customHeight="1">
      <c r="N1496" s="80" t="str">
        <f t="shared" si="51"/>
        <v/>
      </c>
      <c r="O1496" s="80" t="str">
        <f t="shared" si="52"/>
        <v/>
      </c>
      <c r="P1496" s="80" t="str">
        <f>IF(PI_For!C1498=0,"Não cadastrado",PI_For!C1498)</f>
        <v>Não cadastrado</v>
      </c>
      <c r="Q1496" s="80" t="e">
        <f>AVERAGEIFS(Entrada!$G$7:$G$3006,Entrada!$D$7:$D$3006,$D$5,Entrada!$I$7:$I$3006,P1496)</f>
        <v>#DIV/0!</v>
      </c>
      <c r="R1496" s="80" t="e">
        <f>AVERAGEIFS(Entrada!$J$7:$J$3006,Entrada!$D$7:$D$3006,$D$5,Entrada!$I$7:$I$3006,P1496)</f>
        <v>#DIV/0!</v>
      </c>
      <c r="S1496" s="80">
        <v>1.4919999999999999E-2</v>
      </c>
    </row>
    <row r="1497" spans="14:19" ht="15" customHeight="1">
      <c r="N1497" s="80" t="str">
        <f t="shared" si="51"/>
        <v/>
      </c>
      <c r="O1497" s="80" t="str">
        <f t="shared" si="52"/>
        <v/>
      </c>
      <c r="P1497" s="80" t="str">
        <f>IF(PI_For!C1499=0,"Não cadastrado",PI_For!C1499)</f>
        <v>Não cadastrado</v>
      </c>
      <c r="Q1497" s="80" t="e">
        <f>AVERAGEIFS(Entrada!$G$7:$G$3006,Entrada!$D$7:$D$3006,$D$5,Entrada!$I$7:$I$3006,P1497)</f>
        <v>#DIV/0!</v>
      </c>
      <c r="R1497" s="80" t="e">
        <f>AVERAGEIFS(Entrada!$J$7:$J$3006,Entrada!$D$7:$D$3006,$D$5,Entrada!$I$7:$I$3006,P1497)</f>
        <v>#DIV/0!</v>
      </c>
      <c r="S1497" s="80">
        <v>1.4930000000000001E-2</v>
      </c>
    </row>
    <row r="1498" spans="14:19" ht="15" customHeight="1">
      <c r="N1498" s="80" t="str">
        <f t="shared" si="51"/>
        <v/>
      </c>
      <c r="O1498" s="80" t="str">
        <f t="shared" si="52"/>
        <v/>
      </c>
      <c r="P1498" s="80" t="str">
        <f>IF(PI_For!C1500=0,"Não cadastrado",PI_For!C1500)</f>
        <v>Não cadastrado</v>
      </c>
      <c r="Q1498" s="80" t="e">
        <f>AVERAGEIFS(Entrada!$G$7:$G$3006,Entrada!$D$7:$D$3006,$D$5,Entrada!$I$7:$I$3006,P1498)</f>
        <v>#DIV/0!</v>
      </c>
      <c r="R1498" s="80" t="e">
        <f>AVERAGEIFS(Entrada!$J$7:$J$3006,Entrada!$D$7:$D$3006,$D$5,Entrada!$I$7:$I$3006,P1498)</f>
        <v>#DIV/0!</v>
      </c>
      <c r="S1498" s="80">
        <v>1.494E-2</v>
      </c>
    </row>
    <row r="1499" spans="14:19" ht="15" customHeight="1">
      <c r="N1499" s="80" t="str">
        <f t="shared" si="51"/>
        <v/>
      </c>
      <c r="O1499" s="80" t="str">
        <f t="shared" si="52"/>
        <v/>
      </c>
      <c r="P1499" s="80" t="str">
        <f>IF(PI_For!C1501=0,"Não cadastrado",PI_For!C1501)</f>
        <v>Não cadastrado</v>
      </c>
      <c r="Q1499" s="80" t="e">
        <f>AVERAGEIFS(Entrada!$G$7:$G$3006,Entrada!$D$7:$D$3006,$D$5,Entrada!$I$7:$I$3006,P1499)</f>
        <v>#DIV/0!</v>
      </c>
      <c r="R1499" s="80" t="e">
        <f>AVERAGEIFS(Entrada!$J$7:$J$3006,Entrada!$D$7:$D$3006,$D$5,Entrada!$I$7:$I$3006,P1499)</f>
        <v>#DIV/0!</v>
      </c>
      <c r="S1499" s="80">
        <v>1.495E-2</v>
      </c>
    </row>
    <row r="1500" spans="14:19" ht="15" customHeight="1">
      <c r="N1500" s="80" t="str">
        <f t="shared" si="51"/>
        <v/>
      </c>
      <c r="O1500" s="80" t="str">
        <f t="shared" si="52"/>
        <v/>
      </c>
      <c r="P1500" s="80" t="str">
        <f>IF(PI_For!C1502=0,"Não cadastrado",PI_For!C1502)</f>
        <v>Não cadastrado</v>
      </c>
      <c r="Q1500" s="80" t="e">
        <f>AVERAGEIFS(Entrada!$G$7:$G$3006,Entrada!$D$7:$D$3006,$D$5,Entrada!$I$7:$I$3006,P1500)</f>
        <v>#DIV/0!</v>
      </c>
      <c r="R1500" s="80" t="e">
        <f>AVERAGEIFS(Entrada!$J$7:$J$3006,Entrada!$D$7:$D$3006,$D$5,Entrada!$I$7:$I$3006,P1500)</f>
        <v>#DIV/0!</v>
      </c>
      <c r="S1500" s="80">
        <v>1.4959999999999999E-2</v>
      </c>
    </row>
    <row r="1501" spans="14:19" ht="15" customHeight="1">
      <c r="N1501" s="80" t="str">
        <f t="shared" si="51"/>
        <v/>
      </c>
      <c r="O1501" s="80" t="str">
        <f t="shared" si="52"/>
        <v/>
      </c>
      <c r="P1501" s="80" t="str">
        <f>IF(PI_For!C1503=0,"Não cadastrado",PI_For!C1503)</f>
        <v>Não cadastrado</v>
      </c>
      <c r="Q1501" s="80" t="e">
        <f>AVERAGEIFS(Entrada!$G$7:$G$3006,Entrada!$D$7:$D$3006,$D$5,Entrada!$I$7:$I$3006,P1501)</f>
        <v>#DIV/0!</v>
      </c>
      <c r="R1501" s="80" t="e">
        <f>AVERAGEIFS(Entrada!$J$7:$J$3006,Entrada!$D$7:$D$3006,$D$5,Entrada!$I$7:$I$3006,P1501)</f>
        <v>#DIV/0!</v>
      </c>
      <c r="S1501" s="80">
        <v>1.4970000000000001E-2</v>
      </c>
    </row>
    <row r="1502" spans="14:19" ht="15" customHeight="1">
      <c r="N1502" s="80" t="str">
        <f t="shared" si="51"/>
        <v/>
      </c>
      <c r="O1502" s="80" t="str">
        <f t="shared" si="52"/>
        <v/>
      </c>
      <c r="P1502" s="80" t="str">
        <f>IF(PI_For!C1504=0,"Não cadastrado",PI_For!C1504)</f>
        <v>Não cadastrado</v>
      </c>
      <c r="Q1502" s="80" t="e">
        <f>AVERAGEIFS(Entrada!$G$7:$G$3006,Entrada!$D$7:$D$3006,$D$5,Entrada!$I$7:$I$3006,P1502)</f>
        <v>#DIV/0!</v>
      </c>
      <c r="R1502" s="80" t="e">
        <f>AVERAGEIFS(Entrada!$J$7:$J$3006,Entrada!$D$7:$D$3006,$D$5,Entrada!$I$7:$I$3006,P1502)</f>
        <v>#DIV/0!</v>
      </c>
      <c r="S1502" s="80">
        <v>1.498E-2</v>
      </c>
    </row>
    <row r="1503" spans="14:19" ht="15" customHeight="1">
      <c r="N1503" s="80" t="str">
        <f t="shared" si="51"/>
        <v/>
      </c>
      <c r="O1503" s="80" t="str">
        <f t="shared" si="52"/>
        <v/>
      </c>
      <c r="P1503" s="80" t="str">
        <f>IF(PI_For!C1505=0,"Não cadastrado",PI_For!C1505)</f>
        <v>Não cadastrado</v>
      </c>
      <c r="Q1503" s="80" t="e">
        <f>AVERAGEIFS(Entrada!$G$7:$G$3006,Entrada!$D$7:$D$3006,$D$5,Entrada!$I$7:$I$3006,P1503)</f>
        <v>#DIV/0!</v>
      </c>
      <c r="R1503" s="80" t="e">
        <f>AVERAGEIFS(Entrada!$J$7:$J$3006,Entrada!$D$7:$D$3006,$D$5,Entrada!$I$7:$I$3006,P1503)</f>
        <v>#DIV/0!</v>
      </c>
      <c r="S1503" s="80">
        <v>1.499E-2</v>
      </c>
    </row>
    <row r="1504" spans="14:19" ht="15" customHeight="1">
      <c r="N1504" s="80" t="str">
        <f t="shared" si="51"/>
        <v/>
      </c>
      <c r="O1504" s="80" t="str">
        <f t="shared" si="52"/>
        <v/>
      </c>
      <c r="P1504" s="80" t="str">
        <f>IF(PI_For!C1506=0,"Não cadastrado",PI_For!C1506)</f>
        <v>Não cadastrado</v>
      </c>
      <c r="Q1504" s="80" t="e">
        <f>AVERAGEIFS(Entrada!$G$7:$G$3006,Entrada!$D$7:$D$3006,$D$5,Entrada!$I$7:$I$3006,P1504)</f>
        <v>#DIV/0!</v>
      </c>
      <c r="R1504" s="80" t="e">
        <f>AVERAGEIFS(Entrada!$J$7:$J$3006,Entrada!$D$7:$D$3006,$D$5,Entrada!$I$7:$I$3006,P1504)</f>
        <v>#DIV/0!</v>
      </c>
      <c r="S1504" s="80">
        <v>1.4999999999999999E-2</v>
      </c>
    </row>
    <row r="1505" spans="14:19" ht="15" customHeight="1">
      <c r="N1505" s="80" t="str">
        <f t="shared" si="51"/>
        <v/>
      </c>
      <c r="O1505" s="80" t="str">
        <f t="shared" si="52"/>
        <v/>
      </c>
      <c r="P1505" s="80" t="str">
        <f>IF(PI_For!C1507=0,"Não cadastrado",PI_For!C1507)</f>
        <v>Não cadastrado</v>
      </c>
      <c r="Q1505" s="80" t="e">
        <f>AVERAGEIFS(Entrada!$G$7:$G$3006,Entrada!$D$7:$D$3006,$D$5,Entrada!$I$7:$I$3006,P1505)</f>
        <v>#DIV/0!</v>
      </c>
      <c r="R1505" s="80" t="e">
        <f>AVERAGEIFS(Entrada!$J$7:$J$3006,Entrada!$D$7:$D$3006,$D$5,Entrada!$I$7:$I$3006,P1505)</f>
        <v>#DIV/0!</v>
      </c>
      <c r="S1505" s="80">
        <v>1.5010000000000001E-2</v>
      </c>
    </row>
    <row r="1506" spans="14:19" ht="15" customHeight="1">
      <c r="N1506" s="80" t="str">
        <f t="shared" si="51"/>
        <v/>
      </c>
      <c r="O1506" s="80" t="str">
        <f t="shared" si="52"/>
        <v/>
      </c>
      <c r="P1506" s="80" t="str">
        <f>IF(PI_For!C1508=0,"Não cadastrado",PI_For!C1508)</f>
        <v>Não cadastrado</v>
      </c>
      <c r="Q1506" s="80" t="e">
        <f>AVERAGEIFS(Entrada!$G$7:$G$3006,Entrada!$D$7:$D$3006,$D$5,Entrada!$I$7:$I$3006,P1506)</f>
        <v>#DIV/0!</v>
      </c>
      <c r="R1506" s="80" t="e">
        <f>AVERAGEIFS(Entrada!$J$7:$J$3006,Entrada!$D$7:$D$3006,$D$5,Entrada!$I$7:$I$3006,P1506)</f>
        <v>#DIV/0!</v>
      </c>
      <c r="S1506" s="80">
        <v>1.502E-2</v>
      </c>
    </row>
    <row r="1507" spans="14:19" ht="15" customHeight="1">
      <c r="N1507" s="80" t="str">
        <f t="shared" si="51"/>
        <v/>
      </c>
      <c r="O1507" s="80" t="str">
        <f t="shared" si="52"/>
        <v/>
      </c>
      <c r="P1507" s="80" t="str">
        <f>IF(PI_For!C1509=0,"Não cadastrado",PI_For!C1509)</f>
        <v>Não cadastrado</v>
      </c>
      <c r="Q1507" s="80" t="e">
        <f>AVERAGEIFS(Entrada!$G$7:$G$3006,Entrada!$D$7:$D$3006,$D$5,Entrada!$I$7:$I$3006,P1507)</f>
        <v>#DIV/0!</v>
      </c>
      <c r="R1507" s="80" t="e">
        <f>AVERAGEIFS(Entrada!$J$7:$J$3006,Entrada!$D$7:$D$3006,$D$5,Entrada!$I$7:$I$3006,P1507)</f>
        <v>#DIV/0!</v>
      </c>
      <c r="S1507" s="80">
        <v>1.503E-2</v>
      </c>
    </row>
    <row r="1508" spans="14:19" ht="15" customHeight="1">
      <c r="N1508" s="80" t="str">
        <f t="shared" si="51"/>
        <v/>
      </c>
      <c r="O1508" s="80" t="str">
        <f t="shared" si="52"/>
        <v/>
      </c>
      <c r="P1508" s="80" t="str">
        <f>IF(PI_For!C1510=0,"Não cadastrado",PI_For!C1510)</f>
        <v>Não cadastrado</v>
      </c>
      <c r="Q1508" s="80" t="e">
        <f>AVERAGEIFS(Entrada!$G$7:$G$3006,Entrada!$D$7:$D$3006,$D$5,Entrada!$I$7:$I$3006,P1508)</f>
        <v>#DIV/0!</v>
      </c>
      <c r="R1508" s="80" t="e">
        <f>AVERAGEIFS(Entrada!$J$7:$J$3006,Entrada!$D$7:$D$3006,$D$5,Entrada!$I$7:$I$3006,P1508)</f>
        <v>#DIV/0!</v>
      </c>
      <c r="S1508" s="80">
        <v>1.504E-2</v>
      </c>
    </row>
    <row r="1509" spans="14:19" ht="15" customHeight="1">
      <c r="N1509" s="80" t="str">
        <f t="shared" si="51"/>
        <v/>
      </c>
      <c r="O1509" s="80" t="str">
        <f t="shared" si="52"/>
        <v/>
      </c>
      <c r="P1509" s="80" t="str">
        <f>IF(PI_For!C1511=0,"Não cadastrado",PI_For!C1511)</f>
        <v>Não cadastrado</v>
      </c>
      <c r="Q1509" s="80" t="e">
        <f>AVERAGEIFS(Entrada!$G$7:$G$3006,Entrada!$D$7:$D$3006,$D$5,Entrada!$I$7:$I$3006,P1509)</f>
        <v>#DIV/0!</v>
      </c>
      <c r="R1509" s="80" t="e">
        <f>AVERAGEIFS(Entrada!$J$7:$J$3006,Entrada!$D$7:$D$3006,$D$5,Entrada!$I$7:$I$3006,P1509)</f>
        <v>#DIV/0!</v>
      </c>
      <c r="S1509" s="80">
        <v>1.5049999999999999E-2</v>
      </c>
    </row>
    <row r="1510" spans="14:19" ht="15" customHeight="1">
      <c r="N1510" s="80" t="str">
        <f t="shared" si="51"/>
        <v/>
      </c>
      <c r="O1510" s="80" t="str">
        <f t="shared" si="52"/>
        <v/>
      </c>
      <c r="P1510" s="80" t="str">
        <f>IF(PI_For!C1512=0,"Não cadastrado",PI_For!C1512)</f>
        <v>Não cadastrado</v>
      </c>
      <c r="Q1510" s="80" t="e">
        <f>AVERAGEIFS(Entrada!$G$7:$G$3006,Entrada!$D$7:$D$3006,$D$5,Entrada!$I$7:$I$3006,P1510)</f>
        <v>#DIV/0!</v>
      </c>
      <c r="R1510" s="80" t="e">
        <f>AVERAGEIFS(Entrada!$J$7:$J$3006,Entrada!$D$7:$D$3006,$D$5,Entrada!$I$7:$I$3006,P1510)</f>
        <v>#DIV/0!</v>
      </c>
      <c r="S1510" s="80">
        <v>1.506E-2</v>
      </c>
    </row>
    <row r="1511" spans="14:19" ht="15" customHeight="1">
      <c r="N1511" s="80" t="str">
        <f t="shared" si="51"/>
        <v/>
      </c>
      <c r="O1511" s="80" t="str">
        <f t="shared" si="52"/>
        <v/>
      </c>
      <c r="P1511" s="80" t="str">
        <f>IF(PI_For!C1513=0,"Não cadastrado",PI_For!C1513)</f>
        <v>Não cadastrado</v>
      </c>
      <c r="Q1511" s="80" t="e">
        <f>AVERAGEIFS(Entrada!$G$7:$G$3006,Entrada!$D$7:$D$3006,$D$5,Entrada!$I$7:$I$3006,P1511)</f>
        <v>#DIV/0!</v>
      </c>
      <c r="R1511" s="80" t="e">
        <f>AVERAGEIFS(Entrada!$J$7:$J$3006,Entrada!$D$7:$D$3006,$D$5,Entrada!$I$7:$I$3006,P1511)</f>
        <v>#DIV/0!</v>
      </c>
      <c r="S1511" s="80">
        <v>1.507E-2</v>
      </c>
    </row>
    <row r="1512" spans="14:19" ht="15" customHeight="1">
      <c r="N1512" s="80" t="str">
        <f t="shared" si="51"/>
        <v/>
      </c>
      <c r="O1512" s="80" t="str">
        <f t="shared" si="52"/>
        <v/>
      </c>
      <c r="P1512" s="80" t="str">
        <f>IF(PI_For!C1514=0,"Não cadastrado",PI_For!C1514)</f>
        <v>Não cadastrado</v>
      </c>
      <c r="Q1512" s="80" t="e">
        <f>AVERAGEIFS(Entrada!$G$7:$G$3006,Entrada!$D$7:$D$3006,$D$5,Entrada!$I$7:$I$3006,P1512)</f>
        <v>#DIV/0!</v>
      </c>
      <c r="R1512" s="80" t="e">
        <f>AVERAGEIFS(Entrada!$J$7:$J$3006,Entrada!$D$7:$D$3006,$D$5,Entrada!$I$7:$I$3006,P1512)</f>
        <v>#DIV/0!</v>
      </c>
      <c r="S1512" s="80">
        <v>1.508E-2</v>
      </c>
    </row>
    <row r="1513" spans="14:19" ht="15" customHeight="1">
      <c r="N1513" s="80" t="str">
        <f t="shared" si="51"/>
        <v/>
      </c>
      <c r="O1513" s="80" t="str">
        <f t="shared" si="52"/>
        <v/>
      </c>
      <c r="P1513" s="80" t="str">
        <f>IF(PI_For!C1515=0,"Não cadastrado",PI_For!C1515)</f>
        <v>Não cadastrado</v>
      </c>
      <c r="Q1513" s="80" t="e">
        <f>AVERAGEIFS(Entrada!$G$7:$G$3006,Entrada!$D$7:$D$3006,$D$5,Entrada!$I$7:$I$3006,P1513)</f>
        <v>#DIV/0!</v>
      </c>
      <c r="R1513" s="80" t="e">
        <f>AVERAGEIFS(Entrada!$J$7:$J$3006,Entrada!$D$7:$D$3006,$D$5,Entrada!$I$7:$I$3006,P1513)</f>
        <v>#DIV/0!</v>
      </c>
      <c r="S1513" s="80">
        <v>1.5089999999999999E-2</v>
      </c>
    </row>
    <row r="1514" spans="14:19" ht="15" customHeight="1">
      <c r="N1514" s="80" t="str">
        <f t="shared" si="51"/>
        <v/>
      </c>
      <c r="O1514" s="80" t="str">
        <f t="shared" si="52"/>
        <v/>
      </c>
      <c r="P1514" s="80" t="str">
        <f>IF(PI_For!C1516=0,"Não cadastrado",PI_For!C1516)</f>
        <v>Não cadastrado</v>
      </c>
      <c r="Q1514" s="80" t="e">
        <f>AVERAGEIFS(Entrada!$G$7:$G$3006,Entrada!$D$7:$D$3006,$D$5,Entrada!$I$7:$I$3006,P1514)</f>
        <v>#DIV/0!</v>
      </c>
      <c r="R1514" s="80" t="e">
        <f>AVERAGEIFS(Entrada!$J$7:$J$3006,Entrada!$D$7:$D$3006,$D$5,Entrada!$I$7:$I$3006,P1514)</f>
        <v>#DIV/0!</v>
      </c>
      <c r="S1514" s="80">
        <v>1.5100000000000001E-2</v>
      </c>
    </row>
    <row r="1515" spans="14:19" ht="15" customHeight="1">
      <c r="N1515" s="80" t="str">
        <f t="shared" si="51"/>
        <v/>
      </c>
      <c r="O1515" s="80" t="str">
        <f t="shared" si="52"/>
        <v/>
      </c>
      <c r="P1515" s="80" t="str">
        <f>IF(PI_For!C1517=0,"Não cadastrado",PI_For!C1517)</f>
        <v>Não cadastrado</v>
      </c>
      <c r="Q1515" s="80" t="e">
        <f>AVERAGEIFS(Entrada!$G$7:$G$3006,Entrada!$D$7:$D$3006,$D$5,Entrada!$I$7:$I$3006,P1515)</f>
        <v>#DIV/0!</v>
      </c>
      <c r="R1515" s="80" t="e">
        <f>AVERAGEIFS(Entrada!$J$7:$J$3006,Entrada!$D$7:$D$3006,$D$5,Entrada!$I$7:$I$3006,P1515)</f>
        <v>#DIV/0!</v>
      </c>
      <c r="S1515" s="80">
        <v>1.511E-2</v>
      </c>
    </row>
    <row r="1516" spans="14:19" ht="15" customHeight="1">
      <c r="N1516" s="80" t="str">
        <f t="shared" si="51"/>
        <v/>
      </c>
      <c r="O1516" s="80" t="str">
        <f t="shared" si="52"/>
        <v/>
      </c>
      <c r="P1516" s="80" t="str">
        <f>IF(PI_For!C1518=0,"Não cadastrado",PI_For!C1518)</f>
        <v>Não cadastrado</v>
      </c>
      <c r="Q1516" s="80" t="e">
        <f>AVERAGEIFS(Entrada!$G$7:$G$3006,Entrada!$D$7:$D$3006,$D$5,Entrada!$I$7:$I$3006,P1516)</f>
        <v>#DIV/0!</v>
      </c>
      <c r="R1516" s="80" t="e">
        <f>AVERAGEIFS(Entrada!$J$7:$J$3006,Entrada!$D$7:$D$3006,$D$5,Entrada!$I$7:$I$3006,P1516)</f>
        <v>#DIV/0!</v>
      </c>
      <c r="S1516" s="80">
        <v>1.512E-2</v>
      </c>
    </row>
    <row r="1517" spans="14:19" ht="15" customHeight="1">
      <c r="N1517" s="80" t="str">
        <f t="shared" si="51"/>
        <v/>
      </c>
      <c r="O1517" s="80" t="str">
        <f t="shared" si="52"/>
        <v/>
      </c>
      <c r="P1517" s="80" t="str">
        <f>IF(PI_For!C1519=0,"Não cadastrado",PI_For!C1519)</f>
        <v>Não cadastrado</v>
      </c>
      <c r="Q1517" s="80" t="e">
        <f>AVERAGEIFS(Entrada!$G$7:$G$3006,Entrada!$D$7:$D$3006,$D$5,Entrada!$I$7:$I$3006,P1517)</f>
        <v>#DIV/0!</v>
      </c>
      <c r="R1517" s="80" t="e">
        <f>AVERAGEIFS(Entrada!$J$7:$J$3006,Entrada!$D$7:$D$3006,$D$5,Entrada!$I$7:$I$3006,P1517)</f>
        <v>#DIV/0!</v>
      </c>
      <c r="S1517" s="80">
        <v>1.5129999999999999E-2</v>
      </c>
    </row>
    <row r="1518" spans="14:19" ht="15" customHeight="1">
      <c r="N1518" s="80" t="str">
        <f t="shared" si="51"/>
        <v/>
      </c>
      <c r="O1518" s="80" t="str">
        <f t="shared" si="52"/>
        <v/>
      </c>
      <c r="P1518" s="80" t="str">
        <f>IF(PI_For!C1520=0,"Não cadastrado",PI_For!C1520)</f>
        <v>Não cadastrado</v>
      </c>
      <c r="Q1518" s="80" t="e">
        <f>AVERAGEIFS(Entrada!$G$7:$G$3006,Entrada!$D$7:$D$3006,$D$5,Entrada!$I$7:$I$3006,P1518)</f>
        <v>#DIV/0!</v>
      </c>
      <c r="R1518" s="80" t="e">
        <f>AVERAGEIFS(Entrada!$J$7:$J$3006,Entrada!$D$7:$D$3006,$D$5,Entrada!$I$7:$I$3006,P1518)</f>
        <v>#DIV/0!</v>
      </c>
      <c r="S1518" s="80">
        <v>1.5140000000000001E-2</v>
      </c>
    </row>
    <row r="1519" spans="14:19" ht="15" customHeight="1">
      <c r="N1519" s="80" t="str">
        <f t="shared" si="51"/>
        <v/>
      </c>
      <c r="O1519" s="80" t="str">
        <f t="shared" si="52"/>
        <v/>
      </c>
      <c r="P1519" s="80" t="str">
        <f>IF(PI_For!C1521=0,"Não cadastrado",PI_For!C1521)</f>
        <v>Não cadastrado</v>
      </c>
      <c r="Q1519" s="80" t="e">
        <f>AVERAGEIFS(Entrada!$G$7:$G$3006,Entrada!$D$7:$D$3006,$D$5,Entrada!$I$7:$I$3006,P1519)</f>
        <v>#DIV/0!</v>
      </c>
      <c r="R1519" s="80" t="e">
        <f>AVERAGEIFS(Entrada!$J$7:$J$3006,Entrada!$D$7:$D$3006,$D$5,Entrada!$I$7:$I$3006,P1519)</f>
        <v>#DIV/0!</v>
      </c>
      <c r="S1519" s="80">
        <v>1.515E-2</v>
      </c>
    </row>
    <row r="1520" spans="14:19" ht="15" customHeight="1">
      <c r="N1520" s="80" t="str">
        <f t="shared" si="51"/>
        <v/>
      </c>
      <c r="O1520" s="80" t="str">
        <f t="shared" si="52"/>
        <v/>
      </c>
      <c r="P1520" s="80" t="str">
        <f>IF(PI_For!C1522=0,"Não cadastrado",PI_For!C1522)</f>
        <v>Não cadastrado</v>
      </c>
      <c r="Q1520" s="80" t="e">
        <f>AVERAGEIFS(Entrada!$G$7:$G$3006,Entrada!$D$7:$D$3006,$D$5,Entrada!$I$7:$I$3006,P1520)</f>
        <v>#DIV/0!</v>
      </c>
      <c r="R1520" s="80" t="e">
        <f>AVERAGEIFS(Entrada!$J$7:$J$3006,Entrada!$D$7:$D$3006,$D$5,Entrada!$I$7:$I$3006,P1520)</f>
        <v>#DIV/0!</v>
      </c>
      <c r="S1520" s="80">
        <v>1.516E-2</v>
      </c>
    </row>
    <row r="1521" spans="14:19" ht="15" customHeight="1">
      <c r="N1521" s="80" t="str">
        <f t="shared" si="51"/>
        <v/>
      </c>
      <c r="O1521" s="80" t="str">
        <f t="shared" si="52"/>
        <v/>
      </c>
      <c r="P1521" s="80" t="str">
        <f>IF(PI_For!C1523=0,"Não cadastrado",PI_For!C1523)</f>
        <v>Não cadastrado</v>
      </c>
      <c r="Q1521" s="80" t="e">
        <f>AVERAGEIFS(Entrada!$G$7:$G$3006,Entrada!$D$7:$D$3006,$D$5,Entrada!$I$7:$I$3006,P1521)</f>
        <v>#DIV/0!</v>
      </c>
      <c r="R1521" s="80" t="e">
        <f>AVERAGEIFS(Entrada!$J$7:$J$3006,Entrada!$D$7:$D$3006,$D$5,Entrada!$I$7:$I$3006,P1521)</f>
        <v>#DIV/0!</v>
      </c>
      <c r="S1521" s="80">
        <v>1.5169999999999999E-2</v>
      </c>
    </row>
    <row r="1522" spans="14:19" ht="15" customHeight="1">
      <c r="N1522" s="80" t="str">
        <f t="shared" si="51"/>
        <v/>
      </c>
      <c r="O1522" s="80" t="str">
        <f t="shared" si="52"/>
        <v/>
      </c>
      <c r="P1522" s="80" t="str">
        <f>IF(PI_For!C1524=0,"Não cadastrado",PI_For!C1524)</f>
        <v>Não cadastrado</v>
      </c>
      <c r="Q1522" s="80" t="e">
        <f>AVERAGEIFS(Entrada!$G$7:$G$3006,Entrada!$D$7:$D$3006,$D$5,Entrada!$I$7:$I$3006,P1522)</f>
        <v>#DIV/0!</v>
      </c>
      <c r="R1522" s="80" t="e">
        <f>AVERAGEIFS(Entrada!$J$7:$J$3006,Entrada!$D$7:$D$3006,$D$5,Entrada!$I$7:$I$3006,P1522)</f>
        <v>#DIV/0!</v>
      </c>
      <c r="S1522" s="80">
        <v>1.5180000000000001E-2</v>
      </c>
    </row>
    <row r="1523" spans="14:19" ht="15" customHeight="1">
      <c r="N1523" s="80" t="str">
        <f t="shared" si="51"/>
        <v/>
      </c>
      <c r="O1523" s="80" t="str">
        <f t="shared" si="52"/>
        <v/>
      </c>
      <c r="P1523" s="80" t="str">
        <f>IF(PI_For!C1525=0,"Não cadastrado",PI_For!C1525)</f>
        <v>Não cadastrado</v>
      </c>
      <c r="Q1523" s="80" t="e">
        <f>AVERAGEIFS(Entrada!$G$7:$G$3006,Entrada!$D$7:$D$3006,$D$5,Entrada!$I$7:$I$3006,P1523)</f>
        <v>#DIV/0!</v>
      </c>
      <c r="R1523" s="80" t="e">
        <f>AVERAGEIFS(Entrada!$J$7:$J$3006,Entrada!$D$7:$D$3006,$D$5,Entrada!$I$7:$I$3006,P1523)</f>
        <v>#DIV/0!</v>
      </c>
      <c r="S1523" s="80">
        <v>1.519E-2</v>
      </c>
    </row>
    <row r="1524" spans="14:19" ht="15" customHeight="1">
      <c r="N1524" s="80" t="str">
        <f t="shared" si="51"/>
        <v/>
      </c>
      <c r="O1524" s="80" t="str">
        <f t="shared" si="52"/>
        <v/>
      </c>
      <c r="P1524" s="80" t="str">
        <f>IF(PI_For!C1526=0,"Não cadastrado",PI_For!C1526)</f>
        <v>Não cadastrado</v>
      </c>
      <c r="Q1524" s="80" t="e">
        <f>AVERAGEIFS(Entrada!$G$7:$G$3006,Entrada!$D$7:$D$3006,$D$5,Entrada!$I$7:$I$3006,P1524)</f>
        <v>#DIV/0!</v>
      </c>
      <c r="R1524" s="80" t="e">
        <f>AVERAGEIFS(Entrada!$J$7:$J$3006,Entrada!$D$7:$D$3006,$D$5,Entrada!$I$7:$I$3006,P1524)</f>
        <v>#DIV/0!</v>
      </c>
      <c r="S1524" s="80">
        <v>1.52E-2</v>
      </c>
    </row>
    <row r="1525" spans="14:19" ht="15" customHeight="1">
      <c r="N1525" s="80" t="str">
        <f t="shared" si="51"/>
        <v/>
      </c>
      <c r="O1525" s="80" t="str">
        <f t="shared" si="52"/>
        <v/>
      </c>
      <c r="P1525" s="80" t="str">
        <f>IF(PI_For!C1527=0,"Não cadastrado",PI_For!C1527)</f>
        <v>Não cadastrado</v>
      </c>
      <c r="Q1525" s="80" t="e">
        <f>AVERAGEIFS(Entrada!$G$7:$G$3006,Entrada!$D$7:$D$3006,$D$5,Entrada!$I$7:$I$3006,P1525)</f>
        <v>#DIV/0!</v>
      </c>
      <c r="R1525" s="80" t="e">
        <f>AVERAGEIFS(Entrada!$J$7:$J$3006,Entrada!$D$7:$D$3006,$D$5,Entrada!$I$7:$I$3006,P1525)</f>
        <v>#DIV/0!</v>
      </c>
      <c r="S1525" s="80">
        <v>1.521E-2</v>
      </c>
    </row>
    <row r="1526" spans="14:19" ht="15" customHeight="1">
      <c r="N1526" s="80" t="str">
        <f t="shared" si="51"/>
        <v/>
      </c>
      <c r="O1526" s="80" t="str">
        <f t="shared" si="52"/>
        <v/>
      </c>
      <c r="P1526" s="80" t="str">
        <f>IF(PI_For!C1528=0,"Não cadastrado",PI_For!C1528)</f>
        <v>Não cadastrado</v>
      </c>
      <c r="Q1526" s="80" t="e">
        <f>AVERAGEIFS(Entrada!$G$7:$G$3006,Entrada!$D$7:$D$3006,$D$5,Entrada!$I$7:$I$3006,P1526)</f>
        <v>#DIV/0!</v>
      </c>
      <c r="R1526" s="80" t="e">
        <f>AVERAGEIFS(Entrada!$J$7:$J$3006,Entrada!$D$7:$D$3006,$D$5,Entrada!$I$7:$I$3006,P1526)</f>
        <v>#DIV/0!</v>
      </c>
      <c r="S1526" s="80">
        <v>1.5219999999999999E-2</v>
      </c>
    </row>
    <row r="1527" spans="14:19" ht="15" customHeight="1">
      <c r="N1527" s="80" t="str">
        <f t="shared" si="51"/>
        <v/>
      </c>
      <c r="O1527" s="80" t="str">
        <f t="shared" si="52"/>
        <v/>
      </c>
      <c r="P1527" s="80" t="str">
        <f>IF(PI_For!C1529=0,"Não cadastrado",PI_For!C1529)</f>
        <v>Não cadastrado</v>
      </c>
      <c r="Q1527" s="80" t="e">
        <f>AVERAGEIFS(Entrada!$G$7:$G$3006,Entrada!$D$7:$D$3006,$D$5,Entrada!$I$7:$I$3006,P1527)</f>
        <v>#DIV/0!</v>
      </c>
      <c r="R1527" s="80" t="e">
        <f>AVERAGEIFS(Entrada!$J$7:$J$3006,Entrada!$D$7:$D$3006,$D$5,Entrada!$I$7:$I$3006,P1527)</f>
        <v>#DIV/0!</v>
      </c>
      <c r="S1527" s="80">
        <v>1.523E-2</v>
      </c>
    </row>
    <row r="1528" spans="14:19" ht="15" customHeight="1">
      <c r="N1528" s="80" t="str">
        <f t="shared" si="51"/>
        <v/>
      </c>
      <c r="O1528" s="80" t="str">
        <f t="shared" si="52"/>
        <v/>
      </c>
      <c r="P1528" s="80" t="str">
        <f>IF(PI_For!C1530=0,"Não cadastrado",PI_For!C1530)</f>
        <v>Não cadastrado</v>
      </c>
      <c r="Q1528" s="80" t="e">
        <f>AVERAGEIFS(Entrada!$G$7:$G$3006,Entrada!$D$7:$D$3006,$D$5,Entrada!$I$7:$I$3006,P1528)</f>
        <v>#DIV/0!</v>
      </c>
      <c r="R1528" s="80" t="e">
        <f>AVERAGEIFS(Entrada!$J$7:$J$3006,Entrada!$D$7:$D$3006,$D$5,Entrada!$I$7:$I$3006,P1528)</f>
        <v>#DIV/0!</v>
      </c>
      <c r="S1528" s="80">
        <v>1.524E-2</v>
      </c>
    </row>
    <row r="1529" spans="14:19" ht="15" customHeight="1">
      <c r="N1529" s="80" t="str">
        <f t="shared" si="51"/>
        <v/>
      </c>
      <c r="O1529" s="80" t="str">
        <f t="shared" si="52"/>
        <v/>
      </c>
      <c r="P1529" s="80" t="str">
        <f>IF(PI_For!C1531=0,"Não cadastrado",PI_For!C1531)</f>
        <v>Não cadastrado</v>
      </c>
      <c r="Q1529" s="80" t="e">
        <f>AVERAGEIFS(Entrada!$G$7:$G$3006,Entrada!$D$7:$D$3006,$D$5,Entrada!$I$7:$I$3006,P1529)</f>
        <v>#DIV/0!</v>
      </c>
      <c r="R1529" s="80" t="e">
        <f>AVERAGEIFS(Entrada!$J$7:$J$3006,Entrada!$D$7:$D$3006,$D$5,Entrada!$I$7:$I$3006,P1529)</f>
        <v>#DIV/0!</v>
      </c>
      <c r="S1529" s="80">
        <v>1.525E-2</v>
      </c>
    </row>
    <row r="1530" spans="14:19" ht="15" customHeight="1">
      <c r="N1530" s="80" t="str">
        <f t="shared" si="51"/>
        <v/>
      </c>
      <c r="O1530" s="80" t="str">
        <f t="shared" si="52"/>
        <v/>
      </c>
      <c r="P1530" s="80" t="str">
        <f>IF(PI_For!C1532=0,"Não cadastrado",PI_For!C1532)</f>
        <v>Não cadastrado</v>
      </c>
      <c r="Q1530" s="80" t="e">
        <f>AVERAGEIFS(Entrada!$G$7:$G$3006,Entrada!$D$7:$D$3006,$D$5,Entrada!$I$7:$I$3006,P1530)</f>
        <v>#DIV/0!</v>
      </c>
      <c r="R1530" s="80" t="e">
        <f>AVERAGEIFS(Entrada!$J$7:$J$3006,Entrada!$D$7:$D$3006,$D$5,Entrada!$I$7:$I$3006,P1530)</f>
        <v>#DIV/0!</v>
      </c>
      <c r="S1530" s="80">
        <v>1.5259999999999999E-2</v>
      </c>
    </row>
    <row r="1531" spans="14:19" ht="15" customHeight="1">
      <c r="N1531" s="80" t="str">
        <f t="shared" si="51"/>
        <v/>
      </c>
      <c r="O1531" s="80" t="str">
        <f t="shared" si="52"/>
        <v/>
      </c>
      <c r="P1531" s="80" t="str">
        <f>IF(PI_For!C1533=0,"Não cadastrado",PI_For!C1533)</f>
        <v>Não cadastrado</v>
      </c>
      <c r="Q1531" s="80" t="e">
        <f>AVERAGEIFS(Entrada!$G$7:$G$3006,Entrada!$D$7:$D$3006,$D$5,Entrada!$I$7:$I$3006,P1531)</f>
        <v>#DIV/0!</v>
      </c>
      <c r="R1531" s="80" t="e">
        <f>AVERAGEIFS(Entrada!$J$7:$J$3006,Entrada!$D$7:$D$3006,$D$5,Entrada!$I$7:$I$3006,P1531)</f>
        <v>#DIV/0!</v>
      </c>
      <c r="S1531" s="80">
        <v>1.5270000000000001E-2</v>
      </c>
    </row>
    <row r="1532" spans="14:19" ht="15" customHeight="1">
      <c r="N1532" s="80" t="str">
        <f t="shared" si="51"/>
        <v/>
      </c>
      <c r="O1532" s="80" t="str">
        <f t="shared" si="52"/>
        <v/>
      </c>
      <c r="P1532" s="80" t="str">
        <f>IF(PI_For!C1534=0,"Não cadastrado",PI_For!C1534)</f>
        <v>Não cadastrado</v>
      </c>
      <c r="Q1532" s="80" t="e">
        <f>AVERAGEIFS(Entrada!$G$7:$G$3006,Entrada!$D$7:$D$3006,$D$5,Entrada!$I$7:$I$3006,P1532)</f>
        <v>#DIV/0!</v>
      </c>
      <c r="R1532" s="80" t="e">
        <f>AVERAGEIFS(Entrada!$J$7:$J$3006,Entrada!$D$7:$D$3006,$D$5,Entrada!$I$7:$I$3006,P1532)</f>
        <v>#DIV/0!</v>
      </c>
      <c r="S1532" s="80">
        <v>1.528E-2</v>
      </c>
    </row>
    <row r="1533" spans="14:19" ht="15" customHeight="1">
      <c r="N1533" s="80" t="str">
        <f t="shared" si="51"/>
        <v/>
      </c>
      <c r="O1533" s="80" t="str">
        <f t="shared" si="52"/>
        <v/>
      </c>
      <c r="P1533" s="80" t="str">
        <f>IF(PI_For!C1535=0,"Não cadastrado",PI_For!C1535)</f>
        <v>Não cadastrado</v>
      </c>
      <c r="Q1533" s="80" t="e">
        <f>AVERAGEIFS(Entrada!$G$7:$G$3006,Entrada!$D$7:$D$3006,$D$5,Entrada!$I$7:$I$3006,P1533)</f>
        <v>#DIV/0!</v>
      </c>
      <c r="R1533" s="80" t="e">
        <f>AVERAGEIFS(Entrada!$J$7:$J$3006,Entrada!$D$7:$D$3006,$D$5,Entrada!$I$7:$I$3006,P1533)</f>
        <v>#DIV/0!</v>
      </c>
      <c r="S1533" s="80">
        <v>1.529E-2</v>
      </c>
    </row>
    <row r="1534" spans="14:19" ht="15" customHeight="1">
      <c r="N1534" s="80" t="str">
        <f t="shared" si="51"/>
        <v/>
      </c>
      <c r="O1534" s="80" t="str">
        <f t="shared" si="52"/>
        <v/>
      </c>
      <c r="P1534" s="80" t="str">
        <f>IF(PI_For!C1536=0,"Não cadastrado",PI_For!C1536)</f>
        <v>Não cadastrado</v>
      </c>
      <c r="Q1534" s="80" t="e">
        <f>AVERAGEIFS(Entrada!$G$7:$G$3006,Entrada!$D$7:$D$3006,$D$5,Entrada!$I$7:$I$3006,P1534)</f>
        <v>#DIV/0!</v>
      </c>
      <c r="R1534" s="80" t="e">
        <f>AVERAGEIFS(Entrada!$J$7:$J$3006,Entrada!$D$7:$D$3006,$D$5,Entrada!$I$7:$I$3006,P1534)</f>
        <v>#DIV/0!</v>
      </c>
      <c r="S1534" s="80">
        <v>1.5299999999999999E-2</v>
      </c>
    </row>
    <row r="1535" spans="14:19" ht="15" customHeight="1">
      <c r="N1535" s="80" t="str">
        <f t="shared" si="51"/>
        <v/>
      </c>
      <c r="O1535" s="80" t="str">
        <f t="shared" si="52"/>
        <v/>
      </c>
      <c r="P1535" s="80" t="str">
        <f>IF(PI_For!C1537=0,"Não cadastrado",PI_For!C1537)</f>
        <v>Não cadastrado</v>
      </c>
      <c r="Q1535" s="80" t="e">
        <f>AVERAGEIFS(Entrada!$G$7:$G$3006,Entrada!$D$7:$D$3006,$D$5,Entrada!$I$7:$I$3006,P1535)</f>
        <v>#DIV/0!</v>
      </c>
      <c r="R1535" s="80" t="e">
        <f>AVERAGEIFS(Entrada!$J$7:$J$3006,Entrada!$D$7:$D$3006,$D$5,Entrada!$I$7:$I$3006,P1535)</f>
        <v>#DIV/0!</v>
      </c>
      <c r="S1535" s="80">
        <v>1.5310000000000001E-2</v>
      </c>
    </row>
    <row r="1536" spans="14:19" ht="15" customHeight="1">
      <c r="N1536" s="80" t="str">
        <f t="shared" si="51"/>
        <v/>
      </c>
      <c r="O1536" s="80" t="str">
        <f t="shared" si="52"/>
        <v/>
      </c>
      <c r="P1536" s="80" t="str">
        <f>IF(PI_For!C1538=0,"Não cadastrado",PI_For!C1538)</f>
        <v>Não cadastrado</v>
      </c>
      <c r="Q1536" s="80" t="e">
        <f>AVERAGEIFS(Entrada!$G$7:$G$3006,Entrada!$D$7:$D$3006,$D$5,Entrada!$I$7:$I$3006,P1536)</f>
        <v>#DIV/0!</v>
      </c>
      <c r="R1536" s="80" t="e">
        <f>AVERAGEIFS(Entrada!$J$7:$J$3006,Entrada!$D$7:$D$3006,$D$5,Entrada!$I$7:$I$3006,P1536)</f>
        <v>#DIV/0!</v>
      </c>
      <c r="S1536" s="80">
        <v>1.532E-2</v>
      </c>
    </row>
    <row r="1537" spans="14:19" ht="15" customHeight="1">
      <c r="N1537" s="80" t="str">
        <f t="shared" si="51"/>
        <v/>
      </c>
      <c r="O1537" s="80" t="str">
        <f t="shared" si="52"/>
        <v/>
      </c>
      <c r="P1537" s="80" t="str">
        <f>IF(PI_For!C1539=0,"Não cadastrado",PI_For!C1539)</f>
        <v>Não cadastrado</v>
      </c>
      <c r="Q1537" s="80" t="e">
        <f>AVERAGEIFS(Entrada!$G$7:$G$3006,Entrada!$D$7:$D$3006,$D$5,Entrada!$I$7:$I$3006,P1537)</f>
        <v>#DIV/0!</v>
      </c>
      <c r="R1537" s="80" t="e">
        <f>AVERAGEIFS(Entrada!$J$7:$J$3006,Entrada!$D$7:$D$3006,$D$5,Entrada!$I$7:$I$3006,P1537)</f>
        <v>#DIV/0!</v>
      </c>
      <c r="S1537" s="80">
        <v>1.533E-2</v>
      </c>
    </row>
    <row r="1538" spans="14:19" ht="15" customHeight="1">
      <c r="N1538" s="80" t="str">
        <f t="shared" si="51"/>
        <v/>
      </c>
      <c r="O1538" s="80" t="str">
        <f t="shared" si="52"/>
        <v/>
      </c>
      <c r="P1538" s="80" t="str">
        <f>IF(PI_For!C1540=0,"Não cadastrado",PI_For!C1540)</f>
        <v>Não cadastrado</v>
      </c>
      <c r="Q1538" s="80" t="e">
        <f>AVERAGEIFS(Entrada!$G$7:$G$3006,Entrada!$D$7:$D$3006,$D$5,Entrada!$I$7:$I$3006,P1538)</f>
        <v>#DIV/0!</v>
      </c>
      <c r="R1538" s="80" t="e">
        <f>AVERAGEIFS(Entrada!$J$7:$J$3006,Entrada!$D$7:$D$3006,$D$5,Entrada!$I$7:$I$3006,P1538)</f>
        <v>#DIV/0!</v>
      </c>
      <c r="S1538" s="80">
        <v>1.5339999999999999E-2</v>
      </c>
    </row>
    <row r="1539" spans="14:19" ht="15" customHeight="1">
      <c r="N1539" s="80" t="str">
        <f t="shared" si="51"/>
        <v/>
      </c>
      <c r="O1539" s="80" t="str">
        <f t="shared" si="52"/>
        <v/>
      </c>
      <c r="P1539" s="80" t="str">
        <f>IF(PI_For!C1541=0,"Não cadastrado",PI_For!C1541)</f>
        <v>Não cadastrado</v>
      </c>
      <c r="Q1539" s="80" t="e">
        <f>AVERAGEIFS(Entrada!$G$7:$G$3006,Entrada!$D$7:$D$3006,$D$5,Entrada!$I$7:$I$3006,P1539)</f>
        <v>#DIV/0!</v>
      </c>
      <c r="R1539" s="80" t="e">
        <f>AVERAGEIFS(Entrada!$J$7:$J$3006,Entrada!$D$7:$D$3006,$D$5,Entrada!$I$7:$I$3006,P1539)</f>
        <v>#DIV/0!</v>
      </c>
      <c r="S1539" s="80">
        <v>1.5350000000000001E-2</v>
      </c>
    </row>
    <row r="1540" spans="14:19" ht="15" customHeight="1">
      <c r="N1540" s="80" t="str">
        <f t="shared" si="51"/>
        <v/>
      </c>
      <c r="O1540" s="80" t="str">
        <f t="shared" si="52"/>
        <v/>
      </c>
      <c r="P1540" s="80" t="str">
        <f>IF(PI_For!C1542=0,"Não cadastrado",PI_For!C1542)</f>
        <v>Não cadastrado</v>
      </c>
      <c r="Q1540" s="80" t="e">
        <f>AVERAGEIFS(Entrada!$G$7:$G$3006,Entrada!$D$7:$D$3006,$D$5,Entrada!$I$7:$I$3006,P1540)</f>
        <v>#DIV/0!</v>
      </c>
      <c r="R1540" s="80" t="e">
        <f>AVERAGEIFS(Entrada!$J$7:$J$3006,Entrada!$D$7:$D$3006,$D$5,Entrada!$I$7:$I$3006,P1540)</f>
        <v>#DIV/0!</v>
      </c>
      <c r="S1540" s="80">
        <v>1.536E-2</v>
      </c>
    </row>
    <row r="1541" spans="14:19" ht="15" customHeight="1">
      <c r="N1541" s="80" t="str">
        <f t="shared" si="51"/>
        <v/>
      </c>
      <c r="O1541" s="80" t="str">
        <f t="shared" si="52"/>
        <v/>
      </c>
      <c r="P1541" s="80" t="str">
        <f>IF(PI_For!C1543=0,"Não cadastrado",PI_For!C1543)</f>
        <v>Não cadastrado</v>
      </c>
      <c r="Q1541" s="80" t="e">
        <f>AVERAGEIFS(Entrada!$G$7:$G$3006,Entrada!$D$7:$D$3006,$D$5,Entrada!$I$7:$I$3006,P1541)</f>
        <v>#DIV/0!</v>
      </c>
      <c r="R1541" s="80" t="e">
        <f>AVERAGEIFS(Entrada!$J$7:$J$3006,Entrada!$D$7:$D$3006,$D$5,Entrada!$I$7:$I$3006,P1541)</f>
        <v>#DIV/0!</v>
      </c>
      <c r="S1541" s="80">
        <v>1.537E-2</v>
      </c>
    </row>
    <row r="1542" spans="14:19" ht="15" customHeight="1">
      <c r="N1542" s="80" t="str">
        <f t="shared" ref="N1542:N1605" si="53">IFERROR(Q1542+S1542,"")</f>
        <v/>
      </c>
      <c r="O1542" s="80" t="str">
        <f t="shared" ref="O1542:O1605" si="54">IFERROR(R1542+S1542,"")</f>
        <v/>
      </c>
      <c r="P1542" s="80" t="str">
        <f>IF(PI_For!C1544=0,"Não cadastrado",PI_For!C1544)</f>
        <v>Não cadastrado</v>
      </c>
      <c r="Q1542" s="80" t="e">
        <f>AVERAGEIFS(Entrada!$G$7:$G$3006,Entrada!$D$7:$D$3006,$D$5,Entrada!$I$7:$I$3006,P1542)</f>
        <v>#DIV/0!</v>
      </c>
      <c r="R1542" s="80" t="e">
        <f>AVERAGEIFS(Entrada!$J$7:$J$3006,Entrada!$D$7:$D$3006,$D$5,Entrada!$I$7:$I$3006,P1542)</f>
        <v>#DIV/0!</v>
      </c>
      <c r="S1542" s="80">
        <v>1.538E-2</v>
      </c>
    </row>
    <row r="1543" spans="14:19" ht="15" customHeight="1">
      <c r="N1543" s="80" t="str">
        <f t="shared" si="53"/>
        <v/>
      </c>
      <c r="O1543" s="80" t="str">
        <f t="shared" si="54"/>
        <v/>
      </c>
      <c r="P1543" s="80" t="str">
        <f>IF(PI_For!C1545=0,"Não cadastrado",PI_For!C1545)</f>
        <v>Não cadastrado</v>
      </c>
      <c r="Q1543" s="80" t="e">
        <f>AVERAGEIFS(Entrada!$G$7:$G$3006,Entrada!$D$7:$D$3006,$D$5,Entrada!$I$7:$I$3006,P1543)</f>
        <v>#DIV/0!</v>
      </c>
      <c r="R1543" s="80" t="e">
        <f>AVERAGEIFS(Entrada!$J$7:$J$3006,Entrada!$D$7:$D$3006,$D$5,Entrada!$I$7:$I$3006,P1543)</f>
        <v>#DIV/0!</v>
      </c>
      <c r="S1543" s="80">
        <v>1.5389999999999999E-2</v>
      </c>
    </row>
    <row r="1544" spans="14:19" ht="15" customHeight="1">
      <c r="N1544" s="80" t="str">
        <f t="shared" si="53"/>
        <v/>
      </c>
      <c r="O1544" s="80" t="str">
        <f t="shared" si="54"/>
        <v/>
      </c>
      <c r="P1544" s="80" t="str">
        <f>IF(PI_For!C1546=0,"Não cadastrado",PI_For!C1546)</f>
        <v>Não cadastrado</v>
      </c>
      <c r="Q1544" s="80" t="e">
        <f>AVERAGEIFS(Entrada!$G$7:$G$3006,Entrada!$D$7:$D$3006,$D$5,Entrada!$I$7:$I$3006,P1544)</f>
        <v>#DIV/0!</v>
      </c>
      <c r="R1544" s="80" t="e">
        <f>AVERAGEIFS(Entrada!$J$7:$J$3006,Entrada!$D$7:$D$3006,$D$5,Entrada!$I$7:$I$3006,P1544)</f>
        <v>#DIV/0!</v>
      </c>
      <c r="S1544" s="80">
        <v>1.54E-2</v>
      </c>
    </row>
    <row r="1545" spans="14:19" ht="15" customHeight="1">
      <c r="N1545" s="80" t="str">
        <f t="shared" si="53"/>
        <v/>
      </c>
      <c r="O1545" s="80" t="str">
        <f t="shared" si="54"/>
        <v/>
      </c>
      <c r="P1545" s="80" t="str">
        <f>IF(PI_For!C1547=0,"Não cadastrado",PI_For!C1547)</f>
        <v>Não cadastrado</v>
      </c>
      <c r="Q1545" s="80" t="e">
        <f>AVERAGEIFS(Entrada!$G$7:$G$3006,Entrada!$D$7:$D$3006,$D$5,Entrada!$I$7:$I$3006,P1545)</f>
        <v>#DIV/0!</v>
      </c>
      <c r="R1545" s="80" t="e">
        <f>AVERAGEIFS(Entrada!$J$7:$J$3006,Entrada!$D$7:$D$3006,$D$5,Entrada!$I$7:$I$3006,P1545)</f>
        <v>#DIV/0!</v>
      </c>
      <c r="S1545" s="80">
        <v>1.541E-2</v>
      </c>
    </row>
    <row r="1546" spans="14:19" ht="15" customHeight="1">
      <c r="N1546" s="80" t="str">
        <f t="shared" si="53"/>
        <v/>
      </c>
      <c r="O1546" s="80" t="str">
        <f t="shared" si="54"/>
        <v/>
      </c>
      <c r="P1546" s="80" t="str">
        <f>IF(PI_For!C1548=0,"Não cadastrado",PI_For!C1548)</f>
        <v>Não cadastrado</v>
      </c>
      <c r="Q1546" s="80" t="e">
        <f>AVERAGEIFS(Entrada!$G$7:$G$3006,Entrada!$D$7:$D$3006,$D$5,Entrada!$I$7:$I$3006,P1546)</f>
        <v>#DIV/0!</v>
      </c>
      <c r="R1546" s="80" t="e">
        <f>AVERAGEIFS(Entrada!$J$7:$J$3006,Entrada!$D$7:$D$3006,$D$5,Entrada!$I$7:$I$3006,P1546)</f>
        <v>#DIV/0!</v>
      </c>
      <c r="S1546" s="80">
        <v>1.542E-2</v>
      </c>
    </row>
    <row r="1547" spans="14:19" ht="15" customHeight="1">
      <c r="N1547" s="80" t="str">
        <f t="shared" si="53"/>
        <v/>
      </c>
      <c r="O1547" s="80" t="str">
        <f t="shared" si="54"/>
        <v/>
      </c>
      <c r="P1547" s="80" t="str">
        <f>IF(PI_For!C1549=0,"Não cadastrado",PI_For!C1549)</f>
        <v>Não cadastrado</v>
      </c>
      <c r="Q1547" s="80" t="e">
        <f>AVERAGEIFS(Entrada!$G$7:$G$3006,Entrada!$D$7:$D$3006,$D$5,Entrada!$I$7:$I$3006,P1547)</f>
        <v>#DIV/0!</v>
      </c>
      <c r="R1547" s="80" t="e">
        <f>AVERAGEIFS(Entrada!$J$7:$J$3006,Entrada!$D$7:$D$3006,$D$5,Entrada!$I$7:$I$3006,P1547)</f>
        <v>#DIV/0!</v>
      </c>
      <c r="S1547" s="80">
        <v>1.5429999999999999E-2</v>
      </c>
    </row>
    <row r="1548" spans="14:19" ht="15" customHeight="1">
      <c r="N1548" s="80" t="str">
        <f t="shared" si="53"/>
        <v/>
      </c>
      <c r="O1548" s="80" t="str">
        <f t="shared" si="54"/>
        <v/>
      </c>
      <c r="P1548" s="80" t="str">
        <f>IF(PI_For!C1550=0,"Não cadastrado",PI_For!C1550)</f>
        <v>Não cadastrado</v>
      </c>
      <c r="Q1548" s="80" t="e">
        <f>AVERAGEIFS(Entrada!$G$7:$G$3006,Entrada!$D$7:$D$3006,$D$5,Entrada!$I$7:$I$3006,P1548)</f>
        <v>#DIV/0!</v>
      </c>
      <c r="R1548" s="80" t="e">
        <f>AVERAGEIFS(Entrada!$J$7:$J$3006,Entrada!$D$7:$D$3006,$D$5,Entrada!$I$7:$I$3006,P1548)</f>
        <v>#DIV/0!</v>
      </c>
      <c r="S1548" s="80">
        <v>1.5440000000000001E-2</v>
      </c>
    </row>
    <row r="1549" spans="14:19" ht="15" customHeight="1">
      <c r="N1549" s="80" t="str">
        <f t="shared" si="53"/>
        <v/>
      </c>
      <c r="O1549" s="80" t="str">
        <f t="shared" si="54"/>
        <v/>
      </c>
      <c r="P1549" s="80" t="str">
        <f>IF(PI_For!C1551=0,"Não cadastrado",PI_For!C1551)</f>
        <v>Não cadastrado</v>
      </c>
      <c r="Q1549" s="80" t="e">
        <f>AVERAGEIFS(Entrada!$G$7:$G$3006,Entrada!$D$7:$D$3006,$D$5,Entrada!$I$7:$I$3006,P1549)</f>
        <v>#DIV/0!</v>
      </c>
      <c r="R1549" s="80" t="e">
        <f>AVERAGEIFS(Entrada!$J$7:$J$3006,Entrada!$D$7:$D$3006,$D$5,Entrada!$I$7:$I$3006,P1549)</f>
        <v>#DIV/0!</v>
      </c>
      <c r="S1549" s="80">
        <v>1.545E-2</v>
      </c>
    </row>
    <row r="1550" spans="14:19" ht="15" customHeight="1">
      <c r="N1550" s="80" t="str">
        <f t="shared" si="53"/>
        <v/>
      </c>
      <c r="O1550" s="80" t="str">
        <f t="shared" si="54"/>
        <v/>
      </c>
      <c r="P1550" s="80" t="str">
        <f>IF(PI_For!C1552=0,"Não cadastrado",PI_For!C1552)</f>
        <v>Não cadastrado</v>
      </c>
      <c r="Q1550" s="80" t="e">
        <f>AVERAGEIFS(Entrada!$G$7:$G$3006,Entrada!$D$7:$D$3006,$D$5,Entrada!$I$7:$I$3006,P1550)</f>
        <v>#DIV/0!</v>
      </c>
      <c r="R1550" s="80" t="e">
        <f>AVERAGEIFS(Entrada!$J$7:$J$3006,Entrada!$D$7:$D$3006,$D$5,Entrada!$I$7:$I$3006,P1550)</f>
        <v>#DIV/0!</v>
      </c>
      <c r="S1550" s="80">
        <v>1.546E-2</v>
      </c>
    </row>
    <row r="1551" spans="14:19" ht="15" customHeight="1">
      <c r="N1551" s="80" t="str">
        <f t="shared" si="53"/>
        <v/>
      </c>
      <c r="O1551" s="80" t="str">
        <f t="shared" si="54"/>
        <v/>
      </c>
      <c r="P1551" s="80" t="str">
        <f>IF(PI_For!C1553=0,"Não cadastrado",PI_For!C1553)</f>
        <v>Não cadastrado</v>
      </c>
      <c r="Q1551" s="80" t="e">
        <f>AVERAGEIFS(Entrada!$G$7:$G$3006,Entrada!$D$7:$D$3006,$D$5,Entrada!$I$7:$I$3006,P1551)</f>
        <v>#DIV/0!</v>
      </c>
      <c r="R1551" s="80" t="e">
        <f>AVERAGEIFS(Entrada!$J$7:$J$3006,Entrada!$D$7:$D$3006,$D$5,Entrada!$I$7:$I$3006,P1551)</f>
        <v>#DIV/0!</v>
      </c>
      <c r="S1551" s="80">
        <v>1.5469999999999999E-2</v>
      </c>
    </row>
    <row r="1552" spans="14:19" ht="15" customHeight="1">
      <c r="N1552" s="80" t="str">
        <f t="shared" si="53"/>
        <v/>
      </c>
      <c r="O1552" s="80" t="str">
        <f t="shared" si="54"/>
        <v/>
      </c>
      <c r="P1552" s="80" t="str">
        <f>IF(PI_For!C1554=0,"Não cadastrado",PI_For!C1554)</f>
        <v>Não cadastrado</v>
      </c>
      <c r="Q1552" s="80" t="e">
        <f>AVERAGEIFS(Entrada!$G$7:$G$3006,Entrada!$D$7:$D$3006,$D$5,Entrada!$I$7:$I$3006,P1552)</f>
        <v>#DIV/0!</v>
      </c>
      <c r="R1552" s="80" t="e">
        <f>AVERAGEIFS(Entrada!$J$7:$J$3006,Entrada!$D$7:$D$3006,$D$5,Entrada!$I$7:$I$3006,P1552)</f>
        <v>#DIV/0!</v>
      </c>
      <c r="S1552" s="80">
        <v>1.5480000000000001E-2</v>
      </c>
    </row>
    <row r="1553" spans="14:19" ht="15" customHeight="1">
      <c r="N1553" s="80" t="str">
        <f t="shared" si="53"/>
        <v/>
      </c>
      <c r="O1553" s="80" t="str">
        <f t="shared" si="54"/>
        <v/>
      </c>
      <c r="P1553" s="80" t="str">
        <f>IF(PI_For!C1555=0,"Não cadastrado",PI_For!C1555)</f>
        <v>Não cadastrado</v>
      </c>
      <c r="Q1553" s="80" t="e">
        <f>AVERAGEIFS(Entrada!$G$7:$G$3006,Entrada!$D$7:$D$3006,$D$5,Entrada!$I$7:$I$3006,P1553)</f>
        <v>#DIV/0!</v>
      </c>
      <c r="R1553" s="80" t="e">
        <f>AVERAGEIFS(Entrada!$J$7:$J$3006,Entrada!$D$7:$D$3006,$D$5,Entrada!$I$7:$I$3006,P1553)</f>
        <v>#DIV/0!</v>
      </c>
      <c r="S1553" s="80">
        <v>1.549E-2</v>
      </c>
    </row>
    <row r="1554" spans="14:19" ht="15" customHeight="1">
      <c r="N1554" s="80" t="str">
        <f t="shared" si="53"/>
        <v/>
      </c>
      <c r="O1554" s="80" t="str">
        <f t="shared" si="54"/>
        <v/>
      </c>
      <c r="P1554" s="80" t="str">
        <f>IF(PI_For!C1556=0,"Não cadastrado",PI_For!C1556)</f>
        <v>Não cadastrado</v>
      </c>
      <c r="Q1554" s="80" t="e">
        <f>AVERAGEIFS(Entrada!$G$7:$G$3006,Entrada!$D$7:$D$3006,$D$5,Entrada!$I$7:$I$3006,P1554)</f>
        <v>#DIV/0!</v>
      </c>
      <c r="R1554" s="80" t="e">
        <f>AVERAGEIFS(Entrada!$J$7:$J$3006,Entrada!$D$7:$D$3006,$D$5,Entrada!$I$7:$I$3006,P1554)</f>
        <v>#DIV/0!</v>
      </c>
      <c r="S1554" s="80">
        <v>1.55E-2</v>
      </c>
    </row>
    <row r="1555" spans="14:19" ht="15" customHeight="1">
      <c r="N1555" s="80" t="str">
        <f t="shared" si="53"/>
        <v/>
      </c>
      <c r="O1555" s="80" t="str">
        <f t="shared" si="54"/>
        <v/>
      </c>
      <c r="P1555" s="80" t="str">
        <f>IF(PI_For!C1557=0,"Não cadastrado",PI_For!C1557)</f>
        <v>Não cadastrado</v>
      </c>
      <c r="Q1555" s="80" t="e">
        <f>AVERAGEIFS(Entrada!$G$7:$G$3006,Entrada!$D$7:$D$3006,$D$5,Entrada!$I$7:$I$3006,P1555)</f>
        <v>#DIV/0!</v>
      </c>
      <c r="R1555" s="80" t="e">
        <f>AVERAGEIFS(Entrada!$J$7:$J$3006,Entrada!$D$7:$D$3006,$D$5,Entrada!$I$7:$I$3006,P1555)</f>
        <v>#DIV/0!</v>
      </c>
      <c r="S1555" s="80">
        <v>1.5509999999999999E-2</v>
      </c>
    </row>
    <row r="1556" spans="14:19" ht="15" customHeight="1">
      <c r="N1556" s="80" t="str">
        <f t="shared" si="53"/>
        <v/>
      </c>
      <c r="O1556" s="80" t="str">
        <f t="shared" si="54"/>
        <v/>
      </c>
      <c r="P1556" s="80" t="str">
        <f>IF(PI_For!C1558=0,"Não cadastrado",PI_For!C1558)</f>
        <v>Não cadastrado</v>
      </c>
      <c r="Q1556" s="80" t="e">
        <f>AVERAGEIFS(Entrada!$G$7:$G$3006,Entrada!$D$7:$D$3006,$D$5,Entrada!$I$7:$I$3006,P1556)</f>
        <v>#DIV/0!</v>
      </c>
      <c r="R1556" s="80" t="e">
        <f>AVERAGEIFS(Entrada!$J$7:$J$3006,Entrada!$D$7:$D$3006,$D$5,Entrada!$I$7:$I$3006,P1556)</f>
        <v>#DIV/0!</v>
      </c>
      <c r="S1556" s="80">
        <v>1.5520000000000001E-2</v>
      </c>
    </row>
    <row r="1557" spans="14:19" ht="15" customHeight="1">
      <c r="N1557" s="80" t="str">
        <f t="shared" si="53"/>
        <v/>
      </c>
      <c r="O1557" s="80" t="str">
        <f t="shared" si="54"/>
        <v/>
      </c>
      <c r="P1557" s="80" t="str">
        <f>IF(PI_For!C1559=0,"Não cadastrado",PI_For!C1559)</f>
        <v>Não cadastrado</v>
      </c>
      <c r="Q1557" s="80" t="e">
        <f>AVERAGEIFS(Entrada!$G$7:$G$3006,Entrada!$D$7:$D$3006,$D$5,Entrada!$I$7:$I$3006,P1557)</f>
        <v>#DIV/0!</v>
      </c>
      <c r="R1557" s="80" t="e">
        <f>AVERAGEIFS(Entrada!$J$7:$J$3006,Entrada!$D$7:$D$3006,$D$5,Entrada!$I$7:$I$3006,P1557)</f>
        <v>#DIV/0!</v>
      </c>
      <c r="S1557" s="80">
        <v>1.553E-2</v>
      </c>
    </row>
    <row r="1558" spans="14:19" ht="15" customHeight="1">
      <c r="N1558" s="80" t="str">
        <f t="shared" si="53"/>
        <v/>
      </c>
      <c r="O1558" s="80" t="str">
        <f t="shared" si="54"/>
        <v/>
      </c>
      <c r="P1558" s="80" t="str">
        <f>IF(PI_For!C1560=0,"Não cadastrado",PI_For!C1560)</f>
        <v>Não cadastrado</v>
      </c>
      <c r="Q1558" s="80" t="e">
        <f>AVERAGEIFS(Entrada!$G$7:$G$3006,Entrada!$D$7:$D$3006,$D$5,Entrada!$I$7:$I$3006,P1558)</f>
        <v>#DIV/0!</v>
      </c>
      <c r="R1558" s="80" t="e">
        <f>AVERAGEIFS(Entrada!$J$7:$J$3006,Entrada!$D$7:$D$3006,$D$5,Entrada!$I$7:$I$3006,P1558)</f>
        <v>#DIV/0!</v>
      </c>
      <c r="S1558" s="80">
        <v>1.554E-2</v>
      </c>
    </row>
    <row r="1559" spans="14:19" ht="15" customHeight="1">
      <c r="N1559" s="80" t="str">
        <f t="shared" si="53"/>
        <v/>
      </c>
      <c r="O1559" s="80" t="str">
        <f t="shared" si="54"/>
        <v/>
      </c>
      <c r="P1559" s="80" t="str">
        <f>IF(PI_For!C1561=0,"Não cadastrado",PI_For!C1561)</f>
        <v>Não cadastrado</v>
      </c>
      <c r="Q1559" s="80" t="e">
        <f>AVERAGEIFS(Entrada!$G$7:$G$3006,Entrada!$D$7:$D$3006,$D$5,Entrada!$I$7:$I$3006,P1559)</f>
        <v>#DIV/0!</v>
      </c>
      <c r="R1559" s="80" t="e">
        <f>AVERAGEIFS(Entrada!$J$7:$J$3006,Entrada!$D$7:$D$3006,$D$5,Entrada!$I$7:$I$3006,P1559)</f>
        <v>#DIV/0!</v>
      </c>
      <c r="S1559" s="80">
        <v>1.555E-2</v>
      </c>
    </row>
    <row r="1560" spans="14:19" ht="15" customHeight="1">
      <c r="N1560" s="80" t="str">
        <f t="shared" si="53"/>
        <v/>
      </c>
      <c r="O1560" s="80" t="str">
        <f t="shared" si="54"/>
        <v/>
      </c>
      <c r="P1560" s="80" t="str">
        <f>IF(PI_For!C1562=0,"Não cadastrado",PI_For!C1562)</f>
        <v>Não cadastrado</v>
      </c>
      <c r="Q1560" s="80" t="e">
        <f>AVERAGEIFS(Entrada!$G$7:$G$3006,Entrada!$D$7:$D$3006,$D$5,Entrada!$I$7:$I$3006,P1560)</f>
        <v>#DIV/0!</v>
      </c>
      <c r="R1560" s="80" t="e">
        <f>AVERAGEIFS(Entrada!$J$7:$J$3006,Entrada!$D$7:$D$3006,$D$5,Entrada!$I$7:$I$3006,P1560)</f>
        <v>#DIV/0!</v>
      </c>
      <c r="S1560" s="80">
        <v>1.5559999999999999E-2</v>
      </c>
    </row>
    <row r="1561" spans="14:19" ht="15" customHeight="1">
      <c r="N1561" s="80" t="str">
        <f t="shared" si="53"/>
        <v/>
      </c>
      <c r="O1561" s="80" t="str">
        <f t="shared" si="54"/>
        <v/>
      </c>
      <c r="P1561" s="80" t="str">
        <f>IF(PI_For!C1563=0,"Não cadastrado",PI_For!C1563)</f>
        <v>Não cadastrado</v>
      </c>
      <c r="Q1561" s="80" t="e">
        <f>AVERAGEIFS(Entrada!$G$7:$G$3006,Entrada!$D$7:$D$3006,$D$5,Entrada!$I$7:$I$3006,P1561)</f>
        <v>#DIV/0!</v>
      </c>
      <c r="R1561" s="80" t="e">
        <f>AVERAGEIFS(Entrada!$J$7:$J$3006,Entrada!$D$7:$D$3006,$D$5,Entrada!$I$7:$I$3006,P1561)</f>
        <v>#DIV/0!</v>
      </c>
      <c r="S1561" s="80">
        <v>1.5570000000000001E-2</v>
      </c>
    </row>
    <row r="1562" spans="14:19" ht="15" customHeight="1">
      <c r="N1562" s="80" t="str">
        <f t="shared" si="53"/>
        <v/>
      </c>
      <c r="O1562" s="80" t="str">
        <f t="shared" si="54"/>
        <v/>
      </c>
      <c r="P1562" s="80" t="str">
        <f>IF(PI_For!C1564=0,"Não cadastrado",PI_For!C1564)</f>
        <v>Não cadastrado</v>
      </c>
      <c r="Q1562" s="80" t="e">
        <f>AVERAGEIFS(Entrada!$G$7:$G$3006,Entrada!$D$7:$D$3006,$D$5,Entrada!$I$7:$I$3006,P1562)</f>
        <v>#DIV/0!</v>
      </c>
      <c r="R1562" s="80" t="e">
        <f>AVERAGEIFS(Entrada!$J$7:$J$3006,Entrada!$D$7:$D$3006,$D$5,Entrada!$I$7:$I$3006,P1562)</f>
        <v>#DIV/0!</v>
      </c>
      <c r="S1562" s="80">
        <v>1.558E-2</v>
      </c>
    </row>
    <row r="1563" spans="14:19" ht="15" customHeight="1">
      <c r="N1563" s="80" t="str">
        <f t="shared" si="53"/>
        <v/>
      </c>
      <c r="O1563" s="80" t="str">
        <f t="shared" si="54"/>
        <v/>
      </c>
      <c r="P1563" s="80" t="str">
        <f>IF(PI_For!C1565=0,"Não cadastrado",PI_For!C1565)</f>
        <v>Não cadastrado</v>
      </c>
      <c r="Q1563" s="80" t="e">
        <f>AVERAGEIFS(Entrada!$G$7:$G$3006,Entrada!$D$7:$D$3006,$D$5,Entrada!$I$7:$I$3006,P1563)</f>
        <v>#DIV/0!</v>
      </c>
      <c r="R1563" s="80" t="e">
        <f>AVERAGEIFS(Entrada!$J$7:$J$3006,Entrada!$D$7:$D$3006,$D$5,Entrada!$I$7:$I$3006,P1563)</f>
        <v>#DIV/0!</v>
      </c>
      <c r="S1563" s="80">
        <v>1.559E-2</v>
      </c>
    </row>
    <row r="1564" spans="14:19" ht="15" customHeight="1">
      <c r="N1564" s="80" t="str">
        <f t="shared" si="53"/>
        <v/>
      </c>
      <c r="O1564" s="80" t="str">
        <f t="shared" si="54"/>
        <v/>
      </c>
      <c r="P1564" s="80" t="str">
        <f>IF(PI_For!C1566=0,"Não cadastrado",PI_For!C1566)</f>
        <v>Não cadastrado</v>
      </c>
      <c r="Q1564" s="80" t="e">
        <f>AVERAGEIFS(Entrada!$G$7:$G$3006,Entrada!$D$7:$D$3006,$D$5,Entrada!$I$7:$I$3006,P1564)</f>
        <v>#DIV/0!</v>
      </c>
      <c r="R1564" s="80" t="e">
        <f>AVERAGEIFS(Entrada!$J$7:$J$3006,Entrada!$D$7:$D$3006,$D$5,Entrada!$I$7:$I$3006,P1564)</f>
        <v>#DIV/0!</v>
      </c>
      <c r="S1564" s="80">
        <v>1.5599999999999999E-2</v>
      </c>
    </row>
    <row r="1565" spans="14:19" ht="15" customHeight="1">
      <c r="N1565" s="80" t="str">
        <f t="shared" si="53"/>
        <v/>
      </c>
      <c r="O1565" s="80" t="str">
        <f t="shared" si="54"/>
        <v/>
      </c>
      <c r="P1565" s="80" t="str">
        <f>IF(PI_For!C1567=0,"Não cadastrado",PI_For!C1567)</f>
        <v>Não cadastrado</v>
      </c>
      <c r="Q1565" s="80" t="e">
        <f>AVERAGEIFS(Entrada!$G$7:$G$3006,Entrada!$D$7:$D$3006,$D$5,Entrada!$I$7:$I$3006,P1565)</f>
        <v>#DIV/0!</v>
      </c>
      <c r="R1565" s="80" t="e">
        <f>AVERAGEIFS(Entrada!$J$7:$J$3006,Entrada!$D$7:$D$3006,$D$5,Entrada!$I$7:$I$3006,P1565)</f>
        <v>#DIV/0!</v>
      </c>
      <c r="S1565" s="80">
        <v>1.5610000000000001E-2</v>
      </c>
    </row>
    <row r="1566" spans="14:19" ht="15" customHeight="1">
      <c r="N1566" s="80" t="str">
        <f t="shared" si="53"/>
        <v/>
      </c>
      <c r="O1566" s="80" t="str">
        <f t="shared" si="54"/>
        <v/>
      </c>
      <c r="P1566" s="80" t="str">
        <f>IF(PI_For!C1568=0,"Não cadastrado",PI_For!C1568)</f>
        <v>Não cadastrado</v>
      </c>
      <c r="Q1566" s="80" t="e">
        <f>AVERAGEIFS(Entrada!$G$7:$G$3006,Entrada!$D$7:$D$3006,$D$5,Entrada!$I$7:$I$3006,P1566)</f>
        <v>#DIV/0!</v>
      </c>
      <c r="R1566" s="80" t="e">
        <f>AVERAGEIFS(Entrada!$J$7:$J$3006,Entrada!$D$7:$D$3006,$D$5,Entrada!$I$7:$I$3006,P1566)</f>
        <v>#DIV/0!</v>
      </c>
      <c r="S1566" s="80">
        <v>1.562E-2</v>
      </c>
    </row>
    <row r="1567" spans="14:19" ht="15" customHeight="1">
      <c r="N1567" s="80" t="str">
        <f t="shared" si="53"/>
        <v/>
      </c>
      <c r="O1567" s="80" t="str">
        <f t="shared" si="54"/>
        <v/>
      </c>
      <c r="P1567" s="80" t="str">
        <f>IF(PI_For!C1569=0,"Não cadastrado",PI_For!C1569)</f>
        <v>Não cadastrado</v>
      </c>
      <c r="Q1567" s="80" t="e">
        <f>AVERAGEIFS(Entrada!$G$7:$G$3006,Entrada!$D$7:$D$3006,$D$5,Entrada!$I$7:$I$3006,P1567)</f>
        <v>#DIV/0!</v>
      </c>
      <c r="R1567" s="80" t="e">
        <f>AVERAGEIFS(Entrada!$J$7:$J$3006,Entrada!$D$7:$D$3006,$D$5,Entrada!$I$7:$I$3006,P1567)</f>
        <v>#DIV/0!</v>
      </c>
      <c r="S1567" s="80">
        <v>1.5630000000000002E-2</v>
      </c>
    </row>
    <row r="1568" spans="14:19" ht="15" customHeight="1">
      <c r="N1568" s="80" t="str">
        <f t="shared" si="53"/>
        <v/>
      </c>
      <c r="O1568" s="80" t="str">
        <f t="shared" si="54"/>
        <v/>
      </c>
      <c r="P1568" s="80" t="str">
        <f>IF(PI_For!C1570=0,"Não cadastrado",PI_For!C1570)</f>
        <v>Não cadastrado</v>
      </c>
      <c r="Q1568" s="80" t="e">
        <f>AVERAGEIFS(Entrada!$G$7:$G$3006,Entrada!$D$7:$D$3006,$D$5,Entrada!$I$7:$I$3006,P1568)</f>
        <v>#DIV/0!</v>
      </c>
      <c r="R1568" s="80" t="e">
        <f>AVERAGEIFS(Entrada!$J$7:$J$3006,Entrada!$D$7:$D$3006,$D$5,Entrada!$I$7:$I$3006,P1568)</f>
        <v>#DIV/0!</v>
      </c>
      <c r="S1568" s="80">
        <v>1.5640000000000001E-2</v>
      </c>
    </row>
    <row r="1569" spans="14:19" ht="15" customHeight="1">
      <c r="N1569" s="80" t="str">
        <f t="shared" si="53"/>
        <v/>
      </c>
      <c r="O1569" s="80" t="str">
        <f t="shared" si="54"/>
        <v/>
      </c>
      <c r="P1569" s="80" t="str">
        <f>IF(PI_For!C1571=0,"Não cadastrado",PI_For!C1571)</f>
        <v>Não cadastrado</v>
      </c>
      <c r="Q1569" s="80" t="e">
        <f>AVERAGEIFS(Entrada!$G$7:$G$3006,Entrada!$D$7:$D$3006,$D$5,Entrada!$I$7:$I$3006,P1569)</f>
        <v>#DIV/0!</v>
      </c>
      <c r="R1569" s="80" t="e">
        <f>AVERAGEIFS(Entrada!$J$7:$J$3006,Entrada!$D$7:$D$3006,$D$5,Entrada!$I$7:$I$3006,P1569)</f>
        <v>#DIV/0!</v>
      </c>
      <c r="S1569" s="80">
        <v>1.5650000000000001E-2</v>
      </c>
    </row>
    <row r="1570" spans="14:19" ht="15" customHeight="1">
      <c r="N1570" s="80" t="str">
        <f t="shared" si="53"/>
        <v/>
      </c>
      <c r="O1570" s="80" t="str">
        <f t="shared" si="54"/>
        <v/>
      </c>
      <c r="P1570" s="80" t="str">
        <f>IF(PI_For!C1572=0,"Não cadastrado",PI_For!C1572)</f>
        <v>Não cadastrado</v>
      </c>
      <c r="Q1570" s="80" t="e">
        <f>AVERAGEIFS(Entrada!$G$7:$G$3006,Entrada!$D$7:$D$3006,$D$5,Entrada!$I$7:$I$3006,P1570)</f>
        <v>#DIV/0!</v>
      </c>
      <c r="R1570" s="80" t="e">
        <f>AVERAGEIFS(Entrada!$J$7:$J$3006,Entrada!$D$7:$D$3006,$D$5,Entrada!$I$7:$I$3006,P1570)</f>
        <v>#DIV/0!</v>
      </c>
      <c r="S1570" s="80">
        <v>1.566E-2</v>
      </c>
    </row>
    <row r="1571" spans="14:19" ht="15" customHeight="1">
      <c r="N1571" s="80" t="str">
        <f t="shared" si="53"/>
        <v/>
      </c>
      <c r="O1571" s="80" t="str">
        <f t="shared" si="54"/>
        <v/>
      </c>
      <c r="P1571" s="80" t="str">
        <f>IF(PI_For!C1573=0,"Não cadastrado",PI_For!C1573)</f>
        <v>Não cadastrado</v>
      </c>
      <c r="Q1571" s="80" t="e">
        <f>AVERAGEIFS(Entrada!$G$7:$G$3006,Entrada!$D$7:$D$3006,$D$5,Entrada!$I$7:$I$3006,P1571)</f>
        <v>#DIV/0!</v>
      </c>
      <c r="R1571" s="80" t="e">
        <f>AVERAGEIFS(Entrada!$J$7:$J$3006,Entrada!$D$7:$D$3006,$D$5,Entrada!$I$7:$I$3006,P1571)</f>
        <v>#DIV/0!</v>
      </c>
      <c r="S1571" s="80">
        <v>1.567E-2</v>
      </c>
    </row>
    <row r="1572" spans="14:19" ht="15" customHeight="1">
      <c r="N1572" s="80" t="str">
        <f t="shared" si="53"/>
        <v/>
      </c>
      <c r="O1572" s="80" t="str">
        <f t="shared" si="54"/>
        <v/>
      </c>
      <c r="P1572" s="80" t="str">
        <f>IF(PI_For!C1574=0,"Não cadastrado",PI_For!C1574)</f>
        <v>Não cadastrado</v>
      </c>
      <c r="Q1572" s="80" t="e">
        <f>AVERAGEIFS(Entrada!$G$7:$G$3006,Entrada!$D$7:$D$3006,$D$5,Entrada!$I$7:$I$3006,P1572)</f>
        <v>#DIV/0!</v>
      </c>
      <c r="R1572" s="80" t="e">
        <f>AVERAGEIFS(Entrada!$J$7:$J$3006,Entrada!$D$7:$D$3006,$D$5,Entrada!$I$7:$I$3006,P1572)</f>
        <v>#DIV/0!</v>
      </c>
      <c r="S1572" s="80">
        <v>1.5679999999999999E-2</v>
      </c>
    </row>
    <row r="1573" spans="14:19" ht="15" customHeight="1">
      <c r="N1573" s="80" t="str">
        <f t="shared" si="53"/>
        <v/>
      </c>
      <c r="O1573" s="80" t="str">
        <f t="shared" si="54"/>
        <v/>
      </c>
      <c r="P1573" s="80" t="str">
        <f>IF(PI_For!C1575=0,"Não cadastrado",PI_For!C1575)</f>
        <v>Não cadastrado</v>
      </c>
      <c r="Q1573" s="80" t="e">
        <f>AVERAGEIFS(Entrada!$G$7:$G$3006,Entrada!$D$7:$D$3006,$D$5,Entrada!$I$7:$I$3006,P1573)</f>
        <v>#DIV/0!</v>
      </c>
      <c r="R1573" s="80" t="e">
        <f>AVERAGEIFS(Entrada!$J$7:$J$3006,Entrada!$D$7:$D$3006,$D$5,Entrada!$I$7:$I$3006,P1573)</f>
        <v>#DIV/0!</v>
      </c>
      <c r="S1573" s="80">
        <v>1.5689999999999999E-2</v>
      </c>
    </row>
    <row r="1574" spans="14:19" ht="15" customHeight="1">
      <c r="N1574" s="80" t="str">
        <f t="shared" si="53"/>
        <v/>
      </c>
      <c r="O1574" s="80" t="str">
        <f t="shared" si="54"/>
        <v/>
      </c>
      <c r="P1574" s="80" t="str">
        <f>IF(PI_For!C1576=0,"Não cadastrado",PI_For!C1576)</f>
        <v>Não cadastrado</v>
      </c>
      <c r="Q1574" s="80" t="e">
        <f>AVERAGEIFS(Entrada!$G$7:$G$3006,Entrada!$D$7:$D$3006,$D$5,Entrada!$I$7:$I$3006,P1574)</f>
        <v>#DIV/0!</v>
      </c>
      <c r="R1574" s="80" t="e">
        <f>AVERAGEIFS(Entrada!$J$7:$J$3006,Entrada!$D$7:$D$3006,$D$5,Entrada!$I$7:$I$3006,P1574)</f>
        <v>#DIV/0!</v>
      </c>
      <c r="S1574" s="80">
        <v>1.5699999999999999E-2</v>
      </c>
    </row>
    <row r="1575" spans="14:19" ht="15" customHeight="1">
      <c r="N1575" s="80" t="str">
        <f t="shared" si="53"/>
        <v/>
      </c>
      <c r="O1575" s="80" t="str">
        <f t="shared" si="54"/>
        <v/>
      </c>
      <c r="P1575" s="80" t="str">
        <f>IF(PI_For!C1577=0,"Não cadastrado",PI_For!C1577)</f>
        <v>Não cadastrado</v>
      </c>
      <c r="Q1575" s="80" t="e">
        <f>AVERAGEIFS(Entrada!$G$7:$G$3006,Entrada!$D$7:$D$3006,$D$5,Entrada!$I$7:$I$3006,P1575)</f>
        <v>#DIV/0!</v>
      </c>
      <c r="R1575" s="80" t="e">
        <f>AVERAGEIFS(Entrada!$J$7:$J$3006,Entrada!$D$7:$D$3006,$D$5,Entrada!$I$7:$I$3006,P1575)</f>
        <v>#DIV/0!</v>
      </c>
      <c r="S1575" s="80">
        <v>1.5709999999999998E-2</v>
      </c>
    </row>
    <row r="1576" spans="14:19" ht="15" customHeight="1">
      <c r="N1576" s="80" t="str">
        <f t="shared" si="53"/>
        <v/>
      </c>
      <c r="O1576" s="80" t="str">
        <f t="shared" si="54"/>
        <v/>
      </c>
      <c r="P1576" s="80" t="str">
        <f>IF(PI_For!C1578=0,"Não cadastrado",PI_For!C1578)</f>
        <v>Não cadastrado</v>
      </c>
      <c r="Q1576" s="80" t="e">
        <f>AVERAGEIFS(Entrada!$G$7:$G$3006,Entrada!$D$7:$D$3006,$D$5,Entrada!$I$7:$I$3006,P1576)</f>
        <v>#DIV/0!</v>
      </c>
      <c r="R1576" s="80" t="e">
        <f>AVERAGEIFS(Entrada!$J$7:$J$3006,Entrada!$D$7:$D$3006,$D$5,Entrada!$I$7:$I$3006,P1576)</f>
        <v>#DIV/0!</v>
      </c>
      <c r="S1576" s="80">
        <v>1.5720000000000001E-2</v>
      </c>
    </row>
    <row r="1577" spans="14:19" ht="15" customHeight="1">
      <c r="N1577" s="80" t="str">
        <f t="shared" si="53"/>
        <v/>
      </c>
      <c r="O1577" s="80" t="str">
        <f t="shared" si="54"/>
        <v/>
      </c>
      <c r="P1577" s="80" t="str">
        <f>IF(PI_For!C1579=0,"Não cadastrado",PI_For!C1579)</f>
        <v>Não cadastrado</v>
      </c>
      <c r="Q1577" s="80" t="e">
        <f>AVERAGEIFS(Entrada!$G$7:$G$3006,Entrada!$D$7:$D$3006,$D$5,Entrada!$I$7:$I$3006,P1577)</f>
        <v>#DIV/0!</v>
      </c>
      <c r="R1577" s="80" t="e">
        <f>AVERAGEIFS(Entrada!$J$7:$J$3006,Entrada!$D$7:$D$3006,$D$5,Entrada!$I$7:$I$3006,P1577)</f>
        <v>#DIV/0!</v>
      </c>
      <c r="S1577" s="80">
        <v>1.5730000000000001E-2</v>
      </c>
    </row>
    <row r="1578" spans="14:19" ht="15" customHeight="1">
      <c r="N1578" s="80" t="str">
        <f t="shared" si="53"/>
        <v/>
      </c>
      <c r="O1578" s="80" t="str">
        <f t="shared" si="54"/>
        <v/>
      </c>
      <c r="P1578" s="80" t="str">
        <f>IF(PI_For!C1580=0,"Não cadastrado",PI_For!C1580)</f>
        <v>Não cadastrado</v>
      </c>
      <c r="Q1578" s="80" t="e">
        <f>AVERAGEIFS(Entrada!$G$7:$G$3006,Entrada!$D$7:$D$3006,$D$5,Entrada!$I$7:$I$3006,P1578)</f>
        <v>#DIV/0!</v>
      </c>
      <c r="R1578" s="80" t="e">
        <f>AVERAGEIFS(Entrada!$J$7:$J$3006,Entrada!$D$7:$D$3006,$D$5,Entrada!$I$7:$I$3006,P1578)</f>
        <v>#DIV/0!</v>
      </c>
      <c r="S1578" s="80">
        <v>1.5740000000000001E-2</v>
      </c>
    </row>
    <row r="1579" spans="14:19" ht="15" customHeight="1">
      <c r="N1579" s="80" t="str">
        <f t="shared" si="53"/>
        <v/>
      </c>
      <c r="O1579" s="80" t="str">
        <f t="shared" si="54"/>
        <v/>
      </c>
      <c r="P1579" s="80" t="str">
        <f>IF(PI_For!C1581=0,"Não cadastrado",PI_For!C1581)</f>
        <v>Não cadastrado</v>
      </c>
      <c r="Q1579" s="80" t="e">
        <f>AVERAGEIFS(Entrada!$G$7:$G$3006,Entrada!$D$7:$D$3006,$D$5,Entrada!$I$7:$I$3006,P1579)</f>
        <v>#DIV/0!</v>
      </c>
      <c r="R1579" s="80" t="e">
        <f>AVERAGEIFS(Entrada!$J$7:$J$3006,Entrada!$D$7:$D$3006,$D$5,Entrada!$I$7:$I$3006,P1579)</f>
        <v>#DIV/0!</v>
      </c>
      <c r="S1579" s="80">
        <v>1.575E-2</v>
      </c>
    </row>
    <row r="1580" spans="14:19" ht="15" customHeight="1">
      <c r="N1580" s="80" t="str">
        <f t="shared" si="53"/>
        <v/>
      </c>
      <c r="O1580" s="80" t="str">
        <f t="shared" si="54"/>
        <v/>
      </c>
      <c r="P1580" s="80" t="str">
        <f>IF(PI_For!C1582=0,"Não cadastrado",PI_For!C1582)</f>
        <v>Não cadastrado</v>
      </c>
      <c r="Q1580" s="80" t="e">
        <f>AVERAGEIFS(Entrada!$G$7:$G$3006,Entrada!$D$7:$D$3006,$D$5,Entrada!$I$7:$I$3006,P1580)</f>
        <v>#DIV/0!</v>
      </c>
      <c r="R1580" s="80" t="e">
        <f>AVERAGEIFS(Entrada!$J$7:$J$3006,Entrada!$D$7:$D$3006,$D$5,Entrada!$I$7:$I$3006,P1580)</f>
        <v>#DIV/0!</v>
      </c>
      <c r="S1580" s="80">
        <v>1.576E-2</v>
      </c>
    </row>
    <row r="1581" spans="14:19" ht="15" customHeight="1">
      <c r="N1581" s="80" t="str">
        <f t="shared" si="53"/>
        <v/>
      </c>
      <c r="O1581" s="80" t="str">
        <f t="shared" si="54"/>
        <v/>
      </c>
      <c r="P1581" s="80" t="str">
        <f>IF(PI_For!C1583=0,"Não cadastrado",PI_For!C1583)</f>
        <v>Não cadastrado</v>
      </c>
      <c r="Q1581" s="80" t="e">
        <f>AVERAGEIFS(Entrada!$G$7:$G$3006,Entrada!$D$7:$D$3006,$D$5,Entrada!$I$7:$I$3006,P1581)</f>
        <v>#DIV/0!</v>
      </c>
      <c r="R1581" s="80" t="e">
        <f>AVERAGEIFS(Entrada!$J$7:$J$3006,Entrada!$D$7:$D$3006,$D$5,Entrada!$I$7:$I$3006,P1581)</f>
        <v>#DIV/0!</v>
      </c>
      <c r="S1581" s="80">
        <v>1.5769999999999999E-2</v>
      </c>
    </row>
    <row r="1582" spans="14:19" ht="15" customHeight="1">
      <c r="N1582" s="80" t="str">
        <f t="shared" si="53"/>
        <v/>
      </c>
      <c r="O1582" s="80" t="str">
        <f t="shared" si="54"/>
        <v/>
      </c>
      <c r="P1582" s="80" t="str">
        <f>IF(PI_For!C1584=0,"Não cadastrado",PI_For!C1584)</f>
        <v>Não cadastrado</v>
      </c>
      <c r="Q1582" s="80" t="e">
        <f>AVERAGEIFS(Entrada!$G$7:$G$3006,Entrada!$D$7:$D$3006,$D$5,Entrada!$I$7:$I$3006,P1582)</f>
        <v>#DIV/0!</v>
      </c>
      <c r="R1582" s="80" t="e">
        <f>AVERAGEIFS(Entrada!$J$7:$J$3006,Entrada!$D$7:$D$3006,$D$5,Entrada!$I$7:$I$3006,P1582)</f>
        <v>#DIV/0!</v>
      </c>
      <c r="S1582" s="80">
        <v>1.5779999999999999E-2</v>
      </c>
    </row>
    <row r="1583" spans="14:19" ht="15" customHeight="1">
      <c r="N1583" s="80" t="str">
        <f t="shared" si="53"/>
        <v/>
      </c>
      <c r="O1583" s="80" t="str">
        <f t="shared" si="54"/>
        <v/>
      </c>
      <c r="P1583" s="80" t="str">
        <f>IF(PI_For!C1585=0,"Não cadastrado",PI_For!C1585)</f>
        <v>Não cadastrado</v>
      </c>
      <c r="Q1583" s="80" t="e">
        <f>AVERAGEIFS(Entrada!$G$7:$G$3006,Entrada!$D$7:$D$3006,$D$5,Entrada!$I$7:$I$3006,P1583)</f>
        <v>#DIV/0!</v>
      </c>
      <c r="R1583" s="80" t="e">
        <f>AVERAGEIFS(Entrada!$J$7:$J$3006,Entrada!$D$7:$D$3006,$D$5,Entrada!$I$7:$I$3006,P1583)</f>
        <v>#DIV/0!</v>
      </c>
      <c r="S1583" s="80">
        <v>1.5789999999999998E-2</v>
      </c>
    </row>
    <row r="1584" spans="14:19" ht="15" customHeight="1">
      <c r="N1584" s="80" t="str">
        <f t="shared" si="53"/>
        <v/>
      </c>
      <c r="O1584" s="80" t="str">
        <f t="shared" si="54"/>
        <v/>
      </c>
      <c r="P1584" s="80" t="str">
        <f>IF(PI_For!C1586=0,"Não cadastrado",PI_For!C1586)</f>
        <v>Não cadastrado</v>
      </c>
      <c r="Q1584" s="80" t="e">
        <f>AVERAGEIFS(Entrada!$G$7:$G$3006,Entrada!$D$7:$D$3006,$D$5,Entrada!$I$7:$I$3006,P1584)</f>
        <v>#DIV/0!</v>
      </c>
      <c r="R1584" s="80" t="e">
        <f>AVERAGEIFS(Entrada!$J$7:$J$3006,Entrada!$D$7:$D$3006,$D$5,Entrada!$I$7:$I$3006,P1584)</f>
        <v>#DIV/0!</v>
      </c>
      <c r="S1584" s="80">
        <v>1.5800000000000002E-2</v>
      </c>
    </row>
    <row r="1585" spans="14:19" ht="15" customHeight="1">
      <c r="N1585" s="80" t="str">
        <f t="shared" si="53"/>
        <v/>
      </c>
      <c r="O1585" s="80" t="str">
        <f t="shared" si="54"/>
        <v/>
      </c>
      <c r="P1585" s="80" t="str">
        <f>IF(PI_For!C1587=0,"Não cadastrado",PI_For!C1587)</f>
        <v>Não cadastrado</v>
      </c>
      <c r="Q1585" s="80" t="e">
        <f>AVERAGEIFS(Entrada!$G$7:$G$3006,Entrada!$D$7:$D$3006,$D$5,Entrada!$I$7:$I$3006,P1585)</f>
        <v>#DIV/0!</v>
      </c>
      <c r="R1585" s="80" t="e">
        <f>AVERAGEIFS(Entrada!$J$7:$J$3006,Entrada!$D$7:$D$3006,$D$5,Entrada!$I$7:$I$3006,P1585)</f>
        <v>#DIV/0!</v>
      </c>
      <c r="S1585" s="80">
        <v>1.5810000000000001E-2</v>
      </c>
    </row>
    <row r="1586" spans="14:19" ht="15" customHeight="1">
      <c r="N1586" s="80" t="str">
        <f t="shared" si="53"/>
        <v/>
      </c>
      <c r="O1586" s="80" t="str">
        <f t="shared" si="54"/>
        <v/>
      </c>
      <c r="P1586" s="80" t="str">
        <f>IF(PI_For!C1588=0,"Não cadastrado",PI_For!C1588)</f>
        <v>Não cadastrado</v>
      </c>
      <c r="Q1586" s="80" t="e">
        <f>AVERAGEIFS(Entrada!$G$7:$G$3006,Entrada!$D$7:$D$3006,$D$5,Entrada!$I$7:$I$3006,P1586)</f>
        <v>#DIV/0!</v>
      </c>
      <c r="R1586" s="80" t="e">
        <f>AVERAGEIFS(Entrada!$J$7:$J$3006,Entrada!$D$7:$D$3006,$D$5,Entrada!$I$7:$I$3006,P1586)</f>
        <v>#DIV/0!</v>
      </c>
      <c r="S1586" s="80">
        <v>1.5820000000000001E-2</v>
      </c>
    </row>
    <row r="1587" spans="14:19" ht="15" customHeight="1">
      <c r="N1587" s="80" t="str">
        <f t="shared" si="53"/>
        <v/>
      </c>
      <c r="O1587" s="80" t="str">
        <f t="shared" si="54"/>
        <v/>
      </c>
      <c r="P1587" s="80" t="str">
        <f>IF(PI_For!C1589=0,"Não cadastrado",PI_For!C1589)</f>
        <v>Não cadastrado</v>
      </c>
      <c r="Q1587" s="80" t="e">
        <f>AVERAGEIFS(Entrada!$G$7:$G$3006,Entrada!$D$7:$D$3006,$D$5,Entrada!$I$7:$I$3006,P1587)</f>
        <v>#DIV/0!</v>
      </c>
      <c r="R1587" s="80" t="e">
        <f>AVERAGEIFS(Entrada!$J$7:$J$3006,Entrada!$D$7:$D$3006,$D$5,Entrada!$I$7:$I$3006,P1587)</f>
        <v>#DIV/0!</v>
      </c>
      <c r="S1587" s="80">
        <v>1.583E-2</v>
      </c>
    </row>
    <row r="1588" spans="14:19" ht="15" customHeight="1">
      <c r="N1588" s="80" t="str">
        <f t="shared" si="53"/>
        <v/>
      </c>
      <c r="O1588" s="80" t="str">
        <f t="shared" si="54"/>
        <v/>
      </c>
      <c r="P1588" s="80" t="str">
        <f>IF(PI_For!C1590=0,"Não cadastrado",PI_For!C1590)</f>
        <v>Não cadastrado</v>
      </c>
      <c r="Q1588" s="80" t="e">
        <f>AVERAGEIFS(Entrada!$G$7:$G$3006,Entrada!$D$7:$D$3006,$D$5,Entrada!$I$7:$I$3006,P1588)</f>
        <v>#DIV/0!</v>
      </c>
      <c r="R1588" s="80" t="e">
        <f>AVERAGEIFS(Entrada!$J$7:$J$3006,Entrada!$D$7:$D$3006,$D$5,Entrada!$I$7:$I$3006,P1588)</f>
        <v>#DIV/0!</v>
      </c>
      <c r="S1588" s="80">
        <v>1.584E-2</v>
      </c>
    </row>
    <row r="1589" spans="14:19" ht="15" customHeight="1">
      <c r="N1589" s="80" t="str">
        <f t="shared" si="53"/>
        <v/>
      </c>
      <c r="O1589" s="80" t="str">
        <f t="shared" si="54"/>
        <v/>
      </c>
      <c r="P1589" s="80" t="str">
        <f>IF(PI_For!C1591=0,"Não cadastrado",PI_For!C1591)</f>
        <v>Não cadastrado</v>
      </c>
      <c r="Q1589" s="80" t="e">
        <f>AVERAGEIFS(Entrada!$G$7:$G$3006,Entrada!$D$7:$D$3006,$D$5,Entrada!$I$7:$I$3006,P1589)</f>
        <v>#DIV/0!</v>
      </c>
      <c r="R1589" s="80" t="e">
        <f>AVERAGEIFS(Entrada!$J$7:$J$3006,Entrada!$D$7:$D$3006,$D$5,Entrada!$I$7:$I$3006,P1589)</f>
        <v>#DIV/0!</v>
      </c>
      <c r="S1589" s="80">
        <v>1.585E-2</v>
      </c>
    </row>
    <row r="1590" spans="14:19" ht="15" customHeight="1">
      <c r="N1590" s="80" t="str">
        <f t="shared" si="53"/>
        <v/>
      </c>
      <c r="O1590" s="80" t="str">
        <f t="shared" si="54"/>
        <v/>
      </c>
      <c r="P1590" s="80" t="str">
        <f>IF(PI_For!C1592=0,"Não cadastrado",PI_For!C1592)</f>
        <v>Não cadastrado</v>
      </c>
      <c r="Q1590" s="80" t="e">
        <f>AVERAGEIFS(Entrada!$G$7:$G$3006,Entrada!$D$7:$D$3006,$D$5,Entrada!$I$7:$I$3006,P1590)</f>
        <v>#DIV/0!</v>
      </c>
      <c r="R1590" s="80" t="e">
        <f>AVERAGEIFS(Entrada!$J$7:$J$3006,Entrada!$D$7:$D$3006,$D$5,Entrada!$I$7:$I$3006,P1590)</f>
        <v>#DIV/0!</v>
      </c>
      <c r="S1590" s="80">
        <v>1.5859999999999999E-2</v>
      </c>
    </row>
    <row r="1591" spans="14:19" ht="15" customHeight="1">
      <c r="N1591" s="80" t="str">
        <f t="shared" si="53"/>
        <v/>
      </c>
      <c r="O1591" s="80" t="str">
        <f t="shared" si="54"/>
        <v/>
      </c>
      <c r="P1591" s="80" t="str">
        <f>IF(PI_For!C1593=0,"Não cadastrado",PI_For!C1593)</f>
        <v>Não cadastrado</v>
      </c>
      <c r="Q1591" s="80" t="e">
        <f>AVERAGEIFS(Entrada!$G$7:$G$3006,Entrada!$D$7:$D$3006,$D$5,Entrada!$I$7:$I$3006,P1591)</f>
        <v>#DIV/0!</v>
      </c>
      <c r="R1591" s="80" t="e">
        <f>AVERAGEIFS(Entrada!$J$7:$J$3006,Entrada!$D$7:$D$3006,$D$5,Entrada!$I$7:$I$3006,P1591)</f>
        <v>#DIV/0!</v>
      </c>
      <c r="S1591" s="80">
        <v>1.5869999999999999E-2</v>
      </c>
    </row>
    <row r="1592" spans="14:19" ht="15" customHeight="1">
      <c r="N1592" s="80" t="str">
        <f t="shared" si="53"/>
        <v/>
      </c>
      <c r="O1592" s="80" t="str">
        <f t="shared" si="54"/>
        <v/>
      </c>
      <c r="P1592" s="80" t="str">
        <f>IF(PI_For!C1594=0,"Não cadastrado",PI_For!C1594)</f>
        <v>Não cadastrado</v>
      </c>
      <c r="Q1592" s="80" t="e">
        <f>AVERAGEIFS(Entrada!$G$7:$G$3006,Entrada!$D$7:$D$3006,$D$5,Entrada!$I$7:$I$3006,P1592)</f>
        <v>#DIV/0!</v>
      </c>
      <c r="R1592" s="80" t="e">
        <f>AVERAGEIFS(Entrada!$J$7:$J$3006,Entrada!$D$7:$D$3006,$D$5,Entrada!$I$7:$I$3006,P1592)</f>
        <v>#DIV/0!</v>
      </c>
      <c r="S1592" s="80">
        <v>1.5879999999999998E-2</v>
      </c>
    </row>
    <row r="1593" spans="14:19" ht="15" customHeight="1">
      <c r="N1593" s="80" t="str">
        <f t="shared" si="53"/>
        <v/>
      </c>
      <c r="O1593" s="80" t="str">
        <f t="shared" si="54"/>
        <v/>
      </c>
      <c r="P1593" s="80" t="str">
        <f>IF(PI_For!C1595=0,"Não cadastrado",PI_For!C1595)</f>
        <v>Não cadastrado</v>
      </c>
      <c r="Q1593" s="80" t="e">
        <f>AVERAGEIFS(Entrada!$G$7:$G$3006,Entrada!$D$7:$D$3006,$D$5,Entrada!$I$7:$I$3006,P1593)</f>
        <v>#DIV/0!</v>
      </c>
      <c r="R1593" s="80" t="e">
        <f>AVERAGEIFS(Entrada!$J$7:$J$3006,Entrada!$D$7:$D$3006,$D$5,Entrada!$I$7:$I$3006,P1593)</f>
        <v>#DIV/0!</v>
      </c>
      <c r="S1593" s="80">
        <v>1.5890000000000001E-2</v>
      </c>
    </row>
    <row r="1594" spans="14:19" ht="15" customHeight="1">
      <c r="N1594" s="80" t="str">
        <f t="shared" si="53"/>
        <v/>
      </c>
      <c r="O1594" s="80" t="str">
        <f t="shared" si="54"/>
        <v/>
      </c>
      <c r="P1594" s="80" t="str">
        <f>IF(PI_For!C1596=0,"Não cadastrado",PI_For!C1596)</f>
        <v>Não cadastrado</v>
      </c>
      <c r="Q1594" s="80" t="e">
        <f>AVERAGEIFS(Entrada!$G$7:$G$3006,Entrada!$D$7:$D$3006,$D$5,Entrada!$I$7:$I$3006,P1594)</f>
        <v>#DIV/0!</v>
      </c>
      <c r="R1594" s="80" t="e">
        <f>AVERAGEIFS(Entrada!$J$7:$J$3006,Entrada!$D$7:$D$3006,$D$5,Entrada!$I$7:$I$3006,P1594)</f>
        <v>#DIV/0!</v>
      </c>
      <c r="S1594" s="80">
        <v>1.5900000000000001E-2</v>
      </c>
    </row>
    <row r="1595" spans="14:19" ht="15" customHeight="1">
      <c r="N1595" s="80" t="str">
        <f t="shared" si="53"/>
        <v/>
      </c>
      <c r="O1595" s="80" t="str">
        <f t="shared" si="54"/>
        <v/>
      </c>
      <c r="P1595" s="80" t="str">
        <f>IF(PI_For!C1597=0,"Não cadastrado",PI_For!C1597)</f>
        <v>Não cadastrado</v>
      </c>
      <c r="Q1595" s="80" t="e">
        <f>AVERAGEIFS(Entrada!$G$7:$G$3006,Entrada!$D$7:$D$3006,$D$5,Entrada!$I$7:$I$3006,P1595)</f>
        <v>#DIV/0!</v>
      </c>
      <c r="R1595" s="80" t="e">
        <f>AVERAGEIFS(Entrada!$J$7:$J$3006,Entrada!$D$7:$D$3006,$D$5,Entrada!$I$7:$I$3006,P1595)</f>
        <v>#DIV/0!</v>
      </c>
      <c r="S1595" s="80">
        <v>1.5910000000000001E-2</v>
      </c>
    </row>
    <row r="1596" spans="14:19" ht="15" customHeight="1">
      <c r="N1596" s="80" t="str">
        <f t="shared" si="53"/>
        <v/>
      </c>
      <c r="O1596" s="80" t="str">
        <f t="shared" si="54"/>
        <v/>
      </c>
      <c r="P1596" s="80" t="str">
        <f>IF(PI_For!C1598=0,"Não cadastrado",PI_For!C1598)</f>
        <v>Não cadastrado</v>
      </c>
      <c r="Q1596" s="80" t="e">
        <f>AVERAGEIFS(Entrada!$G$7:$G$3006,Entrada!$D$7:$D$3006,$D$5,Entrada!$I$7:$I$3006,P1596)</f>
        <v>#DIV/0!</v>
      </c>
      <c r="R1596" s="80" t="e">
        <f>AVERAGEIFS(Entrada!$J$7:$J$3006,Entrada!$D$7:$D$3006,$D$5,Entrada!$I$7:$I$3006,P1596)</f>
        <v>#DIV/0!</v>
      </c>
      <c r="S1596" s="80">
        <v>1.592E-2</v>
      </c>
    </row>
    <row r="1597" spans="14:19" ht="15" customHeight="1">
      <c r="N1597" s="80" t="str">
        <f t="shared" si="53"/>
        <v/>
      </c>
      <c r="O1597" s="80" t="str">
        <f t="shared" si="54"/>
        <v/>
      </c>
      <c r="P1597" s="80" t="str">
        <f>IF(PI_For!C1599=0,"Não cadastrado",PI_For!C1599)</f>
        <v>Não cadastrado</v>
      </c>
      <c r="Q1597" s="80" t="e">
        <f>AVERAGEIFS(Entrada!$G$7:$G$3006,Entrada!$D$7:$D$3006,$D$5,Entrada!$I$7:$I$3006,P1597)</f>
        <v>#DIV/0!</v>
      </c>
      <c r="R1597" s="80" t="e">
        <f>AVERAGEIFS(Entrada!$J$7:$J$3006,Entrada!$D$7:$D$3006,$D$5,Entrada!$I$7:$I$3006,P1597)</f>
        <v>#DIV/0!</v>
      </c>
      <c r="S1597" s="80">
        <v>1.593E-2</v>
      </c>
    </row>
    <row r="1598" spans="14:19" ht="15" customHeight="1">
      <c r="N1598" s="80" t="str">
        <f t="shared" si="53"/>
        <v/>
      </c>
      <c r="O1598" s="80" t="str">
        <f t="shared" si="54"/>
        <v/>
      </c>
      <c r="P1598" s="80" t="str">
        <f>IF(PI_For!C1600=0,"Não cadastrado",PI_For!C1600)</f>
        <v>Não cadastrado</v>
      </c>
      <c r="Q1598" s="80" t="e">
        <f>AVERAGEIFS(Entrada!$G$7:$G$3006,Entrada!$D$7:$D$3006,$D$5,Entrada!$I$7:$I$3006,P1598)</f>
        <v>#DIV/0!</v>
      </c>
      <c r="R1598" s="80" t="e">
        <f>AVERAGEIFS(Entrada!$J$7:$J$3006,Entrada!$D$7:$D$3006,$D$5,Entrada!$I$7:$I$3006,P1598)</f>
        <v>#DIV/0!</v>
      </c>
      <c r="S1598" s="80">
        <v>1.5939999999999999E-2</v>
      </c>
    </row>
    <row r="1599" spans="14:19" ht="15" customHeight="1">
      <c r="N1599" s="80" t="str">
        <f t="shared" si="53"/>
        <v/>
      </c>
      <c r="O1599" s="80" t="str">
        <f t="shared" si="54"/>
        <v/>
      </c>
      <c r="P1599" s="80" t="str">
        <f>IF(PI_For!C1601=0,"Não cadastrado",PI_For!C1601)</f>
        <v>Não cadastrado</v>
      </c>
      <c r="Q1599" s="80" t="e">
        <f>AVERAGEIFS(Entrada!$G$7:$G$3006,Entrada!$D$7:$D$3006,$D$5,Entrada!$I$7:$I$3006,P1599)</f>
        <v>#DIV/0!</v>
      </c>
      <c r="R1599" s="80" t="e">
        <f>AVERAGEIFS(Entrada!$J$7:$J$3006,Entrada!$D$7:$D$3006,$D$5,Entrada!$I$7:$I$3006,P1599)</f>
        <v>#DIV/0!</v>
      </c>
      <c r="S1599" s="80">
        <v>1.5949999999999999E-2</v>
      </c>
    </row>
    <row r="1600" spans="14:19" ht="15" customHeight="1">
      <c r="N1600" s="80" t="str">
        <f t="shared" si="53"/>
        <v/>
      </c>
      <c r="O1600" s="80" t="str">
        <f t="shared" si="54"/>
        <v/>
      </c>
      <c r="P1600" s="80" t="str">
        <f>IF(PI_For!C1602=0,"Não cadastrado",PI_For!C1602)</f>
        <v>Não cadastrado</v>
      </c>
      <c r="Q1600" s="80" t="e">
        <f>AVERAGEIFS(Entrada!$G$7:$G$3006,Entrada!$D$7:$D$3006,$D$5,Entrada!$I$7:$I$3006,P1600)</f>
        <v>#DIV/0!</v>
      </c>
      <c r="R1600" s="80" t="e">
        <f>AVERAGEIFS(Entrada!$J$7:$J$3006,Entrada!$D$7:$D$3006,$D$5,Entrada!$I$7:$I$3006,P1600)</f>
        <v>#DIV/0!</v>
      </c>
      <c r="S1600" s="80">
        <v>1.5959999999999998E-2</v>
      </c>
    </row>
    <row r="1601" spans="14:19" ht="15" customHeight="1">
      <c r="N1601" s="80" t="str">
        <f t="shared" si="53"/>
        <v/>
      </c>
      <c r="O1601" s="80" t="str">
        <f t="shared" si="54"/>
        <v/>
      </c>
      <c r="P1601" s="80" t="str">
        <f>IF(PI_For!C1603=0,"Não cadastrado",PI_For!C1603)</f>
        <v>Não cadastrado</v>
      </c>
      <c r="Q1601" s="80" t="e">
        <f>AVERAGEIFS(Entrada!$G$7:$G$3006,Entrada!$D$7:$D$3006,$D$5,Entrada!$I$7:$I$3006,P1601)</f>
        <v>#DIV/0!</v>
      </c>
      <c r="R1601" s="80" t="e">
        <f>AVERAGEIFS(Entrada!$J$7:$J$3006,Entrada!$D$7:$D$3006,$D$5,Entrada!$I$7:$I$3006,P1601)</f>
        <v>#DIV/0!</v>
      </c>
      <c r="S1601" s="80">
        <v>1.5970000000000002E-2</v>
      </c>
    </row>
    <row r="1602" spans="14:19" ht="15" customHeight="1">
      <c r="N1602" s="80" t="str">
        <f t="shared" si="53"/>
        <v/>
      </c>
      <c r="O1602" s="80" t="str">
        <f t="shared" si="54"/>
        <v/>
      </c>
      <c r="P1602" s="80" t="str">
        <f>IF(PI_For!C1604=0,"Não cadastrado",PI_For!C1604)</f>
        <v>Não cadastrado</v>
      </c>
      <c r="Q1602" s="80" t="e">
        <f>AVERAGEIFS(Entrada!$G$7:$G$3006,Entrada!$D$7:$D$3006,$D$5,Entrada!$I$7:$I$3006,P1602)</f>
        <v>#DIV/0!</v>
      </c>
      <c r="R1602" s="80" t="e">
        <f>AVERAGEIFS(Entrada!$J$7:$J$3006,Entrada!$D$7:$D$3006,$D$5,Entrada!$I$7:$I$3006,P1602)</f>
        <v>#DIV/0!</v>
      </c>
      <c r="S1602" s="80">
        <v>1.5980000000000001E-2</v>
      </c>
    </row>
    <row r="1603" spans="14:19" ht="15" customHeight="1">
      <c r="N1603" s="80" t="str">
        <f t="shared" si="53"/>
        <v/>
      </c>
      <c r="O1603" s="80" t="str">
        <f t="shared" si="54"/>
        <v/>
      </c>
      <c r="P1603" s="80" t="str">
        <f>IF(PI_For!C1605=0,"Não cadastrado",PI_For!C1605)</f>
        <v>Não cadastrado</v>
      </c>
      <c r="Q1603" s="80" t="e">
        <f>AVERAGEIFS(Entrada!$G$7:$G$3006,Entrada!$D$7:$D$3006,$D$5,Entrada!$I$7:$I$3006,P1603)</f>
        <v>#DIV/0!</v>
      </c>
      <c r="R1603" s="80" t="e">
        <f>AVERAGEIFS(Entrada!$J$7:$J$3006,Entrada!$D$7:$D$3006,$D$5,Entrada!$I$7:$I$3006,P1603)</f>
        <v>#DIV/0!</v>
      </c>
      <c r="S1603" s="80">
        <v>1.5990000000000001E-2</v>
      </c>
    </row>
    <row r="1604" spans="14:19" ht="15" customHeight="1">
      <c r="N1604" s="80" t="str">
        <f t="shared" si="53"/>
        <v/>
      </c>
      <c r="O1604" s="80" t="str">
        <f t="shared" si="54"/>
        <v/>
      </c>
      <c r="P1604" s="80" t="str">
        <f>IF(PI_For!C1606=0,"Não cadastrado",PI_For!C1606)</f>
        <v>Não cadastrado</v>
      </c>
      <c r="Q1604" s="80" t="e">
        <f>AVERAGEIFS(Entrada!$G$7:$G$3006,Entrada!$D$7:$D$3006,$D$5,Entrada!$I$7:$I$3006,P1604)</f>
        <v>#DIV/0!</v>
      </c>
      <c r="R1604" s="80" t="e">
        <f>AVERAGEIFS(Entrada!$J$7:$J$3006,Entrada!$D$7:$D$3006,$D$5,Entrada!$I$7:$I$3006,P1604)</f>
        <v>#DIV/0!</v>
      </c>
      <c r="S1604" s="80">
        <v>1.6E-2</v>
      </c>
    </row>
    <row r="1605" spans="14:19" ht="15" customHeight="1">
      <c r="N1605" s="80" t="str">
        <f t="shared" si="53"/>
        <v/>
      </c>
      <c r="O1605" s="80" t="str">
        <f t="shared" si="54"/>
        <v/>
      </c>
      <c r="P1605" s="80" t="str">
        <f>IF(PI_For!C1607=0,"Não cadastrado",PI_For!C1607)</f>
        <v>Não cadastrado</v>
      </c>
      <c r="Q1605" s="80" t="e">
        <f>AVERAGEIFS(Entrada!$G$7:$G$3006,Entrada!$D$7:$D$3006,$D$5,Entrada!$I$7:$I$3006,P1605)</f>
        <v>#DIV/0!</v>
      </c>
      <c r="R1605" s="80" t="e">
        <f>AVERAGEIFS(Entrada!$J$7:$J$3006,Entrada!$D$7:$D$3006,$D$5,Entrada!$I$7:$I$3006,P1605)</f>
        <v>#DIV/0!</v>
      </c>
      <c r="S1605" s="80">
        <v>1.601E-2</v>
      </c>
    </row>
    <row r="1606" spans="14:19" ht="15" customHeight="1">
      <c r="N1606" s="80" t="str">
        <f t="shared" ref="N1606:N1669" si="55">IFERROR(Q1606+S1606,"")</f>
        <v/>
      </c>
      <c r="O1606" s="80" t="str">
        <f t="shared" ref="O1606:O1669" si="56">IFERROR(R1606+S1606,"")</f>
        <v/>
      </c>
      <c r="P1606" s="80" t="str">
        <f>IF(PI_For!C1608=0,"Não cadastrado",PI_For!C1608)</f>
        <v>Não cadastrado</v>
      </c>
      <c r="Q1606" s="80" t="e">
        <f>AVERAGEIFS(Entrada!$G$7:$G$3006,Entrada!$D$7:$D$3006,$D$5,Entrada!$I$7:$I$3006,P1606)</f>
        <v>#DIV/0!</v>
      </c>
      <c r="R1606" s="80" t="e">
        <f>AVERAGEIFS(Entrada!$J$7:$J$3006,Entrada!$D$7:$D$3006,$D$5,Entrada!$I$7:$I$3006,P1606)</f>
        <v>#DIV/0!</v>
      </c>
      <c r="S1606" s="80">
        <v>1.602E-2</v>
      </c>
    </row>
    <row r="1607" spans="14:19" ht="15" customHeight="1">
      <c r="N1607" s="80" t="str">
        <f t="shared" si="55"/>
        <v/>
      </c>
      <c r="O1607" s="80" t="str">
        <f t="shared" si="56"/>
        <v/>
      </c>
      <c r="P1607" s="80" t="str">
        <f>IF(PI_For!C1609=0,"Não cadastrado",PI_For!C1609)</f>
        <v>Não cadastrado</v>
      </c>
      <c r="Q1607" s="80" t="e">
        <f>AVERAGEIFS(Entrada!$G$7:$G$3006,Entrada!$D$7:$D$3006,$D$5,Entrada!$I$7:$I$3006,P1607)</f>
        <v>#DIV/0!</v>
      </c>
      <c r="R1607" s="80" t="e">
        <f>AVERAGEIFS(Entrada!$J$7:$J$3006,Entrada!$D$7:$D$3006,$D$5,Entrada!$I$7:$I$3006,P1607)</f>
        <v>#DIV/0!</v>
      </c>
      <c r="S1607" s="80">
        <v>1.6029999999999999E-2</v>
      </c>
    </row>
    <row r="1608" spans="14:19" ht="15" customHeight="1">
      <c r="N1608" s="80" t="str">
        <f t="shared" si="55"/>
        <v/>
      </c>
      <c r="O1608" s="80" t="str">
        <f t="shared" si="56"/>
        <v/>
      </c>
      <c r="P1608" s="80" t="str">
        <f>IF(PI_For!C1610=0,"Não cadastrado",PI_For!C1610)</f>
        <v>Não cadastrado</v>
      </c>
      <c r="Q1608" s="80" t="e">
        <f>AVERAGEIFS(Entrada!$G$7:$G$3006,Entrada!$D$7:$D$3006,$D$5,Entrada!$I$7:$I$3006,P1608)</f>
        <v>#DIV/0!</v>
      </c>
      <c r="R1608" s="80" t="e">
        <f>AVERAGEIFS(Entrada!$J$7:$J$3006,Entrada!$D$7:$D$3006,$D$5,Entrada!$I$7:$I$3006,P1608)</f>
        <v>#DIV/0!</v>
      </c>
      <c r="S1608" s="80">
        <v>1.6039999999999999E-2</v>
      </c>
    </row>
    <row r="1609" spans="14:19" ht="15" customHeight="1">
      <c r="N1609" s="80" t="str">
        <f t="shared" si="55"/>
        <v/>
      </c>
      <c r="O1609" s="80" t="str">
        <f t="shared" si="56"/>
        <v/>
      </c>
      <c r="P1609" s="80" t="str">
        <f>IF(PI_For!C1611=0,"Não cadastrado",PI_For!C1611)</f>
        <v>Não cadastrado</v>
      </c>
      <c r="Q1609" s="80" t="e">
        <f>AVERAGEIFS(Entrada!$G$7:$G$3006,Entrada!$D$7:$D$3006,$D$5,Entrada!$I$7:$I$3006,P1609)</f>
        <v>#DIV/0!</v>
      </c>
      <c r="R1609" s="80" t="e">
        <f>AVERAGEIFS(Entrada!$J$7:$J$3006,Entrada!$D$7:$D$3006,$D$5,Entrada!$I$7:$I$3006,P1609)</f>
        <v>#DIV/0!</v>
      </c>
      <c r="S1609" s="80">
        <v>1.6049999999999998E-2</v>
      </c>
    </row>
    <row r="1610" spans="14:19" ht="15" customHeight="1">
      <c r="N1610" s="80" t="str">
        <f t="shared" si="55"/>
        <v/>
      </c>
      <c r="O1610" s="80" t="str">
        <f t="shared" si="56"/>
        <v/>
      </c>
      <c r="P1610" s="80" t="str">
        <f>IF(PI_For!C1612=0,"Não cadastrado",PI_For!C1612)</f>
        <v>Não cadastrado</v>
      </c>
      <c r="Q1610" s="80" t="e">
        <f>AVERAGEIFS(Entrada!$G$7:$G$3006,Entrada!$D$7:$D$3006,$D$5,Entrada!$I$7:$I$3006,P1610)</f>
        <v>#DIV/0!</v>
      </c>
      <c r="R1610" s="80" t="e">
        <f>AVERAGEIFS(Entrada!$J$7:$J$3006,Entrada!$D$7:$D$3006,$D$5,Entrada!$I$7:$I$3006,P1610)</f>
        <v>#DIV/0!</v>
      </c>
      <c r="S1610" s="80">
        <v>1.6060000000000001E-2</v>
      </c>
    </row>
    <row r="1611" spans="14:19" ht="15" customHeight="1">
      <c r="N1611" s="80" t="str">
        <f t="shared" si="55"/>
        <v/>
      </c>
      <c r="O1611" s="80" t="str">
        <f t="shared" si="56"/>
        <v/>
      </c>
      <c r="P1611" s="80" t="str">
        <f>IF(PI_For!C1613=0,"Não cadastrado",PI_For!C1613)</f>
        <v>Não cadastrado</v>
      </c>
      <c r="Q1611" s="80" t="e">
        <f>AVERAGEIFS(Entrada!$G$7:$G$3006,Entrada!$D$7:$D$3006,$D$5,Entrada!$I$7:$I$3006,P1611)</f>
        <v>#DIV/0!</v>
      </c>
      <c r="R1611" s="80" t="e">
        <f>AVERAGEIFS(Entrada!$J$7:$J$3006,Entrada!$D$7:$D$3006,$D$5,Entrada!$I$7:$I$3006,P1611)</f>
        <v>#DIV/0!</v>
      </c>
      <c r="S1611" s="80">
        <v>1.6070000000000001E-2</v>
      </c>
    </row>
    <row r="1612" spans="14:19" ht="15" customHeight="1">
      <c r="N1612" s="80" t="str">
        <f t="shared" si="55"/>
        <v/>
      </c>
      <c r="O1612" s="80" t="str">
        <f t="shared" si="56"/>
        <v/>
      </c>
      <c r="P1612" s="80" t="str">
        <f>IF(PI_For!C1614=0,"Não cadastrado",PI_For!C1614)</f>
        <v>Não cadastrado</v>
      </c>
      <c r="Q1612" s="80" t="e">
        <f>AVERAGEIFS(Entrada!$G$7:$G$3006,Entrada!$D$7:$D$3006,$D$5,Entrada!$I$7:$I$3006,P1612)</f>
        <v>#DIV/0!</v>
      </c>
      <c r="R1612" s="80" t="e">
        <f>AVERAGEIFS(Entrada!$J$7:$J$3006,Entrada!$D$7:$D$3006,$D$5,Entrada!$I$7:$I$3006,P1612)</f>
        <v>#DIV/0!</v>
      </c>
      <c r="S1612" s="80">
        <v>1.6080000000000001E-2</v>
      </c>
    </row>
    <row r="1613" spans="14:19" ht="15" customHeight="1">
      <c r="N1613" s="80" t="str">
        <f t="shared" si="55"/>
        <v/>
      </c>
      <c r="O1613" s="80" t="str">
        <f t="shared" si="56"/>
        <v/>
      </c>
      <c r="P1613" s="80" t="str">
        <f>IF(PI_For!C1615=0,"Não cadastrado",PI_For!C1615)</f>
        <v>Não cadastrado</v>
      </c>
      <c r="Q1613" s="80" t="e">
        <f>AVERAGEIFS(Entrada!$G$7:$G$3006,Entrada!$D$7:$D$3006,$D$5,Entrada!$I$7:$I$3006,P1613)</f>
        <v>#DIV/0!</v>
      </c>
      <c r="R1613" s="80" t="e">
        <f>AVERAGEIFS(Entrada!$J$7:$J$3006,Entrada!$D$7:$D$3006,$D$5,Entrada!$I$7:$I$3006,P1613)</f>
        <v>#DIV/0!</v>
      </c>
      <c r="S1613" s="80">
        <v>1.609E-2</v>
      </c>
    </row>
    <row r="1614" spans="14:19" ht="15" customHeight="1">
      <c r="N1614" s="80" t="str">
        <f t="shared" si="55"/>
        <v/>
      </c>
      <c r="O1614" s="80" t="str">
        <f t="shared" si="56"/>
        <v/>
      </c>
      <c r="P1614" s="80" t="str">
        <f>IF(PI_For!C1616=0,"Não cadastrado",PI_For!C1616)</f>
        <v>Não cadastrado</v>
      </c>
      <c r="Q1614" s="80" t="e">
        <f>AVERAGEIFS(Entrada!$G$7:$G$3006,Entrada!$D$7:$D$3006,$D$5,Entrada!$I$7:$I$3006,P1614)</f>
        <v>#DIV/0!</v>
      </c>
      <c r="R1614" s="80" t="e">
        <f>AVERAGEIFS(Entrada!$J$7:$J$3006,Entrada!$D$7:$D$3006,$D$5,Entrada!$I$7:$I$3006,P1614)</f>
        <v>#DIV/0!</v>
      </c>
      <c r="S1614" s="80">
        <v>1.61E-2</v>
      </c>
    </row>
    <row r="1615" spans="14:19" ht="15" customHeight="1">
      <c r="N1615" s="80" t="str">
        <f t="shared" si="55"/>
        <v/>
      </c>
      <c r="O1615" s="80" t="str">
        <f t="shared" si="56"/>
        <v/>
      </c>
      <c r="P1615" s="80" t="str">
        <f>IF(PI_For!C1617=0,"Não cadastrado",PI_For!C1617)</f>
        <v>Não cadastrado</v>
      </c>
      <c r="Q1615" s="80" t="e">
        <f>AVERAGEIFS(Entrada!$G$7:$G$3006,Entrada!$D$7:$D$3006,$D$5,Entrada!$I$7:$I$3006,P1615)</f>
        <v>#DIV/0!</v>
      </c>
      <c r="R1615" s="80" t="e">
        <f>AVERAGEIFS(Entrada!$J$7:$J$3006,Entrada!$D$7:$D$3006,$D$5,Entrada!$I$7:$I$3006,P1615)</f>
        <v>#DIV/0!</v>
      </c>
      <c r="S1615" s="80">
        <v>1.6109999999999999E-2</v>
      </c>
    </row>
    <row r="1616" spans="14:19" ht="15" customHeight="1">
      <c r="N1616" s="80" t="str">
        <f t="shared" si="55"/>
        <v/>
      </c>
      <c r="O1616" s="80" t="str">
        <f t="shared" si="56"/>
        <v/>
      </c>
      <c r="P1616" s="80" t="str">
        <f>IF(PI_For!C1618=0,"Não cadastrado",PI_For!C1618)</f>
        <v>Não cadastrado</v>
      </c>
      <c r="Q1616" s="80" t="e">
        <f>AVERAGEIFS(Entrada!$G$7:$G$3006,Entrada!$D$7:$D$3006,$D$5,Entrada!$I$7:$I$3006,P1616)</f>
        <v>#DIV/0!</v>
      </c>
      <c r="R1616" s="80" t="e">
        <f>AVERAGEIFS(Entrada!$J$7:$J$3006,Entrada!$D$7:$D$3006,$D$5,Entrada!$I$7:$I$3006,P1616)</f>
        <v>#DIV/0!</v>
      </c>
      <c r="S1616" s="80">
        <v>1.6119999999999999E-2</v>
      </c>
    </row>
    <row r="1617" spans="14:19" ht="15" customHeight="1">
      <c r="N1617" s="80" t="str">
        <f t="shared" si="55"/>
        <v/>
      </c>
      <c r="O1617" s="80" t="str">
        <f t="shared" si="56"/>
        <v/>
      </c>
      <c r="P1617" s="80" t="str">
        <f>IF(PI_For!C1619=0,"Não cadastrado",PI_For!C1619)</f>
        <v>Não cadastrado</v>
      </c>
      <c r="Q1617" s="80" t="e">
        <f>AVERAGEIFS(Entrada!$G$7:$G$3006,Entrada!$D$7:$D$3006,$D$5,Entrada!$I$7:$I$3006,P1617)</f>
        <v>#DIV/0!</v>
      </c>
      <c r="R1617" s="80" t="e">
        <f>AVERAGEIFS(Entrada!$J$7:$J$3006,Entrada!$D$7:$D$3006,$D$5,Entrada!$I$7:$I$3006,P1617)</f>
        <v>#DIV/0!</v>
      </c>
      <c r="S1617" s="80">
        <v>1.6129999999999999E-2</v>
      </c>
    </row>
    <row r="1618" spans="14:19" ht="15" customHeight="1">
      <c r="N1618" s="80" t="str">
        <f t="shared" si="55"/>
        <v/>
      </c>
      <c r="O1618" s="80" t="str">
        <f t="shared" si="56"/>
        <v/>
      </c>
      <c r="P1618" s="80" t="str">
        <f>IF(PI_For!C1620=0,"Não cadastrado",PI_For!C1620)</f>
        <v>Não cadastrado</v>
      </c>
      <c r="Q1618" s="80" t="e">
        <f>AVERAGEIFS(Entrada!$G$7:$G$3006,Entrada!$D$7:$D$3006,$D$5,Entrada!$I$7:$I$3006,P1618)</f>
        <v>#DIV/0!</v>
      </c>
      <c r="R1618" s="80" t="e">
        <f>AVERAGEIFS(Entrada!$J$7:$J$3006,Entrada!$D$7:$D$3006,$D$5,Entrada!$I$7:$I$3006,P1618)</f>
        <v>#DIV/0!</v>
      </c>
      <c r="S1618" s="80">
        <v>1.6140000000000002E-2</v>
      </c>
    </row>
    <row r="1619" spans="14:19" ht="15" customHeight="1">
      <c r="N1619" s="80" t="str">
        <f t="shared" si="55"/>
        <v/>
      </c>
      <c r="O1619" s="80" t="str">
        <f t="shared" si="56"/>
        <v/>
      </c>
      <c r="P1619" s="80" t="str">
        <f>IF(PI_For!C1621=0,"Não cadastrado",PI_For!C1621)</f>
        <v>Não cadastrado</v>
      </c>
      <c r="Q1619" s="80" t="e">
        <f>AVERAGEIFS(Entrada!$G$7:$G$3006,Entrada!$D$7:$D$3006,$D$5,Entrada!$I$7:$I$3006,P1619)</f>
        <v>#DIV/0!</v>
      </c>
      <c r="R1619" s="80" t="e">
        <f>AVERAGEIFS(Entrada!$J$7:$J$3006,Entrada!$D$7:$D$3006,$D$5,Entrada!$I$7:$I$3006,P1619)</f>
        <v>#DIV/0!</v>
      </c>
      <c r="S1619" s="80">
        <v>1.6150000000000001E-2</v>
      </c>
    </row>
    <row r="1620" spans="14:19" ht="15" customHeight="1">
      <c r="N1620" s="80" t="str">
        <f t="shared" si="55"/>
        <v/>
      </c>
      <c r="O1620" s="80" t="str">
        <f t="shared" si="56"/>
        <v/>
      </c>
      <c r="P1620" s="80" t="str">
        <f>IF(PI_For!C1622=0,"Não cadastrado",PI_For!C1622)</f>
        <v>Não cadastrado</v>
      </c>
      <c r="Q1620" s="80" t="e">
        <f>AVERAGEIFS(Entrada!$G$7:$G$3006,Entrada!$D$7:$D$3006,$D$5,Entrada!$I$7:$I$3006,P1620)</f>
        <v>#DIV/0!</v>
      </c>
      <c r="R1620" s="80" t="e">
        <f>AVERAGEIFS(Entrada!$J$7:$J$3006,Entrada!$D$7:$D$3006,$D$5,Entrada!$I$7:$I$3006,P1620)</f>
        <v>#DIV/0!</v>
      </c>
      <c r="S1620" s="80">
        <v>1.6160000000000001E-2</v>
      </c>
    </row>
    <row r="1621" spans="14:19" ht="15" customHeight="1">
      <c r="N1621" s="80" t="str">
        <f t="shared" si="55"/>
        <v/>
      </c>
      <c r="O1621" s="80" t="str">
        <f t="shared" si="56"/>
        <v/>
      </c>
      <c r="P1621" s="80" t="str">
        <f>IF(PI_For!C1623=0,"Não cadastrado",PI_For!C1623)</f>
        <v>Não cadastrado</v>
      </c>
      <c r="Q1621" s="80" t="e">
        <f>AVERAGEIFS(Entrada!$G$7:$G$3006,Entrada!$D$7:$D$3006,$D$5,Entrada!$I$7:$I$3006,P1621)</f>
        <v>#DIV/0!</v>
      </c>
      <c r="R1621" s="80" t="e">
        <f>AVERAGEIFS(Entrada!$J$7:$J$3006,Entrada!$D$7:$D$3006,$D$5,Entrada!$I$7:$I$3006,P1621)</f>
        <v>#DIV/0!</v>
      </c>
      <c r="S1621" s="80">
        <v>1.617E-2</v>
      </c>
    </row>
    <row r="1622" spans="14:19" ht="15" customHeight="1">
      <c r="N1622" s="80" t="str">
        <f t="shared" si="55"/>
        <v/>
      </c>
      <c r="O1622" s="80" t="str">
        <f t="shared" si="56"/>
        <v/>
      </c>
      <c r="P1622" s="80" t="str">
        <f>IF(PI_For!C1624=0,"Não cadastrado",PI_For!C1624)</f>
        <v>Não cadastrado</v>
      </c>
      <c r="Q1622" s="80" t="e">
        <f>AVERAGEIFS(Entrada!$G$7:$G$3006,Entrada!$D$7:$D$3006,$D$5,Entrada!$I$7:$I$3006,P1622)</f>
        <v>#DIV/0!</v>
      </c>
      <c r="R1622" s="80" t="e">
        <f>AVERAGEIFS(Entrada!$J$7:$J$3006,Entrada!$D$7:$D$3006,$D$5,Entrada!$I$7:$I$3006,P1622)</f>
        <v>#DIV/0!</v>
      </c>
      <c r="S1622" s="80">
        <v>1.618E-2</v>
      </c>
    </row>
    <row r="1623" spans="14:19" ht="15" customHeight="1">
      <c r="N1623" s="80" t="str">
        <f t="shared" si="55"/>
        <v/>
      </c>
      <c r="O1623" s="80" t="str">
        <f t="shared" si="56"/>
        <v/>
      </c>
      <c r="P1623" s="80" t="str">
        <f>IF(PI_For!C1625=0,"Não cadastrado",PI_For!C1625)</f>
        <v>Não cadastrado</v>
      </c>
      <c r="Q1623" s="80" t="e">
        <f>AVERAGEIFS(Entrada!$G$7:$G$3006,Entrada!$D$7:$D$3006,$D$5,Entrada!$I$7:$I$3006,P1623)</f>
        <v>#DIV/0!</v>
      </c>
      <c r="R1623" s="80" t="e">
        <f>AVERAGEIFS(Entrada!$J$7:$J$3006,Entrada!$D$7:$D$3006,$D$5,Entrada!$I$7:$I$3006,P1623)</f>
        <v>#DIV/0!</v>
      </c>
      <c r="S1623" s="80">
        <v>1.619E-2</v>
      </c>
    </row>
    <row r="1624" spans="14:19" ht="15" customHeight="1">
      <c r="N1624" s="80" t="str">
        <f t="shared" si="55"/>
        <v/>
      </c>
      <c r="O1624" s="80" t="str">
        <f t="shared" si="56"/>
        <v/>
      </c>
      <c r="P1624" s="80" t="str">
        <f>IF(PI_For!C1626=0,"Não cadastrado",PI_For!C1626)</f>
        <v>Não cadastrado</v>
      </c>
      <c r="Q1624" s="80" t="e">
        <f>AVERAGEIFS(Entrada!$G$7:$G$3006,Entrada!$D$7:$D$3006,$D$5,Entrada!$I$7:$I$3006,P1624)</f>
        <v>#DIV/0!</v>
      </c>
      <c r="R1624" s="80" t="e">
        <f>AVERAGEIFS(Entrada!$J$7:$J$3006,Entrada!$D$7:$D$3006,$D$5,Entrada!$I$7:$I$3006,P1624)</f>
        <v>#DIV/0!</v>
      </c>
      <c r="S1624" s="80">
        <v>1.6199999999999999E-2</v>
      </c>
    </row>
    <row r="1625" spans="14:19" ht="15" customHeight="1">
      <c r="N1625" s="80" t="str">
        <f t="shared" si="55"/>
        <v/>
      </c>
      <c r="O1625" s="80" t="str">
        <f t="shared" si="56"/>
        <v/>
      </c>
      <c r="P1625" s="80" t="str">
        <f>IF(PI_For!C1627=0,"Não cadastrado",PI_For!C1627)</f>
        <v>Não cadastrado</v>
      </c>
      <c r="Q1625" s="80" t="e">
        <f>AVERAGEIFS(Entrada!$G$7:$G$3006,Entrada!$D$7:$D$3006,$D$5,Entrada!$I$7:$I$3006,P1625)</f>
        <v>#DIV/0!</v>
      </c>
      <c r="R1625" s="80" t="e">
        <f>AVERAGEIFS(Entrada!$J$7:$J$3006,Entrada!$D$7:$D$3006,$D$5,Entrada!$I$7:$I$3006,P1625)</f>
        <v>#DIV/0!</v>
      </c>
      <c r="S1625" s="80">
        <v>1.6209999999999999E-2</v>
      </c>
    </row>
    <row r="1626" spans="14:19" ht="15" customHeight="1">
      <c r="N1626" s="80" t="str">
        <f t="shared" si="55"/>
        <v/>
      </c>
      <c r="O1626" s="80" t="str">
        <f t="shared" si="56"/>
        <v/>
      </c>
      <c r="P1626" s="80" t="str">
        <f>IF(PI_For!C1628=0,"Não cadastrado",PI_For!C1628)</f>
        <v>Não cadastrado</v>
      </c>
      <c r="Q1626" s="80" t="e">
        <f>AVERAGEIFS(Entrada!$G$7:$G$3006,Entrada!$D$7:$D$3006,$D$5,Entrada!$I$7:$I$3006,P1626)</f>
        <v>#DIV/0!</v>
      </c>
      <c r="R1626" s="80" t="e">
        <f>AVERAGEIFS(Entrada!$J$7:$J$3006,Entrada!$D$7:$D$3006,$D$5,Entrada!$I$7:$I$3006,P1626)</f>
        <v>#DIV/0!</v>
      </c>
      <c r="S1626" s="80">
        <v>1.6219999999999998E-2</v>
      </c>
    </row>
    <row r="1627" spans="14:19" ht="15" customHeight="1">
      <c r="N1627" s="80" t="str">
        <f t="shared" si="55"/>
        <v/>
      </c>
      <c r="O1627" s="80" t="str">
        <f t="shared" si="56"/>
        <v/>
      </c>
      <c r="P1627" s="80" t="str">
        <f>IF(PI_For!C1629=0,"Não cadastrado",PI_For!C1629)</f>
        <v>Não cadastrado</v>
      </c>
      <c r="Q1627" s="80" t="e">
        <f>AVERAGEIFS(Entrada!$G$7:$G$3006,Entrada!$D$7:$D$3006,$D$5,Entrada!$I$7:$I$3006,P1627)</f>
        <v>#DIV/0!</v>
      </c>
      <c r="R1627" s="80" t="e">
        <f>AVERAGEIFS(Entrada!$J$7:$J$3006,Entrada!$D$7:$D$3006,$D$5,Entrada!$I$7:$I$3006,P1627)</f>
        <v>#DIV/0!</v>
      </c>
      <c r="S1627" s="80">
        <v>1.6230000000000001E-2</v>
      </c>
    </row>
    <row r="1628" spans="14:19" ht="15" customHeight="1">
      <c r="N1628" s="80" t="str">
        <f t="shared" si="55"/>
        <v/>
      </c>
      <c r="O1628" s="80" t="str">
        <f t="shared" si="56"/>
        <v/>
      </c>
      <c r="P1628" s="80" t="str">
        <f>IF(PI_For!C1630=0,"Não cadastrado",PI_For!C1630)</f>
        <v>Não cadastrado</v>
      </c>
      <c r="Q1628" s="80" t="e">
        <f>AVERAGEIFS(Entrada!$G$7:$G$3006,Entrada!$D$7:$D$3006,$D$5,Entrada!$I$7:$I$3006,P1628)</f>
        <v>#DIV/0!</v>
      </c>
      <c r="R1628" s="80" t="e">
        <f>AVERAGEIFS(Entrada!$J$7:$J$3006,Entrada!$D$7:$D$3006,$D$5,Entrada!$I$7:$I$3006,P1628)</f>
        <v>#DIV/0!</v>
      </c>
      <c r="S1628" s="80">
        <v>1.6240000000000001E-2</v>
      </c>
    </row>
    <row r="1629" spans="14:19" ht="15" customHeight="1">
      <c r="N1629" s="80" t="str">
        <f t="shared" si="55"/>
        <v/>
      </c>
      <c r="O1629" s="80" t="str">
        <f t="shared" si="56"/>
        <v/>
      </c>
      <c r="P1629" s="80" t="str">
        <f>IF(PI_For!C1631=0,"Não cadastrado",PI_For!C1631)</f>
        <v>Não cadastrado</v>
      </c>
      <c r="Q1629" s="80" t="e">
        <f>AVERAGEIFS(Entrada!$G$7:$G$3006,Entrada!$D$7:$D$3006,$D$5,Entrada!$I$7:$I$3006,P1629)</f>
        <v>#DIV/0!</v>
      </c>
      <c r="R1629" s="80" t="e">
        <f>AVERAGEIFS(Entrada!$J$7:$J$3006,Entrada!$D$7:$D$3006,$D$5,Entrada!$I$7:$I$3006,P1629)</f>
        <v>#DIV/0!</v>
      </c>
      <c r="S1629" s="80">
        <v>1.6250000000000001E-2</v>
      </c>
    </row>
    <row r="1630" spans="14:19" ht="15" customHeight="1">
      <c r="N1630" s="80" t="str">
        <f t="shared" si="55"/>
        <v/>
      </c>
      <c r="O1630" s="80" t="str">
        <f t="shared" si="56"/>
        <v/>
      </c>
      <c r="P1630" s="80" t="str">
        <f>IF(PI_For!C1632=0,"Não cadastrado",PI_For!C1632)</f>
        <v>Não cadastrado</v>
      </c>
      <c r="Q1630" s="80" t="e">
        <f>AVERAGEIFS(Entrada!$G$7:$G$3006,Entrada!$D$7:$D$3006,$D$5,Entrada!$I$7:$I$3006,P1630)</f>
        <v>#DIV/0!</v>
      </c>
      <c r="R1630" s="80" t="e">
        <f>AVERAGEIFS(Entrada!$J$7:$J$3006,Entrada!$D$7:$D$3006,$D$5,Entrada!$I$7:$I$3006,P1630)</f>
        <v>#DIV/0!</v>
      </c>
      <c r="S1630" s="80">
        <v>1.626E-2</v>
      </c>
    </row>
    <row r="1631" spans="14:19" ht="15" customHeight="1">
      <c r="N1631" s="80" t="str">
        <f t="shared" si="55"/>
        <v/>
      </c>
      <c r="O1631" s="80" t="str">
        <f t="shared" si="56"/>
        <v/>
      </c>
      <c r="P1631" s="80" t="str">
        <f>IF(PI_For!C1633=0,"Não cadastrado",PI_For!C1633)</f>
        <v>Não cadastrado</v>
      </c>
      <c r="Q1631" s="80" t="e">
        <f>AVERAGEIFS(Entrada!$G$7:$G$3006,Entrada!$D$7:$D$3006,$D$5,Entrada!$I$7:$I$3006,P1631)</f>
        <v>#DIV/0!</v>
      </c>
      <c r="R1631" s="80" t="e">
        <f>AVERAGEIFS(Entrada!$J$7:$J$3006,Entrada!$D$7:$D$3006,$D$5,Entrada!$I$7:$I$3006,P1631)</f>
        <v>#DIV/0!</v>
      </c>
      <c r="S1631" s="80">
        <v>1.627E-2</v>
      </c>
    </row>
    <row r="1632" spans="14:19" ht="15" customHeight="1">
      <c r="N1632" s="80" t="str">
        <f t="shared" si="55"/>
        <v/>
      </c>
      <c r="O1632" s="80" t="str">
        <f t="shared" si="56"/>
        <v/>
      </c>
      <c r="P1632" s="80" t="str">
        <f>IF(PI_For!C1634=0,"Não cadastrado",PI_For!C1634)</f>
        <v>Não cadastrado</v>
      </c>
      <c r="Q1632" s="80" t="e">
        <f>AVERAGEIFS(Entrada!$G$7:$G$3006,Entrada!$D$7:$D$3006,$D$5,Entrada!$I$7:$I$3006,P1632)</f>
        <v>#DIV/0!</v>
      </c>
      <c r="R1632" s="80" t="e">
        <f>AVERAGEIFS(Entrada!$J$7:$J$3006,Entrada!$D$7:$D$3006,$D$5,Entrada!$I$7:$I$3006,P1632)</f>
        <v>#DIV/0!</v>
      </c>
      <c r="S1632" s="80">
        <v>1.6279999999999999E-2</v>
      </c>
    </row>
    <row r="1633" spans="14:19" ht="15" customHeight="1">
      <c r="N1633" s="80" t="str">
        <f t="shared" si="55"/>
        <v/>
      </c>
      <c r="O1633" s="80" t="str">
        <f t="shared" si="56"/>
        <v/>
      </c>
      <c r="P1633" s="80" t="str">
        <f>IF(PI_For!C1635=0,"Não cadastrado",PI_For!C1635)</f>
        <v>Não cadastrado</v>
      </c>
      <c r="Q1633" s="80" t="e">
        <f>AVERAGEIFS(Entrada!$G$7:$G$3006,Entrada!$D$7:$D$3006,$D$5,Entrada!$I$7:$I$3006,P1633)</f>
        <v>#DIV/0!</v>
      </c>
      <c r="R1633" s="80" t="e">
        <f>AVERAGEIFS(Entrada!$J$7:$J$3006,Entrada!$D$7:$D$3006,$D$5,Entrada!$I$7:$I$3006,P1633)</f>
        <v>#DIV/0!</v>
      </c>
      <c r="S1633" s="80">
        <v>1.6289999999999999E-2</v>
      </c>
    </row>
    <row r="1634" spans="14:19" ht="15" customHeight="1">
      <c r="N1634" s="80" t="str">
        <f t="shared" si="55"/>
        <v/>
      </c>
      <c r="O1634" s="80" t="str">
        <f t="shared" si="56"/>
        <v/>
      </c>
      <c r="P1634" s="80" t="str">
        <f>IF(PI_For!C1636=0,"Não cadastrado",PI_For!C1636)</f>
        <v>Não cadastrado</v>
      </c>
      <c r="Q1634" s="80" t="e">
        <f>AVERAGEIFS(Entrada!$G$7:$G$3006,Entrada!$D$7:$D$3006,$D$5,Entrada!$I$7:$I$3006,P1634)</f>
        <v>#DIV/0!</v>
      </c>
      <c r="R1634" s="80" t="e">
        <f>AVERAGEIFS(Entrada!$J$7:$J$3006,Entrada!$D$7:$D$3006,$D$5,Entrada!$I$7:$I$3006,P1634)</f>
        <v>#DIV/0!</v>
      </c>
      <c r="S1634" s="80">
        <v>1.6299999999999999E-2</v>
      </c>
    </row>
    <row r="1635" spans="14:19" ht="15" customHeight="1">
      <c r="N1635" s="80" t="str">
        <f t="shared" si="55"/>
        <v/>
      </c>
      <c r="O1635" s="80" t="str">
        <f t="shared" si="56"/>
        <v/>
      </c>
      <c r="P1635" s="80" t="str">
        <f>IF(PI_For!C1637=0,"Não cadastrado",PI_For!C1637)</f>
        <v>Não cadastrado</v>
      </c>
      <c r="Q1635" s="80" t="e">
        <f>AVERAGEIFS(Entrada!$G$7:$G$3006,Entrada!$D$7:$D$3006,$D$5,Entrada!$I$7:$I$3006,P1635)</f>
        <v>#DIV/0!</v>
      </c>
      <c r="R1635" s="80" t="e">
        <f>AVERAGEIFS(Entrada!$J$7:$J$3006,Entrada!$D$7:$D$3006,$D$5,Entrada!$I$7:$I$3006,P1635)</f>
        <v>#DIV/0!</v>
      </c>
      <c r="S1635" s="80">
        <v>1.6310000000000002E-2</v>
      </c>
    </row>
    <row r="1636" spans="14:19" ht="15" customHeight="1">
      <c r="N1636" s="80" t="str">
        <f t="shared" si="55"/>
        <v/>
      </c>
      <c r="O1636" s="80" t="str">
        <f t="shared" si="56"/>
        <v/>
      </c>
      <c r="P1636" s="80" t="str">
        <f>IF(PI_For!C1638=0,"Não cadastrado",PI_For!C1638)</f>
        <v>Não cadastrado</v>
      </c>
      <c r="Q1636" s="80" t="e">
        <f>AVERAGEIFS(Entrada!$G$7:$G$3006,Entrada!$D$7:$D$3006,$D$5,Entrada!$I$7:$I$3006,P1636)</f>
        <v>#DIV/0!</v>
      </c>
      <c r="R1636" s="80" t="e">
        <f>AVERAGEIFS(Entrada!$J$7:$J$3006,Entrada!$D$7:$D$3006,$D$5,Entrada!$I$7:$I$3006,P1636)</f>
        <v>#DIV/0!</v>
      </c>
      <c r="S1636" s="80">
        <v>1.6320000000000001E-2</v>
      </c>
    </row>
    <row r="1637" spans="14:19" ht="15" customHeight="1">
      <c r="N1637" s="80" t="str">
        <f t="shared" si="55"/>
        <v/>
      </c>
      <c r="O1637" s="80" t="str">
        <f t="shared" si="56"/>
        <v/>
      </c>
      <c r="P1637" s="80" t="str">
        <f>IF(PI_For!C1639=0,"Não cadastrado",PI_For!C1639)</f>
        <v>Não cadastrado</v>
      </c>
      <c r="Q1637" s="80" t="e">
        <f>AVERAGEIFS(Entrada!$G$7:$G$3006,Entrada!$D$7:$D$3006,$D$5,Entrada!$I$7:$I$3006,P1637)</f>
        <v>#DIV/0!</v>
      </c>
      <c r="R1637" s="80" t="e">
        <f>AVERAGEIFS(Entrada!$J$7:$J$3006,Entrada!$D$7:$D$3006,$D$5,Entrada!$I$7:$I$3006,P1637)</f>
        <v>#DIV/0!</v>
      </c>
      <c r="S1637" s="80">
        <v>1.6330000000000001E-2</v>
      </c>
    </row>
    <row r="1638" spans="14:19" ht="15" customHeight="1">
      <c r="N1638" s="80" t="str">
        <f t="shared" si="55"/>
        <v/>
      </c>
      <c r="O1638" s="80" t="str">
        <f t="shared" si="56"/>
        <v/>
      </c>
      <c r="P1638" s="80" t="str">
        <f>IF(PI_For!C1640=0,"Não cadastrado",PI_For!C1640)</f>
        <v>Não cadastrado</v>
      </c>
      <c r="Q1638" s="80" t="e">
        <f>AVERAGEIFS(Entrada!$G$7:$G$3006,Entrada!$D$7:$D$3006,$D$5,Entrada!$I$7:$I$3006,P1638)</f>
        <v>#DIV/0!</v>
      </c>
      <c r="R1638" s="80" t="e">
        <f>AVERAGEIFS(Entrada!$J$7:$J$3006,Entrada!$D$7:$D$3006,$D$5,Entrada!$I$7:$I$3006,P1638)</f>
        <v>#DIV/0!</v>
      </c>
      <c r="S1638" s="80">
        <v>1.634E-2</v>
      </c>
    </row>
    <row r="1639" spans="14:19" ht="15" customHeight="1">
      <c r="N1639" s="80" t="str">
        <f t="shared" si="55"/>
        <v/>
      </c>
      <c r="O1639" s="80" t="str">
        <f t="shared" si="56"/>
        <v/>
      </c>
      <c r="P1639" s="80" t="str">
        <f>IF(PI_For!C1641=0,"Não cadastrado",PI_For!C1641)</f>
        <v>Não cadastrado</v>
      </c>
      <c r="Q1639" s="80" t="e">
        <f>AVERAGEIFS(Entrada!$G$7:$G$3006,Entrada!$D$7:$D$3006,$D$5,Entrada!$I$7:$I$3006,P1639)</f>
        <v>#DIV/0!</v>
      </c>
      <c r="R1639" s="80" t="e">
        <f>AVERAGEIFS(Entrada!$J$7:$J$3006,Entrada!$D$7:$D$3006,$D$5,Entrada!$I$7:$I$3006,P1639)</f>
        <v>#DIV/0!</v>
      </c>
      <c r="S1639" s="80">
        <v>1.635E-2</v>
      </c>
    </row>
    <row r="1640" spans="14:19" ht="15" customHeight="1">
      <c r="N1640" s="80" t="str">
        <f t="shared" si="55"/>
        <v/>
      </c>
      <c r="O1640" s="80" t="str">
        <f t="shared" si="56"/>
        <v/>
      </c>
      <c r="P1640" s="80" t="str">
        <f>IF(PI_For!C1642=0,"Não cadastrado",PI_For!C1642)</f>
        <v>Não cadastrado</v>
      </c>
      <c r="Q1640" s="80" t="e">
        <f>AVERAGEIFS(Entrada!$G$7:$G$3006,Entrada!$D$7:$D$3006,$D$5,Entrada!$I$7:$I$3006,P1640)</f>
        <v>#DIV/0!</v>
      </c>
      <c r="R1640" s="80" t="e">
        <f>AVERAGEIFS(Entrada!$J$7:$J$3006,Entrada!$D$7:$D$3006,$D$5,Entrada!$I$7:$I$3006,P1640)</f>
        <v>#DIV/0!</v>
      </c>
      <c r="S1640" s="80">
        <v>1.636E-2</v>
      </c>
    </row>
    <row r="1641" spans="14:19" ht="15" customHeight="1">
      <c r="N1641" s="80" t="str">
        <f t="shared" si="55"/>
        <v/>
      </c>
      <c r="O1641" s="80" t="str">
        <f t="shared" si="56"/>
        <v/>
      </c>
      <c r="P1641" s="80" t="str">
        <f>IF(PI_For!C1643=0,"Não cadastrado",PI_For!C1643)</f>
        <v>Não cadastrado</v>
      </c>
      <c r="Q1641" s="80" t="e">
        <f>AVERAGEIFS(Entrada!$G$7:$G$3006,Entrada!$D$7:$D$3006,$D$5,Entrada!$I$7:$I$3006,P1641)</f>
        <v>#DIV/0!</v>
      </c>
      <c r="R1641" s="80" t="e">
        <f>AVERAGEIFS(Entrada!$J$7:$J$3006,Entrada!$D$7:$D$3006,$D$5,Entrada!$I$7:$I$3006,P1641)</f>
        <v>#DIV/0!</v>
      </c>
      <c r="S1641" s="80">
        <v>1.6369999999999999E-2</v>
      </c>
    </row>
    <row r="1642" spans="14:19" ht="15" customHeight="1">
      <c r="N1642" s="80" t="str">
        <f t="shared" si="55"/>
        <v/>
      </c>
      <c r="O1642" s="80" t="str">
        <f t="shared" si="56"/>
        <v/>
      </c>
      <c r="P1642" s="80" t="str">
        <f>IF(PI_For!C1644=0,"Não cadastrado",PI_For!C1644)</f>
        <v>Não cadastrado</v>
      </c>
      <c r="Q1642" s="80" t="e">
        <f>AVERAGEIFS(Entrada!$G$7:$G$3006,Entrada!$D$7:$D$3006,$D$5,Entrada!$I$7:$I$3006,P1642)</f>
        <v>#DIV/0!</v>
      </c>
      <c r="R1642" s="80" t="e">
        <f>AVERAGEIFS(Entrada!$J$7:$J$3006,Entrada!$D$7:$D$3006,$D$5,Entrada!$I$7:$I$3006,P1642)</f>
        <v>#DIV/0!</v>
      </c>
      <c r="S1642" s="80">
        <v>1.6379999999999999E-2</v>
      </c>
    </row>
    <row r="1643" spans="14:19" ht="15" customHeight="1">
      <c r="N1643" s="80" t="str">
        <f t="shared" si="55"/>
        <v/>
      </c>
      <c r="O1643" s="80" t="str">
        <f t="shared" si="56"/>
        <v/>
      </c>
      <c r="P1643" s="80" t="str">
        <f>IF(PI_For!C1645=0,"Não cadastrado",PI_For!C1645)</f>
        <v>Não cadastrado</v>
      </c>
      <c r="Q1643" s="80" t="e">
        <f>AVERAGEIFS(Entrada!$G$7:$G$3006,Entrada!$D$7:$D$3006,$D$5,Entrada!$I$7:$I$3006,P1643)</f>
        <v>#DIV/0!</v>
      </c>
      <c r="R1643" s="80" t="e">
        <f>AVERAGEIFS(Entrada!$J$7:$J$3006,Entrada!$D$7:$D$3006,$D$5,Entrada!$I$7:$I$3006,P1643)</f>
        <v>#DIV/0!</v>
      </c>
      <c r="S1643" s="80">
        <v>1.6389999999999998E-2</v>
      </c>
    </row>
    <row r="1644" spans="14:19" ht="15" customHeight="1">
      <c r="N1644" s="80" t="str">
        <f t="shared" si="55"/>
        <v/>
      </c>
      <c r="O1644" s="80" t="str">
        <f t="shared" si="56"/>
        <v/>
      </c>
      <c r="P1644" s="80" t="str">
        <f>IF(PI_For!C1646=0,"Não cadastrado",PI_For!C1646)</f>
        <v>Não cadastrado</v>
      </c>
      <c r="Q1644" s="80" t="e">
        <f>AVERAGEIFS(Entrada!$G$7:$G$3006,Entrada!$D$7:$D$3006,$D$5,Entrada!$I$7:$I$3006,P1644)</f>
        <v>#DIV/0!</v>
      </c>
      <c r="R1644" s="80" t="e">
        <f>AVERAGEIFS(Entrada!$J$7:$J$3006,Entrada!$D$7:$D$3006,$D$5,Entrada!$I$7:$I$3006,P1644)</f>
        <v>#DIV/0!</v>
      </c>
      <c r="S1644" s="80">
        <v>1.6400000000000001E-2</v>
      </c>
    </row>
    <row r="1645" spans="14:19" ht="15" customHeight="1">
      <c r="N1645" s="80" t="str">
        <f t="shared" si="55"/>
        <v/>
      </c>
      <c r="O1645" s="80" t="str">
        <f t="shared" si="56"/>
        <v/>
      </c>
      <c r="P1645" s="80" t="str">
        <f>IF(PI_For!C1647=0,"Não cadastrado",PI_For!C1647)</f>
        <v>Não cadastrado</v>
      </c>
      <c r="Q1645" s="80" t="e">
        <f>AVERAGEIFS(Entrada!$G$7:$G$3006,Entrada!$D$7:$D$3006,$D$5,Entrada!$I$7:$I$3006,P1645)</f>
        <v>#DIV/0!</v>
      </c>
      <c r="R1645" s="80" t="e">
        <f>AVERAGEIFS(Entrada!$J$7:$J$3006,Entrada!$D$7:$D$3006,$D$5,Entrada!$I$7:$I$3006,P1645)</f>
        <v>#DIV/0!</v>
      </c>
      <c r="S1645" s="80">
        <v>1.6410000000000001E-2</v>
      </c>
    </row>
    <row r="1646" spans="14:19" ht="15" customHeight="1">
      <c r="N1646" s="80" t="str">
        <f t="shared" si="55"/>
        <v/>
      </c>
      <c r="O1646" s="80" t="str">
        <f t="shared" si="56"/>
        <v/>
      </c>
      <c r="P1646" s="80" t="str">
        <f>IF(PI_For!C1648=0,"Não cadastrado",PI_For!C1648)</f>
        <v>Não cadastrado</v>
      </c>
      <c r="Q1646" s="80" t="e">
        <f>AVERAGEIFS(Entrada!$G$7:$G$3006,Entrada!$D$7:$D$3006,$D$5,Entrada!$I$7:$I$3006,P1646)</f>
        <v>#DIV/0!</v>
      </c>
      <c r="R1646" s="80" t="e">
        <f>AVERAGEIFS(Entrada!$J$7:$J$3006,Entrada!$D$7:$D$3006,$D$5,Entrada!$I$7:$I$3006,P1646)</f>
        <v>#DIV/0!</v>
      </c>
      <c r="S1646" s="80">
        <v>1.6420000000000001E-2</v>
      </c>
    </row>
    <row r="1647" spans="14:19" ht="15" customHeight="1">
      <c r="N1647" s="80" t="str">
        <f t="shared" si="55"/>
        <v/>
      </c>
      <c r="O1647" s="80" t="str">
        <f t="shared" si="56"/>
        <v/>
      </c>
      <c r="P1647" s="80" t="str">
        <f>IF(PI_For!C1649=0,"Não cadastrado",PI_For!C1649)</f>
        <v>Não cadastrado</v>
      </c>
      <c r="Q1647" s="80" t="e">
        <f>AVERAGEIFS(Entrada!$G$7:$G$3006,Entrada!$D$7:$D$3006,$D$5,Entrada!$I$7:$I$3006,P1647)</f>
        <v>#DIV/0!</v>
      </c>
      <c r="R1647" s="80" t="e">
        <f>AVERAGEIFS(Entrada!$J$7:$J$3006,Entrada!$D$7:$D$3006,$D$5,Entrada!$I$7:$I$3006,P1647)</f>
        <v>#DIV/0!</v>
      </c>
      <c r="S1647" s="80">
        <v>1.643E-2</v>
      </c>
    </row>
    <row r="1648" spans="14:19" ht="15" customHeight="1">
      <c r="N1648" s="80" t="str">
        <f t="shared" si="55"/>
        <v/>
      </c>
      <c r="O1648" s="80" t="str">
        <f t="shared" si="56"/>
        <v/>
      </c>
      <c r="P1648" s="80" t="str">
        <f>IF(PI_For!C1650=0,"Não cadastrado",PI_For!C1650)</f>
        <v>Não cadastrado</v>
      </c>
      <c r="Q1648" s="80" t="e">
        <f>AVERAGEIFS(Entrada!$G$7:$G$3006,Entrada!$D$7:$D$3006,$D$5,Entrada!$I$7:$I$3006,P1648)</f>
        <v>#DIV/0!</v>
      </c>
      <c r="R1648" s="80" t="e">
        <f>AVERAGEIFS(Entrada!$J$7:$J$3006,Entrada!$D$7:$D$3006,$D$5,Entrada!$I$7:$I$3006,P1648)</f>
        <v>#DIV/0!</v>
      </c>
      <c r="S1648" s="80">
        <v>1.644E-2</v>
      </c>
    </row>
    <row r="1649" spans="14:19" ht="15" customHeight="1">
      <c r="N1649" s="80" t="str">
        <f t="shared" si="55"/>
        <v/>
      </c>
      <c r="O1649" s="80" t="str">
        <f t="shared" si="56"/>
        <v/>
      </c>
      <c r="P1649" s="80" t="str">
        <f>IF(PI_For!C1651=0,"Não cadastrado",PI_For!C1651)</f>
        <v>Não cadastrado</v>
      </c>
      <c r="Q1649" s="80" t="e">
        <f>AVERAGEIFS(Entrada!$G$7:$G$3006,Entrada!$D$7:$D$3006,$D$5,Entrada!$I$7:$I$3006,P1649)</f>
        <v>#DIV/0!</v>
      </c>
      <c r="R1649" s="80" t="e">
        <f>AVERAGEIFS(Entrada!$J$7:$J$3006,Entrada!$D$7:$D$3006,$D$5,Entrada!$I$7:$I$3006,P1649)</f>
        <v>#DIV/0!</v>
      </c>
      <c r="S1649" s="80">
        <v>1.6449999999999999E-2</v>
      </c>
    </row>
    <row r="1650" spans="14:19" ht="15" customHeight="1">
      <c r="N1650" s="80" t="str">
        <f t="shared" si="55"/>
        <v/>
      </c>
      <c r="O1650" s="80" t="str">
        <f t="shared" si="56"/>
        <v/>
      </c>
      <c r="P1650" s="80" t="str">
        <f>IF(PI_For!C1652=0,"Não cadastrado",PI_For!C1652)</f>
        <v>Não cadastrado</v>
      </c>
      <c r="Q1650" s="80" t="e">
        <f>AVERAGEIFS(Entrada!$G$7:$G$3006,Entrada!$D$7:$D$3006,$D$5,Entrada!$I$7:$I$3006,P1650)</f>
        <v>#DIV/0!</v>
      </c>
      <c r="R1650" s="80" t="e">
        <f>AVERAGEIFS(Entrada!$J$7:$J$3006,Entrada!$D$7:$D$3006,$D$5,Entrada!$I$7:$I$3006,P1650)</f>
        <v>#DIV/0!</v>
      </c>
      <c r="S1650" s="80">
        <v>1.6459999999999999E-2</v>
      </c>
    </row>
    <row r="1651" spans="14:19" ht="15" customHeight="1">
      <c r="N1651" s="80" t="str">
        <f t="shared" si="55"/>
        <v/>
      </c>
      <c r="O1651" s="80" t="str">
        <f t="shared" si="56"/>
        <v/>
      </c>
      <c r="P1651" s="80" t="str">
        <f>IF(PI_For!C1653=0,"Não cadastrado",PI_For!C1653)</f>
        <v>Não cadastrado</v>
      </c>
      <c r="Q1651" s="80" t="e">
        <f>AVERAGEIFS(Entrada!$G$7:$G$3006,Entrada!$D$7:$D$3006,$D$5,Entrada!$I$7:$I$3006,P1651)</f>
        <v>#DIV/0!</v>
      </c>
      <c r="R1651" s="80" t="e">
        <f>AVERAGEIFS(Entrada!$J$7:$J$3006,Entrada!$D$7:$D$3006,$D$5,Entrada!$I$7:$I$3006,P1651)</f>
        <v>#DIV/0!</v>
      </c>
      <c r="S1651" s="80">
        <v>1.6469999999999999E-2</v>
      </c>
    </row>
    <row r="1652" spans="14:19" ht="15" customHeight="1">
      <c r="N1652" s="80" t="str">
        <f t="shared" si="55"/>
        <v/>
      </c>
      <c r="O1652" s="80" t="str">
        <f t="shared" si="56"/>
        <v/>
      </c>
      <c r="P1652" s="80" t="str">
        <f>IF(PI_For!C1654=0,"Não cadastrado",PI_For!C1654)</f>
        <v>Não cadastrado</v>
      </c>
      <c r="Q1652" s="80" t="e">
        <f>AVERAGEIFS(Entrada!$G$7:$G$3006,Entrada!$D$7:$D$3006,$D$5,Entrada!$I$7:$I$3006,P1652)</f>
        <v>#DIV/0!</v>
      </c>
      <c r="R1652" s="80" t="e">
        <f>AVERAGEIFS(Entrada!$J$7:$J$3006,Entrada!$D$7:$D$3006,$D$5,Entrada!$I$7:$I$3006,P1652)</f>
        <v>#DIV/0!</v>
      </c>
      <c r="S1652" s="80">
        <v>1.6480000000000002E-2</v>
      </c>
    </row>
    <row r="1653" spans="14:19" ht="15" customHeight="1">
      <c r="N1653" s="80" t="str">
        <f t="shared" si="55"/>
        <v/>
      </c>
      <c r="O1653" s="80" t="str">
        <f t="shared" si="56"/>
        <v/>
      </c>
      <c r="P1653" s="80" t="str">
        <f>IF(PI_For!C1655=0,"Não cadastrado",PI_For!C1655)</f>
        <v>Não cadastrado</v>
      </c>
      <c r="Q1653" s="80" t="e">
        <f>AVERAGEIFS(Entrada!$G$7:$G$3006,Entrada!$D$7:$D$3006,$D$5,Entrada!$I$7:$I$3006,P1653)</f>
        <v>#DIV/0!</v>
      </c>
      <c r="R1653" s="80" t="e">
        <f>AVERAGEIFS(Entrada!$J$7:$J$3006,Entrada!$D$7:$D$3006,$D$5,Entrada!$I$7:$I$3006,P1653)</f>
        <v>#DIV/0!</v>
      </c>
      <c r="S1653" s="80">
        <v>1.6490000000000001E-2</v>
      </c>
    </row>
    <row r="1654" spans="14:19" ht="15" customHeight="1">
      <c r="N1654" s="80" t="str">
        <f t="shared" si="55"/>
        <v/>
      </c>
      <c r="O1654" s="80" t="str">
        <f t="shared" si="56"/>
        <v/>
      </c>
      <c r="P1654" s="80" t="str">
        <f>IF(PI_For!C1656=0,"Não cadastrado",PI_For!C1656)</f>
        <v>Não cadastrado</v>
      </c>
      <c r="Q1654" s="80" t="e">
        <f>AVERAGEIFS(Entrada!$G$7:$G$3006,Entrada!$D$7:$D$3006,$D$5,Entrada!$I$7:$I$3006,P1654)</f>
        <v>#DIV/0!</v>
      </c>
      <c r="R1654" s="80" t="e">
        <f>AVERAGEIFS(Entrada!$J$7:$J$3006,Entrada!$D$7:$D$3006,$D$5,Entrada!$I$7:$I$3006,P1654)</f>
        <v>#DIV/0!</v>
      </c>
      <c r="S1654" s="80">
        <v>1.6500000000000001E-2</v>
      </c>
    </row>
    <row r="1655" spans="14:19" ht="15" customHeight="1">
      <c r="N1655" s="80" t="str">
        <f t="shared" si="55"/>
        <v/>
      </c>
      <c r="O1655" s="80" t="str">
        <f t="shared" si="56"/>
        <v/>
      </c>
      <c r="P1655" s="80" t="str">
        <f>IF(PI_For!C1657=0,"Não cadastrado",PI_For!C1657)</f>
        <v>Não cadastrado</v>
      </c>
      <c r="Q1655" s="80" t="e">
        <f>AVERAGEIFS(Entrada!$G$7:$G$3006,Entrada!$D$7:$D$3006,$D$5,Entrada!$I$7:$I$3006,P1655)</f>
        <v>#DIV/0!</v>
      </c>
      <c r="R1655" s="80" t="e">
        <f>AVERAGEIFS(Entrada!$J$7:$J$3006,Entrada!$D$7:$D$3006,$D$5,Entrada!$I$7:$I$3006,P1655)</f>
        <v>#DIV/0!</v>
      </c>
      <c r="S1655" s="80">
        <v>1.651E-2</v>
      </c>
    </row>
    <row r="1656" spans="14:19" ht="15" customHeight="1">
      <c r="N1656" s="80" t="str">
        <f t="shared" si="55"/>
        <v/>
      </c>
      <c r="O1656" s="80" t="str">
        <f t="shared" si="56"/>
        <v/>
      </c>
      <c r="P1656" s="80" t="str">
        <f>IF(PI_For!C1658=0,"Não cadastrado",PI_For!C1658)</f>
        <v>Não cadastrado</v>
      </c>
      <c r="Q1656" s="80" t="e">
        <f>AVERAGEIFS(Entrada!$G$7:$G$3006,Entrada!$D$7:$D$3006,$D$5,Entrada!$I$7:$I$3006,P1656)</f>
        <v>#DIV/0!</v>
      </c>
      <c r="R1656" s="80" t="e">
        <f>AVERAGEIFS(Entrada!$J$7:$J$3006,Entrada!$D$7:$D$3006,$D$5,Entrada!$I$7:$I$3006,P1656)</f>
        <v>#DIV/0!</v>
      </c>
      <c r="S1656" s="80">
        <v>1.652E-2</v>
      </c>
    </row>
    <row r="1657" spans="14:19" ht="15" customHeight="1">
      <c r="N1657" s="80" t="str">
        <f t="shared" si="55"/>
        <v/>
      </c>
      <c r="O1657" s="80" t="str">
        <f t="shared" si="56"/>
        <v/>
      </c>
      <c r="P1657" s="80" t="str">
        <f>IF(PI_For!C1659=0,"Não cadastrado",PI_For!C1659)</f>
        <v>Não cadastrado</v>
      </c>
      <c r="Q1657" s="80" t="e">
        <f>AVERAGEIFS(Entrada!$G$7:$G$3006,Entrada!$D$7:$D$3006,$D$5,Entrada!$I$7:$I$3006,P1657)</f>
        <v>#DIV/0!</v>
      </c>
      <c r="R1657" s="80" t="e">
        <f>AVERAGEIFS(Entrada!$J$7:$J$3006,Entrada!$D$7:$D$3006,$D$5,Entrada!$I$7:$I$3006,P1657)</f>
        <v>#DIV/0!</v>
      </c>
      <c r="S1657" s="80">
        <v>1.653E-2</v>
      </c>
    </row>
    <row r="1658" spans="14:19" ht="15" customHeight="1">
      <c r="N1658" s="80" t="str">
        <f t="shared" si="55"/>
        <v/>
      </c>
      <c r="O1658" s="80" t="str">
        <f t="shared" si="56"/>
        <v/>
      </c>
      <c r="P1658" s="80" t="str">
        <f>IF(PI_For!C1660=0,"Não cadastrado",PI_For!C1660)</f>
        <v>Não cadastrado</v>
      </c>
      <c r="Q1658" s="80" t="e">
        <f>AVERAGEIFS(Entrada!$G$7:$G$3006,Entrada!$D$7:$D$3006,$D$5,Entrada!$I$7:$I$3006,P1658)</f>
        <v>#DIV/0!</v>
      </c>
      <c r="R1658" s="80" t="e">
        <f>AVERAGEIFS(Entrada!$J$7:$J$3006,Entrada!$D$7:$D$3006,$D$5,Entrada!$I$7:$I$3006,P1658)</f>
        <v>#DIV/0!</v>
      </c>
      <c r="S1658" s="80">
        <v>1.6539999999999999E-2</v>
      </c>
    </row>
    <row r="1659" spans="14:19" ht="15" customHeight="1">
      <c r="N1659" s="80" t="str">
        <f t="shared" si="55"/>
        <v/>
      </c>
      <c r="O1659" s="80" t="str">
        <f t="shared" si="56"/>
        <v/>
      </c>
      <c r="P1659" s="80" t="str">
        <f>IF(PI_For!C1661=0,"Não cadastrado",PI_For!C1661)</f>
        <v>Não cadastrado</v>
      </c>
      <c r="Q1659" s="80" t="e">
        <f>AVERAGEIFS(Entrada!$G$7:$G$3006,Entrada!$D$7:$D$3006,$D$5,Entrada!$I$7:$I$3006,P1659)</f>
        <v>#DIV/0!</v>
      </c>
      <c r="R1659" s="80" t="e">
        <f>AVERAGEIFS(Entrada!$J$7:$J$3006,Entrada!$D$7:$D$3006,$D$5,Entrada!$I$7:$I$3006,P1659)</f>
        <v>#DIV/0!</v>
      </c>
      <c r="S1659" s="80">
        <v>1.6549999999999999E-2</v>
      </c>
    </row>
    <row r="1660" spans="14:19" ht="15" customHeight="1">
      <c r="N1660" s="80" t="str">
        <f t="shared" si="55"/>
        <v/>
      </c>
      <c r="O1660" s="80" t="str">
        <f t="shared" si="56"/>
        <v/>
      </c>
      <c r="P1660" s="80" t="str">
        <f>IF(PI_For!C1662=0,"Não cadastrado",PI_For!C1662)</f>
        <v>Não cadastrado</v>
      </c>
      <c r="Q1660" s="80" t="e">
        <f>AVERAGEIFS(Entrada!$G$7:$G$3006,Entrada!$D$7:$D$3006,$D$5,Entrada!$I$7:$I$3006,P1660)</f>
        <v>#DIV/0!</v>
      </c>
      <c r="R1660" s="80" t="e">
        <f>AVERAGEIFS(Entrada!$J$7:$J$3006,Entrada!$D$7:$D$3006,$D$5,Entrada!$I$7:$I$3006,P1660)</f>
        <v>#DIV/0!</v>
      </c>
      <c r="S1660" s="80">
        <v>1.6559999999999998E-2</v>
      </c>
    </row>
    <row r="1661" spans="14:19" ht="15" customHeight="1">
      <c r="N1661" s="80" t="str">
        <f t="shared" si="55"/>
        <v/>
      </c>
      <c r="O1661" s="80" t="str">
        <f t="shared" si="56"/>
        <v/>
      </c>
      <c r="P1661" s="80" t="str">
        <f>IF(PI_For!C1663=0,"Não cadastrado",PI_For!C1663)</f>
        <v>Não cadastrado</v>
      </c>
      <c r="Q1661" s="80" t="e">
        <f>AVERAGEIFS(Entrada!$G$7:$G$3006,Entrada!$D$7:$D$3006,$D$5,Entrada!$I$7:$I$3006,P1661)</f>
        <v>#DIV/0!</v>
      </c>
      <c r="R1661" s="80" t="e">
        <f>AVERAGEIFS(Entrada!$J$7:$J$3006,Entrada!$D$7:$D$3006,$D$5,Entrada!$I$7:$I$3006,P1661)</f>
        <v>#DIV/0!</v>
      </c>
      <c r="S1661" s="80">
        <v>1.6570000000000001E-2</v>
      </c>
    </row>
    <row r="1662" spans="14:19" ht="15" customHeight="1">
      <c r="N1662" s="80" t="str">
        <f t="shared" si="55"/>
        <v/>
      </c>
      <c r="O1662" s="80" t="str">
        <f t="shared" si="56"/>
        <v/>
      </c>
      <c r="P1662" s="80" t="str">
        <f>IF(PI_For!C1664=0,"Não cadastrado",PI_For!C1664)</f>
        <v>Não cadastrado</v>
      </c>
      <c r="Q1662" s="80" t="e">
        <f>AVERAGEIFS(Entrada!$G$7:$G$3006,Entrada!$D$7:$D$3006,$D$5,Entrada!$I$7:$I$3006,P1662)</f>
        <v>#DIV/0!</v>
      </c>
      <c r="R1662" s="80" t="e">
        <f>AVERAGEIFS(Entrada!$J$7:$J$3006,Entrada!$D$7:$D$3006,$D$5,Entrada!$I$7:$I$3006,P1662)</f>
        <v>#DIV/0!</v>
      </c>
      <c r="S1662" s="80">
        <v>1.6580000000000001E-2</v>
      </c>
    </row>
    <row r="1663" spans="14:19" ht="15" customHeight="1">
      <c r="N1663" s="80" t="str">
        <f t="shared" si="55"/>
        <v/>
      </c>
      <c r="O1663" s="80" t="str">
        <f t="shared" si="56"/>
        <v/>
      </c>
      <c r="P1663" s="80" t="str">
        <f>IF(PI_For!C1665=0,"Não cadastrado",PI_For!C1665)</f>
        <v>Não cadastrado</v>
      </c>
      <c r="Q1663" s="80" t="e">
        <f>AVERAGEIFS(Entrada!$G$7:$G$3006,Entrada!$D$7:$D$3006,$D$5,Entrada!$I$7:$I$3006,P1663)</f>
        <v>#DIV/0!</v>
      </c>
      <c r="R1663" s="80" t="e">
        <f>AVERAGEIFS(Entrada!$J$7:$J$3006,Entrada!$D$7:$D$3006,$D$5,Entrada!$I$7:$I$3006,P1663)</f>
        <v>#DIV/0!</v>
      </c>
      <c r="S1663" s="80">
        <v>1.6590000000000001E-2</v>
      </c>
    </row>
    <row r="1664" spans="14:19" ht="15" customHeight="1">
      <c r="N1664" s="80" t="str">
        <f t="shared" si="55"/>
        <v/>
      </c>
      <c r="O1664" s="80" t="str">
        <f t="shared" si="56"/>
        <v/>
      </c>
      <c r="P1664" s="80" t="str">
        <f>IF(PI_For!C1666=0,"Não cadastrado",PI_For!C1666)</f>
        <v>Não cadastrado</v>
      </c>
      <c r="Q1664" s="80" t="e">
        <f>AVERAGEIFS(Entrada!$G$7:$G$3006,Entrada!$D$7:$D$3006,$D$5,Entrada!$I$7:$I$3006,P1664)</f>
        <v>#DIV/0!</v>
      </c>
      <c r="R1664" s="80" t="e">
        <f>AVERAGEIFS(Entrada!$J$7:$J$3006,Entrada!$D$7:$D$3006,$D$5,Entrada!$I$7:$I$3006,P1664)</f>
        <v>#DIV/0!</v>
      </c>
      <c r="S1664" s="80">
        <v>1.66E-2</v>
      </c>
    </row>
    <row r="1665" spans="14:19" ht="15" customHeight="1">
      <c r="N1665" s="80" t="str">
        <f t="shared" si="55"/>
        <v/>
      </c>
      <c r="O1665" s="80" t="str">
        <f t="shared" si="56"/>
        <v/>
      </c>
      <c r="P1665" s="80" t="str">
        <f>IF(PI_For!C1667=0,"Não cadastrado",PI_For!C1667)</f>
        <v>Não cadastrado</v>
      </c>
      <c r="Q1665" s="80" t="e">
        <f>AVERAGEIFS(Entrada!$G$7:$G$3006,Entrada!$D$7:$D$3006,$D$5,Entrada!$I$7:$I$3006,P1665)</f>
        <v>#DIV/0!</v>
      </c>
      <c r="R1665" s="80" t="e">
        <f>AVERAGEIFS(Entrada!$J$7:$J$3006,Entrada!$D$7:$D$3006,$D$5,Entrada!$I$7:$I$3006,P1665)</f>
        <v>#DIV/0!</v>
      </c>
      <c r="S1665" s="80">
        <v>1.661E-2</v>
      </c>
    </row>
    <row r="1666" spans="14:19" ht="15" customHeight="1">
      <c r="N1666" s="80" t="str">
        <f t="shared" si="55"/>
        <v/>
      </c>
      <c r="O1666" s="80" t="str">
        <f t="shared" si="56"/>
        <v/>
      </c>
      <c r="P1666" s="80" t="str">
        <f>IF(PI_For!C1668=0,"Não cadastrado",PI_For!C1668)</f>
        <v>Não cadastrado</v>
      </c>
      <c r="Q1666" s="80" t="e">
        <f>AVERAGEIFS(Entrada!$G$7:$G$3006,Entrada!$D$7:$D$3006,$D$5,Entrada!$I$7:$I$3006,P1666)</f>
        <v>#DIV/0!</v>
      </c>
      <c r="R1666" s="80" t="e">
        <f>AVERAGEIFS(Entrada!$J$7:$J$3006,Entrada!$D$7:$D$3006,$D$5,Entrada!$I$7:$I$3006,P1666)</f>
        <v>#DIV/0!</v>
      </c>
      <c r="S1666" s="80">
        <v>1.6619999999999999E-2</v>
      </c>
    </row>
    <row r="1667" spans="14:19" ht="15" customHeight="1">
      <c r="N1667" s="80" t="str">
        <f t="shared" si="55"/>
        <v/>
      </c>
      <c r="O1667" s="80" t="str">
        <f t="shared" si="56"/>
        <v/>
      </c>
      <c r="P1667" s="80" t="str">
        <f>IF(PI_For!C1669=0,"Não cadastrado",PI_For!C1669)</f>
        <v>Não cadastrado</v>
      </c>
      <c r="Q1667" s="80" t="e">
        <f>AVERAGEIFS(Entrada!$G$7:$G$3006,Entrada!$D$7:$D$3006,$D$5,Entrada!$I$7:$I$3006,P1667)</f>
        <v>#DIV/0!</v>
      </c>
      <c r="R1667" s="80" t="e">
        <f>AVERAGEIFS(Entrada!$J$7:$J$3006,Entrada!$D$7:$D$3006,$D$5,Entrada!$I$7:$I$3006,P1667)</f>
        <v>#DIV/0!</v>
      </c>
      <c r="S1667" s="80">
        <v>1.6629999999999999E-2</v>
      </c>
    </row>
    <row r="1668" spans="14:19" ht="15" customHeight="1">
      <c r="N1668" s="80" t="str">
        <f t="shared" si="55"/>
        <v/>
      </c>
      <c r="O1668" s="80" t="str">
        <f t="shared" si="56"/>
        <v/>
      </c>
      <c r="P1668" s="80" t="str">
        <f>IF(PI_For!C1670=0,"Não cadastrado",PI_For!C1670)</f>
        <v>Não cadastrado</v>
      </c>
      <c r="Q1668" s="80" t="e">
        <f>AVERAGEIFS(Entrada!$G$7:$G$3006,Entrada!$D$7:$D$3006,$D$5,Entrada!$I$7:$I$3006,P1668)</f>
        <v>#DIV/0!</v>
      </c>
      <c r="R1668" s="80" t="e">
        <f>AVERAGEIFS(Entrada!$J$7:$J$3006,Entrada!$D$7:$D$3006,$D$5,Entrada!$I$7:$I$3006,P1668)</f>
        <v>#DIV/0!</v>
      </c>
      <c r="S1668" s="80">
        <v>1.6639999999999999E-2</v>
      </c>
    </row>
    <row r="1669" spans="14:19" ht="15" customHeight="1">
      <c r="N1669" s="80" t="str">
        <f t="shared" si="55"/>
        <v/>
      </c>
      <c r="O1669" s="80" t="str">
        <f t="shared" si="56"/>
        <v/>
      </c>
      <c r="P1669" s="80" t="str">
        <f>IF(PI_For!C1671=0,"Não cadastrado",PI_For!C1671)</f>
        <v>Não cadastrado</v>
      </c>
      <c r="Q1669" s="80" t="e">
        <f>AVERAGEIFS(Entrada!$G$7:$G$3006,Entrada!$D$7:$D$3006,$D$5,Entrada!$I$7:$I$3006,P1669)</f>
        <v>#DIV/0!</v>
      </c>
      <c r="R1669" s="80" t="e">
        <f>AVERAGEIFS(Entrada!$J$7:$J$3006,Entrada!$D$7:$D$3006,$D$5,Entrada!$I$7:$I$3006,P1669)</f>
        <v>#DIV/0!</v>
      </c>
      <c r="S1669" s="80">
        <v>1.6650000000000002E-2</v>
      </c>
    </row>
    <row r="1670" spans="14:19" ht="15" customHeight="1">
      <c r="N1670" s="80" t="str">
        <f t="shared" ref="N1670:N1733" si="57">IFERROR(Q1670+S1670,"")</f>
        <v/>
      </c>
      <c r="O1670" s="80" t="str">
        <f t="shared" ref="O1670:O1733" si="58">IFERROR(R1670+S1670,"")</f>
        <v/>
      </c>
      <c r="P1670" s="80" t="str">
        <f>IF(PI_For!C1672=0,"Não cadastrado",PI_For!C1672)</f>
        <v>Não cadastrado</v>
      </c>
      <c r="Q1670" s="80" t="e">
        <f>AVERAGEIFS(Entrada!$G$7:$G$3006,Entrada!$D$7:$D$3006,$D$5,Entrada!$I$7:$I$3006,P1670)</f>
        <v>#DIV/0!</v>
      </c>
      <c r="R1670" s="80" t="e">
        <f>AVERAGEIFS(Entrada!$J$7:$J$3006,Entrada!$D$7:$D$3006,$D$5,Entrada!$I$7:$I$3006,P1670)</f>
        <v>#DIV/0!</v>
      </c>
      <c r="S1670" s="80">
        <v>1.6660000000000001E-2</v>
      </c>
    </row>
    <row r="1671" spans="14:19" ht="15" customHeight="1">
      <c r="N1671" s="80" t="str">
        <f t="shared" si="57"/>
        <v/>
      </c>
      <c r="O1671" s="80" t="str">
        <f t="shared" si="58"/>
        <v/>
      </c>
      <c r="P1671" s="80" t="str">
        <f>IF(PI_For!C1673=0,"Não cadastrado",PI_For!C1673)</f>
        <v>Não cadastrado</v>
      </c>
      <c r="Q1671" s="80" t="e">
        <f>AVERAGEIFS(Entrada!$G$7:$G$3006,Entrada!$D$7:$D$3006,$D$5,Entrada!$I$7:$I$3006,P1671)</f>
        <v>#DIV/0!</v>
      </c>
      <c r="R1671" s="80" t="e">
        <f>AVERAGEIFS(Entrada!$J$7:$J$3006,Entrada!$D$7:$D$3006,$D$5,Entrada!$I$7:$I$3006,P1671)</f>
        <v>#DIV/0!</v>
      </c>
      <c r="S1671" s="80">
        <v>1.6670000000000001E-2</v>
      </c>
    </row>
    <row r="1672" spans="14:19" ht="15" customHeight="1">
      <c r="N1672" s="80" t="str">
        <f t="shared" si="57"/>
        <v/>
      </c>
      <c r="O1672" s="80" t="str">
        <f t="shared" si="58"/>
        <v/>
      </c>
      <c r="P1672" s="80" t="str">
        <f>IF(PI_For!C1674=0,"Não cadastrado",PI_For!C1674)</f>
        <v>Não cadastrado</v>
      </c>
      <c r="Q1672" s="80" t="e">
        <f>AVERAGEIFS(Entrada!$G$7:$G$3006,Entrada!$D$7:$D$3006,$D$5,Entrada!$I$7:$I$3006,P1672)</f>
        <v>#DIV/0!</v>
      </c>
      <c r="R1672" s="80" t="e">
        <f>AVERAGEIFS(Entrada!$J$7:$J$3006,Entrada!$D$7:$D$3006,$D$5,Entrada!$I$7:$I$3006,P1672)</f>
        <v>#DIV/0!</v>
      </c>
      <c r="S1672" s="80">
        <v>1.668E-2</v>
      </c>
    </row>
    <row r="1673" spans="14:19" ht="15" customHeight="1">
      <c r="N1673" s="80" t="str">
        <f t="shared" si="57"/>
        <v/>
      </c>
      <c r="O1673" s="80" t="str">
        <f t="shared" si="58"/>
        <v/>
      </c>
      <c r="P1673" s="80" t="str">
        <f>IF(PI_For!C1675=0,"Não cadastrado",PI_For!C1675)</f>
        <v>Não cadastrado</v>
      </c>
      <c r="Q1673" s="80" t="e">
        <f>AVERAGEIFS(Entrada!$G$7:$G$3006,Entrada!$D$7:$D$3006,$D$5,Entrada!$I$7:$I$3006,P1673)</f>
        <v>#DIV/0!</v>
      </c>
      <c r="R1673" s="80" t="e">
        <f>AVERAGEIFS(Entrada!$J$7:$J$3006,Entrada!$D$7:$D$3006,$D$5,Entrada!$I$7:$I$3006,P1673)</f>
        <v>#DIV/0!</v>
      </c>
      <c r="S1673" s="80">
        <v>1.669E-2</v>
      </c>
    </row>
    <row r="1674" spans="14:19" ht="15" customHeight="1">
      <c r="N1674" s="80" t="str">
        <f t="shared" si="57"/>
        <v/>
      </c>
      <c r="O1674" s="80" t="str">
        <f t="shared" si="58"/>
        <v/>
      </c>
      <c r="P1674" s="80" t="str">
        <f>IF(PI_For!C1676=0,"Não cadastrado",PI_For!C1676)</f>
        <v>Não cadastrado</v>
      </c>
      <c r="Q1674" s="80" t="e">
        <f>AVERAGEIFS(Entrada!$G$7:$G$3006,Entrada!$D$7:$D$3006,$D$5,Entrada!$I$7:$I$3006,P1674)</f>
        <v>#DIV/0!</v>
      </c>
      <c r="R1674" s="80" t="e">
        <f>AVERAGEIFS(Entrada!$J$7:$J$3006,Entrada!$D$7:$D$3006,$D$5,Entrada!$I$7:$I$3006,P1674)</f>
        <v>#DIV/0!</v>
      </c>
      <c r="S1674" s="80">
        <v>1.67E-2</v>
      </c>
    </row>
    <row r="1675" spans="14:19" ht="15" customHeight="1">
      <c r="N1675" s="80" t="str">
        <f t="shared" si="57"/>
        <v/>
      </c>
      <c r="O1675" s="80" t="str">
        <f t="shared" si="58"/>
        <v/>
      </c>
      <c r="P1675" s="80" t="str">
        <f>IF(PI_For!C1677=0,"Não cadastrado",PI_For!C1677)</f>
        <v>Não cadastrado</v>
      </c>
      <c r="Q1675" s="80" t="e">
        <f>AVERAGEIFS(Entrada!$G$7:$G$3006,Entrada!$D$7:$D$3006,$D$5,Entrada!$I$7:$I$3006,P1675)</f>
        <v>#DIV/0!</v>
      </c>
      <c r="R1675" s="80" t="e">
        <f>AVERAGEIFS(Entrada!$J$7:$J$3006,Entrada!$D$7:$D$3006,$D$5,Entrada!$I$7:$I$3006,P1675)</f>
        <v>#DIV/0!</v>
      </c>
      <c r="S1675" s="80">
        <v>1.6709999999999999E-2</v>
      </c>
    </row>
    <row r="1676" spans="14:19" ht="15" customHeight="1">
      <c r="N1676" s="80" t="str">
        <f t="shared" si="57"/>
        <v/>
      </c>
      <c r="O1676" s="80" t="str">
        <f t="shared" si="58"/>
        <v/>
      </c>
      <c r="P1676" s="80" t="str">
        <f>IF(PI_For!C1678=0,"Não cadastrado",PI_For!C1678)</f>
        <v>Não cadastrado</v>
      </c>
      <c r="Q1676" s="80" t="e">
        <f>AVERAGEIFS(Entrada!$G$7:$G$3006,Entrada!$D$7:$D$3006,$D$5,Entrada!$I$7:$I$3006,P1676)</f>
        <v>#DIV/0!</v>
      </c>
      <c r="R1676" s="80" t="e">
        <f>AVERAGEIFS(Entrada!$J$7:$J$3006,Entrada!$D$7:$D$3006,$D$5,Entrada!$I$7:$I$3006,P1676)</f>
        <v>#DIV/0!</v>
      </c>
      <c r="S1676" s="80">
        <v>1.6719999999999999E-2</v>
      </c>
    </row>
    <row r="1677" spans="14:19" ht="15" customHeight="1">
      <c r="N1677" s="80" t="str">
        <f t="shared" si="57"/>
        <v/>
      </c>
      <c r="O1677" s="80" t="str">
        <f t="shared" si="58"/>
        <v/>
      </c>
      <c r="P1677" s="80" t="str">
        <f>IF(PI_For!C1679=0,"Não cadastrado",PI_For!C1679)</f>
        <v>Não cadastrado</v>
      </c>
      <c r="Q1677" s="80" t="e">
        <f>AVERAGEIFS(Entrada!$G$7:$G$3006,Entrada!$D$7:$D$3006,$D$5,Entrada!$I$7:$I$3006,P1677)</f>
        <v>#DIV/0!</v>
      </c>
      <c r="R1677" s="80" t="e">
        <f>AVERAGEIFS(Entrada!$J$7:$J$3006,Entrada!$D$7:$D$3006,$D$5,Entrada!$I$7:$I$3006,P1677)</f>
        <v>#DIV/0!</v>
      </c>
      <c r="S1677" s="80">
        <v>1.6729999999999998E-2</v>
      </c>
    </row>
    <row r="1678" spans="14:19" ht="15" customHeight="1">
      <c r="N1678" s="80" t="str">
        <f t="shared" si="57"/>
        <v/>
      </c>
      <c r="O1678" s="80" t="str">
        <f t="shared" si="58"/>
        <v/>
      </c>
      <c r="P1678" s="80" t="str">
        <f>IF(PI_For!C1680=0,"Não cadastrado",PI_For!C1680)</f>
        <v>Não cadastrado</v>
      </c>
      <c r="Q1678" s="80" t="e">
        <f>AVERAGEIFS(Entrada!$G$7:$G$3006,Entrada!$D$7:$D$3006,$D$5,Entrada!$I$7:$I$3006,P1678)</f>
        <v>#DIV/0!</v>
      </c>
      <c r="R1678" s="80" t="e">
        <f>AVERAGEIFS(Entrada!$J$7:$J$3006,Entrada!$D$7:$D$3006,$D$5,Entrada!$I$7:$I$3006,P1678)</f>
        <v>#DIV/0!</v>
      </c>
      <c r="S1678" s="80">
        <v>1.6740000000000001E-2</v>
      </c>
    </row>
    <row r="1679" spans="14:19" ht="15" customHeight="1">
      <c r="N1679" s="80" t="str">
        <f t="shared" si="57"/>
        <v/>
      </c>
      <c r="O1679" s="80" t="str">
        <f t="shared" si="58"/>
        <v/>
      </c>
      <c r="P1679" s="80" t="str">
        <f>IF(PI_For!C1681=0,"Não cadastrado",PI_For!C1681)</f>
        <v>Não cadastrado</v>
      </c>
      <c r="Q1679" s="80" t="e">
        <f>AVERAGEIFS(Entrada!$G$7:$G$3006,Entrada!$D$7:$D$3006,$D$5,Entrada!$I$7:$I$3006,P1679)</f>
        <v>#DIV/0!</v>
      </c>
      <c r="R1679" s="80" t="e">
        <f>AVERAGEIFS(Entrada!$J$7:$J$3006,Entrada!$D$7:$D$3006,$D$5,Entrada!$I$7:$I$3006,P1679)</f>
        <v>#DIV/0!</v>
      </c>
      <c r="S1679" s="80">
        <v>1.6750000000000001E-2</v>
      </c>
    </row>
    <row r="1680" spans="14:19" ht="15" customHeight="1">
      <c r="N1680" s="80" t="str">
        <f t="shared" si="57"/>
        <v/>
      </c>
      <c r="O1680" s="80" t="str">
        <f t="shared" si="58"/>
        <v/>
      </c>
      <c r="P1680" s="80" t="str">
        <f>IF(PI_For!C1682=0,"Não cadastrado",PI_For!C1682)</f>
        <v>Não cadastrado</v>
      </c>
      <c r="Q1680" s="80" t="e">
        <f>AVERAGEIFS(Entrada!$G$7:$G$3006,Entrada!$D$7:$D$3006,$D$5,Entrada!$I$7:$I$3006,P1680)</f>
        <v>#DIV/0!</v>
      </c>
      <c r="R1680" s="80" t="e">
        <f>AVERAGEIFS(Entrada!$J$7:$J$3006,Entrada!$D$7:$D$3006,$D$5,Entrada!$I$7:$I$3006,P1680)</f>
        <v>#DIV/0!</v>
      </c>
      <c r="S1680" s="80">
        <v>1.6760000000000001E-2</v>
      </c>
    </row>
    <row r="1681" spans="14:19" ht="15" customHeight="1">
      <c r="N1681" s="80" t="str">
        <f t="shared" si="57"/>
        <v/>
      </c>
      <c r="O1681" s="80" t="str">
        <f t="shared" si="58"/>
        <v/>
      </c>
      <c r="P1681" s="80" t="str">
        <f>IF(PI_For!C1683=0,"Não cadastrado",PI_For!C1683)</f>
        <v>Não cadastrado</v>
      </c>
      <c r="Q1681" s="80" t="e">
        <f>AVERAGEIFS(Entrada!$G$7:$G$3006,Entrada!$D$7:$D$3006,$D$5,Entrada!$I$7:$I$3006,P1681)</f>
        <v>#DIV/0!</v>
      </c>
      <c r="R1681" s="80" t="e">
        <f>AVERAGEIFS(Entrada!$J$7:$J$3006,Entrada!$D$7:$D$3006,$D$5,Entrada!$I$7:$I$3006,P1681)</f>
        <v>#DIV/0!</v>
      </c>
      <c r="S1681" s="80">
        <v>1.677E-2</v>
      </c>
    </row>
    <row r="1682" spans="14:19" ht="15" customHeight="1">
      <c r="N1682" s="80" t="str">
        <f t="shared" si="57"/>
        <v/>
      </c>
      <c r="O1682" s="80" t="str">
        <f t="shared" si="58"/>
        <v/>
      </c>
      <c r="P1682" s="80" t="str">
        <f>IF(PI_For!C1684=0,"Não cadastrado",PI_For!C1684)</f>
        <v>Não cadastrado</v>
      </c>
      <c r="Q1682" s="80" t="e">
        <f>AVERAGEIFS(Entrada!$G$7:$G$3006,Entrada!$D$7:$D$3006,$D$5,Entrada!$I$7:$I$3006,P1682)</f>
        <v>#DIV/0!</v>
      </c>
      <c r="R1682" s="80" t="e">
        <f>AVERAGEIFS(Entrada!$J$7:$J$3006,Entrada!$D$7:$D$3006,$D$5,Entrada!$I$7:$I$3006,P1682)</f>
        <v>#DIV/0!</v>
      </c>
      <c r="S1682" s="80">
        <v>1.678E-2</v>
      </c>
    </row>
    <row r="1683" spans="14:19" ht="15" customHeight="1">
      <c r="N1683" s="80" t="str">
        <f t="shared" si="57"/>
        <v/>
      </c>
      <c r="O1683" s="80" t="str">
        <f t="shared" si="58"/>
        <v/>
      </c>
      <c r="P1683" s="80" t="str">
        <f>IF(PI_For!C1685=0,"Não cadastrado",PI_For!C1685)</f>
        <v>Não cadastrado</v>
      </c>
      <c r="Q1683" s="80" t="e">
        <f>AVERAGEIFS(Entrada!$G$7:$G$3006,Entrada!$D$7:$D$3006,$D$5,Entrada!$I$7:$I$3006,P1683)</f>
        <v>#DIV/0!</v>
      </c>
      <c r="R1683" s="80" t="e">
        <f>AVERAGEIFS(Entrada!$J$7:$J$3006,Entrada!$D$7:$D$3006,$D$5,Entrada!$I$7:$I$3006,P1683)</f>
        <v>#DIV/0!</v>
      </c>
      <c r="S1683" s="80">
        <v>1.6789999999999999E-2</v>
      </c>
    </row>
    <row r="1684" spans="14:19" ht="15" customHeight="1">
      <c r="N1684" s="80" t="str">
        <f t="shared" si="57"/>
        <v/>
      </c>
      <c r="O1684" s="80" t="str">
        <f t="shared" si="58"/>
        <v/>
      </c>
      <c r="P1684" s="80" t="str">
        <f>IF(PI_For!C1686=0,"Não cadastrado",PI_For!C1686)</f>
        <v>Não cadastrado</v>
      </c>
      <c r="Q1684" s="80" t="e">
        <f>AVERAGEIFS(Entrada!$G$7:$G$3006,Entrada!$D$7:$D$3006,$D$5,Entrada!$I$7:$I$3006,P1684)</f>
        <v>#DIV/0!</v>
      </c>
      <c r="R1684" s="80" t="e">
        <f>AVERAGEIFS(Entrada!$J$7:$J$3006,Entrada!$D$7:$D$3006,$D$5,Entrada!$I$7:$I$3006,P1684)</f>
        <v>#DIV/0!</v>
      </c>
      <c r="S1684" s="80">
        <v>1.6799999999999999E-2</v>
      </c>
    </row>
    <row r="1685" spans="14:19" ht="15" customHeight="1">
      <c r="N1685" s="80" t="str">
        <f t="shared" si="57"/>
        <v/>
      </c>
      <c r="O1685" s="80" t="str">
        <f t="shared" si="58"/>
        <v/>
      </c>
      <c r="P1685" s="80" t="str">
        <f>IF(PI_For!C1687=0,"Não cadastrado",PI_For!C1687)</f>
        <v>Não cadastrado</v>
      </c>
      <c r="Q1685" s="80" t="e">
        <f>AVERAGEIFS(Entrada!$G$7:$G$3006,Entrada!$D$7:$D$3006,$D$5,Entrada!$I$7:$I$3006,P1685)</f>
        <v>#DIV/0!</v>
      </c>
      <c r="R1685" s="80" t="e">
        <f>AVERAGEIFS(Entrada!$J$7:$J$3006,Entrada!$D$7:$D$3006,$D$5,Entrada!$I$7:$I$3006,P1685)</f>
        <v>#DIV/0!</v>
      </c>
      <c r="S1685" s="80">
        <v>1.6809999999999999E-2</v>
      </c>
    </row>
    <row r="1686" spans="14:19" ht="15" customHeight="1">
      <c r="N1686" s="80" t="str">
        <f t="shared" si="57"/>
        <v/>
      </c>
      <c r="O1686" s="80" t="str">
        <f t="shared" si="58"/>
        <v/>
      </c>
      <c r="P1686" s="80" t="str">
        <f>IF(PI_For!C1688=0,"Não cadastrado",PI_For!C1688)</f>
        <v>Não cadastrado</v>
      </c>
      <c r="Q1686" s="80" t="e">
        <f>AVERAGEIFS(Entrada!$G$7:$G$3006,Entrada!$D$7:$D$3006,$D$5,Entrada!$I$7:$I$3006,P1686)</f>
        <v>#DIV/0!</v>
      </c>
      <c r="R1686" s="80" t="e">
        <f>AVERAGEIFS(Entrada!$J$7:$J$3006,Entrada!$D$7:$D$3006,$D$5,Entrada!$I$7:$I$3006,P1686)</f>
        <v>#DIV/0!</v>
      </c>
      <c r="S1686" s="80">
        <v>1.6820000000000002E-2</v>
      </c>
    </row>
    <row r="1687" spans="14:19" ht="15" customHeight="1">
      <c r="N1687" s="80" t="str">
        <f t="shared" si="57"/>
        <v/>
      </c>
      <c r="O1687" s="80" t="str">
        <f t="shared" si="58"/>
        <v/>
      </c>
      <c r="P1687" s="80" t="str">
        <f>IF(PI_For!C1689=0,"Não cadastrado",PI_For!C1689)</f>
        <v>Não cadastrado</v>
      </c>
      <c r="Q1687" s="80" t="e">
        <f>AVERAGEIFS(Entrada!$G$7:$G$3006,Entrada!$D$7:$D$3006,$D$5,Entrada!$I$7:$I$3006,P1687)</f>
        <v>#DIV/0!</v>
      </c>
      <c r="R1687" s="80" t="e">
        <f>AVERAGEIFS(Entrada!$J$7:$J$3006,Entrada!$D$7:$D$3006,$D$5,Entrada!$I$7:$I$3006,P1687)</f>
        <v>#DIV/0!</v>
      </c>
      <c r="S1687" s="80">
        <v>1.6830000000000001E-2</v>
      </c>
    </row>
    <row r="1688" spans="14:19" ht="15" customHeight="1">
      <c r="N1688" s="80" t="str">
        <f t="shared" si="57"/>
        <v/>
      </c>
      <c r="O1688" s="80" t="str">
        <f t="shared" si="58"/>
        <v/>
      </c>
      <c r="P1688" s="80" t="str">
        <f>IF(PI_For!C1690=0,"Não cadastrado",PI_For!C1690)</f>
        <v>Não cadastrado</v>
      </c>
      <c r="Q1688" s="80" t="e">
        <f>AVERAGEIFS(Entrada!$G$7:$G$3006,Entrada!$D$7:$D$3006,$D$5,Entrada!$I$7:$I$3006,P1688)</f>
        <v>#DIV/0!</v>
      </c>
      <c r="R1688" s="80" t="e">
        <f>AVERAGEIFS(Entrada!$J$7:$J$3006,Entrada!$D$7:$D$3006,$D$5,Entrada!$I$7:$I$3006,P1688)</f>
        <v>#DIV/0!</v>
      </c>
      <c r="S1688" s="80">
        <v>1.6840000000000001E-2</v>
      </c>
    </row>
    <row r="1689" spans="14:19" ht="15" customHeight="1">
      <c r="N1689" s="80" t="str">
        <f t="shared" si="57"/>
        <v/>
      </c>
      <c r="O1689" s="80" t="str">
        <f t="shared" si="58"/>
        <v/>
      </c>
      <c r="P1689" s="80" t="str">
        <f>IF(PI_For!C1691=0,"Não cadastrado",PI_For!C1691)</f>
        <v>Não cadastrado</v>
      </c>
      <c r="Q1689" s="80" t="e">
        <f>AVERAGEIFS(Entrada!$G$7:$G$3006,Entrada!$D$7:$D$3006,$D$5,Entrada!$I$7:$I$3006,P1689)</f>
        <v>#DIV/0!</v>
      </c>
      <c r="R1689" s="80" t="e">
        <f>AVERAGEIFS(Entrada!$J$7:$J$3006,Entrada!$D$7:$D$3006,$D$5,Entrada!$I$7:$I$3006,P1689)</f>
        <v>#DIV/0!</v>
      </c>
      <c r="S1689" s="80">
        <v>1.685E-2</v>
      </c>
    </row>
    <row r="1690" spans="14:19" ht="15" customHeight="1">
      <c r="N1690" s="80" t="str">
        <f t="shared" si="57"/>
        <v/>
      </c>
      <c r="O1690" s="80" t="str">
        <f t="shared" si="58"/>
        <v/>
      </c>
      <c r="P1690" s="80" t="str">
        <f>IF(PI_For!C1692=0,"Não cadastrado",PI_For!C1692)</f>
        <v>Não cadastrado</v>
      </c>
      <c r="Q1690" s="80" t="e">
        <f>AVERAGEIFS(Entrada!$G$7:$G$3006,Entrada!$D$7:$D$3006,$D$5,Entrada!$I$7:$I$3006,P1690)</f>
        <v>#DIV/0!</v>
      </c>
      <c r="R1690" s="80" t="e">
        <f>AVERAGEIFS(Entrada!$J$7:$J$3006,Entrada!$D$7:$D$3006,$D$5,Entrada!$I$7:$I$3006,P1690)</f>
        <v>#DIV/0!</v>
      </c>
      <c r="S1690" s="80">
        <v>1.686E-2</v>
      </c>
    </row>
    <row r="1691" spans="14:19" ht="15" customHeight="1">
      <c r="N1691" s="80" t="str">
        <f t="shared" si="57"/>
        <v/>
      </c>
      <c r="O1691" s="80" t="str">
        <f t="shared" si="58"/>
        <v/>
      </c>
      <c r="P1691" s="80" t="str">
        <f>IF(PI_For!C1693=0,"Não cadastrado",PI_For!C1693)</f>
        <v>Não cadastrado</v>
      </c>
      <c r="Q1691" s="80" t="e">
        <f>AVERAGEIFS(Entrada!$G$7:$G$3006,Entrada!$D$7:$D$3006,$D$5,Entrada!$I$7:$I$3006,P1691)</f>
        <v>#DIV/0!</v>
      </c>
      <c r="R1691" s="80" t="e">
        <f>AVERAGEIFS(Entrada!$J$7:$J$3006,Entrada!$D$7:$D$3006,$D$5,Entrada!$I$7:$I$3006,P1691)</f>
        <v>#DIV/0!</v>
      </c>
      <c r="S1691" s="80">
        <v>1.687E-2</v>
      </c>
    </row>
    <row r="1692" spans="14:19" ht="15" customHeight="1">
      <c r="N1692" s="80" t="str">
        <f t="shared" si="57"/>
        <v/>
      </c>
      <c r="O1692" s="80" t="str">
        <f t="shared" si="58"/>
        <v/>
      </c>
      <c r="P1692" s="80" t="str">
        <f>IF(PI_For!C1694=0,"Não cadastrado",PI_For!C1694)</f>
        <v>Não cadastrado</v>
      </c>
      <c r="Q1692" s="80" t="e">
        <f>AVERAGEIFS(Entrada!$G$7:$G$3006,Entrada!$D$7:$D$3006,$D$5,Entrada!$I$7:$I$3006,P1692)</f>
        <v>#DIV/0!</v>
      </c>
      <c r="R1692" s="80" t="e">
        <f>AVERAGEIFS(Entrada!$J$7:$J$3006,Entrada!$D$7:$D$3006,$D$5,Entrada!$I$7:$I$3006,P1692)</f>
        <v>#DIV/0!</v>
      </c>
      <c r="S1692" s="80">
        <v>1.6879999999999999E-2</v>
      </c>
    </row>
    <row r="1693" spans="14:19" ht="15" customHeight="1">
      <c r="N1693" s="80" t="str">
        <f t="shared" si="57"/>
        <v/>
      </c>
      <c r="O1693" s="80" t="str">
        <f t="shared" si="58"/>
        <v/>
      </c>
      <c r="P1693" s="80" t="str">
        <f>IF(PI_For!C1695=0,"Não cadastrado",PI_For!C1695)</f>
        <v>Não cadastrado</v>
      </c>
      <c r="Q1693" s="80" t="e">
        <f>AVERAGEIFS(Entrada!$G$7:$G$3006,Entrada!$D$7:$D$3006,$D$5,Entrada!$I$7:$I$3006,P1693)</f>
        <v>#DIV/0!</v>
      </c>
      <c r="R1693" s="80" t="e">
        <f>AVERAGEIFS(Entrada!$J$7:$J$3006,Entrada!$D$7:$D$3006,$D$5,Entrada!$I$7:$I$3006,P1693)</f>
        <v>#DIV/0!</v>
      </c>
      <c r="S1693" s="80">
        <v>1.6889999999999999E-2</v>
      </c>
    </row>
    <row r="1694" spans="14:19" ht="15" customHeight="1">
      <c r="N1694" s="80" t="str">
        <f t="shared" si="57"/>
        <v/>
      </c>
      <c r="O1694" s="80" t="str">
        <f t="shared" si="58"/>
        <v/>
      </c>
      <c r="P1694" s="80" t="str">
        <f>IF(PI_For!C1696=0,"Não cadastrado",PI_For!C1696)</f>
        <v>Não cadastrado</v>
      </c>
      <c r="Q1694" s="80" t="e">
        <f>AVERAGEIFS(Entrada!$G$7:$G$3006,Entrada!$D$7:$D$3006,$D$5,Entrada!$I$7:$I$3006,P1694)</f>
        <v>#DIV/0!</v>
      </c>
      <c r="R1694" s="80" t="e">
        <f>AVERAGEIFS(Entrada!$J$7:$J$3006,Entrada!$D$7:$D$3006,$D$5,Entrada!$I$7:$I$3006,P1694)</f>
        <v>#DIV/0!</v>
      </c>
      <c r="S1694" s="80">
        <v>1.6899999999999998E-2</v>
      </c>
    </row>
    <row r="1695" spans="14:19" ht="15" customHeight="1">
      <c r="N1695" s="80" t="str">
        <f t="shared" si="57"/>
        <v/>
      </c>
      <c r="O1695" s="80" t="str">
        <f t="shared" si="58"/>
        <v/>
      </c>
      <c r="P1695" s="80" t="str">
        <f>IF(PI_For!C1697=0,"Não cadastrado",PI_For!C1697)</f>
        <v>Não cadastrado</v>
      </c>
      <c r="Q1695" s="80" t="e">
        <f>AVERAGEIFS(Entrada!$G$7:$G$3006,Entrada!$D$7:$D$3006,$D$5,Entrada!$I$7:$I$3006,P1695)</f>
        <v>#DIV/0!</v>
      </c>
      <c r="R1695" s="80" t="e">
        <f>AVERAGEIFS(Entrada!$J$7:$J$3006,Entrada!$D$7:$D$3006,$D$5,Entrada!$I$7:$I$3006,P1695)</f>
        <v>#DIV/0!</v>
      </c>
      <c r="S1695" s="80">
        <v>1.6910000000000001E-2</v>
      </c>
    </row>
    <row r="1696" spans="14:19" ht="15" customHeight="1">
      <c r="N1696" s="80" t="str">
        <f t="shared" si="57"/>
        <v/>
      </c>
      <c r="O1696" s="80" t="str">
        <f t="shared" si="58"/>
        <v/>
      </c>
      <c r="P1696" s="80" t="str">
        <f>IF(PI_For!C1698=0,"Não cadastrado",PI_For!C1698)</f>
        <v>Não cadastrado</v>
      </c>
      <c r="Q1696" s="80" t="e">
        <f>AVERAGEIFS(Entrada!$G$7:$G$3006,Entrada!$D$7:$D$3006,$D$5,Entrada!$I$7:$I$3006,P1696)</f>
        <v>#DIV/0!</v>
      </c>
      <c r="R1696" s="80" t="e">
        <f>AVERAGEIFS(Entrada!$J$7:$J$3006,Entrada!$D$7:$D$3006,$D$5,Entrada!$I$7:$I$3006,P1696)</f>
        <v>#DIV/0!</v>
      </c>
      <c r="S1696" s="80">
        <v>1.6920000000000001E-2</v>
      </c>
    </row>
    <row r="1697" spans="14:19" ht="15" customHeight="1">
      <c r="N1697" s="80" t="str">
        <f t="shared" si="57"/>
        <v/>
      </c>
      <c r="O1697" s="80" t="str">
        <f t="shared" si="58"/>
        <v/>
      </c>
      <c r="P1697" s="80" t="str">
        <f>IF(PI_For!C1699=0,"Não cadastrado",PI_For!C1699)</f>
        <v>Não cadastrado</v>
      </c>
      <c r="Q1697" s="80" t="e">
        <f>AVERAGEIFS(Entrada!$G$7:$G$3006,Entrada!$D$7:$D$3006,$D$5,Entrada!$I$7:$I$3006,P1697)</f>
        <v>#DIV/0!</v>
      </c>
      <c r="R1697" s="80" t="e">
        <f>AVERAGEIFS(Entrada!$J$7:$J$3006,Entrada!$D$7:$D$3006,$D$5,Entrada!$I$7:$I$3006,P1697)</f>
        <v>#DIV/0!</v>
      </c>
      <c r="S1697" s="80">
        <v>1.6930000000000001E-2</v>
      </c>
    </row>
    <row r="1698" spans="14:19" ht="15" customHeight="1">
      <c r="N1698" s="80" t="str">
        <f t="shared" si="57"/>
        <v/>
      </c>
      <c r="O1698" s="80" t="str">
        <f t="shared" si="58"/>
        <v/>
      </c>
      <c r="P1698" s="80" t="str">
        <f>IF(PI_For!C1700=0,"Não cadastrado",PI_For!C1700)</f>
        <v>Não cadastrado</v>
      </c>
      <c r="Q1698" s="80" t="e">
        <f>AVERAGEIFS(Entrada!$G$7:$G$3006,Entrada!$D$7:$D$3006,$D$5,Entrada!$I$7:$I$3006,P1698)</f>
        <v>#DIV/0!</v>
      </c>
      <c r="R1698" s="80" t="e">
        <f>AVERAGEIFS(Entrada!$J$7:$J$3006,Entrada!$D$7:$D$3006,$D$5,Entrada!$I$7:$I$3006,P1698)</f>
        <v>#DIV/0!</v>
      </c>
      <c r="S1698" s="80">
        <v>1.694E-2</v>
      </c>
    </row>
    <row r="1699" spans="14:19" ht="15" customHeight="1">
      <c r="N1699" s="80" t="str">
        <f t="shared" si="57"/>
        <v/>
      </c>
      <c r="O1699" s="80" t="str">
        <f t="shared" si="58"/>
        <v/>
      </c>
      <c r="P1699" s="80" t="str">
        <f>IF(PI_For!C1701=0,"Não cadastrado",PI_For!C1701)</f>
        <v>Não cadastrado</v>
      </c>
      <c r="Q1699" s="80" t="e">
        <f>AVERAGEIFS(Entrada!$G$7:$G$3006,Entrada!$D$7:$D$3006,$D$5,Entrada!$I$7:$I$3006,P1699)</f>
        <v>#DIV/0!</v>
      </c>
      <c r="R1699" s="80" t="e">
        <f>AVERAGEIFS(Entrada!$J$7:$J$3006,Entrada!$D$7:$D$3006,$D$5,Entrada!$I$7:$I$3006,P1699)</f>
        <v>#DIV/0!</v>
      </c>
      <c r="S1699" s="80">
        <v>1.695E-2</v>
      </c>
    </row>
    <row r="1700" spans="14:19" ht="15" customHeight="1">
      <c r="N1700" s="80" t="str">
        <f t="shared" si="57"/>
        <v/>
      </c>
      <c r="O1700" s="80" t="str">
        <f t="shared" si="58"/>
        <v/>
      </c>
      <c r="P1700" s="80" t="str">
        <f>IF(PI_For!C1702=0,"Não cadastrado",PI_For!C1702)</f>
        <v>Não cadastrado</v>
      </c>
      <c r="Q1700" s="80" t="e">
        <f>AVERAGEIFS(Entrada!$G$7:$G$3006,Entrada!$D$7:$D$3006,$D$5,Entrada!$I$7:$I$3006,P1700)</f>
        <v>#DIV/0!</v>
      </c>
      <c r="R1700" s="80" t="e">
        <f>AVERAGEIFS(Entrada!$J$7:$J$3006,Entrada!$D$7:$D$3006,$D$5,Entrada!$I$7:$I$3006,P1700)</f>
        <v>#DIV/0!</v>
      </c>
      <c r="S1700" s="80">
        <v>1.6959999999999999E-2</v>
      </c>
    </row>
    <row r="1701" spans="14:19" ht="15" customHeight="1">
      <c r="N1701" s="80" t="str">
        <f t="shared" si="57"/>
        <v/>
      </c>
      <c r="O1701" s="80" t="str">
        <f t="shared" si="58"/>
        <v/>
      </c>
      <c r="P1701" s="80" t="str">
        <f>IF(PI_For!C1703=0,"Não cadastrado",PI_For!C1703)</f>
        <v>Não cadastrado</v>
      </c>
      <c r="Q1701" s="80" t="e">
        <f>AVERAGEIFS(Entrada!$G$7:$G$3006,Entrada!$D$7:$D$3006,$D$5,Entrada!$I$7:$I$3006,P1701)</f>
        <v>#DIV/0!</v>
      </c>
      <c r="R1701" s="80" t="e">
        <f>AVERAGEIFS(Entrada!$J$7:$J$3006,Entrada!$D$7:$D$3006,$D$5,Entrada!$I$7:$I$3006,P1701)</f>
        <v>#DIV/0!</v>
      </c>
      <c r="S1701" s="80">
        <v>1.6969999999999999E-2</v>
      </c>
    </row>
    <row r="1702" spans="14:19" ht="15" customHeight="1">
      <c r="N1702" s="80" t="str">
        <f t="shared" si="57"/>
        <v/>
      </c>
      <c r="O1702" s="80" t="str">
        <f t="shared" si="58"/>
        <v/>
      </c>
      <c r="P1702" s="80" t="str">
        <f>IF(PI_For!C1704=0,"Não cadastrado",PI_For!C1704)</f>
        <v>Não cadastrado</v>
      </c>
      <c r="Q1702" s="80" t="e">
        <f>AVERAGEIFS(Entrada!$G$7:$G$3006,Entrada!$D$7:$D$3006,$D$5,Entrada!$I$7:$I$3006,P1702)</f>
        <v>#DIV/0!</v>
      </c>
      <c r="R1702" s="80" t="e">
        <f>AVERAGEIFS(Entrada!$J$7:$J$3006,Entrada!$D$7:$D$3006,$D$5,Entrada!$I$7:$I$3006,P1702)</f>
        <v>#DIV/0!</v>
      </c>
      <c r="S1702" s="80">
        <v>1.6979999999999999E-2</v>
      </c>
    </row>
    <row r="1703" spans="14:19" ht="15" customHeight="1">
      <c r="N1703" s="80" t="str">
        <f t="shared" si="57"/>
        <v/>
      </c>
      <c r="O1703" s="80" t="str">
        <f t="shared" si="58"/>
        <v/>
      </c>
      <c r="P1703" s="80" t="str">
        <f>IF(PI_For!C1705=0,"Não cadastrado",PI_For!C1705)</f>
        <v>Não cadastrado</v>
      </c>
      <c r="Q1703" s="80" t="e">
        <f>AVERAGEIFS(Entrada!$G$7:$G$3006,Entrada!$D$7:$D$3006,$D$5,Entrada!$I$7:$I$3006,P1703)</f>
        <v>#DIV/0!</v>
      </c>
      <c r="R1703" s="80" t="e">
        <f>AVERAGEIFS(Entrada!$J$7:$J$3006,Entrada!$D$7:$D$3006,$D$5,Entrada!$I$7:$I$3006,P1703)</f>
        <v>#DIV/0!</v>
      </c>
      <c r="S1703" s="80">
        <v>1.6990000000000002E-2</v>
      </c>
    </row>
    <row r="1704" spans="14:19" ht="15" customHeight="1">
      <c r="N1704" s="80" t="str">
        <f t="shared" si="57"/>
        <v/>
      </c>
      <c r="O1704" s="80" t="str">
        <f t="shared" si="58"/>
        <v/>
      </c>
      <c r="P1704" s="80" t="str">
        <f>IF(PI_For!C1706=0,"Não cadastrado",PI_For!C1706)</f>
        <v>Não cadastrado</v>
      </c>
      <c r="Q1704" s="80" t="e">
        <f>AVERAGEIFS(Entrada!$G$7:$G$3006,Entrada!$D$7:$D$3006,$D$5,Entrada!$I$7:$I$3006,P1704)</f>
        <v>#DIV/0!</v>
      </c>
      <c r="R1704" s="80" t="e">
        <f>AVERAGEIFS(Entrada!$J$7:$J$3006,Entrada!$D$7:$D$3006,$D$5,Entrada!$I$7:$I$3006,P1704)</f>
        <v>#DIV/0!</v>
      </c>
      <c r="S1704" s="80">
        <v>1.7000000000000001E-2</v>
      </c>
    </row>
    <row r="1705" spans="14:19" ht="15" customHeight="1">
      <c r="N1705" s="80" t="str">
        <f t="shared" si="57"/>
        <v/>
      </c>
      <c r="O1705" s="80" t="str">
        <f t="shared" si="58"/>
        <v/>
      </c>
      <c r="P1705" s="80" t="str">
        <f>IF(PI_For!C1707=0,"Não cadastrado",PI_For!C1707)</f>
        <v>Não cadastrado</v>
      </c>
      <c r="Q1705" s="80" t="e">
        <f>AVERAGEIFS(Entrada!$G$7:$G$3006,Entrada!$D$7:$D$3006,$D$5,Entrada!$I$7:$I$3006,P1705)</f>
        <v>#DIV/0!</v>
      </c>
      <c r="R1705" s="80" t="e">
        <f>AVERAGEIFS(Entrada!$J$7:$J$3006,Entrada!$D$7:$D$3006,$D$5,Entrada!$I$7:$I$3006,P1705)</f>
        <v>#DIV/0!</v>
      </c>
      <c r="S1705" s="80">
        <v>1.7010000000000001E-2</v>
      </c>
    </row>
    <row r="1706" spans="14:19" ht="15" customHeight="1">
      <c r="N1706" s="80" t="str">
        <f t="shared" si="57"/>
        <v/>
      </c>
      <c r="O1706" s="80" t="str">
        <f t="shared" si="58"/>
        <v/>
      </c>
      <c r="P1706" s="80" t="str">
        <f>IF(PI_For!C1708=0,"Não cadastrado",PI_For!C1708)</f>
        <v>Não cadastrado</v>
      </c>
      <c r="Q1706" s="80" t="e">
        <f>AVERAGEIFS(Entrada!$G$7:$G$3006,Entrada!$D$7:$D$3006,$D$5,Entrada!$I$7:$I$3006,P1706)</f>
        <v>#DIV/0!</v>
      </c>
      <c r="R1706" s="80" t="e">
        <f>AVERAGEIFS(Entrada!$J$7:$J$3006,Entrada!$D$7:$D$3006,$D$5,Entrada!$I$7:$I$3006,P1706)</f>
        <v>#DIV/0!</v>
      </c>
      <c r="S1706" s="80">
        <v>1.702E-2</v>
      </c>
    </row>
    <row r="1707" spans="14:19" ht="15" customHeight="1">
      <c r="N1707" s="80" t="str">
        <f t="shared" si="57"/>
        <v/>
      </c>
      <c r="O1707" s="80" t="str">
        <f t="shared" si="58"/>
        <v/>
      </c>
      <c r="P1707" s="80" t="str">
        <f>IF(PI_For!C1709=0,"Não cadastrado",PI_For!C1709)</f>
        <v>Não cadastrado</v>
      </c>
      <c r="Q1707" s="80" t="e">
        <f>AVERAGEIFS(Entrada!$G$7:$G$3006,Entrada!$D$7:$D$3006,$D$5,Entrada!$I$7:$I$3006,P1707)</f>
        <v>#DIV/0!</v>
      </c>
      <c r="R1707" s="80" t="e">
        <f>AVERAGEIFS(Entrada!$J$7:$J$3006,Entrada!$D$7:$D$3006,$D$5,Entrada!$I$7:$I$3006,P1707)</f>
        <v>#DIV/0!</v>
      </c>
      <c r="S1707" s="80">
        <v>1.703E-2</v>
      </c>
    </row>
    <row r="1708" spans="14:19" ht="15" customHeight="1">
      <c r="N1708" s="80" t="str">
        <f t="shared" si="57"/>
        <v/>
      </c>
      <c r="O1708" s="80" t="str">
        <f t="shared" si="58"/>
        <v/>
      </c>
      <c r="P1708" s="80" t="str">
        <f>IF(PI_For!C1710=0,"Não cadastrado",PI_For!C1710)</f>
        <v>Não cadastrado</v>
      </c>
      <c r="Q1708" s="80" t="e">
        <f>AVERAGEIFS(Entrada!$G$7:$G$3006,Entrada!$D$7:$D$3006,$D$5,Entrada!$I$7:$I$3006,P1708)</f>
        <v>#DIV/0!</v>
      </c>
      <c r="R1708" s="80" t="e">
        <f>AVERAGEIFS(Entrada!$J$7:$J$3006,Entrada!$D$7:$D$3006,$D$5,Entrada!$I$7:$I$3006,P1708)</f>
        <v>#DIV/0!</v>
      </c>
      <c r="S1708" s="80">
        <v>1.704E-2</v>
      </c>
    </row>
    <row r="1709" spans="14:19" ht="15" customHeight="1">
      <c r="N1709" s="80" t="str">
        <f t="shared" si="57"/>
        <v/>
      </c>
      <c r="O1709" s="80" t="str">
        <f t="shared" si="58"/>
        <v/>
      </c>
      <c r="P1709" s="80" t="str">
        <f>IF(PI_For!C1711=0,"Não cadastrado",PI_For!C1711)</f>
        <v>Não cadastrado</v>
      </c>
      <c r="Q1709" s="80" t="e">
        <f>AVERAGEIFS(Entrada!$G$7:$G$3006,Entrada!$D$7:$D$3006,$D$5,Entrada!$I$7:$I$3006,P1709)</f>
        <v>#DIV/0!</v>
      </c>
      <c r="R1709" s="80" t="e">
        <f>AVERAGEIFS(Entrada!$J$7:$J$3006,Entrada!$D$7:$D$3006,$D$5,Entrada!$I$7:$I$3006,P1709)</f>
        <v>#DIV/0!</v>
      </c>
      <c r="S1709" s="80">
        <v>1.7049999999999999E-2</v>
      </c>
    </row>
    <row r="1710" spans="14:19" ht="15" customHeight="1">
      <c r="N1710" s="80" t="str">
        <f t="shared" si="57"/>
        <v/>
      </c>
      <c r="O1710" s="80" t="str">
        <f t="shared" si="58"/>
        <v/>
      </c>
      <c r="P1710" s="80" t="str">
        <f>IF(PI_For!C1712=0,"Não cadastrado",PI_For!C1712)</f>
        <v>Não cadastrado</v>
      </c>
      <c r="Q1710" s="80" t="e">
        <f>AVERAGEIFS(Entrada!$G$7:$G$3006,Entrada!$D$7:$D$3006,$D$5,Entrada!$I$7:$I$3006,P1710)</f>
        <v>#DIV/0!</v>
      </c>
      <c r="R1710" s="80" t="e">
        <f>AVERAGEIFS(Entrada!$J$7:$J$3006,Entrada!$D$7:$D$3006,$D$5,Entrada!$I$7:$I$3006,P1710)</f>
        <v>#DIV/0!</v>
      </c>
      <c r="S1710" s="80">
        <v>1.7059999999999999E-2</v>
      </c>
    </row>
    <row r="1711" spans="14:19" ht="15" customHeight="1">
      <c r="N1711" s="80" t="str">
        <f t="shared" si="57"/>
        <v/>
      </c>
      <c r="O1711" s="80" t="str">
        <f t="shared" si="58"/>
        <v/>
      </c>
      <c r="P1711" s="80" t="str">
        <f>IF(PI_For!C1713=0,"Não cadastrado",PI_For!C1713)</f>
        <v>Não cadastrado</v>
      </c>
      <c r="Q1711" s="80" t="e">
        <f>AVERAGEIFS(Entrada!$G$7:$G$3006,Entrada!$D$7:$D$3006,$D$5,Entrada!$I$7:$I$3006,P1711)</f>
        <v>#DIV/0!</v>
      </c>
      <c r="R1711" s="80" t="e">
        <f>AVERAGEIFS(Entrada!$J$7:$J$3006,Entrada!$D$7:$D$3006,$D$5,Entrada!$I$7:$I$3006,P1711)</f>
        <v>#DIV/0!</v>
      </c>
      <c r="S1711" s="80">
        <v>1.7069999999999998E-2</v>
      </c>
    </row>
    <row r="1712" spans="14:19" ht="15" customHeight="1">
      <c r="N1712" s="80" t="str">
        <f t="shared" si="57"/>
        <v/>
      </c>
      <c r="O1712" s="80" t="str">
        <f t="shared" si="58"/>
        <v/>
      </c>
      <c r="P1712" s="80" t="str">
        <f>IF(PI_For!C1714=0,"Não cadastrado",PI_For!C1714)</f>
        <v>Não cadastrado</v>
      </c>
      <c r="Q1712" s="80" t="e">
        <f>AVERAGEIFS(Entrada!$G$7:$G$3006,Entrada!$D$7:$D$3006,$D$5,Entrada!$I$7:$I$3006,P1712)</f>
        <v>#DIV/0!</v>
      </c>
      <c r="R1712" s="80" t="e">
        <f>AVERAGEIFS(Entrada!$J$7:$J$3006,Entrada!$D$7:$D$3006,$D$5,Entrada!$I$7:$I$3006,P1712)</f>
        <v>#DIV/0!</v>
      </c>
      <c r="S1712" s="80">
        <v>1.7080000000000001E-2</v>
      </c>
    </row>
    <row r="1713" spans="14:19" ht="15" customHeight="1">
      <c r="N1713" s="80" t="str">
        <f t="shared" si="57"/>
        <v/>
      </c>
      <c r="O1713" s="80" t="str">
        <f t="shared" si="58"/>
        <v/>
      </c>
      <c r="P1713" s="80" t="str">
        <f>IF(PI_For!C1715=0,"Não cadastrado",PI_For!C1715)</f>
        <v>Não cadastrado</v>
      </c>
      <c r="Q1713" s="80" t="e">
        <f>AVERAGEIFS(Entrada!$G$7:$G$3006,Entrada!$D$7:$D$3006,$D$5,Entrada!$I$7:$I$3006,P1713)</f>
        <v>#DIV/0!</v>
      </c>
      <c r="R1713" s="80" t="e">
        <f>AVERAGEIFS(Entrada!$J$7:$J$3006,Entrada!$D$7:$D$3006,$D$5,Entrada!$I$7:$I$3006,P1713)</f>
        <v>#DIV/0!</v>
      </c>
      <c r="S1713" s="80">
        <v>1.7090000000000001E-2</v>
      </c>
    </row>
    <row r="1714" spans="14:19" ht="15" customHeight="1">
      <c r="N1714" s="80" t="str">
        <f t="shared" si="57"/>
        <v/>
      </c>
      <c r="O1714" s="80" t="str">
        <f t="shared" si="58"/>
        <v/>
      </c>
      <c r="P1714" s="80" t="str">
        <f>IF(PI_For!C1716=0,"Não cadastrado",PI_For!C1716)</f>
        <v>Não cadastrado</v>
      </c>
      <c r="Q1714" s="80" t="e">
        <f>AVERAGEIFS(Entrada!$G$7:$G$3006,Entrada!$D$7:$D$3006,$D$5,Entrada!$I$7:$I$3006,P1714)</f>
        <v>#DIV/0!</v>
      </c>
      <c r="R1714" s="80" t="e">
        <f>AVERAGEIFS(Entrada!$J$7:$J$3006,Entrada!$D$7:$D$3006,$D$5,Entrada!$I$7:$I$3006,P1714)</f>
        <v>#DIV/0!</v>
      </c>
      <c r="S1714" s="80">
        <v>1.7100000000000001E-2</v>
      </c>
    </row>
    <row r="1715" spans="14:19" ht="15" customHeight="1">
      <c r="N1715" s="80" t="str">
        <f t="shared" si="57"/>
        <v/>
      </c>
      <c r="O1715" s="80" t="str">
        <f t="shared" si="58"/>
        <v/>
      </c>
      <c r="P1715" s="80" t="str">
        <f>IF(PI_For!C1717=0,"Não cadastrado",PI_For!C1717)</f>
        <v>Não cadastrado</v>
      </c>
      <c r="Q1715" s="80" t="e">
        <f>AVERAGEIFS(Entrada!$G$7:$G$3006,Entrada!$D$7:$D$3006,$D$5,Entrada!$I$7:$I$3006,P1715)</f>
        <v>#DIV/0!</v>
      </c>
      <c r="R1715" s="80" t="e">
        <f>AVERAGEIFS(Entrada!$J$7:$J$3006,Entrada!$D$7:$D$3006,$D$5,Entrada!$I$7:$I$3006,P1715)</f>
        <v>#DIV/0!</v>
      </c>
      <c r="S1715" s="80">
        <v>1.711E-2</v>
      </c>
    </row>
    <row r="1716" spans="14:19" ht="15" customHeight="1">
      <c r="N1716" s="80" t="str">
        <f t="shared" si="57"/>
        <v/>
      </c>
      <c r="O1716" s="80" t="str">
        <f t="shared" si="58"/>
        <v/>
      </c>
      <c r="P1716" s="80" t="str">
        <f>IF(PI_For!C1718=0,"Não cadastrado",PI_For!C1718)</f>
        <v>Não cadastrado</v>
      </c>
      <c r="Q1716" s="80" t="e">
        <f>AVERAGEIFS(Entrada!$G$7:$G$3006,Entrada!$D$7:$D$3006,$D$5,Entrada!$I$7:$I$3006,P1716)</f>
        <v>#DIV/0!</v>
      </c>
      <c r="R1716" s="80" t="e">
        <f>AVERAGEIFS(Entrada!$J$7:$J$3006,Entrada!$D$7:$D$3006,$D$5,Entrada!$I$7:$I$3006,P1716)</f>
        <v>#DIV/0!</v>
      </c>
      <c r="S1716" s="80">
        <v>1.712E-2</v>
      </c>
    </row>
    <row r="1717" spans="14:19" ht="15" customHeight="1">
      <c r="N1717" s="80" t="str">
        <f t="shared" si="57"/>
        <v/>
      </c>
      <c r="O1717" s="80" t="str">
        <f t="shared" si="58"/>
        <v/>
      </c>
      <c r="P1717" s="80" t="str">
        <f>IF(PI_For!C1719=0,"Não cadastrado",PI_For!C1719)</f>
        <v>Não cadastrado</v>
      </c>
      <c r="Q1717" s="80" t="e">
        <f>AVERAGEIFS(Entrada!$G$7:$G$3006,Entrada!$D$7:$D$3006,$D$5,Entrada!$I$7:$I$3006,P1717)</f>
        <v>#DIV/0!</v>
      </c>
      <c r="R1717" s="80" t="e">
        <f>AVERAGEIFS(Entrada!$J$7:$J$3006,Entrada!$D$7:$D$3006,$D$5,Entrada!$I$7:$I$3006,P1717)</f>
        <v>#DIV/0!</v>
      </c>
      <c r="S1717" s="80">
        <v>1.7129999999999999E-2</v>
      </c>
    </row>
    <row r="1718" spans="14:19" ht="15" customHeight="1">
      <c r="N1718" s="80" t="str">
        <f t="shared" si="57"/>
        <v/>
      </c>
      <c r="O1718" s="80" t="str">
        <f t="shared" si="58"/>
        <v/>
      </c>
      <c r="P1718" s="80" t="str">
        <f>IF(PI_For!C1720=0,"Não cadastrado",PI_For!C1720)</f>
        <v>Não cadastrado</v>
      </c>
      <c r="Q1718" s="80" t="e">
        <f>AVERAGEIFS(Entrada!$G$7:$G$3006,Entrada!$D$7:$D$3006,$D$5,Entrada!$I$7:$I$3006,P1718)</f>
        <v>#DIV/0!</v>
      </c>
      <c r="R1718" s="80" t="e">
        <f>AVERAGEIFS(Entrada!$J$7:$J$3006,Entrada!$D$7:$D$3006,$D$5,Entrada!$I$7:$I$3006,P1718)</f>
        <v>#DIV/0!</v>
      </c>
      <c r="S1718" s="80">
        <v>1.7139999999999999E-2</v>
      </c>
    </row>
    <row r="1719" spans="14:19" ht="15" customHeight="1">
      <c r="N1719" s="80" t="str">
        <f t="shared" si="57"/>
        <v/>
      </c>
      <c r="O1719" s="80" t="str">
        <f t="shared" si="58"/>
        <v/>
      </c>
      <c r="P1719" s="80" t="str">
        <f>IF(PI_For!C1721=0,"Não cadastrado",PI_For!C1721)</f>
        <v>Não cadastrado</v>
      </c>
      <c r="Q1719" s="80" t="e">
        <f>AVERAGEIFS(Entrada!$G$7:$G$3006,Entrada!$D$7:$D$3006,$D$5,Entrada!$I$7:$I$3006,P1719)</f>
        <v>#DIV/0!</v>
      </c>
      <c r="R1719" s="80" t="e">
        <f>AVERAGEIFS(Entrada!$J$7:$J$3006,Entrada!$D$7:$D$3006,$D$5,Entrada!$I$7:$I$3006,P1719)</f>
        <v>#DIV/0!</v>
      </c>
      <c r="S1719" s="80">
        <v>1.7149999999999999E-2</v>
      </c>
    </row>
    <row r="1720" spans="14:19" ht="15" customHeight="1">
      <c r="N1720" s="80" t="str">
        <f t="shared" si="57"/>
        <v/>
      </c>
      <c r="O1720" s="80" t="str">
        <f t="shared" si="58"/>
        <v/>
      </c>
      <c r="P1720" s="80" t="str">
        <f>IF(PI_For!C1722=0,"Não cadastrado",PI_For!C1722)</f>
        <v>Não cadastrado</v>
      </c>
      <c r="Q1720" s="80" t="e">
        <f>AVERAGEIFS(Entrada!$G$7:$G$3006,Entrada!$D$7:$D$3006,$D$5,Entrada!$I$7:$I$3006,P1720)</f>
        <v>#DIV/0!</v>
      </c>
      <c r="R1720" s="80" t="e">
        <f>AVERAGEIFS(Entrada!$J$7:$J$3006,Entrada!$D$7:$D$3006,$D$5,Entrada!$I$7:$I$3006,P1720)</f>
        <v>#DIV/0!</v>
      </c>
      <c r="S1720" s="80">
        <v>1.7160000000000002E-2</v>
      </c>
    </row>
    <row r="1721" spans="14:19" ht="15" customHeight="1">
      <c r="N1721" s="80" t="str">
        <f t="shared" si="57"/>
        <v/>
      </c>
      <c r="O1721" s="80" t="str">
        <f t="shared" si="58"/>
        <v/>
      </c>
      <c r="P1721" s="80" t="str">
        <f>IF(PI_For!C1723=0,"Não cadastrado",PI_For!C1723)</f>
        <v>Não cadastrado</v>
      </c>
      <c r="Q1721" s="80" t="e">
        <f>AVERAGEIFS(Entrada!$G$7:$G$3006,Entrada!$D$7:$D$3006,$D$5,Entrada!$I$7:$I$3006,P1721)</f>
        <v>#DIV/0!</v>
      </c>
      <c r="R1721" s="80" t="e">
        <f>AVERAGEIFS(Entrada!$J$7:$J$3006,Entrada!$D$7:$D$3006,$D$5,Entrada!$I$7:$I$3006,P1721)</f>
        <v>#DIV/0!</v>
      </c>
      <c r="S1721" s="80">
        <v>1.7170000000000001E-2</v>
      </c>
    </row>
    <row r="1722" spans="14:19" ht="15" customHeight="1">
      <c r="N1722" s="80" t="str">
        <f t="shared" si="57"/>
        <v/>
      </c>
      <c r="O1722" s="80" t="str">
        <f t="shared" si="58"/>
        <v/>
      </c>
      <c r="P1722" s="80" t="str">
        <f>IF(PI_For!C1724=0,"Não cadastrado",PI_For!C1724)</f>
        <v>Não cadastrado</v>
      </c>
      <c r="Q1722" s="80" t="e">
        <f>AVERAGEIFS(Entrada!$G$7:$G$3006,Entrada!$D$7:$D$3006,$D$5,Entrada!$I$7:$I$3006,P1722)</f>
        <v>#DIV/0!</v>
      </c>
      <c r="R1722" s="80" t="e">
        <f>AVERAGEIFS(Entrada!$J$7:$J$3006,Entrada!$D$7:$D$3006,$D$5,Entrada!$I$7:$I$3006,P1722)</f>
        <v>#DIV/0!</v>
      </c>
      <c r="S1722" s="80">
        <v>1.7180000000000001E-2</v>
      </c>
    </row>
    <row r="1723" spans="14:19" ht="15" customHeight="1">
      <c r="N1723" s="80" t="str">
        <f t="shared" si="57"/>
        <v/>
      </c>
      <c r="O1723" s="80" t="str">
        <f t="shared" si="58"/>
        <v/>
      </c>
      <c r="P1723" s="80" t="str">
        <f>IF(PI_For!C1725=0,"Não cadastrado",PI_For!C1725)</f>
        <v>Não cadastrado</v>
      </c>
      <c r="Q1723" s="80" t="e">
        <f>AVERAGEIFS(Entrada!$G$7:$G$3006,Entrada!$D$7:$D$3006,$D$5,Entrada!$I$7:$I$3006,P1723)</f>
        <v>#DIV/0!</v>
      </c>
      <c r="R1723" s="80" t="e">
        <f>AVERAGEIFS(Entrada!$J$7:$J$3006,Entrada!$D$7:$D$3006,$D$5,Entrada!$I$7:$I$3006,P1723)</f>
        <v>#DIV/0!</v>
      </c>
      <c r="S1723" s="80">
        <v>1.719E-2</v>
      </c>
    </row>
    <row r="1724" spans="14:19" ht="15" customHeight="1">
      <c r="N1724" s="80" t="str">
        <f t="shared" si="57"/>
        <v/>
      </c>
      <c r="O1724" s="80" t="str">
        <f t="shared" si="58"/>
        <v/>
      </c>
      <c r="P1724" s="80" t="str">
        <f>IF(PI_For!C1726=0,"Não cadastrado",PI_For!C1726)</f>
        <v>Não cadastrado</v>
      </c>
      <c r="Q1724" s="80" t="e">
        <f>AVERAGEIFS(Entrada!$G$7:$G$3006,Entrada!$D$7:$D$3006,$D$5,Entrada!$I$7:$I$3006,P1724)</f>
        <v>#DIV/0!</v>
      </c>
      <c r="R1724" s="80" t="e">
        <f>AVERAGEIFS(Entrada!$J$7:$J$3006,Entrada!$D$7:$D$3006,$D$5,Entrada!$I$7:$I$3006,P1724)</f>
        <v>#DIV/0!</v>
      </c>
      <c r="S1724" s="80">
        <v>1.72E-2</v>
      </c>
    </row>
    <row r="1725" spans="14:19" ht="15" customHeight="1">
      <c r="N1725" s="80" t="str">
        <f t="shared" si="57"/>
        <v/>
      </c>
      <c r="O1725" s="80" t="str">
        <f t="shared" si="58"/>
        <v/>
      </c>
      <c r="P1725" s="80" t="str">
        <f>IF(PI_For!C1727=0,"Não cadastrado",PI_For!C1727)</f>
        <v>Não cadastrado</v>
      </c>
      <c r="Q1725" s="80" t="e">
        <f>AVERAGEIFS(Entrada!$G$7:$G$3006,Entrada!$D$7:$D$3006,$D$5,Entrada!$I$7:$I$3006,P1725)</f>
        <v>#DIV/0!</v>
      </c>
      <c r="R1725" s="80" t="e">
        <f>AVERAGEIFS(Entrada!$J$7:$J$3006,Entrada!$D$7:$D$3006,$D$5,Entrada!$I$7:$I$3006,P1725)</f>
        <v>#DIV/0!</v>
      </c>
      <c r="S1725" s="80">
        <v>1.721E-2</v>
      </c>
    </row>
    <row r="1726" spans="14:19" ht="15" customHeight="1">
      <c r="N1726" s="80" t="str">
        <f t="shared" si="57"/>
        <v/>
      </c>
      <c r="O1726" s="80" t="str">
        <f t="shared" si="58"/>
        <v/>
      </c>
      <c r="P1726" s="80" t="str">
        <f>IF(PI_For!C1728=0,"Não cadastrado",PI_For!C1728)</f>
        <v>Não cadastrado</v>
      </c>
      <c r="Q1726" s="80" t="e">
        <f>AVERAGEIFS(Entrada!$G$7:$G$3006,Entrada!$D$7:$D$3006,$D$5,Entrada!$I$7:$I$3006,P1726)</f>
        <v>#DIV/0!</v>
      </c>
      <c r="R1726" s="80" t="e">
        <f>AVERAGEIFS(Entrada!$J$7:$J$3006,Entrada!$D$7:$D$3006,$D$5,Entrada!$I$7:$I$3006,P1726)</f>
        <v>#DIV/0!</v>
      </c>
      <c r="S1726" s="80">
        <v>1.7219999999999999E-2</v>
      </c>
    </row>
    <row r="1727" spans="14:19" ht="15" customHeight="1">
      <c r="N1727" s="80" t="str">
        <f t="shared" si="57"/>
        <v/>
      </c>
      <c r="O1727" s="80" t="str">
        <f t="shared" si="58"/>
        <v/>
      </c>
      <c r="P1727" s="80" t="str">
        <f>IF(PI_For!C1729=0,"Não cadastrado",PI_For!C1729)</f>
        <v>Não cadastrado</v>
      </c>
      <c r="Q1727" s="80" t="e">
        <f>AVERAGEIFS(Entrada!$G$7:$G$3006,Entrada!$D$7:$D$3006,$D$5,Entrada!$I$7:$I$3006,P1727)</f>
        <v>#DIV/0!</v>
      </c>
      <c r="R1727" s="80" t="e">
        <f>AVERAGEIFS(Entrada!$J$7:$J$3006,Entrada!$D$7:$D$3006,$D$5,Entrada!$I$7:$I$3006,P1727)</f>
        <v>#DIV/0!</v>
      </c>
      <c r="S1727" s="80">
        <v>1.7229999999999999E-2</v>
      </c>
    </row>
    <row r="1728" spans="14:19" ht="15" customHeight="1">
      <c r="N1728" s="80" t="str">
        <f t="shared" si="57"/>
        <v/>
      </c>
      <c r="O1728" s="80" t="str">
        <f t="shared" si="58"/>
        <v/>
      </c>
      <c r="P1728" s="80" t="str">
        <f>IF(PI_For!C1730=0,"Não cadastrado",PI_For!C1730)</f>
        <v>Não cadastrado</v>
      </c>
      <c r="Q1728" s="80" t="e">
        <f>AVERAGEIFS(Entrada!$G$7:$G$3006,Entrada!$D$7:$D$3006,$D$5,Entrada!$I$7:$I$3006,P1728)</f>
        <v>#DIV/0!</v>
      </c>
      <c r="R1728" s="80" t="e">
        <f>AVERAGEIFS(Entrada!$J$7:$J$3006,Entrada!$D$7:$D$3006,$D$5,Entrada!$I$7:$I$3006,P1728)</f>
        <v>#DIV/0!</v>
      </c>
      <c r="S1728" s="80">
        <v>1.7239999999999998E-2</v>
      </c>
    </row>
    <row r="1729" spans="14:19" ht="15" customHeight="1">
      <c r="N1729" s="80" t="str">
        <f t="shared" si="57"/>
        <v/>
      </c>
      <c r="O1729" s="80" t="str">
        <f t="shared" si="58"/>
        <v/>
      </c>
      <c r="P1729" s="80" t="str">
        <f>IF(PI_For!C1731=0,"Não cadastrado",PI_For!C1731)</f>
        <v>Não cadastrado</v>
      </c>
      <c r="Q1729" s="80" t="e">
        <f>AVERAGEIFS(Entrada!$G$7:$G$3006,Entrada!$D$7:$D$3006,$D$5,Entrada!$I$7:$I$3006,P1729)</f>
        <v>#DIV/0!</v>
      </c>
      <c r="R1729" s="80" t="e">
        <f>AVERAGEIFS(Entrada!$J$7:$J$3006,Entrada!$D$7:$D$3006,$D$5,Entrada!$I$7:$I$3006,P1729)</f>
        <v>#DIV/0!</v>
      </c>
      <c r="S1729" s="80">
        <v>1.7250000000000001E-2</v>
      </c>
    </row>
    <row r="1730" spans="14:19" ht="15" customHeight="1">
      <c r="N1730" s="80" t="str">
        <f t="shared" si="57"/>
        <v/>
      </c>
      <c r="O1730" s="80" t="str">
        <f t="shared" si="58"/>
        <v/>
      </c>
      <c r="P1730" s="80" t="str">
        <f>IF(PI_For!C1732=0,"Não cadastrado",PI_For!C1732)</f>
        <v>Não cadastrado</v>
      </c>
      <c r="Q1730" s="80" t="e">
        <f>AVERAGEIFS(Entrada!$G$7:$G$3006,Entrada!$D$7:$D$3006,$D$5,Entrada!$I$7:$I$3006,P1730)</f>
        <v>#DIV/0!</v>
      </c>
      <c r="R1730" s="80" t="e">
        <f>AVERAGEIFS(Entrada!$J$7:$J$3006,Entrada!$D$7:$D$3006,$D$5,Entrada!$I$7:$I$3006,P1730)</f>
        <v>#DIV/0!</v>
      </c>
      <c r="S1730" s="80">
        <v>1.7260000000000001E-2</v>
      </c>
    </row>
    <row r="1731" spans="14:19" ht="15" customHeight="1">
      <c r="N1731" s="80" t="str">
        <f t="shared" si="57"/>
        <v/>
      </c>
      <c r="O1731" s="80" t="str">
        <f t="shared" si="58"/>
        <v/>
      </c>
      <c r="P1731" s="80" t="str">
        <f>IF(PI_For!C1733=0,"Não cadastrado",PI_For!C1733)</f>
        <v>Não cadastrado</v>
      </c>
      <c r="Q1731" s="80" t="e">
        <f>AVERAGEIFS(Entrada!$G$7:$G$3006,Entrada!$D$7:$D$3006,$D$5,Entrada!$I$7:$I$3006,P1731)</f>
        <v>#DIV/0!</v>
      </c>
      <c r="R1731" s="80" t="e">
        <f>AVERAGEIFS(Entrada!$J$7:$J$3006,Entrada!$D$7:$D$3006,$D$5,Entrada!$I$7:$I$3006,P1731)</f>
        <v>#DIV/0!</v>
      </c>
      <c r="S1731" s="80">
        <v>1.7270000000000001E-2</v>
      </c>
    </row>
    <row r="1732" spans="14:19" ht="15" customHeight="1">
      <c r="N1732" s="80" t="str">
        <f t="shared" si="57"/>
        <v/>
      </c>
      <c r="O1732" s="80" t="str">
        <f t="shared" si="58"/>
        <v/>
      </c>
      <c r="P1732" s="80" t="str">
        <f>IF(PI_For!C1734=0,"Não cadastrado",PI_For!C1734)</f>
        <v>Não cadastrado</v>
      </c>
      <c r="Q1732" s="80" t="e">
        <f>AVERAGEIFS(Entrada!$G$7:$G$3006,Entrada!$D$7:$D$3006,$D$5,Entrada!$I$7:$I$3006,P1732)</f>
        <v>#DIV/0!</v>
      </c>
      <c r="R1732" s="80" t="e">
        <f>AVERAGEIFS(Entrada!$J$7:$J$3006,Entrada!$D$7:$D$3006,$D$5,Entrada!$I$7:$I$3006,P1732)</f>
        <v>#DIV/0!</v>
      </c>
      <c r="S1732" s="80">
        <v>1.728E-2</v>
      </c>
    </row>
    <row r="1733" spans="14:19" ht="15" customHeight="1">
      <c r="N1733" s="80" t="str">
        <f t="shared" si="57"/>
        <v/>
      </c>
      <c r="O1733" s="80" t="str">
        <f t="shared" si="58"/>
        <v/>
      </c>
      <c r="P1733" s="80" t="str">
        <f>IF(PI_For!C1735=0,"Não cadastrado",PI_For!C1735)</f>
        <v>Não cadastrado</v>
      </c>
      <c r="Q1733" s="80" t="e">
        <f>AVERAGEIFS(Entrada!$G$7:$G$3006,Entrada!$D$7:$D$3006,$D$5,Entrada!$I$7:$I$3006,P1733)</f>
        <v>#DIV/0!</v>
      </c>
      <c r="R1733" s="80" t="e">
        <f>AVERAGEIFS(Entrada!$J$7:$J$3006,Entrada!$D$7:$D$3006,$D$5,Entrada!$I$7:$I$3006,P1733)</f>
        <v>#DIV/0!</v>
      </c>
      <c r="S1733" s="80">
        <v>1.729E-2</v>
      </c>
    </row>
    <row r="1734" spans="14:19" ht="15" customHeight="1">
      <c r="N1734" s="80" t="str">
        <f t="shared" ref="N1734:N1797" si="59">IFERROR(Q1734+S1734,"")</f>
        <v/>
      </c>
      <c r="O1734" s="80" t="str">
        <f t="shared" ref="O1734:O1797" si="60">IFERROR(R1734+S1734,"")</f>
        <v/>
      </c>
      <c r="P1734" s="80" t="str">
        <f>IF(PI_For!C1736=0,"Não cadastrado",PI_For!C1736)</f>
        <v>Não cadastrado</v>
      </c>
      <c r="Q1734" s="80" t="e">
        <f>AVERAGEIFS(Entrada!$G$7:$G$3006,Entrada!$D$7:$D$3006,$D$5,Entrada!$I$7:$I$3006,P1734)</f>
        <v>#DIV/0!</v>
      </c>
      <c r="R1734" s="80" t="e">
        <f>AVERAGEIFS(Entrada!$J$7:$J$3006,Entrada!$D$7:$D$3006,$D$5,Entrada!$I$7:$I$3006,P1734)</f>
        <v>#DIV/0!</v>
      </c>
      <c r="S1734" s="80">
        <v>1.7299999999999999E-2</v>
      </c>
    </row>
    <row r="1735" spans="14:19" ht="15" customHeight="1">
      <c r="N1735" s="80" t="str">
        <f t="shared" si="59"/>
        <v/>
      </c>
      <c r="O1735" s="80" t="str">
        <f t="shared" si="60"/>
        <v/>
      </c>
      <c r="P1735" s="80" t="str">
        <f>IF(PI_For!C1737=0,"Não cadastrado",PI_For!C1737)</f>
        <v>Não cadastrado</v>
      </c>
      <c r="Q1735" s="80" t="e">
        <f>AVERAGEIFS(Entrada!$G$7:$G$3006,Entrada!$D$7:$D$3006,$D$5,Entrada!$I$7:$I$3006,P1735)</f>
        <v>#DIV/0!</v>
      </c>
      <c r="R1735" s="80" t="e">
        <f>AVERAGEIFS(Entrada!$J$7:$J$3006,Entrada!$D$7:$D$3006,$D$5,Entrada!$I$7:$I$3006,P1735)</f>
        <v>#DIV/0!</v>
      </c>
      <c r="S1735" s="80">
        <v>1.7309999999999999E-2</v>
      </c>
    </row>
    <row r="1736" spans="14:19" ht="15" customHeight="1">
      <c r="N1736" s="80" t="str">
        <f t="shared" si="59"/>
        <v/>
      </c>
      <c r="O1736" s="80" t="str">
        <f t="shared" si="60"/>
        <v/>
      </c>
      <c r="P1736" s="80" t="str">
        <f>IF(PI_For!C1738=0,"Não cadastrado",PI_For!C1738)</f>
        <v>Não cadastrado</v>
      </c>
      <c r="Q1736" s="80" t="e">
        <f>AVERAGEIFS(Entrada!$G$7:$G$3006,Entrada!$D$7:$D$3006,$D$5,Entrada!$I$7:$I$3006,P1736)</f>
        <v>#DIV/0!</v>
      </c>
      <c r="R1736" s="80" t="e">
        <f>AVERAGEIFS(Entrada!$J$7:$J$3006,Entrada!$D$7:$D$3006,$D$5,Entrada!$I$7:$I$3006,P1736)</f>
        <v>#DIV/0!</v>
      </c>
      <c r="S1736" s="80">
        <v>1.7319999999999999E-2</v>
      </c>
    </row>
    <row r="1737" spans="14:19" ht="15" customHeight="1">
      <c r="N1737" s="80" t="str">
        <f t="shared" si="59"/>
        <v/>
      </c>
      <c r="O1737" s="80" t="str">
        <f t="shared" si="60"/>
        <v/>
      </c>
      <c r="P1737" s="80" t="str">
        <f>IF(PI_For!C1739=0,"Não cadastrado",PI_For!C1739)</f>
        <v>Não cadastrado</v>
      </c>
      <c r="Q1737" s="80" t="e">
        <f>AVERAGEIFS(Entrada!$G$7:$G$3006,Entrada!$D$7:$D$3006,$D$5,Entrada!$I$7:$I$3006,P1737)</f>
        <v>#DIV/0!</v>
      </c>
      <c r="R1737" s="80" t="e">
        <f>AVERAGEIFS(Entrada!$J$7:$J$3006,Entrada!$D$7:$D$3006,$D$5,Entrada!$I$7:$I$3006,P1737)</f>
        <v>#DIV/0!</v>
      </c>
      <c r="S1737" s="80">
        <v>1.7330000000000002E-2</v>
      </c>
    </row>
    <row r="1738" spans="14:19" ht="15" customHeight="1">
      <c r="N1738" s="80" t="str">
        <f t="shared" si="59"/>
        <v/>
      </c>
      <c r="O1738" s="80" t="str">
        <f t="shared" si="60"/>
        <v/>
      </c>
      <c r="P1738" s="80" t="str">
        <f>IF(PI_For!C1740=0,"Não cadastrado",PI_For!C1740)</f>
        <v>Não cadastrado</v>
      </c>
      <c r="Q1738" s="80" t="e">
        <f>AVERAGEIFS(Entrada!$G$7:$G$3006,Entrada!$D$7:$D$3006,$D$5,Entrada!$I$7:$I$3006,P1738)</f>
        <v>#DIV/0!</v>
      </c>
      <c r="R1738" s="80" t="e">
        <f>AVERAGEIFS(Entrada!$J$7:$J$3006,Entrada!$D$7:$D$3006,$D$5,Entrada!$I$7:$I$3006,P1738)</f>
        <v>#DIV/0!</v>
      </c>
      <c r="S1738" s="80">
        <v>1.7340000000000001E-2</v>
      </c>
    </row>
    <row r="1739" spans="14:19" ht="15" customHeight="1">
      <c r="N1739" s="80" t="str">
        <f t="shared" si="59"/>
        <v/>
      </c>
      <c r="O1739" s="80" t="str">
        <f t="shared" si="60"/>
        <v/>
      </c>
      <c r="P1739" s="80" t="str">
        <f>IF(PI_For!C1741=0,"Não cadastrado",PI_For!C1741)</f>
        <v>Não cadastrado</v>
      </c>
      <c r="Q1739" s="80" t="e">
        <f>AVERAGEIFS(Entrada!$G$7:$G$3006,Entrada!$D$7:$D$3006,$D$5,Entrada!$I$7:$I$3006,P1739)</f>
        <v>#DIV/0!</v>
      </c>
      <c r="R1739" s="80" t="e">
        <f>AVERAGEIFS(Entrada!$J$7:$J$3006,Entrada!$D$7:$D$3006,$D$5,Entrada!$I$7:$I$3006,P1739)</f>
        <v>#DIV/0!</v>
      </c>
      <c r="S1739" s="80">
        <v>1.7350000000000001E-2</v>
      </c>
    </row>
    <row r="1740" spans="14:19" ht="15" customHeight="1">
      <c r="N1740" s="80" t="str">
        <f t="shared" si="59"/>
        <v/>
      </c>
      <c r="O1740" s="80" t="str">
        <f t="shared" si="60"/>
        <v/>
      </c>
      <c r="P1740" s="80" t="str">
        <f>IF(PI_For!C1742=0,"Não cadastrado",PI_For!C1742)</f>
        <v>Não cadastrado</v>
      </c>
      <c r="Q1740" s="80" t="e">
        <f>AVERAGEIFS(Entrada!$G$7:$G$3006,Entrada!$D$7:$D$3006,$D$5,Entrada!$I$7:$I$3006,P1740)</f>
        <v>#DIV/0!</v>
      </c>
      <c r="R1740" s="80" t="e">
        <f>AVERAGEIFS(Entrada!$J$7:$J$3006,Entrada!$D$7:$D$3006,$D$5,Entrada!$I$7:$I$3006,P1740)</f>
        <v>#DIV/0!</v>
      </c>
      <c r="S1740" s="80">
        <v>1.736E-2</v>
      </c>
    </row>
    <row r="1741" spans="14:19" ht="15" customHeight="1">
      <c r="N1741" s="80" t="str">
        <f t="shared" si="59"/>
        <v/>
      </c>
      <c r="O1741" s="80" t="str">
        <f t="shared" si="60"/>
        <v/>
      </c>
      <c r="P1741" s="80" t="str">
        <f>IF(PI_For!C1743=0,"Não cadastrado",PI_For!C1743)</f>
        <v>Não cadastrado</v>
      </c>
      <c r="Q1741" s="80" t="e">
        <f>AVERAGEIFS(Entrada!$G$7:$G$3006,Entrada!$D$7:$D$3006,$D$5,Entrada!$I$7:$I$3006,P1741)</f>
        <v>#DIV/0!</v>
      </c>
      <c r="R1741" s="80" t="e">
        <f>AVERAGEIFS(Entrada!$J$7:$J$3006,Entrada!$D$7:$D$3006,$D$5,Entrada!$I$7:$I$3006,P1741)</f>
        <v>#DIV/0!</v>
      </c>
      <c r="S1741" s="80">
        <v>1.737E-2</v>
      </c>
    </row>
    <row r="1742" spans="14:19" ht="15" customHeight="1">
      <c r="N1742" s="80" t="str">
        <f t="shared" si="59"/>
        <v/>
      </c>
      <c r="O1742" s="80" t="str">
        <f t="shared" si="60"/>
        <v/>
      </c>
      <c r="P1742" s="80" t="str">
        <f>IF(PI_For!C1744=0,"Não cadastrado",PI_For!C1744)</f>
        <v>Não cadastrado</v>
      </c>
      <c r="Q1742" s="80" t="e">
        <f>AVERAGEIFS(Entrada!$G$7:$G$3006,Entrada!$D$7:$D$3006,$D$5,Entrada!$I$7:$I$3006,P1742)</f>
        <v>#DIV/0!</v>
      </c>
      <c r="R1742" s="80" t="e">
        <f>AVERAGEIFS(Entrada!$J$7:$J$3006,Entrada!$D$7:$D$3006,$D$5,Entrada!$I$7:$I$3006,P1742)</f>
        <v>#DIV/0!</v>
      </c>
      <c r="S1742" s="80">
        <v>1.738E-2</v>
      </c>
    </row>
    <row r="1743" spans="14:19" ht="15" customHeight="1">
      <c r="N1743" s="80" t="str">
        <f t="shared" si="59"/>
        <v/>
      </c>
      <c r="O1743" s="80" t="str">
        <f t="shared" si="60"/>
        <v/>
      </c>
      <c r="P1743" s="80" t="str">
        <f>IF(PI_For!C1745=0,"Não cadastrado",PI_For!C1745)</f>
        <v>Não cadastrado</v>
      </c>
      <c r="Q1743" s="80" t="e">
        <f>AVERAGEIFS(Entrada!$G$7:$G$3006,Entrada!$D$7:$D$3006,$D$5,Entrada!$I$7:$I$3006,P1743)</f>
        <v>#DIV/0!</v>
      </c>
      <c r="R1743" s="80" t="e">
        <f>AVERAGEIFS(Entrada!$J$7:$J$3006,Entrada!$D$7:$D$3006,$D$5,Entrada!$I$7:$I$3006,P1743)</f>
        <v>#DIV/0!</v>
      </c>
      <c r="S1743" s="80">
        <v>1.7389999999999999E-2</v>
      </c>
    </row>
    <row r="1744" spans="14:19" ht="15" customHeight="1">
      <c r="N1744" s="80" t="str">
        <f t="shared" si="59"/>
        <v/>
      </c>
      <c r="O1744" s="80" t="str">
        <f t="shared" si="60"/>
        <v/>
      </c>
      <c r="P1744" s="80" t="str">
        <f>IF(PI_For!C1746=0,"Não cadastrado",PI_For!C1746)</f>
        <v>Não cadastrado</v>
      </c>
      <c r="Q1744" s="80" t="e">
        <f>AVERAGEIFS(Entrada!$G$7:$G$3006,Entrada!$D$7:$D$3006,$D$5,Entrada!$I$7:$I$3006,P1744)</f>
        <v>#DIV/0!</v>
      </c>
      <c r="R1744" s="80" t="e">
        <f>AVERAGEIFS(Entrada!$J$7:$J$3006,Entrada!$D$7:$D$3006,$D$5,Entrada!$I$7:$I$3006,P1744)</f>
        <v>#DIV/0!</v>
      </c>
      <c r="S1744" s="80">
        <v>1.7399999999999999E-2</v>
      </c>
    </row>
    <row r="1745" spans="14:19" ht="15" customHeight="1">
      <c r="N1745" s="80" t="str">
        <f t="shared" si="59"/>
        <v/>
      </c>
      <c r="O1745" s="80" t="str">
        <f t="shared" si="60"/>
        <v/>
      </c>
      <c r="P1745" s="80" t="str">
        <f>IF(PI_For!C1747=0,"Não cadastrado",PI_For!C1747)</f>
        <v>Não cadastrado</v>
      </c>
      <c r="Q1745" s="80" t="e">
        <f>AVERAGEIFS(Entrada!$G$7:$G$3006,Entrada!$D$7:$D$3006,$D$5,Entrada!$I$7:$I$3006,P1745)</f>
        <v>#DIV/0!</v>
      </c>
      <c r="R1745" s="80" t="e">
        <f>AVERAGEIFS(Entrada!$J$7:$J$3006,Entrada!$D$7:$D$3006,$D$5,Entrada!$I$7:$I$3006,P1745)</f>
        <v>#DIV/0!</v>
      </c>
      <c r="S1745" s="80">
        <v>1.7409999999999998E-2</v>
      </c>
    </row>
    <row r="1746" spans="14:19" ht="15" customHeight="1">
      <c r="N1746" s="80" t="str">
        <f t="shared" si="59"/>
        <v/>
      </c>
      <c r="O1746" s="80" t="str">
        <f t="shared" si="60"/>
        <v/>
      </c>
      <c r="P1746" s="80" t="str">
        <f>IF(PI_For!C1748=0,"Não cadastrado",PI_For!C1748)</f>
        <v>Não cadastrado</v>
      </c>
      <c r="Q1746" s="80" t="e">
        <f>AVERAGEIFS(Entrada!$G$7:$G$3006,Entrada!$D$7:$D$3006,$D$5,Entrada!$I$7:$I$3006,P1746)</f>
        <v>#DIV/0!</v>
      </c>
      <c r="R1746" s="80" t="e">
        <f>AVERAGEIFS(Entrada!$J$7:$J$3006,Entrada!$D$7:$D$3006,$D$5,Entrada!$I$7:$I$3006,P1746)</f>
        <v>#DIV/0!</v>
      </c>
      <c r="S1746" s="80">
        <v>1.7420000000000001E-2</v>
      </c>
    </row>
    <row r="1747" spans="14:19" ht="15" customHeight="1">
      <c r="N1747" s="80" t="str">
        <f t="shared" si="59"/>
        <v/>
      </c>
      <c r="O1747" s="80" t="str">
        <f t="shared" si="60"/>
        <v/>
      </c>
      <c r="P1747" s="80" t="str">
        <f>IF(PI_For!C1749=0,"Não cadastrado",PI_For!C1749)</f>
        <v>Não cadastrado</v>
      </c>
      <c r="Q1747" s="80" t="e">
        <f>AVERAGEIFS(Entrada!$G$7:$G$3006,Entrada!$D$7:$D$3006,$D$5,Entrada!$I$7:$I$3006,P1747)</f>
        <v>#DIV/0!</v>
      </c>
      <c r="R1747" s="80" t="e">
        <f>AVERAGEIFS(Entrada!$J$7:$J$3006,Entrada!$D$7:$D$3006,$D$5,Entrada!$I$7:$I$3006,P1747)</f>
        <v>#DIV/0!</v>
      </c>
      <c r="S1747" s="80">
        <v>1.7430000000000001E-2</v>
      </c>
    </row>
    <row r="1748" spans="14:19" ht="15" customHeight="1">
      <c r="N1748" s="80" t="str">
        <f t="shared" si="59"/>
        <v/>
      </c>
      <c r="O1748" s="80" t="str">
        <f t="shared" si="60"/>
        <v/>
      </c>
      <c r="P1748" s="80" t="str">
        <f>IF(PI_For!C1750=0,"Não cadastrado",PI_For!C1750)</f>
        <v>Não cadastrado</v>
      </c>
      <c r="Q1748" s="80" t="e">
        <f>AVERAGEIFS(Entrada!$G$7:$G$3006,Entrada!$D$7:$D$3006,$D$5,Entrada!$I$7:$I$3006,P1748)</f>
        <v>#DIV/0!</v>
      </c>
      <c r="R1748" s="80" t="e">
        <f>AVERAGEIFS(Entrada!$J$7:$J$3006,Entrada!$D$7:$D$3006,$D$5,Entrada!$I$7:$I$3006,P1748)</f>
        <v>#DIV/0!</v>
      </c>
      <c r="S1748" s="80">
        <v>1.7440000000000001E-2</v>
      </c>
    </row>
    <row r="1749" spans="14:19" ht="15" customHeight="1">
      <c r="N1749" s="80" t="str">
        <f t="shared" si="59"/>
        <v/>
      </c>
      <c r="O1749" s="80" t="str">
        <f t="shared" si="60"/>
        <v/>
      </c>
      <c r="P1749" s="80" t="str">
        <f>IF(PI_For!C1751=0,"Não cadastrado",PI_For!C1751)</f>
        <v>Não cadastrado</v>
      </c>
      <c r="Q1749" s="80" t="e">
        <f>AVERAGEIFS(Entrada!$G$7:$G$3006,Entrada!$D$7:$D$3006,$D$5,Entrada!$I$7:$I$3006,P1749)</f>
        <v>#DIV/0!</v>
      </c>
      <c r="R1749" s="80" t="e">
        <f>AVERAGEIFS(Entrada!$J$7:$J$3006,Entrada!$D$7:$D$3006,$D$5,Entrada!$I$7:$I$3006,P1749)</f>
        <v>#DIV/0!</v>
      </c>
      <c r="S1749" s="80">
        <v>1.745E-2</v>
      </c>
    </row>
    <row r="1750" spans="14:19" ht="15" customHeight="1">
      <c r="N1750" s="80" t="str">
        <f t="shared" si="59"/>
        <v/>
      </c>
      <c r="O1750" s="80" t="str">
        <f t="shared" si="60"/>
        <v/>
      </c>
      <c r="P1750" s="80" t="str">
        <f>IF(PI_For!C1752=0,"Não cadastrado",PI_For!C1752)</f>
        <v>Não cadastrado</v>
      </c>
      <c r="Q1750" s="80" t="e">
        <f>AVERAGEIFS(Entrada!$G$7:$G$3006,Entrada!$D$7:$D$3006,$D$5,Entrada!$I$7:$I$3006,P1750)</f>
        <v>#DIV/0!</v>
      </c>
      <c r="R1750" s="80" t="e">
        <f>AVERAGEIFS(Entrada!$J$7:$J$3006,Entrada!$D$7:$D$3006,$D$5,Entrada!$I$7:$I$3006,P1750)</f>
        <v>#DIV/0!</v>
      </c>
      <c r="S1750" s="80">
        <v>1.746E-2</v>
      </c>
    </row>
    <row r="1751" spans="14:19" ht="15" customHeight="1">
      <c r="N1751" s="80" t="str">
        <f t="shared" si="59"/>
        <v/>
      </c>
      <c r="O1751" s="80" t="str">
        <f t="shared" si="60"/>
        <v/>
      </c>
      <c r="P1751" s="80" t="str">
        <f>IF(PI_For!C1753=0,"Não cadastrado",PI_For!C1753)</f>
        <v>Não cadastrado</v>
      </c>
      <c r="Q1751" s="80" t="e">
        <f>AVERAGEIFS(Entrada!$G$7:$G$3006,Entrada!$D$7:$D$3006,$D$5,Entrada!$I$7:$I$3006,P1751)</f>
        <v>#DIV/0!</v>
      </c>
      <c r="R1751" s="80" t="e">
        <f>AVERAGEIFS(Entrada!$J$7:$J$3006,Entrada!$D$7:$D$3006,$D$5,Entrada!$I$7:$I$3006,P1751)</f>
        <v>#DIV/0!</v>
      </c>
      <c r="S1751" s="80">
        <v>1.7469999999999999E-2</v>
      </c>
    </row>
    <row r="1752" spans="14:19" ht="15" customHeight="1">
      <c r="N1752" s="80" t="str">
        <f t="shared" si="59"/>
        <v/>
      </c>
      <c r="O1752" s="80" t="str">
        <f t="shared" si="60"/>
        <v/>
      </c>
      <c r="P1752" s="80" t="str">
        <f>IF(PI_For!C1754=0,"Não cadastrado",PI_For!C1754)</f>
        <v>Não cadastrado</v>
      </c>
      <c r="Q1752" s="80" t="e">
        <f>AVERAGEIFS(Entrada!$G$7:$G$3006,Entrada!$D$7:$D$3006,$D$5,Entrada!$I$7:$I$3006,P1752)</f>
        <v>#DIV/0!</v>
      </c>
      <c r="R1752" s="80" t="e">
        <f>AVERAGEIFS(Entrada!$J$7:$J$3006,Entrada!$D$7:$D$3006,$D$5,Entrada!$I$7:$I$3006,P1752)</f>
        <v>#DIV/0!</v>
      </c>
      <c r="S1752" s="80">
        <v>1.7479999999999999E-2</v>
      </c>
    </row>
    <row r="1753" spans="14:19" ht="15" customHeight="1">
      <c r="N1753" s="80" t="str">
        <f t="shared" si="59"/>
        <v/>
      </c>
      <c r="O1753" s="80" t="str">
        <f t="shared" si="60"/>
        <v/>
      </c>
      <c r="P1753" s="80" t="str">
        <f>IF(PI_For!C1755=0,"Não cadastrado",PI_For!C1755)</f>
        <v>Não cadastrado</v>
      </c>
      <c r="Q1753" s="80" t="e">
        <f>AVERAGEIFS(Entrada!$G$7:$G$3006,Entrada!$D$7:$D$3006,$D$5,Entrada!$I$7:$I$3006,P1753)</f>
        <v>#DIV/0!</v>
      </c>
      <c r="R1753" s="80" t="e">
        <f>AVERAGEIFS(Entrada!$J$7:$J$3006,Entrada!$D$7:$D$3006,$D$5,Entrada!$I$7:$I$3006,P1753)</f>
        <v>#DIV/0!</v>
      </c>
      <c r="S1753" s="80">
        <v>1.7489999999999999E-2</v>
      </c>
    </row>
    <row r="1754" spans="14:19" ht="15" customHeight="1">
      <c r="N1754" s="80" t="str">
        <f t="shared" si="59"/>
        <v/>
      </c>
      <c r="O1754" s="80" t="str">
        <f t="shared" si="60"/>
        <v/>
      </c>
      <c r="P1754" s="80" t="str">
        <f>IF(PI_For!C1756=0,"Não cadastrado",PI_For!C1756)</f>
        <v>Não cadastrado</v>
      </c>
      <c r="Q1754" s="80" t="e">
        <f>AVERAGEIFS(Entrada!$G$7:$G$3006,Entrada!$D$7:$D$3006,$D$5,Entrada!$I$7:$I$3006,P1754)</f>
        <v>#DIV/0!</v>
      </c>
      <c r="R1754" s="80" t="e">
        <f>AVERAGEIFS(Entrada!$J$7:$J$3006,Entrada!$D$7:$D$3006,$D$5,Entrada!$I$7:$I$3006,P1754)</f>
        <v>#DIV/0!</v>
      </c>
      <c r="S1754" s="80">
        <v>1.7500000000000002E-2</v>
      </c>
    </row>
    <row r="1755" spans="14:19" ht="15" customHeight="1">
      <c r="N1755" s="80" t="str">
        <f t="shared" si="59"/>
        <v/>
      </c>
      <c r="O1755" s="80" t="str">
        <f t="shared" si="60"/>
        <v/>
      </c>
      <c r="P1755" s="80" t="str">
        <f>IF(PI_For!C1757=0,"Não cadastrado",PI_For!C1757)</f>
        <v>Não cadastrado</v>
      </c>
      <c r="Q1755" s="80" t="e">
        <f>AVERAGEIFS(Entrada!$G$7:$G$3006,Entrada!$D$7:$D$3006,$D$5,Entrada!$I$7:$I$3006,P1755)</f>
        <v>#DIV/0!</v>
      </c>
      <c r="R1755" s="80" t="e">
        <f>AVERAGEIFS(Entrada!$J$7:$J$3006,Entrada!$D$7:$D$3006,$D$5,Entrada!$I$7:$I$3006,P1755)</f>
        <v>#DIV/0!</v>
      </c>
      <c r="S1755" s="80">
        <v>1.7510000000000001E-2</v>
      </c>
    </row>
    <row r="1756" spans="14:19" ht="15" customHeight="1">
      <c r="N1756" s="80" t="str">
        <f t="shared" si="59"/>
        <v/>
      </c>
      <c r="O1756" s="80" t="str">
        <f t="shared" si="60"/>
        <v/>
      </c>
      <c r="P1756" s="80" t="str">
        <f>IF(PI_For!C1758=0,"Não cadastrado",PI_For!C1758)</f>
        <v>Não cadastrado</v>
      </c>
      <c r="Q1756" s="80" t="e">
        <f>AVERAGEIFS(Entrada!$G$7:$G$3006,Entrada!$D$7:$D$3006,$D$5,Entrada!$I$7:$I$3006,P1756)</f>
        <v>#DIV/0!</v>
      </c>
      <c r="R1756" s="80" t="e">
        <f>AVERAGEIFS(Entrada!$J$7:$J$3006,Entrada!$D$7:$D$3006,$D$5,Entrada!$I$7:$I$3006,P1756)</f>
        <v>#DIV/0!</v>
      </c>
      <c r="S1756" s="80">
        <v>1.7520000000000001E-2</v>
      </c>
    </row>
    <row r="1757" spans="14:19" ht="15" customHeight="1">
      <c r="N1757" s="80" t="str">
        <f t="shared" si="59"/>
        <v/>
      </c>
      <c r="O1757" s="80" t="str">
        <f t="shared" si="60"/>
        <v/>
      </c>
      <c r="P1757" s="80" t="str">
        <f>IF(PI_For!C1759=0,"Não cadastrado",PI_For!C1759)</f>
        <v>Não cadastrado</v>
      </c>
      <c r="Q1757" s="80" t="e">
        <f>AVERAGEIFS(Entrada!$G$7:$G$3006,Entrada!$D$7:$D$3006,$D$5,Entrada!$I$7:$I$3006,P1757)</f>
        <v>#DIV/0!</v>
      </c>
      <c r="R1757" s="80" t="e">
        <f>AVERAGEIFS(Entrada!$J$7:$J$3006,Entrada!$D$7:$D$3006,$D$5,Entrada!$I$7:$I$3006,P1757)</f>
        <v>#DIV/0!</v>
      </c>
      <c r="S1757" s="80">
        <v>1.753E-2</v>
      </c>
    </row>
    <row r="1758" spans="14:19" ht="15" customHeight="1">
      <c r="N1758" s="80" t="str">
        <f t="shared" si="59"/>
        <v/>
      </c>
      <c r="O1758" s="80" t="str">
        <f t="shared" si="60"/>
        <v/>
      </c>
      <c r="P1758" s="80" t="str">
        <f>IF(PI_For!C1760=0,"Não cadastrado",PI_For!C1760)</f>
        <v>Não cadastrado</v>
      </c>
      <c r="Q1758" s="80" t="e">
        <f>AVERAGEIFS(Entrada!$G$7:$G$3006,Entrada!$D$7:$D$3006,$D$5,Entrada!$I$7:$I$3006,P1758)</f>
        <v>#DIV/0!</v>
      </c>
      <c r="R1758" s="80" t="e">
        <f>AVERAGEIFS(Entrada!$J$7:$J$3006,Entrada!$D$7:$D$3006,$D$5,Entrada!$I$7:$I$3006,P1758)</f>
        <v>#DIV/0!</v>
      </c>
      <c r="S1758" s="80">
        <v>1.754E-2</v>
      </c>
    </row>
    <row r="1759" spans="14:19" ht="15" customHeight="1">
      <c r="N1759" s="80" t="str">
        <f t="shared" si="59"/>
        <v/>
      </c>
      <c r="O1759" s="80" t="str">
        <f t="shared" si="60"/>
        <v/>
      </c>
      <c r="P1759" s="80" t="str">
        <f>IF(PI_For!C1761=0,"Não cadastrado",PI_For!C1761)</f>
        <v>Não cadastrado</v>
      </c>
      <c r="Q1759" s="80" t="e">
        <f>AVERAGEIFS(Entrada!$G$7:$G$3006,Entrada!$D$7:$D$3006,$D$5,Entrada!$I$7:$I$3006,P1759)</f>
        <v>#DIV/0!</v>
      </c>
      <c r="R1759" s="80" t="e">
        <f>AVERAGEIFS(Entrada!$J$7:$J$3006,Entrada!$D$7:$D$3006,$D$5,Entrada!$I$7:$I$3006,P1759)</f>
        <v>#DIV/0!</v>
      </c>
      <c r="S1759" s="80">
        <v>1.755E-2</v>
      </c>
    </row>
    <row r="1760" spans="14:19" ht="15" customHeight="1">
      <c r="N1760" s="80" t="str">
        <f t="shared" si="59"/>
        <v/>
      </c>
      <c r="O1760" s="80" t="str">
        <f t="shared" si="60"/>
        <v/>
      </c>
      <c r="P1760" s="80" t="str">
        <f>IF(PI_For!C1762=0,"Não cadastrado",PI_For!C1762)</f>
        <v>Não cadastrado</v>
      </c>
      <c r="Q1760" s="80" t="e">
        <f>AVERAGEIFS(Entrada!$G$7:$G$3006,Entrada!$D$7:$D$3006,$D$5,Entrada!$I$7:$I$3006,P1760)</f>
        <v>#DIV/0!</v>
      </c>
      <c r="R1760" s="80" t="e">
        <f>AVERAGEIFS(Entrada!$J$7:$J$3006,Entrada!$D$7:$D$3006,$D$5,Entrada!$I$7:$I$3006,P1760)</f>
        <v>#DIV/0!</v>
      </c>
      <c r="S1760" s="80">
        <v>1.7559999999999999E-2</v>
      </c>
    </row>
    <row r="1761" spans="14:19" ht="15" customHeight="1">
      <c r="N1761" s="80" t="str">
        <f t="shared" si="59"/>
        <v/>
      </c>
      <c r="O1761" s="80" t="str">
        <f t="shared" si="60"/>
        <v/>
      </c>
      <c r="P1761" s="80" t="str">
        <f>IF(PI_For!C1763=0,"Não cadastrado",PI_For!C1763)</f>
        <v>Não cadastrado</v>
      </c>
      <c r="Q1761" s="80" t="e">
        <f>AVERAGEIFS(Entrada!$G$7:$G$3006,Entrada!$D$7:$D$3006,$D$5,Entrada!$I$7:$I$3006,P1761)</f>
        <v>#DIV/0!</v>
      </c>
      <c r="R1761" s="80" t="e">
        <f>AVERAGEIFS(Entrada!$J$7:$J$3006,Entrada!$D$7:$D$3006,$D$5,Entrada!$I$7:$I$3006,P1761)</f>
        <v>#DIV/0!</v>
      </c>
      <c r="S1761" s="80">
        <v>1.7569999999999999E-2</v>
      </c>
    </row>
    <row r="1762" spans="14:19" ht="15" customHeight="1">
      <c r="N1762" s="80" t="str">
        <f t="shared" si="59"/>
        <v/>
      </c>
      <c r="O1762" s="80" t="str">
        <f t="shared" si="60"/>
        <v/>
      </c>
      <c r="P1762" s="80" t="str">
        <f>IF(PI_For!C1764=0,"Não cadastrado",PI_For!C1764)</f>
        <v>Não cadastrado</v>
      </c>
      <c r="Q1762" s="80" t="e">
        <f>AVERAGEIFS(Entrada!$G$7:$G$3006,Entrada!$D$7:$D$3006,$D$5,Entrada!$I$7:$I$3006,P1762)</f>
        <v>#DIV/0!</v>
      </c>
      <c r="R1762" s="80" t="e">
        <f>AVERAGEIFS(Entrada!$J$7:$J$3006,Entrada!$D$7:$D$3006,$D$5,Entrada!$I$7:$I$3006,P1762)</f>
        <v>#DIV/0!</v>
      </c>
      <c r="S1762" s="80">
        <v>1.7579999999999998E-2</v>
      </c>
    </row>
    <row r="1763" spans="14:19" ht="15" customHeight="1">
      <c r="N1763" s="80" t="str">
        <f t="shared" si="59"/>
        <v/>
      </c>
      <c r="O1763" s="80" t="str">
        <f t="shared" si="60"/>
        <v/>
      </c>
      <c r="P1763" s="80" t="str">
        <f>IF(PI_For!C1765=0,"Não cadastrado",PI_For!C1765)</f>
        <v>Não cadastrado</v>
      </c>
      <c r="Q1763" s="80" t="e">
        <f>AVERAGEIFS(Entrada!$G$7:$G$3006,Entrada!$D$7:$D$3006,$D$5,Entrada!$I$7:$I$3006,P1763)</f>
        <v>#DIV/0!</v>
      </c>
      <c r="R1763" s="80" t="e">
        <f>AVERAGEIFS(Entrada!$J$7:$J$3006,Entrada!$D$7:$D$3006,$D$5,Entrada!$I$7:$I$3006,P1763)</f>
        <v>#DIV/0!</v>
      </c>
      <c r="S1763" s="80">
        <v>1.7590000000000001E-2</v>
      </c>
    </row>
    <row r="1764" spans="14:19" ht="15" customHeight="1">
      <c r="N1764" s="80" t="str">
        <f t="shared" si="59"/>
        <v/>
      </c>
      <c r="O1764" s="80" t="str">
        <f t="shared" si="60"/>
        <v/>
      </c>
      <c r="P1764" s="80" t="str">
        <f>IF(PI_For!C1766=0,"Não cadastrado",PI_For!C1766)</f>
        <v>Não cadastrado</v>
      </c>
      <c r="Q1764" s="80" t="e">
        <f>AVERAGEIFS(Entrada!$G$7:$G$3006,Entrada!$D$7:$D$3006,$D$5,Entrada!$I$7:$I$3006,P1764)</f>
        <v>#DIV/0!</v>
      </c>
      <c r="R1764" s="80" t="e">
        <f>AVERAGEIFS(Entrada!$J$7:$J$3006,Entrada!$D$7:$D$3006,$D$5,Entrada!$I$7:$I$3006,P1764)</f>
        <v>#DIV/0!</v>
      </c>
      <c r="S1764" s="80">
        <v>1.7600000000000001E-2</v>
      </c>
    </row>
    <row r="1765" spans="14:19" ht="15" customHeight="1">
      <c r="N1765" s="80" t="str">
        <f t="shared" si="59"/>
        <v/>
      </c>
      <c r="O1765" s="80" t="str">
        <f t="shared" si="60"/>
        <v/>
      </c>
      <c r="P1765" s="80" t="str">
        <f>IF(PI_For!C1767=0,"Não cadastrado",PI_For!C1767)</f>
        <v>Não cadastrado</v>
      </c>
      <c r="Q1765" s="80" t="e">
        <f>AVERAGEIFS(Entrada!$G$7:$G$3006,Entrada!$D$7:$D$3006,$D$5,Entrada!$I$7:$I$3006,P1765)</f>
        <v>#DIV/0!</v>
      </c>
      <c r="R1765" s="80" t="e">
        <f>AVERAGEIFS(Entrada!$J$7:$J$3006,Entrada!$D$7:$D$3006,$D$5,Entrada!$I$7:$I$3006,P1765)</f>
        <v>#DIV/0!</v>
      </c>
      <c r="S1765" s="80">
        <v>1.7610000000000001E-2</v>
      </c>
    </row>
    <row r="1766" spans="14:19" ht="15" customHeight="1">
      <c r="N1766" s="80" t="str">
        <f t="shared" si="59"/>
        <v/>
      </c>
      <c r="O1766" s="80" t="str">
        <f t="shared" si="60"/>
        <v/>
      </c>
      <c r="P1766" s="80" t="str">
        <f>IF(PI_For!C1768=0,"Não cadastrado",PI_For!C1768)</f>
        <v>Não cadastrado</v>
      </c>
      <c r="Q1766" s="80" t="e">
        <f>AVERAGEIFS(Entrada!$G$7:$G$3006,Entrada!$D$7:$D$3006,$D$5,Entrada!$I$7:$I$3006,P1766)</f>
        <v>#DIV/0!</v>
      </c>
      <c r="R1766" s="80" t="e">
        <f>AVERAGEIFS(Entrada!$J$7:$J$3006,Entrada!$D$7:$D$3006,$D$5,Entrada!$I$7:$I$3006,P1766)</f>
        <v>#DIV/0!</v>
      </c>
      <c r="S1766" s="80">
        <v>1.762E-2</v>
      </c>
    </row>
    <row r="1767" spans="14:19" ht="15" customHeight="1">
      <c r="N1767" s="80" t="str">
        <f t="shared" si="59"/>
        <v/>
      </c>
      <c r="O1767" s="80" t="str">
        <f t="shared" si="60"/>
        <v/>
      </c>
      <c r="P1767" s="80" t="str">
        <f>IF(PI_For!C1769=0,"Não cadastrado",PI_For!C1769)</f>
        <v>Não cadastrado</v>
      </c>
      <c r="Q1767" s="80" t="e">
        <f>AVERAGEIFS(Entrada!$G$7:$G$3006,Entrada!$D$7:$D$3006,$D$5,Entrada!$I$7:$I$3006,P1767)</f>
        <v>#DIV/0!</v>
      </c>
      <c r="R1767" s="80" t="e">
        <f>AVERAGEIFS(Entrada!$J$7:$J$3006,Entrada!$D$7:$D$3006,$D$5,Entrada!$I$7:$I$3006,P1767)</f>
        <v>#DIV/0!</v>
      </c>
      <c r="S1767" s="80">
        <v>1.763E-2</v>
      </c>
    </row>
    <row r="1768" spans="14:19" ht="15" customHeight="1">
      <c r="N1768" s="80" t="str">
        <f t="shared" si="59"/>
        <v/>
      </c>
      <c r="O1768" s="80" t="str">
        <f t="shared" si="60"/>
        <v/>
      </c>
      <c r="P1768" s="80" t="str">
        <f>IF(PI_For!C1770=0,"Não cadastrado",PI_For!C1770)</f>
        <v>Não cadastrado</v>
      </c>
      <c r="Q1768" s="80" t="e">
        <f>AVERAGEIFS(Entrada!$G$7:$G$3006,Entrada!$D$7:$D$3006,$D$5,Entrada!$I$7:$I$3006,P1768)</f>
        <v>#DIV/0!</v>
      </c>
      <c r="R1768" s="80" t="e">
        <f>AVERAGEIFS(Entrada!$J$7:$J$3006,Entrada!$D$7:$D$3006,$D$5,Entrada!$I$7:$I$3006,P1768)</f>
        <v>#DIV/0!</v>
      </c>
      <c r="S1768" s="80">
        <v>1.7639999999999999E-2</v>
      </c>
    </row>
    <row r="1769" spans="14:19" ht="15" customHeight="1">
      <c r="N1769" s="80" t="str">
        <f t="shared" si="59"/>
        <v/>
      </c>
      <c r="O1769" s="80" t="str">
        <f t="shared" si="60"/>
        <v/>
      </c>
      <c r="P1769" s="80" t="str">
        <f>IF(PI_For!C1771=0,"Não cadastrado",PI_For!C1771)</f>
        <v>Não cadastrado</v>
      </c>
      <c r="Q1769" s="80" t="e">
        <f>AVERAGEIFS(Entrada!$G$7:$G$3006,Entrada!$D$7:$D$3006,$D$5,Entrada!$I$7:$I$3006,P1769)</f>
        <v>#DIV/0!</v>
      </c>
      <c r="R1769" s="80" t="e">
        <f>AVERAGEIFS(Entrada!$J$7:$J$3006,Entrada!$D$7:$D$3006,$D$5,Entrada!$I$7:$I$3006,P1769)</f>
        <v>#DIV/0!</v>
      </c>
      <c r="S1769" s="80">
        <v>1.7649999999999999E-2</v>
      </c>
    </row>
    <row r="1770" spans="14:19" ht="15" customHeight="1">
      <c r="N1770" s="80" t="str">
        <f t="shared" si="59"/>
        <v/>
      </c>
      <c r="O1770" s="80" t="str">
        <f t="shared" si="60"/>
        <v/>
      </c>
      <c r="P1770" s="80" t="str">
        <f>IF(PI_For!C1772=0,"Não cadastrado",PI_For!C1772)</f>
        <v>Não cadastrado</v>
      </c>
      <c r="Q1770" s="80" t="e">
        <f>AVERAGEIFS(Entrada!$G$7:$G$3006,Entrada!$D$7:$D$3006,$D$5,Entrada!$I$7:$I$3006,P1770)</f>
        <v>#DIV/0!</v>
      </c>
      <c r="R1770" s="80" t="e">
        <f>AVERAGEIFS(Entrada!$J$7:$J$3006,Entrada!$D$7:$D$3006,$D$5,Entrada!$I$7:$I$3006,P1770)</f>
        <v>#DIV/0!</v>
      </c>
      <c r="S1770" s="80">
        <v>1.7659999999999999E-2</v>
      </c>
    </row>
    <row r="1771" spans="14:19" ht="15" customHeight="1">
      <c r="N1771" s="80" t="str">
        <f t="shared" si="59"/>
        <v/>
      </c>
      <c r="O1771" s="80" t="str">
        <f t="shared" si="60"/>
        <v/>
      </c>
      <c r="P1771" s="80" t="str">
        <f>IF(PI_For!C1773=0,"Não cadastrado",PI_For!C1773)</f>
        <v>Não cadastrado</v>
      </c>
      <c r="Q1771" s="80" t="e">
        <f>AVERAGEIFS(Entrada!$G$7:$G$3006,Entrada!$D$7:$D$3006,$D$5,Entrada!$I$7:$I$3006,P1771)</f>
        <v>#DIV/0!</v>
      </c>
      <c r="R1771" s="80" t="e">
        <f>AVERAGEIFS(Entrada!$J$7:$J$3006,Entrada!$D$7:$D$3006,$D$5,Entrada!$I$7:$I$3006,P1771)</f>
        <v>#DIV/0!</v>
      </c>
      <c r="S1771" s="80">
        <v>1.7670000000000002E-2</v>
      </c>
    </row>
    <row r="1772" spans="14:19" ht="15" customHeight="1">
      <c r="N1772" s="80" t="str">
        <f t="shared" si="59"/>
        <v/>
      </c>
      <c r="O1772" s="80" t="str">
        <f t="shared" si="60"/>
        <v/>
      </c>
      <c r="P1772" s="80" t="str">
        <f>IF(PI_For!C1774=0,"Não cadastrado",PI_For!C1774)</f>
        <v>Não cadastrado</v>
      </c>
      <c r="Q1772" s="80" t="e">
        <f>AVERAGEIFS(Entrada!$G$7:$G$3006,Entrada!$D$7:$D$3006,$D$5,Entrada!$I$7:$I$3006,P1772)</f>
        <v>#DIV/0!</v>
      </c>
      <c r="R1772" s="80" t="e">
        <f>AVERAGEIFS(Entrada!$J$7:$J$3006,Entrada!$D$7:$D$3006,$D$5,Entrada!$I$7:$I$3006,P1772)</f>
        <v>#DIV/0!</v>
      </c>
      <c r="S1772" s="80">
        <v>1.7680000000000001E-2</v>
      </c>
    </row>
    <row r="1773" spans="14:19" ht="15" customHeight="1">
      <c r="N1773" s="80" t="str">
        <f t="shared" si="59"/>
        <v/>
      </c>
      <c r="O1773" s="80" t="str">
        <f t="shared" si="60"/>
        <v/>
      </c>
      <c r="P1773" s="80" t="str">
        <f>IF(PI_For!C1775=0,"Não cadastrado",PI_For!C1775)</f>
        <v>Não cadastrado</v>
      </c>
      <c r="Q1773" s="80" t="e">
        <f>AVERAGEIFS(Entrada!$G$7:$G$3006,Entrada!$D$7:$D$3006,$D$5,Entrada!$I$7:$I$3006,P1773)</f>
        <v>#DIV/0!</v>
      </c>
      <c r="R1773" s="80" t="e">
        <f>AVERAGEIFS(Entrada!$J$7:$J$3006,Entrada!$D$7:$D$3006,$D$5,Entrada!$I$7:$I$3006,P1773)</f>
        <v>#DIV/0!</v>
      </c>
      <c r="S1773" s="80">
        <v>1.7690000000000001E-2</v>
      </c>
    </row>
    <row r="1774" spans="14:19" ht="15" customHeight="1">
      <c r="N1774" s="80" t="str">
        <f t="shared" si="59"/>
        <v/>
      </c>
      <c r="O1774" s="80" t="str">
        <f t="shared" si="60"/>
        <v/>
      </c>
      <c r="P1774" s="80" t="str">
        <f>IF(PI_For!C1776=0,"Não cadastrado",PI_For!C1776)</f>
        <v>Não cadastrado</v>
      </c>
      <c r="Q1774" s="80" t="e">
        <f>AVERAGEIFS(Entrada!$G$7:$G$3006,Entrada!$D$7:$D$3006,$D$5,Entrada!$I$7:$I$3006,P1774)</f>
        <v>#DIV/0!</v>
      </c>
      <c r="R1774" s="80" t="e">
        <f>AVERAGEIFS(Entrada!$J$7:$J$3006,Entrada!$D$7:$D$3006,$D$5,Entrada!$I$7:$I$3006,P1774)</f>
        <v>#DIV/0!</v>
      </c>
      <c r="S1774" s="80">
        <v>1.77E-2</v>
      </c>
    </row>
    <row r="1775" spans="14:19" ht="15" customHeight="1">
      <c r="N1775" s="80" t="str">
        <f t="shared" si="59"/>
        <v/>
      </c>
      <c r="O1775" s="80" t="str">
        <f t="shared" si="60"/>
        <v/>
      </c>
      <c r="P1775" s="80" t="str">
        <f>IF(PI_For!C1777=0,"Não cadastrado",PI_For!C1777)</f>
        <v>Não cadastrado</v>
      </c>
      <c r="Q1775" s="80" t="e">
        <f>AVERAGEIFS(Entrada!$G$7:$G$3006,Entrada!$D$7:$D$3006,$D$5,Entrada!$I$7:$I$3006,P1775)</f>
        <v>#DIV/0!</v>
      </c>
      <c r="R1775" s="80" t="e">
        <f>AVERAGEIFS(Entrada!$J$7:$J$3006,Entrada!$D$7:$D$3006,$D$5,Entrada!$I$7:$I$3006,P1775)</f>
        <v>#DIV/0!</v>
      </c>
      <c r="S1775" s="80">
        <v>1.771E-2</v>
      </c>
    </row>
    <row r="1776" spans="14:19" ht="15" customHeight="1">
      <c r="N1776" s="80" t="str">
        <f t="shared" si="59"/>
        <v/>
      </c>
      <c r="O1776" s="80" t="str">
        <f t="shared" si="60"/>
        <v/>
      </c>
      <c r="P1776" s="80" t="str">
        <f>IF(PI_For!C1778=0,"Não cadastrado",PI_For!C1778)</f>
        <v>Não cadastrado</v>
      </c>
      <c r="Q1776" s="80" t="e">
        <f>AVERAGEIFS(Entrada!$G$7:$G$3006,Entrada!$D$7:$D$3006,$D$5,Entrada!$I$7:$I$3006,P1776)</f>
        <v>#DIV/0!</v>
      </c>
      <c r="R1776" s="80" t="e">
        <f>AVERAGEIFS(Entrada!$J$7:$J$3006,Entrada!$D$7:$D$3006,$D$5,Entrada!$I$7:$I$3006,P1776)</f>
        <v>#DIV/0!</v>
      </c>
      <c r="S1776" s="80">
        <v>1.772E-2</v>
      </c>
    </row>
    <row r="1777" spans="14:19" ht="15" customHeight="1">
      <c r="N1777" s="80" t="str">
        <f t="shared" si="59"/>
        <v/>
      </c>
      <c r="O1777" s="80" t="str">
        <f t="shared" si="60"/>
        <v/>
      </c>
      <c r="P1777" s="80" t="str">
        <f>IF(PI_For!C1779=0,"Não cadastrado",PI_For!C1779)</f>
        <v>Não cadastrado</v>
      </c>
      <c r="Q1777" s="80" t="e">
        <f>AVERAGEIFS(Entrada!$G$7:$G$3006,Entrada!$D$7:$D$3006,$D$5,Entrada!$I$7:$I$3006,P1777)</f>
        <v>#DIV/0!</v>
      </c>
      <c r="R1777" s="80" t="e">
        <f>AVERAGEIFS(Entrada!$J$7:$J$3006,Entrada!$D$7:$D$3006,$D$5,Entrada!$I$7:$I$3006,P1777)</f>
        <v>#DIV/0!</v>
      </c>
      <c r="S1777" s="80">
        <v>1.7729999999999999E-2</v>
      </c>
    </row>
    <row r="1778" spans="14:19" ht="15" customHeight="1">
      <c r="N1778" s="80" t="str">
        <f t="shared" si="59"/>
        <v/>
      </c>
      <c r="O1778" s="80" t="str">
        <f t="shared" si="60"/>
        <v/>
      </c>
      <c r="P1778" s="80" t="str">
        <f>IF(PI_For!C1780=0,"Não cadastrado",PI_For!C1780)</f>
        <v>Não cadastrado</v>
      </c>
      <c r="Q1778" s="80" t="e">
        <f>AVERAGEIFS(Entrada!$G$7:$G$3006,Entrada!$D$7:$D$3006,$D$5,Entrada!$I$7:$I$3006,P1778)</f>
        <v>#DIV/0!</v>
      </c>
      <c r="R1778" s="80" t="e">
        <f>AVERAGEIFS(Entrada!$J$7:$J$3006,Entrada!$D$7:$D$3006,$D$5,Entrada!$I$7:$I$3006,P1778)</f>
        <v>#DIV/0!</v>
      </c>
      <c r="S1778" s="80">
        <v>1.7739999999999999E-2</v>
      </c>
    </row>
    <row r="1779" spans="14:19" ht="15" customHeight="1">
      <c r="N1779" s="80" t="str">
        <f t="shared" si="59"/>
        <v/>
      </c>
      <c r="O1779" s="80" t="str">
        <f t="shared" si="60"/>
        <v/>
      </c>
      <c r="P1779" s="80" t="str">
        <f>IF(PI_For!C1781=0,"Não cadastrado",PI_For!C1781)</f>
        <v>Não cadastrado</v>
      </c>
      <c r="Q1779" s="80" t="e">
        <f>AVERAGEIFS(Entrada!$G$7:$G$3006,Entrada!$D$7:$D$3006,$D$5,Entrada!$I$7:$I$3006,P1779)</f>
        <v>#DIV/0!</v>
      </c>
      <c r="R1779" s="80" t="e">
        <f>AVERAGEIFS(Entrada!$J$7:$J$3006,Entrada!$D$7:$D$3006,$D$5,Entrada!$I$7:$I$3006,P1779)</f>
        <v>#DIV/0!</v>
      </c>
      <c r="S1779" s="80">
        <v>1.7749999999999998E-2</v>
      </c>
    </row>
    <row r="1780" spans="14:19" ht="15" customHeight="1">
      <c r="N1780" s="80" t="str">
        <f t="shared" si="59"/>
        <v/>
      </c>
      <c r="O1780" s="80" t="str">
        <f t="shared" si="60"/>
        <v/>
      </c>
      <c r="P1780" s="80" t="str">
        <f>IF(PI_For!C1782=0,"Não cadastrado",PI_For!C1782)</f>
        <v>Não cadastrado</v>
      </c>
      <c r="Q1780" s="80" t="e">
        <f>AVERAGEIFS(Entrada!$G$7:$G$3006,Entrada!$D$7:$D$3006,$D$5,Entrada!$I$7:$I$3006,P1780)</f>
        <v>#DIV/0!</v>
      </c>
      <c r="R1780" s="80" t="e">
        <f>AVERAGEIFS(Entrada!$J$7:$J$3006,Entrada!$D$7:$D$3006,$D$5,Entrada!$I$7:$I$3006,P1780)</f>
        <v>#DIV/0!</v>
      </c>
      <c r="S1780" s="80">
        <v>1.7760000000000001E-2</v>
      </c>
    </row>
    <row r="1781" spans="14:19" ht="15" customHeight="1">
      <c r="N1781" s="80" t="str">
        <f t="shared" si="59"/>
        <v/>
      </c>
      <c r="O1781" s="80" t="str">
        <f t="shared" si="60"/>
        <v/>
      </c>
      <c r="P1781" s="80" t="str">
        <f>IF(PI_For!C1783=0,"Não cadastrado",PI_For!C1783)</f>
        <v>Não cadastrado</v>
      </c>
      <c r="Q1781" s="80" t="e">
        <f>AVERAGEIFS(Entrada!$G$7:$G$3006,Entrada!$D$7:$D$3006,$D$5,Entrada!$I$7:$I$3006,P1781)</f>
        <v>#DIV/0!</v>
      </c>
      <c r="R1781" s="80" t="e">
        <f>AVERAGEIFS(Entrada!$J$7:$J$3006,Entrada!$D$7:$D$3006,$D$5,Entrada!$I$7:$I$3006,P1781)</f>
        <v>#DIV/0!</v>
      </c>
      <c r="S1781" s="80">
        <v>1.7770000000000001E-2</v>
      </c>
    </row>
    <row r="1782" spans="14:19" ht="15" customHeight="1">
      <c r="N1782" s="80" t="str">
        <f t="shared" si="59"/>
        <v/>
      </c>
      <c r="O1782" s="80" t="str">
        <f t="shared" si="60"/>
        <v/>
      </c>
      <c r="P1782" s="80" t="str">
        <f>IF(PI_For!C1784=0,"Não cadastrado",PI_For!C1784)</f>
        <v>Não cadastrado</v>
      </c>
      <c r="Q1782" s="80" t="e">
        <f>AVERAGEIFS(Entrada!$G$7:$G$3006,Entrada!$D$7:$D$3006,$D$5,Entrada!$I$7:$I$3006,P1782)</f>
        <v>#DIV/0!</v>
      </c>
      <c r="R1782" s="80" t="e">
        <f>AVERAGEIFS(Entrada!$J$7:$J$3006,Entrada!$D$7:$D$3006,$D$5,Entrada!$I$7:$I$3006,P1782)</f>
        <v>#DIV/0!</v>
      </c>
      <c r="S1782" s="80">
        <v>1.7780000000000001E-2</v>
      </c>
    </row>
    <row r="1783" spans="14:19" ht="15" customHeight="1">
      <c r="N1783" s="80" t="str">
        <f t="shared" si="59"/>
        <v/>
      </c>
      <c r="O1783" s="80" t="str">
        <f t="shared" si="60"/>
        <v/>
      </c>
      <c r="P1783" s="80" t="str">
        <f>IF(PI_For!C1785=0,"Não cadastrado",PI_For!C1785)</f>
        <v>Não cadastrado</v>
      </c>
      <c r="Q1783" s="80" t="e">
        <f>AVERAGEIFS(Entrada!$G$7:$G$3006,Entrada!$D$7:$D$3006,$D$5,Entrada!$I$7:$I$3006,P1783)</f>
        <v>#DIV/0!</v>
      </c>
      <c r="R1783" s="80" t="e">
        <f>AVERAGEIFS(Entrada!$J$7:$J$3006,Entrada!$D$7:$D$3006,$D$5,Entrada!$I$7:$I$3006,P1783)</f>
        <v>#DIV/0!</v>
      </c>
      <c r="S1783" s="80">
        <v>1.779E-2</v>
      </c>
    </row>
    <row r="1784" spans="14:19" ht="15" customHeight="1">
      <c r="N1784" s="80" t="str">
        <f t="shared" si="59"/>
        <v/>
      </c>
      <c r="O1784" s="80" t="str">
        <f t="shared" si="60"/>
        <v/>
      </c>
      <c r="P1784" s="80" t="str">
        <f>IF(PI_For!C1786=0,"Não cadastrado",PI_For!C1786)</f>
        <v>Não cadastrado</v>
      </c>
      <c r="Q1784" s="80" t="e">
        <f>AVERAGEIFS(Entrada!$G$7:$G$3006,Entrada!$D$7:$D$3006,$D$5,Entrada!$I$7:$I$3006,P1784)</f>
        <v>#DIV/0!</v>
      </c>
      <c r="R1784" s="80" t="e">
        <f>AVERAGEIFS(Entrada!$J$7:$J$3006,Entrada!$D$7:$D$3006,$D$5,Entrada!$I$7:$I$3006,P1784)</f>
        <v>#DIV/0!</v>
      </c>
      <c r="S1784" s="80">
        <v>1.78E-2</v>
      </c>
    </row>
    <row r="1785" spans="14:19" ht="15" customHeight="1">
      <c r="N1785" s="80" t="str">
        <f t="shared" si="59"/>
        <v/>
      </c>
      <c r="O1785" s="80" t="str">
        <f t="shared" si="60"/>
        <v/>
      </c>
      <c r="P1785" s="80" t="str">
        <f>IF(PI_For!C1787=0,"Não cadastrado",PI_For!C1787)</f>
        <v>Não cadastrado</v>
      </c>
      <c r="Q1785" s="80" t="e">
        <f>AVERAGEIFS(Entrada!$G$7:$G$3006,Entrada!$D$7:$D$3006,$D$5,Entrada!$I$7:$I$3006,P1785)</f>
        <v>#DIV/0!</v>
      </c>
      <c r="R1785" s="80" t="e">
        <f>AVERAGEIFS(Entrada!$J$7:$J$3006,Entrada!$D$7:$D$3006,$D$5,Entrada!$I$7:$I$3006,P1785)</f>
        <v>#DIV/0!</v>
      </c>
      <c r="S1785" s="80">
        <v>1.7809999999999999E-2</v>
      </c>
    </row>
    <row r="1786" spans="14:19" ht="15" customHeight="1">
      <c r="N1786" s="80" t="str">
        <f t="shared" si="59"/>
        <v/>
      </c>
      <c r="O1786" s="80" t="str">
        <f t="shared" si="60"/>
        <v/>
      </c>
      <c r="P1786" s="80" t="str">
        <f>IF(PI_For!C1788=0,"Não cadastrado",PI_For!C1788)</f>
        <v>Não cadastrado</v>
      </c>
      <c r="Q1786" s="80" t="e">
        <f>AVERAGEIFS(Entrada!$G$7:$G$3006,Entrada!$D$7:$D$3006,$D$5,Entrada!$I$7:$I$3006,P1786)</f>
        <v>#DIV/0!</v>
      </c>
      <c r="R1786" s="80" t="e">
        <f>AVERAGEIFS(Entrada!$J$7:$J$3006,Entrada!$D$7:$D$3006,$D$5,Entrada!$I$7:$I$3006,P1786)</f>
        <v>#DIV/0!</v>
      </c>
      <c r="S1786" s="80">
        <v>1.7819999999999999E-2</v>
      </c>
    </row>
    <row r="1787" spans="14:19" ht="15" customHeight="1">
      <c r="N1787" s="80" t="str">
        <f t="shared" si="59"/>
        <v/>
      </c>
      <c r="O1787" s="80" t="str">
        <f t="shared" si="60"/>
        <v/>
      </c>
      <c r="P1787" s="80" t="str">
        <f>IF(PI_For!C1789=0,"Não cadastrado",PI_For!C1789)</f>
        <v>Não cadastrado</v>
      </c>
      <c r="Q1787" s="80" t="e">
        <f>AVERAGEIFS(Entrada!$G$7:$G$3006,Entrada!$D$7:$D$3006,$D$5,Entrada!$I$7:$I$3006,P1787)</f>
        <v>#DIV/0!</v>
      </c>
      <c r="R1787" s="80" t="e">
        <f>AVERAGEIFS(Entrada!$J$7:$J$3006,Entrada!$D$7:$D$3006,$D$5,Entrada!$I$7:$I$3006,P1787)</f>
        <v>#DIV/0!</v>
      </c>
      <c r="S1787" s="80">
        <v>1.7829999999999999E-2</v>
      </c>
    </row>
    <row r="1788" spans="14:19" ht="15" customHeight="1">
      <c r="N1788" s="80" t="str">
        <f t="shared" si="59"/>
        <v/>
      </c>
      <c r="O1788" s="80" t="str">
        <f t="shared" si="60"/>
        <v/>
      </c>
      <c r="P1788" s="80" t="str">
        <f>IF(PI_For!C1790=0,"Não cadastrado",PI_For!C1790)</f>
        <v>Não cadastrado</v>
      </c>
      <c r="Q1788" s="80" t="e">
        <f>AVERAGEIFS(Entrada!$G$7:$G$3006,Entrada!$D$7:$D$3006,$D$5,Entrada!$I$7:$I$3006,P1788)</f>
        <v>#DIV/0!</v>
      </c>
      <c r="R1788" s="80" t="e">
        <f>AVERAGEIFS(Entrada!$J$7:$J$3006,Entrada!$D$7:$D$3006,$D$5,Entrada!$I$7:$I$3006,P1788)</f>
        <v>#DIV/0!</v>
      </c>
      <c r="S1788" s="80">
        <v>1.7840000000000002E-2</v>
      </c>
    </row>
    <row r="1789" spans="14:19" ht="15" customHeight="1">
      <c r="N1789" s="80" t="str">
        <f t="shared" si="59"/>
        <v/>
      </c>
      <c r="O1789" s="80" t="str">
        <f t="shared" si="60"/>
        <v/>
      </c>
      <c r="P1789" s="80" t="str">
        <f>IF(PI_For!C1791=0,"Não cadastrado",PI_For!C1791)</f>
        <v>Não cadastrado</v>
      </c>
      <c r="Q1789" s="80" t="e">
        <f>AVERAGEIFS(Entrada!$G$7:$G$3006,Entrada!$D$7:$D$3006,$D$5,Entrada!$I$7:$I$3006,P1789)</f>
        <v>#DIV/0!</v>
      </c>
      <c r="R1789" s="80" t="e">
        <f>AVERAGEIFS(Entrada!$J$7:$J$3006,Entrada!$D$7:$D$3006,$D$5,Entrada!$I$7:$I$3006,P1789)</f>
        <v>#DIV/0!</v>
      </c>
      <c r="S1789" s="80">
        <v>1.7850000000000001E-2</v>
      </c>
    </row>
    <row r="1790" spans="14:19" ht="15" customHeight="1">
      <c r="N1790" s="80" t="str">
        <f t="shared" si="59"/>
        <v/>
      </c>
      <c r="O1790" s="80" t="str">
        <f t="shared" si="60"/>
        <v/>
      </c>
      <c r="P1790" s="80" t="str">
        <f>IF(PI_For!C1792=0,"Não cadastrado",PI_For!C1792)</f>
        <v>Não cadastrado</v>
      </c>
      <c r="Q1790" s="80" t="e">
        <f>AVERAGEIFS(Entrada!$G$7:$G$3006,Entrada!$D$7:$D$3006,$D$5,Entrada!$I$7:$I$3006,P1790)</f>
        <v>#DIV/0!</v>
      </c>
      <c r="R1790" s="80" t="e">
        <f>AVERAGEIFS(Entrada!$J$7:$J$3006,Entrada!$D$7:$D$3006,$D$5,Entrada!$I$7:$I$3006,P1790)</f>
        <v>#DIV/0!</v>
      </c>
      <c r="S1790" s="80">
        <v>1.7860000000000001E-2</v>
      </c>
    </row>
    <row r="1791" spans="14:19" ht="15" customHeight="1">
      <c r="N1791" s="80" t="str">
        <f t="shared" si="59"/>
        <v/>
      </c>
      <c r="O1791" s="80" t="str">
        <f t="shared" si="60"/>
        <v/>
      </c>
      <c r="P1791" s="80" t="str">
        <f>IF(PI_For!C1793=0,"Não cadastrado",PI_For!C1793)</f>
        <v>Não cadastrado</v>
      </c>
      <c r="Q1791" s="80" t="e">
        <f>AVERAGEIFS(Entrada!$G$7:$G$3006,Entrada!$D$7:$D$3006,$D$5,Entrada!$I$7:$I$3006,P1791)</f>
        <v>#DIV/0!</v>
      </c>
      <c r="R1791" s="80" t="e">
        <f>AVERAGEIFS(Entrada!$J$7:$J$3006,Entrada!$D$7:$D$3006,$D$5,Entrada!$I$7:$I$3006,P1791)</f>
        <v>#DIV/0!</v>
      </c>
      <c r="S1791" s="80">
        <v>1.787E-2</v>
      </c>
    </row>
    <row r="1792" spans="14:19" ht="15" customHeight="1">
      <c r="N1792" s="80" t="str">
        <f t="shared" si="59"/>
        <v/>
      </c>
      <c r="O1792" s="80" t="str">
        <f t="shared" si="60"/>
        <v/>
      </c>
      <c r="P1792" s="80" t="str">
        <f>IF(PI_For!C1794=0,"Não cadastrado",PI_For!C1794)</f>
        <v>Não cadastrado</v>
      </c>
      <c r="Q1792" s="80" t="e">
        <f>AVERAGEIFS(Entrada!$G$7:$G$3006,Entrada!$D$7:$D$3006,$D$5,Entrada!$I$7:$I$3006,P1792)</f>
        <v>#DIV/0!</v>
      </c>
      <c r="R1792" s="80" t="e">
        <f>AVERAGEIFS(Entrada!$J$7:$J$3006,Entrada!$D$7:$D$3006,$D$5,Entrada!$I$7:$I$3006,P1792)</f>
        <v>#DIV/0!</v>
      </c>
      <c r="S1792" s="80">
        <v>1.788E-2</v>
      </c>
    </row>
    <row r="1793" spans="14:19" ht="15" customHeight="1">
      <c r="N1793" s="80" t="str">
        <f t="shared" si="59"/>
        <v/>
      </c>
      <c r="O1793" s="80" t="str">
        <f t="shared" si="60"/>
        <v/>
      </c>
      <c r="P1793" s="80" t="str">
        <f>IF(PI_For!C1795=0,"Não cadastrado",PI_For!C1795)</f>
        <v>Não cadastrado</v>
      </c>
      <c r="Q1793" s="80" t="e">
        <f>AVERAGEIFS(Entrada!$G$7:$G$3006,Entrada!$D$7:$D$3006,$D$5,Entrada!$I$7:$I$3006,P1793)</f>
        <v>#DIV/0!</v>
      </c>
      <c r="R1793" s="80" t="e">
        <f>AVERAGEIFS(Entrada!$J$7:$J$3006,Entrada!$D$7:$D$3006,$D$5,Entrada!$I$7:$I$3006,P1793)</f>
        <v>#DIV/0!</v>
      </c>
      <c r="S1793" s="80">
        <v>1.789E-2</v>
      </c>
    </row>
    <row r="1794" spans="14:19" ht="15" customHeight="1">
      <c r="N1794" s="80" t="str">
        <f t="shared" si="59"/>
        <v/>
      </c>
      <c r="O1794" s="80" t="str">
        <f t="shared" si="60"/>
        <v/>
      </c>
      <c r="P1794" s="80" t="str">
        <f>IF(PI_For!C1796=0,"Não cadastrado",PI_For!C1796)</f>
        <v>Não cadastrado</v>
      </c>
      <c r="Q1794" s="80" t="e">
        <f>AVERAGEIFS(Entrada!$G$7:$G$3006,Entrada!$D$7:$D$3006,$D$5,Entrada!$I$7:$I$3006,P1794)</f>
        <v>#DIV/0!</v>
      </c>
      <c r="R1794" s="80" t="e">
        <f>AVERAGEIFS(Entrada!$J$7:$J$3006,Entrada!$D$7:$D$3006,$D$5,Entrada!$I$7:$I$3006,P1794)</f>
        <v>#DIV/0!</v>
      </c>
      <c r="S1794" s="80">
        <v>1.7899999999999999E-2</v>
      </c>
    </row>
    <row r="1795" spans="14:19" ht="15" customHeight="1">
      <c r="N1795" s="80" t="str">
        <f t="shared" si="59"/>
        <v/>
      </c>
      <c r="O1795" s="80" t="str">
        <f t="shared" si="60"/>
        <v/>
      </c>
      <c r="P1795" s="80" t="str">
        <f>IF(PI_For!C1797=0,"Não cadastrado",PI_For!C1797)</f>
        <v>Não cadastrado</v>
      </c>
      <c r="Q1795" s="80" t="e">
        <f>AVERAGEIFS(Entrada!$G$7:$G$3006,Entrada!$D$7:$D$3006,$D$5,Entrada!$I$7:$I$3006,P1795)</f>
        <v>#DIV/0!</v>
      </c>
      <c r="R1795" s="80" t="e">
        <f>AVERAGEIFS(Entrada!$J$7:$J$3006,Entrada!$D$7:$D$3006,$D$5,Entrada!$I$7:$I$3006,P1795)</f>
        <v>#DIV/0!</v>
      </c>
      <c r="S1795" s="80">
        <v>1.7909999999999999E-2</v>
      </c>
    </row>
    <row r="1796" spans="14:19" ht="15" customHeight="1">
      <c r="N1796" s="80" t="str">
        <f t="shared" si="59"/>
        <v/>
      </c>
      <c r="O1796" s="80" t="str">
        <f t="shared" si="60"/>
        <v/>
      </c>
      <c r="P1796" s="80" t="str">
        <f>IF(PI_For!C1798=0,"Não cadastrado",PI_For!C1798)</f>
        <v>Não cadastrado</v>
      </c>
      <c r="Q1796" s="80" t="e">
        <f>AVERAGEIFS(Entrada!$G$7:$G$3006,Entrada!$D$7:$D$3006,$D$5,Entrada!$I$7:$I$3006,P1796)</f>
        <v>#DIV/0!</v>
      </c>
      <c r="R1796" s="80" t="e">
        <f>AVERAGEIFS(Entrada!$J$7:$J$3006,Entrada!$D$7:$D$3006,$D$5,Entrada!$I$7:$I$3006,P1796)</f>
        <v>#DIV/0!</v>
      </c>
      <c r="S1796" s="80">
        <v>1.7919999999999998E-2</v>
      </c>
    </row>
    <row r="1797" spans="14:19" ht="15" customHeight="1">
      <c r="N1797" s="80" t="str">
        <f t="shared" si="59"/>
        <v/>
      </c>
      <c r="O1797" s="80" t="str">
        <f t="shared" si="60"/>
        <v/>
      </c>
      <c r="P1797" s="80" t="str">
        <f>IF(PI_For!C1799=0,"Não cadastrado",PI_For!C1799)</f>
        <v>Não cadastrado</v>
      </c>
      <c r="Q1797" s="80" t="e">
        <f>AVERAGEIFS(Entrada!$G$7:$G$3006,Entrada!$D$7:$D$3006,$D$5,Entrada!$I$7:$I$3006,P1797)</f>
        <v>#DIV/0!</v>
      </c>
      <c r="R1797" s="80" t="e">
        <f>AVERAGEIFS(Entrada!$J$7:$J$3006,Entrada!$D$7:$D$3006,$D$5,Entrada!$I$7:$I$3006,P1797)</f>
        <v>#DIV/0!</v>
      </c>
      <c r="S1797" s="80">
        <v>1.7930000000000001E-2</v>
      </c>
    </row>
    <row r="1798" spans="14:19" ht="15" customHeight="1">
      <c r="N1798" s="80" t="str">
        <f t="shared" ref="N1798:N1861" si="61">IFERROR(Q1798+S1798,"")</f>
        <v/>
      </c>
      <c r="O1798" s="80" t="str">
        <f t="shared" ref="O1798:O1861" si="62">IFERROR(R1798+S1798,"")</f>
        <v/>
      </c>
      <c r="P1798" s="80" t="str">
        <f>IF(PI_For!C1800=0,"Não cadastrado",PI_For!C1800)</f>
        <v>Não cadastrado</v>
      </c>
      <c r="Q1798" s="80" t="e">
        <f>AVERAGEIFS(Entrada!$G$7:$G$3006,Entrada!$D$7:$D$3006,$D$5,Entrada!$I$7:$I$3006,P1798)</f>
        <v>#DIV/0!</v>
      </c>
      <c r="R1798" s="80" t="e">
        <f>AVERAGEIFS(Entrada!$J$7:$J$3006,Entrada!$D$7:$D$3006,$D$5,Entrada!$I$7:$I$3006,P1798)</f>
        <v>#DIV/0!</v>
      </c>
      <c r="S1798" s="80">
        <v>1.7940000000000001E-2</v>
      </c>
    </row>
    <row r="1799" spans="14:19" ht="15" customHeight="1">
      <c r="N1799" s="80" t="str">
        <f t="shared" si="61"/>
        <v/>
      </c>
      <c r="O1799" s="80" t="str">
        <f t="shared" si="62"/>
        <v/>
      </c>
      <c r="P1799" s="80" t="str">
        <f>IF(PI_For!C1801=0,"Não cadastrado",PI_For!C1801)</f>
        <v>Não cadastrado</v>
      </c>
      <c r="Q1799" s="80" t="e">
        <f>AVERAGEIFS(Entrada!$G$7:$G$3006,Entrada!$D$7:$D$3006,$D$5,Entrada!$I$7:$I$3006,P1799)</f>
        <v>#DIV/0!</v>
      </c>
      <c r="R1799" s="80" t="e">
        <f>AVERAGEIFS(Entrada!$J$7:$J$3006,Entrada!$D$7:$D$3006,$D$5,Entrada!$I$7:$I$3006,P1799)</f>
        <v>#DIV/0!</v>
      </c>
      <c r="S1799" s="80">
        <v>1.7950000000000001E-2</v>
      </c>
    </row>
    <row r="1800" spans="14:19" ht="15" customHeight="1">
      <c r="N1800" s="80" t="str">
        <f t="shared" si="61"/>
        <v/>
      </c>
      <c r="O1800" s="80" t="str">
        <f t="shared" si="62"/>
        <v/>
      </c>
      <c r="P1800" s="80" t="str">
        <f>IF(PI_For!C1802=0,"Não cadastrado",PI_For!C1802)</f>
        <v>Não cadastrado</v>
      </c>
      <c r="Q1800" s="80" t="e">
        <f>AVERAGEIFS(Entrada!$G$7:$G$3006,Entrada!$D$7:$D$3006,$D$5,Entrada!$I$7:$I$3006,P1800)</f>
        <v>#DIV/0!</v>
      </c>
      <c r="R1800" s="80" t="e">
        <f>AVERAGEIFS(Entrada!$J$7:$J$3006,Entrada!$D$7:$D$3006,$D$5,Entrada!$I$7:$I$3006,P1800)</f>
        <v>#DIV/0!</v>
      </c>
      <c r="S1800" s="80">
        <v>1.796E-2</v>
      </c>
    </row>
    <row r="1801" spans="14:19" ht="15" customHeight="1">
      <c r="N1801" s="80" t="str">
        <f t="shared" si="61"/>
        <v/>
      </c>
      <c r="O1801" s="80" t="str">
        <f t="shared" si="62"/>
        <v/>
      </c>
      <c r="P1801" s="80" t="str">
        <f>IF(PI_For!C1803=0,"Não cadastrado",PI_For!C1803)</f>
        <v>Não cadastrado</v>
      </c>
      <c r="Q1801" s="80" t="e">
        <f>AVERAGEIFS(Entrada!$G$7:$G$3006,Entrada!$D$7:$D$3006,$D$5,Entrada!$I$7:$I$3006,P1801)</f>
        <v>#DIV/0!</v>
      </c>
      <c r="R1801" s="80" t="e">
        <f>AVERAGEIFS(Entrada!$J$7:$J$3006,Entrada!$D$7:$D$3006,$D$5,Entrada!$I$7:$I$3006,P1801)</f>
        <v>#DIV/0!</v>
      </c>
      <c r="S1801" s="80">
        <v>1.797E-2</v>
      </c>
    </row>
    <row r="1802" spans="14:19" ht="15" customHeight="1">
      <c r="N1802" s="80" t="str">
        <f t="shared" si="61"/>
        <v/>
      </c>
      <c r="O1802" s="80" t="str">
        <f t="shared" si="62"/>
        <v/>
      </c>
      <c r="P1802" s="80" t="str">
        <f>IF(PI_For!C1804=0,"Não cadastrado",PI_For!C1804)</f>
        <v>Não cadastrado</v>
      </c>
      <c r="Q1802" s="80" t="e">
        <f>AVERAGEIFS(Entrada!$G$7:$G$3006,Entrada!$D$7:$D$3006,$D$5,Entrada!$I$7:$I$3006,P1802)</f>
        <v>#DIV/0!</v>
      </c>
      <c r="R1802" s="80" t="e">
        <f>AVERAGEIFS(Entrada!$J$7:$J$3006,Entrada!$D$7:$D$3006,$D$5,Entrada!$I$7:$I$3006,P1802)</f>
        <v>#DIV/0!</v>
      </c>
      <c r="S1802" s="80">
        <v>1.7979999999999999E-2</v>
      </c>
    </row>
    <row r="1803" spans="14:19" ht="15" customHeight="1">
      <c r="N1803" s="80" t="str">
        <f t="shared" si="61"/>
        <v/>
      </c>
      <c r="O1803" s="80" t="str">
        <f t="shared" si="62"/>
        <v/>
      </c>
      <c r="P1803" s="80" t="str">
        <f>IF(PI_For!C1805=0,"Não cadastrado",PI_For!C1805)</f>
        <v>Não cadastrado</v>
      </c>
      <c r="Q1803" s="80" t="e">
        <f>AVERAGEIFS(Entrada!$G$7:$G$3006,Entrada!$D$7:$D$3006,$D$5,Entrada!$I$7:$I$3006,P1803)</f>
        <v>#DIV/0!</v>
      </c>
      <c r="R1803" s="80" t="e">
        <f>AVERAGEIFS(Entrada!$J$7:$J$3006,Entrada!$D$7:$D$3006,$D$5,Entrada!$I$7:$I$3006,P1803)</f>
        <v>#DIV/0!</v>
      </c>
      <c r="S1803" s="80">
        <v>1.7989999999999999E-2</v>
      </c>
    </row>
    <row r="1804" spans="14:19" ht="15" customHeight="1">
      <c r="N1804" s="80" t="str">
        <f t="shared" si="61"/>
        <v/>
      </c>
      <c r="O1804" s="80" t="str">
        <f t="shared" si="62"/>
        <v/>
      </c>
      <c r="P1804" s="80" t="str">
        <f>IF(PI_For!C1806=0,"Não cadastrado",PI_For!C1806)</f>
        <v>Não cadastrado</v>
      </c>
      <c r="Q1804" s="80" t="e">
        <f>AVERAGEIFS(Entrada!$G$7:$G$3006,Entrada!$D$7:$D$3006,$D$5,Entrada!$I$7:$I$3006,P1804)</f>
        <v>#DIV/0!</v>
      </c>
      <c r="R1804" s="80" t="e">
        <f>AVERAGEIFS(Entrada!$J$7:$J$3006,Entrada!$D$7:$D$3006,$D$5,Entrada!$I$7:$I$3006,P1804)</f>
        <v>#DIV/0!</v>
      </c>
      <c r="S1804" s="80">
        <v>1.7999999999999999E-2</v>
      </c>
    </row>
    <row r="1805" spans="14:19" ht="15" customHeight="1">
      <c r="N1805" s="80" t="str">
        <f t="shared" si="61"/>
        <v/>
      </c>
      <c r="O1805" s="80" t="str">
        <f t="shared" si="62"/>
        <v/>
      </c>
      <c r="P1805" s="80" t="str">
        <f>IF(PI_For!C1807=0,"Não cadastrado",PI_For!C1807)</f>
        <v>Não cadastrado</v>
      </c>
      <c r="Q1805" s="80" t="e">
        <f>AVERAGEIFS(Entrada!$G$7:$G$3006,Entrada!$D$7:$D$3006,$D$5,Entrada!$I$7:$I$3006,P1805)</f>
        <v>#DIV/0!</v>
      </c>
      <c r="R1805" s="80" t="e">
        <f>AVERAGEIFS(Entrada!$J$7:$J$3006,Entrada!$D$7:$D$3006,$D$5,Entrada!$I$7:$I$3006,P1805)</f>
        <v>#DIV/0!</v>
      </c>
      <c r="S1805" s="80">
        <v>1.8010000000000002E-2</v>
      </c>
    </row>
    <row r="1806" spans="14:19" ht="15" customHeight="1">
      <c r="N1806" s="80" t="str">
        <f t="shared" si="61"/>
        <v/>
      </c>
      <c r="O1806" s="80" t="str">
        <f t="shared" si="62"/>
        <v/>
      </c>
      <c r="P1806" s="80" t="str">
        <f>IF(PI_For!C1808=0,"Não cadastrado",PI_For!C1808)</f>
        <v>Não cadastrado</v>
      </c>
      <c r="Q1806" s="80" t="e">
        <f>AVERAGEIFS(Entrada!$G$7:$G$3006,Entrada!$D$7:$D$3006,$D$5,Entrada!$I$7:$I$3006,P1806)</f>
        <v>#DIV/0!</v>
      </c>
      <c r="R1806" s="80" t="e">
        <f>AVERAGEIFS(Entrada!$J$7:$J$3006,Entrada!$D$7:$D$3006,$D$5,Entrada!$I$7:$I$3006,P1806)</f>
        <v>#DIV/0!</v>
      </c>
      <c r="S1806" s="80">
        <v>1.8020000000000001E-2</v>
      </c>
    </row>
    <row r="1807" spans="14:19" ht="15" customHeight="1">
      <c r="N1807" s="80" t="str">
        <f t="shared" si="61"/>
        <v/>
      </c>
      <c r="O1807" s="80" t="str">
        <f t="shared" si="62"/>
        <v/>
      </c>
      <c r="P1807" s="80" t="str">
        <f>IF(PI_For!C1809=0,"Não cadastrado",PI_For!C1809)</f>
        <v>Não cadastrado</v>
      </c>
      <c r="Q1807" s="80" t="e">
        <f>AVERAGEIFS(Entrada!$G$7:$G$3006,Entrada!$D$7:$D$3006,$D$5,Entrada!$I$7:$I$3006,P1807)</f>
        <v>#DIV/0!</v>
      </c>
      <c r="R1807" s="80" t="e">
        <f>AVERAGEIFS(Entrada!$J$7:$J$3006,Entrada!$D$7:$D$3006,$D$5,Entrada!$I$7:$I$3006,P1807)</f>
        <v>#DIV/0!</v>
      </c>
      <c r="S1807" s="80">
        <v>1.8030000000000001E-2</v>
      </c>
    </row>
    <row r="1808" spans="14:19" ht="15" customHeight="1">
      <c r="N1808" s="80" t="str">
        <f t="shared" si="61"/>
        <v/>
      </c>
      <c r="O1808" s="80" t="str">
        <f t="shared" si="62"/>
        <v/>
      </c>
      <c r="P1808" s="80" t="str">
        <f>IF(PI_For!C1810=0,"Não cadastrado",PI_For!C1810)</f>
        <v>Não cadastrado</v>
      </c>
      <c r="Q1808" s="80" t="e">
        <f>AVERAGEIFS(Entrada!$G$7:$G$3006,Entrada!$D$7:$D$3006,$D$5,Entrada!$I$7:$I$3006,P1808)</f>
        <v>#DIV/0!</v>
      </c>
      <c r="R1808" s="80" t="e">
        <f>AVERAGEIFS(Entrada!$J$7:$J$3006,Entrada!$D$7:$D$3006,$D$5,Entrada!$I$7:$I$3006,P1808)</f>
        <v>#DIV/0!</v>
      </c>
      <c r="S1808" s="80">
        <v>1.804E-2</v>
      </c>
    </row>
    <row r="1809" spans="14:19" ht="15" customHeight="1">
      <c r="N1809" s="80" t="str">
        <f t="shared" si="61"/>
        <v/>
      </c>
      <c r="O1809" s="80" t="str">
        <f t="shared" si="62"/>
        <v/>
      </c>
      <c r="P1809" s="80" t="str">
        <f>IF(PI_For!C1811=0,"Não cadastrado",PI_For!C1811)</f>
        <v>Não cadastrado</v>
      </c>
      <c r="Q1809" s="80" t="e">
        <f>AVERAGEIFS(Entrada!$G$7:$G$3006,Entrada!$D$7:$D$3006,$D$5,Entrada!$I$7:$I$3006,P1809)</f>
        <v>#DIV/0!</v>
      </c>
      <c r="R1809" s="80" t="e">
        <f>AVERAGEIFS(Entrada!$J$7:$J$3006,Entrada!$D$7:$D$3006,$D$5,Entrada!$I$7:$I$3006,P1809)</f>
        <v>#DIV/0!</v>
      </c>
      <c r="S1809" s="80">
        <v>1.805E-2</v>
      </c>
    </row>
    <row r="1810" spans="14:19" ht="15" customHeight="1">
      <c r="N1810" s="80" t="str">
        <f t="shared" si="61"/>
        <v/>
      </c>
      <c r="O1810" s="80" t="str">
        <f t="shared" si="62"/>
        <v/>
      </c>
      <c r="P1810" s="80" t="str">
        <f>IF(PI_For!C1812=0,"Não cadastrado",PI_For!C1812)</f>
        <v>Não cadastrado</v>
      </c>
      <c r="Q1810" s="80" t="e">
        <f>AVERAGEIFS(Entrada!$G$7:$G$3006,Entrada!$D$7:$D$3006,$D$5,Entrada!$I$7:$I$3006,P1810)</f>
        <v>#DIV/0!</v>
      </c>
      <c r="R1810" s="80" t="e">
        <f>AVERAGEIFS(Entrada!$J$7:$J$3006,Entrada!$D$7:$D$3006,$D$5,Entrada!$I$7:$I$3006,P1810)</f>
        <v>#DIV/0!</v>
      </c>
      <c r="S1810" s="80">
        <v>1.806E-2</v>
      </c>
    </row>
    <row r="1811" spans="14:19" ht="15" customHeight="1">
      <c r="N1811" s="80" t="str">
        <f t="shared" si="61"/>
        <v/>
      </c>
      <c r="O1811" s="80" t="str">
        <f t="shared" si="62"/>
        <v/>
      </c>
      <c r="P1811" s="80" t="str">
        <f>IF(PI_For!C1813=0,"Não cadastrado",PI_For!C1813)</f>
        <v>Não cadastrado</v>
      </c>
      <c r="Q1811" s="80" t="e">
        <f>AVERAGEIFS(Entrada!$G$7:$G$3006,Entrada!$D$7:$D$3006,$D$5,Entrada!$I$7:$I$3006,P1811)</f>
        <v>#DIV/0!</v>
      </c>
      <c r="R1811" s="80" t="e">
        <f>AVERAGEIFS(Entrada!$J$7:$J$3006,Entrada!$D$7:$D$3006,$D$5,Entrada!$I$7:$I$3006,P1811)</f>
        <v>#DIV/0!</v>
      </c>
      <c r="S1811" s="80">
        <v>1.8069999999999999E-2</v>
      </c>
    </row>
    <row r="1812" spans="14:19" ht="15" customHeight="1">
      <c r="N1812" s="80" t="str">
        <f t="shared" si="61"/>
        <v/>
      </c>
      <c r="O1812" s="80" t="str">
        <f t="shared" si="62"/>
        <v/>
      </c>
      <c r="P1812" s="80" t="str">
        <f>IF(PI_For!C1814=0,"Não cadastrado",PI_For!C1814)</f>
        <v>Não cadastrado</v>
      </c>
      <c r="Q1812" s="80" t="e">
        <f>AVERAGEIFS(Entrada!$G$7:$G$3006,Entrada!$D$7:$D$3006,$D$5,Entrada!$I$7:$I$3006,P1812)</f>
        <v>#DIV/0!</v>
      </c>
      <c r="R1812" s="80" t="e">
        <f>AVERAGEIFS(Entrada!$J$7:$J$3006,Entrada!$D$7:$D$3006,$D$5,Entrada!$I$7:$I$3006,P1812)</f>
        <v>#DIV/0!</v>
      </c>
      <c r="S1812" s="80">
        <v>1.8079999999999999E-2</v>
      </c>
    </row>
    <row r="1813" spans="14:19" ht="15" customHeight="1">
      <c r="N1813" s="80" t="str">
        <f t="shared" si="61"/>
        <v/>
      </c>
      <c r="O1813" s="80" t="str">
        <f t="shared" si="62"/>
        <v/>
      </c>
      <c r="P1813" s="80" t="str">
        <f>IF(PI_For!C1815=0,"Não cadastrado",PI_For!C1815)</f>
        <v>Não cadastrado</v>
      </c>
      <c r="Q1813" s="80" t="e">
        <f>AVERAGEIFS(Entrada!$G$7:$G$3006,Entrada!$D$7:$D$3006,$D$5,Entrada!$I$7:$I$3006,P1813)</f>
        <v>#DIV/0!</v>
      </c>
      <c r="R1813" s="80" t="e">
        <f>AVERAGEIFS(Entrada!$J$7:$J$3006,Entrada!$D$7:$D$3006,$D$5,Entrada!$I$7:$I$3006,P1813)</f>
        <v>#DIV/0!</v>
      </c>
      <c r="S1813" s="80">
        <v>1.8089999999999998E-2</v>
      </c>
    </row>
    <row r="1814" spans="14:19" ht="15" customHeight="1">
      <c r="N1814" s="80" t="str">
        <f t="shared" si="61"/>
        <v/>
      </c>
      <c r="O1814" s="80" t="str">
        <f t="shared" si="62"/>
        <v/>
      </c>
      <c r="P1814" s="80" t="str">
        <f>IF(PI_For!C1816=0,"Não cadastrado",PI_For!C1816)</f>
        <v>Não cadastrado</v>
      </c>
      <c r="Q1814" s="80" t="e">
        <f>AVERAGEIFS(Entrada!$G$7:$G$3006,Entrada!$D$7:$D$3006,$D$5,Entrada!$I$7:$I$3006,P1814)</f>
        <v>#DIV/0!</v>
      </c>
      <c r="R1814" s="80" t="e">
        <f>AVERAGEIFS(Entrada!$J$7:$J$3006,Entrada!$D$7:$D$3006,$D$5,Entrada!$I$7:$I$3006,P1814)</f>
        <v>#DIV/0!</v>
      </c>
      <c r="S1814" s="80">
        <v>1.8100000000000002E-2</v>
      </c>
    </row>
    <row r="1815" spans="14:19" ht="15" customHeight="1">
      <c r="N1815" s="80" t="str">
        <f t="shared" si="61"/>
        <v/>
      </c>
      <c r="O1815" s="80" t="str">
        <f t="shared" si="62"/>
        <v/>
      </c>
      <c r="P1815" s="80" t="str">
        <f>IF(PI_For!C1817=0,"Não cadastrado",PI_For!C1817)</f>
        <v>Não cadastrado</v>
      </c>
      <c r="Q1815" s="80" t="e">
        <f>AVERAGEIFS(Entrada!$G$7:$G$3006,Entrada!$D$7:$D$3006,$D$5,Entrada!$I$7:$I$3006,P1815)</f>
        <v>#DIV/0!</v>
      </c>
      <c r="R1815" s="80" t="e">
        <f>AVERAGEIFS(Entrada!$J$7:$J$3006,Entrada!$D$7:$D$3006,$D$5,Entrada!$I$7:$I$3006,P1815)</f>
        <v>#DIV/0!</v>
      </c>
      <c r="S1815" s="80">
        <v>1.8110000000000001E-2</v>
      </c>
    </row>
    <row r="1816" spans="14:19" ht="15" customHeight="1">
      <c r="N1816" s="80" t="str">
        <f t="shared" si="61"/>
        <v/>
      </c>
      <c r="O1816" s="80" t="str">
        <f t="shared" si="62"/>
        <v/>
      </c>
      <c r="P1816" s="80" t="str">
        <f>IF(PI_For!C1818=0,"Não cadastrado",PI_For!C1818)</f>
        <v>Não cadastrado</v>
      </c>
      <c r="Q1816" s="80" t="e">
        <f>AVERAGEIFS(Entrada!$G$7:$G$3006,Entrada!$D$7:$D$3006,$D$5,Entrada!$I$7:$I$3006,P1816)</f>
        <v>#DIV/0!</v>
      </c>
      <c r="R1816" s="80" t="e">
        <f>AVERAGEIFS(Entrada!$J$7:$J$3006,Entrada!$D$7:$D$3006,$D$5,Entrada!$I$7:$I$3006,P1816)</f>
        <v>#DIV/0!</v>
      </c>
      <c r="S1816" s="80">
        <v>1.8120000000000001E-2</v>
      </c>
    </row>
    <row r="1817" spans="14:19" ht="15" customHeight="1">
      <c r="N1817" s="80" t="str">
        <f t="shared" si="61"/>
        <v/>
      </c>
      <c r="O1817" s="80" t="str">
        <f t="shared" si="62"/>
        <v/>
      </c>
      <c r="P1817" s="80" t="str">
        <f>IF(PI_For!C1819=0,"Não cadastrado",PI_For!C1819)</f>
        <v>Não cadastrado</v>
      </c>
      <c r="Q1817" s="80" t="e">
        <f>AVERAGEIFS(Entrada!$G$7:$G$3006,Entrada!$D$7:$D$3006,$D$5,Entrada!$I$7:$I$3006,P1817)</f>
        <v>#DIV/0!</v>
      </c>
      <c r="R1817" s="80" t="e">
        <f>AVERAGEIFS(Entrada!$J$7:$J$3006,Entrada!$D$7:$D$3006,$D$5,Entrada!$I$7:$I$3006,P1817)</f>
        <v>#DIV/0!</v>
      </c>
      <c r="S1817" s="80">
        <v>1.813E-2</v>
      </c>
    </row>
    <row r="1818" spans="14:19" ht="15" customHeight="1">
      <c r="N1818" s="80" t="str">
        <f t="shared" si="61"/>
        <v/>
      </c>
      <c r="O1818" s="80" t="str">
        <f t="shared" si="62"/>
        <v/>
      </c>
      <c r="P1818" s="80" t="str">
        <f>IF(PI_For!C1820=0,"Não cadastrado",PI_For!C1820)</f>
        <v>Não cadastrado</v>
      </c>
      <c r="Q1818" s="80" t="e">
        <f>AVERAGEIFS(Entrada!$G$7:$G$3006,Entrada!$D$7:$D$3006,$D$5,Entrada!$I$7:$I$3006,P1818)</f>
        <v>#DIV/0!</v>
      </c>
      <c r="R1818" s="80" t="e">
        <f>AVERAGEIFS(Entrada!$J$7:$J$3006,Entrada!$D$7:$D$3006,$D$5,Entrada!$I$7:$I$3006,P1818)</f>
        <v>#DIV/0!</v>
      </c>
      <c r="S1818" s="80">
        <v>1.814E-2</v>
      </c>
    </row>
    <row r="1819" spans="14:19" ht="15" customHeight="1">
      <c r="N1819" s="80" t="str">
        <f t="shared" si="61"/>
        <v/>
      </c>
      <c r="O1819" s="80" t="str">
        <f t="shared" si="62"/>
        <v/>
      </c>
      <c r="P1819" s="80" t="str">
        <f>IF(PI_For!C1821=0,"Não cadastrado",PI_For!C1821)</f>
        <v>Não cadastrado</v>
      </c>
      <c r="Q1819" s="80" t="e">
        <f>AVERAGEIFS(Entrada!$G$7:$G$3006,Entrada!$D$7:$D$3006,$D$5,Entrada!$I$7:$I$3006,P1819)</f>
        <v>#DIV/0!</v>
      </c>
      <c r="R1819" s="80" t="e">
        <f>AVERAGEIFS(Entrada!$J$7:$J$3006,Entrada!$D$7:$D$3006,$D$5,Entrada!$I$7:$I$3006,P1819)</f>
        <v>#DIV/0!</v>
      </c>
      <c r="S1819" s="80">
        <v>1.8149999999999999E-2</v>
      </c>
    </row>
    <row r="1820" spans="14:19" ht="15" customHeight="1">
      <c r="N1820" s="80" t="str">
        <f t="shared" si="61"/>
        <v/>
      </c>
      <c r="O1820" s="80" t="str">
        <f t="shared" si="62"/>
        <v/>
      </c>
      <c r="P1820" s="80" t="str">
        <f>IF(PI_For!C1822=0,"Não cadastrado",PI_For!C1822)</f>
        <v>Não cadastrado</v>
      </c>
      <c r="Q1820" s="80" t="e">
        <f>AVERAGEIFS(Entrada!$G$7:$G$3006,Entrada!$D$7:$D$3006,$D$5,Entrada!$I$7:$I$3006,P1820)</f>
        <v>#DIV/0!</v>
      </c>
      <c r="R1820" s="80" t="e">
        <f>AVERAGEIFS(Entrada!$J$7:$J$3006,Entrada!$D$7:$D$3006,$D$5,Entrada!$I$7:$I$3006,P1820)</f>
        <v>#DIV/0!</v>
      </c>
      <c r="S1820" s="80">
        <v>1.8159999999999999E-2</v>
      </c>
    </row>
    <row r="1821" spans="14:19" ht="15" customHeight="1">
      <c r="N1821" s="80" t="str">
        <f t="shared" si="61"/>
        <v/>
      </c>
      <c r="O1821" s="80" t="str">
        <f t="shared" si="62"/>
        <v/>
      </c>
      <c r="P1821" s="80" t="str">
        <f>IF(PI_For!C1823=0,"Não cadastrado",PI_For!C1823)</f>
        <v>Não cadastrado</v>
      </c>
      <c r="Q1821" s="80" t="e">
        <f>AVERAGEIFS(Entrada!$G$7:$G$3006,Entrada!$D$7:$D$3006,$D$5,Entrada!$I$7:$I$3006,P1821)</f>
        <v>#DIV/0!</v>
      </c>
      <c r="R1821" s="80" t="e">
        <f>AVERAGEIFS(Entrada!$J$7:$J$3006,Entrada!$D$7:$D$3006,$D$5,Entrada!$I$7:$I$3006,P1821)</f>
        <v>#DIV/0!</v>
      </c>
      <c r="S1821" s="80">
        <v>1.8169999999999999E-2</v>
      </c>
    </row>
    <row r="1822" spans="14:19" ht="15" customHeight="1">
      <c r="N1822" s="80" t="str">
        <f t="shared" si="61"/>
        <v/>
      </c>
      <c r="O1822" s="80" t="str">
        <f t="shared" si="62"/>
        <v/>
      </c>
      <c r="P1822" s="80" t="str">
        <f>IF(PI_For!C1824=0,"Não cadastrado",PI_For!C1824)</f>
        <v>Não cadastrado</v>
      </c>
      <c r="Q1822" s="80" t="e">
        <f>AVERAGEIFS(Entrada!$G$7:$G$3006,Entrada!$D$7:$D$3006,$D$5,Entrada!$I$7:$I$3006,P1822)</f>
        <v>#DIV/0!</v>
      </c>
      <c r="R1822" s="80" t="e">
        <f>AVERAGEIFS(Entrada!$J$7:$J$3006,Entrada!$D$7:$D$3006,$D$5,Entrada!$I$7:$I$3006,P1822)</f>
        <v>#DIV/0!</v>
      </c>
      <c r="S1822" s="80">
        <v>1.8180000000000002E-2</v>
      </c>
    </row>
    <row r="1823" spans="14:19" ht="15" customHeight="1">
      <c r="N1823" s="80" t="str">
        <f t="shared" si="61"/>
        <v/>
      </c>
      <c r="O1823" s="80" t="str">
        <f t="shared" si="62"/>
        <v/>
      </c>
      <c r="P1823" s="80" t="str">
        <f>IF(PI_For!C1825=0,"Não cadastrado",PI_For!C1825)</f>
        <v>Não cadastrado</v>
      </c>
      <c r="Q1823" s="80" t="e">
        <f>AVERAGEIFS(Entrada!$G$7:$G$3006,Entrada!$D$7:$D$3006,$D$5,Entrada!$I$7:$I$3006,P1823)</f>
        <v>#DIV/0!</v>
      </c>
      <c r="R1823" s="80" t="e">
        <f>AVERAGEIFS(Entrada!$J$7:$J$3006,Entrada!$D$7:$D$3006,$D$5,Entrada!$I$7:$I$3006,P1823)</f>
        <v>#DIV/0!</v>
      </c>
      <c r="S1823" s="80">
        <v>1.8190000000000001E-2</v>
      </c>
    </row>
    <row r="1824" spans="14:19" ht="15" customHeight="1">
      <c r="N1824" s="80" t="str">
        <f t="shared" si="61"/>
        <v/>
      </c>
      <c r="O1824" s="80" t="str">
        <f t="shared" si="62"/>
        <v/>
      </c>
      <c r="P1824" s="80" t="str">
        <f>IF(PI_For!C1826=0,"Não cadastrado",PI_For!C1826)</f>
        <v>Não cadastrado</v>
      </c>
      <c r="Q1824" s="80" t="e">
        <f>AVERAGEIFS(Entrada!$G$7:$G$3006,Entrada!$D$7:$D$3006,$D$5,Entrada!$I$7:$I$3006,P1824)</f>
        <v>#DIV/0!</v>
      </c>
      <c r="R1824" s="80" t="e">
        <f>AVERAGEIFS(Entrada!$J$7:$J$3006,Entrada!$D$7:$D$3006,$D$5,Entrada!$I$7:$I$3006,P1824)</f>
        <v>#DIV/0!</v>
      </c>
      <c r="S1824" s="80">
        <v>1.8200000000000001E-2</v>
      </c>
    </row>
    <row r="1825" spans="14:19" ht="15" customHeight="1">
      <c r="N1825" s="80" t="str">
        <f t="shared" si="61"/>
        <v/>
      </c>
      <c r="O1825" s="80" t="str">
        <f t="shared" si="62"/>
        <v/>
      </c>
      <c r="P1825" s="80" t="str">
        <f>IF(PI_For!C1827=0,"Não cadastrado",PI_For!C1827)</f>
        <v>Não cadastrado</v>
      </c>
      <c r="Q1825" s="80" t="e">
        <f>AVERAGEIFS(Entrada!$G$7:$G$3006,Entrada!$D$7:$D$3006,$D$5,Entrada!$I$7:$I$3006,P1825)</f>
        <v>#DIV/0!</v>
      </c>
      <c r="R1825" s="80" t="e">
        <f>AVERAGEIFS(Entrada!$J$7:$J$3006,Entrada!$D$7:$D$3006,$D$5,Entrada!$I$7:$I$3006,P1825)</f>
        <v>#DIV/0!</v>
      </c>
      <c r="S1825" s="80">
        <v>1.821E-2</v>
      </c>
    </row>
    <row r="1826" spans="14:19" ht="15" customHeight="1">
      <c r="N1826" s="80" t="str">
        <f t="shared" si="61"/>
        <v/>
      </c>
      <c r="O1826" s="80" t="str">
        <f t="shared" si="62"/>
        <v/>
      </c>
      <c r="P1826" s="80" t="str">
        <f>IF(PI_For!C1828=0,"Não cadastrado",PI_For!C1828)</f>
        <v>Não cadastrado</v>
      </c>
      <c r="Q1826" s="80" t="e">
        <f>AVERAGEIFS(Entrada!$G$7:$G$3006,Entrada!$D$7:$D$3006,$D$5,Entrada!$I$7:$I$3006,P1826)</f>
        <v>#DIV/0!</v>
      </c>
      <c r="R1826" s="80" t="e">
        <f>AVERAGEIFS(Entrada!$J$7:$J$3006,Entrada!$D$7:$D$3006,$D$5,Entrada!$I$7:$I$3006,P1826)</f>
        <v>#DIV/0!</v>
      </c>
      <c r="S1826" s="80">
        <v>1.822E-2</v>
      </c>
    </row>
    <row r="1827" spans="14:19" ht="15" customHeight="1">
      <c r="N1827" s="80" t="str">
        <f t="shared" si="61"/>
        <v/>
      </c>
      <c r="O1827" s="80" t="str">
        <f t="shared" si="62"/>
        <v/>
      </c>
      <c r="P1827" s="80" t="str">
        <f>IF(PI_For!C1829=0,"Não cadastrado",PI_For!C1829)</f>
        <v>Não cadastrado</v>
      </c>
      <c r="Q1827" s="80" t="e">
        <f>AVERAGEIFS(Entrada!$G$7:$G$3006,Entrada!$D$7:$D$3006,$D$5,Entrada!$I$7:$I$3006,P1827)</f>
        <v>#DIV/0!</v>
      </c>
      <c r="R1827" s="80" t="e">
        <f>AVERAGEIFS(Entrada!$J$7:$J$3006,Entrada!$D$7:$D$3006,$D$5,Entrada!$I$7:$I$3006,P1827)</f>
        <v>#DIV/0!</v>
      </c>
      <c r="S1827" s="80">
        <v>1.823E-2</v>
      </c>
    </row>
    <row r="1828" spans="14:19" ht="15" customHeight="1">
      <c r="N1828" s="80" t="str">
        <f t="shared" si="61"/>
        <v/>
      </c>
      <c r="O1828" s="80" t="str">
        <f t="shared" si="62"/>
        <v/>
      </c>
      <c r="P1828" s="80" t="str">
        <f>IF(PI_For!C1830=0,"Não cadastrado",PI_For!C1830)</f>
        <v>Não cadastrado</v>
      </c>
      <c r="Q1828" s="80" t="e">
        <f>AVERAGEIFS(Entrada!$G$7:$G$3006,Entrada!$D$7:$D$3006,$D$5,Entrada!$I$7:$I$3006,P1828)</f>
        <v>#DIV/0!</v>
      </c>
      <c r="R1828" s="80" t="e">
        <f>AVERAGEIFS(Entrada!$J$7:$J$3006,Entrada!$D$7:$D$3006,$D$5,Entrada!$I$7:$I$3006,P1828)</f>
        <v>#DIV/0!</v>
      </c>
      <c r="S1828" s="80">
        <v>1.8239999999999999E-2</v>
      </c>
    </row>
    <row r="1829" spans="14:19" ht="15" customHeight="1">
      <c r="N1829" s="80" t="str">
        <f t="shared" si="61"/>
        <v/>
      </c>
      <c r="O1829" s="80" t="str">
        <f t="shared" si="62"/>
        <v/>
      </c>
      <c r="P1829" s="80" t="str">
        <f>IF(PI_For!C1831=0,"Não cadastrado",PI_For!C1831)</f>
        <v>Não cadastrado</v>
      </c>
      <c r="Q1829" s="80" t="e">
        <f>AVERAGEIFS(Entrada!$G$7:$G$3006,Entrada!$D$7:$D$3006,$D$5,Entrada!$I$7:$I$3006,P1829)</f>
        <v>#DIV/0!</v>
      </c>
      <c r="R1829" s="80" t="e">
        <f>AVERAGEIFS(Entrada!$J$7:$J$3006,Entrada!$D$7:$D$3006,$D$5,Entrada!$I$7:$I$3006,P1829)</f>
        <v>#DIV/0!</v>
      </c>
      <c r="S1829" s="80">
        <v>1.8249999999999999E-2</v>
      </c>
    </row>
    <row r="1830" spans="14:19" ht="15" customHeight="1">
      <c r="N1830" s="80" t="str">
        <f t="shared" si="61"/>
        <v/>
      </c>
      <c r="O1830" s="80" t="str">
        <f t="shared" si="62"/>
        <v/>
      </c>
      <c r="P1830" s="80" t="str">
        <f>IF(PI_For!C1832=0,"Não cadastrado",PI_For!C1832)</f>
        <v>Não cadastrado</v>
      </c>
      <c r="Q1830" s="80" t="e">
        <f>AVERAGEIFS(Entrada!$G$7:$G$3006,Entrada!$D$7:$D$3006,$D$5,Entrada!$I$7:$I$3006,P1830)</f>
        <v>#DIV/0!</v>
      </c>
      <c r="R1830" s="80" t="e">
        <f>AVERAGEIFS(Entrada!$J$7:$J$3006,Entrada!$D$7:$D$3006,$D$5,Entrada!$I$7:$I$3006,P1830)</f>
        <v>#DIV/0!</v>
      </c>
      <c r="S1830" s="80">
        <v>1.8259999999999998E-2</v>
      </c>
    </row>
    <row r="1831" spans="14:19" ht="15" customHeight="1">
      <c r="N1831" s="80" t="str">
        <f t="shared" si="61"/>
        <v/>
      </c>
      <c r="O1831" s="80" t="str">
        <f t="shared" si="62"/>
        <v/>
      </c>
      <c r="P1831" s="80" t="str">
        <f>IF(PI_For!C1833=0,"Não cadastrado",PI_For!C1833)</f>
        <v>Não cadastrado</v>
      </c>
      <c r="Q1831" s="80" t="e">
        <f>AVERAGEIFS(Entrada!$G$7:$G$3006,Entrada!$D$7:$D$3006,$D$5,Entrada!$I$7:$I$3006,P1831)</f>
        <v>#DIV/0!</v>
      </c>
      <c r="R1831" s="80" t="e">
        <f>AVERAGEIFS(Entrada!$J$7:$J$3006,Entrada!$D$7:$D$3006,$D$5,Entrada!$I$7:$I$3006,P1831)</f>
        <v>#DIV/0!</v>
      </c>
      <c r="S1831" s="80">
        <v>1.8270000000000002E-2</v>
      </c>
    </row>
    <row r="1832" spans="14:19" ht="15" customHeight="1">
      <c r="N1832" s="80" t="str">
        <f t="shared" si="61"/>
        <v/>
      </c>
      <c r="O1832" s="80" t="str">
        <f t="shared" si="62"/>
        <v/>
      </c>
      <c r="P1832" s="80" t="str">
        <f>IF(PI_For!C1834=0,"Não cadastrado",PI_For!C1834)</f>
        <v>Não cadastrado</v>
      </c>
      <c r="Q1832" s="80" t="e">
        <f>AVERAGEIFS(Entrada!$G$7:$G$3006,Entrada!$D$7:$D$3006,$D$5,Entrada!$I$7:$I$3006,P1832)</f>
        <v>#DIV/0!</v>
      </c>
      <c r="R1832" s="80" t="e">
        <f>AVERAGEIFS(Entrada!$J$7:$J$3006,Entrada!$D$7:$D$3006,$D$5,Entrada!$I$7:$I$3006,P1832)</f>
        <v>#DIV/0!</v>
      </c>
      <c r="S1832" s="80">
        <v>1.8280000000000001E-2</v>
      </c>
    </row>
    <row r="1833" spans="14:19" ht="15" customHeight="1">
      <c r="N1833" s="80" t="str">
        <f t="shared" si="61"/>
        <v/>
      </c>
      <c r="O1833" s="80" t="str">
        <f t="shared" si="62"/>
        <v/>
      </c>
      <c r="P1833" s="80" t="str">
        <f>IF(PI_For!C1835=0,"Não cadastrado",PI_For!C1835)</f>
        <v>Não cadastrado</v>
      </c>
      <c r="Q1833" s="80" t="e">
        <f>AVERAGEIFS(Entrada!$G$7:$G$3006,Entrada!$D$7:$D$3006,$D$5,Entrada!$I$7:$I$3006,P1833)</f>
        <v>#DIV/0!</v>
      </c>
      <c r="R1833" s="80" t="e">
        <f>AVERAGEIFS(Entrada!$J$7:$J$3006,Entrada!$D$7:$D$3006,$D$5,Entrada!$I$7:$I$3006,P1833)</f>
        <v>#DIV/0!</v>
      </c>
      <c r="S1833" s="80">
        <v>1.8290000000000001E-2</v>
      </c>
    </row>
    <row r="1834" spans="14:19" ht="15" customHeight="1">
      <c r="N1834" s="80" t="str">
        <f t="shared" si="61"/>
        <v/>
      </c>
      <c r="O1834" s="80" t="str">
        <f t="shared" si="62"/>
        <v/>
      </c>
      <c r="P1834" s="80" t="str">
        <f>IF(PI_For!C1836=0,"Não cadastrado",PI_For!C1836)</f>
        <v>Não cadastrado</v>
      </c>
      <c r="Q1834" s="80" t="e">
        <f>AVERAGEIFS(Entrada!$G$7:$G$3006,Entrada!$D$7:$D$3006,$D$5,Entrada!$I$7:$I$3006,P1834)</f>
        <v>#DIV/0!</v>
      </c>
      <c r="R1834" s="80" t="e">
        <f>AVERAGEIFS(Entrada!$J$7:$J$3006,Entrada!$D$7:$D$3006,$D$5,Entrada!$I$7:$I$3006,P1834)</f>
        <v>#DIV/0!</v>
      </c>
      <c r="S1834" s="80">
        <v>1.83E-2</v>
      </c>
    </row>
    <row r="1835" spans="14:19" ht="15" customHeight="1">
      <c r="N1835" s="80" t="str">
        <f t="shared" si="61"/>
        <v/>
      </c>
      <c r="O1835" s="80" t="str">
        <f t="shared" si="62"/>
        <v/>
      </c>
      <c r="P1835" s="80" t="str">
        <f>IF(PI_For!C1837=0,"Não cadastrado",PI_For!C1837)</f>
        <v>Não cadastrado</v>
      </c>
      <c r="Q1835" s="80" t="e">
        <f>AVERAGEIFS(Entrada!$G$7:$G$3006,Entrada!$D$7:$D$3006,$D$5,Entrada!$I$7:$I$3006,P1835)</f>
        <v>#DIV/0!</v>
      </c>
      <c r="R1835" s="80" t="e">
        <f>AVERAGEIFS(Entrada!$J$7:$J$3006,Entrada!$D$7:$D$3006,$D$5,Entrada!$I$7:$I$3006,P1835)</f>
        <v>#DIV/0!</v>
      </c>
      <c r="S1835" s="80">
        <v>1.831E-2</v>
      </c>
    </row>
    <row r="1836" spans="14:19" ht="15" customHeight="1">
      <c r="N1836" s="80" t="str">
        <f t="shared" si="61"/>
        <v/>
      </c>
      <c r="O1836" s="80" t="str">
        <f t="shared" si="62"/>
        <v/>
      </c>
      <c r="P1836" s="80" t="str">
        <f>IF(PI_For!C1838=0,"Não cadastrado",PI_For!C1838)</f>
        <v>Não cadastrado</v>
      </c>
      <c r="Q1836" s="80" t="e">
        <f>AVERAGEIFS(Entrada!$G$7:$G$3006,Entrada!$D$7:$D$3006,$D$5,Entrada!$I$7:$I$3006,P1836)</f>
        <v>#DIV/0!</v>
      </c>
      <c r="R1836" s="80" t="e">
        <f>AVERAGEIFS(Entrada!$J$7:$J$3006,Entrada!$D$7:$D$3006,$D$5,Entrada!$I$7:$I$3006,P1836)</f>
        <v>#DIV/0!</v>
      </c>
      <c r="S1836" s="80">
        <v>1.8319999999999999E-2</v>
      </c>
    </row>
    <row r="1837" spans="14:19" ht="15" customHeight="1">
      <c r="N1837" s="80" t="str">
        <f t="shared" si="61"/>
        <v/>
      </c>
      <c r="O1837" s="80" t="str">
        <f t="shared" si="62"/>
        <v/>
      </c>
      <c r="P1837" s="80" t="str">
        <f>IF(PI_For!C1839=0,"Não cadastrado",PI_For!C1839)</f>
        <v>Não cadastrado</v>
      </c>
      <c r="Q1837" s="80" t="e">
        <f>AVERAGEIFS(Entrada!$G$7:$G$3006,Entrada!$D$7:$D$3006,$D$5,Entrada!$I$7:$I$3006,P1837)</f>
        <v>#DIV/0!</v>
      </c>
      <c r="R1837" s="80" t="e">
        <f>AVERAGEIFS(Entrada!$J$7:$J$3006,Entrada!$D$7:$D$3006,$D$5,Entrada!$I$7:$I$3006,P1837)</f>
        <v>#DIV/0!</v>
      </c>
      <c r="S1837" s="80">
        <v>1.8329999999999999E-2</v>
      </c>
    </row>
    <row r="1838" spans="14:19" ht="15" customHeight="1">
      <c r="N1838" s="80" t="str">
        <f t="shared" si="61"/>
        <v/>
      </c>
      <c r="O1838" s="80" t="str">
        <f t="shared" si="62"/>
        <v/>
      </c>
      <c r="P1838" s="80" t="str">
        <f>IF(PI_For!C1840=0,"Não cadastrado",PI_For!C1840)</f>
        <v>Não cadastrado</v>
      </c>
      <c r="Q1838" s="80" t="e">
        <f>AVERAGEIFS(Entrada!$G$7:$G$3006,Entrada!$D$7:$D$3006,$D$5,Entrada!$I$7:$I$3006,P1838)</f>
        <v>#DIV/0!</v>
      </c>
      <c r="R1838" s="80" t="e">
        <f>AVERAGEIFS(Entrada!$J$7:$J$3006,Entrada!$D$7:$D$3006,$D$5,Entrada!$I$7:$I$3006,P1838)</f>
        <v>#DIV/0!</v>
      </c>
      <c r="S1838" s="80">
        <v>1.8339999999999999E-2</v>
      </c>
    </row>
    <row r="1839" spans="14:19" ht="15" customHeight="1">
      <c r="N1839" s="80" t="str">
        <f t="shared" si="61"/>
        <v/>
      </c>
      <c r="O1839" s="80" t="str">
        <f t="shared" si="62"/>
        <v/>
      </c>
      <c r="P1839" s="80" t="str">
        <f>IF(PI_For!C1841=0,"Não cadastrado",PI_For!C1841)</f>
        <v>Não cadastrado</v>
      </c>
      <c r="Q1839" s="80" t="e">
        <f>AVERAGEIFS(Entrada!$G$7:$G$3006,Entrada!$D$7:$D$3006,$D$5,Entrada!$I$7:$I$3006,P1839)</f>
        <v>#DIV/0!</v>
      </c>
      <c r="R1839" s="80" t="e">
        <f>AVERAGEIFS(Entrada!$J$7:$J$3006,Entrada!$D$7:$D$3006,$D$5,Entrada!$I$7:$I$3006,P1839)</f>
        <v>#DIV/0!</v>
      </c>
      <c r="S1839" s="80">
        <v>1.8350000000000002E-2</v>
      </c>
    </row>
    <row r="1840" spans="14:19" ht="15" customHeight="1">
      <c r="N1840" s="80" t="str">
        <f t="shared" si="61"/>
        <v/>
      </c>
      <c r="O1840" s="80" t="str">
        <f t="shared" si="62"/>
        <v/>
      </c>
      <c r="P1840" s="80" t="str">
        <f>IF(PI_For!C1842=0,"Não cadastrado",PI_For!C1842)</f>
        <v>Não cadastrado</v>
      </c>
      <c r="Q1840" s="80" t="e">
        <f>AVERAGEIFS(Entrada!$G$7:$G$3006,Entrada!$D$7:$D$3006,$D$5,Entrada!$I$7:$I$3006,P1840)</f>
        <v>#DIV/0!</v>
      </c>
      <c r="R1840" s="80" t="e">
        <f>AVERAGEIFS(Entrada!$J$7:$J$3006,Entrada!$D$7:$D$3006,$D$5,Entrada!$I$7:$I$3006,P1840)</f>
        <v>#DIV/0!</v>
      </c>
      <c r="S1840" s="80">
        <v>1.8360000000000001E-2</v>
      </c>
    </row>
    <row r="1841" spans="14:19" ht="15" customHeight="1">
      <c r="N1841" s="80" t="str">
        <f t="shared" si="61"/>
        <v/>
      </c>
      <c r="O1841" s="80" t="str">
        <f t="shared" si="62"/>
        <v/>
      </c>
      <c r="P1841" s="80" t="str">
        <f>IF(PI_For!C1843=0,"Não cadastrado",PI_For!C1843)</f>
        <v>Não cadastrado</v>
      </c>
      <c r="Q1841" s="80" t="e">
        <f>AVERAGEIFS(Entrada!$G$7:$G$3006,Entrada!$D$7:$D$3006,$D$5,Entrada!$I$7:$I$3006,P1841)</f>
        <v>#DIV/0!</v>
      </c>
      <c r="R1841" s="80" t="e">
        <f>AVERAGEIFS(Entrada!$J$7:$J$3006,Entrada!$D$7:$D$3006,$D$5,Entrada!$I$7:$I$3006,P1841)</f>
        <v>#DIV/0!</v>
      </c>
      <c r="S1841" s="80">
        <v>1.8370000000000001E-2</v>
      </c>
    </row>
    <row r="1842" spans="14:19" ht="15" customHeight="1">
      <c r="N1842" s="80" t="str">
        <f t="shared" si="61"/>
        <v/>
      </c>
      <c r="O1842" s="80" t="str">
        <f t="shared" si="62"/>
        <v/>
      </c>
      <c r="P1842" s="80" t="str">
        <f>IF(PI_For!C1844=0,"Não cadastrado",PI_For!C1844)</f>
        <v>Não cadastrado</v>
      </c>
      <c r="Q1842" s="80" t="e">
        <f>AVERAGEIFS(Entrada!$G$7:$G$3006,Entrada!$D$7:$D$3006,$D$5,Entrada!$I$7:$I$3006,P1842)</f>
        <v>#DIV/0!</v>
      </c>
      <c r="R1842" s="80" t="e">
        <f>AVERAGEIFS(Entrada!$J$7:$J$3006,Entrada!$D$7:$D$3006,$D$5,Entrada!$I$7:$I$3006,P1842)</f>
        <v>#DIV/0!</v>
      </c>
      <c r="S1842" s="80">
        <v>1.8380000000000001E-2</v>
      </c>
    </row>
    <row r="1843" spans="14:19" ht="15" customHeight="1">
      <c r="N1843" s="80" t="str">
        <f t="shared" si="61"/>
        <v/>
      </c>
      <c r="O1843" s="80" t="str">
        <f t="shared" si="62"/>
        <v/>
      </c>
      <c r="P1843" s="80" t="str">
        <f>IF(PI_For!C1845=0,"Não cadastrado",PI_For!C1845)</f>
        <v>Não cadastrado</v>
      </c>
      <c r="Q1843" s="80" t="e">
        <f>AVERAGEIFS(Entrada!$G$7:$G$3006,Entrada!$D$7:$D$3006,$D$5,Entrada!$I$7:$I$3006,P1843)</f>
        <v>#DIV/0!</v>
      </c>
      <c r="R1843" s="80" t="e">
        <f>AVERAGEIFS(Entrada!$J$7:$J$3006,Entrada!$D$7:$D$3006,$D$5,Entrada!$I$7:$I$3006,P1843)</f>
        <v>#DIV/0!</v>
      </c>
      <c r="S1843" s="80">
        <v>1.839E-2</v>
      </c>
    </row>
    <row r="1844" spans="14:19" ht="15" customHeight="1">
      <c r="N1844" s="80" t="str">
        <f t="shared" si="61"/>
        <v/>
      </c>
      <c r="O1844" s="80" t="str">
        <f t="shared" si="62"/>
        <v/>
      </c>
      <c r="P1844" s="80" t="str">
        <f>IF(PI_For!C1846=0,"Não cadastrado",PI_For!C1846)</f>
        <v>Não cadastrado</v>
      </c>
      <c r="Q1844" s="80" t="e">
        <f>AVERAGEIFS(Entrada!$G$7:$G$3006,Entrada!$D$7:$D$3006,$D$5,Entrada!$I$7:$I$3006,P1844)</f>
        <v>#DIV/0!</v>
      </c>
      <c r="R1844" s="80" t="e">
        <f>AVERAGEIFS(Entrada!$J$7:$J$3006,Entrada!$D$7:$D$3006,$D$5,Entrada!$I$7:$I$3006,P1844)</f>
        <v>#DIV/0!</v>
      </c>
      <c r="S1844" s="80">
        <v>1.84E-2</v>
      </c>
    </row>
    <row r="1845" spans="14:19" ht="15" customHeight="1">
      <c r="N1845" s="80" t="str">
        <f t="shared" si="61"/>
        <v/>
      </c>
      <c r="O1845" s="80" t="str">
        <f t="shared" si="62"/>
        <v/>
      </c>
      <c r="P1845" s="80" t="str">
        <f>IF(PI_For!C1847=0,"Não cadastrado",PI_For!C1847)</f>
        <v>Não cadastrado</v>
      </c>
      <c r="Q1845" s="80" t="e">
        <f>AVERAGEIFS(Entrada!$G$7:$G$3006,Entrada!$D$7:$D$3006,$D$5,Entrada!$I$7:$I$3006,P1845)</f>
        <v>#DIV/0!</v>
      </c>
      <c r="R1845" s="80" t="e">
        <f>AVERAGEIFS(Entrada!$J$7:$J$3006,Entrada!$D$7:$D$3006,$D$5,Entrada!$I$7:$I$3006,P1845)</f>
        <v>#DIV/0!</v>
      </c>
      <c r="S1845" s="80">
        <v>1.8409999999999999E-2</v>
      </c>
    </row>
    <row r="1846" spans="14:19" ht="15" customHeight="1">
      <c r="N1846" s="80" t="str">
        <f t="shared" si="61"/>
        <v/>
      </c>
      <c r="O1846" s="80" t="str">
        <f t="shared" si="62"/>
        <v/>
      </c>
      <c r="P1846" s="80" t="str">
        <f>IF(PI_For!C1848=0,"Não cadastrado",PI_For!C1848)</f>
        <v>Não cadastrado</v>
      </c>
      <c r="Q1846" s="80" t="e">
        <f>AVERAGEIFS(Entrada!$G$7:$G$3006,Entrada!$D$7:$D$3006,$D$5,Entrada!$I$7:$I$3006,P1846)</f>
        <v>#DIV/0!</v>
      </c>
      <c r="R1846" s="80" t="e">
        <f>AVERAGEIFS(Entrada!$J$7:$J$3006,Entrada!$D$7:$D$3006,$D$5,Entrada!$I$7:$I$3006,P1846)</f>
        <v>#DIV/0!</v>
      </c>
      <c r="S1846" s="80">
        <v>1.8419999999999999E-2</v>
      </c>
    </row>
    <row r="1847" spans="14:19" ht="15" customHeight="1">
      <c r="N1847" s="80" t="str">
        <f t="shared" si="61"/>
        <v/>
      </c>
      <c r="O1847" s="80" t="str">
        <f t="shared" si="62"/>
        <v/>
      </c>
      <c r="P1847" s="80" t="str">
        <f>IF(PI_For!C1849=0,"Não cadastrado",PI_For!C1849)</f>
        <v>Não cadastrado</v>
      </c>
      <c r="Q1847" s="80" t="e">
        <f>AVERAGEIFS(Entrada!$G$7:$G$3006,Entrada!$D$7:$D$3006,$D$5,Entrada!$I$7:$I$3006,P1847)</f>
        <v>#DIV/0!</v>
      </c>
      <c r="R1847" s="80" t="e">
        <f>AVERAGEIFS(Entrada!$J$7:$J$3006,Entrada!$D$7:$D$3006,$D$5,Entrada!$I$7:$I$3006,P1847)</f>
        <v>#DIV/0!</v>
      </c>
      <c r="S1847" s="80">
        <v>1.8429999999999998E-2</v>
      </c>
    </row>
    <row r="1848" spans="14:19" ht="15" customHeight="1">
      <c r="N1848" s="80" t="str">
        <f t="shared" si="61"/>
        <v/>
      </c>
      <c r="O1848" s="80" t="str">
        <f t="shared" si="62"/>
        <v/>
      </c>
      <c r="P1848" s="80" t="str">
        <f>IF(PI_For!C1850=0,"Não cadastrado",PI_For!C1850)</f>
        <v>Não cadastrado</v>
      </c>
      <c r="Q1848" s="80" t="e">
        <f>AVERAGEIFS(Entrada!$G$7:$G$3006,Entrada!$D$7:$D$3006,$D$5,Entrada!$I$7:$I$3006,P1848)</f>
        <v>#DIV/0!</v>
      </c>
      <c r="R1848" s="80" t="e">
        <f>AVERAGEIFS(Entrada!$J$7:$J$3006,Entrada!$D$7:$D$3006,$D$5,Entrada!$I$7:$I$3006,P1848)</f>
        <v>#DIV/0!</v>
      </c>
      <c r="S1848" s="80">
        <v>1.8440000000000002E-2</v>
      </c>
    </row>
    <row r="1849" spans="14:19" ht="15" customHeight="1">
      <c r="N1849" s="80" t="str">
        <f t="shared" si="61"/>
        <v/>
      </c>
      <c r="O1849" s="80" t="str">
        <f t="shared" si="62"/>
        <v/>
      </c>
      <c r="P1849" s="80" t="str">
        <f>IF(PI_For!C1851=0,"Não cadastrado",PI_For!C1851)</f>
        <v>Não cadastrado</v>
      </c>
      <c r="Q1849" s="80" t="e">
        <f>AVERAGEIFS(Entrada!$G$7:$G$3006,Entrada!$D$7:$D$3006,$D$5,Entrada!$I$7:$I$3006,P1849)</f>
        <v>#DIV/0!</v>
      </c>
      <c r="R1849" s="80" t="e">
        <f>AVERAGEIFS(Entrada!$J$7:$J$3006,Entrada!$D$7:$D$3006,$D$5,Entrada!$I$7:$I$3006,P1849)</f>
        <v>#DIV/0!</v>
      </c>
      <c r="S1849" s="80">
        <v>1.8450000000000001E-2</v>
      </c>
    </row>
    <row r="1850" spans="14:19" ht="15" customHeight="1">
      <c r="N1850" s="80" t="str">
        <f t="shared" si="61"/>
        <v/>
      </c>
      <c r="O1850" s="80" t="str">
        <f t="shared" si="62"/>
        <v/>
      </c>
      <c r="P1850" s="80" t="str">
        <f>IF(PI_For!C1852=0,"Não cadastrado",PI_For!C1852)</f>
        <v>Não cadastrado</v>
      </c>
      <c r="Q1850" s="80" t="e">
        <f>AVERAGEIFS(Entrada!$G$7:$G$3006,Entrada!$D$7:$D$3006,$D$5,Entrada!$I$7:$I$3006,P1850)</f>
        <v>#DIV/0!</v>
      </c>
      <c r="R1850" s="80" t="e">
        <f>AVERAGEIFS(Entrada!$J$7:$J$3006,Entrada!$D$7:$D$3006,$D$5,Entrada!$I$7:$I$3006,P1850)</f>
        <v>#DIV/0!</v>
      </c>
      <c r="S1850" s="80">
        <v>1.8460000000000001E-2</v>
      </c>
    </row>
    <row r="1851" spans="14:19" ht="15" customHeight="1">
      <c r="N1851" s="80" t="str">
        <f t="shared" si="61"/>
        <v/>
      </c>
      <c r="O1851" s="80" t="str">
        <f t="shared" si="62"/>
        <v/>
      </c>
      <c r="P1851" s="80" t="str">
        <f>IF(PI_For!C1853=0,"Não cadastrado",PI_For!C1853)</f>
        <v>Não cadastrado</v>
      </c>
      <c r="Q1851" s="80" t="e">
        <f>AVERAGEIFS(Entrada!$G$7:$G$3006,Entrada!$D$7:$D$3006,$D$5,Entrada!$I$7:$I$3006,P1851)</f>
        <v>#DIV/0!</v>
      </c>
      <c r="R1851" s="80" t="e">
        <f>AVERAGEIFS(Entrada!$J$7:$J$3006,Entrada!$D$7:$D$3006,$D$5,Entrada!$I$7:$I$3006,P1851)</f>
        <v>#DIV/0!</v>
      </c>
      <c r="S1851" s="80">
        <v>1.847E-2</v>
      </c>
    </row>
    <row r="1852" spans="14:19" ht="15" customHeight="1">
      <c r="N1852" s="80" t="str">
        <f t="shared" si="61"/>
        <v/>
      </c>
      <c r="O1852" s="80" t="str">
        <f t="shared" si="62"/>
        <v/>
      </c>
      <c r="P1852" s="80" t="str">
        <f>IF(PI_For!C1854=0,"Não cadastrado",PI_For!C1854)</f>
        <v>Não cadastrado</v>
      </c>
      <c r="Q1852" s="80" t="e">
        <f>AVERAGEIFS(Entrada!$G$7:$G$3006,Entrada!$D$7:$D$3006,$D$5,Entrada!$I$7:$I$3006,P1852)</f>
        <v>#DIV/0!</v>
      </c>
      <c r="R1852" s="80" t="e">
        <f>AVERAGEIFS(Entrada!$J$7:$J$3006,Entrada!$D$7:$D$3006,$D$5,Entrada!$I$7:$I$3006,P1852)</f>
        <v>#DIV/0!</v>
      </c>
      <c r="S1852" s="80">
        <v>1.848E-2</v>
      </c>
    </row>
    <row r="1853" spans="14:19" ht="15" customHeight="1">
      <c r="N1853" s="80" t="str">
        <f t="shared" si="61"/>
        <v/>
      </c>
      <c r="O1853" s="80" t="str">
        <f t="shared" si="62"/>
        <v/>
      </c>
      <c r="P1853" s="80" t="str">
        <f>IF(PI_For!C1855=0,"Não cadastrado",PI_For!C1855)</f>
        <v>Não cadastrado</v>
      </c>
      <c r="Q1853" s="80" t="e">
        <f>AVERAGEIFS(Entrada!$G$7:$G$3006,Entrada!$D$7:$D$3006,$D$5,Entrada!$I$7:$I$3006,P1853)</f>
        <v>#DIV/0!</v>
      </c>
      <c r="R1853" s="80" t="e">
        <f>AVERAGEIFS(Entrada!$J$7:$J$3006,Entrada!$D$7:$D$3006,$D$5,Entrada!$I$7:$I$3006,P1853)</f>
        <v>#DIV/0!</v>
      </c>
      <c r="S1853" s="80">
        <v>1.8489999999999999E-2</v>
      </c>
    </row>
    <row r="1854" spans="14:19" ht="15" customHeight="1">
      <c r="N1854" s="80" t="str">
        <f t="shared" si="61"/>
        <v/>
      </c>
      <c r="O1854" s="80" t="str">
        <f t="shared" si="62"/>
        <v/>
      </c>
      <c r="P1854" s="80" t="str">
        <f>IF(PI_For!C1856=0,"Não cadastrado",PI_For!C1856)</f>
        <v>Não cadastrado</v>
      </c>
      <c r="Q1854" s="80" t="e">
        <f>AVERAGEIFS(Entrada!$G$7:$G$3006,Entrada!$D$7:$D$3006,$D$5,Entrada!$I$7:$I$3006,P1854)</f>
        <v>#DIV/0!</v>
      </c>
      <c r="R1854" s="80" t="e">
        <f>AVERAGEIFS(Entrada!$J$7:$J$3006,Entrada!$D$7:$D$3006,$D$5,Entrada!$I$7:$I$3006,P1854)</f>
        <v>#DIV/0!</v>
      </c>
      <c r="S1854" s="80">
        <v>1.8499999999999999E-2</v>
      </c>
    </row>
    <row r="1855" spans="14:19" ht="15" customHeight="1">
      <c r="N1855" s="80" t="str">
        <f t="shared" si="61"/>
        <v/>
      </c>
      <c r="O1855" s="80" t="str">
        <f t="shared" si="62"/>
        <v/>
      </c>
      <c r="P1855" s="80" t="str">
        <f>IF(PI_For!C1857=0,"Não cadastrado",PI_For!C1857)</f>
        <v>Não cadastrado</v>
      </c>
      <c r="Q1855" s="80" t="e">
        <f>AVERAGEIFS(Entrada!$G$7:$G$3006,Entrada!$D$7:$D$3006,$D$5,Entrada!$I$7:$I$3006,P1855)</f>
        <v>#DIV/0!</v>
      </c>
      <c r="R1855" s="80" t="e">
        <f>AVERAGEIFS(Entrada!$J$7:$J$3006,Entrada!$D$7:$D$3006,$D$5,Entrada!$I$7:$I$3006,P1855)</f>
        <v>#DIV/0!</v>
      </c>
      <c r="S1855" s="80">
        <v>1.8509999999999999E-2</v>
      </c>
    </row>
    <row r="1856" spans="14:19" ht="15" customHeight="1">
      <c r="N1856" s="80" t="str">
        <f t="shared" si="61"/>
        <v/>
      </c>
      <c r="O1856" s="80" t="str">
        <f t="shared" si="62"/>
        <v/>
      </c>
      <c r="P1856" s="80" t="str">
        <f>IF(PI_For!C1858=0,"Não cadastrado",PI_For!C1858)</f>
        <v>Não cadastrado</v>
      </c>
      <c r="Q1856" s="80" t="e">
        <f>AVERAGEIFS(Entrada!$G$7:$G$3006,Entrada!$D$7:$D$3006,$D$5,Entrada!$I$7:$I$3006,P1856)</f>
        <v>#DIV/0!</v>
      </c>
      <c r="R1856" s="80" t="e">
        <f>AVERAGEIFS(Entrada!$J$7:$J$3006,Entrada!$D$7:$D$3006,$D$5,Entrada!$I$7:$I$3006,P1856)</f>
        <v>#DIV/0!</v>
      </c>
      <c r="S1856" s="80">
        <v>1.8519999999999998E-2</v>
      </c>
    </row>
    <row r="1857" spans="14:19" ht="15" customHeight="1">
      <c r="N1857" s="80" t="str">
        <f t="shared" si="61"/>
        <v/>
      </c>
      <c r="O1857" s="80" t="str">
        <f t="shared" si="62"/>
        <v/>
      </c>
      <c r="P1857" s="80" t="str">
        <f>IF(PI_For!C1859=0,"Não cadastrado",PI_For!C1859)</f>
        <v>Não cadastrado</v>
      </c>
      <c r="Q1857" s="80" t="e">
        <f>AVERAGEIFS(Entrada!$G$7:$G$3006,Entrada!$D$7:$D$3006,$D$5,Entrada!$I$7:$I$3006,P1857)</f>
        <v>#DIV/0!</v>
      </c>
      <c r="R1857" s="80" t="e">
        <f>AVERAGEIFS(Entrada!$J$7:$J$3006,Entrada!$D$7:$D$3006,$D$5,Entrada!$I$7:$I$3006,P1857)</f>
        <v>#DIV/0!</v>
      </c>
      <c r="S1857" s="80">
        <v>1.8530000000000001E-2</v>
      </c>
    </row>
    <row r="1858" spans="14:19" ht="15" customHeight="1">
      <c r="N1858" s="80" t="str">
        <f t="shared" si="61"/>
        <v/>
      </c>
      <c r="O1858" s="80" t="str">
        <f t="shared" si="62"/>
        <v/>
      </c>
      <c r="P1858" s="80" t="str">
        <f>IF(PI_For!C1860=0,"Não cadastrado",PI_For!C1860)</f>
        <v>Não cadastrado</v>
      </c>
      <c r="Q1858" s="80" t="e">
        <f>AVERAGEIFS(Entrada!$G$7:$G$3006,Entrada!$D$7:$D$3006,$D$5,Entrada!$I$7:$I$3006,P1858)</f>
        <v>#DIV/0!</v>
      </c>
      <c r="R1858" s="80" t="e">
        <f>AVERAGEIFS(Entrada!$J$7:$J$3006,Entrada!$D$7:$D$3006,$D$5,Entrada!$I$7:$I$3006,P1858)</f>
        <v>#DIV/0!</v>
      </c>
      <c r="S1858" s="80">
        <v>1.8540000000000001E-2</v>
      </c>
    </row>
    <row r="1859" spans="14:19" ht="15" customHeight="1">
      <c r="N1859" s="80" t="str">
        <f t="shared" si="61"/>
        <v/>
      </c>
      <c r="O1859" s="80" t="str">
        <f t="shared" si="62"/>
        <v/>
      </c>
      <c r="P1859" s="80" t="str">
        <f>IF(PI_For!C1861=0,"Não cadastrado",PI_For!C1861)</f>
        <v>Não cadastrado</v>
      </c>
      <c r="Q1859" s="80" t="e">
        <f>AVERAGEIFS(Entrada!$G$7:$G$3006,Entrada!$D$7:$D$3006,$D$5,Entrada!$I$7:$I$3006,P1859)</f>
        <v>#DIV/0!</v>
      </c>
      <c r="R1859" s="80" t="e">
        <f>AVERAGEIFS(Entrada!$J$7:$J$3006,Entrada!$D$7:$D$3006,$D$5,Entrada!$I$7:$I$3006,P1859)</f>
        <v>#DIV/0!</v>
      </c>
      <c r="S1859" s="80">
        <v>1.8550000000000001E-2</v>
      </c>
    </row>
    <row r="1860" spans="14:19" ht="15" customHeight="1">
      <c r="N1860" s="80" t="str">
        <f t="shared" si="61"/>
        <v/>
      </c>
      <c r="O1860" s="80" t="str">
        <f t="shared" si="62"/>
        <v/>
      </c>
      <c r="P1860" s="80" t="str">
        <f>IF(PI_For!C1862=0,"Não cadastrado",PI_For!C1862)</f>
        <v>Não cadastrado</v>
      </c>
      <c r="Q1860" s="80" t="e">
        <f>AVERAGEIFS(Entrada!$G$7:$G$3006,Entrada!$D$7:$D$3006,$D$5,Entrada!$I$7:$I$3006,P1860)</f>
        <v>#DIV/0!</v>
      </c>
      <c r="R1860" s="80" t="e">
        <f>AVERAGEIFS(Entrada!$J$7:$J$3006,Entrada!$D$7:$D$3006,$D$5,Entrada!$I$7:$I$3006,P1860)</f>
        <v>#DIV/0!</v>
      </c>
      <c r="S1860" s="80">
        <v>1.856E-2</v>
      </c>
    </row>
    <row r="1861" spans="14:19" ht="15" customHeight="1">
      <c r="N1861" s="80" t="str">
        <f t="shared" si="61"/>
        <v/>
      </c>
      <c r="O1861" s="80" t="str">
        <f t="shared" si="62"/>
        <v/>
      </c>
      <c r="P1861" s="80" t="str">
        <f>IF(PI_For!C1863=0,"Não cadastrado",PI_For!C1863)</f>
        <v>Não cadastrado</v>
      </c>
      <c r="Q1861" s="80" t="e">
        <f>AVERAGEIFS(Entrada!$G$7:$G$3006,Entrada!$D$7:$D$3006,$D$5,Entrada!$I$7:$I$3006,P1861)</f>
        <v>#DIV/0!</v>
      </c>
      <c r="R1861" s="80" t="e">
        <f>AVERAGEIFS(Entrada!$J$7:$J$3006,Entrada!$D$7:$D$3006,$D$5,Entrada!$I$7:$I$3006,P1861)</f>
        <v>#DIV/0!</v>
      </c>
      <c r="S1861" s="80">
        <v>1.857E-2</v>
      </c>
    </row>
    <row r="1862" spans="14:19" ht="15" customHeight="1">
      <c r="N1862" s="80" t="str">
        <f t="shared" ref="N1862:N1925" si="63">IFERROR(Q1862+S1862,"")</f>
        <v/>
      </c>
      <c r="O1862" s="80" t="str">
        <f t="shared" ref="O1862:O1925" si="64">IFERROR(R1862+S1862,"")</f>
        <v/>
      </c>
      <c r="P1862" s="80" t="str">
        <f>IF(PI_For!C1864=0,"Não cadastrado",PI_For!C1864)</f>
        <v>Não cadastrado</v>
      </c>
      <c r="Q1862" s="80" t="e">
        <f>AVERAGEIFS(Entrada!$G$7:$G$3006,Entrada!$D$7:$D$3006,$D$5,Entrada!$I$7:$I$3006,P1862)</f>
        <v>#DIV/0!</v>
      </c>
      <c r="R1862" s="80" t="e">
        <f>AVERAGEIFS(Entrada!$J$7:$J$3006,Entrada!$D$7:$D$3006,$D$5,Entrada!$I$7:$I$3006,P1862)</f>
        <v>#DIV/0!</v>
      </c>
      <c r="S1862" s="80">
        <v>1.8579999999999999E-2</v>
      </c>
    </row>
    <row r="1863" spans="14:19" ht="15" customHeight="1">
      <c r="N1863" s="80" t="str">
        <f t="shared" si="63"/>
        <v/>
      </c>
      <c r="O1863" s="80" t="str">
        <f t="shared" si="64"/>
        <v/>
      </c>
      <c r="P1863" s="80" t="str">
        <f>IF(PI_For!C1865=0,"Não cadastrado",PI_For!C1865)</f>
        <v>Não cadastrado</v>
      </c>
      <c r="Q1863" s="80" t="e">
        <f>AVERAGEIFS(Entrada!$G$7:$G$3006,Entrada!$D$7:$D$3006,$D$5,Entrada!$I$7:$I$3006,P1863)</f>
        <v>#DIV/0!</v>
      </c>
      <c r="R1863" s="80" t="e">
        <f>AVERAGEIFS(Entrada!$J$7:$J$3006,Entrada!$D$7:$D$3006,$D$5,Entrada!$I$7:$I$3006,P1863)</f>
        <v>#DIV/0!</v>
      </c>
      <c r="S1863" s="80">
        <v>1.8589999999999999E-2</v>
      </c>
    </row>
    <row r="1864" spans="14:19" ht="15" customHeight="1">
      <c r="N1864" s="80" t="str">
        <f t="shared" si="63"/>
        <v/>
      </c>
      <c r="O1864" s="80" t="str">
        <f t="shared" si="64"/>
        <v/>
      </c>
      <c r="P1864" s="80" t="str">
        <f>IF(PI_For!C1866=0,"Não cadastrado",PI_For!C1866)</f>
        <v>Não cadastrado</v>
      </c>
      <c r="Q1864" s="80" t="e">
        <f>AVERAGEIFS(Entrada!$G$7:$G$3006,Entrada!$D$7:$D$3006,$D$5,Entrada!$I$7:$I$3006,P1864)</f>
        <v>#DIV/0!</v>
      </c>
      <c r="R1864" s="80" t="e">
        <f>AVERAGEIFS(Entrada!$J$7:$J$3006,Entrada!$D$7:$D$3006,$D$5,Entrada!$I$7:$I$3006,P1864)</f>
        <v>#DIV/0!</v>
      </c>
      <c r="S1864" s="80">
        <v>1.8599999999999998E-2</v>
      </c>
    </row>
    <row r="1865" spans="14:19" ht="15" customHeight="1">
      <c r="N1865" s="80" t="str">
        <f t="shared" si="63"/>
        <v/>
      </c>
      <c r="O1865" s="80" t="str">
        <f t="shared" si="64"/>
        <v/>
      </c>
      <c r="P1865" s="80" t="str">
        <f>IF(PI_For!C1867=0,"Não cadastrado",PI_For!C1867)</f>
        <v>Não cadastrado</v>
      </c>
      <c r="Q1865" s="80" t="e">
        <f>AVERAGEIFS(Entrada!$G$7:$G$3006,Entrada!$D$7:$D$3006,$D$5,Entrada!$I$7:$I$3006,P1865)</f>
        <v>#DIV/0!</v>
      </c>
      <c r="R1865" s="80" t="e">
        <f>AVERAGEIFS(Entrada!$J$7:$J$3006,Entrada!$D$7:$D$3006,$D$5,Entrada!$I$7:$I$3006,P1865)</f>
        <v>#DIV/0!</v>
      </c>
      <c r="S1865" s="80">
        <v>1.8610000000000002E-2</v>
      </c>
    </row>
    <row r="1866" spans="14:19" ht="15" customHeight="1">
      <c r="N1866" s="80" t="str">
        <f t="shared" si="63"/>
        <v/>
      </c>
      <c r="O1866" s="80" t="str">
        <f t="shared" si="64"/>
        <v/>
      </c>
      <c r="P1866" s="80" t="str">
        <f>IF(PI_For!C1868=0,"Não cadastrado",PI_For!C1868)</f>
        <v>Não cadastrado</v>
      </c>
      <c r="Q1866" s="80" t="e">
        <f>AVERAGEIFS(Entrada!$G$7:$G$3006,Entrada!$D$7:$D$3006,$D$5,Entrada!$I$7:$I$3006,P1866)</f>
        <v>#DIV/0!</v>
      </c>
      <c r="R1866" s="80" t="e">
        <f>AVERAGEIFS(Entrada!$J$7:$J$3006,Entrada!$D$7:$D$3006,$D$5,Entrada!$I$7:$I$3006,P1866)</f>
        <v>#DIV/0!</v>
      </c>
      <c r="S1866" s="80">
        <v>1.8620000000000001E-2</v>
      </c>
    </row>
    <row r="1867" spans="14:19" ht="15" customHeight="1">
      <c r="N1867" s="80" t="str">
        <f t="shared" si="63"/>
        <v/>
      </c>
      <c r="O1867" s="80" t="str">
        <f t="shared" si="64"/>
        <v/>
      </c>
      <c r="P1867" s="80" t="str">
        <f>IF(PI_For!C1869=0,"Não cadastrado",PI_For!C1869)</f>
        <v>Não cadastrado</v>
      </c>
      <c r="Q1867" s="80" t="e">
        <f>AVERAGEIFS(Entrada!$G$7:$G$3006,Entrada!$D$7:$D$3006,$D$5,Entrada!$I$7:$I$3006,P1867)</f>
        <v>#DIV/0!</v>
      </c>
      <c r="R1867" s="80" t="e">
        <f>AVERAGEIFS(Entrada!$J$7:$J$3006,Entrada!$D$7:$D$3006,$D$5,Entrada!$I$7:$I$3006,P1867)</f>
        <v>#DIV/0!</v>
      </c>
      <c r="S1867" s="80">
        <v>1.8630000000000001E-2</v>
      </c>
    </row>
    <row r="1868" spans="14:19" ht="15" customHeight="1">
      <c r="N1868" s="80" t="str">
        <f t="shared" si="63"/>
        <v/>
      </c>
      <c r="O1868" s="80" t="str">
        <f t="shared" si="64"/>
        <v/>
      </c>
      <c r="P1868" s="80" t="str">
        <f>IF(PI_For!C1870=0,"Não cadastrado",PI_For!C1870)</f>
        <v>Não cadastrado</v>
      </c>
      <c r="Q1868" s="80" t="e">
        <f>AVERAGEIFS(Entrada!$G$7:$G$3006,Entrada!$D$7:$D$3006,$D$5,Entrada!$I$7:$I$3006,P1868)</f>
        <v>#DIV/0!</v>
      </c>
      <c r="R1868" s="80" t="e">
        <f>AVERAGEIFS(Entrada!$J$7:$J$3006,Entrada!$D$7:$D$3006,$D$5,Entrada!$I$7:$I$3006,P1868)</f>
        <v>#DIV/0!</v>
      </c>
      <c r="S1868" s="80">
        <v>1.864E-2</v>
      </c>
    </row>
    <row r="1869" spans="14:19" ht="15" customHeight="1">
      <c r="N1869" s="80" t="str">
        <f t="shared" si="63"/>
        <v/>
      </c>
      <c r="O1869" s="80" t="str">
        <f t="shared" si="64"/>
        <v/>
      </c>
      <c r="P1869" s="80" t="str">
        <f>IF(PI_For!C1871=0,"Não cadastrado",PI_For!C1871)</f>
        <v>Não cadastrado</v>
      </c>
      <c r="Q1869" s="80" t="e">
        <f>AVERAGEIFS(Entrada!$G$7:$G$3006,Entrada!$D$7:$D$3006,$D$5,Entrada!$I$7:$I$3006,P1869)</f>
        <v>#DIV/0!</v>
      </c>
      <c r="R1869" s="80" t="e">
        <f>AVERAGEIFS(Entrada!$J$7:$J$3006,Entrada!$D$7:$D$3006,$D$5,Entrada!$I$7:$I$3006,P1869)</f>
        <v>#DIV/0!</v>
      </c>
      <c r="S1869" s="80">
        <v>1.865E-2</v>
      </c>
    </row>
    <row r="1870" spans="14:19" ht="15" customHeight="1">
      <c r="N1870" s="80" t="str">
        <f t="shared" si="63"/>
        <v/>
      </c>
      <c r="O1870" s="80" t="str">
        <f t="shared" si="64"/>
        <v/>
      </c>
      <c r="P1870" s="80" t="str">
        <f>IF(PI_For!C1872=0,"Não cadastrado",PI_For!C1872)</f>
        <v>Não cadastrado</v>
      </c>
      <c r="Q1870" s="80" t="e">
        <f>AVERAGEIFS(Entrada!$G$7:$G$3006,Entrada!$D$7:$D$3006,$D$5,Entrada!$I$7:$I$3006,P1870)</f>
        <v>#DIV/0!</v>
      </c>
      <c r="R1870" s="80" t="e">
        <f>AVERAGEIFS(Entrada!$J$7:$J$3006,Entrada!$D$7:$D$3006,$D$5,Entrada!$I$7:$I$3006,P1870)</f>
        <v>#DIV/0!</v>
      </c>
      <c r="S1870" s="80">
        <v>1.866E-2</v>
      </c>
    </row>
    <row r="1871" spans="14:19" ht="15" customHeight="1">
      <c r="N1871" s="80" t="str">
        <f t="shared" si="63"/>
        <v/>
      </c>
      <c r="O1871" s="80" t="str">
        <f t="shared" si="64"/>
        <v/>
      </c>
      <c r="P1871" s="80" t="str">
        <f>IF(PI_For!C1873=0,"Não cadastrado",PI_For!C1873)</f>
        <v>Não cadastrado</v>
      </c>
      <c r="Q1871" s="80" t="e">
        <f>AVERAGEIFS(Entrada!$G$7:$G$3006,Entrada!$D$7:$D$3006,$D$5,Entrada!$I$7:$I$3006,P1871)</f>
        <v>#DIV/0!</v>
      </c>
      <c r="R1871" s="80" t="e">
        <f>AVERAGEIFS(Entrada!$J$7:$J$3006,Entrada!$D$7:$D$3006,$D$5,Entrada!$I$7:$I$3006,P1871)</f>
        <v>#DIV/0!</v>
      </c>
      <c r="S1871" s="80">
        <v>1.8669999999999999E-2</v>
      </c>
    </row>
    <row r="1872" spans="14:19" ht="15" customHeight="1">
      <c r="N1872" s="80" t="str">
        <f t="shared" si="63"/>
        <v/>
      </c>
      <c r="O1872" s="80" t="str">
        <f t="shared" si="64"/>
        <v/>
      </c>
      <c r="P1872" s="80" t="str">
        <f>IF(PI_For!C1874=0,"Não cadastrado",PI_For!C1874)</f>
        <v>Não cadastrado</v>
      </c>
      <c r="Q1872" s="80" t="e">
        <f>AVERAGEIFS(Entrada!$G$7:$G$3006,Entrada!$D$7:$D$3006,$D$5,Entrada!$I$7:$I$3006,P1872)</f>
        <v>#DIV/0!</v>
      </c>
      <c r="R1872" s="80" t="e">
        <f>AVERAGEIFS(Entrada!$J$7:$J$3006,Entrada!$D$7:$D$3006,$D$5,Entrada!$I$7:$I$3006,P1872)</f>
        <v>#DIV/0!</v>
      </c>
      <c r="S1872" s="80">
        <v>1.8679999999999999E-2</v>
      </c>
    </row>
    <row r="1873" spans="14:19" ht="15" customHeight="1">
      <c r="N1873" s="80" t="str">
        <f t="shared" si="63"/>
        <v/>
      </c>
      <c r="O1873" s="80" t="str">
        <f t="shared" si="64"/>
        <v/>
      </c>
      <c r="P1873" s="80" t="str">
        <f>IF(PI_For!C1875=0,"Não cadastrado",PI_For!C1875)</f>
        <v>Não cadastrado</v>
      </c>
      <c r="Q1873" s="80" t="e">
        <f>AVERAGEIFS(Entrada!$G$7:$G$3006,Entrada!$D$7:$D$3006,$D$5,Entrada!$I$7:$I$3006,P1873)</f>
        <v>#DIV/0!</v>
      </c>
      <c r="R1873" s="80" t="e">
        <f>AVERAGEIFS(Entrada!$J$7:$J$3006,Entrada!$D$7:$D$3006,$D$5,Entrada!$I$7:$I$3006,P1873)</f>
        <v>#DIV/0!</v>
      </c>
      <c r="S1873" s="80">
        <v>1.8689999999999998E-2</v>
      </c>
    </row>
    <row r="1874" spans="14:19" ht="15" customHeight="1">
      <c r="N1874" s="80" t="str">
        <f t="shared" si="63"/>
        <v/>
      </c>
      <c r="O1874" s="80" t="str">
        <f t="shared" si="64"/>
        <v/>
      </c>
      <c r="P1874" s="80" t="str">
        <f>IF(PI_For!C1876=0,"Não cadastrado",PI_For!C1876)</f>
        <v>Não cadastrado</v>
      </c>
      <c r="Q1874" s="80" t="e">
        <f>AVERAGEIFS(Entrada!$G$7:$G$3006,Entrada!$D$7:$D$3006,$D$5,Entrada!$I$7:$I$3006,P1874)</f>
        <v>#DIV/0!</v>
      </c>
      <c r="R1874" s="80" t="e">
        <f>AVERAGEIFS(Entrada!$J$7:$J$3006,Entrada!$D$7:$D$3006,$D$5,Entrada!$I$7:$I$3006,P1874)</f>
        <v>#DIV/0!</v>
      </c>
      <c r="S1874" s="80">
        <v>1.8700000000000001E-2</v>
      </c>
    </row>
    <row r="1875" spans="14:19" ht="15" customHeight="1">
      <c r="N1875" s="80" t="str">
        <f t="shared" si="63"/>
        <v/>
      </c>
      <c r="O1875" s="80" t="str">
        <f t="shared" si="64"/>
        <v/>
      </c>
      <c r="P1875" s="80" t="str">
        <f>IF(PI_For!C1877=0,"Não cadastrado",PI_For!C1877)</f>
        <v>Não cadastrado</v>
      </c>
      <c r="Q1875" s="80" t="e">
        <f>AVERAGEIFS(Entrada!$G$7:$G$3006,Entrada!$D$7:$D$3006,$D$5,Entrada!$I$7:$I$3006,P1875)</f>
        <v>#DIV/0!</v>
      </c>
      <c r="R1875" s="80" t="e">
        <f>AVERAGEIFS(Entrada!$J$7:$J$3006,Entrada!$D$7:$D$3006,$D$5,Entrada!$I$7:$I$3006,P1875)</f>
        <v>#DIV/0!</v>
      </c>
      <c r="S1875" s="80">
        <v>1.8710000000000001E-2</v>
      </c>
    </row>
    <row r="1876" spans="14:19" ht="15" customHeight="1">
      <c r="N1876" s="80" t="str">
        <f t="shared" si="63"/>
        <v/>
      </c>
      <c r="O1876" s="80" t="str">
        <f t="shared" si="64"/>
        <v/>
      </c>
      <c r="P1876" s="80" t="str">
        <f>IF(PI_For!C1878=0,"Não cadastrado",PI_For!C1878)</f>
        <v>Não cadastrado</v>
      </c>
      <c r="Q1876" s="80" t="e">
        <f>AVERAGEIFS(Entrada!$G$7:$G$3006,Entrada!$D$7:$D$3006,$D$5,Entrada!$I$7:$I$3006,P1876)</f>
        <v>#DIV/0!</v>
      </c>
      <c r="R1876" s="80" t="e">
        <f>AVERAGEIFS(Entrada!$J$7:$J$3006,Entrada!$D$7:$D$3006,$D$5,Entrada!$I$7:$I$3006,P1876)</f>
        <v>#DIV/0!</v>
      </c>
      <c r="S1876" s="80">
        <v>1.8720000000000001E-2</v>
      </c>
    </row>
    <row r="1877" spans="14:19" ht="15" customHeight="1">
      <c r="N1877" s="80" t="str">
        <f t="shared" si="63"/>
        <v/>
      </c>
      <c r="O1877" s="80" t="str">
        <f t="shared" si="64"/>
        <v/>
      </c>
      <c r="P1877" s="80" t="str">
        <f>IF(PI_For!C1879=0,"Não cadastrado",PI_For!C1879)</f>
        <v>Não cadastrado</v>
      </c>
      <c r="Q1877" s="80" t="e">
        <f>AVERAGEIFS(Entrada!$G$7:$G$3006,Entrada!$D$7:$D$3006,$D$5,Entrada!$I$7:$I$3006,P1877)</f>
        <v>#DIV/0!</v>
      </c>
      <c r="R1877" s="80" t="e">
        <f>AVERAGEIFS(Entrada!$J$7:$J$3006,Entrada!$D$7:$D$3006,$D$5,Entrada!$I$7:$I$3006,P1877)</f>
        <v>#DIV/0!</v>
      </c>
      <c r="S1877" s="80">
        <v>1.873E-2</v>
      </c>
    </row>
    <row r="1878" spans="14:19" ht="15" customHeight="1">
      <c r="N1878" s="80" t="str">
        <f t="shared" si="63"/>
        <v/>
      </c>
      <c r="O1878" s="80" t="str">
        <f t="shared" si="64"/>
        <v/>
      </c>
      <c r="P1878" s="80" t="str">
        <f>IF(PI_For!C1880=0,"Não cadastrado",PI_For!C1880)</f>
        <v>Não cadastrado</v>
      </c>
      <c r="Q1878" s="80" t="e">
        <f>AVERAGEIFS(Entrada!$G$7:$G$3006,Entrada!$D$7:$D$3006,$D$5,Entrada!$I$7:$I$3006,P1878)</f>
        <v>#DIV/0!</v>
      </c>
      <c r="R1878" s="80" t="e">
        <f>AVERAGEIFS(Entrada!$J$7:$J$3006,Entrada!$D$7:$D$3006,$D$5,Entrada!$I$7:$I$3006,P1878)</f>
        <v>#DIV/0!</v>
      </c>
      <c r="S1878" s="80">
        <v>1.874E-2</v>
      </c>
    </row>
    <row r="1879" spans="14:19" ht="15" customHeight="1">
      <c r="N1879" s="80" t="str">
        <f t="shared" si="63"/>
        <v/>
      </c>
      <c r="O1879" s="80" t="str">
        <f t="shared" si="64"/>
        <v/>
      </c>
      <c r="P1879" s="80" t="str">
        <f>IF(PI_For!C1881=0,"Não cadastrado",PI_For!C1881)</f>
        <v>Não cadastrado</v>
      </c>
      <c r="Q1879" s="80" t="e">
        <f>AVERAGEIFS(Entrada!$G$7:$G$3006,Entrada!$D$7:$D$3006,$D$5,Entrada!$I$7:$I$3006,P1879)</f>
        <v>#DIV/0!</v>
      </c>
      <c r="R1879" s="80" t="e">
        <f>AVERAGEIFS(Entrada!$J$7:$J$3006,Entrada!$D$7:$D$3006,$D$5,Entrada!$I$7:$I$3006,P1879)</f>
        <v>#DIV/0!</v>
      </c>
      <c r="S1879" s="80">
        <v>1.8749999999999999E-2</v>
      </c>
    </row>
    <row r="1880" spans="14:19" ht="15" customHeight="1">
      <c r="N1880" s="80" t="str">
        <f t="shared" si="63"/>
        <v/>
      </c>
      <c r="O1880" s="80" t="str">
        <f t="shared" si="64"/>
        <v/>
      </c>
      <c r="P1880" s="80" t="str">
        <f>IF(PI_For!C1882=0,"Não cadastrado",PI_For!C1882)</f>
        <v>Não cadastrado</v>
      </c>
      <c r="Q1880" s="80" t="e">
        <f>AVERAGEIFS(Entrada!$G$7:$G$3006,Entrada!$D$7:$D$3006,$D$5,Entrada!$I$7:$I$3006,P1880)</f>
        <v>#DIV/0!</v>
      </c>
      <c r="R1880" s="80" t="e">
        <f>AVERAGEIFS(Entrada!$J$7:$J$3006,Entrada!$D$7:$D$3006,$D$5,Entrada!$I$7:$I$3006,P1880)</f>
        <v>#DIV/0!</v>
      </c>
      <c r="S1880" s="80">
        <v>1.8759999999999999E-2</v>
      </c>
    </row>
    <row r="1881" spans="14:19" ht="15" customHeight="1">
      <c r="N1881" s="80" t="str">
        <f t="shared" si="63"/>
        <v/>
      </c>
      <c r="O1881" s="80" t="str">
        <f t="shared" si="64"/>
        <v/>
      </c>
      <c r="P1881" s="80" t="str">
        <f>IF(PI_For!C1883=0,"Não cadastrado",PI_For!C1883)</f>
        <v>Não cadastrado</v>
      </c>
      <c r="Q1881" s="80" t="e">
        <f>AVERAGEIFS(Entrada!$G$7:$G$3006,Entrada!$D$7:$D$3006,$D$5,Entrada!$I$7:$I$3006,P1881)</f>
        <v>#DIV/0!</v>
      </c>
      <c r="R1881" s="80" t="e">
        <f>AVERAGEIFS(Entrada!$J$7:$J$3006,Entrada!$D$7:$D$3006,$D$5,Entrada!$I$7:$I$3006,P1881)</f>
        <v>#DIV/0!</v>
      </c>
      <c r="S1881" s="80">
        <v>1.8769999999999998E-2</v>
      </c>
    </row>
    <row r="1882" spans="14:19" ht="15" customHeight="1">
      <c r="N1882" s="80" t="str">
        <f t="shared" si="63"/>
        <v/>
      </c>
      <c r="O1882" s="80" t="str">
        <f t="shared" si="64"/>
        <v/>
      </c>
      <c r="P1882" s="80" t="str">
        <f>IF(PI_For!C1884=0,"Não cadastrado",PI_For!C1884)</f>
        <v>Não cadastrado</v>
      </c>
      <c r="Q1882" s="80" t="e">
        <f>AVERAGEIFS(Entrada!$G$7:$G$3006,Entrada!$D$7:$D$3006,$D$5,Entrada!$I$7:$I$3006,P1882)</f>
        <v>#DIV/0!</v>
      </c>
      <c r="R1882" s="80" t="e">
        <f>AVERAGEIFS(Entrada!$J$7:$J$3006,Entrada!$D$7:$D$3006,$D$5,Entrada!$I$7:$I$3006,P1882)</f>
        <v>#DIV/0!</v>
      </c>
      <c r="S1882" s="80">
        <v>1.8780000000000002E-2</v>
      </c>
    </row>
    <row r="1883" spans="14:19" ht="15" customHeight="1">
      <c r="N1883" s="80" t="str">
        <f t="shared" si="63"/>
        <v/>
      </c>
      <c r="O1883" s="80" t="str">
        <f t="shared" si="64"/>
        <v/>
      </c>
      <c r="P1883" s="80" t="str">
        <f>IF(PI_For!C1885=0,"Não cadastrado",PI_For!C1885)</f>
        <v>Não cadastrado</v>
      </c>
      <c r="Q1883" s="80" t="e">
        <f>AVERAGEIFS(Entrada!$G$7:$G$3006,Entrada!$D$7:$D$3006,$D$5,Entrada!$I$7:$I$3006,P1883)</f>
        <v>#DIV/0!</v>
      </c>
      <c r="R1883" s="80" t="e">
        <f>AVERAGEIFS(Entrada!$J$7:$J$3006,Entrada!$D$7:$D$3006,$D$5,Entrada!$I$7:$I$3006,P1883)</f>
        <v>#DIV/0!</v>
      </c>
      <c r="S1883" s="80">
        <v>1.8790000000000001E-2</v>
      </c>
    </row>
    <row r="1884" spans="14:19" ht="15" customHeight="1">
      <c r="N1884" s="80" t="str">
        <f t="shared" si="63"/>
        <v/>
      </c>
      <c r="O1884" s="80" t="str">
        <f t="shared" si="64"/>
        <v/>
      </c>
      <c r="P1884" s="80" t="str">
        <f>IF(PI_For!C1886=0,"Não cadastrado",PI_For!C1886)</f>
        <v>Não cadastrado</v>
      </c>
      <c r="Q1884" s="80" t="e">
        <f>AVERAGEIFS(Entrada!$G$7:$G$3006,Entrada!$D$7:$D$3006,$D$5,Entrada!$I$7:$I$3006,P1884)</f>
        <v>#DIV/0!</v>
      </c>
      <c r="R1884" s="80" t="e">
        <f>AVERAGEIFS(Entrada!$J$7:$J$3006,Entrada!$D$7:$D$3006,$D$5,Entrada!$I$7:$I$3006,P1884)</f>
        <v>#DIV/0!</v>
      </c>
      <c r="S1884" s="80">
        <v>1.8800000000000001E-2</v>
      </c>
    </row>
    <row r="1885" spans="14:19" ht="15" customHeight="1">
      <c r="N1885" s="80" t="str">
        <f t="shared" si="63"/>
        <v/>
      </c>
      <c r="O1885" s="80" t="str">
        <f t="shared" si="64"/>
        <v/>
      </c>
      <c r="P1885" s="80" t="str">
        <f>IF(PI_For!C1887=0,"Não cadastrado",PI_For!C1887)</f>
        <v>Não cadastrado</v>
      </c>
      <c r="Q1885" s="80" t="e">
        <f>AVERAGEIFS(Entrada!$G$7:$G$3006,Entrada!$D$7:$D$3006,$D$5,Entrada!$I$7:$I$3006,P1885)</f>
        <v>#DIV/0!</v>
      </c>
      <c r="R1885" s="80" t="e">
        <f>AVERAGEIFS(Entrada!$J$7:$J$3006,Entrada!$D$7:$D$3006,$D$5,Entrada!$I$7:$I$3006,P1885)</f>
        <v>#DIV/0!</v>
      </c>
      <c r="S1885" s="80">
        <v>1.881E-2</v>
      </c>
    </row>
    <row r="1886" spans="14:19" ht="15" customHeight="1">
      <c r="N1886" s="80" t="str">
        <f t="shared" si="63"/>
        <v/>
      </c>
      <c r="O1886" s="80" t="str">
        <f t="shared" si="64"/>
        <v/>
      </c>
      <c r="P1886" s="80" t="str">
        <f>IF(PI_For!C1888=0,"Não cadastrado",PI_For!C1888)</f>
        <v>Não cadastrado</v>
      </c>
      <c r="Q1886" s="80" t="e">
        <f>AVERAGEIFS(Entrada!$G$7:$G$3006,Entrada!$D$7:$D$3006,$D$5,Entrada!$I$7:$I$3006,P1886)</f>
        <v>#DIV/0!</v>
      </c>
      <c r="R1886" s="80" t="e">
        <f>AVERAGEIFS(Entrada!$J$7:$J$3006,Entrada!$D$7:$D$3006,$D$5,Entrada!$I$7:$I$3006,P1886)</f>
        <v>#DIV/0!</v>
      </c>
      <c r="S1886" s="80">
        <v>1.882E-2</v>
      </c>
    </row>
    <row r="1887" spans="14:19" ht="15" customHeight="1">
      <c r="N1887" s="80" t="str">
        <f t="shared" si="63"/>
        <v/>
      </c>
      <c r="O1887" s="80" t="str">
        <f t="shared" si="64"/>
        <v/>
      </c>
      <c r="P1887" s="80" t="str">
        <f>IF(PI_For!C1889=0,"Não cadastrado",PI_For!C1889)</f>
        <v>Não cadastrado</v>
      </c>
      <c r="Q1887" s="80" t="e">
        <f>AVERAGEIFS(Entrada!$G$7:$G$3006,Entrada!$D$7:$D$3006,$D$5,Entrada!$I$7:$I$3006,P1887)</f>
        <v>#DIV/0!</v>
      </c>
      <c r="R1887" s="80" t="e">
        <f>AVERAGEIFS(Entrada!$J$7:$J$3006,Entrada!$D$7:$D$3006,$D$5,Entrada!$I$7:$I$3006,P1887)</f>
        <v>#DIV/0!</v>
      </c>
      <c r="S1887" s="80">
        <v>1.883E-2</v>
      </c>
    </row>
    <row r="1888" spans="14:19" ht="15" customHeight="1">
      <c r="N1888" s="80" t="str">
        <f t="shared" si="63"/>
        <v/>
      </c>
      <c r="O1888" s="80" t="str">
        <f t="shared" si="64"/>
        <v/>
      </c>
      <c r="P1888" s="80" t="str">
        <f>IF(PI_For!C1890=0,"Não cadastrado",PI_For!C1890)</f>
        <v>Não cadastrado</v>
      </c>
      <c r="Q1888" s="80" t="e">
        <f>AVERAGEIFS(Entrada!$G$7:$G$3006,Entrada!$D$7:$D$3006,$D$5,Entrada!$I$7:$I$3006,P1888)</f>
        <v>#DIV/0!</v>
      </c>
      <c r="R1888" s="80" t="e">
        <f>AVERAGEIFS(Entrada!$J$7:$J$3006,Entrada!$D$7:$D$3006,$D$5,Entrada!$I$7:$I$3006,P1888)</f>
        <v>#DIV/0!</v>
      </c>
      <c r="S1888" s="80">
        <v>1.8839999999999999E-2</v>
      </c>
    </row>
    <row r="1889" spans="14:19" ht="15" customHeight="1">
      <c r="N1889" s="80" t="str">
        <f t="shared" si="63"/>
        <v/>
      </c>
      <c r="O1889" s="80" t="str">
        <f t="shared" si="64"/>
        <v/>
      </c>
      <c r="P1889" s="80" t="str">
        <f>IF(PI_For!C1891=0,"Não cadastrado",PI_For!C1891)</f>
        <v>Não cadastrado</v>
      </c>
      <c r="Q1889" s="80" t="e">
        <f>AVERAGEIFS(Entrada!$G$7:$G$3006,Entrada!$D$7:$D$3006,$D$5,Entrada!$I$7:$I$3006,P1889)</f>
        <v>#DIV/0!</v>
      </c>
      <c r="R1889" s="80" t="e">
        <f>AVERAGEIFS(Entrada!$J$7:$J$3006,Entrada!$D$7:$D$3006,$D$5,Entrada!$I$7:$I$3006,P1889)</f>
        <v>#DIV/0!</v>
      </c>
      <c r="S1889" s="80">
        <v>1.8849999999999999E-2</v>
      </c>
    </row>
    <row r="1890" spans="14:19" ht="15" customHeight="1">
      <c r="N1890" s="80" t="str">
        <f t="shared" si="63"/>
        <v/>
      </c>
      <c r="O1890" s="80" t="str">
        <f t="shared" si="64"/>
        <v/>
      </c>
      <c r="P1890" s="80" t="str">
        <f>IF(PI_For!C1892=0,"Não cadastrado",PI_For!C1892)</f>
        <v>Não cadastrado</v>
      </c>
      <c r="Q1890" s="80" t="e">
        <f>AVERAGEIFS(Entrada!$G$7:$G$3006,Entrada!$D$7:$D$3006,$D$5,Entrada!$I$7:$I$3006,P1890)</f>
        <v>#DIV/0!</v>
      </c>
      <c r="R1890" s="80" t="e">
        <f>AVERAGEIFS(Entrada!$J$7:$J$3006,Entrada!$D$7:$D$3006,$D$5,Entrada!$I$7:$I$3006,P1890)</f>
        <v>#DIV/0!</v>
      </c>
      <c r="S1890" s="80">
        <v>1.8859999999999998E-2</v>
      </c>
    </row>
    <row r="1891" spans="14:19" ht="15" customHeight="1">
      <c r="N1891" s="80" t="str">
        <f t="shared" si="63"/>
        <v/>
      </c>
      <c r="O1891" s="80" t="str">
        <f t="shared" si="64"/>
        <v/>
      </c>
      <c r="P1891" s="80" t="str">
        <f>IF(PI_For!C1893=0,"Não cadastrado",PI_For!C1893)</f>
        <v>Não cadastrado</v>
      </c>
      <c r="Q1891" s="80" t="e">
        <f>AVERAGEIFS(Entrada!$G$7:$G$3006,Entrada!$D$7:$D$3006,$D$5,Entrada!$I$7:$I$3006,P1891)</f>
        <v>#DIV/0!</v>
      </c>
      <c r="R1891" s="80" t="e">
        <f>AVERAGEIFS(Entrada!$J$7:$J$3006,Entrada!$D$7:$D$3006,$D$5,Entrada!$I$7:$I$3006,P1891)</f>
        <v>#DIV/0!</v>
      </c>
      <c r="S1891" s="80">
        <v>1.8870000000000001E-2</v>
      </c>
    </row>
    <row r="1892" spans="14:19" ht="15" customHeight="1">
      <c r="N1892" s="80" t="str">
        <f t="shared" si="63"/>
        <v/>
      </c>
      <c r="O1892" s="80" t="str">
        <f t="shared" si="64"/>
        <v/>
      </c>
      <c r="P1892" s="80" t="str">
        <f>IF(PI_For!C1894=0,"Não cadastrado",PI_For!C1894)</f>
        <v>Não cadastrado</v>
      </c>
      <c r="Q1892" s="80" t="e">
        <f>AVERAGEIFS(Entrada!$G$7:$G$3006,Entrada!$D$7:$D$3006,$D$5,Entrada!$I$7:$I$3006,P1892)</f>
        <v>#DIV/0!</v>
      </c>
      <c r="R1892" s="80" t="e">
        <f>AVERAGEIFS(Entrada!$J$7:$J$3006,Entrada!$D$7:$D$3006,$D$5,Entrada!$I$7:$I$3006,P1892)</f>
        <v>#DIV/0!</v>
      </c>
      <c r="S1892" s="80">
        <v>1.8880000000000001E-2</v>
      </c>
    </row>
    <row r="1893" spans="14:19" ht="15" customHeight="1">
      <c r="N1893" s="80" t="str">
        <f t="shared" si="63"/>
        <v/>
      </c>
      <c r="O1893" s="80" t="str">
        <f t="shared" si="64"/>
        <v/>
      </c>
      <c r="P1893" s="80" t="str">
        <f>IF(PI_For!C1895=0,"Não cadastrado",PI_For!C1895)</f>
        <v>Não cadastrado</v>
      </c>
      <c r="Q1893" s="80" t="e">
        <f>AVERAGEIFS(Entrada!$G$7:$G$3006,Entrada!$D$7:$D$3006,$D$5,Entrada!$I$7:$I$3006,P1893)</f>
        <v>#DIV/0!</v>
      </c>
      <c r="R1893" s="80" t="e">
        <f>AVERAGEIFS(Entrada!$J$7:$J$3006,Entrada!$D$7:$D$3006,$D$5,Entrada!$I$7:$I$3006,P1893)</f>
        <v>#DIV/0!</v>
      </c>
      <c r="S1893" s="80">
        <v>1.8890000000000001E-2</v>
      </c>
    </row>
    <row r="1894" spans="14:19" ht="15" customHeight="1">
      <c r="N1894" s="80" t="str">
        <f t="shared" si="63"/>
        <v/>
      </c>
      <c r="O1894" s="80" t="str">
        <f t="shared" si="64"/>
        <v/>
      </c>
      <c r="P1894" s="80" t="str">
        <f>IF(PI_For!C1896=0,"Não cadastrado",PI_For!C1896)</f>
        <v>Não cadastrado</v>
      </c>
      <c r="Q1894" s="80" t="e">
        <f>AVERAGEIFS(Entrada!$G$7:$G$3006,Entrada!$D$7:$D$3006,$D$5,Entrada!$I$7:$I$3006,P1894)</f>
        <v>#DIV/0!</v>
      </c>
      <c r="R1894" s="80" t="e">
        <f>AVERAGEIFS(Entrada!$J$7:$J$3006,Entrada!$D$7:$D$3006,$D$5,Entrada!$I$7:$I$3006,P1894)</f>
        <v>#DIV/0!</v>
      </c>
      <c r="S1894" s="80">
        <v>1.89E-2</v>
      </c>
    </row>
    <row r="1895" spans="14:19" ht="15" customHeight="1">
      <c r="N1895" s="80" t="str">
        <f t="shared" si="63"/>
        <v/>
      </c>
      <c r="O1895" s="80" t="str">
        <f t="shared" si="64"/>
        <v/>
      </c>
      <c r="P1895" s="80" t="str">
        <f>IF(PI_For!C1897=0,"Não cadastrado",PI_For!C1897)</f>
        <v>Não cadastrado</v>
      </c>
      <c r="Q1895" s="80" t="e">
        <f>AVERAGEIFS(Entrada!$G$7:$G$3006,Entrada!$D$7:$D$3006,$D$5,Entrada!$I$7:$I$3006,P1895)</f>
        <v>#DIV/0!</v>
      </c>
      <c r="R1895" s="80" t="e">
        <f>AVERAGEIFS(Entrada!$J$7:$J$3006,Entrada!$D$7:$D$3006,$D$5,Entrada!$I$7:$I$3006,P1895)</f>
        <v>#DIV/0!</v>
      </c>
      <c r="S1895" s="80">
        <v>1.891E-2</v>
      </c>
    </row>
    <row r="1896" spans="14:19" ht="15" customHeight="1">
      <c r="N1896" s="80" t="str">
        <f t="shared" si="63"/>
        <v/>
      </c>
      <c r="O1896" s="80" t="str">
        <f t="shared" si="64"/>
        <v/>
      </c>
      <c r="P1896" s="80" t="str">
        <f>IF(PI_For!C1898=0,"Não cadastrado",PI_For!C1898)</f>
        <v>Não cadastrado</v>
      </c>
      <c r="Q1896" s="80" t="e">
        <f>AVERAGEIFS(Entrada!$G$7:$G$3006,Entrada!$D$7:$D$3006,$D$5,Entrada!$I$7:$I$3006,P1896)</f>
        <v>#DIV/0!</v>
      </c>
      <c r="R1896" s="80" t="e">
        <f>AVERAGEIFS(Entrada!$J$7:$J$3006,Entrada!$D$7:$D$3006,$D$5,Entrada!$I$7:$I$3006,P1896)</f>
        <v>#DIV/0!</v>
      </c>
      <c r="S1896" s="80">
        <v>1.8919999999999999E-2</v>
      </c>
    </row>
    <row r="1897" spans="14:19" ht="15" customHeight="1">
      <c r="N1897" s="80" t="str">
        <f t="shared" si="63"/>
        <v/>
      </c>
      <c r="O1897" s="80" t="str">
        <f t="shared" si="64"/>
        <v/>
      </c>
      <c r="P1897" s="80" t="str">
        <f>IF(PI_For!C1899=0,"Não cadastrado",PI_For!C1899)</f>
        <v>Não cadastrado</v>
      </c>
      <c r="Q1897" s="80" t="e">
        <f>AVERAGEIFS(Entrada!$G$7:$G$3006,Entrada!$D$7:$D$3006,$D$5,Entrada!$I$7:$I$3006,P1897)</f>
        <v>#DIV/0!</v>
      </c>
      <c r="R1897" s="80" t="e">
        <f>AVERAGEIFS(Entrada!$J$7:$J$3006,Entrada!$D$7:$D$3006,$D$5,Entrada!$I$7:$I$3006,P1897)</f>
        <v>#DIV/0!</v>
      </c>
      <c r="S1897" s="80">
        <v>1.8929999999999999E-2</v>
      </c>
    </row>
    <row r="1898" spans="14:19" ht="15" customHeight="1">
      <c r="N1898" s="80" t="str">
        <f t="shared" si="63"/>
        <v/>
      </c>
      <c r="O1898" s="80" t="str">
        <f t="shared" si="64"/>
        <v/>
      </c>
      <c r="P1898" s="80" t="str">
        <f>IF(PI_For!C1900=0,"Não cadastrado",PI_For!C1900)</f>
        <v>Não cadastrado</v>
      </c>
      <c r="Q1898" s="80" t="e">
        <f>AVERAGEIFS(Entrada!$G$7:$G$3006,Entrada!$D$7:$D$3006,$D$5,Entrada!$I$7:$I$3006,P1898)</f>
        <v>#DIV/0!</v>
      </c>
      <c r="R1898" s="80" t="e">
        <f>AVERAGEIFS(Entrada!$J$7:$J$3006,Entrada!$D$7:$D$3006,$D$5,Entrada!$I$7:$I$3006,P1898)</f>
        <v>#DIV/0!</v>
      </c>
      <c r="S1898" s="80">
        <v>1.8939999999999999E-2</v>
      </c>
    </row>
    <row r="1899" spans="14:19" ht="15" customHeight="1">
      <c r="N1899" s="80" t="str">
        <f t="shared" si="63"/>
        <v/>
      </c>
      <c r="O1899" s="80" t="str">
        <f t="shared" si="64"/>
        <v/>
      </c>
      <c r="P1899" s="80" t="str">
        <f>IF(PI_For!C1901=0,"Não cadastrado",PI_For!C1901)</f>
        <v>Não cadastrado</v>
      </c>
      <c r="Q1899" s="80" t="e">
        <f>AVERAGEIFS(Entrada!$G$7:$G$3006,Entrada!$D$7:$D$3006,$D$5,Entrada!$I$7:$I$3006,P1899)</f>
        <v>#DIV/0!</v>
      </c>
      <c r="R1899" s="80" t="e">
        <f>AVERAGEIFS(Entrada!$J$7:$J$3006,Entrada!$D$7:$D$3006,$D$5,Entrada!$I$7:$I$3006,P1899)</f>
        <v>#DIV/0!</v>
      </c>
      <c r="S1899" s="80">
        <v>1.8950000000000002E-2</v>
      </c>
    </row>
    <row r="1900" spans="14:19" ht="15" customHeight="1">
      <c r="N1900" s="80" t="str">
        <f t="shared" si="63"/>
        <v/>
      </c>
      <c r="O1900" s="80" t="str">
        <f t="shared" si="64"/>
        <v/>
      </c>
      <c r="P1900" s="80" t="str">
        <f>IF(PI_For!C1902=0,"Não cadastrado",PI_For!C1902)</f>
        <v>Não cadastrado</v>
      </c>
      <c r="Q1900" s="80" t="e">
        <f>AVERAGEIFS(Entrada!$G$7:$G$3006,Entrada!$D$7:$D$3006,$D$5,Entrada!$I$7:$I$3006,P1900)</f>
        <v>#DIV/0!</v>
      </c>
      <c r="R1900" s="80" t="e">
        <f>AVERAGEIFS(Entrada!$J$7:$J$3006,Entrada!$D$7:$D$3006,$D$5,Entrada!$I$7:$I$3006,P1900)</f>
        <v>#DIV/0!</v>
      </c>
      <c r="S1900" s="80">
        <v>1.8960000000000001E-2</v>
      </c>
    </row>
    <row r="1901" spans="14:19" ht="15" customHeight="1">
      <c r="N1901" s="80" t="str">
        <f t="shared" si="63"/>
        <v/>
      </c>
      <c r="O1901" s="80" t="str">
        <f t="shared" si="64"/>
        <v/>
      </c>
      <c r="P1901" s="80" t="str">
        <f>IF(PI_For!C1903=0,"Não cadastrado",PI_For!C1903)</f>
        <v>Não cadastrado</v>
      </c>
      <c r="Q1901" s="80" t="e">
        <f>AVERAGEIFS(Entrada!$G$7:$G$3006,Entrada!$D$7:$D$3006,$D$5,Entrada!$I$7:$I$3006,P1901)</f>
        <v>#DIV/0!</v>
      </c>
      <c r="R1901" s="80" t="e">
        <f>AVERAGEIFS(Entrada!$J$7:$J$3006,Entrada!$D$7:$D$3006,$D$5,Entrada!$I$7:$I$3006,P1901)</f>
        <v>#DIV/0!</v>
      </c>
      <c r="S1901" s="80">
        <v>1.8970000000000001E-2</v>
      </c>
    </row>
    <row r="1902" spans="14:19" ht="15" customHeight="1">
      <c r="N1902" s="80" t="str">
        <f t="shared" si="63"/>
        <v/>
      </c>
      <c r="O1902" s="80" t="str">
        <f t="shared" si="64"/>
        <v/>
      </c>
      <c r="P1902" s="80" t="str">
        <f>IF(PI_For!C1904=0,"Não cadastrado",PI_For!C1904)</f>
        <v>Não cadastrado</v>
      </c>
      <c r="Q1902" s="80" t="e">
        <f>AVERAGEIFS(Entrada!$G$7:$G$3006,Entrada!$D$7:$D$3006,$D$5,Entrada!$I$7:$I$3006,P1902)</f>
        <v>#DIV/0!</v>
      </c>
      <c r="R1902" s="80" t="e">
        <f>AVERAGEIFS(Entrada!$J$7:$J$3006,Entrada!$D$7:$D$3006,$D$5,Entrada!$I$7:$I$3006,P1902)</f>
        <v>#DIV/0!</v>
      </c>
      <c r="S1902" s="80">
        <v>1.898E-2</v>
      </c>
    </row>
    <row r="1903" spans="14:19" ht="15" customHeight="1">
      <c r="N1903" s="80" t="str">
        <f t="shared" si="63"/>
        <v/>
      </c>
      <c r="O1903" s="80" t="str">
        <f t="shared" si="64"/>
        <v/>
      </c>
      <c r="P1903" s="80" t="str">
        <f>IF(PI_For!C1905=0,"Não cadastrado",PI_For!C1905)</f>
        <v>Não cadastrado</v>
      </c>
      <c r="Q1903" s="80" t="e">
        <f>AVERAGEIFS(Entrada!$G$7:$G$3006,Entrada!$D$7:$D$3006,$D$5,Entrada!$I$7:$I$3006,P1903)</f>
        <v>#DIV/0!</v>
      </c>
      <c r="R1903" s="80" t="e">
        <f>AVERAGEIFS(Entrada!$J$7:$J$3006,Entrada!$D$7:$D$3006,$D$5,Entrada!$I$7:$I$3006,P1903)</f>
        <v>#DIV/0!</v>
      </c>
      <c r="S1903" s="80">
        <v>1.899E-2</v>
      </c>
    </row>
    <row r="1904" spans="14:19" ht="15" customHeight="1">
      <c r="N1904" s="80" t="str">
        <f t="shared" si="63"/>
        <v/>
      </c>
      <c r="O1904" s="80" t="str">
        <f t="shared" si="64"/>
        <v/>
      </c>
      <c r="P1904" s="80" t="str">
        <f>IF(PI_For!C1906=0,"Não cadastrado",PI_For!C1906)</f>
        <v>Não cadastrado</v>
      </c>
      <c r="Q1904" s="80" t="e">
        <f>AVERAGEIFS(Entrada!$G$7:$G$3006,Entrada!$D$7:$D$3006,$D$5,Entrada!$I$7:$I$3006,P1904)</f>
        <v>#DIV/0!</v>
      </c>
      <c r="R1904" s="80" t="e">
        <f>AVERAGEIFS(Entrada!$J$7:$J$3006,Entrada!$D$7:$D$3006,$D$5,Entrada!$I$7:$I$3006,P1904)</f>
        <v>#DIV/0!</v>
      </c>
      <c r="S1904" s="80">
        <v>1.9E-2</v>
      </c>
    </row>
    <row r="1905" spans="14:19" ht="15" customHeight="1">
      <c r="N1905" s="80" t="str">
        <f t="shared" si="63"/>
        <v/>
      </c>
      <c r="O1905" s="80" t="str">
        <f t="shared" si="64"/>
        <v/>
      </c>
      <c r="P1905" s="80" t="str">
        <f>IF(PI_For!C1907=0,"Não cadastrado",PI_For!C1907)</f>
        <v>Não cadastrado</v>
      </c>
      <c r="Q1905" s="80" t="e">
        <f>AVERAGEIFS(Entrada!$G$7:$G$3006,Entrada!$D$7:$D$3006,$D$5,Entrada!$I$7:$I$3006,P1905)</f>
        <v>#DIV/0!</v>
      </c>
      <c r="R1905" s="80" t="e">
        <f>AVERAGEIFS(Entrada!$J$7:$J$3006,Entrada!$D$7:$D$3006,$D$5,Entrada!$I$7:$I$3006,P1905)</f>
        <v>#DIV/0!</v>
      </c>
      <c r="S1905" s="80">
        <v>1.9009999999999999E-2</v>
      </c>
    </row>
    <row r="1906" spans="14:19" ht="15" customHeight="1">
      <c r="N1906" s="80" t="str">
        <f t="shared" si="63"/>
        <v/>
      </c>
      <c r="O1906" s="80" t="str">
        <f t="shared" si="64"/>
        <v/>
      </c>
      <c r="P1906" s="80" t="str">
        <f>IF(PI_For!C1908=0,"Não cadastrado",PI_For!C1908)</f>
        <v>Não cadastrado</v>
      </c>
      <c r="Q1906" s="80" t="e">
        <f>AVERAGEIFS(Entrada!$G$7:$G$3006,Entrada!$D$7:$D$3006,$D$5,Entrada!$I$7:$I$3006,P1906)</f>
        <v>#DIV/0!</v>
      </c>
      <c r="R1906" s="80" t="e">
        <f>AVERAGEIFS(Entrada!$J$7:$J$3006,Entrada!$D$7:$D$3006,$D$5,Entrada!$I$7:$I$3006,P1906)</f>
        <v>#DIV/0!</v>
      </c>
      <c r="S1906" s="80">
        <v>1.9019999999999999E-2</v>
      </c>
    </row>
    <row r="1907" spans="14:19" ht="15" customHeight="1">
      <c r="N1907" s="80" t="str">
        <f t="shared" si="63"/>
        <v/>
      </c>
      <c r="O1907" s="80" t="str">
        <f t="shared" si="64"/>
        <v/>
      </c>
      <c r="P1907" s="80" t="str">
        <f>IF(PI_For!C1909=0,"Não cadastrado",PI_For!C1909)</f>
        <v>Não cadastrado</v>
      </c>
      <c r="Q1907" s="80" t="e">
        <f>AVERAGEIFS(Entrada!$G$7:$G$3006,Entrada!$D$7:$D$3006,$D$5,Entrada!$I$7:$I$3006,P1907)</f>
        <v>#DIV/0!</v>
      </c>
      <c r="R1907" s="80" t="e">
        <f>AVERAGEIFS(Entrada!$J$7:$J$3006,Entrada!$D$7:$D$3006,$D$5,Entrada!$I$7:$I$3006,P1907)</f>
        <v>#DIV/0!</v>
      </c>
      <c r="S1907" s="80">
        <v>1.9029999999999998E-2</v>
      </c>
    </row>
    <row r="1908" spans="14:19" ht="15" customHeight="1">
      <c r="N1908" s="80" t="str">
        <f t="shared" si="63"/>
        <v/>
      </c>
      <c r="O1908" s="80" t="str">
        <f t="shared" si="64"/>
        <v/>
      </c>
      <c r="P1908" s="80" t="str">
        <f>IF(PI_For!C1910=0,"Não cadastrado",PI_For!C1910)</f>
        <v>Não cadastrado</v>
      </c>
      <c r="Q1908" s="80" t="e">
        <f>AVERAGEIFS(Entrada!$G$7:$G$3006,Entrada!$D$7:$D$3006,$D$5,Entrada!$I$7:$I$3006,P1908)</f>
        <v>#DIV/0!</v>
      </c>
      <c r="R1908" s="80" t="e">
        <f>AVERAGEIFS(Entrada!$J$7:$J$3006,Entrada!$D$7:$D$3006,$D$5,Entrada!$I$7:$I$3006,P1908)</f>
        <v>#DIV/0!</v>
      </c>
      <c r="S1908" s="80">
        <v>1.9040000000000001E-2</v>
      </c>
    </row>
    <row r="1909" spans="14:19" ht="15" customHeight="1">
      <c r="N1909" s="80" t="str">
        <f t="shared" si="63"/>
        <v/>
      </c>
      <c r="O1909" s="80" t="str">
        <f t="shared" si="64"/>
        <v/>
      </c>
      <c r="P1909" s="80" t="str">
        <f>IF(PI_For!C1911=0,"Não cadastrado",PI_For!C1911)</f>
        <v>Não cadastrado</v>
      </c>
      <c r="Q1909" s="80" t="e">
        <f>AVERAGEIFS(Entrada!$G$7:$G$3006,Entrada!$D$7:$D$3006,$D$5,Entrada!$I$7:$I$3006,P1909)</f>
        <v>#DIV/0!</v>
      </c>
      <c r="R1909" s="80" t="e">
        <f>AVERAGEIFS(Entrada!$J$7:$J$3006,Entrada!$D$7:$D$3006,$D$5,Entrada!$I$7:$I$3006,P1909)</f>
        <v>#DIV/0!</v>
      </c>
      <c r="S1909" s="80">
        <v>1.9050000000000001E-2</v>
      </c>
    </row>
    <row r="1910" spans="14:19" ht="15" customHeight="1">
      <c r="N1910" s="80" t="str">
        <f t="shared" si="63"/>
        <v/>
      </c>
      <c r="O1910" s="80" t="str">
        <f t="shared" si="64"/>
        <v/>
      </c>
      <c r="P1910" s="80" t="str">
        <f>IF(PI_For!C1912=0,"Não cadastrado",PI_For!C1912)</f>
        <v>Não cadastrado</v>
      </c>
      <c r="Q1910" s="80" t="e">
        <f>AVERAGEIFS(Entrada!$G$7:$G$3006,Entrada!$D$7:$D$3006,$D$5,Entrada!$I$7:$I$3006,P1910)</f>
        <v>#DIV/0!</v>
      </c>
      <c r="R1910" s="80" t="e">
        <f>AVERAGEIFS(Entrada!$J$7:$J$3006,Entrada!$D$7:$D$3006,$D$5,Entrada!$I$7:$I$3006,P1910)</f>
        <v>#DIV/0!</v>
      </c>
      <c r="S1910" s="80">
        <v>1.9060000000000001E-2</v>
      </c>
    </row>
    <row r="1911" spans="14:19" ht="15" customHeight="1">
      <c r="N1911" s="80" t="str">
        <f t="shared" si="63"/>
        <v/>
      </c>
      <c r="O1911" s="80" t="str">
        <f t="shared" si="64"/>
        <v/>
      </c>
      <c r="P1911" s="80" t="str">
        <f>IF(PI_For!C1913=0,"Não cadastrado",PI_For!C1913)</f>
        <v>Não cadastrado</v>
      </c>
      <c r="Q1911" s="80" t="e">
        <f>AVERAGEIFS(Entrada!$G$7:$G$3006,Entrada!$D$7:$D$3006,$D$5,Entrada!$I$7:$I$3006,P1911)</f>
        <v>#DIV/0!</v>
      </c>
      <c r="R1911" s="80" t="e">
        <f>AVERAGEIFS(Entrada!$J$7:$J$3006,Entrada!$D$7:$D$3006,$D$5,Entrada!$I$7:$I$3006,P1911)</f>
        <v>#DIV/0!</v>
      </c>
      <c r="S1911" s="80">
        <v>1.907E-2</v>
      </c>
    </row>
    <row r="1912" spans="14:19" ht="15" customHeight="1">
      <c r="N1912" s="80" t="str">
        <f t="shared" si="63"/>
        <v/>
      </c>
      <c r="O1912" s="80" t="str">
        <f t="shared" si="64"/>
        <v/>
      </c>
      <c r="P1912" s="80" t="str">
        <f>IF(PI_For!C1914=0,"Não cadastrado",PI_For!C1914)</f>
        <v>Não cadastrado</v>
      </c>
      <c r="Q1912" s="80" t="e">
        <f>AVERAGEIFS(Entrada!$G$7:$G$3006,Entrada!$D$7:$D$3006,$D$5,Entrada!$I$7:$I$3006,P1912)</f>
        <v>#DIV/0!</v>
      </c>
      <c r="R1912" s="80" t="e">
        <f>AVERAGEIFS(Entrada!$J$7:$J$3006,Entrada!$D$7:$D$3006,$D$5,Entrada!$I$7:$I$3006,P1912)</f>
        <v>#DIV/0!</v>
      </c>
      <c r="S1912" s="80">
        <v>1.908E-2</v>
      </c>
    </row>
    <row r="1913" spans="14:19" ht="15" customHeight="1">
      <c r="N1913" s="80" t="str">
        <f t="shared" si="63"/>
        <v/>
      </c>
      <c r="O1913" s="80" t="str">
        <f t="shared" si="64"/>
        <v/>
      </c>
      <c r="P1913" s="80" t="str">
        <f>IF(PI_For!C1915=0,"Não cadastrado",PI_For!C1915)</f>
        <v>Não cadastrado</v>
      </c>
      <c r="Q1913" s="80" t="e">
        <f>AVERAGEIFS(Entrada!$G$7:$G$3006,Entrada!$D$7:$D$3006,$D$5,Entrada!$I$7:$I$3006,P1913)</f>
        <v>#DIV/0!</v>
      </c>
      <c r="R1913" s="80" t="e">
        <f>AVERAGEIFS(Entrada!$J$7:$J$3006,Entrada!$D$7:$D$3006,$D$5,Entrada!$I$7:$I$3006,P1913)</f>
        <v>#DIV/0!</v>
      </c>
      <c r="S1913" s="80">
        <v>1.9089999999999999E-2</v>
      </c>
    </row>
    <row r="1914" spans="14:19" ht="15" customHeight="1">
      <c r="N1914" s="80" t="str">
        <f t="shared" si="63"/>
        <v/>
      </c>
      <c r="O1914" s="80" t="str">
        <f t="shared" si="64"/>
        <v/>
      </c>
      <c r="P1914" s="80" t="str">
        <f>IF(PI_For!C1916=0,"Não cadastrado",PI_For!C1916)</f>
        <v>Não cadastrado</v>
      </c>
      <c r="Q1914" s="80" t="e">
        <f>AVERAGEIFS(Entrada!$G$7:$G$3006,Entrada!$D$7:$D$3006,$D$5,Entrada!$I$7:$I$3006,P1914)</f>
        <v>#DIV/0!</v>
      </c>
      <c r="R1914" s="80" t="e">
        <f>AVERAGEIFS(Entrada!$J$7:$J$3006,Entrada!$D$7:$D$3006,$D$5,Entrada!$I$7:$I$3006,P1914)</f>
        <v>#DIV/0!</v>
      </c>
      <c r="S1914" s="80">
        <v>1.9099999999999999E-2</v>
      </c>
    </row>
    <row r="1915" spans="14:19" ht="15" customHeight="1">
      <c r="N1915" s="80" t="str">
        <f t="shared" si="63"/>
        <v/>
      </c>
      <c r="O1915" s="80" t="str">
        <f t="shared" si="64"/>
        <v/>
      </c>
      <c r="P1915" s="80" t="str">
        <f>IF(PI_For!C1917=0,"Não cadastrado",PI_For!C1917)</f>
        <v>Não cadastrado</v>
      </c>
      <c r="Q1915" s="80" t="e">
        <f>AVERAGEIFS(Entrada!$G$7:$G$3006,Entrada!$D$7:$D$3006,$D$5,Entrada!$I$7:$I$3006,P1915)</f>
        <v>#DIV/0!</v>
      </c>
      <c r="R1915" s="80" t="e">
        <f>AVERAGEIFS(Entrada!$J$7:$J$3006,Entrada!$D$7:$D$3006,$D$5,Entrada!$I$7:$I$3006,P1915)</f>
        <v>#DIV/0!</v>
      </c>
      <c r="S1915" s="80">
        <v>1.9109999999999999E-2</v>
      </c>
    </row>
    <row r="1916" spans="14:19" ht="15" customHeight="1">
      <c r="N1916" s="80" t="str">
        <f t="shared" si="63"/>
        <v/>
      </c>
      <c r="O1916" s="80" t="str">
        <f t="shared" si="64"/>
        <v/>
      </c>
      <c r="P1916" s="80" t="str">
        <f>IF(PI_For!C1918=0,"Não cadastrado",PI_For!C1918)</f>
        <v>Não cadastrado</v>
      </c>
      <c r="Q1916" s="80" t="e">
        <f>AVERAGEIFS(Entrada!$G$7:$G$3006,Entrada!$D$7:$D$3006,$D$5,Entrada!$I$7:$I$3006,P1916)</f>
        <v>#DIV/0!</v>
      </c>
      <c r="R1916" s="80" t="e">
        <f>AVERAGEIFS(Entrada!$J$7:$J$3006,Entrada!$D$7:$D$3006,$D$5,Entrada!$I$7:$I$3006,P1916)</f>
        <v>#DIV/0!</v>
      </c>
      <c r="S1916" s="80">
        <v>1.9120000000000002E-2</v>
      </c>
    </row>
    <row r="1917" spans="14:19" ht="15" customHeight="1">
      <c r="N1917" s="80" t="str">
        <f t="shared" si="63"/>
        <v/>
      </c>
      <c r="O1917" s="80" t="str">
        <f t="shared" si="64"/>
        <v/>
      </c>
      <c r="P1917" s="80" t="str">
        <f>IF(PI_For!C1919=0,"Não cadastrado",PI_For!C1919)</f>
        <v>Não cadastrado</v>
      </c>
      <c r="Q1917" s="80" t="e">
        <f>AVERAGEIFS(Entrada!$G$7:$G$3006,Entrada!$D$7:$D$3006,$D$5,Entrada!$I$7:$I$3006,P1917)</f>
        <v>#DIV/0!</v>
      </c>
      <c r="R1917" s="80" t="e">
        <f>AVERAGEIFS(Entrada!$J$7:$J$3006,Entrada!$D$7:$D$3006,$D$5,Entrada!$I$7:$I$3006,P1917)</f>
        <v>#DIV/0!</v>
      </c>
      <c r="S1917" s="80">
        <v>1.9130000000000001E-2</v>
      </c>
    </row>
    <row r="1918" spans="14:19" ht="15" customHeight="1">
      <c r="N1918" s="80" t="str">
        <f t="shared" si="63"/>
        <v/>
      </c>
      <c r="O1918" s="80" t="str">
        <f t="shared" si="64"/>
        <v/>
      </c>
      <c r="P1918" s="80" t="str">
        <f>IF(PI_For!C1920=0,"Não cadastrado",PI_For!C1920)</f>
        <v>Não cadastrado</v>
      </c>
      <c r="Q1918" s="80" t="e">
        <f>AVERAGEIFS(Entrada!$G$7:$G$3006,Entrada!$D$7:$D$3006,$D$5,Entrada!$I$7:$I$3006,P1918)</f>
        <v>#DIV/0!</v>
      </c>
      <c r="R1918" s="80" t="e">
        <f>AVERAGEIFS(Entrada!$J$7:$J$3006,Entrada!$D$7:$D$3006,$D$5,Entrada!$I$7:$I$3006,P1918)</f>
        <v>#DIV/0!</v>
      </c>
      <c r="S1918" s="80">
        <v>1.9140000000000001E-2</v>
      </c>
    </row>
    <row r="1919" spans="14:19" ht="15" customHeight="1">
      <c r="N1919" s="80" t="str">
        <f t="shared" si="63"/>
        <v/>
      </c>
      <c r="O1919" s="80" t="str">
        <f t="shared" si="64"/>
        <v/>
      </c>
      <c r="P1919" s="80" t="str">
        <f>IF(PI_For!C1921=0,"Não cadastrado",PI_For!C1921)</f>
        <v>Não cadastrado</v>
      </c>
      <c r="Q1919" s="80" t="e">
        <f>AVERAGEIFS(Entrada!$G$7:$G$3006,Entrada!$D$7:$D$3006,$D$5,Entrada!$I$7:$I$3006,P1919)</f>
        <v>#DIV/0!</v>
      </c>
      <c r="R1919" s="80" t="e">
        <f>AVERAGEIFS(Entrada!$J$7:$J$3006,Entrada!$D$7:$D$3006,$D$5,Entrada!$I$7:$I$3006,P1919)</f>
        <v>#DIV/0!</v>
      </c>
      <c r="S1919" s="80">
        <v>1.915E-2</v>
      </c>
    </row>
    <row r="1920" spans="14:19" ht="15" customHeight="1">
      <c r="N1920" s="80" t="str">
        <f t="shared" si="63"/>
        <v/>
      </c>
      <c r="O1920" s="80" t="str">
        <f t="shared" si="64"/>
        <v/>
      </c>
      <c r="P1920" s="80" t="str">
        <f>IF(PI_For!C1922=0,"Não cadastrado",PI_For!C1922)</f>
        <v>Não cadastrado</v>
      </c>
      <c r="Q1920" s="80" t="e">
        <f>AVERAGEIFS(Entrada!$G$7:$G$3006,Entrada!$D$7:$D$3006,$D$5,Entrada!$I$7:$I$3006,P1920)</f>
        <v>#DIV/0!</v>
      </c>
      <c r="R1920" s="80" t="e">
        <f>AVERAGEIFS(Entrada!$J$7:$J$3006,Entrada!$D$7:$D$3006,$D$5,Entrada!$I$7:$I$3006,P1920)</f>
        <v>#DIV/0!</v>
      </c>
      <c r="S1920" s="80">
        <v>1.916E-2</v>
      </c>
    </row>
    <row r="1921" spans="14:19" ht="15" customHeight="1">
      <c r="N1921" s="80" t="str">
        <f t="shared" si="63"/>
        <v/>
      </c>
      <c r="O1921" s="80" t="str">
        <f t="shared" si="64"/>
        <v/>
      </c>
      <c r="P1921" s="80" t="str">
        <f>IF(PI_For!C1923=0,"Não cadastrado",PI_For!C1923)</f>
        <v>Não cadastrado</v>
      </c>
      <c r="Q1921" s="80" t="e">
        <f>AVERAGEIFS(Entrada!$G$7:$G$3006,Entrada!$D$7:$D$3006,$D$5,Entrada!$I$7:$I$3006,P1921)</f>
        <v>#DIV/0!</v>
      </c>
      <c r="R1921" s="80" t="e">
        <f>AVERAGEIFS(Entrada!$J$7:$J$3006,Entrada!$D$7:$D$3006,$D$5,Entrada!$I$7:$I$3006,P1921)</f>
        <v>#DIV/0!</v>
      </c>
      <c r="S1921" s="80">
        <v>1.917E-2</v>
      </c>
    </row>
    <row r="1922" spans="14:19" ht="15" customHeight="1">
      <c r="N1922" s="80" t="str">
        <f t="shared" si="63"/>
        <v/>
      </c>
      <c r="O1922" s="80" t="str">
        <f t="shared" si="64"/>
        <v/>
      </c>
      <c r="P1922" s="80" t="str">
        <f>IF(PI_For!C1924=0,"Não cadastrado",PI_For!C1924)</f>
        <v>Não cadastrado</v>
      </c>
      <c r="Q1922" s="80" t="e">
        <f>AVERAGEIFS(Entrada!$G$7:$G$3006,Entrada!$D$7:$D$3006,$D$5,Entrada!$I$7:$I$3006,P1922)</f>
        <v>#DIV/0!</v>
      </c>
      <c r="R1922" s="80" t="e">
        <f>AVERAGEIFS(Entrada!$J$7:$J$3006,Entrada!$D$7:$D$3006,$D$5,Entrada!$I$7:$I$3006,P1922)</f>
        <v>#DIV/0!</v>
      </c>
      <c r="S1922" s="80">
        <v>1.9179999999999999E-2</v>
      </c>
    </row>
    <row r="1923" spans="14:19" ht="15" customHeight="1">
      <c r="N1923" s="80" t="str">
        <f t="shared" si="63"/>
        <v/>
      </c>
      <c r="O1923" s="80" t="str">
        <f t="shared" si="64"/>
        <v/>
      </c>
      <c r="P1923" s="80" t="str">
        <f>IF(PI_For!C1925=0,"Não cadastrado",PI_For!C1925)</f>
        <v>Não cadastrado</v>
      </c>
      <c r="Q1923" s="80" t="e">
        <f>AVERAGEIFS(Entrada!$G$7:$G$3006,Entrada!$D$7:$D$3006,$D$5,Entrada!$I$7:$I$3006,P1923)</f>
        <v>#DIV/0!</v>
      </c>
      <c r="R1923" s="80" t="e">
        <f>AVERAGEIFS(Entrada!$J$7:$J$3006,Entrada!$D$7:$D$3006,$D$5,Entrada!$I$7:$I$3006,P1923)</f>
        <v>#DIV/0!</v>
      </c>
      <c r="S1923" s="80">
        <v>1.9189999999999999E-2</v>
      </c>
    </row>
    <row r="1924" spans="14:19" ht="15" customHeight="1">
      <c r="N1924" s="80" t="str">
        <f t="shared" si="63"/>
        <v/>
      </c>
      <c r="O1924" s="80" t="str">
        <f t="shared" si="64"/>
        <v/>
      </c>
      <c r="P1924" s="80" t="str">
        <f>IF(PI_For!C1926=0,"Não cadastrado",PI_For!C1926)</f>
        <v>Não cadastrado</v>
      </c>
      <c r="Q1924" s="80" t="e">
        <f>AVERAGEIFS(Entrada!$G$7:$G$3006,Entrada!$D$7:$D$3006,$D$5,Entrada!$I$7:$I$3006,P1924)</f>
        <v>#DIV/0!</v>
      </c>
      <c r="R1924" s="80" t="e">
        <f>AVERAGEIFS(Entrada!$J$7:$J$3006,Entrada!$D$7:$D$3006,$D$5,Entrada!$I$7:$I$3006,P1924)</f>
        <v>#DIV/0!</v>
      </c>
      <c r="S1924" s="80">
        <v>1.9199999999999998E-2</v>
      </c>
    </row>
    <row r="1925" spans="14:19" ht="15" customHeight="1">
      <c r="N1925" s="80" t="str">
        <f t="shared" si="63"/>
        <v/>
      </c>
      <c r="O1925" s="80" t="str">
        <f t="shared" si="64"/>
        <v/>
      </c>
      <c r="P1925" s="80" t="str">
        <f>IF(PI_For!C1927=0,"Não cadastrado",PI_For!C1927)</f>
        <v>Não cadastrado</v>
      </c>
      <c r="Q1925" s="80" t="e">
        <f>AVERAGEIFS(Entrada!$G$7:$G$3006,Entrada!$D$7:$D$3006,$D$5,Entrada!$I$7:$I$3006,P1925)</f>
        <v>#DIV/0!</v>
      </c>
      <c r="R1925" s="80" t="e">
        <f>AVERAGEIFS(Entrada!$J$7:$J$3006,Entrada!$D$7:$D$3006,$D$5,Entrada!$I$7:$I$3006,P1925)</f>
        <v>#DIV/0!</v>
      </c>
      <c r="S1925" s="80">
        <v>1.9210000000000001E-2</v>
      </c>
    </row>
    <row r="1926" spans="14:19" ht="15" customHeight="1">
      <c r="N1926" s="80" t="str">
        <f t="shared" ref="N1926:N1989" si="65">IFERROR(Q1926+S1926,"")</f>
        <v/>
      </c>
      <c r="O1926" s="80" t="str">
        <f t="shared" ref="O1926:O1989" si="66">IFERROR(R1926+S1926,"")</f>
        <v/>
      </c>
      <c r="P1926" s="80" t="str">
        <f>IF(PI_For!C1928=0,"Não cadastrado",PI_For!C1928)</f>
        <v>Não cadastrado</v>
      </c>
      <c r="Q1926" s="80" t="e">
        <f>AVERAGEIFS(Entrada!$G$7:$G$3006,Entrada!$D$7:$D$3006,$D$5,Entrada!$I$7:$I$3006,P1926)</f>
        <v>#DIV/0!</v>
      </c>
      <c r="R1926" s="80" t="e">
        <f>AVERAGEIFS(Entrada!$J$7:$J$3006,Entrada!$D$7:$D$3006,$D$5,Entrada!$I$7:$I$3006,P1926)</f>
        <v>#DIV/0!</v>
      </c>
      <c r="S1926" s="80">
        <v>1.9220000000000001E-2</v>
      </c>
    </row>
    <row r="1927" spans="14:19" ht="15" customHeight="1">
      <c r="N1927" s="80" t="str">
        <f t="shared" si="65"/>
        <v/>
      </c>
      <c r="O1927" s="80" t="str">
        <f t="shared" si="66"/>
        <v/>
      </c>
      <c r="P1927" s="80" t="str">
        <f>IF(PI_For!C1929=0,"Não cadastrado",PI_For!C1929)</f>
        <v>Não cadastrado</v>
      </c>
      <c r="Q1927" s="80" t="e">
        <f>AVERAGEIFS(Entrada!$G$7:$G$3006,Entrada!$D$7:$D$3006,$D$5,Entrada!$I$7:$I$3006,P1927)</f>
        <v>#DIV/0!</v>
      </c>
      <c r="R1927" s="80" t="e">
        <f>AVERAGEIFS(Entrada!$J$7:$J$3006,Entrada!$D$7:$D$3006,$D$5,Entrada!$I$7:$I$3006,P1927)</f>
        <v>#DIV/0!</v>
      </c>
      <c r="S1927" s="80">
        <v>1.9230000000000001E-2</v>
      </c>
    </row>
    <row r="1928" spans="14:19" ht="15" customHeight="1">
      <c r="N1928" s="80" t="str">
        <f t="shared" si="65"/>
        <v/>
      </c>
      <c r="O1928" s="80" t="str">
        <f t="shared" si="66"/>
        <v/>
      </c>
      <c r="P1928" s="80" t="str">
        <f>IF(PI_For!C1930=0,"Não cadastrado",PI_For!C1930)</f>
        <v>Não cadastrado</v>
      </c>
      <c r="Q1928" s="80" t="e">
        <f>AVERAGEIFS(Entrada!$G$7:$G$3006,Entrada!$D$7:$D$3006,$D$5,Entrada!$I$7:$I$3006,P1928)</f>
        <v>#DIV/0!</v>
      </c>
      <c r="R1928" s="80" t="e">
        <f>AVERAGEIFS(Entrada!$J$7:$J$3006,Entrada!$D$7:$D$3006,$D$5,Entrada!$I$7:$I$3006,P1928)</f>
        <v>#DIV/0!</v>
      </c>
      <c r="S1928" s="80">
        <v>1.924E-2</v>
      </c>
    </row>
    <row r="1929" spans="14:19" ht="15" customHeight="1">
      <c r="N1929" s="80" t="str">
        <f t="shared" si="65"/>
        <v/>
      </c>
      <c r="O1929" s="80" t="str">
        <f t="shared" si="66"/>
        <v/>
      </c>
      <c r="P1929" s="80" t="str">
        <f>IF(PI_For!C1931=0,"Não cadastrado",PI_For!C1931)</f>
        <v>Não cadastrado</v>
      </c>
      <c r="Q1929" s="80" t="e">
        <f>AVERAGEIFS(Entrada!$G$7:$G$3006,Entrada!$D$7:$D$3006,$D$5,Entrada!$I$7:$I$3006,P1929)</f>
        <v>#DIV/0!</v>
      </c>
      <c r="R1929" s="80" t="e">
        <f>AVERAGEIFS(Entrada!$J$7:$J$3006,Entrada!$D$7:$D$3006,$D$5,Entrada!$I$7:$I$3006,P1929)</f>
        <v>#DIV/0!</v>
      </c>
      <c r="S1929" s="80">
        <v>1.925E-2</v>
      </c>
    </row>
    <row r="1930" spans="14:19" ht="15" customHeight="1">
      <c r="N1930" s="80" t="str">
        <f t="shared" si="65"/>
        <v/>
      </c>
      <c r="O1930" s="80" t="str">
        <f t="shared" si="66"/>
        <v/>
      </c>
      <c r="P1930" s="80" t="str">
        <f>IF(PI_For!C1932=0,"Não cadastrado",PI_For!C1932)</f>
        <v>Não cadastrado</v>
      </c>
      <c r="Q1930" s="80" t="e">
        <f>AVERAGEIFS(Entrada!$G$7:$G$3006,Entrada!$D$7:$D$3006,$D$5,Entrada!$I$7:$I$3006,P1930)</f>
        <v>#DIV/0!</v>
      </c>
      <c r="R1930" s="80" t="e">
        <f>AVERAGEIFS(Entrada!$J$7:$J$3006,Entrada!$D$7:$D$3006,$D$5,Entrada!$I$7:$I$3006,P1930)</f>
        <v>#DIV/0!</v>
      </c>
      <c r="S1930" s="80">
        <v>1.9259999999999999E-2</v>
      </c>
    </row>
    <row r="1931" spans="14:19" ht="15" customHeight="1">
      <c r="N1931" s="80" t="str">
        <f t="shared" si="65"/>
        <v/>
      </c>
      <c r="O1931" s="80" t="str">
        <f t="shared" si="66"/>
        <v/>
      </c>
      <c r="P1931" s="80" t="str">
        <f>IF(PI_For!C1933=0,"Não cadastrado",PI_For!C1933)</f>
        <v>Não cadastrado</v>
      </c>
      <c r="Q1931" s="80" t="e">
        <f>AVERAGEIFS(Entrada!$G$7:$G$3006,Entrada!$D$7:$D$3006,$D$5,Entrada!$I$7:$I$3006,P1931)</f>
        <v>#DIV/0!</v>
      </c>
      <c r="R1931" s="80" t="e">
        <f>AVERAGEIFS(Entrada!$J$7:$J$3006,Entrada!$D$7:$D$3006,$D$5,Entrada!$I$7:$I$3006,P1931)</f>
        <v>#DIV/0!</v>
      </c>
      <c r="S1931" s="80">
        <v>1.9269999999999999E-2</v>
      </c>
    </row>
    <row r="1932" spans="14:19" ht="15" customHeight="1">
      <c r="N1932" s="80" t="str">
        <f t="shared" si="65"/>
        <v/>
      </c>
      <c r="O1932" s="80" t="str">
        <f t="shared" si="66"/>
        <v/>
      </c>
      <c r="P1932" s="80" t="str">
        <f>IF(PI_For!C1934=0,"Não cadastrado",PI_For!C1934)</f>
        <v>Não cadastrado</v>
      </c>
      <c r="Q1932" s="80" t="e">
        <f>AVERAGEIFS(Entrada!$G$7:$G$3006,Entrada!$D$7:$D$3006,$D$5,Entrada!$I$7:$I$3006,P1932)</f>
        <v>#DIV/0!</v>
      </c>
      <c r="R1932" s="80" t="e">
        <f>AVERAGEIFS(Entrada!$J$7:$J$3006,Entrada!$D$7:$D$3006,$D$5,Entrada!$I$7:$I$3006,P1932)</f>
        <v>#DIV/0!</v>
      </c>
      <c r="S1932" s="80">
        <v>1.9279999999999999E-2</v>
      </c>
    </row>
    <row r="1933" spans="14:19" ht="15" customHeight="1">
      <c r="N1933" s="80" t="str">
        <f t="shared" si="65"/>
        <v/>
      </c>
      <c r="O1933" s="80" t="str">
        <f t="shared" si="66"/>
        <v/>
      </c>
      <c r="P1933" s="80" t="str">
        <f>IF(PI_For!C1935=0,"Não cadastrado",PI_For!C1935)</f>
        <v>Não cadastrado</v>
      </c>
      <c r="Q1933" s="80" t="e">
        <f>AVERAGEIFS(Entrada!$G$7:$G$3006,Entrada!$D$7:$D$3006,$D$5,Entrada!$I$7:$I$3006,P1933)</f>
        <v>#DIV/0!</v>
      </c>
      <c r="R1933" s="80" t="e">
        <f>AVERAGEIFS(Entrada!$J$7:$J$3006,Entrada!$D$7:$D$3006,$D$5,Entrada!$I$7:$I$3006,P1933)</f>
        <v>#DIV/0!</v>
      </c>
      <c r="S1933" s="80">
        <v>1.9290000000000002E-2</v>
      </c>
    </row>
    <row r="1934" spans="14:19" ht="15" customHeight="1">
      <c r="N1934" s="80" t="str">
        <f t="shared" si="65"/>
        <v/>
      </c>
      <c r="O1934" s="80" t="str">
        <f t="shared" si="66"/>
        <v/>
      </c>
      <c r="P1934" s="80" t="str">
        <f>IF(PI_For!C1936=0,"Não cadastrado",PI_For!C1936)</f>
        <v>Não cadastrado</v>
      </c>
      <c r="Q1934" s="80" t="e">
        <f>AVERAGEIFS(Entrada!$G$7:$G$3006,Entrada!$D$7:$D$3006,$D$5,Entrada!$I$7:$I$3006,P1934)</f>
        <v>#DIV/0!</v>
      </c>
      <c r="R1934" s="80" t="e">
        <f>AVERAGEIFS(Entrada!$J$7:$J$3006,Entrada!$D$7:$D$3006,$D$5,Entrada!$I$7:$I$3006,P1934)</f>
        <v>#DIV/0!</v>
      </c>
      <c r="S1934" s="80">
        <v>1.9300000000000001E-2</v>
      </c>
    </row>
    <row r="1935" spans="14:19" ht="15" customHeight="1">
      <c r="N1935" s="80" t="str">
        <f t="shared" si="65"/>
        <v/>
      </c>
      <c r="O1935" s="80" t="str">
        <f t="shared" si="66"/>
        <v/>
      </c>
      <c r="P1935" s="80" t="str">
        <f>IF(PI_For!C1937=0,"Não cadastrado",PI_For!C1937)</f>
        <v>Não cadastrado</v>
      </c>
      <c r="Q1935" s="80" t="e">
        <f>AVERAGEIFS(Entrada!$G$7:$G$3006,Entrada!$D$7:$D$3006,$D$5,Entrada!$I$7:$I$3006,P1935)</f>
        <v>#DIV/0!</v>
      </c>
      <c r="R1935" s="80" t="e">
        <f>AVERAGEIFS(Entrada!$J$7:$J$3006,Entrada!$D$7:$D$3006,$D$5,Entrada!$I$7:$I$3006,P1935)</f>
        <v>#DIV/0!</v>
      </c>
      <c r="S1935" s="80">
        <v>1.9310000000000001E-2</v>
      </c>
    </row>
    <row r="1936" spans="14:19" ht="15" customHeight="1">
      <c r="N1936" s="80" t="str">
        <f t="shared" si="65"/>
        <v/>
      </c>
      <c r="O1936" s="80" t="str">
        <f t="shared" si="66"/>
        <v/>
      </c>
      <c r="P1936" s="80" t="str">
        <f>IF(PI_For!C1938=0,"Não cadastrado",PI_For!C1938)</f>
        <v>Não cadastrado</v>
      </c>
      <c r="Q1936" s="80" t="e">
        <f>AVERAGEIFS(Entrada!$G$7:$G$3006,Entrada!$D$7:$D$3006,$D$5,Entrada!$I$7:$I$3006,P1936)</f>
        <v>#DIV/0!</v>
      </c>
      <c r="R1936" s="80" t="e">
        <f>AVERAGEIFS(Entrada!$J$7:$J$3006,Entrada!$D$7:$D$3006,$D$5,Entrada!$I$7:$I$3006,P1936)</f>
        <v>#DIV/0!</v>
      </c>
      <c r="S1936" s="80">
        <v>1.932E-2</v>
      </c>
    </row>
    <row r="1937" spans="14:19" ht="15" customHeight="1">
      <c r="N1937" s="80" t="str">
        <f t="shared" si="65"/>
        <v/>
      </c>
      <c r="O1937" s="80" t="str">
        <f t="shared" si="66"/>
        <v/>
      </c>
      <c r="P1937" s="80" t="str">
        <f>IF(PI_For!C1939=0,"Não cadastrado",PI_For!C1939)</f>
        <v>Não cadastrado</v>
      </c>
      <c r="Q1937" s="80" t="e">
        <f>AVERAGEIFS(Entrada!$G$7:$G$3006,Entrada!$D$7:$D$3006,$D$5,Entrada!$I$7:$I$3006,P1937)</f>
        <v>#DIV/0!</v>
      </c>
      <c r="R1937" s="80" t="e">
        <f>AVERAGEIFS(Entrada!$J$7:$J$3006,Entrada!$D$7:$D$3006,$D$5,Entrada!$I$7:$I$3006,P1937)</f>
        <v>#DIV/0!</v>
      </c>
      <c r="S1937" s="80">
        <v>1.933E-2</v>
      </c>
    </row>
    <row r="1938" spans="14:19" ht="15" customHeight="1">
      <c r="N1938" s="80" t="str">
        <f t="shared" si="65"/>
        <v/>
      </c>
      <c r="O1938" s="80" t="str">
        <f t="shared" si="66"/>
        <v/>
      </c>
      <c r="P1938" s="80" t="str">
        <f>IF(PI_For!C1940=0,"Não cadastrado",PI_For!C1940)</f>
        <v>Não cadastrado</v>
      </c>
      <c r="Q1938" s="80" t="e">
        <f>AVERAGEIFS(Entrada!$G$7:$G$3006,Entrada!$D$7:$D$3006,$D$5,Entrada!$I$7:$I$3006,P1938)</f>
        <v>#DIV/0!</v>
      </c>
      <c r="R1938" s="80" t="e">
        <f>AVERAGEIFS(Entrada!$J$7:$J$3006,Entrada!$D$7:$D$3006,$D$5,Entrada!$I$7:$I$3006,P1938)</f>
        <v>#DIV/0!</v>
      </c>
      <c r="S1938" s="80">
        <v>1.934E-2</v>
      </c>
    </row>
    <row r="1939" spans="14:19" ht="15" customHeight="1">
      <c r="N1939" s="80" t="str">
        <f t="shared" si="65"/>
        <v/>
      </c>
      <c r="O1939" s="80" t="str">
        <f t="shared" si="66"/>
        <v/>
      </c>
      <c r="P1939" s="80" t="str">
        <f>IF(PI_For!C1941=0,"Não cadastrado",PI_For!C1941)</f>
        <v>Não cadastrado</v>
      </c>
      <c r="Q1939" s="80" t="e">
        <f>AVERAGEIFS(Entrada!$G$7:$G$3006,Entrada!$D$7:$D$3006,$D$5,Entrada!$I$7:$I$3006,P1939)</f>
        <v>#DIV/0!</v>
      </c>
      <c r="R1939" s="80" t="e">
        <f>AVERAGEIFS(Entrada!$J$7:$J$3006,Entrada!$D$7:$D$3006,$D$5,Entrada!$I$7:$I$3006,P1939)</f>
        <v>#DIV/0!</v>
      </c>
      <c r="S1939" s="80">
        <v>1.9349999999999999E-2</v>
      </c>
    </row>
    <row r="1940" spans="14:19" ht="15" customHeight="1">
      <c r="N1940" s="80" t="str">
        <f t="shared" si="65"/>
        <v/>
      </c>
      <c r="O1940" s="80" t="str">
        <f t="shared" si="66"/>
        <v/>
      </c>
      <c r="P1940" s="80" t="str">
        <f>IF(PI_For!C1942=0,"Não cadastrado",PI_For!C1942)</f>
        <v>Não cadastrado</v>
      </c>
      <c r="Q1940" s="80" t="e">
        <f>AVERAGEIFS(Entrada!$G$7:$G$3006,Entrada!$D$7:$D$3006,$D$5,Entrada!$I$7:$I$3006,P1940)</f>
        <v>#DIV/0!</v>
      </c>
      <c r="R1940" s="80" t="e">
        <f>AVERAGEIFS(Entrada!$J$7:$J$3006,Entrada!$D$7:$D$3006,$D$5,Entrada!$I$7:$I$3006,P1940)</f>
        <v>#DIV/0!</v>
      </c>
      <c r="S1940" s="80">
        <v>1.9359999999999999E-2</v>
      </c>
    </row>
    <row r="1941" spans="14:19" ht="15" customHeight="1">
      <c r="N1941" s="80" t="str">
        <f t="shared" si="65"/>
        <v/>
      </c>
      <c r="O1941" s="80" t="str">
        <f t="shared" si="66"/>
        <v/>
      </c>
      <c r="P1941" s="80" t="str">
        <f>IF(PI_For!C1943=0,"Não cadastrado",PI_For!C1943)</f>
        <v>Não cadastrado</v>
      </c>
      <c r="Q1941" s="80" t="e">
        <f>AVERAGEIFS(Entrada!$G$7:$G$3006,Entrada!$D$7:$D$3006,$D$5,Entrada!$I$7:$I$3006,P1941)</f>
        <v>#DIV/0!</v>
      </c>
      <c r="R1941" s="80" t="e">
        <f>AVERAGEIFS(Entrada!$J$7:$J$3006,Entrada!$D$7:$D$3006,$D$5,Entrada!$I$7:$I$3006,P1941)</f>
        <v>#DIV/0!</v>
      </c>
      <c r="S1941" s="80">
        <v>1.9369999999999998E-2</v>
      </c>
    </row>
    <row r="1942" spans="14:19" ht="15" customHeight="1">
      <c r="N1942" s="80" t="str">
        <f t="shared" si="65"/>
        <v/>
      </c>
      <c r="O1942" s="80" t="str">
        <f t="shared" si="66"/>
        <v/>
      </c>
      <c r="P1942" s="80" t="str">
        <f>IF(PI_For!C1944=0,"Não cadastrado",PI_For!C1944)</f>
        <v>Não cadastrado</v>
      </c>
      <c r="Q1942" s="80" t="e">
        <f>AVERAGEIFS(Entrada!$G$7:$G$3006,Entrada!$D$7:$D$3006,$D$5,Entrada!$I$7:$I$3006,P1942)</f>
        <v>#DIV/0!</v>
      </c>
      <c r="R1942" s="80" t="e">
        <f>AVERAGEIFS(Entrada!$J$7:$J$3006,Entrada!$D$7:$D$3006,$D$5,Entrada!$I$7:$I$3006,P1942)</f>
        <v>#DIV/0!</v>
      </c>
      <c r="S1942" s="80">
        <v>1.9380000000000001E-2</v>
      </c>
    </row>
    <row r="1943" spans="14:19" ht="15" customHeight="1">
      <c r="N1943" s="80" t="str">
        <f t="shared" si="65"/>
        <v/>
      </c>
      <c r="O1943" s="80" t="str">
        <f t="shared" si="66"/>
        <v/>
      </c>
      <c r="P1943" s="80" t="str">
        <f>IF(PI_For!C1945=0,"Não cadastrado",PI_For!C1945)</f>
        <v>Não cadastrado</v>
      </c>
      <c r="Q1943" s="80" t="e">
        <f>AVERAGEIFS(Entrada!$G$7:$G$3006,Entrada!$D$7:$D$3006,$D$5,Entrada!$I$7:$I$3006,P1943)</f>
        <v>#DIV/0!</v>
      </c>
      <c r="R1943" s="80" t="e">
        <f>AVERAGEIFS(Entrada!$J$7:$J$3006,Entrada!$D$7:$D$3006,$D$5,Entrada!$I$7:$I$3006,P1943)</f>
        <v>#DIV/0!</v>
      </c>
      <c r="S1943" s="80">
        <v>1.9390000000000001E-2</v>
      </c>
    </row>
    <row r="1944" spans="14:19" ht="15" customHeight="1">
      <c r="N1944" s="80" t="str">
        <f t="shared" si="65"/>
        <v/>
      </c>
      <c r="O1944" s="80" t="str">
        <f t="shared" si="66"/>
        <v/>
      </c>
      <c r="P1944" s="80" t="str">
        <f>IF(PI_For!C1946=0,"Não cadastrado",PI_For!C1946)</f>
        <v>Não cadastrado</v>
      </c>
      <c r="Q1944" s="80" t="e">
        <f>AVERAGEIFS(Entrada!$G$7:$G$3006,Entrada!$D$7:$D$3006,$D$5,Entrada!$I$7:$I$3006,P1944)</f>
        <v>#DIV/0!</v>
      </c>
      <c r="R1944" s="80" t="e">
        <f>AVERAGEIFS(Entrada!$J$7:$J$3006,Entrada!$D$7:$D$3006,$D$5,Entrada!$I$7:$I$3006,P1944)</f>
        <v>#DIV/0!</v>
      </c>
      <c r="S1944" s="80">
        <v>1.9400000000000001E-2</v>
      </c>
    </row>
    <row r="1945" spans="14:19" ht="15" customHeight="1">
      <c r="N1945" s="80" t="str">
        <f t="shared" si="65"/>
        <v/>
      </c>
      <c r="O1945" s="80" t="str">
        <f t="shared" si="66"/>
        <v/>
      </c>
      <c r="P1945" s="80" t="str">
        <f>IF(PI_For!C1947=0,"Não cadastrado",PI_For!C1947)</f>
        <v>Não cadastrado</v>
      </c>
      <c r="Q1945" s="80" t="e">
        <f>AVERAGEIFS(Entrada!$G$7:$G$3006,Entrada!$D$7:$D$3006,$D$5,Entrada!$I$7:$I$3006,P1945)</f>
        <v>#DIV/0!</v>
      </c>
      <c r="R1945" s="80" t="e">
        <f>AVERAGEIFS(Entrada!$J$7:$J$3006,Entrada!$D$7:$D$3006,$D$5,Entrada!$I$7:$I$3006,P1945)</f>
        <v>#DIV/0!</v>
      </c>
      <c r="S1945" s="80">
        <v>1.941E-2</v>
      </c>
    </row>
    <row r="1946" spans="14:19" ht="15" customHeight="1">
      <c r="N1946" s="80" t="str">
        <f t="shared" si="65"/>
        <v/>
      </c>
      <c r="O1946" s="80" t="str">
        <f t="shared" si="66"/>
        <v/>
      </c>
      <c r="P1946" s="80" t="str">
        <f>IF(PI_For!C1948=0,"Não cadastrado",PI_For!C1948)</f>
        <v>Não cadastrado</v>
      </c>
      <c r="Q1946" s="80" t="e">
        <f>AVERAGEIFS(Entrada!$G$7:$G$3006,Entrada!$D$7:$D$3006,$D$5,Entrada!$I$7:$I$3006,P1946)</f>
        <v>#DIV/0!</v>
      </c>
      <c r="R1946" s="80" t="e">
        <f>AVERAGEIFS(Entrada!$J$7:$J$3006,Entrada!$D$7:$D$3006,$D$5,Entrada!$I$7:$I$3006,P1946)</f>
        <v>#DIV/0!</v>
      </c>
      <c r="S1946" s="80">
        <v>1.942E-2</v>
      </c>
    </row>
    <row r="1947" spans="14:19" ht="15" customHeight="1">
      <c r="N1947" s="80" t="str">
        <f t="shared" si="65"/>
        <v/>
      </c>
      <c r="O1947" s="80" t="str">
        <f t="shared" si="66"/>
        <v/>
      </c>
      <c r="P1947" s="80" t="str">
        <f>IF(PI_For!C1949=0,"Não cadastrado",PI_For!C1949)</f>
        <v>Não cadastrado</v>
      </c>
      <c r="Q1947" s="80" t="e">
        <f>AVERAGEIFS(Entrada!$G$7:$G$3006,Entrada!$D$7:$D$3006,$D$5,Entrada!$I$7:$I$3006,P1947)</f>
        <v>#DIV/0!</v>
      </c>
      <c r="R1947" s="80" t="e">
        <f>AVERAGEIFS(Entrada!$J$7:$J$3006,Entrada!$D$7:$D$3006,$D$5,Entrada!$I$7:$I$3006,P1947)</f>
        <v>#DIV/0!</v>
      </c>
      <c r="S1947" s="80">
        <v>1.9429999999999999E-2</v>
      </c>
    </row>
    <row r="1948" spans="14:19" ht="15" customHeight="1">
      <c r="N1948" s="80" t="str">
        <f t="shared" si="65"/>
        <v/>
      </c>
      <c r="O1948" s="80" t="str">
        <f t="shared" si="66"/>
        <v/>
      </c>
      <c r="P1948" s="80" t="str">
        <f>IF(PI_For!C1950=0,"Não cadastrado",PI_For!C1950)</f>
        <v>Não cadastrado</v>
      </c>
      <c r="Q1948" s="80" t="e">
        <f>AVERAGEIFS(Entrada!$G$7:$G$3006,Entrada!$D$7:$D$3006,$D$5,Entrada!$I$7:$I$3006,P1948)</f>
        <v>#DIV/0!</v>
      </c>
      <c r="R1948" s="80" t="e">
        <f>AVERAGEIFS(Entrada!$J$7:$J$3006,Entrada!$D$7:$D$3006,$D$5,Entrada!$I$7:$I$3006,P1948)</f>
        <v>#DIV/0!</v>
      </c>
      <c r="S1948" s="80">
        <v>1.9439999999999999E-2</v>
      </c>
    </row>
    <row r="1949" spans="14:19" ht="15" customHeight="1">
      <c r="N1949" s="80" t="str">
        <f t="shared" si="65"/>
        <v/>
      </c>
      <c r="O1949" s="80" t="str">
        <f t="shared" si="66"/>
        <v/>
      </c>
      <c r="P1949" s="80" t="str">
        <f>IF(PI_For!C1951=0,"Não cadastrado",PI_For!C1951)</f>
        <v>Não cadastrado</v>
      </c>
      <c r="Q1949" s="80" t="e">
        <f>AVERAGEIFS(Entrada!$G$7:$G$3006,Entrada!$D$7:$D$3006,$D$5,Entrada!$I$7:$I$3006,P1949)</f>
        <v>#DIV/0!</v>
      </c>
      <c r="R1949" s="80" t="e">
        <f>AVERAGEIFS(Entrada!$J$7:$J$3006,Entrada!$D$7:$D$3006,$D$5,Entrada!$I$7:$I$3006,P1949)</f>
        <v>#DIV/0!</v>
      </c>
      <c r="S1949" s="80">
        <v>1.9449999999999999E-2</v>
      </c>
    </row>
    <row r="1950" spans="14:19" ht="15" customHeight="1">
      <c r="N1950" s="80" t="str">
        <f t="shared" si="65"/>
        <v/>
      </c>
      <c r="O1950" s="80" t="str">
        <f t="shared" si="66"/>
        <v/>
      </c>
      <c r="P1950" s="80" t="str">
        <f>IF(PI_For!C1952=0,"Não cadastrado",PI_For!C1952)</f>
        <v>Não cadastrado</v>
      </c>
      <c r="Q1950" s="80" t="e">
        <f>AVERAGEIFS(Entrada!$G$7:$G$3006,Entrada!$D$7:$D$3006,$D$5,Entrada!$I$7:$I$3006,P1950)</f>
        <v>#DIV/0!</v>
      </c>
      <c r="R1950" s="80" t="e">
        <f>AVERAGEIFS(Entrada!$J$7:$J$3006,Entrada!$D$7:$D$3006,$D$5,Entrada!$I$7:$I$3006,P1950)</f>
        <v>#DIV/0!</v>
      </c>
      <c r="S1950" s="80">
        <v>1.9460000000000002E-2</v>
      </c>
    </row>
    <row r="1951" spans="14:19" ht="15" customHeight="1">
      <c r="N1951" s="80" t="str">
        <f t="shared" si="65"/>
        <v/>
      </c>
      <c r="O1951" s="80" t="str">
        <f t="shared" si="66"/>
        <v/>
      </c>
      <c r="P1951" s="80" t="str">
        <f>IF(PI_For!C1953=0,"Não cadastrado",PI_For!C1953)</f>
        <v>Não cadastrado</v>
      </c>
      <c r="Q1951" s="80" t="e">
        <f>AVERAGEIFS(Entrada!$G$7:$G$3006,Entrada!$D$7:$D$3006,$D$5,Entrada!$I$7:$I$3006,P1951)</f>
        <v>#DIV/0!</v>
      </c>
      <c r="R1951" s="80" t="e">
        <f>AVERAGEIFS(Entrada!$J$7:$J$3006,Entrada!$D$7:$D$3006,$D$5,Entrada!$I$7:$I$3006,P1951)</f>
        <v>#DIV/0!</v>
      </c>
      <c r="S1951" s="80">
        <v>1.9470000000000001E-2</v>
      </c>
    </row>
    <row r="1952" spans="14:19" ht="15" customHeight="1">
      <c r="N1952" s="80" t="str">
        <f t="shared" si="65"/>
        <v/>
      </c>
      <c r="O1952" s="80" t="str">
        <f t="shared" si="66"/>
        <v/>
      </c>
      <c r="P1952" s="80" t="str">
        <f>IF(PI_For!C1954=0,"Não cadastrado",PI_For!C1954)</f>
        <v>Não cadastrado</v>
      </c>
      <c r="Q1952" s="80" t="e">
        <f>AVERAGEIFS(Entrada!$G$7:$G$3006,Entrada!$D$7:$D$3006,$D$5,Entrada!$I$7:$I$3006,P1952)</f>
        <v>#DIV/0!</v>
      </c>
      <c r="R1952" s="80" t="e">
        <f>AVERAGEIFS(Entrada!$J$7:$J$3006,Entrada!$D$7:$D$3006,$D$5,Entrada!$I$7:$I$3006,P1952)</f>
        <v>#DIV/0!</v>
      </c>
      <c r="S1952" s="80">
        <v>1.9480000000000001E-2</v>
      </c>
    </row>
    <row r="1953" spans="14:19" ht="15" customHeight="1">
      <c r="N1953" s="80" t="str">
        <f t="shared" si="65"/>
        <v/>
      </c>
      <c r="O1953" s="80" t="str">
        <f t="shared" si="66"/>
        <v/>
      </c>
      <c r="P1953" s="80" t="str">
        <f>IF(PI_For!C1955=0,"Não cadastrado",PI_For!C1955)</f>
        <v>Não cadastrado</v>
      </c>
      <c r="Q1953" s="80" t="e">
        <f>AVERAGEIFS(Entrada!$G$7:$G$3006,Entrada!$D$7:$D$3006,$D$5,Entrada!$I$7:$I$3006,P1953)</f>
        <v>#DIV/0!</v>
      </c>
      <c r="R1953" s="80" t="e">
        <f>AVERAGEIFS(Entrada!$J$7:$J$3006,Entrada!$D$7:$D$3006,$D$5,Entrada!$I$7:$I$3006,P1953)</f>
        <v>#DIV/0!</v>
      </c>
      <c r="S1953" s="80">
        <v>1.949E-2</v>
      </c>
    </row>
    <row r="1954" spans="14:19" ht="15" customHeight="1">
      <c r="N1954" s="80" t="str">
        <f t="shared" si="65"/>
        <v/>
      </c>
      <c r="O1954" s="80" t="str">
        <f t="shared" si="66"/>
        <v/>
      </c>
      <c r="P1954" s="80" t="str">
        <f>IF(PI_For!C1956=0,"Não cadastrado",PI_For!C1956)</f>
        <v>Não cadastrado</v>
      </c>
      <c r="Q1954" s="80" t="e">
        <f>AVERAGEIFS(Entrada!$G$7:$G$3006,Entrada!$D$7:$D$3006,$D$5,Entrada!$I$7:$I$3006,P1954)</f>
        <v>#DIV/0!</v>
      </c>
      <c r="R1954" s="80" t="e">
        <f>AVERAGEIFS(Entrada!$J$7:$J$3006,Entrada!$D$7:$D$3006,$D$5,Entrada!$I$7:$I$3006,P1954)</f>
        <v>#DIV/0!</v>
      </c>
      <c r="S1954" s="80">
        <v>1.95E-2</v>
      </c>
    </row>
    <row r="1955" spans="14:19" ht="15" customHeight="1">
      <c r="N1955" s="80" t="str">
        <f t="shared" si="65"/>
        <v/>
      </c>
      <c r="O1955" s="80" t="str">
        <f t="shared" si="66"/>
        <v/>
      </c>
      <c r="P1955" s="80" t="str">
        <f>IF(PI_For!C1957=0,"Não cadastrado",PI_For!C1957)</f>
        <v>Não cadastrado</v>
      </c>
      <c r="Q1955" s="80" t="e">
        <f>AVERAGEIFS(Entrada!$G$7:$G$3006,Entrada!$D$7:$D$3006,$D$5,Entrada!$I$7:$I$3006,P1955)</f>
        <v>#DIV/0!</v>
      </c>
      <c r="R1955" s="80" t="e">
        <f>AVERAGEIFS(Entrada!$J$7:$J$3006,Entrada!$D$7:$D$3006,$D$5,Entrada!$I$7:$I$3006,P1955)</f>
        <v>#DIV/0!</v>
      </c>
      <c r="S1955" s="80">
        <v>1.951E-2</v>
      </c>
    </row>
    <row r="1956" spans="14:19" ht="15" customHeight="1">
      <c r="N1956" s="80" t="str">
        <f t="shared" si="65"/>
        <v/>
      </c>
      <c r="O1956" s="80" t="str">
        <f t="shared" si="66"/>
        <v/>
      </c>
      <c r="P1956" s="80" t="str">
        <f>IF(PI_For!C1958=0,"Não cadastrado",PI_For!C1958)</f>
        <v>Não cadastrado</v>
      </c>
      <c r="Q1956" s="80" t="e">
        <f>AVERAGEIFS(Entrada!$G$7:$G$3006,Entrada!$D$7:$D$3006,$D$5,Entrada!$I$7:$I$3006,P1956)</f>
        <v>#DIV/0!</v>
      </c>
      <c r="R1956" s="80" t="e">
        <f>AVERAGEIFS(Entrada!$J$7:$J$3006,Entrada!$D$7:$D$3006,$D$5,Entrada!$I$7:$I$3006,P1956)</f>
        <v>#DIV/0!</v>
      </c>
      <c r="S1956" s="80">
        <v>1.9519999999999999E-2</v>
      </c>
    </row>
    <row r="1957" spans="14:19" ht="15" customHeight="1">
      <c r="N1957" s="80" t="str">
        <f t="shared" si="65"/>
        <v/>
      </c>
      <c r="O1957" s="80" t="str">
        <f t="shared" si="66"/>
        <v/>
      </c>
      <c r="P1957" s="80" t="str">
        <f>IF(PI_For!C1959=0,"Não cadastrado",PI_For!C1959)</f>
        <v>Não cadastrado</v>
      </c>
      <c r="Q1957" s="80" t="e">
        <f>AVERAGEIFS(Entrada!$G$7:$G$3006,Entrada!$D$7:$D$3006,$D$5,Entrada!$I$7:$I$3006,P1957)</f>
        <v>#DIV/0!</v>
      </c>
      <c r="R1957" s="80" t="e">
        <f>AVERAGEIFS(Entrada!$J$7:$J$3006,Entrada!$D$7:$D$3006,$D$5,Entrada!$I$7:$I$3006,P1957)</f>
        <v>#DIV/0!</v>
      </c>
      <c r="S1957" s="80">
        <v>1.9529999999999999E-2</v>
      </c>
    </row>
    <row r="1958" spans="14:19" ht="15" customHeight="1">
      <c r="N1958" s="80" t="str">
        <f t="shared" si="65"/>
        <v/>
      </c>
      <c r="O1958" s="80" t="str">
        <f t="shared" si="66"/>
        <v/>
      </c>
      <c r="P1958" s="80" t="str">
        <f>IF(PI_For!C1960=0,"Não cadastrado",PI_For!C1960)</f>
        <v>Não cadastrado</v>
      </c>
      <c r="Q1958" s="80" t="e">
        <f>AVERAGEIFS(Entrada!$G$7:$G$3006,Entrada!$D$7:$D$3006,$D$5,Entrada!$I$7:$I$3006,P1958)</f>
        <v>#DIV/0!</v>
      </c>
      <c r="R1958" s="80" t="e">
        <f>AVERAGEIFS(Entrada!$J$7:$J$3006,Entrada!$D$7:$D$3006,$D$5,Entrada!$I$7:$I$3006,P1958)</f>
        <v>#DIV/0!</v>
      </c>
      <c r="S1958" s="80">
        <v>1.9539999999999998E-2</v>
      </c>
    </row>
    <row r="1959" spans="14:19" ht="15" customHeight="1">
      <c r="N1959" s="80" t="str">
        <f t="shared" si="65"/>
        <v/>
      </c>
      <c r="O1959" s="80" t="str">
        <f t="shared" si="66"/>
        <v/>
      </c>
      <c r="P1959" s="80" t="str">
        <f>IF(PI_For!C1961=0,"Não cadastrado",PI_For!C1961)</f>
        <v>Não cadastrado</v>
      </c>
      <c r="Q1959" s="80" t="e">
        <f>AVERAGEIFS(Entrada!$G$7:$G$3006,Entrada!$D$7:$D$3006,$D$5,Entrada!$I$7:$I$3006,P1959)</f>
        <v>#DIV/0!</v>
      </c>
      <c r="R1959" s="80" t="e">
        <f>AVERAGEIFS(Entrada!$J$7:$J$3006,Entrada!$D$7:$D$3006,$D$5,Entrada!$I$7:$I$3006,P1959)</f>
        <v>#DIV/0!</v>
      </c>
      <c r="S1959" s="80">
        <v>1.9550000000000001E-2</v>
      </c>
    </row>
    <row r="1960" spans="14:19" ht="15" customHeight="1">
      <c r="N1960" s="80" t="str">
        <f t="shared" si="65"/>
        <v/>
      </c>
      <c r="O1960" s="80" t="str">
        <f t="shared" si="66"/>
        <v/>
      </c>
      <c r="P1960" s="80" t="str">
        <f>IF(PI_For!C1962=0,"Não cadastrado",PI_For!C1962)</f>
        <v>Não cadastrado</v>
      </c>
      <c r="Q1960" s="80" t="e">
        <f>AVERAGEIFS(Entrada!$G$7:$G$3006,Entrada!$D$7:$D$3006,$D$5,Entrada!$I$7:$I$3006,P1960)</f>
        <v>#DIV/0!</v>
      </c>
      <c r="R1960" s="80" t="e">
        <f>AVERAGEIFS(Entrada!$J$7:$J$3006,Entrada!$D$7:$D$3006,$D$5,Entrada!$I$7:$I$3006,P1960)</f>
        <v>#DIV/0!</v>
      </c>
      <c r="S1960" s="80">
        <v>1.9560000000000001E-2</v>
      </c>
    </row>
    <row r="1961" spans="14:19" ht="15" customHeight="1">
      <c r="N1961" s="80" t="str">
        <f t="shared" si="65"/>
        <v/>
      </c>
      <c r="O1961" s="80" t="str">
        <f t="shared" si="66"/>
        <v/>
      </c>
      <c r="P1961" s="80" t="str">
        <f>IF(PI_For!C1963=0,"Não cadastrado",PI_For!C1963)</f>
        <v>Não cadastrado</v>
      </c>
      <c r="Q1961" s="80" t="e">
        <f>AVERAGEIFS(Entrada!$G$7:$G$3006,Entrada!$D$7:$D$3006,$D$5,Entrada!$I$7:$I$3006,P1961)</f>
        <v>#DIV/0!</v>
      </c>
      <c r="R1961" s="80" t="e">
        <f>AVERAGEIFS(Entrada!$J$7:$J$3006,Entrada!$D$7:$D$3006,$D$5,Entrada!$I$7:$I$3006,P1961)</f>
        <v>#DIV/0!</v>
      </c>
      <c r="S1961" s="80">
        <v>1.9570000000000001E-2</v>
      </c>
    </row>
    <row r="1962" spans="14:19" ht="15" customHeight="1">
      <c r="N1962" s="80" t="str">
        <f t="shared" si="65"/>
        <v/>
      </c>
      <c r="O1962" s="80" t="str">
        <f t="shared" si="66"/>
        <v/>
      </c>
      <c r="P1962" s="80" t="str">
        <f>IF(PI_For!C1964=0,"Não cadastrado",PI_For!C1964)</f>
        <v>Não cadastrado</v>
      </c>
      <c r="Q1962" s="80" t="e">
        <f>AVERAGEIFS(Entrada!$G$7:$G$3006,Entrada!$D$7:$D$3006,$D$5,Entrada!$I$7:$I$3006,P1962)</f>
        <v>#DIV/0!</v>
      </c>
      <c r="R1962" s="80" t="e">
        <f>AVERAGEIFS(Entrada!$J$7:$J$3006,Entrada!$D$7:$D$3006,$D$5,Entrada!$I$7:$I$3006,P1962)</f>
        <v>#DIV/0!</v>
      </c>
      <c r="S1962" s="80">
        <v>1.958E-2</v>
      </c>
    </row>
    <row r="1963" spans="14:19" ht="15" customHeight="1">
      <c r="N1963" s="80" t="str">
        <f t="shared" si="65"/>
        <v/>
      </c>
      <c r="O1963" s="80" t="str">
        <f t="shared" si="66"/>
        <v/>
      </c>
      <c r="P1963" s="80" t="str">
        <f>IF(PI_For!C1965=0,"Não cadastrado",PI_For!C1965)</f>
        <v>Não cadastrado</v>
      </c>
      <c r="Q1963" s="80" t="e">
        <f>AVERAGEIFS(Entrada!$G$7:$G$3006,Entrada!$D$7:$D$3006,$D$5,Entrada!$I$7:$I$3006,P1963)</f>
        <v>#DIV/0!</v>
      </c>
      <c r="R1963" s="80" t="e">
        <f>AVERAGEIFS(Entrada!$J$7:$J$3006,Entrada!$D$7:$D$3006,$D$5,Entrada!$I$7:$I$3006,P1963)</f>
        <v>#DIV/0!</v>
      </c>
      <c r="S1963" s="80">
        <v>1.959E-2</v>
      </c>
    </row>
    <row r="1964" spans="14:19" ht="15" customHeight="1">
      <c r="N1964" s="80" t="str">
        <f t="shared" si="65"/>
        <v/>
      </c>
      <c r="O1964" s="80" t="str">
        <f t="shared" si="66"/>
        <v/>
      </c>
      <c r="P1964" s="80" t="str">
        <f>IF(PI_For!C1966=0,"Não cadastrado",PI_For!C1966)</f>
        <v>Não cadastrado</v>
      </c>
      <c r="Q1964" s="80" t="e">
        <f>AVERAGEIFS(Entrada!$G$7:$G$3006,Entrada!$D$7:$D$3006,$D$5,Entrada!$I$7:$I$3006,P1964)</f>
        <v>#DIV/0!</v>
      </c>
      <c r="R1964" s="80" t="e">
        <f>AVERAGEIFS(Entrada!$J$7:$J$3006,Entrada!$D$7:$D$3006,$D$5,Entrada!$I$7:$I$3006,P1964)</f>
        <v>#DIV/0!</v>
      </c>
      <c r="S1964" s="80">
        <v>1.9599999999999999E-2</v>
      </c>
    </row>
    <row r="1965" spans="14:19" ht="15" customHeight="1">
      <c r="N1965" s="80" t="str">
        <f t="shared" si="65"/>
        <v/>
      </c>
      <c r="O1965" s="80" t="str">
        <f t="shared" si="66"/>
        <v/>
      </c>
      <c r="P1965" s="80" t="str">
        <f>IF(PI_For!C1967=0,"Não cadastrado",PI_For!C1967)</f>
        <v>Não cadastrado</v>
      </c>
      <c r="Q1965" s="80" t="e">
        <f>AVERAGEIFS(Entrada!$G$7:$G$3006,Entrada!$D$7:$D$3006,$D$5,Entrada!$I$7:$I$3006,P1965)</f>
        <v>#DIV/0!</v>
      </c>
      <c r="R1965" s="80" t="e">
        <f>AVERAGEIFS(Entrada!$J$7:$J$3006,Entrada!$D$7:$D$3006,$D$5,Entrada!$I$7:$I$3006,P1965)</f>
        <v>#DIV/0!</v>
      </c>
      <c r="S1965" s="80">
        <v>1.9609999999999999E-2</v>
      </c>
    </row>
    <row r="1966" spans="14:19" ht="15" customHeight="1">
      <c r="N1966" s="80" t="str">
        <f t="shared" si="65"/>
        <v/>
      </c>
      <c r="O1966" s="80" t="str">
        <f t="shared" si="66"/>
        <v/>
      </c>
      <c r="P1966" s="80" t="str">
        <f>IF(PI_For!C1968=0,"Não cadastrado",PI_For!C1968)</f>
        <v>Não cadastrado</v>
      </c>
      <c r="Q1966" s="80" t="e">
        <f>AVERAGEIFS(Entrada!$G$7:$G$3006,Entrada!$D$7:$D$3006,$D$5,Entrada!$I$7:$I$3006,P1966)</f>
        <v>#DIV/0!</v>
      </c>
      <c r="R1966" s="80" t="e">
        <f>AVERAGEIFS(Entrada!$J$7:$J$3006,Entrada!$D$7:$D$3006,$D$5,Entrada!$I$7:$I$3006,P1966)</f>
        <v>#DIV/0!</v>
      </c>
      <c r="S1966" s="80">
        <v>1.9619999999999999E-2</v>
      </c>
    </row>
    <row r="1967" spans="14:19" ht="15" customHeight="1">
      <c r="N1967" s="80" t="str">
        <f t="shared" si="65"/>
        <v/>
      </c>
      <c r="O1967" s="80" t="str">
        <f t="shared" si="66"/>
        <v/>
      </c>
      <c r="P1967" s="80" t="str">
        <f>IF(PI_For!C1969=0,"Não cadastrado",PI_For!C1969)</f>
        <v>Não cadastrado</v>
      </c>
      <c r="Q1967" s="80" t="e">
        <f>AVERAGEIFS(Entrada!$G$7:$G$3006,Entrada!$D$7:$D$3006,$D$5,Entrada!$I$7:$I$3006,P1967)</f>
        <v>#DIV/0!</v>
      </c>
      <c r="R1967" s="80" t="e">
        <f>AVERAGEIFS(Entrada!$J$7:$J$3006,Entrada!$D$7:$D$3006,$D$5,Entrada!$I$7:$I$3006,P1967)</f>
        <v>#DIV/0!</v>
      </c>
      <c r="S1967" s="80">
        <v>1.9630000000000002E-2</v>
      </c>
    </row>
    <row r="1968" spans="14:19" ht="15" customHeight="1">
      <c r="N1968" s="80" t="str">
        <f t="shared" si="65"/>
        <v/>
      </c>
      <c r="O1968" s="80" t="str">
        <f t="shared" si="66"/>
        <v/>
      </c>
      <c r="P1968" s="80" t="str">
        <f>IF(PI_For!C1970=0,"Não cadastrado",PI_For!C1970)</f>
        <v>Não cadastrado</v>
      </c>
      <c r="Q1968" s="80" t="e">
        <f>AVERAGEIFS(Entrada!$G$7:$G$3006,Entrada!$D$7:$D$3006,$D$5,Entrada!$I$7:$I$3006,P1968)</f>
        <v>#DIV/0!</v>
      </c>
      <c r="R1968" s="80" t="e">
        <f>AVERAGEIFS(Entrada!$J$7:$J$3006,Entrada!$D$7:$D$3006,$D$5,Entrada!$I$7:$I$3006,P1968)</f>
        <v>#DIV/0!</v>
      </c>
      <c r="S1968" s="80">
        <v>1.9640000000000001E-2</v>
      </c>
    </row>
    <row r="1969" spans="14:19" ht="15" customHeight="1">
      <c r="N1969" s="80" t="str">
        <f t="shared" si="65"/>
        <v/>
      </c>
      <c r="O1969" s="80" t="str">
        <f t="shared" si="66"/>
        <v/>
      </c>
      <c r="P1969" s="80" t="str">
        <f>IF(PI_For!C1971=0,"Não cadastrado",PI_For!C1971)</f>
        <v>Não cadastrado</v>
      </c>
      <c r="Q1969" s="80" t="e">
        <f>AVERAGEIFS(Entrada!$G$7:$G$3006,Entrada!$D$7:$D$3006,$D$5,Entrada!$I$7:$I$3006,P1969)</f>
        <v>#DIV/0!</v>
      </c>
      <c r="R1969" s="80" t="e">
        <f>AVERAGEIFS(Entrada!$J$7:$J$3006,Entrada!$D$7:$D$3006,$D$5,Entrada!$I$7:$I$3006,P1969)</f>
        <v>#DIV/0!</v>
      </c>
      <c r="S1969" s="80">
        <v>1.9650000000000001E-2</v>
      </c>
    </row>
    <row r="1970" spans="14:19" ht="15" customHeight="1">
      <c r="N1970" s="80" t="str">
        <f t="shared" si="65"/>
        <v/>
      </c>
      <c r="O1970" s="80" t="str">
        <f t="shared" si="66"/>
        <v/>
      </c>
      <c r="P1970" s="80" t="str">
        <f>IF(PI_For!C1972=0,"Não cadastrado",PI_For!C1972)</f>
        <v>Não cadastrado</v>
      </c>
      <c r="Q1970" s="80" t="e">
        <f>AVERAGEIFS(Entrada!$G$7:$G$3006,Entrada!$D$7:$D$3006,$D$5,Entrada!$I$7:$I$3006,P1970)</f>
        <v>#DIV/0!</v>
      </c>
      <c r="R1970" s="80" t="e">
        <f>AVERAGEIFS(Entrada!$J$7:$J$3006,Entrada!$D$7:$D$3006,$D$5,Entrada!$I$7:$I$3006,P1970)</f>
        <v>#DIV/0!</v>
      </c>
      <c r="S1970" s="80">
        <v>1.966E-2</v>
      </c>
    </row>
    <row r="1971" spans="14:19" ht="15" customHeight="1">
      <c r="N1971" s="80" t="str">
        <f t="shared" si="65"/>
        <v/>
      </c>
      <c r="O1971" s="80" t="str">
        <f t="shared" si="66"/>
        <v/>
      </c>
      <c r="P1971" s="80" t="str">
        <f>IF(PI_For!C1973=0,"Não cadastrado",PI_For!C1973)</f>
        <v>Não cadastrado</v>
      </c>
      <c r="Q1971" s="80" t="e">
        <f>AVERAGEIFS(Entrada!$G$7:$G$3006,Entrada!$D$7:$D$3006,$D$5,Entrada!$I$7:$I$3006,P1971)</f>
        <v>#DIV/0!</v>
      </c>
      <c r="R1971" s="80" t="e">
        <f>AVERAGEIFS(Entrada!$J$7:$J$3006,Entrada!$D$7:$D$3006,$D$5,Entrada!$I$7:$I$3006,P1971)</f>
        <v>#DIV/0!</v>
      </c>
      <c r="S1971" s="80">
        <v>1.967E-2</v>
      </c>
    </row>
    <row r="1972" spans="14:19" ht="15" customHeight="1">
      <c r="N1972" s="80" t="str">
        <f t="shared" si="65"/>
        <v/>
      </c>
      <c r="O1972" s="80" t="str">
        <f t="shared" si="66"/>
        <v/>
      </c>
      <c r="P1972" s="80" t="str">
        <f>IF(PI_For!C1974=0,"Não cadastrado",PI_For!C1974)</f>
        <v>Não cadastrado</v>
      </c>
      <c r="Q1972" s="80" t="e">
        <f>AVERAGEIFS(Entrada!$G$7:$G$3006,Entrada!$D$7:$D$3006,$D$5,Entrada!$I$7:$I$3006,P1972)</f>
        <v>#DIV/0!</v>
      </c>
      <c r="R1972" s="80" t="e">
        <f>AVERAGEIFS(Entrada!$J$7:$J$3006,Entrada!$D$7:$D$3006,$D$5,Entrada!$I$7:$I$3006,P1972)</f>
        <v>#DIV/0!</v>
      </c>
      <c r="S1972" s="80">
        <v>1.968E-2</v>
      </c>
    </row>
    <row r="1973" spans="14:19" ht="15" customHeight="1">
      <c r="N1973" s="80" t="str">
        <f t="shared" si="65"/>
        <v/>
      </c>
      <c r="O1973" s="80" t="str">
        <f t="shared" si="66"/>
        <v/>
      </c>
      <c r="P1973" s="80" t="str">
        <f>IF(PI_For!C1975=0,"Não cadastrado",PI_For!C1975)</f>
        <v>Não cadastrado</v>
      </c>
      <c r="Q1973" s="80" t="e">
        <f>AVERAGEIFS(Entrada!$G$7:$G$3006,Entrada!$D$7:$D$3006,$D$5,Entrada!$I$7:$I$3006,P1973)</f>
        <v>#DIV/0!</v>
      </c>
      <c r="R1973" s="80" t="e">
        <f>AVERAGEIFS(Entrada!$J$7:$J$3006,Entrada!$D$7:$D$3006,$D$5,Entrada!$I$7:$I$3006,P1973)</f>
        <v>#DIV/0!</v>
      </c>
      <c r="S1973" s="80">
        <v>1.9689999999999999E-2</v>
      </c>
    </row>
    <row r="1974" spans="14:19" ht="15" customHeight="1">
      <c r="N1974" s="80" t="str">
        <f t="shared" si="65"/>
        <v/>
      </c>
      <c r="O1974" s="80" t="str">
        <f t="shared" si="66"/>
        <v/>
      </c>
      <c r="P1974" s="80" t="str">
        <f>IF(PI_For!C1976=0,"Não cadastrado",PI_For!C1976)</f>
        <v>Não cadastrado</v>
      </c>
      <c r="Q1974" s="80" t="e">
        <f>AVERAGEIFS(Entrada!$G$7:$G$3006,Entrada!$D$7:$D$3006,$D$5,Entrada!$I$7:$I$3006,P1974)</f>
        <v>#DIV/0!</v>
      </c>
      <c r="R1974" s="80" t="e">
        <f>AVERAGEIFS(Entrada!$J$7:$J$3006,Entrada!$D$7:$D$3006,$D$5,Entrada!$I$7:$I$3006,P1974)</f>
        <v>#DIV/0!</v>
      </c>
      <c r="S1974" s="80">
        <v>1.9699999999999999E-2</v>
      </c>
    </row>
    <row r="1975" spans="14:19" ht="15" customHeight="1">
      <c r="N1975" s="80" t="str">
        <f t="shared" si="65"/>
        <v/>
      </c>
      <c r="O1975" s="80" t="str">
        <f t="shared" si="66"/>
        <v/>
      </c>
      <c r="P1975" s="80" t="str">
        <f>IF(PI_For!C1977=0,"Não cadastrado",PI_For!C1977)</f>
        <v>Não cadastrado</v>
      </c>
      <c r="Q1975" s="80" t="e">
        <f>AVERAGEIFS(Entrada!$G$7:$G$3006,Entrada!$D$7:$D$3006,$D$5,Entrada!$I$7:$I$3006,P1975)</f>
        <v>#DIV/0!</v>
      </c>
      <c r="R1975" s="80" t="e">
        <f>AVERAGEIFS(Entrada!$J$7:$J$3006,Entrada!$D$7:$D$3006,$D$5,Entrada!$I$7:$I$3006,P1975)</f>
        <v>#DIV/0!</v>
      </c>
      <c r="S1975" s="80">
        <v>1.9709999999999998E-2</v>
      </c>
    </row>
    <row r="1976" spans="14:19" ht="15" customHeight="1">
      <c r="N1976" s="80" t="str">
        <f t="shared" si="65"/>
        <v/>
      </c>
      <c r="O1976" s="80" t="str">
        <f t="shared" si="66"/>
        <v/>
      </c>
      <c r="P1976" s="80" t="str">
        <f>IF(PI_For!C1978=0,"Não cadastrado",PI_For!C1978)</f>
        <v>Não cadastrado</v>
      </c>
      <c r="Q1976" s="80" t="e">
        <f>AVERAGEIFS(Entrada!$G$7:$G$3006,Entrada!$D$7:$D$3006,$D$5,Entrada!$I$7:$I$3006,P1976)</f>
        <v>#DIV/0!</v>
      </c>
      <c r="R1976" s="80" t="e">
        <f>AVERAGEIFS(Entrada!$J$7:$J$3006,Entrada!$D$7:$D$3006,$D$5,Entrada!$I$7:$I$3006,P1976)</f>
        <v>#DIV/0!</v>
      </c>
      <c r="S1976" s="80">
        <v>1.9720000000000001E-2</v>
      </c>
    </row>
    <row r="1977" spans="14:19" ht="15" customHeight="1">
      <c r="N1977" s="80" t="str">
        <f t="shared" si="65"/>
        <v/>
      </c>
      <c r="O1977" s="80" t="str">
        <f t="shared" si="66"/>
        <v/>
      </c>
      <c r="P1977" s="80" t="str">
        <f>IF(PI_For!C1979=0,"Não cadastrado",PI_For!C1979)</f>
        <v>Não cadastrado</v>
      </c>
      <c r="Q1977" s="80" t="e">
        <f>AVERAGEIFS(Entrada!$G$7:$G$3006,Entrada!$D$7:$D$3006,$D$5,Entrada!$I$7:$I$3006,P1977)</f>
        <v>#DIV/0!</v>
      </c>
      <c r="R1977" s="80" t="e">
        <f>AVERAGEIFS(Entrada!$J$7:$J$3006,Entrada!$D$7:$D$3006,$D$5,Entrada!$I$7:$I$3006,P1977)</f>
        <v>#DIV/0!</v>
      </c>
      <c r="S1977" s="80">
        <v>1.9730000000000001E-2</v>
      </c>
    </row>
    <row r="1978" spans="14:19" ht="15" customHeight="1">
      <c r="N1978" s="80" t="str">
        <f t="shared" si="65"/>
        <v/>
      </c>
      <c r="O1978" s="80" t="str">
        <f t="shared" si="66"/>
        <v/>
      </c>
      <c r="P1978" s="80" t="str">
        <f>IF(PI_For!C1980=0,"Não cadastrado",PI_For!C1980)</f>
        <v>Não cadastrado</v>
      </c>
      <c r="Q1978" s="80" t="e">
        <f>AVERAGEIFS(Entrada!$G$7:$G$3006,Entrada!$D$7:$D$3006,$D$5,Entrada!$I$7:$I$3006,P1978)</f>
        <v>#DIV/0!</v>
      </c>
      <c r="R1978" s="80" t="e">
        <f>AVERAGEIFS(Entrada!$J$7:$J$3006,Entrada!$D$7:$D$3006,$D$5,Entrada!$I$7:$I$3006,P1978)</f>
        <v>#DIV/0!</v>
      </c>
      <c r="S1978" s="80">
        <v>1.9740000000000001E-2</v>
      </c>
    </row>
    <row r="1979" spans="14:19" ht="15" customHeight="1">
      <c r="N1979" s="80" t="str">
        <f t="shared" si="65"/>
        <v/>
      </c>
      <c r="O1979" s="80" t="str">
        <f t="shared" si="66"/>
        <v/>
      </c>
      <c r="P1979" s="80" t="str">
        <f>IF(PI_For!C1981=0,"Não cadastrado",PI_For!C1981)</f>
        <v>Não cadastrado</v>
      </c>
      <c r="Q1979" s="80" t="e">
        <f>AVERAGEIFS(Entrada!$G$7:$G$3006,Entrada!$D$7:$D$3006,$D$5,Entrada!$I$7:$I$3006,P1979)</f>
        <v>#DIV/0!</v>
      </c>
      <c r="R1979" s="80" t="e">
        <f>AVERAGEIFS(Entrada!$J$7:$J$3006,Entrada!$D$7:$D$3006,$D$5,Entrada!$I$7:$I$3006,P1979)</f>
        <v>#DIV/0!</v>
      </c>
      <c r="S1979" s="80">
        <v>1.975E-2</v>
      </c>
    </row>
    <row r="1980" spans="14:19" ht="15" customHeight="1">
      <c r="N1980" s="80" t="str">
        <f t="shared" si="65"/>
        <v/>
      </c>
      <c r="O1980" s="80" t="str">
        <f t="shared" si="66"/>
        <v/>
      </c>
      <c r="P1980" s="80" t="str">
        <f>IF(PI_For!C1982=0,"Não cadastrado",PI_For!C1982)</f>
        <v>Não cadastrado</v>
      </c>
      <c r="Q1980" s="80" t="e">
        <f>AVERAGEIFS(Entrada!$G$7:$G$3006,Entrada!$D$7:$D$3006,$D$5,Entrada!$I$7:$I$3006,P1980)</f>
        <v>#DIV/0!</v>
      </c>
      <c r="R1980" s="80" t="e">
        <f>AVERAGEIFS(Entrada!$J$7:$J$3006,Entrada!$D$7:$D$3006,$D$5,Entrada!$I$7:$I$3006,P1980)</f>
        <v>#DIV/0!</v>
      </c>
      <c r="S1980" s="80">
        <v>1.976E-2</v>
      </c>
    </row>
    <row r="1981" spans="14:19" ht="15" customHeight="1">
      <c r="N1981" s="80" t="str">
        <f t="shared" si="65"/>
        <v/>
      </c>
      <c r="O1981" s="80" t="str">
        <f t="shared" si="66"/>
        <v/>
      </c>
      <c r="P1981" s="80" t="str">
        <f>IF(PI_For!C1983=0,"Não cadastrado",PI_For!C1983)</f>
        <v>Não cadastrado</v>
      </c>
      <c r="Q1981" s="80" t="e">
        <f>AVERAGEIFS(Entrada!$G$7:$G$3006,Entrada!$D$7:$D$3006,$D$5,Entrada!$I$7:$I$3006,P1981)</f>
        <v>#DIV/0!</v>
      </c>
      <c r="R1981" s="80" t="e">
        <f>AVERAGEIFS(Entrada!$J$7:$J$3006,Entrada!$D$7:$D$3006,$D$5,Entrada!$I$7:$I$3006,P1981)</f>
        <v>#DIV/0!</v>
      </c>
      <c r="S1981" s="80">
        <v>1.9769999999999999E-2</v>
      </c>
    </row>
    <row r="1982" spans="14:19" ht="15" customHeight="1">
      <c r="N1982" s="80" t="str">
        <f t="shared" si="65"/>
        <v/>
      </c>
      <c r="O1982" s="80" t="str">
        <f t="shared" si="66"/>
        <v/>
      </c>
      <c r="P1982" s="80" t="str">
        <f>IF(PI_For!C1984=0,"Não cadastrado",PI_For!C1984)</f>
        <v>Não cadastrado</v>
      </c>
      <c r="Q1982" s="80" t="e">
        <f>AVERAGEIFS(Entrada!$G$7:$G$3006,Entrada!$D$7:$D$3006,$D$5,Entrada!$I$7:$I$3006,P1982)</f>
        <v>#DIV/0!</v>
      </c>
      <c r="R1982" s="80" t="e">
        <f>AVERAGEIFS(Entrada!$J$7:$J$3006,Entrada!$D$7:$D$3006,$D$5,Entrada!$I$7:$I$3006,P1982)</f>
        <v>#DIV/0!</v>
      </c>
      <c r="S1982" s="80">
        <v>1.9779999999999999E-2</v>
      </c>
    </row>
    <row r="1983" spans="14:19" ht="15" customHeight="1">
      <c r="N1983" s="80" t="str">
        <f t="shared" si="65"/>
        <v/>
      </c>
      <c r="O1983" s="80" t="str">
        <f t="shared" si="66"/>
        <v/>
      </c>
      <c r="P1983" s="80" t="str">
        <f>IF(PI_For!C1985=0,"Não cadastrado",PI_For!C1985)</f>
        <v>Não cadastrado</v>
      </c>
      <c r="Q1983" s="80" t="e">
        <f>AVERAGEIFS(Entrada!$G$7:$G$3006,Entrada!$D$7:$D$3006,$D$5,Entrada!$I$7:$I$3006,P1983)</f>
        <v>#DIV/0!</v>
      </c>
      <c r="R1983" s="80" t="e">
        <f>AVERAGEIFS(Entrada!$J$7:$J$3006,Entrada!$D$7:$D$3006,$D$5,Entrada!$I$7:$I$3006,P1983)</f>
        <v>#DIV/0!</v>
      </c>
      <c r="S1983" s="80">
        <v>1.9789999999999999E-2</v>
      </c>
    </row>
    <row r="1984" spans="14:19" ht="15" customHeight="1">
      <c r="N1984" s="80" t="str">
        <f t="shared" si="65"/>
        <v/>
      </c>
      <c r="O1984" s="80" t="str">
        <f t="shared" si="66"/>
        <v/>
      </c>
      <c r="P1984" s="80" t="str">
        <f>IF(PI_For!C1986=0,"Não cadastrado",PI_For!C1986)</f>
        <v>Não cadastrado</v>
      </c>
      <c r="Q1984" s="80" t="e">
        <f>AVERAGEIFS(Entrada!$G$7:$G$3006,Entrada!$D$7:$D$3006,$D$5,Entrada!$I$7:$I$3006,P1984)</f>
        <v>#DIV/0!</v>
      </c>
      <c r="R1984" s="80" t="e">
        <f>AVERAGEIFS(Entrada!$J$7:$J$3006,Entrada!$D$7:$D$3006,$D$5,Entrada!$I$7:$I$3006,P1984)</f>
        <v>#DIV/0!</v>
      </c>
      <c r="S1984" s="80">
        <v>1.9800000000000002E-2</v>
      </c>
    </row>
    <row r="1985" spans="14:19" ht="15" customHeight="1">
      <c r="N1985" s="80" t="str">
        <f t="shared" si="65"/>
        <v/>
      </c>
      <c r="O1985" s="80" t="str">
        <f t="shared" si="66"/>
        <v/>
      </c>
      <c r="P1985" s="80" t="str">
        <f>IF(PI_For!C1987=0,"Não cadastrado",PI_For!C1987)</f>
        <v>Não cadastrado</v>
      </c>
      <c r="Q1985" s="80" t="e">
        <f>AVERAGEIFS(Entrada!$G$7:$G$3006,Entrada!$D$7:$D$3006,$D$5,Entrada!$I$7:$I$3006,P1985)</f>
        <v>#DIV/0!</v>
      </c>
      <c r="R1985" s="80" t="e">
        <f>AVERAGEIFS(Entrada!$J$7:$J$3006,Entrada!$D$7:$D$3006,$D$5,Entrada!$I$7:$I$3006,P1985)</f>
        <v>#DIV/0!</v>
      </c>
      <c r="S1985" s="80">
        <v>1.9810000000000001E-2</v>
      </c>
    </row>
    <row r="1986" spans="14:19" ht="15" customHeight="1">
      <c r="N1986" s="80" t="str">
        <f t="shared" si="65"/>
        <v/>
      </c>
      <c r="O1986" s="80" t="str">
        <f t="shared" si="66"/>
        <v/>
      </c>
      <c r="P1986" s="80" t="str">
        <f>IF(PI_For!C1988=0,"Não cadastrado",PI_For!C1988)</f>
        <v>Não cadastrado</v>
      </c>
      <c r="Q1986" s="80" t="e">
        <f>AVERAGEIFS(Entrada!$G$7:$G$3006,Entrada!$D$7:$D$3006,$D$5,Entrada!$I$7:$I$3006,P1986)</f>
        <v>#DIV/0!</v>
      </c>
      <c r="R1986" s="80" t="e">
        <f>AVERAGEIFS(Entrada!$J$7:$J$3006,Entrada!$D$7:$D$3006,$D$5,Entrada!$I$7:$I$3006,P1986)</f>
        <v>#DIV/0!</v>
      </c>
      <c r="S1986" s="80">
        <v>1.9820000000000001E-2</v>
      </c>
    </row>
    <row r="1987" spans="14:19" ht="15" customHeight="1">
      <c r="N1987" s="80" t="str">
        <f t="shared" si="65"/>
        <v/>
      </c>
      <c r="O1987" s="80" t="str">
        <f t="shared" si="66"/>
        <v/>
      </c>
      <c r="P1987" s="80" t="str">
        <f>IF(PI_For!C1989=0,"Não cadastrado",PI_For!C1989)</f>
        <v>Não cadastrado</v>
      </c>
      <c r="Q1987" s="80" t="e">
        <f>AVERAGEIFS(Entrada!$G$7:$G$3006,Entrada!$D$7:$D$3006,$D$5,Entrada!$I$7:$I$3006,P1987)</f>
        <v>#DIV/0!</v>
      </c>
      <c r="R1987" s="80" t="e">
        <f>AVERAGEIFS(Entrada!$J$7:$J$3006,Entrada!$D$7:$D$3006,$D$5,Entrada!$I$7:$I$3006,P1987)</f>
        <v>#DIV/0!</v>
      </c>
      <c r="S1987" s="80">
        <v>1.983E-2</v>
      </c>
    </row>
    <row r="1988" spans="14:19" ht="15" customHeight="1">
      <c r="N1988" s="80" t="str">
        <f t="shared" si="65"/>
        <v/>
      </c>
      <c r="O1988" s="80" t="str">
        <f t="shared" si="66"/>
        <v/>
      </c>
      <c r="P1988" s="80" t="str">
        <f>IF(PI_For!C1990=0,"Não cadastrado",PI_For!C1990)</f>
        <v>Não cadastrado</v>
      </c>
      <c r="Q1988" s="80" t="e">
        <f>AVERAGEIFS(Entrada!$G$7:$G$3006,Entrada!$D$7:$D$3006,$D$5,Entrada!$I$7:$I$3006,P1988)</f>
        <v>#DIV/0!</v>
      </c>
      <c r="R1988" s="80" t="e">
        <f>AVERAGEIFS(Entrada!$J$7:$J$3006,Entrada!$D$7:$D$3006,$D$5,Entrada!$I$7:$I$3006,P1988)</f>
        <v>#DIV/0!</v>
      </c>
      <c r="S1988" s="80">
        <v>1.984E-2</v>
      </c>
    </row>
    <row r="1989" spans="14:19" ht="15" customHeight="1">
      <c r="N1989" s="80" t="str">
        <f t="shared" si="65"/>
        <v/>
      </c>
      <c r="O1989" s="80" t="str">
        <f t="shared" si="66"/>
        <v/>
      </c>
      <c r="P1989" s="80" t="str">
        <f>IF(PI_For!C1991=0,"Não cadastrado",PI_For!C1991)</f>
        <v>Não cadastrado</v>
      </c>
      <c r="Q1989" s="80" t="e">
        <f>AVERAGEIFS(Entrada!$G$7:$G$3006,Entrada!$D$7:$D$3006,$D$5,Entrada!$I$7:$I$3006,P1989)</f>
        <v>#DIV/0!</v>
      </c>
      <c r="R1989" s="80" t="e">
        <f>AVERAGEIFS(Entrada!$J$7:$J$3006,Entrada!$D$7:$D$3006,$D$5,Entrada!$I$7:$I$3006,P1989)</f>
        <v>#DIV/0!</v>
      </c>
      <c r="S1989" s="80">
        <v>1.985E-2</v>
      </c>
    </row>
    <row r="1990" spans="14:19" ht="15" customHeight="1">
      <c r="N1990" s="80" t="str">
        <f t="shared" ref="N1990:N2004" si="67">IFERROR(Q1990+S1990,"")</f>
        <v/>
      </c>
      <c r="O1990" s="80" t="str">
        <f t="shared" ref="O1990:O2004" si="68">IFERROR(R1990+S1990,"")</f>
        <v/>
      </c>
      <c r="P1990" s="80" t="str">
        <f>IF(PI_For!C1992=0,"Não cadastrado",PI_For!C1992)</f>
        <v>Não cadastrado</v>
      </c>
      <c r="Q1990" s="80" t="e">
        <f>AVERAGEIFS(Entrada!$G$7:$G$3006,Entrada!$D$7:$D$3006,$D$5,Entrada!$I$7:$I$3006,P1990)</f>
        <v>#DIV/0!</v>
      </c>
      <c r="R1990" s="80" t="e">
        <f>AVERAGEIFS(Entrada!$J$7:$J$3006,Entrada!$D$7:$D$3006,$D$5,Entrada!$I$7:$I$3006,P1990)</f>
        <v>#DIV/0!</v>
      </c>
      <c r="S1990" s="80">
        <v>1.9859999999999999E-2</v>
      </c>
    </row>
    <row r="1991" spans="14:19" ht="15" customHeight="1">
      <c r="N1991" s="80" t="str">
        <f t="shared" si="67"/>
        <v/>
      </c>
      <c r="O1991" s="80" t="str">
        <f t="shared" si="68"/>
        <v/>
      </c>
      <c r="P1991" s="80" t="str">
        <f>IF(PI_For!C1993=0,"Não cadastrado",PI_For!C1993)</f>
        <v>Não cadastrado</v>
      </c>
      <c r="Q1991" s="80" t="e">
        <f>AVERAGEIFS(Entrada!$G$7:$G$3006,Entrada!$D$7:$D$3006,$D$5,Entrada!$I$7:$I$3006,P1991)</f>
        <v>#DIV/0!</v>
      </c>
      <c r="R1991" s="80" t="e">
        <f>AVERAGEIFS(Entrada!$J$7:$J$3006,Entrada!$D$7:$D$3006,$D$5,Entrada!$I$7:$I$3006,P1991)</f>
        <v>#DIV/0!</v>
      </c>
      <c r="S1991" s="80">
        <v>1.9869999999999999E-2</v>
      </c>
    </row>
    <row r="1992" spans="14:19" ht="15" customHeight="1">
      <c r="N1992" s="80" t="str">
        <f t="shared" si="67"/>
        <v/>
      </c>
      <c r="O1992" s="80" t="str">
        <f t="shared" si="68"/>
        <v/>
      </c>
      <c r="P1992" s="80" t="str">
        <f>IF(PI_For!C1994=0,"Não cadastrado",PI_For!C1994)</f>
        <v>Não cadastrado</v>
      </c>
      <c r="Q1992" s="80" t="e">
        <f>AVERAGEIFS(Entrada!$G$7:$G$3006,Entrada!$D$7:$D$3006,$D$5,Entrada!$I$7:$I$3006,P1992)</f>
        <v>#DIV/0!</v>
      </c>
      <c r="R1992" s="80" t="e">
        <f>AVERAGEIFS(Entrada!$J$7:$J$3006,Entrada!$D$7:$D$3006,$D$5,Entrada!$I$7:$I$3006,P1992)</f>
        <v>#DIV/0!</v>
      </c>
      <c r="S1992" s="80">
        <v>1.9879999999999998E-2</v>
      </c>
    </row>
    <row r="1993" spans="14:19" ht="15" customHeight="1">
      <c r="N1993" s="80" t="str">
        <f t="shared" si="67"/>
        <v/>
      </c>
      <c r="O1993" s="80" t="str">
        <f t="shared" si="68"/>
        <v/>
      </c>
      <c r="P1993" s="80" t="str">
        <f>IF(PI_For!C1995=0,"Não cadastrado",PI_For!C1995)</f>
        <v>Não cadastrado</v>
      </c>
      <c r="Q1993" s="80" t="e">
        <f>AVERAGEIFS(Entrada!$G$7:$G$3006,Entrada!$D$7:$D$3006,$D$5,Entrada!$I$7:$I$3006,P1993)</f>
        <v>#DIV/0!</v>
      </c>
      <c r="R1993" s="80" t="e">
        <f>AVERAGEIFS(Entrada!$J$7:$J$3006,Entrada!$D$7:$D$3006,$D$5,Entrada!$I$7:$I$3006,P1993)</f>
        <v>#DIV/0!</v>
      </c>
      <c r="S1993" s="80">
        <v>1.9890000000000001E-2</v>
      </c>
    </row>
    <row r="1994" spans="14:19" ht="15" customHeight="1">
      <c r="N1994" s="80" t="str">
        <f t="shared" si="67"/>
        <v/>
      </c>
      <c r="O1994" s="80" t="str">
        <f t="shared" si="68"/>
        <v/>
      </c>
      <c r="P1994" s="80" t="str">
        <f>IF(PI_For!C1996=0,"Não cadastrado",PI_For!C1996)</f>
        <v>Não cadastrado</v>
      </c>
      <c r="Q1994" s="80" t="e">
        <f>AVERAGEIFS(Entrada!$G$7:$G$3006,Entrada!$D$7:$D$3006,$D$5,Entrada!$I$7:$I$3006,P1994)</f>
        <v>#DIV/0!</v>
      </c>
      <c r="R1994" s="80" t="e">
        <f>AVERAGEIFS(Entrada!$J$7:$J$3006,Entrada!$D$7:$D$3006,$D$5,Entrada!$I$7:$I$3006,P1994)</f>
        <v>#DIV/0!</v>
      </c>
      <c r="S1994" s="80">
        <v>1.9900000000000001E-2</v>
      </c>
    </row>
    <row r="1995" spans="14:19" ht="15" customHeight="1">
      <c r="N1995" s="80" t="str">
        <f t="shared" si="67"/>
        <v/>
      </c>
      <c r="O1995" s="80" t="str">
        <f t="shared" si="68"/>
        <v/>
      </c>
      <c r="P1995" s="80" t="str">
        <f>IF(PI_For!C1997=0,"Não cadastrado",PI_For!C1997)</f>
        <v>Não cadastrado</v>
      </c>
      <c r="Q1995" s="80" t="e">
        <f>AVERAGEIFS(Entrada!$G$7:$G$3006,Entrada!$D$7:$D$3006,$D$5,Entrada!$I$7:$I$3006,P1995)</f>
        <v>#DIV/0!</v>
      </c>
      <c r="R1995" s="80" t="e">
        <f>AVERAGEIFS(Entrada!$J$7:$J$3006,Entrada!$D$7:$D$3006,$D$5,Entrada!$I$7:$I$3006,P1995)</f>
        <v>#DIV/0!</v>
      </c>
      <c r="S1995" s="80">
        <v>1.9910000000000001E-2</v>
      </c>
    </row>
    <row r="1996" spans="14:19" ht="15" customHeight="1">
      <c r="N1996" s="80" t="str">
        <f t="shared" si="67"/>
        <v/>
      </c>
      <c r="O1996" s="80" t="str">
        <f t="shared" si="68"/>
        <v/>
      </c>
      <c r="P1996" s="80" t="str">
        <f>IF(PI_For!C1998=0,"Não cadastrado",PI_For!C1998)</f>
        <v>Não cadastrado</v>
      </c>
      <c r="Q1996" s="80" t="e">
        <f>AVERAGEIFS(Entrada!$G$7:$G$3006,Entrada!$D$7:$D$3006,$D$5,Entrada!$I$7:$I$3006,P1996)</f>
        <v>#DIV/0!</v>
      </c>
      <c r="R1996" s="80" t="e">
        <f>AVERAGEIFS(Entrada!$J$7:$J$3006,Entrada!$D$7:$D$3006,$D$5,Entrada!$I$7:$I$3006,P1996)</f>
        <v>#DIV/0!</v>
      </c>
      <c r="S1996" s="80">
        <v>1.992E-2</v>
      </c>
    </row>
    <row r="1997" spans="14:19" ht="15" customHeight="1">
      <c r="N1997" s="80" t="str">
        <f t="shared" si="67"/>
        <v/>
      </c>
      <c r="O1997" s="80" t="str">
        <f t="shared" si="68"/>
        <v/>
      </c>
      <c r="P1997" s="80" t="str">
        <f>IF(PI_For!C1999=0,"Não cadastrado",PI_For!C1999)</f>
        <v>Não cadastrado</v>
      </c>
      <c r="Q1997" s="80" t="e">
        <f>AVERAGEIFS(Entrada!$G$7:$G$3006,Entrada!$D$7:$D$3006,$D$5,Entrada!$I$7:$I$3006,P1997)</f>
        <v>#DIV/0!</v>
      </c>
      <c r="R1997" s="80" t="e">
        <f>AVERAGEIFS(Entrada!$J$7:$J$3006,Entrada!$D$7:$D$3006,$D$5,Entrada!$I$7:$I$3006,P1997)</f>
        <v>#DIV/0!</v>
      </c>
      <c r="S1997" s="80">
        <v>1.993E-2</v>
      </c>
    </row>
    <row r="1998" spans="14:19" ht="15" customHeight="1">
      <c r="N1998" s="80" t="str">
        <f t="shared" si="67"/>
        <v/>
      </c>
      <c r="O1998" s="80" t="str">
        <f t="shared" si="68"/>
        <v/>
      </c>
      <c r="P1998" s="80" t="str">
        <f>IF(PI_For!C2000=0,"Não cadastrado",PI_For!C2000)</f>
        <v>Não cadastrado</v>
      </c>
      <c r="Q1998" s="80" t="e">
        <f>AVERAGEIFS(Entrada!$G$7:$G$3006,Entrada!$D$7:$D$3006,$D$5,Entrada!$I$7:$I$3006,P1998)</f>
        <v>#DIV/0!</v>
      </c>
      <c r="R1998" s="80" t="e">
        <f>AVERAGEIFS(Entrada!$J$7:$J$3006,Entrada!$D$7:$D$3006,$D$5,Entrada!$I$7:$I$3006,P1998)</f>
        <v>#DIV/0!</v>
      </c>
      <c r="S1998" s="80">
        <v>1.9939999999999999E-2</v>
      </c>
    </row>
    <row r="1999" spans="14:19" ht="15" customHeight="1">
      <c r="N1999" s="80" t="str">
        <f t="shared" si="67"/>
        <v/>
      </c>
      <c r="O1999" s="80" t="str">
        <f t="shared" si="68"/>
        <v/>
      </c>
      <c r="P1999" s="80" t="str">
        <f>IF(PI_For!C2001=0,"Não cadastrado",PI_For!C2001)</f>
        <v>Não cadastrado</v>
      </c>
      <c r="Q1999" s="80" t="e">
        <f>AVERAGEIFS(Entrada!$G$7:$G$3006,Entrada!$D$7:$D$3006,$D$5,Entrada!$I$7:$I$3006,P1999)</f>
        <v>#DIV/0!</v>
      </c>
      <c r="R1999" s="80" t="e">
        <f>AVERAGEIFS(Entrada!$J$7:$J$3006,Entrada!$D$7:$D$3006,$D$5,Entrada!$I$7:$I$3006,P1999)</f>
        <v>#DIV/0!</v>
      </c>
      <c r="S1999" s="80">
        <v>1.9949999999999999E-2</v>
      </c>
    </row>
    <row r="2000" spans="14:19" ht="15" customHeight="1">
      <c r="N2000" s="80" t="str">
        <f t="shared" si="67"/>
        <v/>
      </c>
      <c r="O2000" s="80" t="str">
        <f t="shared" si="68"/>
        <v/>
      </c>
      <c r="P2000" s="80" t="str">
        <f>IF(PI_For!C2002=0,"Não cadastrado",PI_For!C2002)</f>
        <v>Não cadastrado</v>
      </c>
      <c r="Q2000" s="80" t="e">
        <f>AVERAGEIFS(Entrada!$G$7:$G$3006,Entrada!$D$7:$D$3006,$D$5,Entrada!$I$7:$I$3006,P2000)</f>
        <v>#DIV/0!</v>
      </c>
      <c r="R2000" s="80" t="e">
        <f>AVERAGEIFS(Entrada!$J$7:$J$3006,Entrada!$D$7:$D$3006,$D$5,Entrada!$I$7:$I$3006,P2000)</f>
        <v>#DIV/0!</v>
      </c>
      <c r="S2000" s="80">
        <v>1.9959999999999999E-2</v>
      </c>
    </row>
    <row r="2001" spans="14:19" ht="15" customHeight="1">
      <c r="N2001" s="80" t="str">
        <f t="shared" si="67"/>
        <v/>
      </c>
      <c r="O2001" s="80" t="str">
        <f t="shared" si="68"/>
        <v/>
      </c>
      <c r="P2001" s="80" t="str">
        <f>IF(PI_For!C2003=0,"Não cadastrado",PI_For!C2003)</f>
        <v>Não cadastrado</v>
      </c>
      <c r="Q2001" s="80" t="e">
        <f>AVERAGEIFS(Entrada!$G$7:$G$3006,Entrada!$D$7:$D$3006,$D$5,Entrada!$I$7:$I$3006,P2001)</f>
        <v>#DIV/0!</v>
      </c>
      <c r="R2001" s="80" t="e">
        <f>AVERAGEIFS(Entrada!$J$7:$J$3006,Entrada!$D$7:$D$3006,$D$5,Entrada!$I$7:$I$3006,P2001)</f>
        <v>#DIV/0!</v>
      </c>
      <c r="S2001" s="80">
        <v>1.9970000000000002E-2</v>
      </c>
    </row>
    <row r="2002" spans="14:19" ht="15" customHeight="1">
      <c r="N2002" s="80" t="str">
        <f t="shared" si="67"/>
        <v/>
      </c>
      <c r="O2002" s="80" t="str">
        <f t="shared" si="68"/>
        <v/>
      </c>
      <c r="P2002" s="80" t="str">
        <f>IF(PI_For!C2004=0,"Não cadastrado",PI_For!C2004)</f>
        <v>Não cadastrado</v>
      </c>
      <c r="Q2002" s="80" t="e">
        <f>AVERAGEIFS(Entrada!$G$7:$G$3006,Entrada!$D$7:$D$3006,$D$5,Entrada!$I$7:$I$3006,P2002)</f>
        <v>#DIV/0!</v>
      </c>
      <c r="R2002" s="80" t="e">
        <f>AVERAGEIFS(Entrada!$J$7:$J$3006,Entrada!$D$7:$D$3006,$D$5,Entrada!$I$7:$I$3006,P2002)</f>
        <v>#DIV/0!</v>
      </c>
      <c r="S2002" s="80">
        <v>1.9980000000000001E-2</v>
      </c>
    </row>
    <row r="2003" spans="14:19" ht="15" customHeight="1">
      <c r="N2003" s="80" t="str">
        <f t="shared" si="67"/>
        <v/>
      </c>
      <c r="O2003" s="80" t="str">
        <f t="shared" si="68"/>
        <v/>
      </c>
      <c r="P2003" s="80" t="str">
        <f>IF(PI_For!C2005=0,"Não cadastrado",PI_For!C2005)</f>
        <v>Não cadastrado</v>
      </c>
      <c r="Q2003" s="80" t="e">
        <f>AVERAGEIFS(Entrada!$G$7:$G$3006,Entrada!$D$7:$D$3006,$D$5,Entrada!$I$7:$I$3006,P2003)</f>
        <v>#DIV/0!</v>
      </c>
      <c r="R2003" s="80" t="e">
        <f>AVERAGEIFS(Entrada!$J$7:$J$3006,Entrada!$D$7:$D$3006,$D$5,Entrada!$I$7:$I$3006,P2003)</f>
        <v>#DIV/0!</v>
      </c>
      <c r="S2003" s="80">
        <v>1.9990000000000001E-2</v>
      </c>
    </row>
    <row r="2004" spans="14:19" ht="15" customHeight="1">
      <c r="N2004" s="80" t="str">
        <f t="shared" si="67"/>
        <v/>
      </c>
      <c r="O2004" s="80" t="str">
        <f t="shared" si="68"/>
        <v/>
      </c>
      <c r="P2004" s="80" t="str">
        <f>IF(PI_For!C2006=0,"Não cadastrado",PI_For!C2006)</f>
        <v>Não cadastrado</v>
      </c>
      <c r="Q2004" s="80" t="e">
        <f>AVERAGEIFS(Entrada!$G$7:$G$3006,Entrada!$D$7:$D$3006,$D$5,Entrada!$I$7:$I$3006,P2004)</f>
        <v>#DIV/0!</v>
      </c>
      <c r="R2004" s="80" t="e">
        <f>AVERAGEIFS(Entrada!$J$7:$J$3006,Entrada!$D$7:$D$3006,$D$5,Entrada!$I$7:$I$3006,P2004)</f>
        <v>#DIV/0!</v>
      </c>
      <c r="S2004" s="80">
        <v>0.02</v>
      </c>
    </row>
    <row r="2005" spans="14:19" ht="15" customHeight="1"/>
    <row r="2006" spans="14:19" ht="15" customHeight="1"/>
    <row r="2007" spans="14:19" ht="15" customHeight="1"/>
    <row r="2008" spans="14:19" ht="15" customHeight="1"/>
    <row r="2009" spans="14:19" ht="15" customHeight="1"/>
    <row r="2010" spans="14:19" ht="15" customHeight="1"/>
    <row r="2011" spans="14:19" ht="15" customHeight="1"/>
    <row r="2012" spans="14:19" ht="15" customHeight="1"/>
    <row r="2013" spans="14:19" ht="15" customHeight="1"/>
    <row r="2014" spans="14:19" ht="15" customHeight="1"/>
    <row r="2015" spans="14:19" ht="15" customHeight="1"/>
    <row r="2016" spans="14:19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</sheetData>
  <sheetProtection selectLockedCells="1"/>
  <mergeCells count="9">
    <mergeCell ref="C26:G26"/>
    <mergeCell ref="C27:G27"/>
    <mergeCell ref="C28:G28"/>
    <mergeCell ref="D5:F5"/>
    <mergeCell ref="C7:D7"/>
    <mergeCell ref="C22:D22"/>
    <mergeCell ref="E22:G22"/>
    <mergeCell ref="C24:G24"/>
    <mergeCell ref="C25:G25"/>
  </mergeCells>
  <conditionalFormatting sqref="D20">
    <cfRule type="cellIs" dxfId="5" priority="1" operator="equal">
      <formula>"A"</formula>
    </cfRule>
    <cfRule type="cellIs" dxfId="4" priority="2" operator="equal">
      <formula>"B"</formula>
    </cfRule>
    <cfRule type="cellIs" dxfId="3" priority="3" operator="equal">
      <formula>"C"</formula>
    </cfRule>
  </conditionalFormatting>
  <dataValidations count="2">
    <dataValidation type="list" allowBlank="1" showInputMessage="1" showErrorMessage="1" sqref="E22:G22">
      <formula1>"Melhor prazo de entrega,Melhor custo unitário"</formula1>
    </dataValidation>
    <dataValidation type="list" allowBlank="1" showInputMessage="1" showErrorMessage="1" sqref="D5:F5">
      <formula1>$K$5:$K$1004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" operator="beginsWith" id="{D731FCF3-D051-4092-AFAB-0F2663C17839}">
            <xm:f>LEFT(D11,LEN("Estoque confortável"))="Estoque confortável"</xm:f>
            <xm:f>"Estoque confortável"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5" operator="beginsWith" id="{EC2D3AB2-E397-4D5F-8667-F0618C1D4E3D}">
            <xm:f>LEFT(D11,LEN("Quase"))="Quase"</xm:f>
            <xm:f>"Quase"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beginsWith" priority="6" operator="beginsWith" id="{631178E4-1424-4DC1-864D-C4F342156788}">
            <xm:f>LEFT(D11,LEN("Estoque"))="Estoque"</xm:f>
            <xm:f>"Estoque"</xm:f>
            <x14:dxf>
              <font>
                <color rgb="FF9C6500"/>
              </font>
              <fill>
                <patternFill>
                  <bgColor rgb="FFFFEB99"/>
                </patternFill>
              </fill>
            </x14:dxf>
          </x14:cfRule>
          <x14:cfRule type="beginsWith" priority="7" operator="beginsWith" id="{1ABB215F-203B-42D6-A8B7-1449899F65D6}">
            <xm:f>LEFT(D11,LEN("Sem"))="Sem"</xm:f>
            <xm:f>"Sem"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6"/>
  <dimension ref="A1:Z1012"/>
  <sheetViews>
    <sheetView showGridLines="0" zoomScale="90" zoomScaleNormal="90" zoomScalePageLayoutView="90" workbookViewId="0">
      <selection activeCell="B1" sqref="B1"/>
    </sheetView>
  </sheetViews>
  <sheetFormatPr defaultColWidth="0" defaultRowHeight="15" zeroHeight="1"/>
  <cols>
    <col min="1" max="1" width="27.7109375" style="1" customWidth="1"/>
    <col min="2" max="2" width="3.85546875" customWidth="1"/>
    <col min="3" max="26" width="9.140625" customWidth="1"/>
    <col min="27" max="16384" width="9.140625" hidden="1"/>
  </cols>
  <sheetData>
    <row r="1" spans="1:26" s="4" customFormat="1" ht="33.950000000000003" customHeight="1">
      <c r="A1" s="111" t="s">
        <v>165</v>
      </c>
      <c r="C1" s="5" t="s">
        <v>4</v>
      </c>
    </row>
    <row r="2" spans="1:26" s="4" customFormat="1" ht="21.6" customHeight="1">
      <c r="A2" s="112"/>
    </row>
    <row r="3" spans="1:26" s="4" customFormat="1" ht="21.6" customHeight="1">
      <c r="A3" s="112"/>
    </row>
    <row r="4" spans="1:26" ht="30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 t="s">
        <v>76</v>
      </c>
    </row>
    <row r="5" spans="1:26" ht="30" customHeight="1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tr">
        <f>RC_atual!C11</f>
        <v>Janeiro</v>
      </c>
      <c r="T5" s="81">
        <f>RC_atual!F11+RC_atual!E7</f>
        <v>-5</v>
      </c>
      <c r="U5" s="84"/>
      <c r="V5" s="84"/>
      <c r="W5" s="84"/>
      <c r="X5" s="84"/>
      <c r="Y5" s="84"/>
      <c r="Z5" s="84"/>
    </row>
    <row r="6" spans="1:26" ht="30" customHeigh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tr">
        <f>RC_atual!C12</f>
        <v>Fevereiro</v>
      </c>
      <c r="T6" s="81">
        <f>RC_atual!F12+T5</f>
        <v>-10</v>
      </c>
      <c r="U6" s="84"/>
      <c r="V6" s="84"/>
      <c r="W6" s="84"/>
      <c r="X6" s="84"/>
      <c r="Y6" s="84"/>
      <c r="Z6" s="84"/>
    </row>
    <row r="7" spans="1:2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tr">
        <f>RC_atual!C13</f>
        <v>Março</v>
      </c>
      <c r="T7" s="81">
        <f>RC_atual!F13+T6</f>
        <v>-15</v>
      </c>
      <c r="U7" s="84"/>
      <c r="V7" s="84"/>
      <c r="W7" s="84"/>
      <c r="X7" s="84"/>
      <c r="Y7" s="84"/>
      <c r="Z7" s="84"/>
    </row>
    <row r="8" spans="1:26" ht="30" customHeight="1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tr">
        <f>RC_atual!C14</f>
        <v>Abril</v>
      </c>
      <c r="T8" s="81">
        <f>RC_atual!F14+T7</f>
        <v>-20</v>
      </c>
      <c r="U8" s="84"/>
      <c r="V8" s="84"/>
      <c r="W8" s="84"/>
      <c r="X8" s="84"/>
      <c r="Y8" s="84"/>
      <c r="Z8" s="84"/>
    </row>
    <row r="9" spans="1:26" ht="30" customHeight="1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tr">
        <f>RC_atual!C15</f>
        <v>Maio</v>
      </c>
      <c r="T9" s="81">
        <f>RC_atual!F15+T8</f>
        <v>-25</v>
      </c>
      <c r="U9" s="84"/>
      <c r="V9" s="84"/>
      <c r="W9" s="84"/>
      <c r="X9" s="84"/>
      <c r="Y9" s="84"/>
      <c r="Z9" s="84"/>
    </row>
    <row r="10" spans="1:26" ht="30" customHeigh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tr">
        <f>RC_atual!C16</f>
        <v>Junho</v>
      </c>
      <c r="T10" s="81">
        <f>RC_atual!F16+T9</f>
        <v>-30</v>
      </c>
      <c r="U10" s="84"/>
      <c r="V10" s="84"/>
      <c r="W10" s="84"/>
      <c r="X10" s="84"/>
      <c r="Y10" s="84"/>
      <c r="Z10" s="84"/>
    </row>
    <row r="11" spans="1:26" ht="30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tr">
        <f>RC_atual!C17</f>
        <v>Julho</v>
      </c>
      <c r="T11" s="81">
        <f>RC_atual!F17+T10</f>
        <v>-35</v>
      </c>
      <c r="U11" s="84"/>
      <c r="V11" s="84"/>
      <c r="W11" s="84"/>
      <c r="X11" s="84"/>
      <c r="Y11" s="84"/>
      <c r="Z11" s="84"/>
    </row>
    <row r="12" spans="1:26" ht="30" customHeight="1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tr">
        <f>RC_atual!C18</f>
        <v>Agosto</v>
      </c>
      <c r="T12" s="81">
        <f>RC_atual!F18+T11</f>
        <v>-40</v>
      </c>
      <c r="U12" s="84"/>
      <c r="V12" s="84"/>
      <c r="W12" s="84"/>
      <c r="X12" s="84"/>
      <c r="Y12" s="84"/>
      <c r="Z12" s="84"/>
    </row>
    <row r="13" spans="1:26" ht="30" customHeight="1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tr">
        <f>RC_atual!C19</f>
        <v>Setembro</v>
      </c>
      <c r="T13" s="81">
        <f>RC_atual!F19+T12</f>
        <v>-45</v>
      </c>
      <c r="U13" s="84"/>
      <c r="V13" s="84"/>
      <c r="W13" s="84"/>
      <c r="X13" s="84"/>
      <c r="Y13" s="84"/>
      <c r="Z13" s="84"/>
    </row>
    <row r="14" spans="1:26" ht="30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tr">
        <f>RC_atual!C20</f>
        <v>Outubro</v>
      </c>
      <c r="T14" s="81">
        <f>RC_atual!F20+T13</f>
        <v>-50</v>
      </c>
      <c r="U14" s="84"/>
      <c r="V14" s="84"/>
      <c r="W14" s="84"/>
      <c r="X14" s="84"/>
      <c r="Y14" s="84"/>
      <c r="Z14" s="84"/>
    </row>
    <row r="15" spans="1:26" ht="30" customHeight="1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tr">
        <f>RC_atual!C21</f>
        <v>Novembro</v>
      </c>
      <c r="T15" s="81">
        <f>RC_atual!F21+T14</f>
        <v>-55</v>
      </c>
      <c r="U15" s="84"/>
      <c r="V15" s="84"/>
      <c r="W15" s="84"/>
      <c r="X15" s="84"/>
      <c r="Y15" s="84"/>
      <c r="Z15" s="84"/>
    </row>
    <row r="16" spans="1:26" ht="30" customHeight="1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tr">
        <f>RC_atual!C22</f>
        <v>Dezembro</v>
      </c>
      <c r="T16" s="81">
        <f>RC_atual!F22+T15</f>
        <v>-60</v>
      </c>
      <c r="U16" s="84"/>
      <c r="V16" s="84"/>
      <c r="W16" s="84"/>
      <c r="X16" s="84"/>
      <c r="Y16" s="84"/>
      <c r="Z16" s="84"/>
    </row>
    <row r="17" spans="3:26" ht="30" customHeigh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84"/>
      <c r="T17" s="86"/>
      <c r="U17" s="84"/>
      <c r="V17" s="84"/>
      <c r="W17" s="84"/>
      <c r="X17" s="84"/>
      <c r="Y17" s="84"/>
      <c r="Z17" s="84"/>
    </row>
    <row r="18" spans="3:26" ht="30" customHeight="1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84"/>
      <c r="T18" s="84"/>
      <c r="U18" s="84"/>
      <c r="V18" s="84"/>
      <c r="W18" s="84"/>
      <c r="X18" s="84"/>
      <c r="Y18" s="84"/>
      <c r="Z18" s="84"/>
    </row>
    <row r="19" spans="3:26" ht="30" customHeigh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84"/>
      <c r="T19" s="84"/>
      <c r="U19" s="84"/>
      <c r="V19" s="84"/>
      <c r="W19" s="84"/>
      <c r="X19" s="84"/>
      <c r="Y19" s="84"/>
      <c r="Z19" s="84"/>
    </row>
    <row r="20" spans="3:26" ht="30" customHeight="1" thickBo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84"/>
      <c r="T20" s="84"/>
      <c r="U20" s="84"/>
      <c r="V20" s="84"/>
      <c r="W20" s="84"/>
      <c r="X20" s="84"/>
      <c r="Y20" s="84"/>
      <c r="Z20" s="84"/>
    </row>
    <row r="21" spans="3:26" ht="45" customHeight="1" thickTop="1" thickBot="1">
      <c r="K21" s="88" t="e">
        <f>IF(S23=1,"=)",IF(S23&gt;=0.95,"!","=("))</f>
        <v>#DIV/0!</v>
      </c>
      <c r="L21" s="142" t="e">
        <f>IF(K21="=)","Boas notícias",IF(K21="!","Atenção no estoque","Alerta vermelho"))</f>
        <v>#DIV/0!</v>
      </c>
      <c r="M21" s="143"/>
      <c r="N21" s="143"/>
      <c r="O21" s="143"/>
      <c r="P21" s="143"/>
      <c r="Q21" s="144"/>
      <c r="R21" s="84"/>
      <c r="S21" s="2" t="s">
        <v>161</v>
      </c>
      <c r="T21" s="2" t="s">
        <v>162</v>
      </c>
      <c r="U21" s="2"/>
      <c r="V21" s="84"/>
      <c r="W21" s="84"/>
      <c r="X21" s="84"/>
      <c r="Y21" s="84"/>
      <c r="Z21" s="84"/>
    </row>
    <row r="22" spans="3:26" ht="8.1" customHeight="1" thickTop="1">
      <c r="K22" s="89"/>
      <c r="L22" s="90"/>
      <c r="M22" s="90"/>
      <c r="N22" s="90"/>
      <c r="O22" s="90"/>
      <c r="P22" s="90"/>
      <c r="Q22" s="91"/>
      <c r="R22" s="84"/>
      <c r="S22" s="2">
        <f>COUNTIF(PG!$Q$7:$Q$1006,1)</f>
        <v>0</v>
      </c>
      <c r="T22" s="2">
        <f>COUNTIF(PG!$Q$7:$Q$1006,0)</f>
        <v>0</v>
      </c>
      <c r="U22" s="2"/>
      <c r="V22" s="84"/>
      <c r="W22" s="84"/>
      <c r="X22" s="84"/>
      <c r="Y22" s="84"/>
      <c r="Z22" s="84"/>
    </row>
    <row r="23" spans="3:26" ht="30" customHeight="1">
      <c r="K23" s="145" t="e">
        <f>IF(K21="=(",K28,IF(K21="!",L28,M28))</f>
        <v>#DIV/0!</v>
      </c>
      <c r="L23" s="146"/>
      <c r="M23" s="146"/>
      <c r="N23" s="146"/>
      <c r="O23" s="146"/>
      <c r="P23" s="146"/>
      <c r="Q23" s="147"/>
      <c r="R23" s="84"/>
      <c r="S23" s="94" t="e">
        <f>S22/SUM(S22:T22)</f>
        <v>#DIV/0!</v>
      </c>
      <c r="T23" s="79" t="e">
        <f>1-S23</f>
        <v>#DIV/0!</v>
      </c>
      <c r="U23" s="2"/>
      <c r="V23" s="84"/>
      <c r="W23" s="84"/>
      <c r="X23" s="84"/>
      <c r="Y23" s="84"/>
      <c r="Z23" s="84"/>
    </row>
    <row r="24" spans="3:26" ht="30" customHeight="1">
      <c r="K24" s="145"/>
      <c r="L24" s="146"/>
      <c r="M24" s="146"/>
      <c r="N24" s="146"/>
      <c r="O24" s="146"/>
      <c r="P24" s="146"/>
      <c r="Q24" s="147"/>
      <c r="R24" s="84"/>
      <c r="S24" s="2"/>
      <c r="T24" s="2"/>
      <c r="U24" s="2"/>
      <c r="V24" s="84"/>
      <c r="W24" s="84"/>
      <c r="X24" s="84"/>
      <c r="Y24" s="84"/>
      <c r="Z24" s="84"/>
    </row>
    <row r="25" spans="3:26" ht="30" customHeight="1">
      <c r="K25" s="145"/>
      <c r="L25" s="146"/>
      <c r="M25" s="146"/>
      <c r="N25" s="146"/>
      <c r="O25" s="146"/>
      <c r="P25" s="146"/>
      <c r="Q25" s="147"/>
      <c r="R25" s="84"/>
      <c r="S25" s="84"/>
      <c r="T25" s="84"/>
      <c r="U25" s="84"/>
      <c r="V25" s="84"/>
      <c r="W25" s="84"/>
      <c r="X25" s="84"/>
      <c r="Y25" s="84"/>
      <c r="Z25" s="84"/>
    </row>
    <row r="26" spans="3:26" ht="30" customHeight="1">
      <c r="K26" s="145"/>
      <c r="L26" s="146"/>
      <c r="M26" s="146"/>
      <c r="N26" s="146"/>
      <c r="O26" s="146"/>
      <c r="P26" s="146"/>
      <c r="Q26" s="147"/>
      <c r="R26" s="84"/>
      <c r="S26" s="84"/>
      <c r="T26" s="84"/>
      <c r="U26" s="84"/>
      <c r="V26" s="84"/>
      <c r="W26" s="84"/>
      <c r="X26" s="84"/>
      <c r="Y26" s="84"/>
      <c r="Z26" s="84"/>
    </row>
    <row r="27" spans="3:26" ht="30" customHeight="1" thickBot="1">
      <c r="K27" s="148"/>
      <c r="L27" s="149"/>
      <c r="M27" s="149"/>
      <c r="N27" s="149"/>
      <c r="O27" s="149"/>
      <c r="P27" s="149"/>
      <c r="Q27" s="150"/>
      <c r="R27" s="84"/>
      <c r="S27" s="84"/>
      <c r="T27" s="84"/>
      <c r="U27" s="84"/>
      <c r="V27" s="84"/>
      <c r="W27" s="84"/>
      <c r="X27" s="84"/>
      <c r="Y27" s="84"/>
      <c r="Z27" s="84"/>
    </row>
    <row r="28" spans="3:26" ht="30" customHeight="1" thickTop="1">
      <c r="K28" s="2" t="e">
        <f>T23*100&amp;"% de seus produtos se encontram abaixo do estoque mínimo. Faça os pedidos imediatamente!"</f>
        <v>#DIV/0!</v>
      </c>
      <c r="L28" s="2" t="s">
        <v>159</v>
      </c>
      <c r="M28" s="2" t="s">
        <v>160</v>
      </c>
      <c r="N28" s="2"/>
      <c r="O28" s="2"/>
      <c r="P28" s="2"/>
      <c r="Q28" s="2"/>
      <c r="R28" s="84"/>
      <c r="S28" s="84"/>
      <c r="T28" s="84"/>
      <c r="U28" s="84"/>
      <c r="V28" s="84"/>
      <c r="W28" s="84"/>
      <c r="X28" s="84"/>
      <c r="Y28" s="84"/>
      <c r="Z28" s="84"/>
    </row>
    <row r="29" spans="3:26" ht="30" customHeight="1" thickBo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4"/>
      <c r="S29" s="84"/>
      <c r="T29" s="84"/>
      <c r="U29" s="84"/>
      <c r="V29" s="84"/>
      <c r="W29" s="84"/>
      <c r="X29" s="84"/>
      <c r="Y29" s="84"/>
      <c r="Z29" s="84"/>
    </row>
    <row r="30" spans="3:26" ht="30" customHeight="1" thickTop="1" thickBot="1">
      <c r="C30" s="136" t="s">
        <v>111</v>
      </c>
      <c r="D30" s="141"/>
      <c r="E30" s="137"/>
      <c r="F30" s="138" t="str">
        <f>RC_ind!D5</f>
        <v>Prego</v>
      </c>
      <c r="G30" s="139"/>
      <c r="H30" s="140"/>
      <c r="I30" s="2" t="str">
        <f>Graf!$F$30&amp;": entrada vs sáida"</f>
        <v>Prego: entrada vs sáida</v>
      </c>
      <c r="J30" s="2" t="str">
        <f>F30&amp;": estoque anual"</f>
        <v>Prego: estoque anual</v>
      </c>
      <c r="K30" s="2"/>
      <c r="L30" s="2"/>
      <c r="M30" s="2"/>
      <c r="N30" s="2"/>
      <c r="O30" s="2"/>
      <c r="P30" s="2"/>
      <c r="Q30" s="2"/>
      <c r="R30" s="2"/>
      <c r="S30" s="84"/>
      <c r="T30" s="84"/>
      <c r="U30" s="84"/>
      <c r="V30" s="84"/>
      <c r="W30" s="84"/>
      <c r="X30" s="84"/>
      <c r="Y30" s="84"/>
      <c r="Z30" s="84"/>
    </row>
    <row r="31" spans="3:26" ht="30" customHeight="1" thickTop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84"/>
      <c r="T31" s="84"/>
      <c r="U31" s="84"/>
      <c r="V31" s="84"/>
      <c r="W31" s="84"/>
      <c r="X31" s="84"/>
      <c r="Y31" s="84"/>
      <c r="Z31" s="84"/>
    </row>
    <row r="32" spans="3:26" ht="30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84"/>
      <c r="T32" s="84"/>
      <c r="U32" s="84"/>
      <c r="V32" s="84"/>
      <c r="W32" s="84"/>
      <c r="X32" s="84"/>
      <c r="Y32" s="84"/>
      <c r="Z32" s="84"/>
    </row>
    <row r="33" spans="3:26" ht="30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84"/>
      <c r="T33" s="84"/>
      <c r="U33" s="84"/>
      <c r="V33" s="84"/>
      <c r="W33" s="84"/>
      <c r="X33" s="84"/>
      <c r="Y33" s="84"/>
      <c r="Z33" s="84"/>
    </row>
    <row r="34" spans="3:26" ht="30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84"/>
      <c r="T34" s="84"/>
      <c r="U34" s="84"/>
      <c r="V34" s="84"/>
      <c r="W34" s="84"/>
      <c r="X34" s="84"/>
      <c r="Y34" s="84"/>
      <c r="Z34" s="84"/>
    </row>
    <row r="35" spans="3:26" ht="30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84"/>
      <c r="T35" s="84"/>
      <c r="U35" s="84"/>
      <c r="V35" s="84"/>
      <c r="W35" s="84"/>
      <c r="X35" s="84"/>
      <c r="Y35" s="84"/>
      <c r="Z35" s="84"/>
    </row>
    <row r="36" spans="3:26" ht="30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4"/>
      <c r="T36" s="84"/>
      <c r="U36" s="84"/>
      <c r="V36" s="84"/>
      <c r="W36" s="84"/>
      <c r="X36" s="84"/>
      <c r="Y36" s="84"/>
      <c r="Z36" s="84"/>
    </row>
    <row r="37" spans="3:26" ht="30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84"/>
      <c r="T37" s="84"/>
      <c r="U37" s="84"/>
      <c r="V37" s="84"/>
      <c r="W37" s="84"/>
      <c r="X37" s="84"/>
      <c r="Y37" s="84"/>
      <c r="Z37" s="84"/>
    </row>
    <row r="38" spans="3:26" ht="30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84"/>
      <c r="T38" s="84"/>
      <c r="U38" s="84"/>
      <c r="V38" s="84"/>
      <c r="W38" s="84"/>
      <c r="X38" s="84"/>
      <c r="Y38" s="84"/>
      <c r="Z38" s="84"/>
    </row>
    <row r="39" spans="3:26" ht="30" customHeight="1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84"/>
      <c r="T39" s="84"/>
      <c r="U39" s="84"/>
      <c r="V39" s="84"/>
      <c r="W39" s="84"/>
      <c r="X39" s="84"/>
      <c r="Y39" s="84"/>
      <c r="Z39" s="84"/>
    </row>
    <row r="40" spans="3:26" ht="30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84"/>
      <c r="T40" s="84"/>
      <c r="U40" s="84"/>
      <c r="V40" s="84"/>
      <c r="W40" s="84"/>
      <c r="X40" s="84"/>
      <c r="Y40" s="84"/>
      <c r="Z40" s="84"/>
    </row>
    <row r="41" spans="3:26" ht="30" customHeight="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4"/>
      <c r="T41" s="84"/>
      <c r="U41" s="84"/>
      <c r="V41" s="84"/>
      <c r="W41" s="84"/>
      <c r="X41" s="84"/>
      <c r="Y41" s="84"/>
      <c r="Z41" s="84"/>
    </row>
    <row r="42" spans="3:26" ht="30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84"/>
      <c r="T42" s="84"/>
      <c r="U42" s="84"/>
      <c r="V42" s="84"/>
      <c r="W42" s="84"/>
      <c r="X42" s="84"/>
      <c r="Y42" s="84"/>
      <c r="Z42" s="84"/>
    </row>
    <row r="43" spans="3:26" ht="30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84"/>
      <c r="T43" s="84"/>
      <c r="U43" s="84"/>
      <c r="V43" s="84"/>
      <c r="W43" s="84"/>
      <c r="X43" s="84"/>
      <c r="Y43" s="84"/>
      <c r="Z43" s="84"/>
    </row>
    <row r="44" spans="3:26" ht="30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84"/>
      <c r="T44" s="84"/>
      <c r="U44" s="84"/>
      <c r="V44" s="84"/>
      <c r="W44" s="84"/>
      <c r="X44" s="84"/>
      <c r="Y44" s="84"/>
      <c r="Z44" s="84"/>
    </row>
    <row r="45" spans="3:26" ht="30" customHeigh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84"/>
      <c r="T45" s="84"/>
      <c r="U45" s="84"/>
      <c r="V45" s="84"/>
      <c r="W45" s="84"/>
      <c r="X45" s="84"/>
      <c r="Y45" s="84"/>
      <c r="Z45" s="84"/>
    </row>
    <row r="46" spans="3:26" ht="30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84"/>
      <c r="T46" s="84"/>
      <c r="U46" s="84"/>
      <c r="V46" s="84"/>
      <c r="W46" s="84"/>
      <c r="X46" s="84"/>
      <c r="Y46" s="84"/>
      <c r="Z46" s="84"/>
    </row>
    <row r="47" spans="3:26" ht="30" customHeight="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84"/>
      <c r="T47" s="84"/>
      <c r="U47" s="84"/>
      <c r="V47" s="84"/>
      <c r="W47" s="84"/>
      <c r="X47" s="84"/>
      <c r="Y47" s="84"/>
      <c r="Z47" s="84"/>
    </row>
    <row r="48" spans="3:26" ht="30" customHeight="1">
      <c r="C48" s="2"/>
      <c r="D48" s="2"/>
      <c r="E48" s="2"/>
      <c r="F48" s="2"/>
      <c r="G48" s="2"/>
      <c r="H48" s="2"/>
      <c r="I48" s="2"/>
      <c r="J48" s="2"/>
      <c r="K48" s="2" t="s">
        <v>104</v>
      </c>
      <c r="L48" s="81">
        <f>RC_atual!E7</f>
        <v>0</v>
      </c>
      <c r="M48" s="2"/>
      <c r="N48" s="2"/>
      <c r="O48" s="2"/>
      <c r="P48" s="2"/>
      <c r="Q48" s="2"/>
      <c r="R48" s="2"/>
      <c r="S48" s="84"/>
      <c r="T48" s="84"/>
      <c r="U48" s="84"/>
      <c r="V48" s="84"/>
      <c r="W48" s="84"/>
      <c r="X48" s="84"/>
      <c r="Y48" s="84"/>
      <c r="Z48" s="84"/>
    </row>
    <row r="49" spans="3:26" ht="30" customHeight="1">
      <c r="C49" s="2"/>
      <c r="D49" s="2"/>
      <c r="E49" s="2"/>
      <c r="F49" s="2"/>
      <c r="G49" s="2"/>
      <c r="H49" s="2"/>
      <c r="I49" s="2"/>
      <c r="J49" s="2"/>
      <c r="K49" s="2" t="str">
        <f>"Estoque do produto "&amp;F30</f>
        <v>Estoque do produto Prego</v>
      </c>
      <c r="L49" s="81" t="str">
        <f>RC_ind!D10</f>
        <v/>
      </c>
      <c r="M49" s="2"/>
      <c r="N49" s="2"/>
      <c r="O49" s="2"/>
      <c r="P49" s="2"/>
      <c r="Q49" s="2"/>
      <c r="R49" s="2"/>
      <c r="S49" s="84"/>
      <c r="T49" s="84"/>
      <c r="U49" s="84"/>
      <c r="V49" s="84"/>
      <c r="W49" s="84"/>
      <c r="X49" s="84"/>
      <c r="Y49" s="84"/>
      <c r="Z49" s="84"/>
    </row>
    <row r="50" spans="3:26" ht="30" customHeight="1">
      <c r="C50" s="2"/>
      <c r="D50" s="2"/>
      <c r="E50" s="2"/>
      <c r="F50" s="2"/>
      <c r="G50" s="2"/>
      <c r="H50" s="2"/>
      <c r="I50" s="2"/>
      <c r="J50" s="2"/>
      <c r="K50" s="2" t="str">
        <f>F30&amp;" vs total em estoque"</f>
        <v>Prego vs total em estoque</v>
      </c>
      <c r="L50" s="2"/>
      <c r="M50" s="2"/>
      <c r="N50" s="2"/>
      <c r="O50" s="2"/>
      <c r="P50" s="2"/>
      <c r="Q50" s="2"/>
      <c r="R50" s="2"/>
      <c r="S50" s="84"/>
      <c r="T50" s="84"/>
      <c r="U50" s="84"/>
      <c r="V50" s="84"/>
      <c r="W50" s="84"/>
      <c r="X50" s="84"/>
      <c r="Y50" s="84"/>
      <c r="Z50" s="84"/>
    </row>
    <row r="51" spans="3:26" ht="30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84"/>
      <c r="T51" s="84"/>
      <c r="U51" s="84"/>
      <c r="V51" s="84"/>
      <c r="W51" s="84"/>
      <c r="X51" s="84"/>
      <c r="Y51" s="84"/>
      <c r="Z51" s="84"/>
    </row>
    <row r="52" spans="3:26" ht="30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84"/>
      <c r="T52" s="84"/>
      <c r="U52" s="84"/>
      <c r="V52" s="84"/>
      <c r="W52" s="84"/>
      <c r="X52" s="84"/>
      <c r="Y52" s="84"/>
      <c r="Z52" s="84"/>
    </row>
    <row r="53" spans="3:26" ht="30" customHeight="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84"/>
      <c r="T53" s="84"/>
      <c r="U53" s="84"/>
      <c r="V53" s="84"/>
      <c r="W53" s="84"/>
      <c r="X53" s="84"/>
      <c r="Y53" s="84"/>
      <c r="Z53" s="84"/>
    </row>
    <row r="54" spans="3:26" ht="30" customHeight="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84"/>
      <c r="T54" s="84"/>
      <c r="U54" s="84"/>
      <c r="V54" s="84"/>
      <c r="W54" s="84"/>
      <c r="X54" s="84"/>
      <c r="Y54" s="84"/>
      <c r="Z54" s="84"/>
    </row>
    <row r="55" spans="3:26" ht="30" customHeight="1">
      <c r="S55" s="84"/>
      <c r="T55" s="84"/>
      <c r="U55" s="84"/>
      <c r="V55" s="84"/>
      <c r="W55" s="84"/>
      <c r="X55" s="84"/>
      <c r="Y55" s="84"/>
      <c r="Z55" s="84"/>
    </row>
    <row r="56" spans="3:26" ht="30" customHeight="1">
      <c r="S56" s="84"/>
      <c r="T56" s="84"/>
      <c r="U56" s="84"/>
      <c r="V56" s="84"/>
      <c r="W56" s="84"/>
      <c r="X56" s="84"/>
      <c r="Y56" s="84"/>
      <c r="Z56" s="84"/>
    </row>
    <row r="57" spans="3:26" ht="30" customHeight="1">
      <c r="S57" s="84"/>
      <c r="T57" s="84"/>
      <c r="U57" s="84"/>
      <c r="V57" s="84"/>
      <c r="W57" s="84"/>
      <c r="X57" s="84"/>
      <c r="Y57" s="84"/>
      <c r="Z57" s="84"/>
    </row>
    <row r="58" spans="3:26" ht="30" customHeight="1">
      <c r="S58" s="84"/>
      <c r="T58" s="84"/>
      <c r="U58" s="84"/>
      <c r="V58" s="84"/>
      <c r="W58" s="84"/>
      <c r="X58" s="84"/>
      <c r="Y58" s="84"/>
      <c r="Z58" s="84"/>
    </row>
    <row r="59" spans="3:26" ht="30" customHeight="1">
      <c r="S59" s="84"/>
      <c r="T59" s="84"/>
      <c r="U59" s="84"/>
      <c r="V59" s="84"/>
      <c r="W59" s="84"/>
      <c r="X59" s="84"/>
      <c r="Y59" s="84"/>
      <c r="Z59" s="84"/>
    </row>
    <row r="60" spans="3:26" ht="30" customHeight="1">
      <c r="S60" s="84"/>
      <c r="T60" s="84"/>
      <c r="U60" s="84"/>
      <c r="V60" s="84"/>
      <c r="W60" s="84"/>
      <c r="X60" s="84"/>
      <c r="Y60" s="84"/>
      <c r="Z60" s="84"/>
    </row>
    <row r="61" spans="3:26" ht="30" customHeight="1"/>
    <row r="62" spans="3:26" ht="30" customHeight="1"/>
    <row r="63" spans="3:26" ht="30" customHeight="1"/>
    <row r="64" spans="3:26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spans="20:20" ht="30" customHeight="1"/>
    <row r="98" spans="20:20" ht="30" customHeight="1"/>
    <row r="99" spans="20:20" ht="30" customHeight="1"/>
    <row r="100" spans="20:20" ht="30" customHeight="1"/>
    <row r="101" spans="20:20" ht="30" customHeight="1"/>
    <row r="102" spans="20:20" ht="30" customHeight="1"/>
    <row r="103" spans="20:20" ht="30" customHeight="1"/>
    <row r="104" spans="20:20" ht="30" customHeight="1"/>
    <row r="105" spans="20:20" ht="30" customHeight="1"/>
    <row r="106" spans="20:20" ht="30" customHeight="1"/>
    <row r="107" spans="20:20" ht="30" customHeight="1"/>
    <row r="108" spans="20:20" ht="30" customHeight="1"/>
    <row r="109" spans="20:20" hidden="1">
      <c r="T109" t="e">
        <f>IF(PG!K101="","",PG!K101)</f>
        <v>#DIV/0!</v>
      </c>
    </row>
    <row r="110" spans="20:20" hidden="1">
      <c r="T110" t="e">
        <f>IF(PG!K102="","",PG!K102)</f>
        <v>#DIV/0!</v>
      </c>
    </row>
    <row r="111" spans="20:20" hidden="1">
      <c r="T111" t="e">
        <f>IF(PG!K103="","",PG!K103)</f>
        <v>#DIV/0!</v>
      </c>
    </row>
    <row r="112" spans="20:20" hidden="1">
      <c r="T112" t="e">
        <f>IF(PG!K104="","",PG!K104)</f>
        <v>#DIV/0!</v>
      </c>
    </row>
    <row r="113" spans="20:20" hidden="1">
      <c r="T113" t="e">
        <f>IF(PG!K105="","",PG!K105)</f>
        <v>#DIV/0!</v>
      </c>
    </row>
    <row r="114" spans="20:20" hidden="1">
      <c r="T114" t="e">
        <f>IF(PG!K106="","",PG!K106)</f>
        <v>#DIV/0!</v>
      </c>
    </row>
    <row r="115" spans="20:20" hidden="1">
      <c r="T115" t="e">
        <f>IF(PG!K107="","",PG!K107)</f>
        <v>#DIV/0!</v>
      </c>
    </row>
    <row r="116" spans="20:20" hidden="1">
      <c r="T116" t="e">
        <f>IF(PG!K108="","",PG!K108)</f>
        <v>#DIV/0!</v>
      </c>
    </row>
    <row r="117" spans="20:20" hidden="1">
      <c r="T117" t="e">
        <f>IF(PG!K109="","",PG!K109)</f>
        <v>#DIV/0!</v>
      </c>
    </row>
    <row r="118" spans="20:20" hidden="1">
      <c r="T118" t="e">
        <f>IF(PG!K110="","",PG!K110)</f>
        <v>#DIV/0!</v>
      </c>
    </row>
    <row r="119" spans="20:20" hidden="1">
      <c r="T119" t="e">
        <f>IF(PG!K111="","",PG!K111)</f>
        <v>#DIV/0!</v>
      </c>
    </row>
    <row r="120" spans="20:20" hidden="1">
      <c r="T120" t="e">
        <f>IF(PG!K112="","",PG!K112)</f>
        <v>#DIV/0!</v>
      </c>
    </row>
    <row r="121" spans="20:20" hidden="1">
      <c r="T121" t="e">
        <f>IF(PG!K113="","",PG!K113)</f>
        <v>#DIV/0!</v>
      </c>
    </row>
    <row r="122" spans="20:20" hidden="1">
      <c r="T122" t="e">
        <f>IF(PG!K114="","",PG!K114)</f>
        <v>#DIV/0!</v>
      </c>
    </row>
    <row r="123" spans="20:20" hidden="1">
      <c r="T123" t="e">
        <f>IF(PG!K115="","",PG!K115)</f>
        <v>#DIV/0!</v>
      </c>
    </row>
    <row r="124" spans="20:20" hidden="1">
      <c r="T124" t="e">
        <f>IF(PG!K116="","",PG!K116)</f>
        <v>#DIV/0!</v>
      </c>
    </row>
    <row r="125" spans="20:20" hidden="1">
      <c r="T125" t="e">
        <f>IF(PG!K117="","",PG!K117)</f>
        <v>#DIV/0!</v>
      </c>
    </row>
    <row r="126" spans="20:20" hidden="1">
      <c r="T126" t="e">
        <f>IF(PG!K118="","",PG!K118)</f>
        <v>#DIV/0!</v>
      </c>
    </row>
    <row r="127" spans="20:20" hidden="1">
      <c r="T127" t="e">
        <f>IF(PG!K119="","",PG!K119)</f>
        <v>#DIV/0!</v>
      </c>
    </row>
    <row r="128" spans="20:20" hidden="1">
      <c r="T128" t="e">
        <f>IF(PG!K120="","",PG!K120)</f>
        <v>#DIV/0!</v>
      </c>
    </row>
    <row r="129" spans="20:20" hidden="1">
      <c r="T129" t="e">
        <f>IF(PG!K121="","",PG!K121)</f>
        <v>#DIV/0!</v>
      </c>
    </row>
    <row r="130" spans="20:20" hidden="1">
      <c r="T130" t="e">
        <f>IF(PG!K122="","",PG!K122)</f>
        <v>#DIV/0!</v>
      </c>
    </row>
    <row r="131" spans="20:20" hidden="1">
      <c r="T131" t="e">
        <f>IF(PG!K123="","",PG!K123)</f>
        <v>#DIV/0!</v>
      </c>
    </row>
    <row r="132" spans="20:20" hidden="1">
      <c r="T132" t="e">
        <f>IF(PG!K124="","",PG!K124)</f>
        <v>#DIV/0!</v>
      </c>
    </row>
    <row r="133" spans="20:20" hidden="1">
      <c r="T133" t="e">
        <f>IF(PG!K125="","",PG!K125)</f>
        <v>#DIV/0!</v>
      </c>
    </row>
    <row r="134" spans="20:20" hidden="1">
      <c r="T134" t="e">
        <f>IF(PG!K126="","",PG!K126)</f>
        <v>#DIV/0!</v>
      </c>
    </row>
    <row r="135" spans="20:20" hidden="1">
      <c r="T135" t="e">
        <f>IF(PG!K127="","",PG!K127)</f>
        <v>#DIV/0!</v>
      </c>
    </row>
    <row r="136" spans="20:20" hidden="1">
      <c r="T136" t="e">
        <f>IF(PG!K128="","",PG!K128)</f>
        <v>#DIV/0!</v>
      </c>
    </row>
    <row r="137" spans="20:20" hidden="1">
      <c r="T137" t="e">
        <f>IF(PG!K129="","",PG!K129)</f>
        <v>#DIV/0!</v>
      </c>
    </row>
    <row r="138" spans="20:20" hidden="1">
      <c r="T138" t="e">
        <f>IF(PG!K130="","",PG!K130)</f>
        <v>#DIV/0!</v>
      </c>
    </row>
    <row r="139" spans="20:20" hidden="1">
      <c r="T139" t="e">
        <f>IF(PG!K131="","",PG!K131)</f>
        <v>#DIV/0!</v>
      </c>
    </row>
    <row r="140" spans="20:20" hidden="1">
      <c r="T140" t="e">
        <f>IF(PG!K132="","",PG!K132)</f>
        <v>#DIV/0!</v>
      </c>
    </row>
    <row r="141" spans="20:20" hidden="1">
      <c r="T141" t="e">
        <f>IF(PG!K133="","",PG!K133)</f>
        <v>#DIV/0!</v>
      </c>
    </row>
    <row r="142" spans="20:20" hidden="1">
      <c r="T142" t="e">
        <f>IF(PG!K134="","",PG!K134)</f>
        <v>#DIV/0!</v>
      </c>
    </row>
    <row r="143" spans="20:20" hidden="1">
      <c r="T143" t="e">
        <f>IF(PG!K135="","",PG!K135)</f>
        <v>#DIV/0!</v>
      </c>
    </row>
    <row r="144" spans="20:20" hidden="1">
      <c r="T144" t="e">
        <f>IF(PG!K136="","",PG!K136)</f>
        <v>#DIV/0!</v>
      </c>
    </row>
    <row r="145" spans="20:20" hidden="1">
      <c r="T145" t="e">
        <f>IF(PG!K137="","",PG!K137)</f>
        <v>#DIV/0!</v>
      </c>
    </row>
    <row r="146" spans="20:20" hidden="1">
      <c r="T146" t="e">
        <f>IF(PG!K138="","",PG!K138)</f>
        <v>#DIV/0!</v>
      </c>
    </row>
    <row r="147" spans="20:20" hidden="1">
      <c r="T147" t="e">
        <f>IF(PG!K139="","",PG!K139)</f>
        <v>#DIV/0!</v>
      </c>
    </row>
    <row r="148" spans="20:20" hidden="1">
      <c r="T148" t="e">
        <f>IF(PG!K140="","",PG!K140)</f>
        <v>#DIV/0!</v>
      </c>
    </row>
    <row r="149" spans="20:20" hidden="1">
      <c r="T149" t="e">
        <f>IF(PG!K141="","",PG!K141)</f>
        <v>#DIV/0!</v>
      </c>
    </row>
    <row r="150" spans="20:20" hidden="1">
      <c r="T150" t="e">
        <f>IF(PG!K142="","",PG!K142)</f>
        <v>#DIV/0!</v>
      </c>
    </row>
    <row r="151" spans="20:20" hidden="1">
      <c r="T151" t="e">
        <f>IF(PG!K143="","",PG!K143)</f>
        <v>#DIV/0!</v>
      </c>
    </row>
    <row r="152" spans="20:20" hidden="1">
      <c r="T152" t="e">
        <f>IF(PG!K144="","",PG!K144)</f>
        <v>#DIV/0!</v>
      </c>
    </row>
    <row r="153" spans="20:20" hidden="1">
      <c r="T153" t="e">
        <f>IF(PG!K145="","",PG!K145)</f>
        <v>#DIV/0!</v>
      </c>
    </row>
    <row r="154" spans="20:20" hidden="1">
      <c r="T154" t="e">
        <f>IF(PG!K146="","",PG!K146)</f>
        <v>#DIV/0!</v>
      </c>
    </row>
    <row r="155" spans="20:20" hidden="1">
      <c r="T155" t="e">
        <f>IF(PG!K147="","",PG!K147)</f>
        <v>#DIV/0!</v>
      </c>
    </row>
    <row r="156" spans="20:20" hidden="1">
      <c r="T156" t="e">
        <f>IF(PG!K148="","",PG!K148)</f>
        <v>#DIV/0!</v>
      </c>
    </row>
    <row r="157" spans="20:20" hidden="1">
      <c r="T157" t="e">
        <f>IF(PG!K149="","",PG!K149)</f>
        <v>#DIV/0!</v>
      </c>
    </row>
    <row r="158" spans="20:20" hidden="1">
      <c r="T158" t="e">
        <f>IF(PG!K150="","",PG!K150)</f>
        <v>#DIV/0!</v>
      </c>
    </row>
    <row r="159" spans="20:20" hidden="1">
      <c r="T159" t="e">
        <f>IF(PG!K151="","",PG!K151)</f>
        <v>#DIV/0!</v>
      </c>
    </row>
    <row r="160" spans="20:20" hidden="1">
      <c r="T160" t="e">
        <f>IF(PG!K152="","",PG!K152)</f>
        <v>#DIV/0!</v>
      </c>
    </row>
    <row r="161" spans="20:20" hidden="1">
      <c r="T161" t="e">
        <f>IF(PG!K153="","",PG!K153)</f>
        <v>#DIV/0!</v>
      </c>
    </row>
    <row r="162" spans="20:20" hidden="1">
      <c r="T162" t="e">
        <f>IF(PG!K154="","",PG!K154)</f>
        <v>#DIV/0!</v>
      </c>
    </row>
    <row r="163" spans="20:20" hidden="1">
      <c r="T163" t="e">
        <f>IF(PG!K155="","",PG!K155)</f>
        <v>#DIV/0!</v>
      </c>
    </row>
    <row r="164" spans="20:20" hidden="1">
      <c r="T164" t="e">
        <f>IF(PG!K156="","",PG!K156)</f>
        <v>#DIV/0!</v>
      </c>
    </row>
    <row r="165" spans="20:20" hidden="1">
      <c r="T165" t="e">
        <f>IF(PG!K157="","",PG!K157)</f>
        <v>#DIV/0!</v>
      </c>
    </row>
    <row r="166" spans="20:20" hidden="1">
      <c r="T166" t="e">
        <f>IF(PG!K158="","",PG!K158)</f>
        <v>#DIV/0!</v>
      </c>
    </row>
    <row r="167" spans="20:20" hidden="1">
      <c r="T167" t="e">
        <f>IF(PG!K159="","",PG!K159)</f>
        <v>#DIV/0!</v>
      </c>
    </row>
    <row r="168" spans="20:20" hidden="1">
      <c r="T168" t="e">
        <f>IF(PG!K160="","",PG!K160)</f>
        <v>#DIV/0!</v>
      </c>
    </row>
    <row r="169" spans="20:20" hidden="1">
      <c r="T169" t="e">
        <f>IF(PG!K161="","",PG!K161)</f>
        <v>#DIV/0!</v>
      </c>
    </row>
    <row r="170" spans="20:20" hidden="1">
      <c r="T170" t="e">
        <f>IF(PG!K162="","",PG!K162)</f>
        <v>#DIV/0!</v>
      </c>
    </row>
    <row r="171" spans="20:20" hidden="1">
      <c r="T171" t="e">
        <f>IF(PG!K163="","",PG!K163)</f>
        <v>#DIV/0!</v>
      </c>
    </row>
    <row r="172" spans="20:20" hidden="1">
      <c r="T172" t="e">
        <f>IF(PG!K164="","",PG!K164)</f>
        <v>#DIV/0!</v>
      </c>
    </row>
    <row r="173" spans="20:20" hidden="1">
      <c r="T173" t="e">
        <f>IF(PG!K165="","",PG!K165)</f>
        <v>#DIV/0!</v>
      </c>
    </row>
    <row r="174" spans="20:20" hidden="1">
      <c r="T174" t="e">
        <f>IF(PG!K166="","",PG!K166)</f>
        <v>#DIV/0!</v>
      </c>
    </row>
    <row r="175" spans="20:20" hidden="1">
      <c r="T175" t="e">
        <f>IF(PG!K167="","",PG!K167)</f>
        <v>#DIV/0!</v>
      </c>
    </row>
    <row r="176" spans="20:20" hidden="1">
      <c r="T176" t="e">
        <f>IF(PG!K168="","",PG!K168)</f>
        <v>#DIV/0!</v>
      </c>
    </row>
    <row r="177" spans="20:20" hidden="1">
      <c r="T177" t="e">
        <f>IF(PG!K169="","",PG!K169)</f>
        <v>#DIV/0!</v>
      </c>
    </row>
    <row r="178" spans="20:20" hidden="1">
      <c r="T178" t="e">
        <f>IF(PG!K170="","",PG!K170)</f>
        <v>#DIV/0!</v>
      </c>
    </row>
    <row r="179" spans="20:20" hidden="1">
      <c r="T179" t="e">
        <f>IF(PG!K171="","",PG!K171)</f>
        <v>#DIV/0!</v>
      </c>
    </row>
    <row r="180" spans="20:20" hidden="1">
      <c r="T180" t="e">
        <f>IF(PG!K172="","",PG!K172)</f>
        <v>#DIV/0!</v>
      </c>
    </row>
    <row r="181" spans="20:20" hidden="1">
      <c r="T181" t="e">
        <f>IF(PG!K173="","",PG!K173)</f>
        <v>#DIV/0!</v>
      </c>
    </row>
    <row r="182" spans="20:20" hidden="1">
      <c r="T182" t="e">
        <f>IF(PG!K174="","",PG!K174)</f>
        <v>#DIV/0!</v>
      </c>
    </row>
    <row r="183" spans="20:20" hidden="1">
      <c r="T183" t="e">
        <f>IF(PG!K175="","",PG!K175)</f>
        <v>#DIV/0!</v>
      </c>
    </row>
    <row r="184" spans="20:20" hidden="1">
      <c r="T184" t="e">
        <f>IF(PG!K176="","",PG!K176)</f>
        <v>#DIV/0!</v>
      </c>
    </row>
    <row r="185" spans="20:20" hidden="1">
      <c r="T185" t="e">
        <f>IF(PG!K177="","",PG!K177)</f>
        <v>#DIV/0!</v>
      </c>
    </row>
    <row r="186" spans="20:20" hidden="1">
      <c r="T186" t="e">
        <f>IF(PG!K178="","",PG!K178)</f>
        <v>#DIV/0!</v>
      </c>
    </row>
    <row r="187" spans="20:20" hidden="1">
      <c r="T187" t="e">
        <f>IF(PG!K179="","",PG!K179)</f>
        <v>#DIV/0!</v>
      </c>
    </row>
    <row r="188" spans="20:20" hidden="1">
      <c r="T188" t="e">
        <f>IF(PG!K180="","",PG!K180)</f>
        <v>#DIV/0!</v>
      </c>
    </row>
    <row r="189" spans="20:20" hidden="1">
      <c r="T189" t="e">
        <f>IF(PG!K181="","",PG!K181)</f>
        <v>#DIV/0!</v>
      </c>
    </row>
    <row r="190" spans="20:20" hidden="1">
      <c r="T190" t="e">
        <f>IF(PG!K182="","",PG!K182)</f>
        <v>#DIV/0!</v>
      </c>
    </row>
    <row r="191" spans="20:20" hidden="1">
      <c r="T191" t="e">
        <f>IF(PG!K183="","",PG!K183)</f>
        <v>#DIV/0!</v>
      </c>
    </row>
    <row r="192" spans="20:20" hidden="1">
      <c r="T192" t="e">
        <f>IF(PG!K184="","",PG!K184)</f>
        <v>#DIV/0!</v>
      </c>
    </row>
    <row r="193" spans="20:20" hidden="1">
      <c r="T193" t="e">
        <f>IF(PG!K185="","",PG!K185)</f>
        <v>#DIV/0!</v>
      </c>
    </row>
    <row r="194" spans="20:20" hidden="1">
      <c r="T194" t="e">
        <f>IF(PG!K186="","",PG!K186)</f>
        <v>#DIV/0!</v>
      </c>
    </row>
    <row r="195" spans="20:20" hidden="1">
      <c r="T195" t="e">
        <f>IF(PG!K187="","",PG!K187)</f>
        <v>#DIV/0!</v>
      </c>
    </row>
    <row r="196" spans="20:20" hidden="1">
      <c r="T196" t="e">
        <f>IF(PG!K188="","",PG!K188)</f>
        <v>#DIV/0!</v>
      </c>
    </row>
    <row r="197" spans="20:20" hidden="1">
      <c r="T197" t="e">
        <f>IF(PG!K189="","",PG!K189)</f>
        <v>#DIV/0!</v>
      </c>
    </row>
    <row r="198" spans="20:20" hidden="1">
      <c r="T198" t="e">
        <f>IF(PG!K190="","",PG!K190)</f>
        <v>#DIV/0!</v>
      </c>
    </row>
    <row r="199" spans="20:20" hidden="1">
      <c r="T199" t="e">
        <f>IF(PG!K191="","",PG!K191)</f>
        <v>#DIV/0!</v>
      </c>
    </row>
    <row r="200" spans="20:20" hidden="1">
      <c r="T200" t="e">
        <f>IF(PG!K192="","",PG!K192)</f>
        <v>#DIV/0!</v>
      </c>
    </row>
    <row r="201" spans="20:20" hidden="1">
      <c r="T201" t="e">
        <f>IF(PG!K193="","",PG!K193)</f>
        <v>#DIV/0!</v>
      </c>
    </row>
    <row r="202" spans="20:20" hidden="1">
      <c r="T202" t="e">
        <f>IF(PG!K194="","",PG!K194)</f>
        <v>#DIV/0!</v>
      </c>
    </row>
    <row r="203" spans="20:20" hidden="1">
      <c r="T203" t="e">
        <f>IF(PG!K195="","",PG!K195)</f>
        <v>#DIV/0!</v>
      </c>
    </row>
    <row r="204" spans="20:20" hidden="1">
      <c r="T204" t="e">
        <f>IF(PG!K196="","",PG!K196)</f>
        <v>#DIV/0!</v>
      </c>
    </row>
    <row r="205" spans="20:20" hidden="1">
      <c r="T205" t="e">
        <f>IF(PG!K197="","",PG!K197)</f>
        <v>#DIV/0!</v>
      </c>
    </row>
    <row r="206" spans="20:20" hidden="1">
      <c r="T206" t="e">
        <f>IF(PG!K198="","",PG!K198)</f>
        <v>#DIV/0!</v>
      </c>
    </row>
    <row r="207" spans="20:20" hidden="1">
      <c r="T207" t="e">
        <f>IF(PG!K199="","",PG!K199)</f>
        <v>#DIV/0!</v>
      </c>
    </row>
    <row r="208" spans="20:20" hidden="1">
      <c r="T208" t="e">
        <f>IF(PG!K200="","",PG!K200)</f>
        <v>#DIV/0!</v>
      </c>
    </row>
    <row r="209" spans="20:20" hidden="1">
      <c r="T209" t="e">
        <f>IF(PG!K201="","",PG!K201)</f>
        <v>#DIV/0!</v>
      </c>
    </row>
    <row r="210" spans="20:20" hidden="1">
      <c r="T210" t="e">
        <f>IF(PG!K202="","",PG!K202)</f>
        <v>#DIV/0!</v>
      </c>
    </row>
    <row r="211" spans="20:20" hidden="1">
      <c r="T211" t="e">
        <f>IF(PG!K203="","",PG!K203)</f>
        <v>#DIV/0!</v>
      </c>
    </row>
    <row r="212" spans="20:20" hidden="1">
      <c r="T212" t="e">
        <f>IF(PG!K204="","",PG!K204)</f>
        <v>#DIV/0!</v>
      </c>
    </row>
    <row r="213" spans="20:20" hidden="1">
      <c r="T213" t="e">
        <f>IF(PG!K205="","",PG!K205)</f>
        <v>#DIV/0!</v>
      </c>
    </row>
    <row r="214" spans="20:20" hidden="1">
      <c r="T214" t="e">
        <f>IF(PG!K206="","",PG!K206)</f>
        <v>#DIV/0!</v>
      </c>
    </row>
    <row r="215" spans="20:20" hidden="1">
      <c r="T215" t="e">
        <f>IF(PG!K207="","",PG!K207)</f>
        <v>#DIV/0!</v>
      </c>
    </row>
    <row r="216" spans="20:20" hidden="1">
      <c r="T216" t="e">
        <f>IF(PG!K208="","",PG!K208)</f>
        <v>#DIV/0!</v>
      </c>
    </row>
    <row r="217" spans="20:20" hidden="1">
      <c r="T217" t="e">
        <f>IF(PG!K209="","",PG!K209)</f>
        <v>#DIV/0!</v>
      </c>
    </row>
    <row r="218" spans="20:20" hidden="1">
      <c r="T218" t="e">
        <f>IF(PG!K210="","",PG!K210)</f>
        <v>#DIV/0!</v>
      </c>
    </row>
    <row r="219" spans="20:20" hidden="1">
      <c r="T219" t="e">
        <f>IF(PG!K211="","",PG!K211)</f>
        <v>#DIV/0!</v>
      </c>
    </row>
    <row r="220" spans="20:20" hidden="1">
      <c r="T220" t="e">
        <f>IF(PG!K212="","",PG!K212)</f>
        <v>#DIV/0!</v>
      </c>
    </row>
    <row r="221" spans="20:20" hidden="1">
      <c r="T221" t="e">
        <f>IF(PG!K213="","",PG!K213)</f>
        <v>#DIV/0!</v>
      </c>
    </row>
    <row r="222" spans="20:20" hidden="1">
      <c r="T222" t="e">
        <f>IF(PG!K214="","",PG!K214)</f>
        <v>#DIV/0!</v>
      </c>
    </row>
    <row r="223" spans="20:20" hidden="1">
      <c r="T223" t="e">
        <f>IF(PG!K215="","",PG!K215)</f>
        <v>#DIV/0!</v>
      </c>
    </row>
    <row r="224" spans="20:20" hidden="1">
      <c r="T224" t="e">
        <f>IF(PG!K216="","",PG!K216)</f>
        <v>#DIV/0!</v>
      </c>
    </row>
    <row r="225" spans="20:20" hidden="1">
      <c r="T225" t="e">
        <f>IF(PG!K217="","",PG!K217)</f>
        <v>#DIV/0!</v>
      </c>
    </row>
    <row r="226" spans="20:20" hidden="1">
      <c r="T226" t="e">
        <f>IF(PG!K218="","",PG!K218)</f>
        <v>#DIV/0!</v>
      </c>
    </row>
    <row r="227" spans="20:20" hidden="1">
      <c r="T227" t="e">
        <f>IF(PG!K219="","",PG!K219)</f>
        <v>#DIV/0!</v>
      </c>
    </row>
    <row r="228" spans="20:20" hidden="1">
      <c r="T228" t="e">
        <f>IF(PG!K220="","",PG!K220)</f>
        <v>#DIV/0!</v>
      </c>
    </row>
    <row r="229" spans="20:20" hidden="1">
      <c r="T229" t="e">
        <f>IF(PG!K221="","",PG!K221)</f>
        <v>#DIV/0!</v>
      </c>
    </row>
    <row r="230" spans="20:20" hidden="1">
      <c r="T230" t="e">
        <f>IF(PG!K222="","",PG!K222)</f>
        <v>#DIV/0!</v>
      </c>
    </row>
    <row r="231" spans="20:20" hidden="1">
      <c r="T231" t="e">
        <f>IF(PG!K223="","",PG!K223)</f>
        <v>#DIV/0!</v>
      </c>
    </row>
    <row r="232" spans="20:20" hidden="1">
      <c r="T232" t="e">
        <f>IF(PG!K224="","",PG!K224)</f>
        <v>#DIV/0!</v>
      </c>
    </row>
    <row r="233" spans="20:20" hidden="1">
      <c r="T233" t="e">
        <f>IF(PG!K225="","",PG!K225)</f>
        <v>#DIV/0!</v>
      </c>
    </row>
    <row r="234" spans="20:20" hidden="1">
      <c r="T234" t="e">
        <f>IF(PG!K226="","",PG!K226)</f>
        <v>#DIV/0!</v>
      </c>
    </row>
    <row r="235" spans="20:20" hidden="1">
      <c r="T235" t="e">
        <f>IF(PG!K227="","",PG!K227)</f>
        <v>#DIV/0!</v>
      </c>
    </row>
    <row r="236" spans="20:20" hidden="1">
      <c r="T236" t="e">
        <f>IF(PG!K228="","",PG!K228)</f>
        <v>#DIV/0!</v>
      </c>
    </row>
    <row r="237" spans="20:20" hidden="1">
      <c r="T237" t="e">
        <f>IF(PG!K229="","",PG!K229)</f>
        <v>#DIV/0!</v>
      </c>
    </row>
    <row r="238" spans="20:20" hidden="1">
      <c r="T238" t="e">
        <f>IF(PG!K230="","",PG!K230)</f>
        <v>#DIV/0!</v>
      </c>
    </row>
    <row r="239" spans="20:20" hidden="1">
      <c r="T239" t="e">
        <f>IF(PG!K231="","",PG!K231)</f>
        <v>#DIV/0!</v>
      </c>
    </row>
    <row r="240" spans="20:20" hidden="1">
      <c r="T240" t="e">
        <f>IF(PG!K232="","",PG!K232)</f>
        <v>#DIV/0!</v>
      </c>
    </row>
    <row r="241" spans="20:20" hidden="1">
      <c r="T241" t="e">
        <f>IF(PG!K233="","",PG!K233)</f>
        <v>#DIV/0!</v>
      </c>
    </row>
    <row r="242" spans="20:20" hidden="1">
      <c r="T242" t="e">
        <f>IF(PG!K234="","",PG!K234)</f>
        <v>#DIV/0!</v>
      </c>
    </row>
    <row r="243" spans="20:20" hidden="1">
      <c r="T243" t="e">
        <f>IF(PG!K235="","",PG!K235)</f>
        <v>#DIV/0!</v>
      </c>
    </row>
    <row r="244" spans="20:20" hidden="1">
      <c r="T244" t="e">
        <f>IF(PG!K236="","",PG!K236)</f>
        <v>#DIV/0!</v>
      </c>
    </row>
    <row r="245" spans="20:20" hidden="1">
      <c r="T245" t="e">
        <f>IF(PG!K237="","",PG!K237)</f>
        <v>#DIV/0!</v>
      </c>
    </row>
    <row r="246" spans="20:20" hidden="1">
      <c r="T246" t="e">
        <f>IF(PG!K238="","",PG!K238)</f>
        <v>#DIV/0!</v>
      </c>
    </row>
    <row r="247" spans="20:20" hidden="1">
      <c r="T247" t="e">
        <f>IF(PG!K239="","",PG!K239)</f>
        <v>#DIV/0!</v>
      </c>
    </row>
    <row r="248" spans="20:20" hidden="1">
      <c r="T248" t="e">
        <f>IF(PG!K240="","",PG!K240)</f>
        <v>#DIV/0!</v>
      </c>
    </row>
    <row r="249" spans="20:20" hidden="1">
      <c r="T249" t="e">
        <f>IF(PG!K241="","",PG!K241)</f>
        <v>#DIV/0!</v>
      </c>
    </row>
    <row r="250" spans="20:20" hidden="1">
      <c r="T250" t="e">
        <f>IF(PG!K242="","",PG!K242)</f>
        <v>#DIV/0!</v>
      </c>
    </row>
    <row r="251" spans="20:20" hidden="1">
      <c r="T251" t="e">
        <f>IF(PG!K243="","",PG!K243)</f>
        <v>#DIV/0!</v>
      </c>
    </row>
    <row r="252" spans="20:20" hidden="1">
      <c r="T252" t="e">
        <f>IF(PG!K244="","",PG!K244)</f>
        <v>#DIV/0!</v>
      </c>
    </row>
    <row r="253" spans="20:20" hidden="1">
      <c r="T253" t="e">
        <f>IF(PG!K245="","",PG!K245)</f>
        <v>#DIV/0!</v>
      </c>
    </row>
    <row r="254" spans="20:20" hidden="1">
      <c r="T254" t="e">
        <f>IF(PG!K246="","",PG!K246)</f>
        <v>#DIV/0!</v>
      </c>
    </row>
    <row r="255" spans="20:20" hidden="1">
      <c r="T255" t="e">
        <f>IF(PG!K247="","",PG!K247)</f>
        <v>#DIV/0!</v>
      </c>
    </row>
    <row r="256" spans="20:20" hidden="1">
      <c r="T256" t="e">
        <f>IF(PG!K248="","",PG!K248)</f>
        <v>#DIV/0!</v>
      </c>
    </row>
    <row r="257" spans="20:20" hidden="1">
      <c r="T257" t="e">
        <f>IF(PG!K249="","",PG!K249)</f>
        <v>#DIV/0!</v>
      </c>
    </row>
    <row r="258" spans="20:20" hidden="1">
      <c r="T258" t="e">
        <f>IF(PG!K250="","",PG!K250)</f>
        <v>#DIV/0!</v>
      </c>
    </row>
    <row r="259" spans="20:20" hidden="1">
      <c r="T259" t="e">
        <f>IF(PG!K251="","",PG!K251)</f>
        <v>#DIV/0!</v>
      </c>
    </row>
    <row r="260" spans="20:20" hidden="1">
      <c r="T260" t="e">
        <f>IF(PG!K252="","",PG!K252)</f>
        <v>#DIV/0!</v>
      </c>
    </row>
    <row r="261" spans="20:20" hidden="1">
      <c r="T261" t="e">
        <f>IF(PG!K253="","",PG!K253)</f>
        <v>#DIV/0!</v>
      </c>
    </row>
    <row r="262" spans="20:20" hidden="1">
      <c r="T262" t="e">
        <f>IF(PG!K254="","",PG!K254)</f>
        <v>#DIV/0!</v>
      </c>
    </row>
    <row r="263" spans="20:20" hidden="1">
      <c r="T263" t="e">
        <f>IF(PG!K255="","",PG!K255)</f>
        <v>#DIV/0!</v>
      </c>
    </row>
    <row r="264" spans="20:20" hidden="1">
      <c r="T264" t="e">
        <f>IF(PG!K256="","",PG!K256)</f>
        <v>#DIV/0!</v>
      </c>
    </row>
    <row r="265" spans="20:20" hidden="1">
      <c r="T265" t="e">
        <f>IF(PG!K257="","",PG!K257)</f>
        <v>#DIV/0!</v>
      </c>
    </row>
    <row r="266" spans="20:20" hidden="1">
      <c r="T266" t="e">
        <f>IF(PG!K258="","",PG!K258)</f>
        <v>#DIV/0!</v>
      </c>
    </row>
    <row r="267" spans="20:20" hidden="1">
      <c r="T267" t="e">
        <f>IF(PG!K259="","",PG!K259)</f>
        <v>#DIV/0!</v>
      </c>
    </row>
    <row r="268" spans="20:20" hidden="1">
      <c r="T268" t="e">
        <f>IF(PG!K260="","",PG!K260)</f>
        <v>#DIV/0!</v>
      </c>
    </row>
    <row r="269" spans="20:20" hidden="1">
      <c r="T269" t="e">
        <f>IF(PG!K261="","",PG!K261)</f>
        <v>#DIV/0!</v>
      </c>
    </row>
    <row r="270" spans="20:20" hidden="1">
      <c r="T270" t="e">
        <f>IF(PG!K262="","",PG!K262)</f>
        <v>#DIV/0!</v>
      </c>
    </row>
    <row r="271" spans="20:20" hidden="1">
      <c r="T271" t="e">
        <f>IF(PG!K263="","",PG!K263)</f>
        <v>#DIV/0!</v>
      </c>
    </row>
    <row r="272" spans="20:20" hidden="1">
      <c r="T272" t="e">
        <f>IF(PG!K264="","",PG!K264)</f>
        <v>#DIV/0!</v>
      </c>
    </row>
    <row r="273" spans="20:20" hidden="1">
      <c r="T273" t="e">
        <f>IF(PG!K265="","",PG!K265)</f>
        <v>#DIV/0!</v>
      </c>
    </row>
    <row r="274" spans="20:20" hidden="1">
      <c r="T274" t="e">
        <f>IF(PG!K266="","",PG!K266)</f>
        <v>#DIV/0!</v>
      </c>
    </row>
    <row r="275" spans="20:20" hidden="1">
      <c r="T275" t="e">
        <f>IF(PG!K267="","",PG!K267)</f>
        <v>#DIV/0!</v>
      </c>
    </row>
    <row r="276" spans="20:20" hidden="1">
      <c r="T276" t="e">
        <f>IF(PG!K268="","",PG!K268)</f>
        <v>#DIV/0!</v>
      </c>
    </row>
    <row r="277" spans="20:20" hidden="1">
      <c r="T277" t="e">
        <f>IF(PG!K269="","",PG!K269)</f>
        <v>#DIV/0!</v>
      </c>
    </row>
    <row r="278" spans="20:20" hidden="1">
      <c r="T278" t="e">
        <f>IF(PG!K270="","",PG!K270)</f>
        <v>#DIV/0!</v>
      </c>
    </row>
    <row r="279" spans="20:20" hidden="1">
      <c r="T279" t="e">
        <f>IF(PG!K271="","",PG!K271)</f>
        <v>#DIV/0!</v>
      </c>
    </row>
    <row r="280" spans="20:20" hidden="1">
      <c r="T280" t="e">
        <f>IF(PG!K272="","",PG!K272)</f>
        <v>#DIV/0!</v>
      </c>
    </row>
    <row r="281" spans="20:20" hidden="1">
      <c r="T281" t="e">
        <f>IF(PG!K273="","",PG!K273)</f>
        <v>#DIV/0!</v>
      </c>
    </row>
    <row r="282" spans="20:20" hidden="1">
      <c r="T282" t="e">
        <f>IF(PG!K274="","",PG!K274)</f>
        <v>#DIV/0!</v>
      </c>
    </row>
    <row r="283" spans="20:20" hidden="1">
      <c r="T283" t="e">
        <f>IF(PG!K275="","",PG!K275)</f>
        <v>#DIV/0!</v>
      </c>
    </row>
    <row r="284" spans="20:20" hidden="1">
      <c r="T284" t="e">
        <f>IF(PG!K276="","",PG!K276)</f>
        <v>#DIV/0!</v>
      </c>
    </row>
    <row r="285" spans="20:20" hidden="1">
      <c r="T285" t="e">
        <f>IF(PG!K277="","",PG!K277)</f>
        <v>#DIV/0!</v>
      </c>
    </row>
    <row r="286" spans="20:20" hidden="1">
      <c r="T286" t="e">
        <f>IF(PG!K278="","",PG!K278)</f>
        <v>#DIV/0!</v>
      </c>
    </row>
    <row r="287" spans="20:20" hidden="1">
      <c r="T287" t="e">
        <f>IF(PG!K279="","",PG!K279)</f>
        <v>#DIV/0!</v>
      </c>
    </row>
    <row r="288" spans="20:20" hidden="1">
      <c r="T288" t="e">
        <f>IF(PG!K280="","",PG!K280)</f>
        <v>#DIV/0!</v>
      </c>
    </row>
    <row r="289" spans="20:20" hidden="1">
      <c r="T289" t="e">
        <f>IF(PG!K281="","",PG!K281)</f>
        <v>#DIV/0!</v>
      </c>
    </row>
    <row r="290" spans="20:20" hidden="1">
      <c r="T290" t="e">
        <f>IF(PG!K282="","",PG!K282)</f>
        <v>#DIV/0!</v>
      </c>
    </row>
    <row r="291" spans="20:20" hidden="1">
      <c r="T291" t="e">
        <f>IF(PG!K283="","",PG!K283)</f>
        <v>#DIV/0!</v>
      </c>
    </row>
    <row r="292" spans="20:20" hidden="1">
      <c r="T292" t="e">
        <f>IF(PG!K284="","",PG!K284)</f>
        <v>#DIV/0!</v>
      </c>
    </row>
    <row r="293" spans="20:20" hidden="1">
      <c r="T293" t="e">
        <f>IF(PG!K285="","",PG!K285)</f>
        <v>#DIV/0!</v>
      </c>
    </row>
    <row r="294" spans="20:20" hidden="1">
      <c r="T294" t="e">
        <f>IF(PG!K286="","",PG!K286)</f>
        <v>#DIV/0!</v>
      </c>
    </row>
    <row r="295" spans="20:20" hidden="1">
      <c r="T295" t="e">
        <f>IF(PG!K287="","",PG!K287)</f>
        <v>#DIV/0!</v>
      </c>
    </row>
    <row r="296" spans="20:20" hidden="1">
      <c r="T296" t="e">
        <f>IF(PG!K288="","",PG!K288)</f>
        <v>#DIV/0!</v>
      </c>
    </row>
    <row r="297" spans="20:20" hidden="1">
      <c r="T297" t="e">
        <f>IF(PG!K289="","",PG!K289)</f>
        <v>#DIV/0!</v>
      </c>
    </row>
    <row r="298" spans="20:20" hidden="1">
      <c r="T298" t="e">
        <f>IF(PG!K290="","",PG!K290)</f>
        <v>#DIV/0!</v>
      </c>
    </row>
    <row r="299" spans="20:20" hidden="1">
      <c r="T299" t="e">
        <f>IF(PG!K291="","",PG!K291)</f>
        <v>#DIV/0!</v>
      </c>
    </row>
    <row r="300" spans="20:20" hidden="1">
      <c r="T300" t="e">
        <f>IF(PG!K292="","",PG!K292)</f>
        <v>#DIV/0!</v>
      </c>
    </row>
    <row r="301" spans="20:20" hidden="1">
      <c r="T301" t="e">
        <f>IF(PG!K293="","",PG!K293)</f>
        <v>#DIV/0!</v>
      </c>
    </row>
    <row r="302" spans="20:20" hidden="1">
      <c r="T302" t="e">
        <f>IF(PG!K294="","",PG!K294)</f>
        <v>#DIV/0!</v>
      </c>
    </row>
    <row r="303" spans="20:20" hidden="1">
      <c r="T303" t="e">
        <f>IF(PG!K295="","",PG!K295)</f>
        <v>#DIV/0!</v>
      </c>
    </row>
    <row r="304" spans="20:20" hidden="1">
      <c r="T304" t="e">
        <f>IF(PG!K296="","",PG!K296)</f>
        <v>#DIV/0!</v>
      </c>
    </row>
    <row r="305" spans="20:20" hidden="1">
      <c r="T305" t="e">
        <f>IF(PG!K297="","",PG!K297)</f>
        <v>#DIV/0!</v>
      </c>
    </row>
    <row r="306" spans="20:20" hidden="1">
      <c r="T306" t="e">
        <f>IF(PG!K298="","",PG!K298)</f>
        <v>#DIV/0!</v>
      </c>
    </row>
    <row r="307" spans="20:20" hidden="1">
      <c r="T307" t="e">
        <f>IF(PG!K299="","",PG!K299)</f>
        <v>#DIV/0!</v>
      </c>
    </row>
    <row r="308" spans="20:20" hidden="1">
      <c r="T308" t="e">
        <f>IF(PG!K300="","",PG!K300)</f>
        <v>#DIV/0!</v>
      </c>
    </row>
    <row r="309" spans="20:20" hidden="1">
      <c r="T309" t="e">
        <f>IF(PG!K301="","",PG!K301)</f>
        <v>#DIV/0!</v>
      </c>
    </row>
    <row r="310" spans="20:20" hidden="1">
      <c r="T310" t="e">
        <f>IF(PG!K302="","",PG!K302)</f>
        <v>#DIV/0!</v>
      </c>
    </row>
    <row r="311" spans="20:20" hidden="1">
      <c r="T311" t="e">
        <f>IF(PG!K303="","",PG!K303)</f>
        <v>#DIV/0!</v>
      </c>
    </row>
    <row r="312" spans="20:20" hidden="1">
      <c r="T312" t="e">
        <f>IF(PG!K304="","",PG!K304)</f>
        <v>#DIV/0!</v>
      </c>
    </row>
    <row r="313" spans="20:20" hidden="1">
      <c r="T313" t="e">
        <f>IF(PG!K305="","",PG!K305)</f>
        <v>#DIV/0!</v>
      </c>
    </row>
    <row r="314" spans="20:20" hidden="1">
      <c r="T314" t="e">
        <f>IF(PG!K306="","",PG!K306)</f>
        <v>#DIV/0!</v>
      </c>
    </row>
    <row r="315" spans="20:20" hidden="1">
      <c r="T315" t="e">
        <f>IF(PG!K307="","",PG!K307)</f>
        <v>#DIV/0!</v>
      </c>
    </row>
    <row r="316" spans="20:20" hidden="1">
      <c r="T316" t="e">
        <f>IF(PG!K308="","",PG!K308)</f>
        <v>#DIV/0!</v>
      </c>
    </row>
    <row r="317" spans="20:20" hidden="1">
      <c r="T317" t="e">
        <f>IF(PG!K309="","",PG!K309)</f>
        <v>#DIV/0!</v>
      </c>
    </row>
    <row r="318" spans="20:20" hidden="1">
      <c r="T318" t="e">
        <f>IF(PG!K310="","",PG!K310)</f>
        <v>#DIV/0!</v>
      </c>
    </row>
    <row r="319" spans="20:20" hidden="1">
      <c r="T319" t="e">
        <f>IF(PG!K311="","",PG!K311)</f>
        <v>#DIV/0!</v>
      </c>
    </row>
    <row r="320" spans="20:20" hidden="1">
      <c r="T320" t="e">
        <f>IF(PG!K312="","",PG!K312)</f>
        <v>#DIV/0!</v>
      </c>
    </row>
    <row r="321" spans="20:20" hidden="1">
      <c r="T321" t="e">
        <f>IF(PG!K313="","",PG!K313)</f>
        <v>#DIV/0!</v>
      </c>
    </row>
    <row r="322" spans="20:20" hidden="1">
      <c r="T322" t="e">
        <f>IF(PG!K314="","",PG!K314)</f>
        <v>#DIV/0!</v>
      </c>
    </row>
    <row r="323" spans="20:20" hidden="1">
      <c r="T323" t="e">
        <f>IF(PG!K315="","",PG!K315)</f>
        <v>#DIV/0!</v>
      </c>
    </row>
    <row r="324" spans="20:20" hidden="1">
      <c r="T324" t="e">
        <f>IF(PG!K316="","",PG!K316)</f>
        <v>#DIV/0!</v>
      </c>
    </row>
    <row r="325" spans="20:20" hidden="1">
      <c r="T325" t="e">
        <f>IF(PG!K317="","",PG!K317)</f>
        <v>#DIV/0!</v>
      </c>
    </row>
    <row r="326" spans="20:20" hidden="1">
      <c r="T326" t="e">
        <f>IF(PG!K318="","",PG!K318)</f>
        <v>#DIV/0!</v>
      </c>
    </row>
    <row r="327" spans="20:20" hidden="1">
      <c r="T327" t="e">
        <f>IF(PG!K319="","",PG!K319)</f>
        <v>#DIV/0!</v>
      </c>
    </row>
    <row r="328" spans="20:20" hidden="1">
      <c r="T328" t="e">
        <f>IF(PG!K320="","",PG!K320)</f>
        <v>#DIV/0!</v>
      </c>
    </row>
    <row r="329" spans="20:20" hidden="1">
      <c r="T329" t="e">
        <f>IF(PG!K321="","",PG!K321)</f>
        <v>#DIV/0!</v>
      </c>
    </row>
    <row r="330" spans="20:20" hidden="1">
      <c r="T330" t="e">
        <f>IF(PG!K322="","",PG!K322)</f>
        <v>#DIV/0!</v>
      </c>
    </row>
    <row r="331" spans="20:20" hidden="1">
      <c r="T331" t="e">
        <f>IF(PG!K323="","",PG!K323)</f>
        <v>#DIV/0!</v>
      </c>
    </row>
    <row r="332" spans="20:20" hidden="1">
      <c r="T332" t="e">
        <f>IF(PG!K324="","",PG!K324)</f>
        <v>#DIV/0!</v>
      </c>
    </row>
    <row r="333" spans="20:20" hidden="1">
      <c r="T333" t="e">
        <f>IF(PG!K325="","",PG!K325)</f>
        <v>#DIV/0!</v>
      </c>
    </row>
    <row r="334" spans="20:20" hidden="1">
      <c r="T334" t="e">
        <f>IF(PG!K326="","",PG!K326)</f>
        <v>#DIV/0!</v>
      </c>
    </row>
    <row r="335" spans="20:20" hidden="1">
      <c r="T335" t="e">
        <f>IF(PG!K327="","",PG!K327)</f>
        <v>#DIV/0!</v>
      </c>
    </row>
    <row r="336" spans="20:20" hidden="1">
      <c r="T336" t="e">
        <f>IF(PG!K328="","",PG!K328)</f>
        <v>#DIV/0!</v>
      </c>
    </row>
    <row r="337" spans="20:20" hidden="1">
      <c r="T337" t="e">
        <f>IF(PG!K329="","",PG!K329)</f>
        <v>#DIV/0!</v>
      </c>
    </row>
    <row r="338" spans="20:20" hidden="1">
      <c r="T338" t="e">
        <f>IF(PG!K330="","",PG!K330)</f>
        <v>#DIV/0!</v>
      </c>
    </row>
    <row r="339" spans="20:20" hidden="1">
      <c r="T339" t="e">
        <f>IF(PG!K331="","",PG!K331)</f>
        <v>#DIV/0!</v>
      </c>
    </row>
    <row r="340" spans="20:20" hidden="1">
      <c r="T340" t="e">
        <f>IF(PG!K332="","",PG!K332)</f>
        <v>#DIV/0!</v>
      </c>
    </row>
    <row r="341" spans="20:20" hidden="1">
      <c r="T341" t="e">
        <f>IF(PG!K333="","",PG!K333)</f>
        <v>#DIV/0!</v>
      </c>
    </row>
    <row r="342" spans="20:20" hidden="1">
      <c r="T342" t="e">
        <f>IF(PG!K334="","",PG!K334)</f>
        <v>#DIV/0!</v>
      </c>
    </row>
    <row r="343" spans="20:20" hidden="1">
      <c r="T343" t="e">
        <f>IF(PG!K335="","",PG!K335)</f>
        <v>#DIV/0!</v>
      </c>
    </row>
    <row r="344" spans="20:20" hidden="1">
      <c r="T344" t="e">
        <f>IF(PG!K336="","",PG!K336)</f>
        <v>#DIV/0!</v>
      </c>
    </row>
    <row r="345" spans="20:20" hidden="1">
      <c r="T345" t="e">
        <f>IF(PG!K337="","",PG!K337)</f>
        <v>#DIV/0!</v>
      </c>
    </row>
    <row r="346" spans="20:20" hidden="1">
      <c r="T346" t="e">
        <f>IF(PG!K338="","",PG!K338)</f>
        <v>#DIV/0!</v>
      </c>
    </row>
    <row r="347" spans="20:20" hidden="1">
      <c r="T347" t="e">
        <f>IF(PG!K339="","",PG!K339)</f>
        <v>#DIV/0!</v>
      </c>
    </row>
    <row r="348" spans="20:20" hidden="1">
      <c r="T348" t="e">
        <f>IF(PG!K340="","",PG!K340)</f>
        <v>#DIV/0!</v>
      </c>
    </row>
    <row r="349" spans="20:20" hidden="1">
      <c r="T349" t="e">
        <f>IF(PG!K341="","",PG!K341)</f>
        <v>#DIV/0!</v>
      </c>
    </row>
    <row r="350" spans="20:20" hidden="1">
      <c r="T350" t="e">
        <f>IF(PG!K342="","",PG!K342)</f>
        <v>#DIV/0!</v>
      </c>
    </row>
    <row r="351" spans="20:20" hidden="1">
      <c r="T351" t="e">
        <f>IF(PG!K343="","",PG!K343)</f>
        <v>#DIV/0!</v>
      </c>
    </row>
    <row r="352" spans="20:20" hidden="1">
      <c r="T352" t="e">
        <f>IF(PG!K344="","",PG!K344)</f>
        <v>#DIV/0!</v>
      </c>
    </row>
    <row r="353" spans="20:20" hidden="1">
      <c r="T353" t="e">
        <f>IF(PG!K345="","",PG!K345)</f>
        <v>#DIV/0!</v>
      </c>
    </row>
    <row r="354" spans="20:20" hidden="1">
      <c r="T354" t="e">
        <f>IF(PG!K346="","",PG!K346)</f>
        <v>#DIV/0!</v>
      </c>
    </row>
    <row r="355" spans="20:20" hidden="1">
      <c r="T355" t="e">
        <f>IF(PG!K347="","",PG!K347)</f>
        <v>#DIV/0!</v>
      </c>
    </row>
    <row r="356" spans="20:20" hidden="1">
      <c r="T356" t="e">
        <f>IF(PG!K348="","",PG!K348)</f>
        <v>#DIV/0!</v>
      </c>
    </row>
    <row r="357" spans="20:20" hidden="1">
      <c r="T357" t="e">
        <f>IF(PG!K349="","",PG!K349)</f>
        <v>#DIV/0!</v>
      </c>
    </row>
    <row r="358" spans="20:20" hidden="1">
      <c r="T358" t="e">
        <f>IF(PG!K350="","",PG!K350)</f>
        <v>#DIV/0!</v>
      </c>
    </row>
    <row r="359" spans="20:20" hidden="1">
      <c r="T359" t="e">
        <f>IF(PG!K351="","",PG!K351)</f>
        <v>#DIV/0!</v>
      </c>
    </row>
    <row r="360" spans="20:20" hidden="1">
      <c r="T360" t="e">
        <f>IF(PG!K352="","",PG!K352)</f>
        <v>#DIV/0!</v>
      </c>
    </row>
    <row r="361" spans="20:20" hidden="1">
      <c r="T361" t="e">
        <f>IF(PG!K353="","",PG!K353)</f>
        <v>#DIV/0!</v>
      </c>
    </row>
    <row r="362" spans="20:20" hidden="1">
      <c r="T362" t="e">
        <f>IF(PG!K354="","",PG!K354)</f>
        <v>#DIV/0!</v>
      </c>
    </row>
    <row r="363" spans="20:20" hidden="1">
      <c r="T363" t="e">
        <f>IF(PG!K355="","",PG!K355)</f>
        <v>#DIV/0!</v>
      </c>
    </row>
    <row r="364" spans="20:20" hidden="1">
      <c r="T364" t="e">
        <f>IF(PG!K356="","",PG!K356)</f>
        <v>#DIV/0!</v>
      </c>
    </row>
    <row r="365" spans="20:20" hidden="1">
      <c r="T365" t="e">
        <f>IF(PG!K357="","",PG!K357)</f>
        <v>#DIV/0!</v>
      </c>
    </row>
    <row r="366" spans="20:20" hidden="1">
      <c r="T366" t="e">
        <f>IF(PG!K358="","",PG!K358)</f>
        <v>#DIV/0!</v>
      </c>
    </row>
    <row r="367" spans="20:20" hidden="1">
      <c r="T367" t="e">
        <f>IF(PG!K359="","",PG!K359)</f>
        <v>#DIV/0!</v>
      </c>
    </row>
    <row r="368" spans="20:20" hidden="1">
      <c r="T368" t="e">
        <f>IF(PG!K360="","",PG!K360)</f>
        <v>#DIV/0!</v>
      </c>
    </row>
    <row r="369" spans="20:20" hidden="1">
      <c r="T369" t="e">
        <f>IF(PG!K361="","",PG!K361)</f>
        <v>#DIV/0!</v>
      </c>
    </row>
    <row r="370" spans="20:20" hidden="1">
      <c r="T370" t="e">
        <f>IF(PG!K362="","",PG!K362)</f>
        <v>#DIV/0!</v>
      </c>
    </row>
    <row r="371" spans="20:20" hidden="1">
      <c r="T371" t="e">
        <f>IF(PG!K363="","",PG!K363)</f>
        <v>#DIV/0!</v>
      </c>
    </row>
    <row r="372" spans="20:20" hidden="1">
      <c r="T372" t="e">
        <f>IF(PG!K364="","",PG!K364)</f>
        <v>#DIV/0!</v>
      </c>
    </row>
    <row r="373" spans="20:20" hidden="1">
      <c r="T373" t="e">
        <f>IF(PG!K365="","",PG!K365)</f>
        <v>#DIV/0!</v>
      </c>
    </row>
    <row r="374" spans="20:20" hidden="1">
      <c r="T374" t="e">
        <f>IF(PG!K366="","",PG!K366)</f>
        <v>#DIV/0!</v>
      </c>
    </row>
    <row r="375" spans="20:20" hidden="1">
      <c r="T375" t="e">
        <f>IF(PG!K367="","",PG!K367)</f>
        <v>#DIV/0!</v>
      </c>
    </row>
    <row r="376" spans="20:20" hidden="1">
      <c r="T376" t="e">
        <f>IF(PG!K368="","",PG!K368)</f>
        <v>#DIV/0!</v>
      </c>
    </row>
    <row r="377" spans="20:20" hidden="1">
      <c r="T377" t="e">
        <f>IF(PG!K369="","",PG!K369)</f>
        <v>#DIV/0!</v>
      </c>
    </row>
    <row r="378" spans="20:20" hidden="1">
      <c r="T378" t="e">
        <f>IF(PG!K370="","",PG!K370)</f>
        <v>#DIV/0!</v>
      </c>
    </row>
    <row r="379" spans="20:20" hidden="1">
      <c r="T379" t="e">
        <f>IF(PG!K371="","",PG!K371)</f>
        <v>#DIV/0!</v>
      </c>
    </row>
    <row r="380" spans="20:20" hidden="1">
      <c r="T380" t="e">
        <f>IF(PG!K372="","",PG!K372)</f>
        <v>#DIV/0!</v>
      </c>
    </row>
    <row r="381" spans="20:20" hidden="1">
      <c r="T381" t="e">
        <f>IF(PG!K373="","",PG!K373)</f>
        <v>#DIV/0!</v>
      </c>
    </row>
    <row r="382" spans="20:20" hidden="1">
      <c r="T382" t="e">
        <f>IF(PG!K374="","",PG!K374)</f>
        <v>#DIV/0!</v>
      </c>
    </row>
    <row r="383" spans="20:20" hidden="1">
      <c r="T383" t="e">
        <f>IF(PG!K375="","",PG!K375)</f>
        <v>#DIV/0!</v>
      </c>
    </row>
    <row r="384" spans="20:20" hidden="1">
      <c r="T384" t="e">
        <f>IF(PG!K376="","",PG!K376)</f>
        <v>#DIV/0!</v>
      </c>
    </row>
    <row r="385" spans="20:20" hidden="1">
      <c r="T385" t="e">
        <f>IF(PG!K377="","",PG!K377)</f>
        <v>#DIV/0!</v>
      </c>
    </row>
    <row r="386" spans="20:20" hidden="1">
      <c r="T386" t="e">
        <f>IF(PG!K378="","",PG!K378)</f>
        <v>#DIV/0!</v>
      </c>
    </row>
    <row r="387" spans="20:20" hidden="1">
      <c r="T387" t="e">
        <f>IF(PG!K379="","",PG!K379)</f>
        <v>#DIV/0!</v>
      </c>
    </row>
    <row r="388" spans="20:20" hidden="1">
      <c r="T388" t="e">
        <f>IF(PG!K380="","",PG!K380)</f>
        <v>#DIV/0!</v>
      </c>
    </row>
    <row r="389" spans="20:20" hidden="1">
      <c r="T389" t="e">
        <f>IF(PG!K381="","",PG!K381)</f>
        <v>#DIV/0!</v>
      </c>
    </row>
    <row r="390" spans="20:20" hidden="1">
      <c r="T390" t="e">
        <f>IF(PG!K382="","",PG!K382)</f>
        <v>#DIV/0!</v>
      </c>
    </row>
    <row r="391" spans="20:20" hidden="1">
      <c r="T391" t="e">
        <f>IF(PG!K383="","",PG!K383)</f>
        <v>#DIV/0!</v>
      </c>
    </row>
    <row r="392" spans="20:20" hidden="1">
      <c r="T392" t="e">
        <f>IF(PG!K384="","",PG!K384)</f>
        <v>#DIV/0!</v>
      </c>
    </row>
    <row r="393" spans="20:20" hidden="1">
      <c r="T393" t="e">
        <f>IF(PG!K385="","",PG!K385)</f>
        <v>#DIV/0!</v>
      </c>
    </row>
    <row r="394" spans="20:20" hidden="1">
      <c r="T394" t="e">
        <f>IF(PG!K386="","",PG!K386)</f>
        <v>#DIV/0!</v>
      </c>
    </row>
    <row r="395" spans="20:20" hidden="1">
      <c r="T395" t="e">
        <f>IF(PG!K387="","",PG!K387)</f>
        <v>#DIV/0!</v>
      </c>
    </row>
    <row r="396" spans="20:20" hidden="1">
      <c r="T396" t="e">
        <f>IF(PG!K388="","",PG!K388)</f>
        <v>#DIV/0!</v>
      </c>
    </row>
    <row r="397" spans="20:20" hidden="1">
      <c r="T397" t="e">
        <f>IF(PG!K389="","",PG!K389)</f>
        <v>#DIV/0!</v>
      </c>
    </row>
    <row r="398" spans="20:20" hidden="1">
      <c r="T398" t="e">
        <f>IF(PG!K390="","",PG!K390)</f>
        <v>#DIV/0!</v>
      </c>
    </row>
    <row r="399" spans="20:20" hidden="1">
      <c r="T399" t="e">
        <f>IF(PG!K391="","",PG!K391)</f>
        <v>#DIV/0!</v>
      </c>
    </row>
    <row r="400" spans="20:20" hidden="1">
      <c r="T400" t="e">
        <f>IF(PG!K392="","",PG!K392)</f>
        <v>#DIV/0!</v>
      </c>
    </row>
    <row r="401" spans="20:20" hidden="1">
      <c r="T401" t="e">
        <f>IF(PG!K393="","",PG!K393)</f>
        <v>#DIV/0!</v>
      </c>
    </row>
    <row r="402" spans="20:20" hidden="1">
      <c r="T402" t="e">
        <f>IF(PG!K394="","",PG!K394)</f>
        <v>#DIV/0!</v>
      </c>
    </row>
    <row r="403" spans="20:20" hidden="1">
      <c r="T403" t="e">
        <f>IF(PG!K395="","",PG!K395)</f>
        <v>#DIV/0!</v>
      </c>
    </row>
    <row r="404" spans="20:20" hidden="1">
      <c r="T404" t="e">
        <f>IF(PG!K396="","",PG!K396)</f>
        <v>#DIV/0!</v>
      </c>
    </row>
    <row r="405" spans="20:20" hidden="1">
      <c r="T405" t="e">
        <f>IF(PG!K397="","",PG!K397)</f>
        <v>#DIV/0!</v>
      </c>
    </row>
    <row r="406" spans="20:20" hidden="1">
      <c r="T406" t="e">
        <f>IF(PG!K398="","",PG!K398)</f>
        <v>#DIV/0!</v>
      </c>
    </row>
    <row r="407" spans="20:20" hidden="1">
      <c r="T407" t="e">
        <f>IF(PG!K399="","",PG!K399)</f>
        <v>#DIV/0!</v>
      </c>
    </row>
    <row r="408" spans="20:20" hidden="1">
      <c r="T408" t="e">
        <f>IF(PG!K400="","",PG!K400)</f>
        <v>#DIV/0!</v>
      </c>
    </row>
    <row r="409" spans="20:20" hidden="1">
      <c r="T409" t="e">
        <f>IF(PG!K401="","",PG!K401)</f>
        <v>#DIV/0!</v>
      </c>
    </row>
    <row r="410" spans="20:20" hidden="1">
      <c r="T410" t="e">
        <f>IF(PG!K402="","",PG!K402)</f>
        <v>#DIV/0!</v>
      </c>
    </row>
    <row r="411" spans="20:20" hidden="1">
      <c r="T411" t="e">
        <f>IF(PG!K403="","",PG!K403)</f>
        <v>#DIV/0!</v>
      </c>
    </row>
    <row r="412" spans="20:20" hidden="1">
      <c r="T412" t="e">
        <f>IF(PG!K404="","",PG!K404)</f>
        <v>#DIV/0!</v>
      </c>
    </row>
    <row r="413" spans="20:20" hidden="1">
      <c r="T413" t="e">
        <f>IF(PG!K405="","",PG!K405)</f>
        <v>#DIV/0!</v>
      </c>
    </row>
    <row r="414" spans="20:20" hidden="1">
      <c r="T414" t="e">
        <f>IF(PG!K406="","",PG!K406)</f>
        <v>#DIV/0!</v>
      </c>
    </row>
    <row r="415" spans="20:20" hidden="1">
      <c r="T415" t="e">
        <f>IF(PG!K407="","",PG!K407)</f>
        <v>#DIV/0!</v>
      </c>
    </row>
    <row r="416" spans="20:20" hidden="1">
      <c r="T416" t="e">
        <f>IF(PG!K408="","",PG!K408)</f>
        <v>#DIV/0!</v>
      </c>
    </row>
    <row r="417" spans="20:20" hidden="1">
      <c r="T417" t="e">
        <f>IF(PG!K409="","",PG!K409)</f>
        <v>#DIV/0!</v>
      </c>
    </row>
    <row r="418" spans="20:20" hidden="1">
      <c r="T418" t="e">
        <f>IF(PG!K410="","",PG!K410)</f>
        <v>#DIV/0!</v>
      </c>
    </row>
    <row r="419" spans="20:20" hidden="1">
      <c r="T419" t="e">
        <f>IF(PG!K411="","",PG!K411)</f>
        <v>#DIV/0!</v>
      </c>
    </row>
    <row r="420" spans="20:20" hidden="1">
      <c r="T420" t="e">
        <f>IF(PG!K412="","",PG!K412)</f>
        <v>#DIV/0!</v>
      </c>
    </row>
    <row r="421" spans="20:20" hidden="1">
      <c r="T421" t="e">
        <f>IF(PG!K413="","",PG!K413)</f>
        <v>#DIV/0!</v>
      </c>
    </row>
    <row r="422" spans="20:20" hidden="1">
      <c r="T422" t="e">
        <f>IF(PG!K414="","",PG!K414)</f>
        <v>#DIV/0!</v>
      </c>
    </row>
    <row r="423" spans="20:20" hidden="1">
      <c r="T423" t="e">
        <f>IF(PG!K415="","",PG!K415)</f>
        <v>#DIV/0!</v>
      </c>
    </row>
    <row r="424" spans="20:20" hidden="1">
      <c r="T424" t="e">
        <f>IF(PG!K416="","",PG!K416)</f>
        <v>#DIV/0!</v>
      </c>
    </row>
    <row r="425" spans="20:20" hidden="1">
      <c r="T425" t="e">
        <f>IF(PG!K417="","",PG!K417)</f>
        <v>#DIV/0!</v>
      </c>
    </row>
    <row r="426" spans="20:20" hidden="1">
      <c r="T426" t="e">
        <f>IF(PG!K418="","",PG!K418)</f>
        <v>#DIV/0!</v>
      </c>
    </row>
    <row r="427" spans="20:20" hidden="1">
      <c r="T427" t="e">
        <f>IF(PG!K419="","",PG!K419)</f>
        <v>#DIV/0!</v>
      </c>
    </row>
    <row r="428" spans="20:20" hidden="1">
      <c r="T428" t="e">
        <f>IF(PG!K420="","",PG!K420)</f>
        <v>#DIV/0!</v>
      </c>
    </row>
    <row r="429" spans="20:20" hidden="1">
      <c r="T429" t="e">
        <f>IF(PG!K421="","",PG!K421)</f>
        <v>#DIV/0!</v>
      </c>
    </row>
    <row r="430" spans="20:20" hidden="1">
      <c r="T430" t="e">
        <f>IF(PG!K422="","",PG!K422)</f>
        <v>#DIV/0!</v>
      </c>
    </row>
    <row r="431" spans="20:20" hidden="1">
      <c r="T431" t="e">
        <f>IF(PG!K423="","",PG!K423)</f>
        <v>#DIV/0!</v>
      </c>
    </row>
    <row r="432" spans="20:20" hidden="1">
      <c r="T432" t="e">
        <f>IF(PG!K424="","",PG!K424)</f>
        <v>#DIV/0!</v>
      </c>
    </row>
    <row r="433" spans="20:20" hidden="1">
      <c r="T433" t="e">
        <f>IF(PG!K425="","",PG!K425)</f>
        <v>#DIV/0!</v>
      </c>
    </row>
    <row r="434" spans="20:20" hidden="1">
      <c r="T434" t="e">
        <f>IF(PG!K426="","",PG!K426)</f>
        <v>#DIV/0!</v>
      </c>
    </row>
    <row r="435" spans="20:20" hidden="1">
      <c r="T435" t="e">
        <f>IF(PG!K427="","",PG!K427)</f>
        <v>#DIV/0!</v>
      </c>
    </row>
    <row r="436" spans="20:20" hidden="1">
      <c r="T436" t="e">
        <f>IF(PG!K428="","",PG!K428)</f>
        <v>#DIV/0!</v>
      </c>
    </row>
    <row r="437" spans="20:20" hidden="1">
      <c r="T437" t="e">
        <f>IF(PG!K429="","",PG!K429)</f>
        <v>#DIV/0!</v>
      </c>
    </row>
    <row r="438" spans="20:20" hidden="1">
      <c r="T438" t="e">
        <f>IF(PG!K430="","",PG!K430)</f>
        <v>#DIV/0!</v>
      </c>
    </row>
    <row r="439" spans="20:20" hidden="1">
      <c r="T439" t="e">
        <f>IF(PG!K431="","",PG!K431)</f>
        <v>#DIV/0!</v>
      </c>
    </row>
    <row r="440" spans="20:20" hidden="1">
      <c r="T440" t="e">
        <f>IF(PG!K432="","",PG!K432)</f>
        <v>#DIV/0!</v>
      </c>
    </row>
    <row r="441" spans="20:20" hidden="1">
      <c r="T441" t="e">
        <f>IF(PG!K433="","",PG!K433)</f>
        <v>#DIV/0!</v>
      </c>
    </row>
    <row r="442" spans="20:20" hidden="1">
      <c r="T442" t="e">
        <f>IF(PG!K434="","",PG!K434)</f>
        <v>#DIV/0!</v>
      </c>
    </row>
    <row r="443" spans="20:20" hidden="1">
      <c r="T443" t="e">
        <f>IF(PG!K435="","",PG!K435)</f>
        <v>#DIV/0!</v>
      </c>
    </row>
    <row r="444" spans="20:20" hidden="1">
      <c r="T444" t="e">
        <f>IF(PG!K436="","",PG!K436)</f>
        <v>#DIV/0!</v>
      </c>
    </row>
    <row r="445" spans="20:20" hidden="1">
      <c r="T445" t="e">
        <f>IF(PG!K437="","",PG!K437)</f>
        <v>#DIV/0!</v>
      </c>
    </row>
    <row r="446" spans="20:20" hidden="1">
      <c r="T446" t="e">
        <f>IF(PG!K438="","",PG!K438)</f>
        <v>#DIV/0!</v>
      </c>
    </row>
    <row r="447" spans="20:20" hidden="1">
      <c r="T447" t="e">
        <f>IF(PG!K439="","",PG!K439)</f>
        <v>#DIV/0!</v>
      </c>
    </row>
    <row r="448" spans="20:20" hidden="1">
      <c r="T448" t="e">
        <f>IF(PG!K440="","",PG!K440)</f>
        <v>#DIV/0!</v>
      </c>
    </row>
    <row r="449" spans="20:20" hidden="1">
      <c r="T449" t="e">
        <f>IF(PG!K441="","",PG!K441)</f>
        <v>#DIV/0!</v>
      </c>
    </row>
    <row r="450" spans="20:20" hidden="1">
      <c r="T450" t="e">
        <f>IF(PG!K442="","",PG!K442)</f>
        <v>#DIV/0!</v>
      </c>
    </row>
    <row r="451" spans="20:20" hidden="1">
      <c r="T451" t="e">
        <f>IF(PG!K443="","",PG!K443)</f>
        <v>#DIV/0!</v>
      </c>
    </row>
    <row r="452" spans="20:20" hidden="1">
      <c r="T452" t="e">
        <f>IF(PG!K444="","",PG!K444)</f>
        <v>#DIV/0!</v>
      </c>
    </row>
    <row r="453" spans="20:20" hidden="1">
      <c r="T453" t="e">
        <f>IF(PG!K445="","",PG!K445)</f>
        <v>#DIV/0!</v>
      </c>
    </row>
    <row r="454" spans="20:20" hidden="1">
      <c r="T454" t="e">
        <f>IF(PG!K446="","",PG!K446)</f>
        <v>#DIV/0!</v>
      </c>
    </row>
    <row r="455" spans="20:20" hidden="1">
      <c r="T455" t="e">
        <f>IF(PG!K447="","",PG!K447)</f>
        <v>#DIV/0!</v>
      </c>
    </row>
    <row r="456" spans="20:20" hidden="1">
      <c r="T456" t="e">
        <f>IF(PG!K448="","",PG!K448)</f>
        <v>#DIV/0!</v>
      </c>
    </row>
    <row r="457" spans="20:20" hidden="1">
      <c r="T457" t="e">
        <f>IF(PG!K449="","",PG!K449)</f>
        <v>#DIV/0!</v>
      </c>
    </row>
    <row r="458" spans="20:20" hidden="1">
      <c r="T458" t="e">
        <f>IF(PG!K450="","",PG!K450)</f>
        <v>#DIV/0!</v>
      </c>
    </row>
    <row r="459" spans="20:20" hidden="1">
      <c r="T459" t="e">
        <f>IF(PG!K451="","",PG!K451)</f>
        <v>#DIV/0!</v>
      </c>
    </row>
    <row r="460" spans="20:20" hidden="1">
      <c r="T460" t="e">
        <f>IF(PG!K452="","",PG!K452)</f>
        <v>#DIV/0!</v>
      </c>
    </row>
    <row r="461" spans="20:20" hidden="1">
      <c r="T461" t="e">
        <f>IF(PG!K453="","",PG!K453)</f>
        <v>#DIV/0!</v>
      </c>
    </row>
    <row r="462" spans="20:20" hidden="1">
      <c r="T462" t="e">
        <f>IF(PG!K454="","",PG!K454)</f>
        <v>#DIV/0!</v>
      </c>
    </row>
    <row r="463" spans="20:20" hidden="1">
      <c r="T463" t="e">
        <f>IF(PG!K455="","",PG!K455)</f>
        <v>#DIV/0!</v>
      </c>
    </row>
    <row r="464" spans="20:20" hidden="1">
      <c r="T464" t="e">
        <f>IF(PG!K456="","",PG!K456)</f>
        <v>#DIV/0!</v>
      </c>
    </row>
    <row r="465" spans="20:20" hidden="1">
      <c r="T465" t="e">
        <f>IF(PG!K457="","",PG!K457)</f>
        <v>#DIV/0!</v>
      </c>
    </row>
    <row r="466" spans="20:20" hidden="1">
      <c r="T466" t="e">
        <f>IF(PG!K458="","",PG!K458)</f>
        <v>#DIV/0!</v>
      </c>
    </row>
    <row r="467" spans="20:20" hidden="1">
      <c r="T467" t="e">
        <f>IF(PG!K459="","",PG!K459)</f>
        <v>#DIV/0!</v>
      </c>
    </row>
    <row r="468" spans="20:20" hidden="1">
      <c r="T468" t="e">
        <f>IF(PG!K460="","",PG!K460)</f>
        <v>#DIV/0!</v>
      </c>
    </row>
    <row r="469" spans="20:20" hidden="1">
      <c r="T469" t="e">
        <f>IF(PG!K461="","",PG!K461)</f>
        <v>#DIV/0!</v>
      </c>
    </row>
    <row r="470" spans="20:20" hidden="1">
      <c r="T470" t="e">
        <f>IF(PG!K462="","",PG!K462)</f>
        <v>#DIV/0!</v>
      </c>
    </row>
    <row r="471" spans="20:20" hidden="1">
      <c r="T471" t="e">
        <f>IF(PG!K463="","",PG!K463)</f>
        <v>#DIV/0!</v>
      </c>
    </row>
    <row r="472" spans="20:20" hidden="1">
      <c r="T472" t="e">
        <f>IF(PG!K464="","",PG!K464)</f>
        <v>#DIV/0!</v>
      </c>
    </row>
    <row r="473" spans="20:20" hidden="1">
      <c r="T473" t="e">
        <f>IF(PG!K465="","",PG!K465)</f>
        <v>#DIV/0!</v>
      </c>
    </row>
    <row r="474" spans="20:20" hidden="1">
      <c r="T474" t="e">
        <f>IF(PG!K466="","",PG!K466)</f>
        <v>#DIV/0!</v>
      </c>
    </row>
    <row r="475" spans="20:20" hidden="1">
      <c r="T475" t="e">
        <f>IF(PG!K467="","",PG!K467)</f>
        <v>#DIV/0!</v>
      </c>
    </row>
    <row r="476" spans="20:20" hidden="1">
      <c r="T476" t="e">
        <f>IF(PG!K468="","",PG!K468)</f>
        <v>#DIV/0!</v>
      </c>
    </row>
    <row r="477" spans="20:20" hidden="1">
      <c r="T477" t="e">
        <f>IF(PG!K469="","",PG!K469)</f>
        <v>#DIV/0!</v>
      </c>
    </row>
    <row r="478" spans="20:20" hidden="1">
      <c r="T478" t="e">
        <f>IF(PG!K470="","",PG!K470)</f>
        <v>#DIV/0!</v>
      </c>
    </row>
    <row r="479" spans="20:20" hidden="1">
      <c r="T479" t="e">
        <f>IF(PG!K471="","",PG!K471)</f>
        <v>#DIV/0!</v>
      </c>
    </row>
    <row r="480" spans="20:20" hidden="1">
      <c r="T480" t="e">
        <f>IF(PG!K472="","",PG!K472)</f>
        <v>#DIV/0!</v>
      </c>
    </row>
    <row r="481" spans="20:20" hidden="1">
      <c r="T481" t="e">
        <f>IF(PG!K473="","",PG!K473)</f>
        <v>#DIV/0!</v>
      </c>
    </row>
    <row r="482" spans="20:20" hidden="1">
      <c r="T482" t="e">
        <f>IF(PG!K474="","",PG!K474)</f>
        <v>#DIV/0!</v>
      </c>
    </row>
    <row r="483" spans="20:20" hidden="1">
      <c r="T483" t="e">
        <f>IF(PG!K475="","",PG!K475)</f>
        <v>#DIV/0!</v>
      </c>
    </row>
    <row r="484" spans="20:20" hidden="1">
      <c r="T484" t="e">
        <f>IF(PG!K476="","",PG!K476)</f>
        <v>#DIV/0!</v>
      </c>
    </row>
    <row r="485" spans="20:20" hidden="1">
      <c r="T485" t="e">
        <f>IF(PG!K477="","",PG!K477)</f>
        <v>#DIV/0!</v>
      </c>
    </row>
    <row r="486" spans="20:20" hidden="1">
      <c r="T486" t="e">
        <f>IF(PG!K478="","",PG!K478)</f>
        <v>#DIV/0!</v>
      </c>
    </row>
    <row r="487" spans="20:20" hidden="1">
      <c r="T487" t="e">
        <f>IF(PG!K479="","",PG!K479)</f>
        <v>#DIV/0!</v>
      </c>
    </row>
    <row r="488" spans="20:20" hidden="1">
      <c r="T488" t="e">
        <f>IF(PG!K480="","",PG!K480)</f>
        <v>#DIV/0!</v>
      </c>
    </row>
    <row r="489" spans="20:20" hidden="1">
      <c r="T489" t="e">
        <f>IF(PG!K481="","",PG!K481)</f>
        <v>#DIV/0!</v>
      </c>
    </row>
    <row r="490" spans="20:20" hidden="1">
      <c r="T490" t="e">
        <f>IF(PG!K482="","",PG!K482)</f>
        <v>#DIV/0!</v>
      </c>
    </row>
    <row r="491" spans="20:20" hidden="1">
      <c r="T491" t="e">
        <f>IF(PG!K483="","",PG!K483)</f>
        <v>#DIV/0!</v>
      </c>
    </row>
    <row r="492" spans="20:20" hidden="1">
      <c r="T492" t="e">
        <f>IF(PG!K484="","",PG!K484)</f>
        <v>#DIV/0!</v>
      </c>
    </row>
    <row r="493" spans="20:20" hidden="1">
      <c r="T493" t="e">
        <f>IF(PG!K485="","",PG!K485)</f>
        <v>#DIV/0!</v>
      </c>
    </row>
    <row r="494" spans="20:20" hidden="1">
      <c r="T494" t="e">
        <f>IF(PG!K486="","",PG!K486)</f>
        <v>#DIV/0!</v>
      </c>
    </row>
    <row r="495" spans="20:20" hidden="1">
      <c r="T495" t="e">
        <f>IF(PG!K487="","",PG!K487)</f>
        <v>#DIV/0!</v>
      </c>
    </row>
    <row r="496" spans="20:20" hidden="1">
      <c r="T496" t="e">
        <f>IF(PG!K488="","",PG!K488)</f>
        <v>#DIV/0!</v>
      </c>
    </row>
    <row r="497" spans="20:20" hidden="1">
      <c r="T497" t="e">
        <f>IF(PG!K489="","",PG!K489)</f>
        <v>#DIV/0!</v>
      </c>
    </row>
    <row r="498" spans="20:20" hidden="1">
      <c r="T498" t="e">
        <f>IF(PG!K490="","",PG!K490)</f>
        <v>#DIV/0!</v>
      </c>
    </row>
    <row r="499" spans="20:20" hidden="1">
      <c r="T499" t="e">
        <f>IF(PG!K491="","",PG!K491)</f>
        <v>#DIV/0!</v>
      </c>
    </row>
    <row r="500" spans="20:20" hidden="1">
      <c r="T500" t="e">
        <f>IF(PG!K492="","",PG!K492)</f>
        <v>#DIV/0!</v>
      </c>
    </row>
    <row r="501" spans="20:20" hidden="1">
      <c r="T501" t="e">
        <f>IF(PG!K493="","",PG!K493)</f>
        <v>#DIV/0!</v>
      </c>
    </row>
    <row r="502" spans="20:20" hidden="1">
      <c r="T502" t="e">
        <f>IF(PG!K494="","",PG!K494)</f>
        <v>#DIV/0!</v>
      </c>
    </row>
    <row r="503" spans="20:20" hidden="1">
      <c r="T503" t="e">
        <f>IF(PG!K495="","",PG!K495)</f>
        <v>#DIV/0!</v>
      </c>
    </row>
    <row r="504" spans="20:20" hidden="1">
      <c r="T504" t="e">
        <f>IF(PG!K496="","",PG!K496)</f>
        <v>#DIV/0!</v>
      </c>
    </row>
    <row r="505" spans="20:20" hidden="1">
      <c r="T505" t="e">
        <f>IF(PG!K497="","",PG!K497)</f>
        <v>#DIV/0!</v>
      </c>
    </row>
    <row r="506" spans="20:20" hidden="1">
      <c r="T506" t="e">
        <f>IF(PG!K498="","",PG!K498)</f>
        <v>#DIV/0!</v>
      </c>
    </row>
    <row r="507" spans="20:20" hidden="1">
      <c r="T507" t="e">
        <f>IF(PG!K499="","",PG!K499)</f>
        <v>#DIV/0!</v>
      </c>
    </row>
    <row r="508" spans="20:20" hidden="1">
      <c r="T508" t="e">
        <f>IF(PG!K500="","",PG!K500)</f>
        <v>#DIV/0!</v>
      </c>
    </row>
    <row r="509" spans="20:20" hidden="1">
      <c r="T509" t="e">
        <f>IF(PG!K501="","",PG!K501)</f>
        <v>#DIV/0!</v>
      </c>
    </row>
    <row r="510" spans="20:20" hidden="1">
      <c r="T510" t="e">
        <f>IF(PG!K502="","",PG!K502)</f>
        <v>#DIV/0!</v>
      </c>
    </row>
    <row r="511" spans="20:20" hidden="1">
      <c r="T511" t="e">
        <f>IF(PG!K503="","",PG!K503)</f>
        <v>#DIV/0!</v>
      </c>
    </row>
    <row r="512" spans="20:20" hidden="1">
      <c r="T512" t="e">
        <f>IF(PG!K504="","",PG!K504)</f>
        <v>#DIV/0!</v>
      </c>
    </row>
    <row r="513" spans="20:20" hidden="1">
      <c r="T513" t="e">
        <f>IF(PG!K505="","",PG!K505)</f>
        <v>#DIV/0!</v>
      </c>
    </row>
    <row r="514" spans="20:20" hidden="1">
      <c r="T514" t="e">
        <f>IF(PG!K506="","",PG!K506)</f>
        <v>#DIV/0!</v>
      </c>
    </row>
    <row r="515" spans="20:20" hidden="1">
      <c r="T515" t="e">
        <f>IF(PG!K507="","",PG!K507)</f>
        <v>#DIV/0!</v>
      </c>
    </row>
    <row r="516" spans="20:20" hidden="1">
      <c r="T516" t="e">
        <f>IF(PG!K508="","",PG!K508)</f>
        <v>#DIV/0!</v>
      </c>
    </row>
    <row r="517" spans="20:20" hidden="1">
      <c r="T517" t="e">
        <f>IF(PG!K509="","",PG!K509)</f>
        <v>#DIV/0!</v>
      </c>
    </row>
    <row r="518" spans="20:20" hidden="1">
      <c r="T518" t="e">
        <f>IF(PG!K510="","",PG!K510)</f>
        <v>#DIV/0!</v>
      </c>
    </row>
    <row r="519" spans="20:20" hidden="1">
      <c r="T519" t="e">
        <f>IF(PG!K511="","",PG!K511)</f>
        <v>#DIV/0!</v>
      </c>
    </row>
    <row r="520" spans="20:20" hidden="1">
      <c r="T520" t="e">
        <f>IF(PG!K512="","",PG!K512)</f>
        <v>#DIV/0!</v>
      </c>
    </row>
    <row r="521" spans="20:20" hidden="1">
      <c r="T521" t="e">
        <f>IF(PG!K513="","",PG!K513)</f>
        <v>#DIV/0!</v>
      </c>
    </row>
    <row r="522" spans="20:20" hidden="1">
      <c r="T522" t="e">
        <f>IF(PG!K514="","",PG!K514)</f>
        <v>#DIV/0!</v>
      </c>
    </row>
    <row r="523" spans="20:20" hidden="1">
      <c r="T523" t="e">
        <f>IF(PG!K515="","",PG!K515)</f>
        <v>#DIV/0!</v>
      </c>
    </row>
    <row r="524" spans="20:20" hidden="1">
      <c r="T524" t="e">
        <f>IF(PG!K516="","",PG!K516)</f>
        <v>#DIV/0!</v>
      </c>
    </row>
    <row r="525" spans="20:20" hidden="1">
      <c r="T525" t="e">
        <f>IF(PG!K517="","",PG!K517)</f>
        <v>#DIV/0!</v>
      </c>
    </row>
    <row r="526" spans="20:20" hidden="1">
      <c r="T526" t="e">
        <f>IF(PG!K518="","",PG!K518)</f>
        <v>#DIV/0!</v>
      </c>
    </row>
    <row r="527" spans="20:20" hidden="1">
      <c r="T527" t="e">
        <f>IF(PG!K519="","",PG!K519)</f>
        <v>#DIV/0!</v>
      </c>
    </row>
    <row r="528" spans="20:20" hidden="1">
      <c r="T528" t="e">
        <f>IF(PG!K520="","",PG!K520)</f>
        <v>#DIV/0!</v>
      </c>
    </row>
    <row r="529" spans="20:20" hidden="1">
      <c r="T529" t="e">
        <f>IF(PG!K521="","",PG!K521)</f>
        <v>#DIV/0!</v>
      </c>
    </row>
    <row r="530" spans="20:20" hidden="1">
      <c r="T530" t="e">
        <f>IF(PG!K522="","",PG!K522)</f>
        <v>#DIV/0!</v>
      </c>
    </row>
    <row r="531" spans="20:20" hidden="1">
      <c r="T531" t="e">
        <f>IF(PG!K523="","",PG!K523)</f>
        <v>#DIV/0!</v>
      </c>
    </row>
    <row r="532" spans="20:20" hidden="1">
      <c r="T532" t="e">
        <f>IF(PG!K524="","",PG!K524)</f>
        <v>#DIV/0!</v>
      </c>
    </row>
    <row r="533" spans="20:20" hidden="1">
      <c r="T533" t="e">
        <f>IF(PG!K525="","",PG!K525)</f>
        <v>#DIV/0!</v>
      </c>
    </row>
    <row r="534" spans="20:20" hidden="1">
      <c r="T534" t="e">
        <f>IF(PG!K526="","",PG!K526)</f>
        <v>#DIV/0!</v>
      </c>
    </row>
    <row r="535" spans="20:20" hidden="1">
      <c r="T535" t="e">
        <f>IF(PG!K527="","",PG!K527)</f>
        <v>#DIV/0!</v>
      </c>
    </row>
    <row r="536" spans="20:20" hidden="1">
      <c r="T536" t="e">
        <f>IF(PG!K528="","",PG!K528)</f>
        <v>#DIV/0!</v>
      </c>
    </row>
    <row r="537" spans="20:20" hidden="1">
      <c r="T537" t="e">
        <f>IF(PG!K529="","",PG!K529)</f>
        <v>#DIV/0!</v>
      </c>
    </row>
    <row r="538" spans="20:20" hidden="1">
      <c r="T538" t="e">
        <f>IF(PG!K530="","",PG!K530)</f>
        <v>#DIV/0!</v>
      </c>
    </row>
    <row r="539" spans="20:20" hidden="1">
      <c r="T539" t="e">
        <f>IF(PG!K531="","",PG!K531)</f>
        <v>#DIV/0!</v>
      </c>
    </row>
    <row r="540" spans="20:20" hidden="1">
      <c r="T540" t="e">
        <f>IF(PG!K532="","",PG!K532)</f>
        <v>#DIV/0!</v>
      </c>
    </row>
    <row r="541" spans="20:20" hidden="1">
      <c r="T541" t="e">
        <f>IF(PG!K533="","",PG!K533)</f>
        <v>#DIV/0!</v>
      </c>
    </row>
    <row r="542" spans="20:20" hidden="1">
      <c r="T542" t="e">
        <f>IF(PG!K534="","",PG!K534)</f>
        <v>#DIV/0!</v>
      </c>
    </row>
    <row r="543" spans="20:20" hidden="1">
      <c r="T543" t="e">
        <f>IF(PG!K535="","",PG!K535)</f>
        <v>#DIV/0!</v>
      </c>
    </row>
    <row r="544" spans="20:20" hidden="1">
      <c r="T544" t="e">
        <f>IF(PG!K536="","",PG!K536)</f>
        <v>#DIV/0!</v>
      </c>
    </row>
    <row r="545" spans="20:20" hidden="1">
      <c r="T545" t="e">
        <f>IF(PG!K537="","",PG!K537)</f>
        <v>#DIV/0!</v>
      </c>
    </row>
    <row r="546" spans="20:20" hidden="1">
      <c r="T546" t="e">
        <f>IF(PG!K538="","",PG!K538)</f>
        <v>#DIV/0!</v>
      </c>
    </row>
    <row r="547" spans="20:20" hidden="1">
      <c r="T547" t="e">
        <f>IF(PG!K539="","",PG!K539)</f>
        <v>#DIV/0!</v>
      </c>
    </row>
    <row r="548" spans="20:20" hidden="1">
      <c r="T548" t="e">
        <f>IF(PG!K540="","",PG!K540)</f>
        <v>#DIV/0!</v>
      </c>
    </row>
    <row r="549" spans="20:20" hidden="1">
      <c r="T549" t="e">
        <f>IF(PG!K541="","",PG!K541)</f>
        <v>#DIV/0!</v>
      </c>
    </row>
    <row r="550" spans="20:20" hidden="1">
      <c r="T550" t="e">
        <f>IF(PG!K542="","",PG!K542)</f>
        <v>#DIV/0!</v>
      </c>
    </row>
    <row r="551" spans="20:20" hidden="1">
      <c r="T551" t="e">
        <f>IF(PG!K543="","",PG!K543)</f>
        <v>#DIV/0!</v>
      </c>
    </row>
    <row r="552" spans="20:20" hidden="1">
      <c r="T552" t="e">
        <f>IF(PG!K544="","",PG!K544)</f>
        <v>#DIV/0!</v>
      </c>
    </row>
    <row r="553" spans="20:20" hidden="1">
      <c r="T553" t="e">
        <f>IF(PG!K545="","",PG!K545)</f>
        <v>#DIV/0!</v>
      </c>
    </row>
    <row r="554" spans="20:20" hidden="1">
      <c r="T554" t="e">
        <f>IF(PG!K546="","",PG!K546)</f>
        <v>#DIV/0!</v>
      </c>
    </row>
    <row r="555" spans="20:20" hidden="1">
      <c r="T555" t="e">
        <f>IF(PG!K547="","",PG!K547)</f>
        <v>#DIV/0!</v>
      </c>
    </row>
    <row r="556" spans="20:20" hidden="1">
      <c r="T556" t="e">
        <f>IF(PG!K548="","",PG!K548)</f>
        <v>#DIV/0!</v>
      </c>
    </row>
    <row r="557" spans="20:20" hidden="1">
      <c r="T557" t="e">
        <f>IF(PG!K549="","",PG!K549)</f>
        <v>#DIV/0!</v>
      </c>
    </row>
    <row r="558" spans="20:20" hidden="1">
      <c r="T558" t="e">
        <f>IF(PG!K550="","",PG!K550)</f>
        <v>#DIV/0!</v>
      </c>
    </row>
    <row r="559" spans="20:20" hidden="1">
      <c r="T559" t="e">
        <f>IF(PG!K551="","",PG!K551)</f>
        <v>#DIV/0!</v>
      </c>
    </row>
    <row r="560" spans="20:20" hidden="1">
      <c r="T560" t="e">
        <f>IF(PG!K552="","",PG!K552)</f>
        <v>#DIV/0!</v>
      </c>
    </row>
    <row r="561" spans="20:20" hidden="1">
      <c r="T561" t="e">
        <f>IF(PG!K553="","",PG!K553)</f>
        <v>#DIV/0!</v>
      </c>
    </row>
    <row r="562" spans="20:20" hidden="1">
      <c r="T562" t="e">
        <f>IF(PG!K554="","",PG!K554)</f>
        <v>#DIV/0!</v>
      </c>
    </row>
    <row r="563" spans="20:20" hidden="1">
      <c r="T563" t="e">
        <f>IF(PG!K555="","",PG!K555)</f>
        <v>#DIV/0!</v>
      </c>
    </row>
    <row r="564" spans="20:20" hidden="1">
      <c r="T564" t="e">
        <f>IF(PG!K556="","",PG!K556)</f>
        <v>#DIV/0!</v>
      </c>
    </row>
    <row r="565" spans="20:20" hidden="1">
      <c r="T565" t="e">
        <f>IF(PG!K557="","",PG!K557)</f>
        <v>#DIV/0!</v>
      </c>
    </row>
    <row r="566" spans="20:20" hidden="1">
      <c r="T566" t="e">
        <f>IF(PG!K558="","",PG!K558)</f>
        <v>#DIV/0!</v>
      </c>
    </row>
    <row r="567" spans="20:20" hidden="1">
      <c r="T567" t="e">
        <f>IF(PG!K559="","",PG!K559)</f>
        <v>#DIV/0!</v>
      </c>
    </row>
    <row r="568" spans="20:20" hidden="1">
      <c r="T568" t="e">
        <f>IF(PG!K560="","",PG!K560)</f>
        <v>#DIV/0!</v>
      </c>
    </row>
    <row r="569" spans="20:20" hidden="1">
      <c r="T569" t="e">
        <f>IF(PG!K561="","",PG!K561)</f>
        <v>#DIV/0!</v>
      </c>
    </row>
    <row r="570" spans="20:20" hidden="1">
      <c r="T570" t="e">
        <f>IF(PG!K562="","",PG!K562)</f>
        <v>#DIV/0!</v>
      </c>
    </row>
    <row r="571" spans="20:20" hidden="1">
      <c r="T571" t="e">
        <f>IF(PG!K563="","",PG!K563)</f>
        <v>#DIV/0!</v>
      </c>
    </row>
    <row r="572" spans="20:20" hidden="1">
      <c r="T572" t="e">
        <f>IF(PG!K564="","",PG!K564)</f>
        <v>#DIV/0!</v>
      </c>
    </row>
    <row r="573" spans="20:20" hidden="1">
      <c r="T573" t="e">
        <f>IF(PG!K565="","",PG!K565)</f>
        <v>#DIV/0!</v>
      </c>
    </row>
    <row r="574" spans="20:20" hidden="1">
      <c r="T574" t="e">
        <f>IF(PG!K566="","",PG!K566)</f>
        <v>#DIV/0!</v>
      </c>
    </row>
    <row r="575" spans="20:20" hidden="1">
      <c r="T575" t="e">
        <f>IF(PG!K567="","",PG!K567)</f>
        <v>#DIV/0!</v>
      </c>
    </row>
    <row r="576" spans="20:20" hidden="1">
      <c r="T576" t="e">
        <f>IF(PG!K568="","",PG!K568)</f>
        <v>#DIV/0!</v>
      </c>
    </row>
    <row r="577" spans="20:20" hidden="1">
      <c r="T577" t="e">
        <f>IF(PG!K569="","",PG!K569)</f>
        <v>#DIV/0!</v>
      </c>
    </row>
    <row r="578" spans="20:20" hidden="1">
      <c r="T578" t="e">
        <f>IF(PG!K570="","",PG!K570)</f>
        <v>#DIV/0!</v>
      </c>
    </row>
    <row r="579" spans="20:20" hidden="1">
      <c r="T579" t="e">
        <f>IF(PG!K571="","",PG!K571)</f>
        <v>#DIV/0!</v>
      </c>
    </row>
    <row r="580" spans="20:20" hidden="1">
      <c r="T580" t="e">
        <f>IF(PG!K572="","",PG!K572)</f>
        <v>#DIV/0!</v>
      </c>
    </row>
    <row r="581" spans="20:20" hidden="1">
      <c r="T581" t="e">
        <f>IF(PG!K573="","",PG!K573)</f>
        <v>#DIV/0!</v>
      </c>
    </row>
    <row r="582" spans="20:20" hidden="1">
      <c r="T582" t="e">
        <f>IF(PG!K574="","",PG!K574)</f>
        <v>#DIV/0!</v>
      </c>
    </row>
    <row r="583" spans="20:20" hidden="1">
      <c r="T583" t="e">
        <f>IF(PG!K575="","",PG!K575)</f>
        <v>#DIV/0!</v>
      </c>
    </row>
    <row r="584" spans="20:20" hidden="1">
      <c r="T584" t="e">
        <f>IF(PG!K576="","",PG!K576)</f>
        <v>#DIV/0!</v>
      </c>
    </row>
    <row r="585" spans="20:20" hidden="1">
      <c r="T585" t="e">
        <f>IF(PG!K577="","",PG!K577)</f>
        <v>#DIV/0!</v>
      </c>
    </row>
    <row r="586" spans="20:20" hidden="1">
      <c r="T586" t="e">
        <f>IF(PG!K578="","",PG!K578)</f>
        <v>#DIV/0!</v>
      </c>
    </row>
    <row r="587" spans="20:20" hidden="1">
      <c r="T587" t="e">
        <f>IF(PG!K579="","",PG!K579)</f>
        <v>#DIV/0!</v>
      </c>
    </row>
    <row r="588" spans="20:20" hidden="1">
      <c r="T588" t="e">
        <f>IF(PG!K580="","",PG!K580)</f>
        <v>#DIV/0!</v>
      </c>
    </row>
    <row r="589" spans="20:20" hidden="1">
      <c r="T589" t="e">
        <f>IF(PG!K581="","",PG!K581)</f>
        <v>#DIV/0!</v>
      </c>
    </row>
    <row r="590" spans="20:20" hidden="1">
      <c r="T590" t="e">
        <f>IF(PG!K582="","",PG!K582)</f>
        <v>#DIV/0!</v>
      </c>
    </row>
    <row r="591" spans="20:20" hidden="1">
      <c r="T591" t="e">
        <f>IF(PG!K583="","",PG!K583)</f>
        <v>#DIV/0!</v>
      </c>
    </row>
    <row r="592" spans="20:20" hidden="1">
      <c r="T592" t="e">
        <f>IF(PG!K584="","",PG!K584)</f>
        <v>#DIV/0!</v>
      </c>
    </row>
    <row r="593" spans="20:20" hidden="1">
      <c r="T593" t="e">
        <f>IF(PG!K585="","",PG!K585)</f>
        <v>#DIV/0!</v>
      </c>
    </row>
    <row r="594" spans="20:20" hidden="1">
      <c r="T594" t="e">
        <f>IF(PG!K586="","",PG!K586)</f>
        <v>#DIV/0!</v>
      </c>
    </row>
    <row r="595" spans="20:20" hidden="1">
      <c r="T595" t="e">
        <f>IF(PG!K587="","",PG!K587)</f>
        <v>#DIV/0!</v>
      </c>
    </row>
    <row r="596" spans="20:20" hidden="1">
      <c r="T596" t="e">
        <f>IF(PG!K588="","",PG!K588)</f>
        <v>#DIV/0!</v>
      </c>
    </row>
    <row r="597" spans="20:20" hidden="1">
      <c r="T597" t="e">
        <f>IF(PG!K589="","",PG!K589)</f>
        <v>#DIV/0!</v>
      </c>
    </row>
    <row r="598" spans="20:20" hidden="1">
      <c r="T598" t="e">
        <f>IF(PG!K590="","",PG!K590)</f>
        <v>#DIV/0!</v>
      </c>
    </row>
    <row r="599" spans="20:20" hidden="1">
      <c r="T599" t="e">
        <f>IF(PG!K591="","",PG!K591)</f>
        <v>#DIV/0!</v>
      </c>
    </row>
    <row r="600" spans="20:20" hidden="1">
      <c r="T600" t="e">
        <f>IF(PG!K592="","",PG!K592)</f>
        <v>#DIV/0!</v>
      </c>
    </row>
    <row r="601" spans="20:20" hidden="1">
      <c r="T601" t="e">
        <f>IF(PG!K593="","",PG!K593)</f>
        <v>#DIV/0!</v>
      </c>
    </row>
    <row r="602" spans="20:20" hidden="1">
      <c r="T602" t="e">
        <f>IF(PG!K594="","",PG!K594)</f>
        <v>#DIV/0!</v>
      </c>
    </row>
    <row r="603" spans="20:20" hidden="1">
      <c r="T603" t="e">
        <f>IF(PG!K595="","",PG!K595)</f>
        <v>#DIV/0!</v>
      </c>
    </row>
    <row r="604" spans="20:20" hidden="1">
      <c r="T604" t="e">
        <f>IF(PG!K596="","",PG!K596)</f>
        <v>#DIV/0!</v>
      </c>
    </row>
    <row r="605" spans="20:20" hidden="1">
      <c r="T605" t="e">
        <f>IF(PG!K597="","",PG!K597)</f>
        <v>#DIV/0!</v>
      </c>
    </row>
    <row r="606" spans="20:20" hidden="1">
      <c r="T606" t="e">
        <f>IF(PG!K598="","",PG!K598)</f>
        <v>#DIV/0!</v>
      </c>
    </row>
    <row r="607" spans="20:20" hidden="1">
      <c r="T607" t="e">
        <f>IF(PG!K599="","",PG!K599)</f>
        <v>#DIV/0!</v>
      </c>
    </row>
    <row r="608" spans="20:20" hidden="1">
      <c r="T608" t="e">
        <f>IF(PG!K600="","",PG!K600)</f>
        <v>#DIV/0!</v>
      </c>
    </row>
    <row r="609" spans="20:20" hidden="1">
      <c r="T609" t="e">
        <f>IF(PG!K601="","",PG!K601)</f>
        <v>#DIV/0!</v>
      </c>
    </row>
    <row r="610" spans="20:20" hidden="1">
      <c r="T610" t="e">
        <f>IF(PG!K602="","",PG!K602)</f>
        <v>#DIV/0!</v>
      </c>
    </row>
    <row r="611" spans="20:20" hidden="1">
      <c r="T611" t="e">
        <f>IF(PG!K603="","",PG!K603)</f>
        <v>#DIV/0!</v>
      </c>
    </row>
    <row r="612" spans="20:20" hidden="1">
      <c r="T612" t="e">
        <f>IF(PG!K604="","",PG!K604)</f>
        <v>#DIV/0!</v>
      </c>
    </row>
    <row r="613" spans="20:20" hidden="1">
      <c r="T613" t="e">
        <f>IF(PG!K605="","",PG!K605)</f>
        <v>#DIV/0!</v>
      </c>
    </row>
    <row r="614" spans="20:20" hidden="1">
      <c r="T614" t="e">
        <f>IF(PG!K606="","",PG!K606)</f>
        <v>#DIV/0!</v>
      </c>
    </row>
    <row r="615" spans="20:20" hidden="1">
      <c r="T615" t="e">
        <f>IF(PG!K607="","",PG!K607)</f>
        <v>#DIV/0!</v>
      </c>
    </row>
    <row r="616" spans="20:20" hidden="1">
      <c r="T616" t="e">
        <f>IF(PG!K608="","",PG!K608)</f>
        <v>#DIV/0!</v>
      </c>
    </row>
    <row r="617" spans="20:20" hidden="1">
      <c r="T617" t="e">
        <f>IF(PG!K609="","",PG!K609)</f>
        <v>#DIV/0!</v>
      </c>
    </row>
    <row r="618" spans="20:20" hidden="1">
      <c r="T618" t="e">
        <f>IF(PG!K610="","",PG!K610)</f>
        <v>#DIV/0!</v>
      </c>
    </row>
    <row r="619" spans="20:20" hidden="1">
      <c r="T619" t="e">
        <f>IF(PG!K611="","",PG!K611)</f>
        <v>#DIV/0!</v>
      </c>
    </row>
    <row r="620" spans="20:20" hidden="1">
      <c r="T620" t="e">
        <f>IF(PG!K612="","",PG!K612)</f>
        <v>#DIV/0!</v>
      </c>
    </row>
    <row r="621" spans="20:20" hidden="1">
      <c r="T621" t="e">
        <f>IF(PG!K613="","",PG!K613)</f>
        <v>#DIV/0!</v>
      </c>
    </row>
    <row r="622" spans="20:20" hidden="1">
      <c r="T622" t="e">
        <f>IF(PG!K614="","",PG!K614)</f>
        <v>#DIV/0!</v>
      </c>
    </row>
    <row r="623" spans="20:20" hidden="1">
      <c r="T623" t="e">
        <f>IF(PG!K615="","",PG!K615)</f>
        <v>#DIV/0!</v>
      </c>
    </row>
    <row r="624" spans="20:20" hidden="1">
      <c r="T624" t="e">
        <f>IF(PG!K616="","",PG!K616)</f>
        <v>#DIV/0!</v>
      </c>
    </row>
    <row r="625" spans="20:20" hidden="1">
      <c r="T625" t="e">
        <f>IF(PG!K617="","",PG!K617)</f>
        <v>#DIV/0!</v>
      </c>
    </row>
    <row r="626" spans="20:20" hidden="1">
      <c r="T626" t="e">
        <f>IF(PG!K618="","",PG!K618)</f>
        <v>#DIV/0!</v>
      </c>
    </row>
    <row r="627" spans="20:20" hidden="1">
      <c r="T627" t="e">
        <f>IF(PG!K619="","",PG!K619)</f>
        <v>#DIV/0!</v>
      </c>
    </row>
    <row r="628" spans="20:20" hidden="1">
      <c r="T628" t="e">
        <f>IF(PG!K620="","",PG!K620)</f>
        <v>#DIV/0!</v>
      </c>
    </row>
    <row r="629" spans="20:20" hidden="1">
      <c r="T629" t="e">
        <f>IF(PG!K621="","",PG!K621)</f>
        <v>#DIV/0!</v>
      </c>
    </row>
    <row r="630" spans="20:20" hidden="1">
      <c r="T630" t="e">
        <f>IF(PG!K622="","",PG!K622)</f>
        <v>#DIV/0!</v>
      </c>
    </row>
    <row r="631" spans="20:20" hidden="1">
      <c r="T631" t="e">
        <f>IF(PG!K623="","",PG!K623)</f>
        <v>#DIV/0!</v>
      </c>
    </row>
    <row r="632" spans="20:20" hidden="1">
      <c r="T632" t="e">
        <f>IF(PG!K624="","",PG!K624)</f>
        <v>#DIV/0!</v>
      </c>
    </row>
    <row r="633" spans="20:20" hidden="1">
      <c r="T633" t="e">
        <f>IF(PG!K625="","",PG!K625)</f>
        <v>#DIV/0!</v>
      </c>
    </row>
    <row r="634" spans="20:20" hidden="1">
      <c r="T634" t="e">
        <f>IF(PG!K626="","",PG!K626)</f>
        <v>#DIV/0!</v>
      </c>
    </row>
    <row r="635" spans="20:20" hidden="1">
      <c r="T635" t="e">
        <f>IF(PG!K627="","",PG!K627)</f>
        <v>#DIV/0!</v>
      </c>
    </row>
    <row r="636" spans="20:20" hidden="1">
      <c r="T636" t="e">
        <f>IF(PG!K628="","",PG!K628)</f>
        <v>#DIV/0!</v>
      </c>
    </row>
    <row r="637" spans="20:20" hidden="1">
      <c r="T637" t="e">
        <f>IF(PG!K629="","",PG!K629)</f>
        <v>#DIV/0!</v>
      </c>
    </row>
    <row r="638" spans="20:20" hidden="1">
      <c r="T638" t="e">
        <f>IF(PG!K630="","",PG!K630)</f>
        <v>#DIV/0!</v>
      </c>
    </row>
    <row r="639" spans="20:20" hidden="1">
      <c r="T639" t="e">
        <f>IF(PG!K631="","",PG!K631)</f>
        <v>#DIV/0!</v>
      </c>
    </row>
    <row r="640" spans="20:20" hidden="1">
      <c r="T640" t="e">
        <f>IF(PG!K632="","",PG!K632)</f>
        <v>#DIV/0!</v>
      </c>
    </row>
    <row r="641" spans="20:20" hidden="1">
      <c r="T641" t="e">
        <f>IF(PG!K633="","",PG!K633)</f>
        <v>#DIV/0!</v>
      </c>
    </row>
    <row r="642" spans="20:20" hidden="1">
      <c r="T642" t="e">
        <f>IF(PG!K634="","",PG!K634)</f>
        <v>#DIV/0!</v>
      </c>
    </row>
    <row r="643" spans="20:20" hidden="1">
      <c r="T643" t="e">
        <f>IF(PG!K635="","",PG!K635)</f>
        <v>#DIV/0!</v>
      </c>
    </row>
    <row r="644" spans="20:20" hidden="1">
      <c r="T644" t="e">
        <f>IF(PG!K636="","",PG!K636)</f>
        <v>#DIV/0!</v>
      </c>
    </row>
    <row r="645" spans="20:20" hidden="1">
      <c r="T645" t="e">
        <f>IF(PG!K637="","",PG!K637)</f>
        <v>#DIV/0!</v>
      </c>
    </row>
    <row r="646" spans="20:20" hidden="1">
      <c r="T646" t="e">
        <f>IF(PG!K638="","",PG!K638)</f>
        <v>#DIV/0!</v>
      </c>
    </row>
    <row r="647" spans="20:20" hidden="1">
      <c r="T647" t="e">
        <f>IF(PG!K639="","",PG!K639)</f>
        <v>#DIV/0!</v>
      </c>
    </row>
    <row r="648" spans="20:20" hidden="1">
      <c r="T648" t="e">
        <f>IF(PG!K640="","",PG!K640)</f>
        <v>#DIV/0!</v>
      </c>
    </row>
    <row r="649" spans="20:20" hidden="1">
      <c r="T649" t="e">
        <f>IF(PG!K641="","",PG!K641)</f>
        <v>#DIV/0!</v>
      </c>
    </row>
    <row r="650" spans="20:20" hidden="1">
      <c r="T650" t="e">
        <f>IF(PG!K642="","",PG!K642)</f>
        <v>#DIV/0!</v>
      </c>
    </row>
    <row r="651" spans="20:20" hidden="1">
      <c r="T651" t="e">
        <f>IF(PG!K643="","",PG!K643)</f>
        <v>#DIV/0!</v>
      </c>
    </row>
    <row r="652" spans="20:20" hidden="1">
      <c r="T652" t="e">
        <f>IF(PG!K644="","",PG!K644)</f>
        <v>#DIV/0!</v>
      </c>
    </row>
    <row r="653" spans="20:20" hidden="1">
      <c r="T653" t="e">
        <f>IF(PG!K645="","",PG!K645)</f>
        <v>#DIV/0!</v>
      </c>
    </row>
    <row r="654" spans="20:20" hidden="1">
      <c r="T654" t="e">
        <f>IF(PG!K646="","",PG!K646)</f>
        <v>#DIV/0!</v>
      </c>
    </row>
    <row r="655" spans="20:20" hidden="1">
      <c r="T655" t="e">
        <f>IF(PG!K647="","",PG!K647)</f>
        <v>#DIV/0!</v>
      </c>
    </row>
    <row r="656" spans="20:20" hidden="1">
      <c r="T656" t="e">
        <f>IF(PG!K648="","",PG!K648)</f>
        <v>#DIV/0!</v>
      </c>
    </row>
    <row r="657" spans="20:20" hidden="1">
      <c r="T657" t="e">
        <f>IF(PG!K649="","",PG!K649)</f>
        <v>#DIV/0!</v>
      </c>
    </row>
    <row r="658" spans="20:20" hidden="1">
      <c r="T658" t="e">
        <f>IF(PG!K650="","",PG!K650)</f>
        <v>#DIV/0!</v>
      </c>
    </row>
    <row r="659" spans="20:20" hidden="1">
      <c r="T659" t="e">
        <f>IF(PG!K651="","",PG!K651)</f>
        <v>#DIV/0!</v>
      </c>
    </row>
    <row r="660" spans="20:20" hidden="1">
      <c r="T660" t="e">
        <f>IF(PG!K652="","",PG!K652)</f>
        <v>#DIV/0!</v>
      </c>
    </row>
    <row r="661" spans="20:20" hidden="1">
      <c r="T661" t="e">
        <f>IF(PG!K653="","",PG!K653)</f>
        <v>#DIV/0!</v>
      </c>
    </row>
    <row r="662" spans="20:20" hidden="1">
      <c r="T662" t="e">
        <f>IF(PG!K654="","",PG!K654)</f>
        <v>#DIV/0!</v>
      </c>
    </row>
    <row r="663" spans="20:20" hidden="1">
      <c r="T663" t="e">
        <f>IF(PG!K655="","",PG!K655)</f>
        <v>#DIV/0!</v>
      </c>
    </row>
    <row r="664" spans="20:20" hidden="1">
      <c r="T664" t="e">
        <f>IF(PG!K656="","",PG!K656)</f>
        <v>#DIV/0!</v>
      </c>
    </row>
    <row r="665" spans="20:20" hidden="1">
      <c r="T665" t="e">
        <f>IF(PG!K657="","",PG!K657)</f>
        <v>#DIV/0!</v>
      </c>
    </row>
    <row r="666" spans="20:20" hidden="1">
      <c r="T666" t="e">
        <f>IF(PG!K658="","",PG!K658)</f>
        <v>#DIV/0!</v>
      </c>
    </row>
    <row r="667" spans="20:20" hidden="1">
      <c r="T667" t="e">
        <f>IF(PG!K659="","",PG!K659)</f>
        <v>#DIV/0!</v>
      </c>
    </row>
    <row r="668" spans="20:20" hidden="1">
      <c r="T668" t="e">
        <f>IF(PG!K660="","",PG!K660)</f>
        <v>#DIV/0!</v>
      </c>
    </row>
    <row r="669" spans="20:20" hidden="1">
      <c r="T669" t="e">
        <f>IF(PG!K661="","",PG!K661)</f>
        <v>#DIV/0!</v>
      </c>
    </row>
    <row r="670" spans="20:20" hidden="1">
      <c r="T670" t="e">
        <f>IF(PG!K662="","",PG!K662)</f>
        <v>#DIV/0!</v>
      </c>
    </row>
    <row r="671" spans="20:20" hidden="1">
      <c r="T671" t="e">
        <f>IF(PG!K663="","",PG!K663)</f>
        <v>#DIV/0!</v>
      </c>
    </row>
    <row r="672" spans="20:20" hidden="1">
      <c r="T672" t="e">
        <f>IF(PG!K664="","",PG!K664)</f>
        <v>#DIV/0!</v>
      </c>
    </row>
    <row r="673" spans="20:20" hidden="1">
      <c r="T673" t="e">
        <f>IF(PG!K665="","",PG!K665)</f>
        <v>#DIV/0!</v>
      </c>
    </row>
    <row r="674" spans="20:20" hidden="1">
      <c r="T674" t="e">
        <f>IF(PG!K666="","",PG!K666)</f>
        <v>#DIV/0!</v>
      </c>
    </row>
    <row r="675" spans="20:20" hidden="1">
      <c r="T675" t="e">
        <f>IF(PG!K667="","",PG!K667)</f>
        <v>#DIV/0!</v>
      </c>
    </row>
    <row r="676" spans="20:20" hidden="1">
      <c r="T676" t="e">
        <f>IF(PG!K668="","",PG!K668)</f>
        <v>#DIV/0!</v>
      </c>
    </row>
    <row r="677" spans="20:20" hidden="1">
      <c r="T677" t="e">
        <f>IF(PG!K669="","",PG!K669)</f>
        <v>#DIV/0!</v>
      </c>
    </row>
    <row r="678" spans="20:20" hidden="1">
      <c r="T678" t="e">
        <f>IF(PG!K670="","",PG!K670)</f>
        <v>#DIV/0!</v>
      </c>
    </row>
    <row r="679" spans="20:20" hidden="1">
      <c r="T679" t="e">
        <f>IF(PG!K671="","",PG!K671)</f>
        <v>#DIV/0!</v>
      </c>
    </row>
    <row r="680" spans="20:20" hidden="1">
      <c r="T680" t="e">
        <f>IF(PG!K672="","",PG!K672)</f>
        <v>#DIV/0!</v>
      </c>
    </row>
    <row r="681" spans="20:20" hidden="1">
      <c r="T681" t="e">
        <f>IF(PG!K673="","",PG!K673)</f>
        <v>#DIV/0!</v>
      </c>
    </row>
    <row r="682" spans="20:20" hidden="1">
      <c r="T682" t="e">
        <f>IF(PG!K674="","",PG!K674)</f>
        <v>#DIV/0!</v>
      </c>
    </row>
    <row r="683" spans="20:20" hidden="1">
      <c r="T683" t="e">
        <f>IF(PG!K675="","",PG!K675)</f>
        <v>#DIV/0!</v>
      </c>
    </row>
    <row r="684" spans="20:20" hidden="1">
      <c r="T684" t="e">
        <f>IF(PG!K676="","",PG!K676)</f>
        <v>#DIV/0!</v>
      </c>
    </row>
    <row r="685" spans="20:20" hidden="1">
      <c r="T685" t="e">
        <f>IF(PG!K677="","",PG!K677)</f>
        <v>#DIV/0!</v>
      </c>
    </row>
    <row r="686" spans="20:20" hidden="1">
      <c r="T686" t="e">
        <f>IF(PG!K678="","",PG!K678)</f>
        <v>#DIV/0!</v>
      </c>
    </row>
    <row r="687" spans="20:20" hidden="1">
      <c r="T687" t="e">
        <f>IF(PG!K679="","",PG!K679)</f>
        <v>#DIV/0!</v>
      </c>
    </row>
    <row r="688" spans="20:20" hidden="1">
      <c r="T688" t="e">
        <f>IF(PG!K680="","",PG!K680)</f>
        <v>#DIV/0!</v>
      </c>
    </row>
    <row r="689" spans="20:20" hidden="1">
      <c r="T689" t="e">
        <f>IF(PG!K681="","",PG!K681)</f>
        <v>#DIV/0!</v>
      </c>
    </row>
    <row r="690" spans="20:20" hidden="1">
      <c r="T690" t="e">
        <f>IF(PG!K682="","",PG!K682)</f>
        <v>#DIV/0!</v>
      </c>
    </row>
    <row r="691" spans="20:20" hidden="1">
      <c r="T691" t="e">
        <f>IF(PG!K683="","",PG!K683)</f>
        <v>#DIV/0!</v>
      </c>
    </row>
    <row r="692" spans="20:20" hidden="1">
      <c r="T692" t="e">
        <f>IF(PG!K684="","",PG!K684)</f>
        <v>#DIV/0!</v>
      </c>
    </row>
    <row r="693" spans="20:20" hidden="1">
      <c r="T693" t="e">
        <f>IF(PG!K685="","",PG!K685)</f>
        <v>#DIV/0!</v>
      </c>
    </row>
    <row r="694" spans="20:20" hidden="1">
      <c r="T694" t="e">
        <f>IF(PG!K686="","",PG!K686)</f>
        <v>#DIV/0!</v>
      </c>
    </row>
    <row r="695" spans="20:20" hidden="1">
      <c r="T695" t="e">
        <f>IF(PG!K687="","",PG!K687)</f>
        <v>#DIV/0!</v>
      </c>
    </row>
    <row r="696" spans="20:20" hidden="1">
      <c r="T696" t="e">
        <f>IF(PG!K688="","",PG!K688)</f>
        <v>#DIV/0!</v>
      </c>
    </row>
    <row r="697" spans="20:20" hidden="1">
      <c r="T697" t="e">
        <f>IF(PG!K689="","",PG!K689)</f>
        <v>#DIV/0!</v>
      </c>
    </row>
    <row r="698" spans="20:20" hidden="1">
      <c r="T698" t="e">
        <f>IF(PG!K690="","",PG!K690)</f>
        <v>#DIV/0!</v>
      </c>
    </row>
    <row r="699" spans="20:20" hidden="1">
      <c r="T699" t="e">
        <f>IF(PG!K691="","",PG!K691)</f>
        <v>#DIV/0!</v>
      </c>
    </row>
    <row r="700" spans="20:20" hidden="1">
      <c r="T700" t="e">
        <f>IF(PG!K692="","",PG!K692)</f>
        <v>#DIV/0!</v>
      </c>
    </row>
    <row r="701" spans="20:20" hidden="1">
      <c r="T701" t="e">
        <f>IF(PG!K693="","",PG!K693)</f>
        <v>#DIV/0!</v>
      </c>
    </row>
    <row r="702" spans="20:20" hidden="1">
      <c r="T702" t="e">
        <f>IF(PG!K694="","",PG!K694)</f>
        <v>#DIV/0!</v>
      </c>
    </row>
    <row r="703" spans="20:20" hidden="1">
      <c r="T703" t="e">
        <f>IF(PG!K695="","",PG!K695)</f>
        <v>#DIV/0!</v>
      </c>
    </row>
    <row r="704" spans="20:20" hidden="1">
      <c r="T704" t="e">
        <f>IF(PG!K696="","",PG!K696)</f>
        <v>#DIV/0!</v>
      </c>
    </row>
    <row r="705" spans="20:20" hidden="1">
      <c r="T705" t="e">
        <f>IF(PG!K697="","",PG!K697)</f>
        <v>#DIV/0!</v>
      </c>
    </row>
    <row r="706" spans="20:20" hidden="1">
      <c r="T706" t="e">
        <f>IF(PG!K698="","",PG!K698)</f>
        <v>#DIV/0!</v>
      </c>
    </row>
    <row r="707" spans="20:20" hidden="1">
      <c r="T707" t="e">
        <f>IF(PG!K699="","",PG!K699)</f>
        <v>#DIV/0!</v>
      </c>
    </row>
    <row r="708" spans="20:20" hidden="1">
      <c r="T708" t="e">
        <f>IF(PG!K700="","",PG!K700)</f>
        <v>#DIV/0!</v>
      </c>
    </row>
    <row r="709" spans="20:20" hidden="1">
      <c r="T709" t="e">
        <f>IF(PG!K701="","",PG!K701)</f>
        <v>#DIV/0!</v>
      </c>
    </row>
    <row r="710" spans="20:20" hidden="1">
      <c r="T710" t="e">
        <f>IF(PG!K702="","",PG!K702)</f>
        <v>#DIV/0!</v>
      </c>
    </row>
    <row r="711" spans="20:20" hidden="1">
      <c r="T711" t="e">
        <f>IF(PG!K703="","",PG!K703)</f>
        <v>#DIV/0!</v>
      </c>
    </row>
    <row r="712" spans="20:20" hidden="1">
      <c r="T712" t="e">
        <f>IF(PG!K704="","",PG!K704)</f>
        <v>#DIV/0!</v>
      </c>
    </row>
    <row r="713" spans="20:20" hidden="1">
      <c r="T713" t="e">
        <f>IF(PG!K705="","",PG!K705)</f>
        <v>#DIV/0!</v>
      </c>
    </row>
    <row r="714" spans="20:20" hidden="1">
      <c r="T714" t="e">
        <f>IF(PG!K706="","",PG!K706)</f>
        <v>#DIV/0!</v>
      </c>
    </row>
    <row r="715" spans="20:20" hidden="1">
      <c r="T715" t="e">
        <f>IF(PG!K707="","",PG!K707)</f>
        <v>#DIV/0!</v>
      </c>
    </row>
    <row r="716" spans="20:20" hidden="1">
      <c r="T716" t="e">
        <f>IF(PG!K708="","",PG!K708)</f>
        <v>#DIV/0!</v>
      </c>
    </row>
    <row r="717" spans="20:20" hidden="1">
      <c r="T717" t="e">
        <f>IF(PG!K709="","",PG!K709)</f>
        <v>#DIV/0!</v>
      </c>
    </row>
    <row r="718" spans="20:20" hidden="1">
      <c r="T718" t="e">
        <f>IF(PG!K710="","",PG!K710)</f>
        <v>#DIV/0!</v>
      </c>
    </row>
    <row r="719" spans="20:20" hidden="1">
      <c r="T719" t="e">
        <f>IF(PG!K711="","",PG!K711)</f>
        <v>#DIV/0!</v>
      </c>
    </row>
    <row r="720" spans="20:20" hidden="1">
      <c r="T720" t="e">
        <f>IF(PG!K712="","",PG!K712)</f>
        <v>#DIV/0!</v>
      </c>
    </row>
    <row r="721" spans="20:20" hidden="1">
      <c r="T721" t="e">
        <f>IF(PG!K713="","",PG!K713)</f>
        <v>#DIV/0!</v>
      </c>
    </row>
    <row r="722" spans="20:20" hidden="1">
      <c r="T722" t="e">
        <f>IF(PG!K714="","",PG!K714)</f>
        <v>#DIV/0!</v>
      </c>
    </row>
    <row r="723" spans="20:20" hidden="1">
      <c r="T723" t="e">
        <f>IF(PG!K715="","",PG!K715)</f>
        <v>#DIV/0!</v>
      </c>
    </row>
    <row r="724" spans="20:20" hidden="1">
      <c r="T724" t="e">
        <f>IF(PG!K716="","",PG!K716)</f>
        <v>#DIV/0!</v>
      </c>
    </row>
    <row r="725" spans="20:20" hidden="1">
      <c r="T725" t="e">
        <f>IF(PG!K717="","",PG!K717)</f>
        <v>#DIV/0!</v>
      </c>
    </row>
    <row r="726" spans="20:20" hidden="1">
      <c r="T726" t="e">
        <f>IF(PG!K718="","",PG!K718)</f>
        <v>#DIV/0!</v>
      </c>
    </row>
    <row r="727" spans="20:20" hidden="1">
      <c r="T727" t="e">
        <f>IF(PG!K719="","",PG!K719)</f>
        <v>#DIV/0!</v>
      </c>
    </row>
    <row r="728" spans="20:20" hidden="1">
      <c r="T728" t="e">
        <f>IF(PG!K720="","",PG!K720)</f>
        <v>#DIV/0!</v>
      </c>
    </row>
    <row r="729" spans="20:20" hidden="1">
      <c r="T729" t="e">
        <f>IF(PG!K721="","",PG!K721)</f>
        <v>#DIV/0!</v>
      </c>
    </row>
    <row r="730" spans="20:20" hidden="1">
      <c r="T730" t="e">
        <f>IF(PG!K722="","",PG!K722)</f>
        <v>#DIV/0!</v>
      </c>
    </row>
    <row r="731" spans="20:20" hidden="1">
      <c r="T731" t="e">
        <f>IF(PG!K723="","",PG!K723)</f>
        <v>#DIV/0!</v>
      </c>
    </row>
    <row r="732" spans="20:20" hidden="1">
      <c r="T732" t="e">
        <f>IF(PG!K724="","",PG!K724)</f>
        <v>#DIV/0!</v>
      </c>
    </row>
    <row r="733" spans="20:20" hidden="1">
      <c r="T733" t="e">
        <f>IF(PG!K725="","",PG!K725)</f>
        <v>#DIV/0!</v>
      </c>
    </row>
    <row r="734" spans="20:20" hidden="1">
      <c r="T734" t="e">
        <f>IF(PG!K726="","",PG!K726)</f>
        <v>#DIV/0!</v>
      </c>
    </row>
    <row r="735" spans="20:20" hidden="1">
      <c r="T735" t="e">
        <f>IF(PG!K727="","",PG!K727)</f>
        <v>#DIV/0!</v>
      </c>
    </row>
    <row r="736" spans="20:20" hidden="1">
      <c r="T736" t="e">
        <f>IF(PG!K728="","",PG!K728)</f>
        <v>#DIV/0!</v>
      </c>
    </row>
    <row r="737" spans="20:20" hidden="1">
      <c r="T737" t="e">
        <f>IF(PG!K729="","",PG!K729)</f>
        <v>#DIV/0!</v>
      </c>
    </row>
    <row r="738" spans="20:20" hidden="1">
      <c r="T738" t="e">
        <f>IF(PG!K730="","",PG!K730)</f>
        <v>#DIV/0!</v>
      </c>
    </row>
    <row r="739" spans="20:20" hidden="1">
      <c r="T739" t="e">
        <f>IF(PG!K731="","",PG!K731)</f>
        <v>#DIV/0!</v>
      </c>
    </row>
    <row r="740" spans="20:20" hidden="1">
      <c r="T740" t="e">
        <f>IF(PG!K732="","",PG!K732)</f>
        <v>#DIV/0!</v>
      </c>
    </row>
    <row r="741" spans="20:20" hidden="1">
      <c r="T741" t="e">
        <f>IF(PG!K733="","",PG!K733)</f>
        <v>#DIV/0!</v>
      </c>
    </row>
    <row r="742" spans="20:20" hidden="1">
      <c r="T742" t="e">
        <f>IF(PG!K734="","",PG!K734)</f>
        <v>#DIV/0!</v>
      </c>
    </row>
    <row r="743" spans="20:20" hidden="1">
      <c r="T743" t="e">
        <f>IF(PG!K735="","",PG!K735)</f>
        <v>#DIV/0!</v>
      </c>
    </row>
    <row r="744" spans="20:20" hidden="1">
      <c r="T744" t="e">
        <f>IF(PG!K736="","",PG!K736)</f>
        <v>#DIV/0!</v>
      </c>
    </row>
    <row r="745" spans="20:20" hidden="1">
      <c r="T745" t="e">
        <f>IF(PG!K737="","",PG!K737)</f>
        <v>#DIV/0!</v>
      </c>
    </row>
    <row r="746" spans="20:20" hidden="1">
      <c r="T746" t="e">
        <f>IF(PG!K738="","",PG!K738)</f>
        <v>#DIV/0!</v>
      </c>
    </row>
    <row r="747" spans="20:20" hidden="1">
      <c r="T747" t="e">
        <f>IF(PG!K739="","",PG!K739)</f>
        <v>#DIV/0!</v>
      </c>
    </row>
    <row r="748" spans="20:20" hidden="1">
      <c r="T748" t="e">
        <f>IF(PG!K740="","",PG!K740)</f>
        <v>#DIV/0!</v>
      </c>
    </row>
    <row r="749" spans="20:20" hidden="1">
      <c r="T749" t="e">
        <f>IF(PG!K741="","",PG!K741)</f>
        <v>#DIV/0!</v>
      </c>
    </row>
    <row r="750" spans="20:20" hidden="1">
      <c r="T750" t="e">
        <f>IF(PG!K742="","",PG!K742)</f>
        <v>#DIV/0!</v>
      </c>
    </row>
    <row r="751" spans="20:20" hidden="1">
      <c r="T751" t="e">
        <f>IF(PG!K743="","",PG!K743)</f>
        <v>#DIV/0!</v>
      </c>
    </row>
    <row r="752" spans="20:20" hidden="1">
      <c r="T752" t="e">
        <f>IF(PG!K744="","",PG!K744)</f>
        <v>#DIV/0!</v>
      </c>
    </row>
    <row r="753" spans="20:20" hidden="1">
      <c r="T753" t="e">
        <f>IF(PG!K745="","",PG!K745)</f>
        <v>#DIV/0!</v>
      </c>
    </row>
    <row r="754" spans="20:20" hidden="1">
      <c r="T754" t="e">
        <f>IF(PG!K746="","",PG!K746)</f>
        <v>#DIV/0!</v>
      </c>
    </row>
    <row r="755" spans="20:20" hidden="1">
      <c r="T755" t="e">
        <f>IF(PG!K747="","",PG!K747)</f>
        <v>#DIV/0!</v>
      </c>
    </row>
    <row r="756" spans="20:20" hidden="1">
      <c r="T756" t="e">
        <f>IF(PG!K748="","",PG!K748)</f>
        <v>#DIV/0!</v>
      </c>
    </row>
    <row r="757" spans="20:20" hidden="1">
      <c r="T757" t="e">
        <f>IF(PG!K749="","",PG!K749)</f>
        <v>#DIV/0!</v>
      </c>
    </row>
    <row r="758" spans="20:20" hidden="1">
      <c r="T758" t="e">
        <f>IF(PG!K750="","",PG!K750)</f>
        <v>#DIV/0!</v>
      </c>
    </row>
    <row r="759" spans="20:20" hidden="1">
      <c r="T759" t="e">
        <f>IF(PG!K751="","",PG!K751)</f>
        <v>#DIV/0!</v>
      </c>
    </row>
    <row r="760" spans="20:20" hidden="1">
      <c r="T760" t="e">
        <f>IF(PG!K752="","",PG!K752)</f>
        <v>#DIV/0!</v>
      </c>
    </row>
    <row r="761" spans="20:20" hidden="1">
      <c r="T761" t="e">
        <f>IF(PG!K753="","",PG!K753)</f>
        <v>#DIV/0!</v>
      </c>
    </row>
    <row r="762" spans="20:20" hidden="1">
      <c r="T762" t="e">
        <f>IF(PG!K754="","",PG!K754)</f>
        <v>#DIV/0!</v>
      </c>
    </row>
    <row r="763" spans="20:20" hidden="1">
      <c r="T763" t="e">
        <f>IF(PG!K755="","",PG!K755)</f>
        <v>#DIV/0!</v>
      </c>
    </row>
    <row r="764" spans="20:20" hidden="1">
      <c r="T764" t="e">
        <f>IF(PG!K756="","",PG!K756)</f>
        <v>#DIV/0!</v>
      </c>
    </row>
    <row r="765" spans="20:20" hidden="1">
      <c r="T765" t="e">
        <f>IF(PG!K757="","",PG!K757)</f>
        <v>#DIV/0!</v>
      </c>
    </row>
    <row r="766" spans="20:20" hidden="1">
      <c r="T766" t="e">
        <f>IF(PG!K758="","",PG!K758)</f>
        <v>#DIV/0!</v>
      </c>
    </row>
    <row r="767" spans="20:20" hidden="1">
      <c r="T767" t="e">
        <f>IF(PG!K759="","",PG!K759)</f>
        <v>#DIV/0!</v>
      </c>
    </row>
    <row r="768" spans="20:20" hidden="1">
      <c r="T768" t="e">
        <f>IF(PG!K760="","",PG!K760)</f>
        <v>#DIV/0!</v>
      </c>
    </row>
    <row r="769" spans="20:20" hidden="1">
      <c r="T769" t="e">
        <f>IF(PG!K761="","",PG!K761)</f>
        <v>#DIV/0!</v>
      </c>
    </row>
    <row r="770" spans="20:20" hidden="1">
      <c r="T770" t="e">
        <f>IF(PG!K762="","",PG!K762)</f>
        <v>#DIV/0!</v>
      </c>
    </row>
    <row r="771" spans="20:20" hidden="1">
      <c r="T771" t="e">
        <f>IF(PG!K763="","",PG!K763)</f>
        <v>#DIV/0!</v>
      </c>
    </row>
    <row r="772" spans="20:20" hidden="1">
      <c r="T772" t="e">
        <f>IF(PG!K764="","",PG!K764)</f>
        <v>#DIV/0!</v>
      </c>
    </row>
    <row r="773" spans="20:20" hidden="1">
      <c r="T773" t="e">
        <f>IF(PG!K765="","",PG!K765)</f>
        <v>#DIV/0!</v>
      </c>
    </row>
    <row r="774" spans="20:20" hidden="1">
      <c r="T774" t="e">
        <f>IF(PG!K766="","",PG!K766)</f>
        <v>#DIV/0!</v>
      </c>
    </row>
    <row r="775" spans="20:20" hidden="1">
      <c r="T775" t="e">
        <f>IF(PG!K767="","",PG!K767)</f>
        <v>#DIV/0!</v>
      </c>
    </row>
    <row r="776" spans="20:20" hidden="1">
      <c r="T776" t="e">
        <f>IF(PG!K768="","",PG!K768)</f>
        <v>#DIV/0!</v>
      </c>
    </row>
    <row r="777" spans="20:20" hidden="1">
      <c r="T777" t="e">
        <f>IF(PG!K769="","",PG!K769)</f>
        <v>#DIV/0!</v>
      </c>
    </row>
    <row r="778" spans="20:20" hidden="1">
      <c r="T778" t="e">
        <f>IF(PG!K770="","",PG!K770)</f>
        <v>#DIV/0!</v>
      </c>
    </row>
    <row r="779" spans="20:20" hidden="1">
      <c r="T779" t="e">
        <f>IF(PG!K771="","",PG!K771)</f>
        <v>#DIV/0!</v>
      </c>
    </row>
    <row r="780" spans="20:20" hidden="1">
      <c r="T780" t="e">
        <f>IF(PG!K772="","",PG!K772)</f>
        <v>#DIV/0!</v>
      </c>
    </row>
    <row r="781" spans="20:20" hidden="1">
      <c r="T781" t="e">
        <f>IF(PG!K773="","",PG!K773)</f>
        <v>#DIV/0!</v>
      </c>
    </row>
    <row r="782" spans="20:20" hidden="1">
      <c r="T782" t="e">
        <f>IF(PG!K774="","",PG!K774)</f>
        <v>#DIV/0!</v>
      </c>
    </row>
    <row r="783" spans="20:20" hidden="1">
      <c r="T783" t="e">
        <f>IF(PG!K775="","",PG!K775)</f>
        <v>#DIV/0!</v>
      </c>
    </row>
    <row r="784" spans="20:20" hidden="1">
      <c r="T784" t="e">
        <f>IF(PG!K776="","",PG!K776)</f>
        <v>#DIV/0!</v>
      </c>
    </row>
    <row r="785" spans="20:20" hidden="1">
      <c r="T785" t="e">
        <f>IF(PG!K777="","",PG!K777)</f>
        <v>#DIV/0!</v>
      </c>
    </row>
    <row r="786" spans="20:20" hidden="1">
      <c r="T786" t="e">
        <f>IF(PG!K778="","",PG!K778)</f>
        <v>#DIV/0!</v>
      </c>
    </row>
    <row r="787" spans="20:20" hidden="1">
      <c r="T787" t="e">
        <f>IF(PG!K779="","",PG!K779)</f>
        <v>#DIV/0!</v>
      </c>
    </row>
    <row r="788" spans="20:20" hidden="1">
      <c r="T788" t="e">
        <f>IF(PG!K780="","",PG!K780)</f>
        <v>#DIV/0!</v>
      </c>
    </row>
    <row r="789" spans="20:20" hidden="1">
      <c r="T789" t="e">
        <f>IF(PG!K781="","",PG!K781)</f>
        <v>#DIV/0!</v>
      </c>
    </row>
    <row r="790" spans="20:20" hidden="1">
      <c r="T790" t="e">
        <f>IF(PG!K782="","",PG!K782)</f>
        <v>#DIV/0!</v>
      </c>
    </row>
    <row r="791" spans="20:20" hidden="1">
      <c r="T791" t="e">
        <f>IF(PG!K783="","",PG!K783)</f>
        <v>#DIV/0!</v>
      </c>
    </row>
    <row r="792" spans="20:20" hidden="1">
      <c r="T792" t="e">
        <f>IF(PG!K784="","",PG!K784)</f>
        <v>#DIV/0!</v>
      </c>
    </row>
    <row r="793" spans="20:20" hidden="1">
      <c r="T793" t="e">
        <f>IF(PG!K785="","",PG!K785)</f>
        <v>#DIV/0!</v>
      </c>
    </row>
    <row r="794" spans="20:20" hidden="1">
      <c r="T794" t="e">
        <f>IF(PG!K786="","",PG!K786)</f>
        <v>#DIV/0!</v>
      </c>
    </row>
    <row r="795" spans="20:20" hidden="1">
      <c r="T795" t="e">
        <f>IF(PG!K787="","",PG!K787)</f>
        <v>#DIV/0!</v>
      </c>
    </row>
    <row r="796" spans="20:20" hidden="1">
      <c r="T796" t="e">
        <f>IF(PG!K788="","",PG!K788)</f>
        <v>#DIV/0!</v>
      </c>
    </row>
    <row r="797" spans="20:20" hidden="1">
      <c r="T797" t="e">
        <f>IF(PG!K789="","",PG!K789)</f>
        <v>#DIV/0!</v>
      </c>
    </row>
    <row r="798" spans="20:20" hidden="1">
      <c r="T798" t="e">
        <f>IF(PG!K790="","",PG!K790)</f>
        <v>#DIV/0!</v>
      </c>
    </row>
    <row r="799" spans="20:20" hidden="1">
      <c r="T799" t="e">
        <f>IF(PG!K791="","",PG!K791)</f>
        <v>#DIV/0!</v>
      </c>
    </row>
    <row r="800" spans="20:20" hidden="1">
      <c r="T800" t="e">
        <f>IF(PG!K792="","",PG!K792)</f>
        <v>#DIV/0!</v>
      </c>
    </row>
    <row r="801" spans="20:20" hidden="1">
      <c r="T801" t="e">
        <f>IF(PG!K793="","",PG!K793)</f>
        <v>#DIV/0!</v>
      </c>
    </row>
    <row r="802" spans="20:20" hidden="1">
      <c r="T802" t="e">
        <f>IF(PG!K794="","",PG!K794)</f>
        <v>#DIV/0!</v>
      </c>
    </row>
    <row r="803" spans="20:20" hidden="1">
      <c r="T803" t="e">
        <f>IF(PG!K795="","",PG!K795)</f>
        <v>#DIV/0!</v>
      </c>
    </row>
    <row r="804" spans="20:20" hidden="1">
      <c r="T804" t="e">
        <f>IF(PG!K796="","",PG!K796)</f>
        <v>#DIV/0!</v>
      </c>
    </row>
    <row r="805" spans="20:20" hidden="1">
      <c r="T805" t="e">
        <f>IF(PG!K797="","",PG!K797)</f>
        <v>#DIV/0!</v>
      </c>
    </row>
    <row r="806" spans="20:20" hidden="1">
      <c r="T806" t="e">
        <f>IF(PG!K798="","",PG!K798)</f>
        <v>#DIV/0!</v>
      </c>
    </row>
    <row r="807" spans="20:20" hidden="1">
      <c r="T807" t="e">
        <f>IF(PG!K799="","",PG!K799)</f>
        <v>#DIV/0!</v>
      </c>
    </row>
    <row r="808" spans="20:20" hidden="1">
      <c r="T808" t="e">
        <f>IF(PG!K800="","",PG!K800)</f>
        <v>#DIV/0!</v>
      </c>
    </row>
    <row r="809" spans="20:20" hidden="1">
      <c r="T809" t="e">
        <f>IF(PG!K801="","",PG!K801)</f>
        <v>#DIV/0!</v>
      </c>
    </row>
    <row r="810" spans="20:20" hidden="1">
      <c r="T810" t="e">
        <f>IF(PG!K802="","",PG!K802)</f>
        <v>#DIV/0!</v>
      </c>
    </row>
    <row r="811" spans="20:20" hidden="1">
      <c r="T811" t="e">
        <f>IF(PG!K803="","",PG!K803)</f>
        <v>#DIV/0!</v>
      </c>
    </row>
    <row r="812" spans="20:20" hidden="1">
      <c r="T812" t="e">
        <f>IF(PG!K804="","",PG!K804)</f>
        <v>#DIV/0!</v>
      </c>
    </row>
    <row r="813" spans="20:20" hidden="1">
      <c r="T813" t="e">
        <f>IF(PG!K805="","",PG!K805)</f>
        <v>#DIV/0!</v>
      </c>
    </row>
    <row r="814" spans="20:20" hidden="1">
      <c r="T814" t="e">
        <f>IF(PG!K806="","",PG!K806)</f>
        <v>#DIV/0!</v>
      </c>
    </row>
    <row r="815" spans="20:20" hidden="1">
      <c r="T815" t="e">
        <f>IF(PG!K807="","",PG!K807)</f>
        <v>#DIV/0!</v>
      </c>
    </row>
    <row r="816" spans="20:20" hidden="1">
      <c r="T816" t="e">
        <f>IF(PG!K808="","",PG!K808)</f>
        <v>#DIV/0!</v>
      </c>
    </row>
    <row r="817" spans="20:20" hidden="1">
      <c r="T817" t="e">
        <f>IF(PG!K809="","",PG!K809)</f>
        <v>#DIV/0!</v>
      </c>
    </row>
    <row r="818" spans="20:20" hidden="1">
      <c r="T818" t="e">
        <f>IF(PG!K810="","",PG!K810)</f>
        <v>#DIV/0!</v>
      </c>
    </row>
    <row r="819" spans="20:20" hidden="1">
      <c r="T819" t="e">
        <f>IF(PG!K811="","",PG!K811)</f>
        <v>#DIV/0!</v>
      </c>
    </row>
    <row r="820" spans="20:20" hidden="1">
      <c r="T820" t="e">
        <f>IF(PG!K812="","",PG!K812)</f>
        <v>#DIV/0!</v>
      </c>
    </row>
    <row r="821" spans="20:20" hidden="1">
      <c r="T821" t="e">
        <f>IF(PG!K813="","",PG!K813)</f>
        <v>#DIV/0!</v>
      </c>
    </row>
    <row r="822" spans="20:20" hidden="1">
      <c r="T822" t="e">
        <f>IF(PG!K814="","",PG!K814)</f>
        <v>#DIV/0!</v>
      </c>
    </row>
    <row r="823" spans="20:20" hidden="1">
      <c r="T823" t="e">
        <f>IF(PG!K815="","",PG!K815)</f>
        <v>#DIV/0!</v>
      </c>
    </row>
    <row r="824" spans="20:20" hidden="1">
      <c r="T824" t="e">
        <f>IF(PG!K816="","",PG!K816)</f>
        <v>#DIV/0!</v>
      </c>
    </row>
    <row r="825" spans="20:20" hidden="1">
      <c r="T825" t="e">
        <f>IF(PG!K817="","",PG!K817)</f>
        <v>#DIV/0!</v>
      </c>
    </row>
    <row r="826" spans="20:20" hidden="1">
      <c r="T826" t="e">
        <f>IF(PG!K818="","",PG!K818)</f>
        <v>#DIV/0!</v>
      </c>
    </row>
    <row r="827" spans="20:20" hidden="1">
      <c r="T827" t="e">
        <f>IF(PG!K819="","",PG!K819)</f>
        <v>#DIV/0!</v>
      </c>
    </row>
    <row r="828" spans="20:20" hidden="1">
      <c r="T828" t="e">
        <f>IF(PG!K820="","",PG!K820)</f>
        <v>#DIV/0!</v>
      </c>
    </row>
    <row r="829" spans="20:20" hidden="1">
      <c r="T829" t="e">
        <f>IF(PG!K821="","",PG!K821)</f>
        <v>#DIV/0!</v>
      </c>
    </row>
    <row r="830" spans="20:20" hidden="1">
      <c r="T830" t="e">
        <f>IF(PG!K822="","",PG!K822)</f>
        <v>#DIV/0!</v>
      </c>
    </row>
    <row r="831" spans="20:20" hidden="1">
      <c r="T831" t="e">
        <f>IF(PG!K823="","",PG!K823)</f>
        <v>#DIV/0!</v>
      </c>
    </row>
    <row r="832" spans="20:20" hidden="1">
      <c r="T832" t="e">
        <f>IF(PG!K824="","",PG!K824)</f>
        <v>#DIV/0!</v>
      </c>
    </row>
    <row r="833" spans="20:20" hidden="1">
      <c r="T833" t="e">
        <f>IF(PG!K825="","",PG!K825)</f>
        <v>#DIV/0!</v>
      </c>
    </row>
    <row r="834" spans="20:20" hidden="1">
      <c r="T834" t="e">
        <f>IF(PG!K826="","",PG!K826)</f>
        <v>#DIV/0!</v>
      </c>
    </row>
    <row r="835" spans="20:20" hidden="1">
      <c r="T835" t="e">
        <f>IF(PG!K827="","",PG!K827)</f>
        <v>#DIV/0!</v>
      </c>
    </row>
    <row r="836" spans="20:20" hidden="1">
      <c r="T836" t="e">
        <f>IF(PG!K828="","",PG!K828)</f>
        <v>#DIV/0!</v>
      </c>
    </row>
    <row r="837" spans="20:20" hidden="1">
      <c r="T837" t="e">
        <f>IF(PG!K829="","",PG!K829)</f>
        <v>#DIV/0!</v>
      </c>
    </row>
    <row r="838" spans="20:20" hidden="1">
      <c r="T838" t="e">
        <f>IF(PG!K830="","",PG!K830)</f>
        <v>#DIV/0!</v>
      </c>
    </row>
    <row r="839" spans="20:20" hidden="1">
      <c r="T839" t="e">
        <f>IF(PG!K831="","",PG!K831)</f>
        <v>#DIV/0!</v>
      </c>
    </row>
    <row r="840" spans="20:20" hidden="1">
      <c r="T840" t="e">
        <f>IF(PG!K832="","",PG!K832)</f>
        <v>#DIV/0!</v>
      </c>
    </row>
    <row r="841" spans="20:20" hidden="1">
      <c r="T841" t="e">
        <f>IF(PG!K833="","",PG!K833)</f>
        <v>#DIV/0!</v>
      </c>
    </row>
    <row r="842" spans="20:20" hidden="1">
      <c r="T842" t="e">
        <f>IF(PG!K834="","",PG!K834)</f>
        <v>#DIV/0!</v>
      </c>
    </row>
    <row r="843" spans="20:20" hidden="1">
      <c r="T843" t="e">
        <f>IF(PG!K835="","",PG!K835)</f>
        <v>#DIV/0!</v>
      </c>
    </row>
    <row r="844" spans="20:20" hidden="1">
      <c r="T844" t="e">
        <f>IF(PG!K836="","",PG!K836)</f>
        <v>#DIV/0!</v>
      </c>
    </row>
    <row r="845" spans="20:20" hidden="1">
      <c r="T845" t="e">
        <f>IF(PG!K837="","",PG!K837)</f>
        <v>#DIV/0!</v>
      </c>
    </row>
    <row r="846" spans="20:20" hidden="1">
      <c r="T846" t="e">
        <f>IF(PG!K838="","",PG!K838)</f>
        <v>#DIV/0!</v>
      </c>
    </row>
    <row r="847" spans="20:20" hidden="1">
      <c r="T847" t="e">
        <f>IF(PG!K839="","",PG!K839)</f>
        <v>#DIV/0!</v>
      </c>
    </row>
    <row r="848" spans="20:20" hidden="1">
      <c r="T848" t="e">
        <f>IF(PG!K840="","",PG!K840)</f>
        <v>#DIV/0!</v>
      </c>
    </row>
    <row r="849" spans="20:20" hidden="1">
      <c r="T849" t="e">
        <f>IF(PG!K841="","",PG!K841)</f>
        <v>#DIV/0!</v>
      </c>
    </row>
    <row r="850" spans="20:20" hidden="1">
      <c r="T850" t="e">
        <f>IF(PG!K842="","",PG!K842)</f>
        <v>#DIV/0!</v>
      </c>
    </row>
    <row r="851" spans="20:20" hidden="1">
      <c r="T851" t="e">
        <f>IF(PG!K843="","",PG!K843)</f>
        <v>#DIV/0!</v>
      </c>
    </row>
    <row r="852" spans="20:20" hidden="1">
      <c r="T852" t="e">
        <f>IF(PG!K844="","",PG!K844)</f>
        <v>#DIV/0!</v>
      </c>
    </row>
    <row r="853" spans="20:20" hidden="1">
      <c r="T853" t="e">
        <f>IF(PG!K845="","",PG!K845)</f>
        <v>#DIV/0!</v>
      </c>
    </row>
    <row r="854" spans="20:20" hidden="1">
      <c r="T854" t="e">
        <f>IF(PG!K846="","",PG!K846)</f>
        <v>#DIV/0!</v>
      </c>
    </row>
    <row r="855" spans="20:20" hidden="1">
      <c r="T855" t="e">
        <f>IF(PG!K847="","",PG!K847)</f>
        <v>#DIV/0!</v>
      </c>
    </row>
    <row r="856" spans="20:20" hidden="1">
      <c r="T856" t="e">
        <f>IF(PG!K848="","",PG!K848)</f>
        <v>#DIV/0!</v>
      </c>
    </row>
    <row r="857" spans="20:20" hidden="1">
      <c r="T857" t="e">
        <f>IF(PG!K849="","",PG!K849)</f>
        <v>#DIV/0!</v>
      </c>
    </row>
    <row r="858" spans="20:20" hidden="1">
      <c r="T858" t="e">
        <f>IF(PG!K850="","",PG!K850)</f>
        <v>#DIV/0!</v>
      </c>
    </row>
    <row r="859" spans="20:20" hidden="1">
      <c r="T859" t="e">
        <f>IF(PG!K851="","",PG!K851)</f>
        <v>#DIV/0!</v>
      </c>
    </row>
    <row r="860" spans="20:20" hidden="1">
      <c r="T860" t="e">
        <f>IF(PG!K852="","",PG!K852)</f>
        <v>#DIV/0!</v>
      </c>
    </row>
    <row r="861" spans="20:20" hidden="1">
      <c r="T861" t="e">
        <f>IF(PG!K853="","",PG!K853)</f>
        <v>#DIV/0!</v>
      </c>
    </row>
    <row r="862" spans="20:20" hidden="1">
      <c r="T862" t="e">
        <f>IF(PG!K854="","",PG!K854)</f>
        <v>#DIV/0!</v>
      </c>
    </row>
    <row r="863" spans="20:20" hidden="1">
      <c r="T863" t="e">
        <f>IF(PG!K855="","",PG!K855)</f>
        <v>#DIV/0!</v>
      </c>
    </row>
    <row r="864" spans="20:20" hidden="1">
      <c r="T864" t="e">
        <f>IF(PG!K856="","",PG!K856)</f>
        <v>#DIV/0!</v>
      </c>
    </row>
    <row r="865" spans="20:20" hidden="1">
      <c r="T865" t="e">
        <f>IF(PG!K857="","",PG!K857)</f>
        <v>#DIV/0!</v>
      </c>
    </row>
    <row r="866" spans="20:20" hidden="1">
      <c r="T866" t="e">
        <f>IF(PG!K858="","",PG!K858)</f>
        <v>#DIV/0!</v>
      </c>
    </row>
    <row r="867" spans="20:20" hidden="1">
      <c r="T867" t="e">
        <f>IF(PG!K859="","",PG!K859)</f>
        <v>#DIV/0!</v>
      </c>
    </row>
    <row r="868" spans="20:20" hidden="1">
      <c r="T868" t="e">
        <f>IF(PG!K860="","",PG!K860)</f>
        <v>#DIV/0!</v>
      </c>
    </row>
    <row r="869" spans="20:20" hidden="1">
      <c r="T869" t="e">
        <f>IF(PG!K861="","",PG!K861)</f>
        <v>#DIV/0!</v>
      </c>
    </row>
    <row r="870" spans="20:20" hidden="1">
      <c r="T870" t="e">
        <f>IF(PG!K862="","",PG!K862)</f>
        <v>#DIV/0!</v>
      </c>
    </row>
    <row r="871" spans="20:20" hidden="1">
      <c r="T871" t="e">
        <f>IF(PG!K863="","",PG!K863)</f>
        <v>#DIV/0!</v>
      </c>
    </row>
    <row r="872" spans="20:20" hidden="1">
      <c r="T872" t="e">
        <f>IF(PG!K864="","",PG!K864)</f>
        <v>#DIV/0!</v>
      </c>
    </row>
    <row r="873" spans="20:20" hidden="1">
      <c r="T873" t="e">
        <f>IF(PG!K865="","",PG!K865)</f>
        <v>#DIV/0!</v>
      </c>
    </row>
    <row r="874" spans="20:20" hidden="1">
      <c r="T874" t="e">
        <f>IF(PG!K866="","",PG!K866)</f>
        <v>#DIV/0!</v>
      </c>
    </row>
    <row r="875" spans="20:20" hidden="1">
      <c r="T875" t="e">
        <f>IF(PG!K867="","",PG!K867)</f>
        <v>#DIV/0!</v>
      </c>
    </row>
    <row r="876" spans="20:20" hidden="1">
      <c r="T876" t="e">
        <f>IF(PG!K868="","",PG!K868)</f>
        <v>#DIV/0!</v>
      </c>
    </row>
    <row r="877" spans="20:20" hidden="1">
      <c r="T877" t="e">
        <f>IF(PG!K869="","",PG!K869)</f>
        <v>#DIV/0!</v>
      </c>
    </row>
    <row r="878" spans="20:20" hidden="1">
      <c r="T878" t="e">
        <f>IF(PG!K870="","",PG!K870)</f>
        <v>#DIV/0!</v>
      </c>
    </row>
    <row r="879" spans="20:20" hidden="1">
      <c r="T879" t="e">
        <f>IF(PG!K871="","",PG!K871)</f>
        <v>#DIV/0!</v>
      </c>
    </row>
    <row r="880" spans="20:20" hidden="1">
      <c r="T880" t="e">
        <f>IF(PG!K872="","",PG!K872)</f>
        <v>#DIV/0!</v>
      </c>
    </row>
    <row r="881" spans="20:20" hidden="1">
      <c r="T881" t="e">
        <f>IF(PG!K873="","",PG!K873)</f>
        <v>#DIV/0!</v>
      </c>
    </row>
    <row r="882" spans="20:20" hidden="1">
      <c r="T882" t="e">
        <f>IF(PG!K874="","",PG!K874)</f>
        <v>#DIV/0!</v>
      </c>
    </row>
    <row r="883" spans="20:20" hidden="1">
      <c r="T883" t="e">
        <f>IF(PG!K875="","",PG!K875)</f>
        <v>#DIV/0!</v>
      </c>
    </row>
    <row r="884" spans="20:20" hidden="1">
      <c r="T884" t="e">
        <f>IF(PG!K876="","",PG!K876)</f>
        <v>#DIV/0!</v>
      </c>
    </row>
    <row r="885" spans="20:20" hidden="1">
      <c r="T885" t="e">
        <f>IF(PG!K877="","",PG!K877)</f>
        <v>#DIV/0!</v>
      </c>
    </row>
    <row r="886" spans="20:20" hidden="1">
      <c r="T886" t="e">
        <f>IF(PG!K878="","",PG!K878)</f>
        <v>#DIV/0!</v>
      </c>
    </row>
    <row r="887" spans="20:20" hidden="1">
      <c r="T887" t="e">
        <f>IF(PG!K879="","",PG!K879)</f>
        <v>#DIV/0!</v>
      </c>
    </row>
    <row r="888" spans="20:20" hidden="1">
      <c r="T888" t="e">
        <f>IF(PG!K880="","",PG!K880)</f>
        <v>#DIV/0!</v>
      </c>
    </row>
    <row r="889" spans="20:20" hidden="1">
      <c r="T889" t="e">
        <f>IF(PG!K881="","",PG!K881)</f>
        <v>#DIV/0!</v>
      </c>
    </row>
    <row r="890" spans="20:20" hidden="1">
      <c r="T890" t="e">
        <f>IF(PG!K882="","",PG!K882)</f>
        <v>#DIV/0!</v>
      </c>
    </row>
    <row r="891" spans="20:20" hidden="1">
      <c r="T891" t="e">
        <f>IF(PG!K883="","",PG!K883)</f>
        <v>#DIV/0!</v>
      </c>
    </row>
    <row r="892" spans="20:20" hidden="1">
      <c r="T892" t="e">
        <f>IF(PG!K884="","",PG!K884)</f>
        <v>#DIV/0!</v>
      </c>
    </row>
    <row r="893" spans="20:20" hidden="1">
      <c r="T893" t="e">
        <f>IF(PG!K885="","",PG!K885)</f>
        <v>#DIV/0!</v>
      </c>
    </row>
    <row r="894" spans="20:20" hidden="1">
      <c r="T894" t="e">
        <f>IF(PG!K886="","",PG!K886)</f>
        <v>#DIV/0!</v>
      </c>
    </row>
    <row r="895" spans="20:20" hidden="1">
      <c r="T895" t="e">
        <f>IF(PG!K887="","",PG!K887)</f>
        <v>#DIV/0!</v>
      </c>
    </row>
    <row r="896" spans="20:20" hidden="1">
      <c r="T896" t="e">
        <f>IF(PG!K888="","",PG!K888)</f>
        <v>#DIV/0!</v>
      </c>
    </row>
    <row r="897" spans="20:20" hidden="1">
      <c r="T897" t="e">
        <f>IF(PG!K889="","",PG!K889)</f>
        <v>#DIV/0!</v>
      </c>
    </row>
    <row r="898" spans="20:20" hidden="1">
      <c r="T898" t="e">
        <f>IF(PG!K890="","",PG!K890)</f>
        <v>#DIV/0!</v>
      </c>
    </row>
    <row r="899" spans="20:20" hidden="1">
      <c r="T899" t="e">
        <f>IF(PG!K891="","",PG!K891)</f>
        <v>#DIV/0!</v>
      </c>
    </row>
    <row r="900" spans="20:20" hidden="1">
      <c r="T900" t="e">
        <f>IF(PG!K892="","",PG!K892)</f>
        <v>#DIV/0!</v>
      </c>
    </row>
    <row r="901" spans="20:20" hidden="1">
      <c r="T901" t="e">
        <f>IF(PG!K893="","",PG!K893)</f>
        <v>#DIV/0!</v>
      </c>
    </row>
    <row r="902" spans="20:20" hidden="1">
      <c r="T902" t="e">
        <f>IF(PG!K894="","",PG!K894)</f>
        <v>#DIV/0!</v>
      </c>
    </row>
    <row r="903" spans="20:20" hidden="1">
      <c r="T903" t="e">
        <f>IF(PG!K895="","",PG!K895)</f>
        <v>#DIV/0!</v>
      </c>
    </row>
    <row r="904" spans="20:20" hidden="1">
      <c r="T904" t="e">
        <f>IF(PG!K896="","",PG!K896)</f>
        <v>#DIV/0!</v>
      </c>
    </row>
    <row r="905" spans="20:20" hidden="1">
      <c r="T905" t="e">
        <f>IF(PG!K897="","",PG!K897)</f>
        <v>#DIV/0!</v>
      </c>
    </row>
    <row r="906" spans="20:20" hidden="1">
      <c r="T906" t="e">
        <f>IF(PG!K898="","",PG!K898)</f>
        <v>#DIV/0!</v>
      </c>
    </row>
    <row r="907" spans="20:20" hidden="1">
      <c r="T907" t="e">
        <f>IF(PG!K899="","",PG!K899)</f>
        <v>#DIV/0!</v>
      </c>
    </row>
    <row r="908" spans="20:20" hidden="1">
      <c r="T908" t="e">
        <f>IF(PG!K900="","",PG!K900)</f>
        <v>#DIV/0!</v>
      </c>
    </row>
    <row r="909" spans="20:20" hidden="1">
      <c r="T909" t="e">
        <f>IF(PG!K901="","",PG!K901)</f>
        <v>#DIV/0!</v>
      </c>
    </row>
    <row r="910" spans="20:20" hidden="1">
      <c r="T910" t="e">
        <f>IF(PG!K902="","",PG!K902)</f>
        <v>#DIV/0!</v>
      </c>
    </row>
    <row r="911" spans="20:20" hidden="1">
      <c r="T911" t="e">
        <f>IF(PG!K903="","",PG!K903)</f>
        <v>#DIV/0!</v>
      </c>
    </row>
    <row r="912" spans="20:20" hidden="1">
      <c r="T912" t="e">
        <f>IF(PG!K904="","",PG!K904)</f>
        <v>#DIV/0!</v>
      </c>
    </row>
    <row r="913" spans="20:20" hidden="1">
      <c r="T913" t="e">
        <f>IF(PG!K905="","",PG!K905)</f>
        <v>#DIV/0!</v>
      </c>
    </row>
    <row r="914" spans="20:20" hidden="1">
      <c r="T914" t="e">
        <f>IF(PG!K906="","",PG!K906)</f>
        <v>#DIV/0!</v>
      </c>
    </row>
    <row r="915" spans="20:20" hidden="1">
      <c r="T915" t="e">
        <f>IF(PG!K907="","",PG!K907)</f>
        <v>#DIV/0!</v>
      </c>
    </row>
    <row r="916" spans="20:20" hidden="1">
      <c r="T916" t="e">
        <f>IF(PG!K908="","",PG!K908)</f>
        <v>#DIV/0!</v>
      </c>
    </row>
    <row r="917" spans="20:20" hidden="1">
      <c r="T917" t="e">
        <f>IF(PG!K909="","",PG!K909)</f>
        <v>#DIV/0!</v>
      </c>
    </row>
    <row r="918" spans="20:20" hidden="1">
      <c r="T918" t="e">
        <f>IF(PG!K910="","",PG!K910)</f>
        <v>#DIV/0!</v>
      </c>
    </row>
    <row r="919" spans="20:20" hidden="1">
      <c r="T919" t="e">
        <f>IF(PG!K911="","",PG!K911)</f>
        <v>#DIV/0!</v>
      </c>
    </row>
    <row r="920" spans="20:20" hidden="1">
      <c r="T920" t="e">
        <f>IF(PG!K912="","",PG!K912)</f>
        <v>#DIV/0!</v>
      </c>
    </row>
    <row r="921" spans="20:20" hidden="1">
      <c r="T921" t="e">
        <f>IF(PG!K913="","",PG!K913)</f>
        <v>#DIV/0!</v>
      </c>
    </row>
    <row r="922" spans="20:20" hidden="1">
      <c r="T922" t="e">
        <f>IF(PG!K914="","",PG!K914)</f>
        <v>#DIV/0!</v>
      </c>
    </row>
    <row r="923" spans="20:20" hidden="1">
      <c r="T923" t="e">
        <f>IF(PG!K915="","",PG!K915)</f>
        <v>#DIV/0!</v>
      </c>
    </row>
    <row r="924" spans="20:20" hidden="1">
      <c r="T924" t="e">
        <f>IF(PG!K916="","",PG!K916)</f>
        <v>#DIV/0!</v>
      </c>
    </row>
    <row r="925" spans="20:20" hidden="1">
      <c r="T925" t="e">
        <f>IF(PG!K917="","",PG!K917)</f>
        <v>#DIV/0!</v>
      </c>
    </row>
    <row r="926" spans="20:20" hidden="1">
      <c r="T926" t="e">
        <f>IF(PG!K918="","",PG!K918)</f>
        <v>#DIV/0!</v>
      </c>
    </row>
    <row r="927" spans="20:20" hidden="1">
      <c r="T927" t="e">
        <f>IF(PG!K919="","",PG!K919)</f>
        <v>#DIV/0!</v>
      </c>
    </row>
    <row r="928" spans="20:20" hidden="1">
      <c r="T928" t="e">
        <f>IF(PG!K920="","",PG!K920)</f>
        <v>#DIV/0!</v>
      </c>
    </row>
    <row r="929" spans="20:20" hidden="1">
      <c r="T929" t="e">
        <f>IF(PG!K921="","",PG!K921)</f>
        <v>#DIV/0!</v>
      </c>
    </row>
    <row r="930" spans="20:20" hidden="1">
      <c r="T930" t="e">
        <f>IF(PG!K922="","",PG!K922)</f>
        <v>#DIV/0!</v>
      </c>
    </row>
    <row r="931" spans="20:20" hidden="1">
      <c r="T931" t="e">
        <f>IF(PG!K923="","",PG!K923)</f>
        <v>#DIV/0!</v>
      </c>
    </row>
    <row r="932" spans="20:20" hidden="1">
      <c r="T932" t="e">
        <f>IF(PG!K924="","",PG!K924)</f>
        <v>#DIV/0!</v>
      </c>
    </row>
    <row r="933" spans="20:20" hidden="1">
      <c r="T933" t="e">
        <f>IF(PG!K925="","",PG!K925)</f>
        <v>#DIV/0!</v>
      </c>
    </row>
    <row r="934" spans="20:20" hidden="1">
      <c r="T934" t="e">
        <f>IF(PG!K926="","",PG!K926)</f>
        <v>#DIV/0!</v>
      </c>
    </row>
    <row r="935" spans="20:20" hidden="1">
      <c r="T935" t="e">
        <f>IF(PG!K927="","",PG!K927)</f>
        <v>#DIV/0!</v>
      </c>
    </row>
    <row r="936" spans="20:20" hidden="1">
      <c r="T936" t="e">
        <f>IF(PG!K928="","",PG!K928)</f>
        <v>#DIV/0!</v>
      </c>
    </row>
    <row r="937" spans="20:20" hidden="1">
      <c r="T937" t="e">
        <f>IF(PG!K929="","",PG!K929)</f>
        <v>#DIV/0!</v>
      </c>
    </row>
    <row r="938" spans="20:20" hidden="1">
      <c r="T938" t="e">
        <f>IF(PG!K930="","",PG!K930)</f>
        <v>#DIV/0!</v>
      </c>
    </row>
    <row r="939" spans="20:20" hidden="1">
      <c r="T939" t="e">
        <f>IF(PG!K931="","",PG!K931)</f>
        <v>#DIV/0!</v>
      </c>
    </row>
    <row r="940" spans="20:20" hidden="1">
      <c r="T940" t="e">
        <f>IF(PG!K932="","",PG!K932)</f>
        <v>#DIV/0!</v>
      </c>
    </row>
    <row r="941" spans="20:20" hidden="1">
      <c r="T941" t="e">
        <f>IF(PG!K933="","",PG!K933)</f>
        <v>#DIV/0!</v>
      </c>
    </row>
    <row r="942" spans="20:20" hidden="1">
      <c r="T942" t="e">
        <f>IF(PG!K934="","",PG!K934)</f>
        <v>#DIV/0!</v>
      </c>
    </row>
    <row r="943" spans="20:20" hidden="1">
      <c r="T943" t="e">
        <f>IF(PG!K935="","",PG!K935)</f>
        <v>#DIV/0!</v>
      </c>
    </row>
    <row r="944" spans="20:20" hidden="1">
      <c r="T944" t="e">
        <f>IF(PG!K936="","",PG!K936)</f>
        <v>#DIV/0!</v>
      </c>
    </row>
    <row r="945" spans="20:20" hidden="1">
      <c r="T945" t="e">
        <f>IF(PG!K937="","",PG!K937)</f>
        <v>#DIV/0!</v>
      </c>
    </row>
    <row r="946" spans="20:20" hidden="1">
      <c r="T946" t="e">
        <f>IF(PG!K938="","",PG!K938)</f>
        <v>#DIV/0!</v>
      </c>
    </row>
    <row r="947" spans="20:20" hidden="1">
      <c r="T947" t="e">
        <f>IF(PG!K939="","",PG!K939)</f>
        <v>#DIV/0!</v>
      </c>
    </row>
    <row r="948" spans="20:20" hidden="1">
      <c r="T948" t="e">
        <f>IF(PG!K940="","",PG!K940)</f>
        <v>#DIV/0!</v>
      </c>
    </row>
    <row r="949" spans="20:20" hidden="1">
      <c r="T949" t="e">
        <f>IF(PG!K941="","",PG!K941)</f>
        <v>#DIV/0!</v>
      </c>
    </row>
    <row r="950" spans="20:20" hidden="1">
      <c r="T950" t="e">
        <f>IF(PG!K942="","",PG!K942)</f>
        <v>#DIV/0!</v>
      </c>
    </row>
    <row r="951" spans="20:20" hidden="1">
      <c r="T951" t="e">
        <f>IF(PG!K943="","",PG!K943)</f>
        <v>#DIV/0!</v>
      </c>
    </row>
    <row r="952" spans="20:20" hidden="1">
      <c r="T952" t="e">
        <f>IF(PG!K944="","",PG!K944)</f>
        <v>#DIV/0!</v>
      </c>
    </row>
    <row r="953" spans="20:20" hidden="1">
      <c r="T953" t="e">
        <f>IF(PG!K945="","",PG!K945)</f>
        <v>#DIV/0!</v>
      </c>
    </row>
    <row r="954" spans="20:20" hidden="1">
      <c r="T954" t="e">
        <f>IF(PG!K946="","",PG!K946)</f>
        <v>#DIV/0!</v>
      </c>
    </row>
    <row r="955" spans="20:20" hidden="1">
      <c r="T955" t="e">
        <f>IF(PG!K947="","",PG!K947)</f>
        <v>#DIV/0!</v>
      </c>
    </row>
    <row r="956" spans="20:20" hidden="1">
      <c r="T956" t="e">
        <f>IF(PG!K948="","",PG!K948)</f>
        <v>#DIV/0!</v>
      </c>
    </row>
    <row r="957" spans="20:20" hidden="1">
      <c r="T957" t="e">
        <f>IF(PG!K949="","",PG!K949)</f>
        <v>#DIV/0!</v>
      </c>
    </row>
    <row r="958" spans="20:20" hidden="1">
      <c r="T958" t="e">
        <f>IF(PG!K950="","",PG!K950)</f>
        <v>#DIV/0!</v>
      </c>
    </row>
    <row r="959" spans="20:20" hidden="1">
      <c r="T959" t="e">
        <f>IF(PG!K951="","",PG!K951)</f>
        <v>#DIV/0!</v>
      </c>
    </row>
    <row r="960" spans="20:20" hidden="1">
      <c r="T960" t="e">
        <f>IF(PG!K952="","",PG!K952)</f>
        <v>#DIV/0!</v>
      </c>
    </row>
    <row r="961" spans="20:20" hidden="1">
      <c r="T961" t="e">
        <f>IF(PG!K953="","",PG!K953)</f>
        <v>#DIV/0!</v>
      </c>
    </row>
    <row r="962" spans="20:20" hidden="1">
      <c r="T962" t="e">
        <f>IF(PG!K954="","",PG!K954)</f>
        <v>#DIV/0!</v>
      </c>
    </row>
    <row r="963" spans="20:20" hidden="1">
      <c r="T963" t="e">
        <f>IF(PG!K955="","",PG!K955)</f>
        <v>#DIV/0!</v>
      </c>
    </row>
    <row r="964" spans="20:20" hidden="1">
      <c r="T964" t="e">
        <f>IF(PG!K956="","",PG!K956)</f>
        <v>#DIV/0!</v>
      </c>
    </row>
    <row r="965" spans="20:20" hidden="1">
      <c r="T965" t="e">
        <f>IF(PG!K957="","",PG!K957)</f>
        <v>#DIV/0!</v>
      </c>
    </row>
    <row r="966" spans="20:20" hidden="1">
      <c r="T966" t="e">
        <f>IF(PG!K958="","",PG!K958)</f>
        <v>#DIV/0!</v>
      </c>
    </row>
    <row r="967" spans="20:20" hidden="1">
      <c r="T967" t="e">
        <f>IF(PG!K959="","",PG!K959)</f>
        <v>#DIV/0!</v>
      </c>
    </row>
    <row r="968" spans="20:20" hidden="1">
      <c r="T968" t="e">
        <f>IF(PG!K960="","",PG!K960)</f>
        <v>#DIV/0!</v>
      </c>
    </row>
    <row r="969" spans="20:20" hidden="1">
      <c r="T969" t="e">
        <f>IF(PG!K961="","",PG!K961)</f>
        <v>#DIV/0!</v>
      </c>
    </row>
    <row r="970" spans="20:20" hidden="1">
      <c r="T970" t="e">
        <f>IF(PG!K962="","",PG!K962)</f>
        <v>#DIV/0!</v>
      </c>
    </row>
    <row r="971" spans="20:20" hidden="1">
      <c r="T971" t="e">
        <f>IF(PG!K963="","",PG!K963)</f>
        <v>#DIV/0!</v>
      </c>
    </row>
    <row r="972" spans="20:20" hidden="1">
      <c r="T972" t="e">
        <f>IF(PG!K964="","",PG!K964)</f>
        <v>#DIV/0!</v>
      </c>
    </row>
    <row r="973" spans="20:20" hidden="1">
      <c r="T973" t="e">
        <f>IF(PG!K965="","",PG!K965)</f>
        <v>#DIV/0!</v>
      </c>
    </row>
    <row r="974" spans="20:20" hidden="1">
      <c r="T974" t="e">
        <f>IF(PG!K966="","",PG!K966)</f>
        <v>#DIV/0!</v>
      </c>
    </row>
    <row r="975" spans="20:20" hidden="1">
      <c r="T975" t="e">
        <f>IF(PG!K967="","",PG!K967)</f>
        <v>#DIV/0!</v>
      </c>
    </row>
    <row r="976" spans="20:20" hidden="1">
      <c r="T976" t="e">
        <f>IF(PG!K968="","",PG!K968)</f>
        <v>#DIV/0!</v>
      </c>
    </row>
    <row r="977" spans="20:20" hidden="1">
      <c r="T977" t="e">
        <f>IF(PG!K969="","",PG!K969)</f>
        <v>#DIV/0!</v>
      </c>
    </row>
    <row r="978" spans="20:20" hidden="1">
      <c r="T978" t="e">
        <f>IF(PG!K970="","",PG!K970)</f>
        <v>#DIV/0!</v>
      </c>
    </row>
    <row r="979" spans="20:20" hidden="1">
      <c r="T979" t="e">
        <f>IF(PG!K971="","",PG!K971)</f>
        <v>#DIV/0!</v>
      </c>
    </row>
    <row r="980" spans="20:20" hidden="1">
      <c r="T980" t="e">
        <f>IF(PG!K972="","",PG!K972)</f>
        <v>#DIV/0!</v>
      </c>
    </row>
    <row r="981" spans="20:20" hidden="1">
      <c r="T981" t="e">
        <f>IF(PG!K973="","",PG!K973)</f>
        <v>#DIV/0!</v>
      </c>
    </row>
    <row r="982" spans="20:20" hidden="1">
      <c r="T982" t="e">
        <f>IF(PG!K974="","",PG!K974)</f>
        <v>#DIV/0!</v>
      </c>
    </row>
    <row r="983" spans="20:20" hidden="1">
      <c r="T983" t="e">
        <f>IF(PG!K975="","",PG!K975)</f>
        <v>#DIV/0!</v>
      </c>
    </row>
    <row r="984" spans="20:20" hidden="1">
      <c r="T984" t="e">
        <f>IF(PG!K976="","",PG!K976)</f>
        <v>#DIV/0!</v>
      </c>
    </row>
    <row r="985" spans="20:20" hidden="1">
      <c r="T985" t="e">
        <f>IF(PG!K977="","",PG!K977)</f>
        <v>#DIV/0!</v>
      </c>
    </row>
    <row r="986" spans="20:20" hidden="1">
      <c r="T986" t="e">
        <f>IF(PG!K978="","",PG!K978)</f>
        <v>#DIV/0!</v>
      </c>
    </row>
    <row r="987" spans="20:20" hidden="1">
      <c r="T987" t="e">
        <f>IF(PG!K979="","",PG!K979)</f>
        <v>#DIV/0!</v>
      </c>
    </row>
    <row r="988" spans="20:20" hidden="1">
      <c r="T988" t="e">
        <f>IF(PG!K980="","",PG!K980)</f>
        <v>#DIV/0!</v>
      </c>
    </row>
    <row r="989" spans="20:20" hidden="1">
      <c r="T989" t="e">
        <f>IF(PG!K981="","",PG!K981)</f>
        <v>#DIV/0!</v>
      </c>
    </row>
    <row r="990" spans="20:20" hidden="1">
      <c r="T990" t="e">
        <f>IF(PG!K982="","",PG!K982)</f>
        <v>#DIV/0!</v>
      </c>
    </row>
    <row r="991" spans="20:20" hidden="1">
      <c r="T991" t="e">
        <f>IF(PG!K983="","",PG!K983)</f>
        <v>#DIV/0!</v>
      </c>
    </row>
    <row r="992" spans="20:20" hidden="1">
      <c r="T992" t="e">
        <f>IF(PG!K984="","",PG!K984)</f>
        <v>#DIV/0!</v>
      </c>
    </row>
    <row r="993" spans="20:20" hidden="1">
      <c r="T993" t="e">
        <f>IF(PG!K985="","",PG!K985)</f>
        <v>#DIV/0!</v>
      </c>
    </row>
    <row r="994" spans="20:20" hidden="1">
      <c r="T994" t="e">
        <f>IF(PG!K986="","",PG!K986)</f>
        <v>#DIV/0!</v>
      </c>
    </row>
    <row r="995" spans="20:20" hidden="1">
      <c r="T995" t="e">
        <f>IF(PG!K987="","",PG!K987)</f>
        <v>#DIV/0!</v>
      </c>
    </row>
    <row r="996" spans="20:20" hidden="1">
      <c r="T996" t="e">
        <f>IF(PG!K988="","",PG!K988)</f>
        <v>#DIV/0!</v>
      </c>
    </row>
    <row r="997" spans="20:20" hidden="1">
      <c r="T997" t="e">
        <f>IF(PG!K989="","",PG!K989)</f>
        <v>#DIV/0!</v>
      </c>
    </row>
    <row r="998" spans="20:20" hidden="1">
      <c r="T998" t="e">
        <f>IF(PG!K990="","",PG!K990)</f>
        <v>#DIV/0!</v>
      </c>
    </row>
    <row r="999" spans="20:20" hidden="1">
      <c r="T999" t="e">
        <f>IF(PG!K991="","",PG!K991)</f>
        <v>#DIV/0!</v>
      </c>
    </row>
    <row r="1000" spans="20:20" hidden="1">
      <c r="T1000" t="e">
        <f>IF(PG!K992="","",PG!K992)</f>
        <v>#DIV/0!</v>
      </c>
    </row>
    <row r="1001" spans="20:20" hidden="1">
      <c r="T1001" t="e">
        <f>IF(PG!K993="","",PG!K993)</f>
        <v>#DIV/0!</v>
      </c>
    </row>
    <row r="1002" spans="20:20" hidden="1">
      <c r="T1002" t="e">
        <f>IF(PG!K994="","",PG!K994)</f>
        <v>#DIV/0!</v>
      </c>
    </row>
    <row r="1003" spans="20:20" hidden="1">
      <c r="T1003" t="e">
        <f>IF(PG!K995="","",PG!K995)</f>
        <v>#DIV/0!</v>
      </c>
    </row>
    <row r="1004" spans="20:20" hidden="1">
      <c r="T1004" t="e">
        <f>IF(PG!K996="","",PG!K996)</f>
        <v>#DIV/0!</v>
      </c>
    </row>
    <row r="1005" spans="20:20" hidden="1">
      <c r="T1005" t="e">
        <f>IF(PG!K997="","",PG!K997)</f>
        <v>#DIV/0!</v>
      </c>
    </row>
    <row r="1006" spans="20:20" hidden="1">
      <c r="T1006" t="e">
        <f>IF(PG!K998="","",PG!K998)</f>
        <v>#DIV/0!</v>
      </c>
    </row>
    <row r="1007" spans="20:20" hidden="1">
      <c r="T1007" t="e">
        <f>IF(PG!K999="","",PG!K999)</f>
        <v>#DIV/0!</v>
      </c>
    </row>
    <row r="1008" spans="20:20" hidden="1">
      <c r="T1008" t="e">
        <f>IF(PG!K1000="","",PG!K1000)</f>
        <v>#DIV/0!</v>
      </c>
    </row>
    <row r="1009" spans="20:20" hidden="1">
      <c r="T1009" t="e">
        <f>IF(PG!K1001="","",PG!K1001)</f>
        <v>#DIV/0!</v>
      </c>
    </row>
    <row r="1010" spans="20:20" hidden="1">
      <c r="T1010" t="e">
        <f>IF(PG!K1002="","",PG!K1002)</f>
        <v>#DIV/0!</v>
      </c>
    </row>
    <row r="1011" spans="20:20" hidden="1">
      <c r="T1011" t="e">
        <f>IF(PG!K1003="","",PG!K1003)</f>
        <v>#DIV/0!</v>
      </c>
    </row>
    <row r="1012" spans="20:20" hidden="1">
      <c r="T1012" t="e">
        <f>IF(PG!K1004="","",PG!K1004)</f>
        <v>#DIV/0!</v>
      </c>
    </row>
  </sheetData>
  <sheetProtection selectLockedCells="1"/>
  <mergeCells count="4">
    <mergeCell ref="F30:H30"/>
    <mergeCell ref="C30:E30"/>
    <mergeCell ref="L21:Q21"/>
    <mergeCell ref="K23:Q27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8F8D3CC-1A1E-42E2-AC51-3E61FCFA72A0}">
            <xm:f>NOT(ISERROR(SEARCH("!",K21)))</xm:f>
            <xm:f>"!"</xm:f>
            <x14:dxf>
              <font>
                <color theme="1"/>
              </font>
              <fill>
                <patternFill>
                  <bgColor rgb="FFFF9900"/>
                </patternFill>
              </fill>
            </x14:dxf>
          </x14:cfRule>
          <x14:cfRule type="containsText" priority="2" operator="containsText" id="{05C61240-DE85-48D6-A5C2-1BC2EF83712F}">
            <xm:f>NOT(ISERROR(SEARCH("(",K21)))</xm:f>
            <xm:f>"("</xm:f>
            <x14:dxf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C3D57FB6-C5CD-4C17-B89C-1E3F5676B327}">
            <xm:f>NOT(ISERROR(SEARCH(")",K21)))</xm:f>
            <xm:f>")"</xm:f>
            <x14:dxf>
              <fill>
                <patternFill>
                  <bgColor rgb="FF669966"/>
                </patternFill>
              </fill>
            </x14:dxf>
          </x14:cfRule>
          <xm:sqref>K21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7"/>
  <dimension ref="A1:Z100"/>
  <sheetViews>
    <sheetView showGridLines="0" zoomScale="90" zoomScaleNormal="90" zoomScalePageLayoutView="90" workbookViewId="0">
      <selection activeCell="B1" sqref="B1"/>
    </sheetView>
  </sheetViews>
  <sheetFormatPr defaultColWidth="0" defaultRowHeight="15" customHeight="1" zeroHeight="1"/>
  <cols>
    <col min="1" max="1" width="27.7109375" style="1" customWidth="1"/>
    <col min="2" max="2" width="3.85546875" customWidth="1"/>
    <col min="3" max="3" width="20.7109375" customWidth="1"/>
    <col min="4" max="6" width="15.7109375" customWidth="1"/>
    <col min="7" max="7" width="10.7109375" customWidth="1"/>
    <col min="8" max="11" width="15.7109375" customWidth="1"/>
    <col min="12" max="26" width="9.140625" customWidth="1"/>
    <col min="27" max="16384" width="9.140625" hidden="1"/>
  </cols>
  <sheetData>
    <row r="1" spans="1:11" s="4" customFormat="1" ht="33.950000000000003" customHeight="1">
      <c r="A1" s="111" t="s">
        <v>165</v>
      </c>
      <c r="C1" s="5" t="s">
        <v>5</v>
      </c>
    </row>
    <row r="2" spans="1:11" s="4" customFormat="1" ht="21.6" customHeight="1">
      <c r="A2" s="112"/>
    </row>
    <row r="3" spans="1:11" s="4" customFormat="1" ht="21.6" customHeight="1">
      <c r="A3" s="112"/>
    </row>
    <row r="4" spans="1:11" ht="15" customHeight="1"/>
    <row r="5" spans="1:11" ht="52.5" customHeight="1">
      <c r="C5" s="71" t="s">
        <v>134</v>
      </c>
    </row>
    <row r="6" spans="1:11" ht="67.5" customHeight="1">
      <c r="C6" s="72" t="s">
        <v>135</v>
      </c>
    </row>
    <row r="7" spans="1:11" ht="8.1" customHeight="1">
      <c r="C7" s="20"/>
    </row>
    <row r="8" spans="1:11" ht="39.950000000000003" customHeight="1">
      <c r="C8" s="73" t="s">
        <v>136</v>
      </c>
    </row>
    <row r="9" spans="1:11" ht="39.950000000000003" customHeight="1">
      <c r="C9" s="73" t="s">
        <v>137</v>
      </c>
    </row>
    <row r="10" spans="1:11" ht="15" customHeight="1">
      <c r="C10" s="20"/>
    </row>
    <row r="11" spans="1:11" ht="30" customHeight="1">
      <c r="C11" s="74" t="s">
        <v>138</v>
      </c>
      <c r="D11" s="75"/>
      <c r="E11" s="75"/>
      <c r="F11" s="75"/>
      <c r="G11" s="75"/>
      <c r="H11" s="75"/>
      <c r="I11" s="75"/>
      <c r="J11" s="75"/>
      <c r="K11" s="75"/>
    </row>
    <row r="12" spans="1:11" ht="15" customHeight="1" thickBot="1"/>
    <row r="13" spans="1:11" ht="30" customHeight="1" thickTop="1" thickBot="1">
      <c r="C13" s="123" t="s">
        <v>98</v>
      </c>
      <c r="D13" s="123"/>
      <c r="E13" s="123"/>
      <c r="F13" s="123"/>
      <c r="H13" s="123" t="s">
        <v>99</v>
      </c>
      <c r="I13" s="123"/>
      <c r="J13" s="123"/>
      <c r="K13" s="123"/>
    </row>
    <row r="14" spans="1:11" ht="30" customHeight="1" thickTop="1" thickBot="1">
      <c r="C14" s="129" t="s">
        <v>100</v>
      </c>
      <c r="D14" s="129"/>
      <c r="E14" s="130">
        <f>RC_atual!$E$6</f>
        <v>0</v>
      </c>
      <c r="F14" s="130"/>
      <c r="H14" s="123"/>
      <c r="I14" s="123"/>
      <c r="J14" s="123"/>
      <c r="K14" s="123"/>
    </row>
    <row r="15" spans="1:11" ht="30" customHeight="1" thickTop="1" thickBot="1">
      <c r="C15" s="131" t="s">
        <v>101</v>
      </c>
      <c r="D15" s="131"/>
      <c r="E15" s="132">
        <f>RC_atual!$E$7</f>
        <v>0</v>
      </c>
      <c r="F15" s="132"/>
      <c r="H15" s="153" t="s">
        <v>41</v>
      </c>
      <c r="I15" s="154"/>
      <c r="J15" s="133" t="s">
        <v>102</v>
      </c>
      <c r="K15" s="133" t="s">
        <v>92</v>
      </c>
    </row>
    <row r="16" spans="1:11" ht="30" customHeight="1" thickTop="1" thickBot="1">
      <c r="C16" s="131" t="s">
        <v>103</v>
      </c>
      <c r="D16" s="131"/>
      <c r="E16" s="128">
        <f>RC_atual!$E$8</f>
        <v>0</v>
      </c>
      <c r="F16" s="128"/>
      <c r="H16" s="155"/>
      <c r="I16" s="156"/>
      <c r="J16" s="133"/>
      <c r="K16" s="133"/>
    </row>
    <row r="17" spans="3:11" ht="35.1" customHeight="1" thickTop="1" thickBot="1">
      <c r="H17" s="151" t="e">
        <f>RC_atual!H9</f>
        <v>#VALUE!</v>
      </c>
      <c r="I17" s="152"/>
      <c r="J17" s="60" t="e">
        <f>RC_atual!I9</f>
        <v>#VALUE!</v>
      </c>
      <c r="K17" s="61" t="e">
        <f>RC_atual!J9</f>
        <v>#VALUE!</v>
      </c>
    </row>
    <row r="18" spans="3:11" ht="35.1" customHeight="1" thickTop="1" thickBot="1">
      <c r="C18" s="56" t="s">
        <v>75</v>
      </c>
      <c r="D18" s="56" t="s">
        <v>66</v>
      </c>
      <c r="E18" s="56" t="s">
        <v>67</v>
      </c>
      <c r="F18" s="57" t="s">
        <v>76</v>
      </c>
      <c r="H18" s="151" t="e">
        <f>RC_atual!H10</f>
        <v>#VALUE!</v>
      </c>
      <c r="I18" s="152"/>
      <c r="J18" s="60" t="e">
        <f>RC_atual!I10</f>
        <v>#VALUE!</v>
      </c>
      <c r="K18" s="61" t="e">
        <f>RC_atual!J10</f>
        <v>#VALUE!</v>
      </c>
    </row>
    <row r="19" spans="3:11" ht="35.1" customHeight="1" thickTop="1" thickBot="1">
      <c r="C19" s="11" t="s">
        <v>77</v>
      </c>
      <c r="D19" s="58">
        <f>RC_atual!D11</f>
        <v>0</v>
      </c>
      <c r="E19" s="58">
        <f>RC_atual!E11</f>
        <v>5</v>
      </c>
      <c r="F19" s="58">
        <f>RC_atual!F11</f>
        <v>-5</v>
      </c>
      <c r="H19" s="151" t="e">
        <f>RC_atual!H11</f>
        <v>#VALUE!</v>
      </c>
      <c r="I19" s="152"/>
      <c r="J19" s="60" t="e">
        <f>RC_atual!I11</f>
        <v>#VALUE!</v>
      </c>
      <c r="K19" s="61" t="e">
        <f>RC_atual!J11</f>
        <v>#VALUE!</v>
      </c>
    </row>
    <row r="20" spans="3:11" ht="35.1" customHeight="1" thickTop="1" thickBot="1">
      <c r="C20" s="11" t="s">
        <v>78</v>
      </c>
      <c r="D20" s="58">
        <f>RC_atual!D12</f>
        <v>0</v>
      </c>
      <c r="E20" s="58">
        <f>RC_atual!E12</f>
        <v>0</v>
      </c>
      <c r="F20" s="58">
        <f>RC_atual!F12</f>
        <v>-5</v>
      </c>
      <c r="H20" s="151" t="e">
        <f>RC_atual!H12</f>
        <v>#VALUE!</v>
      </c>
      <c r="I20" s="152"/>
      <c r="J20" s="60" t="e">
        <f>RC_atual!I12</f>
        <v>#VALUE!</v>
      </c>
      <c r="K20" s="61" t="e">
        <f>RC_atual!J12</f>
        <v>#VALUE!</v>
      </c>
    </row>
    <row r="21" spans="3:11" ht="35.1" customHeight="1" thickTop="1" thickBot="1">
      <c r="C21" s="11" t="s">
        <v>79</v>
      </c>
      <c r="D21" s="58">
        <f>RC_atual!D13</f>
        <v>0</v>
      </c>
      <c r="E21" s="58">
        <f>RC_atual!E13</f>
        <v>0</v>
      </c>
      <c r="F21" s="58">
        <f>RC_atual!F13</f>
        <v>-5</v>
      </c>
      <c r="H21" s="151" t="e">
        <f>RC_atual!H13</f>
        <v>#VALUE!</v>
      </c>
      <c r="I21" s="152"/>
      <c r="J21" s="60" t="e">
        <f>RC_atual!I13</f>
        <v>#VALUE!</v>
      </c>
      <c r="K21" s="61" t="e">
        <f>RC_atual!J13</f>
        <v>#VALUE!</v>
      </c>
    </row>
    <row r="22" spans="3:11" ht="35.1" customHeight="1" thickTop="1" thickBot="1">
      <c r="C22" s="11" t="s">
        <v>80</v>
      </c>
      <c r="D22" s="58">
        <f>RC_atual!D14</f>
        <v>0</v>
      </c>
      <c r="E22" s="58">
        <f>RC_atual!E14</f>
        <v>0</v>
      </c>
      <c r="F22" s="58">
        <f>RC_atual!F14</f>
        <v>-5</v>
      </c>
      <c r="H22" s="151" t="e">
        <f>RC_atual!H14</f>
        <v>#VALUE!</v>
      </c>
      <c r="I22" s="152"/>
      <c r="J22" s="60" t="e">
        <f>RC_atual!I14</f>
        <v>#VALUE!</v>
      </c>
      <c r="K22" s="61" t="e">
        <f>RC_atual!J14</f>
        <v>#VALUE!</v>
      </c>
    </row>
    <row r="23" spans="3:11" ht="35.1" customHeight="1" thickTop="1" thickBot="1">
      <c r="C23" s="11" t="s">
        <v>81</v>
      </c>
      <c r="D23" s="58">
        <f>RC_atual!D15</f>
        <v>0</v>
      </c>
      <c r="E23" s="58">
        <f>RC_atual!E15</f>
        <v>0</v>
      </c>
      <c r="F23" s="58">
        <f>RC_atual!F15</f>
        <v>-5</v>
      </c>
      <c r="H23" s="151" t="e">
        <f>RC_atual!H15</f>
        <v>#VALUE!</v>
      </c>
      <c r="I23" s="152"/>
      <c r="J23" s="60" t="e">
        <f>RC_atual!I15</f>
        <v>#VALUE!</v>
      </c>
      <c r="K23" s="61" t="e">
        <f>RC_atual!J15</f>
        <v>#VALUE!</v>
      </c>
    </row>
    <row r="24" spans="3:11" ht="35.1" customHeight="1" thickTop="1" thickBot="1">
      <c r="C24" s="11" t="s">
        <v>82</v>
      </c>
      <c r="D24" s="58">
        <f>RC_atual!D16</f>
        <v>0</v>
      </c>
      <c r="E24" s="58">
        <f>RC_atual!E16</f>
        <v>0</v>
      </c>
      <c r="F24" s="58">
        <f>RC_atual!F16</f>
        <v>-5</v>
      </c>
      <c r="H24" s="151" t="e">
        <f>RC_atual!H16</f>
        <v>#VALUE!</v>
      </c>
      <c r="I24" s="152"/>
      <c r="J24" s="60" t="e">
        <f>RC_atual!I16</f>
        <v>#VALUE!</v>
      </c>
      <c r="K24" s="61" t="e">
        <f>RC_atual!J16</f>
        <v>#VALUE!</v>
      </c>
    </row>
    <row r="25" spans="3:11" ht="35.1" customHeight="1" thickTop="1" thickBot="1">
      <c r="C25" s="11" t="s">
        <v>83</v>
      </c>
      <c r="D25" s="58">
        <f>RC_atual!D17</f>
        <v>0</v>
      </c>
      <c r="E25" s="58">
        <f>RC_atual!E17</f>
        <v>0</v>
      </c>
      <c r="F25" s="58">
        <f>RC_atual!F17</f>
        <v>-5</v>
      </c>
      <c r="H25" s="151" t="e">
        <f>RC_atual!H17</f>
        <v>#VALUE!</v>
      </c>
      <c r="I25" s="152"/>
      <c r="J25" s="60" t="e">
        <f>RC_atual!I17</f>
        <v>#VALUE!</v>
      </c>
      <c r="K25" s="61" t="e">
        <f>RC_atual!J17</f>
        <v>#VALUE!</v>
      </c>
    </row>
    <row r="26" spans="3:11" ht="35.1" customHeight="1" thickTop="1" thickBot="1">
      <c r="C26" s="11" t="s">
        <v>84</v>
      </c>
      <c r="D26" s="58">
        <f>RC_atual!D18</f>
        <v>0</v>
      </c>
      <c r="E26" s="58">
        <f>RC_atual!E18</f>
        <v>0</v>
      </c>
      <c r="F26" s="58">
        <f>RC_atual!F18</f>
        <v>-5</v>
      </c>
      <c r="H26" s="151" t="e">
        <f>RC_atual!H18</f>
        <v>#VALUE!</v>
      </c>
      <c r="I26" s="152"/>
      <c r="J26" s="60" t="e">
        <f>RC_atual!I18</f>
        <v>#VALUE!</v>
      </c>
      <c r="K26" s="61" t="e">
        <f>RC_atual!J18</f>
        <v>#VALUE!</v>
      </c>
    </row>
    <row r="27" spans="3:11" ht="35.1" customHeight="1" thickTop="1" thickBot="1">
      <c r="C27" s="11" t="s">
        <v>86</v>
      </c>
      <c r="D27" s="58">
        <f>RC_atual!D19</f>
        <v>0</v>
      </c>
      <c r="E27" s="58">
        <f>RC_atual!E19</f>
        <v>0</v>
      </c>
      <c r="F27" s="58">
        <f>RC_atual!F19</f>
        <v>-5</v>
      </c>
      <c r="H27" s="151" t="e">
        <f>RC_atual!H19</f>
        <v>#VALUE!</v>
      </c>
      <c r="I27" s="152"/>
      <c r="J27" s="60" t="e">
        <f>RC_atual!I19</f>
        <v>#VALUE!</v>
      </c>
      <c r="K27" s="61" t="e">
        <f>RC_atual!J19</f>
        <v>#VALUE!</v>
      </c>
    </row>
    <row r="28" spans="3:11" ht="35.1" customHeight="1" thickTop="1" thickBot="1">
      <c r="C28" s="11" t="s">
        <v>87</v>
      </c>
      <c r="D28" s="58">
        <f>RC_atual!D20</f>
        <v>0</v>
      </c>
      <c r="E28" s="58">
        <f>RC_atual!E20</f>
        <v>0</v>
      </c>
      <c r="F28" s="58">
        <f>RC_atual!F20</f>
        <v>-5</v>
      </c>
      <c r="H28" s="151" t="e">
        <f>RC_atual!H20</f>
        <v>#VALUE!</v>
      </c>
      <c r="I28" s="152"/>
      <c r="J28" s="60" t="e">
        <f>RC_atual!I20</f>
        <v>#VALUE!</v>
      </c>
      <c r="K28" s="61" t="e">
        <f>RC_atual!J20</f>
        <v>#VALUE!</v>
      </c>
    </row>
    <row r="29" spans="3:11" ht="35.1" customHeight="1" thickTop="1" thickBot="1">
      <c r="C29" s="11" t="s">
        <v>88</v>
      </c>
      <c r="D29" s="58">
        <f>RC_atual!D21</f>
        <v>0</v>
      </c>
      <c r="E29" s="58">
        <f>RC_atual!E21</f>
        <v>0</v>
      </c>
      <c r="F29" s="58">
        <f>RC_atual!F21</f>
        <v>-5</v>
      </c>
      <c r="H29" s="151" t="e">
        <f>RC_atual!H21</f>
        <v>#VALUE!</v>
      </c>
      <c r="I29" s="152"/>
      <c r="J29" s="60" t="e">
        <f>RC_atual!I21</f>
        <v>#VALUE!</v>
      </c>
      <c r="K29" s="61" t="e">
        <f>RC_atual!J21</f>
        <v>#VALUE!</v>
      </c>
    </row>
    <row r="30" spans="3:11" ht="35.1" customHeight="1" thickTop="1" thickBot="1">
      <c r="C30" s="11" t="s">
        <v>89</v>
      </c>
      <c r="D30" s="58">
        <f>RC_atual!D22</f>
        <v>0</v>
      </c>
      <c r="E30" s="58">
        <f>RC_atual!E22</f>
        <v>0</v>
      </c>
      <c r="F30" s="58">
        <f>RC_atual!F22</f>
        <v>-5</v>
      </c>
      <c r="H30" s="151" t="e">
        <f>RC_atual!H22</f>
        <v>#VALUE!</v>
      </c>
      <c r="I30" s="152"/>
      <c r="J30" s="60" t="e">
        <f>RC_atual!I22</f>
        <v>#VALUE!</v>
      </c>
      <c r="K30" s="61" t="e">
        <f>RC_atual!J22</f>
        <v>#VALUE!</v>
      </c>
    </row>
    <row r="31" spans="3:11" ht="35.1" customHeight="1" thickTop="1" thickBot="1">
      <c r="C31" s="56" t="s">
        <v>91</v>
      </c>
      <c r="D31" s="59">
        <f>RC_atual!D23</f>
        <v>0</v>
      </c>
      <c r="E31" s="59">
        <f>RC_atual!E23</f>
        <v>5</v>
      </c>
      <c r="F31" s="59">
        <f>RC_atual!F23</f>
        <v>-5</v>
      </c>
      <c r="H31" s="151" t="e">
        <f>RC_atual!H23</f>
        <v>#VALUE!</v>
      </c>
      <c r="I31" s="152"/>
      <c r="J31" s="60" t="e">
        <f>RC_atual!I23</f>
        <v>#VALUE!</v>
      </c>
      <c r="K31" s="61" t="e">
        <f>RC_atual!J23</f>
        <v>#VALUE!</v>
      </c>
    </row>
    <row r="32" spans="3:11" ht="15" customHeight="1" thickTop="1"/>
    <row r="33" spans="2:26" ht="30" customHeight="1">
      <c r="C33" s="74" t="s">
        <v>139</v>
      </c>
      <c r="D33" s="75"/>
      <c r="E33" s="75"/>
      <c r="F33" s="75"/>
      <c r="G33" s="75"/>
      <c r="H33" s="75"/>
      <c r="I33" s="75"/>
      <c r="J33" s="75"/>
      <c r="K33" s="75"/>
    </row>
    <row r="34" spans="2:26" ht="15" customHeight="1"/>
    <row r="35" spans="2:26" ht="30" customHeight="1"/>
    <row r="36" spans="2:26" ht="30" customHeight="1"/>
    <row r="37" spans="2:26" ht="30" customHeight="1"/>
    <row r="38" spans="2:26" ht="30" customHeight="1"/>
    <row r="39" spans="2:26" ht="30" customHeight="1"/>
    <row r="40" spans="2:26" ht="30" customHeight="1"/>
    <row r="41" spans="2:26" ht="30" customHeight="1"/>
    <row r="42" spans="2:26" s="1" customFormat="1" ht="30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2:26" s="1" customFormat="1" ht="30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2:26" s="1" customFormat="1" ht="30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2:26" s="1" customFormat="1" ht="30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2:26" s="1" customFormat="1" ht="30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2:26" s="1" customFormat="1" ht="30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2:26" s="1" customFormat="1" ht="30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2:26" s="1" customFormat="1" ht="30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2:26" s="1" customFormat="1" ht="30" customHeight="1" thickBo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2:26" s="1" customFormat="1" ht="60" customHeight="1" thickTop="1" thickBot="1">
      <c r="B51"/>
      <c r="C51"/>
      <c r="D51"/>
      <c r="E51"/>
      <c r="F51"/>
      <c r="G51"/>
      <c r="H51" s="95" t="e">
        <f>Graf!K21</f>
        <v>#DIV/0!</v>
      </c>
      <c r="I51" s="142" t="e">
        <f>Graf!L21</f>
        <v>#DIV/0!</v>
      </c>
      <c r="J51" s="143"/>
      <c r="K51" s="143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2:26" s="1" customFormat="1" ht="8.1" customHeight="1" thickTop="1">
      <c r="B52"/>
      <c r="C52"/>
      <c r="D52"/>
      <c r="E52"/>
      <c r="F52"/>
      <c r="G52"/>
      <c r="H52" s="89"/>
      <c r="I52" s="90"/>
      <c r="J52" s="90"/>
      <c r="K52" s="90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2:26" s="1" customFormat="1" ht="30" customHeight="1">
      <c r="B53"/>
      <c r="C53"/>
      <c r="D53"/>
      <c r="E53"/>
      <c r="F53"/>
      <c r="G53"/>
      <c r="H53" s="145" t="e">
        <f>Graf!K23</f>
        <v>#DIV/0!</v>
      </c>
      <c r="I53" s="146"/>
      <c r="J53" s="146"/>
      <c r="K53" s="14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2:26" s="1" customFormat="1" ht="30" customHeight="1">
      <c r="B54"/>
      <c r="C54"/>
      <c r="D54"/>
      <c r="E54"/>
      <c r="F54"/>
      <c r="G54"/>
      <c r="H54" s="145"/>
      <c r="I54" s="146"/>
      <c r="J54" s="146"/>
      <c r="K54" s="146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2:26" s="1" customFormat="1" ht="30" customHeight="1">
      <c r="B55"/>
      <c r="C55"/>
      <c r="D55"/>
      <c r="E55"/>
      <c r="F55"/>
      <c r="G55"/>
      <c r="H55" s="145"/>
      <c r="I55" s="146"/>
      <c r="J55" s="146"/>
      <c r="K55" s="146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2:26" s="1" customFormat="1" ht="30" customHeight="1">
      <c r="B56"/>
      <c r="C56"/>
      <c r="D56"/>
      <c r="E56"/>
      <c r="F56"/>
      <c r="G56"/>
      <c r="H56" s="145"/>
      <c r="I56" s="146"/>
      <c r="J56" s="146"/>
      <c r="K56" s="14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2:26" s="1" customFormat="1" ht="30" customHeight="1" thickBot="1">
      <c r="B57"/>
      <c r="C57"/>
      <c r="D57"/>
      <c r="E57"/>
      <c r="F57"/>
      <c r="G57"/>
      <c r="H57" s="148"/>
      <c r="I57" s="149"/>
      <c r="J57" s="149"/>
      <c r="K57" s="149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2:26" s="1" customFormat="1" ht="15.75" thickTop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2:26" s="1" customForma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6" s="1" customForma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6" s="1" customFormat="1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2:26" s="1" customFormat="1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2:26" s="1" customFormat="1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2:26" s="1" customForma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2:26" s="1" customFormat="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2:26" s="1" customFormat="1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2:26" s="1" customFormat="1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2:26" s="1" customFormat="1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2:26" s="1" customFormat="1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2:26" s="1" customFormat="1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2:26" s="1" customFormat="1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2:26" s="1" customFormat="1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2:26" s="1" customFormat="1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2:26" s="1" customFormat="1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2:26" s="1" customFormat="1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2:26" s="1" customFormat="1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2:26" s="1" customFormat="1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2:26" ht="15" customHeight="1"/>
    <row r="79" spans="2:26" ht="15" customHeight="1"/>
    <row r="80" spans="2:26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selectLockedCells="1"/>
  <mergeCells count="28">
    <mergeCell ref="H17:I17"/>
    <mergeCell ref="H18:I18"/>
    <mergeCell ref="C13:F13"/>
    <mergeCell ref="H13:K14"/>
    <mergeCell ref="C14:D14"/>
    <mergeCell ref="E14:F14"/>
    <mergeCell ref="C15:D15"/>
    <mergeCell ref="E15:F15"/>
    <mergeCell ref="H15:I16"/>
    <mergeCell ref="J15:J16"/>
    <mergeCell ref="K15:K16"/>
    <mergeCell ref="C16:D16"/>
    <mergeCell ref="E16:F16"/>
    <mergeCell ref="H19:I19"/>
    <mergeCell ref="H22:I22"/>
    <mergeCell ref="H23:I23"/>
    <mergeCell ref="H24:I24"/>
    <mergeCell ref="H25:I25"/>
    <mergeCell ref="H20:I20"/>
    <mergeCell ref="H21:I21"/>
    <mergeCell ref="H26:I26"/>
    <mergeCell ref="I51:K51"/>
    <mergeCell ref="H53:K57"/>
    <mergeCell ref="H28:I28"/>
    <mergeCell ref="H29:I29"/>
    <mergeCell ref="H30:I30"/>
    <mergeCell ref="H31:I31"/>
    <mergeCell ref="H27:I27"/>
  </mergeCells>
  <conditionalFormatting sqref="K17:K31">
    <cfRule type="cellIs" dxfId="2" priority="7" operator="equal">
      <formula>"A"</formula>
    </cfRule>
    <cfRule type="cellIs" dxfId="1" priority="8" operator="equal">
      <formula>"B"</formula>
    </cfRule>
    <cfRule type="cellIs" dxfId="0" priority="9" operator="equal">
      <formula>"C"</formula>
    </cfRule>
  </conditionalFormatting>
  <pageMargins left="0.25" right="0.25" top="0.75" bottom="0.75" header="0.3" footer="0.3"/>
  <pageSetup paperSize="9" scale="69" orientation="portrait" horizontalDpi="4294967293" verticalDpi="0"/>
  <rowBreaks count="2" manualBreakCount="2">
    <brk id="9" max="16383" man="1"/>
    <brk id="31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B8778DA-7485-4F10-805C-42121E874CFA}">
            <xm:f>NOT(ISERROR(SEARCH("!",H51)))</xm:f>
            <xm:f>"!"</xm:f>
            <x14:dxf>
              <font>
                <color theme="1"/>
              </font>
              <fill>
                <patternFill>
                  <bgColor rgb="FFFF9900"/>
                </patternFill>
              </fill>
            </x14:dxf>
          </x14:cfRule>
          <x14:cfRule type="containsText" priority="2" operator="containsText" id="{6ACF232C-2B1E-4DA2-82B1-E49C09EDF0B6}">
            <xm:f>NOT(ISERROR(SEARCH("(",H51)))</xm:f>
            <xm:f>"("</xm:f>
            <x14:dxf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0BEBA980-77F9-4A1B-8F38-8C096B7439EE}">
            <xm:f>NOT(ISERROR(SEARCH(")",H51)))</xm:f>
            <xm:f>")"</xm:f>
            <x14:dxf>
              <fill>
                <patternFill>
                  <bgColor rgb="FF669966"/>
                </patternFill>
              </fill>
            </x14:dxf>
          </x14:cfRule>
          <xm:sqref>H51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B1049"/>
  <sheetViews>
    <sheetView showGridLines="0" zoomScale="90" zoomScaleNormal="90" zoomScalePageLayoutView="90" workbookViewId="0">
      <selection activeCell="C7" sqref="C7:H11"/>
    </sheetView>
  </sheetViews>
  <sheetFormatPr defaultColWidth="0" defaultRowHeight="15" zeroHeight="1"/>
  <cols>
    <col min="1" max="1" width="27.7109375" style="1" customWidth="1"/>
    <col min="2" max="2" width="3.85546875" customWidth="1"/>
    <col min="3" max="3" width="10.7109375" customWidth="1"/>
    <col min="4" max="4" width="30.7109375" customWidth="1"/>
    <col min="5" max="6" width="10.7109375" customWidth="1"/>
    <col min="7" max="8" width="20.7109375" customWidth="1"/>
    <col min="9" max="9" width="9.140625" style="2" customWidth="1"/>
    <col min="10" max="15" width="21.42578125" style="76" customWidth="1"/>
    <col min="16" max="16" width="14" style="2" bestFit="1" customWidth="1"/>
    <col min="17" max="18" width="9.140625" style="2" customWidth="1"/>
    <col min="19" max="26" width="9.140625" customWidth="1"/>
    <col min="27" max="28" width="0" hidden="1" customWidth="1"/>
    <col min="29" max="16384" width="9.140625" hidden="1"/>
  </cols>
  <sheetData>
    <row r="1" spans="1:26" s="4" customFormat="1" ht="33.950000000000003" customHeight="1">
      <c r="A1" s="111" t="s">
        <v>165</v>
      </c>
      <c r="C1" s="5" t="s">
        <v>0</v>
      </c>
      <c r="I1" s="96"/>
      <c r="J1" s="97"/>
      <c r="K1" s="97"/>
      <c r="L1" s="97"/>
      <c r="M1" s="97"/>
      <c r="N1" s="97"/>
      <c r="O1" s="97"/>
      <c r="P1" s="96"/>
      <c r="Q1" s="96"/>
      <c r="R1" s="96"/>
    </row>
    <row r="2" spans="1:26" s="4" customFormat="1" ht="21.6" customHeight="1">
      <c r="A2" s="112"/>
      <c r="I2" s="96"/>
      <c r="J2" s="97"/>
      <c r="K2" s="97"/>
      <c r="L2" s="97"/>
      <c r="M2" s="97"/>
      <c r="N2" s="97"/>
      <c r="O2" s="97"/>
      <c r="P2" s="96"/>
      <c r="Q2" s="96"/>
      <c r="R2" s="96"/>
    </row>
    <row r="3" spans="1:26" s="4" customFormat="1" ht="21.6" customHeight="1">
      <c r="A3" s="112"/>
      <c r="I3" s="96"/>
      <c r="J3" s="97"/>
      <c r="K3" s="97"/>
      <c r="L3" s="97"/>
      <c r="M3" s="97"/>
      <c r="N3" s="97"/>
      <c r="O3" s="97"/>
      <c r="P3" s="96"/>
      <c r="Q3" s="96"/>
      <c r="R3" s="96"/>
    </row>
    <row r="4" spans="1:26" ht="30" customHeight="1" thickBot="1"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</row>
    <row r="5" spans="1:26" ht="30" customHeight="1" thickTop="1" thickBot="1">
      <c r="C5" s="120" t="s">
        <v>20</v>
      </c>
      <c r="D5" s="121"/>
      <c r="E5" s="121"/>
      <c r="F5" s="121"/>
      <c r="G5" s="121"/>
      <c r="H5" s="122"/>
    </row>
    <row r="6" spans="1:26" ht="35.1" customHeight="1" thickTop="1" thickBot="1">
      <c r="C6" s="10" t="s">
        <v>21</v>
      </c>
      <c r="D6" s="10" t="s">
        <v>22</v>
      </c>
      <c r="E6" s="37" t="s">
        <v>23</v>
      </c>
      <c r="F6" s="37" t="s">
        <v>24</v>
      </c>
      <c r="G6" s="11" t="s">
        <v>25</v>
      </c>
      <c r="H6" s="37" t="s">
        <v>26</v>
      </c>
      <c r="J6" s="76" t="s">
        <v>56</v>
      </c>
      <c r="K6" s="76" t="s">
        <v>59</v>
      </c>
      <c r="L6" s="76" t="s">
        <v>57</v>
      </c>
      <c r="M6" s="76" t="s">
        <v>59</v>
      </c>
      <c r="N6" s="76" t="s">
        <v>60</v>
      </c>
      <c r="O6" s="76" t="s">
        <v>61</v>
      </c>
      <c r="P6" s="76" t="s">
        <v>110</v>
      </c>
      <c r="Q6" s="98"/>
      <c r="R6" s="98"/>
      <c r="S6" s="92"/>
      <c r="T6" s="92"/>
      <c r="U6" s="92"/>
      <c r="V6" s="92"/>
      <c r="W6" s="92"/>
      <c r="X6" s="92"/>
      <c r="Y6" s="92"/>
      <c r="Z6" s="68"/>
    </row>
    <row r="7" spans="1:26" ht="30" customHeight="1" thickTop="1">
      <c r="C7" s="32"/>
      <c r="D7" s="12"/>
      <c r="E7" s="33"/>
      <c r="F7" s="34"/>
      <c r="G7" s="35"/>
      <c r="H7" s="36"/>
      <c r="I7" s="2">
        <v>1</v>
      </c>
      <c r="J7" s="76">
        <f>SUMIF(Entrada!$D$7:$D$3006,D7,Entrada!$H$7:$H$3006)</f>
        <v>0</v>
      </c>
      <c r="K7" s="76" t="e">
        <f>SUMIF(Entrada!$D$7:$D$3006,PG!D7,Entrada!$L$7:$L$3006)/SUMIF(Entrada!$D$7:$D$3006,PG!D7,Entrada!$H$7:$H$3006)</f>
        <v>#DIV/0!</v>
      </c>
      <c r="L7" s="76">
        <f>SUMIF(Saída!$D$7:$D$3006,PG!D7,Saída!$G$7:$G$3006)</f>
        <v>0</v>
      </c>
      <c r="M7" s="76">
        <f>SUMIF(Saída!$D$7:$D$3006,PG!D7,Saída!$I$7:$I$3006)</f>
        <v>0</v>
      </c>
      <c r="N7" s="77">
        <f>J7+F7-L7</f>
        <v>0</v>
      </c>
      <c r="O7" s="77">
        <f>IFERROR(((F7*H7)+(J7*K7))/(F7+J7),H7)</f>
        <v>0</v>
      </c>
      <c r="P7" s="78">
        <f>F7*H7</f>
        <v>0</v>
      </c>
      <c r="Q7" s="99" t="str">
        <f>IF(E7="","",IF(N7&gt;E7,1,0))</f>
        <v/>
      </c>
      <c r="R7" s="99"/>
      <c r="S7" s="93"/>
      <c r="T7" s="93"/>
      <c r="U7" s="93"/>
      <c r="V7" s="93"/>
      <c r="W7" s="93"/>
      <c r="X7" s="93"/>
      <c r="Y7" s="93"/>
      <c r="Z7" s="69"/>
    </row>
    <row r="8" spans="1:26" ht="30" customHeight="1">
      <c r="C8" s="32"/>
      <c r="D8" s="12"/>
      <c r="E8" s="33"/>
      <c r="F8" s="34"/>
      <c r="G8" s="35"/>
      <c r="H8" s="36"/>
      <c r="I8" s="2">
        <v>2</v>
      </c>
      <c r="J8" s="76">
        <f>SUMIF(Entrada!$D$7:$D$3006,D8,Entrada!$H$7:$H$3006)</f>
        <v>0</v>
      </c>
      <c r="K8" s="76" t="e">
        <f>SUMIF(Entrada!$D$7:$D$3006,PG!D8,Entrada!$L$7:$L$3006)/SUMIF(Entrada!$D$7:$D$3006,PG!D8,Entrada!$H$7:$H$3006)</f>
        <v>#DIV/0!</v>
      </c>
      <c r="L8" s="76">
        <f>SUMIF(Saída!$D$7:$D$3006,PG!D8,Saída!$G$7:$G$3006)</f>
        <v>0</v>
      </c>
      <c r="M8" s="76">
        <f>SUMIF(Saída!$D$7:$D$3006,PG!D8,Saída!$I$7:$I$3006)</f>
        <v>0</v>
      </c>
      <c r="N8" s="77">
        <f t="shared" ref="N8:N71" si="0">J8+F8-L8</f>
        <v>0</v>
      </c>
      <c r="O8" s="77">
        <f t="shared" ref="O8:O71" si="1">IFERROR(((F8*H8)+(J8*K8))/(F8+J8),H8)</f>
        <v>0</v>
      </c>
      <c r="P8" s="78">
        <f t="shared" ref="P8:P71" si="2">F8*H8</f>
        <v>0</v>
      </c>
      <c r="Q8" s="99" t="str">
        <f t="shared" ref="Q8:Q71" si="3">IF(E8="","",IF(N8&gt;E8,1,0))</f>
        <v/>
      </c>
      <c r="R8" s="99"/>
      <c r="S8" s="93"/>
      <c r="T8" s="93"/>
      <c r="U8" s="93"/>
      <c r="V8" s="93"/>
      <c r="W8" s="93"/>
      <c r="X8" s="93"/>
      <c r="Y8" s="93"/>
      <c r="Z8" s="69"/>
    </row>
    <row r="9" spans="1:26" ht="30" customHeight="1">
      <c r="C9" s="32"/>
      <c r="D9" s="12"/>
      <c r="E9" s="33"/>
      <c r="F9" s="34"/>
      <c r="G9" s="35"/>
      <c r="H9" s="36"/>
      <c r="I9" s="2">
        <v>3</v>
      </c>
      <c r="J9" s="76">
        <f>SUMIF(Entrada!$D$7:$D$3006,D9,Entrada!$H$7:$H$3006)</f>
        <v>0</v>
      </c>
      <c r="K9" s="76" t="e">
        <f>SUMIF(Entrada!$D$7:$D$3006,PG!D9,Entrada!$L$7:$L$3006)/SUMIF(Entrada!$D$7:$D$3006,PG!D9,Entrada!$H$7:$H$3006)</f>
        <v>#DIV/0!</v>
      </c>
      <c r="L9" s="76">
        <f>SUMIF(Saída!$D$7:$D$3006,PG!D9,Saída!$G$7:$G$3006)</f>
        <v>0</v>
      </c>
      <c r="M9" s="76">
        <f>SUMIF(Saída!$D$7:$D$3006,PG!D9,Saída!$I$7:$I$3006)</f>
        <v>0</v>
      </c>
      <c r="N9" s="77">
        <f t="shared" si="0"/>
        <v>0</v>
      </c>
      <c r="O9" s="77">
        <f t="shared" si="1"/>
        <v>0</v>
      </c>
      <c r="P9" s="78">
        <f t="shared" si="2"/>
        <v>0</v>
      </c>
      <c r="Q9" s="99" t="str">
        <f t="shared" si="3"/>
        <v/>
      </c>
      <c r="R9" s="99"/>
      <c r="S9" s="93"/>
      <c r="T9" s="93"/>
      <c r="U9" s="93"/>
      <c r="V9" s="93"/>
      <c r="W9" s="93"/>
      <c r="X9" s="93"/>
      <c r="Y9" s="93"/>
      <c r="Z9" s="69"/>
    </row>
    <row r="10" spans="1:26" ht="30" customHeight="1">
      <c r="C10" s="32"/>
      <c r="D10" s="12"/>
      <c r="E10" s="33"/>
      <c r="F10" s="34"/>
      <c r="G10" s="35"/>
      <c r="H10" s="36"/>
      <c r="I10" s="2">
        <v>4</v>
      </c>
      <c r="J10" s="76">
        <f>SUMIF(Entrada!$D$7:$D$3006,D10,Entrada!$H$7:$H$3006)</f>
        <v>0</v>
      </c>
      <c r="K10" s="76" t="e">
        <f>SUMIF(Entrada!$D$7:$D$3006,PG!D10,Entrada!$L$7:$L$3006)/SUMIF(Entrada!$D$7:$D$3006,PG!D10,Entrada!$H$7:$H$3006)</f>
        <v>#DIV/0!</v>
      </c>
      <c r="L10" s="76">
        <f>SUMIF(Saída!$D$7:$D$3006,PG!D10,Saída!$G$7:$G$3006)</f>
        <v>0</v>
      </c>
      <c r="M10" s="76">
        <f>SUMIF(Saída!$D$7:$D$3006,PG!D10,Saída!$I$7:$I$3006)</f>
        <v>0</v>
      </c>
      <c r="N10" s="77">
        <f t="shared" si="0"/>
        <v>0</v>
      </c>
      <c r="O10" s="107">
        <f t="shared" si="1"/>
        <v>0</v>
      </c>
      <c r="P10" s="78">
        <f t="shared" si="2"/>
        <v>0</v>
      </c>
      <c r="Q10" s="99" t="str">
        <f t="shared" si="3"/>
        <v/>
      </c>
      <c r="R10" s="99"/>
      <c r="S10" s="93"/>
      <c r="T10" s="93"/>
      <c r="U10" s="93"/>
      <c r="V10" s="93"/>
      <c r="W10" s="93"/>
      <c r="X10" s="93"/>
      <c r="Y10" s="93"/>
      <c r="Z10" s="69"/>
    </row>
    <row r="11" spans="1:26" ht="30" customHeight="1">
      <c r="C11" s="32"/>
      <c r="D11" s="12"/>
      <c r="E11" s="33"/>
      <c r="F11" s="34"/>
      <c r="G11" s="35"/>
      <c r="H11" s="36"/>
      <c r="I11" s="2">
        <v>5</v>
      </c>
      <c r="J11" s="76">
        <f>SUMIF(Entrada!$D$7:$D$3006,D11,Entrada!$H$7:$H$3006)</f>
        <v>0</v>
      </c>
      <c r="K11" s="76" t="e">
        <f>SUMIF(Entrada!$D$7:$D$3006,PG!D11,Entrada!$L$7:$L$3006)/SUMIF(Entrada!$D$7:$D$3006,PG!D11,Entrada!$H$7:$H$3006)</f>
        <v>#DIV/0!</v>
      </c>
      <c r="L11" s="76">
        <f>SUMIF(Saída!$D$7:$D$3006,PG!D11,Saída!$G$7:$G$3006)</f>
        <v>0</v>
      </c>
      <c r="M11" s="76">
        <f>SUMIF(Saída!$D$7:$D$3006,PG!D11,Saída!$I$7:$I$3006)</f>
        <v>0</v>
      </c>
      <c r="N11" s="77">
        <f t="shared" si="0"/>
        <v>0</v>
      </c>
      <c r="O11" s="108">
        <f t="shared" si="1"/>
        <v>0</v>
      </c>
      <c r="P11" s="78">
        <f t="shared" si="2"/>
        <v>0</v>
      </c>
      <c r="Q11" s="99" t="str">
        <f t="shared" si="3"/>
        <v/>
      </c>
      <c r="R11" s="99"/>
      <c r="S11" s="93"/>
      <c r="T11" s="93"/>
      <c r="U11" s="93"/>
      <c r="V11" s="93"/>
      <c r="W11" s="93"/>
      <c r="X11" s="93"/>
      <c r="Y11" s="93"/>
      <c r="Z11" s="69"/>
    </row>
    <row r="12" spans="1:26" ht="30" customHeight="1">
      <c r="C12" s="32"/>
      <c r="D12" s="12"/>
      <c r="E12" s="33"/>
      <c r="F12" s="34"/>
      <c r="G12" s="35"/>
      <c r="H12" s="36"/>
      <c r="I12" s="2">
        <v>6</v>
      </c>
      <c r="J12" s="76">
        <f>SUMIF(Entrada!$D$7:$D$3006,D12,Entrada!$H$7:$H$3006)</f>
        <v>0</v>
      </c>
      <c r="K12" s="76" t="e">
        <f>SUMIF(Entrada!$D$7:$D$3006,PG!D12,Entrada!$L$7:$L$3006)/SUMIF(Entrada!$D$7:$D$3006,PG!D12,Entrada!$H$7:$H$3006)</f>
        <v>#DIV/0!</v>
      </c>
      <c r="L12" s="76">
        <f>SUMIF(Saída!$D$7:$D$3006,PG!D12,Saída!$G$7:$G$3006)</f>
        <v>0</v>
      </c>
      <c r="M12" s="76">
        <f>SUMIF(Saída!$D$7:$D$3006,PG!D12,Saída!$I$7:$I$3006)</f>
        <v>0</v>
      </c>
      <c r="N12" s="77">
        <f t="shared" si="0"/>
        <v>0</v>
      </c>
      <c r="O12" s="77">
        <f t="shared" si="1"/>
        <v>0</v>
      </c>
      <c r="P12" s="78">
        <f t="shared" si="2"/>
        <v>0</v>
      </c>
      <c r="Q12" s="99" t="str">
        <f t="shared" si="3"/>
        <v/>
      </c>
      <c r="R12" s="99"/>
      <c r="S12" s="93"/>
      <c r="T12" s="93"/>
      <c r="U12" s="93"/>
      <c r="V12" s="93"/>
      <c r="W12" s="93"/>
      <c r="X12" s="93"/>
      <c r="Y12" s="93"/>
      <c r="Z12" s="69"/>
    </row>
    <row r="13" spans="1:26" ht="30" customHeight="1">
      <c r="C13" s="32"/>
      <c r="D13" s="12"/>
      <c r="E13" s="33"/>
      <c r="F13" s="34"/>
      <c r="G13" s="35"/>
      <c r="H13" s="36"/>
      <c r="I13" s="2">
        <v>7</v>
      </c>
      <c r="J13" s="76">
        <f>SUMIF(Entrada!$D$7:$D$3006,D13,Entrada!$H$7:$H$3006)</f>
        <v>0</v>
      </c>
      <c r="K13" s="76" t="e">
        <f>SUMIF(Entrada!$D$7:$D$3006,PG!D13,Entrada!$L$7:$L$3006)/SUMIF(Entrada!$D$7:$D$3006,PG!D13,Entrada!$H$7:$H$3006)</f>
        <v>#DIV/0!</v>
      </c>
      <c r="L13" s="76">
        <f>SUMIF(Saída!$D$7:$D$3006,PG!D13,Saída!$G$7:$G$3006)</f>
        <v>0</v>
      </c>
      <c r="M13" s="76">
        <f>SUMIF(Saída!$D$7:$D$3006,PG!D13,Saída!$I$7:$I$3006)</f>
        <v>0</v>
      </c>
      <c r="N13" s="77">
        <f t="shared" si="0"/>
        <v>0</v>
      </c>
      <c r="O13" s="77">
        <f t="shared" si="1"/>
        <v>0</v>
      </c>
      <c r="P13" s="78">
        <f t="shared" si="2"/>
        <v>0</v>
      </c>
      <c r="Q13" s="99" t="str">
        <f t="shared" si="3"/>
        <v/>
      </c>
      <c r="R13" s="99"/>
      <c r="S13" s="93"/>
      <c r="T13" s="93"/>
      <c r="U13" s="93"/>
      <c r="V13" s="93"/>
      <c r="W13" s="93"/>
      <c r="X13" s="93"/>
      <c r="Y13" s="93"/>
      <c r="Z13" s="69"/>
    </row>
    <row r="14" spans="1:26" ht="30" customHeight="1">
      <c r="C14" s="32"/>
      <c r="D14" s="12"/>
      <c r="E14" s="33"/>
      <c r="F14" s="34"/>
      <c r="G14" s="35"/>
      <c r="H14" s="36"/>
      <c r="I14" s="2">
        <v>8</v>
      </c>
      <c r="J14" s="76">
        <f>SUMIF(Entrada!$D$7:$D$3006,D14,Entrada!$H$7:$H$3006)</f>
        <v>0</v>
      </c>
      <c r="K14" s="76" t="e">
        <f>SUMIF(Entrada!$D$7:$D$3006,PG!D14,Entrada!$L$7:$L$3006)/SUMIF(Entrada!$D$7:$D$3006,PG!D14,Entrada!$H$7:$H$3006)</f>
        <v>#DIV/0!</v>
      </c>
      <c r="L14" s="76">
        <f>SUMIF(Saída!$D$7:$D$3006,PG!D14,Saída!$G$7:$G$3006)</f>
        <v>0</v>
      </c>
      <c r="M14" s="76">
        <f>SUMIF(Saída!$D$7:$D$3006,PG!D14,Saída!$I$7:$I$3006)</f>
        <v>0</v>
      </c>
      <c r="N14" s="77">
        <f t="shared" si="0"/>
        <v>0</v>
      </c>
      <c r="O14" s="77">
        <f t="shared" si="1"/>
        <v>0</v>
      </c>
      <c r="P14" s="78">
        <f t="shared" si="2"/>
        <v>0</v>
      </c>
      <c r="Q14" s="99" t="str">
        <f t="shared" si="3"/>
        <v/>
      </c>
      <c r="R14" s="99"/>
      <c r="S14" s="93"/>
      <c r="T14" s="93"/>
      <c r="U14" s="93"/>
      <c r="V14" s="93"/>
      <c r="W14" s="93"/>
      <c r="X14" s="93"/>
      <c r="Y14" s="93"/>
      <c r="Z14" s="69"/>
    </row>
    <row r="15" spans="1:26" ht="30" customHeight="1">
      <c r="C15" s="32"/>
      <c r="D15" s="12"/>
      <c r="E15" s="33"/>
      <c r="F15" s="34"/>
      <c r="G15" s="35"/>
      <c r="H15" s="36"/>
      <c r="I15" s="2">
        <v>9</v>
      </c>
      <c r="J15" s="76">
        <f>SUMIF(Entrada!$D$7:$D$3006,D15,Entrada!$H$7:$H$3006)</f>
        <v>0</v>
      </c>
      <c r="K15" s="76" t="e">
        <f>SUMIF(Entrada!$D$7:$D$3006,PG!D15,Entrada!$L$7:$L$3006)/SUMIF(Entrada!$D$7:$D$3006,PG!D15,Entrada!$H$7:$H$3006)</f>
        <v>#DIV/0!</v>
      </c>
      <c r="L15" s="76">
        <f>SUMIF(Saída!$D$7:$D$3006,PG!D15,Saída!$G$7:$G$3006)</f>
        <v>0</v>
      </c>
      <c r="M15" s="76">
        <f>SUMIF(Saída!$D$7:$D$3006,PG!D15,Saída!$I$7:$I$3006)</f>
        <v>0</v>
      </c>
      <c r="N15" s="77">
        <f t="shared" si="0"/>
        <v>0</v>
      </c>
      <c r="O15" s="77">
        <f t="shared" si="1"/>
        <v>0</v>
      </c>
      <c r="P15" s="78">
        <f t="shared" si="2"/>
        <v>0</v>
      </c>
      <c r="Q15" s="99" t="str">
        <f t="shared" si="3"/>
        <v/>
      </c>
      <c r="R15" s="99"/>
      <c r="S15" s="93"/>
      <c r="T15" s="93"/>
      <c r="U15" s="93"/>
      <c r="V15" s="93"/>
      <c r="W15" s="93"/>
      <c r="X15" s="93"/>
      <c r="Y15" s="93"/>
      <c r="Z15" s="69"/>
    </row>
    <row r="16" spans="1:26" ht="30" customHeight="1">
      <c r="C16" s="32"/>
      <c r="D16" s="12"/>
      <c r="E16" s="33"/>
      <c r="F16" s="34"/>
      <c r="G16" s="35"/>
      <c r="H16" s="36"/>
      <c r="I16" s="2">
        <v>10</v>
      </c>
      <c r="J16" s="76">
        <f>SUMIF(Entrada!$D$7:$D$3006,D16,Entrada!$H$7:$H$3006)</f>
        <v>0</v>
      </c>
      <c r="K16" s="76" t="e">
        <f>SUMIF(Entrada!$D$7:$D$3006,PG!D16,Entrada!$L$7:$L$3006)/SUMIF(Entrada!$D$7:$D$3006,PG!D16,Entrada!$H$7:$H$3006)</f>
        <v>#DIV/0!</v>
      </c>
      <c r="L16" s="76">
        <f>SUMIF(Saída!$D$7:$D$3006,PG!D16,Saída!$G$7:$G$3006)</f>
        <v>0</v>
      </c>
      <c r="M16" s="76">
        <f>SUMIF(Saída!$D$7:$D$3006,PG!D16,Saída!$I$7:$I$3006)</f>
        <v>0</v>
      </c>
      <c r="N16" s="77">
        <f t="shared" si="0"/>
        <v>0</v>
      </c>
      <c r="O16" s="77">
        <f t="shared" si="1"/>
        <v>0</v>
      </c>
      <c r="P16" s="78">
        <f t="shared" si="2"/>
        <v>0</v>
      </c>
      <c r="Q16" s="99" t="str">
        <f t="shared" si="3"/>
        <v/>
      </c>
      <c r="R16" s="99"/>
      <c r="S16" s="93"/>
      <c r="T16" s="93"/>
      <c r="U16" s="93"/>
      <c r="V16" s="93"/>
      <c r="W16" s="93"/>
      <c r="X16" s="93"/>
      <c r="Y16" s="93"/>
      <c r="Z16" s="69"/>
    </row>
    <row r="17" spans="3:26" ht="30" customHeight="1">
      <c r="C17" s="32"/>
      <c r="D17" s="12"/>
      <c r="E17" s="33"/>
      <c r="F17" s="34"/>
      <c r="G17" s="35"/>
      <c r="H17" s="36"/>
      <c r="I17" s="2">
        <v>11</v>
      </c>
      <c r="J17" s="76">
        <f>SUMIF(Entrada!$D$7:$D$3006,D17,Entrada!$H$7:$H$3006)</f>
        <v>0</v>
      </c>
      <c r="K17" s="76" t="e">
        <f>SUMIF(Entrada!$D$7:$D$3006,PG!D17,Entrada!$L$7:$L$3006)/SUMIF(Entrada!$D$7:$D$3006,PG!D17,Entrada!$H$7:$H$3006)</f>
        <v>#DIV/0!</v>
      </c>
      <c r="L17" s="76">
        <f>SUMIF(Saída!$D$7:$D$3006,PG!D17,Saída!$G$7:$G$3006)</f>
        <v>0</v>
      </c>
      <c r="M17" s="76">
        <f>SUMIF(Saída!$D$7:$D$3006,PG!D17,Saída!$I$7:$I$3006)</f>
        <v>0</v>
      </c>
      <c r="N17" s="77">
        <f t="shared" si="0"/>
        <v>0</v>
      </c>
      <c r="O17" s="77">
        <f t="shared" si="1"/>
        <v>0</v>
      </c>
      <c r="P17" s="78">
        <f t="shared" si="2"/>
        <v>0</v>
      </c>
      <c r="Q17" s="99" t="str">
        <f t="shared" si="3"/>
        <v/>
      </c>
      <c r="R17" s="99"/>
      <c r="S17" s="93"/>
      <c r="T17" s="93"/>
      <c r="U17" s="93"/>
      <c r="V17" s="93"/>
      <c r="W17" s="93"/>
      <c r="X17" s="93"/>
      <c r="Y17" s="93"/>
      <c r="Z17" s="69"/>
    </row>
    <row r="18" spans="3:26" ht="30" customHeight="1">
      <c r="C18" s="32"/>
      <c r="D18" s="12"/>
      <c r="E18" s="33"/>
      <c r="F18" s="34"/>
      <c r="G18" s="35"/>
      <c r="H18" s="36"/>
      <c r="I18" s="2">
        <v>12</v>
      </c>
      <c r="J18" s="76">
        <f>SUMIF(Entrada!$D$7:$D$3006,D18,Entrada!$H$7:$H$3006)</f>
        <v>0</v>
      </c>
      <c r="K18" s="76" t="e">
        <f>SUMIF(Entrada!$D$7:$D$3006,PG!D18,Entrada!$L$7:$L$3006)/SUMIF(Entrada!$D$7:$D$3006,PG!D18,Entrada!$H$7:$H$3006)</f>
        <v>#DIV/0!</v>
      </c>
      <c r="L18" s="76">
        <f>SUMIF(Saída!$D$7:$D$3006,PG!D18,Saída!$G$7:$G$3006)</f>
        <v>0</v>
      </c>
      <c r="M18" s="76">
        <f>SUMIF(Saída!$D$7:$D$3006,PG!D18,Saída!$I$7:$I$3006)</f>
        <v>0</v>
      </c>
      <c r="N18" s="77">
        <f t="shared" si="0"/>
        <v>0</v>
      </c>
      <c r="O18" s="77">
        <f t="shared" si="1"/>
        <v>0</v>
      </c>
      <c r="P18" s="78">
        <f t="shared" si="2"/>
        <v>0</v>
      </c>
      <c r="Q18" s="99" t="str">
        <f t="shared" si="3"/>
        <v/>
      </c>
      <c r="R18" s="99"/>
      <c r="S18" s="93"/>
      <c r="T18" s="93"/>
      <c r="U18" s="93"/>
      <c r="V18" s="93"/>
      <c r="W18" s="93"/>
      <c r="X18" s="93"/>
      <c r="Y18" s="93"/>
      <c r="Z18" s="69"/>
    </row>
    <row r="19" spans="3:26" ht="30" customHeight="1">
      <c r="C19" s="32"/>
      <c r="D19" s="12"/>
      <c r="E19" s="33"/>
      <c r="F19" s="34"/>
      <c r="G19" s="35"/>
      <c r="H19" s="36"/>
      <c r="I19" s="2">
        <v>13</v>
      </c>
      <c r="J19" s="76">
        <f>SUMIF(Entrada!$D$7:$D$3006,D19,Entrada!$H$7:$H$3006)</f>
        <v>0</v>
      </c>
      <c r="K19" s="76" t="e">
        <f>SUMIF(Entrada!$D$7:$D$3006,PG!D19,Entrada!$L$7:$L$3006)/SUMIF(Entrada!$D$7:$D$3006,PG!D19,Entrada!$H$7:$H$3006)</f>
        <v>#DIV/0!</v>
      </c>
      <c r="L19" s="76">
        <f>SUMIF(Saída!$D$7:$D$3006,PG!D19,Saída!$G$7:$G$3006)</f>
        <v>0</v>
      </c>
      <c r="M19" s="76">
        <f>SUMIF(Saída!$D$7:$D$3006,PG!D19,Saída!$I$7:$I$3006)</f>
        <v>0</v>
      </c>
      <c r="N19" s="77">
        <f t="shared" si="0"/>
        <v>0</v>
      </c>
      <c r="O19" s="77">
        <f t="shared" si="1"/>
        <v>0</v>
      </c>
      <c r="P19" s="78">
        <f t="shared" si="2"/>
        <v>0</v>
      </c>
      <c r="Q19" s="99" t="str">
        <f t="shared" si="3"/>
        <v/>
      </c>
      <c r="R19" s="99"/>
      <c r="S19" s="93"/>
      <c r="T19" s="93"/>
      <c r="U19" s="93"/>
      <c r="V19" s="93"/>
      <c r="W19" s="93"/>
      <c r="X19" s="93"/>
      <c r="Y19" s="93"/>
      <c r="Z19" s="69"/>
    </row>
    <row r="20" spans="3:26" ht="30" customHeight="1">
      <c r="C20" s="32"/>
      <c r="D20" s="12"/>
      <c r="E20" s="33"/>
      <c r="F20" s="34"/>
      <c r="G20" s="35"/>
      <c r="H20" s="36"/>
      <c r="I20" s="2">
        <v>14</v>
      </c>
      <c r="J20" s="76">
        <f>SUMIF(Entrada!$D$7:$D$3006,D20,Entrada!$H$7:$H$3006)</f>
        <v>0</v>
      </c>
      <c r="K20" s="76" t="e">
        <f>SUMIF(Entrada!$D$7:$D$3006,PG!D20,Entrada!$L$7:$L$3006)/SUMIF(Entrada!$D$7:$D$3006,PG!D20,Entrada!$H$7:$H$3006)</f>
        <v>#DIV/0!</v>
      </c>
      <c r="L20" s="76">
        <f>SUMIF(Saída!$D$7:$D$3006,PG!D20,Saída!$G$7:$G$3006)</f>
        <v>0</v>
      </c>
      <c r="M20" s="76">
        <f>SUMIF(Saída!$D$7:$D$3006,PG!D20,Saída!$I$7:$I$3006)</f>
        <v>0</v>
      </c>
      <c r="N20" s="77">
        <f t="shared" si="0"/>
        <v>0</v>
      </c>
      <c r="O20" s="77">
        <f t="shared" si="1"/>
        <v>0</v>
      </c>
      <c r="P20" s="78">
        <f t="shared" si="2"/>
        <v>0</v>
      </c>
      <c r="Q20" s="99" t="str">
        <f t="shared" si="3"/>
        <v/>
      </c>
      <c r="R20" s="99"/>
      <c r="S20" s="93"/>
      <c r="T20" s="93"/>
      <c r="U20" s="93"/>
      <c r="V20" s="93"/>
      <c r="W20" s="93"/>
      <c r="X20" s="93"/>
      <c r="Y20" s="93"/>
      <c r="Z20" s="69"/>
    </row>
    <row r="21" spans="3:26" ht="30" customHeight="1">
      <c r="C21" s="32"/>
      <c r="D21" s="12"/>
      <c r="E21" s="33"/>
      <c r="F21" s="34"/>
      <c r="G21" s="35"/>
      <c r="H21" s="36"/>
      <c r="I21" s="2">
        <v>15</v>
      </c>
      <c r="J21" s="76">
        <f>SUMIF(Entrada!$D$7:$D$3006,D21,Entrada!$H$7:$H$3006)</f>
        <v>0</v>
      </c>
      <c r="K21" s="76" t="e">
        <f>SUMIF(Entrada!$D$7:$D$3006,PG!D21,Entrada!$L$7:$L$3006)/SUMIF(Entrada!$D$7:$D$3006,PG!D21,Entrada!$H$7:$H$3006)</f>
        <v>#DIV/0!</v>
      </c>
      <c r="L21" s="76">
        <f>SUMIF(Saída!$D$7:$D$3006,PG!D21,Saída!$G$7:$G$3006)</f>
        <v>0</v>
      </c>
      <c r="M21" s="76">
        <f>SUMIF(Saída!$D$7:$D$3006,PG!D21,Saída!$I$7:$I$3006)</f>
        <v>0</v>
      </c>
      <c r="N21" s="77">
        <f t="shared" si="0"/>
        <v>0</v>
      </c>
      <c r="O21" s="77">
        <f t="shared" si="1"/>
        <v>0</v>
      </c>
      <c r="P21" s="78">
        <f t="shared" si="2"/>
        <v>0</v>
      </c>
      <c r="Q21" s="99" t="str">
        <f t="shared" si="3"/>
        <v/>
      </c>
      <c r="R21" s="99"/>
      <c r="S21" s="93"/>
      <c r="T21" s="93"/>
      <c r="U21" s="93"/>
      <c r="V21" s="93"/>
      <c r="W21" s="93"/>
      <c r="X21" s="93"/>
      <c r="Y21" s="93"/>
      <c r="Z21" s="69"/>
    </row>
    <row r="22" spans="3:26" ht="30" customHeight="1">
      <c r="C22" s="32"/>
      <c r="D22" s="12"/>
      <c r="E22" s="33"/>
      <c r="F22" s="34"/>
      <c r="G22" s="35"/>
      <c r="H22" s="36"/>
      <c r="I22" s="2">
        <v>16</v>
      </c>
      <c r="J22" s="76">
        <f>SUMIF(Entrada!$D$7:$D$3006,D22,Entrada!$H$7:$H$3006)</f>
        <v>0</v>
      </c>
      <c r="K22" s="76" t="e">
        <f>SUMIF(Entrada!$D$7:$D$3006,PG!D22,Entrada!$L$7:$L$3006)/SUMIF(Entrada!$D$7:$D$3006,PG!D22,Entrada!$H$7:$H$3006)</f>
        <v>#DIV/0!</v>
      </c>
      <c r="L22" s="76">
        <f>SUMIF(Saída!$D$7:$D$3006,PG!D22,Saída!$G$7:$G$3006)</f>
        <v>0</v>
      </c>
      <c r="M22" s="76">
        <f>SUMIF(Saída!$D$7:$D$3006,PG!D22,Saída!$I$7:$I$3006)</f>
        <v>0</v>
      </c>
      <c r="N22" s="77">
        <f t="shared" si="0"/>
        <v>0</v>
      </c>
      <c r="O22" s="77">
        <f t="shared" si="1"/>
        <v>0</v>
      </c>
      <c r="P22" s="78">
        <f t="shared" si="2"/>
        <v>0</v>
      </c>
      <c r="Q22" s="99" t="str">
        <f t="shared" si="3"/>
        <v/>
      </c>
      <c r="R22" s="99"/>
      <c r="S22" s="93"/>
      <c r="T22" s="93"/>
      <c r="U22" s="93"/>
      <c r="V22" s="93"/>
      <c r="W22" s="93"/>
      <c r="X22" s="93"/>
      <c r="Y22" s="93"/>
      <c r="Z22" s="69"/>
    </row>
    <row r="23" spans="3:26" ht="30" customHeight="1">
      <c r="C23" s="32"/>
      <c r="D23" s="12"/>
      <c r="E23" s="33"/>
      <c r="F23" s="34"/>
      <c r="G23" s="35"/>
      <c r="H23" s="36"/>
      <c r="I23" s="2">
        <v>17</v>
      </c>
      <c r="J23" s="76">
        <f>SUMIF(Entrada!$D$7:$D$3006,D23,Entrada!$H$7:$H$3006)</f>
        <v>0</v>
      </c>
      <c r="K23" s="76" t="e">
        <f>SUMIF(Entrada!$D$7:$D$3006,PG!D23,Entrada!$L$7:$L$3006)/SUMIF(Entrada!$D$7:$D$3006,PG!D23,Entrada!$H$7:$H$3006)</f>
        <v>#DIV/0!</v>
      </c>
      <c r="L23" s="76">
        <f>SUMIF(Saída!$D$7:$D$3006,PG!D23,Saída!$G$7:$G$3006)</f>
        <v>0</v>
      </c>
      <c r="M23" s="76">
        <f>SUMIF(Saída!$D$7:$D$3006,PG!D23,Saída!$I$7:$I$3006)</f>
        <v>0</v>
      </c>
      <c r="N23" s="77">
        <f t="shared" si="0"/>
        <v>0</v>
      </c>
      <c r="O23" s="77">
        <f t="shared" si="1"/>
        <v>0</v>
      </c>
      <c r="P23" s="78">
        <f t="shared" si="2"/>
        <v>0</v>
      </c>
      <c r="Q23" s="99" t="str">
        <f t="shared" si="3"/>
        <v/>
      </c>
      <c r="R23" s="99"/>
      <c r="S23" s="93"/>
      <c r="T23" s="93"/>
      <c r="U23" s="93"/>
      <c r="V23" s="93"/>
      <c r="W23" s="93"/>
      <c r="X23" s="93"/>
      <c r="Y23" s="93"/>
      <c r="Z23" s="69"/>
    </row>
    <row r="24" spans="3:26" ht="30" customHeight="1">
      <c r="C24" s="32"/>
      <c r="D24" s="12"/>
      <c r="E24" s="33"/>
      <c r="F24" s="34"/>
      <c r="G24" s="35"/>
      <c r="H24" s="36"/>
      <c r="I24" s="2">
        <v>18</v>
      </c>
      <c r="J24" s="76">
        <f>SUMIF(Entrada!$D$7:$D$3006,D24,Entrada!$H$7:$H$3006)</f>
        <v>0</v>
      </c>
      <c r="K24" s="76" t="e">
        <f>SUMIF(Entrada!$D$7:$D$3006,PG!D24,Entrada!$L$7:$L$3006)/SUMIF(Entrada!$D$7:$D$3006,PG!D24,Entrada!$H$7:$H$3006)</f>
        <v>#DIV/0!</v>
      </c>
      <c r="L24" s="76">
        <f>SUMIF(Saída!$D$7:$D$3006,PG!D24,Saída!$G$7:$G$3006)</f>
        <v>0</v>
      </c>
      <c r="M24" s="76">
        <f>SUMIF(Saída!$D$7:$D$3006,PG!D24,Saída!$I$7:$I$3006)</f>
        <v>0</v>
      </c>
      <c r="N24" s="77">
        <f t="shared" si="0"/>
        <v>0</v>
      </c>
      <c r="O24" s="77">
        <f t="shared" si="1"/>
        <v>0</v>
      </c>
      <c r="P24" s="78">
        <f t="shared" si="2"/>
        <v>0</v>
      </c>
      <c r="Q24" s="99" t="str">
        <f t="shared" si="3"/>
        <v/>
      </c>
      <c r="R24" s="99"/>
      <c r="S24" s="93"/>
      <c r="T24" s="93"/>
      <c r="U24" s="93"/>
      <c r="V24" s="93"/>
      <c r="W24" s="93"/>
      <c r="X24" s="93"/>
      <c r="Y24" s="93"/>
      <c r="Z24" s="69"/>
    </row>
    <row r="25" spans="3:26" ht="30" customHeight="1">
      <c r="C25" s="32"/>
      <c r="D25" s="12"/>
      <c r="E25" s="33"/>
      <c r="F25" s="34"/>
      <c r="G25" s="35"/>
      <c r="H25" s="36"/>
      <c r="I25" s="2">
        <v>19</v>
      </c>
      <c r="J25" s="76">
        <f>SUMIF(Entrada!$D$7:$D$3006,D25,Entrada!$H$7:$H$3006)</f>
        <v>0</v>
      </c>
      <c r="K25" s="76" t="e">
        <f>SUMIF(Entrada!$D$7:$D$3006,PG!D25,Entrada!$L$7:$L$3006)/SUMIF(Entrada!$D$7:$D$3006,PG!D25,Entrada!$H$7:$H$3006)</f>
        <v>#DIV/0!</v>
      </c>
      <c r="L25" s="76">
        <f>SUMIF(Saída!$D$7:$D$3006,PG!D25,Saída!$G$7:$G$3006)</f>
        <v>0</v>
      </c>
      <c r="M25" s="76">
        <f>SUMIF(Saída!$D$7:$D$3006,PG!D25,Saída!$I$7:$I$3006)</f>
        <v>0</v>
      </c>
      <c r="N25" s="77">
        <f t="shared" si="0"/>
        <v>0</v>
      </c>
      <c r="O25" s="77">
        <f t="shared" si="1"/>
        <v>0</v>
      </c>
      <c r="P25" s="78">
        <f t="shared" si="2"/>
        <v>0</v>
      </c>
      <c r="Q25" s="99" t="str">
        <f t="shared" si="3"/>
        <v/>
      </c>
      <c r="R25" s="99"/>
      <c r="S25" s="93"/>
      <c r="T25" s="93"/>
      <c r="U25" s="93"/>
      <c r="V25" s="93"/>
      <c r="W25" s="93"/>
      <c r="X25" s="93"/>
      <c r="Y25" s="93"/>
      <c r="Z25" s="69"/>
    </row>
    <row r="26" spans="3:26" ht="30" customHeight="1">
      <c r="C26" s="32"/>
      <c r="D26" s="12"/>
      <c r="E26" s="33"/>
      <c r="F26" s="34"/>
      <c r="G26" s="35"/>
      <c r="H26" s="36"/>
      <c r="I26" s="2">
        <v>20</v>
      </c>
      <c r="J26" s="76">
        <f>SUMIF(Entrada!$D$7:$D$3006,D26,Entrada!$H$7:$H$3006)</f>
        <v>0</v>
      </c>
      <c r="K26" s="76" t="e">
        <f>SUMIF(Entrada!$D$7:$D$3006,PG!D26,Entrada!$L$7:$L$3006)/SUMIF(Entrada!$D$7:$D$3006,PG!D26,Entrada!$H$7:$H$3006)</f>
        <v>#DIV/0!</v>
      </c>
      <c r="L26" s="76">
        <f>SUMIF(Saída!$D$7:$D$3006,PG!D26,Saída!$G$7:$G$3006)</f>
        <v>0</v>
      </c>
      <c r="M26" s="76">
        <f>SUMIF(Saída!$D$7:$D$3006,PG!D26,Saída!$I$7:$I$3006)</f>
        <v>0</v>
      </c>
      <c r="N26" s="77">
        <f t="shared" si="0"/>
        <v>0</v>
      </c>
      <c r="O26" s="77">
        <f t="shared" si="1"/>
        <v>0</v>
      </c>
      <c r="P26" s="78">
        <f t="shared" si="2"/>
        <v>0</v>
      </c>
      <c r="Q26" s="99" t="str">
        <f t="shared" si="3"/>
        <v/>
      </c>
      <c r="R26" s="99"/>
      <c r="S26" s="93"/>
      <c r="T26" s="93"/>
      <c r="U26" s="93"/>
      <c r="V26" s="93"/>
      <c r="W26" s="93"/>
      <c r="X26" s="93"/>
      <c r="Y26" s="93"/>
      <c r="Z26" s="69"/>
    </row>
    <row r="27" spans="3:26" ht="30" customHeight="1">
      <c r="C27" s="32"/>
      <c r="D27" s="12"/>
      <c r="E27" s="33"/>
      <c r="F27" s="34"/>
      <c r="G27" s="35"/>
      <c r="H27" s="36"/>
      <c r="I27" s="2">
        <v>21</v>
      </c>
      <c r="J27" s="76">
        <f>SUMIF(Entrada!$D$7:$D$3006,D27,Entrada!$H$7:$H$3006)</f>
        <v>0</v>
      </c>
      <c r="K27" s="76" t="e">
        <f>SUMIF(Entrada!$D$7:$D$3006,PG!D27,Entrada!$L$7:$L$3006)/SUMIF(Entrada!$D$7:$D$3006,PG!D27,Entrada!$H$7:$H$3006)</f>
        <v>#DIV/0!</v>
      </c>
      <c r="L27" s="76">
        <f>SUMIF(Saída!$D$7:$D$3006,PG!D27,Saída!$G$7:$G$3006)</f>
        <v>0</v>
      </c>
      <c r="M27" s="76">
        <f>SUMIF(Saída!$D$7:$D$3006,PG!D27,Saída!$I$7:$I$3006)</f>
        <v>0</v>
      </c>
      <c r="N27" s="77">
        <f t="shared" si="0"/>
        <v>0</v>
      </c>
      <c r="O27" s="77">
        <f t="shared" si="1"/>
        <v>0</v>
      </c>
      <c r="P27" s="78">
        <f t="shared" si="2"/>
        <v>0</v>
      </c>
      <c r="Q27" s="99" t="str">
        <f t="shared" si="3"/>
        <v/>
      </c>
      <c r="R27" s="99"/>
      <c r="S27" s="93"/>
      <c r="T27" s="93"/>
      <c r="U27" s="93"/>
      <c r="V27" s="93"/>
      <c r="W27" s="93"/>
      <c r="X27" s="93"/>
      <c r="Y27" s="93"/>
      <c r="Z27" s="69"/>
    </row>
    <row r="28" spans="3:26" ht="30" customHeight="1">
      <c r="C28" s="32"/>
      <c r="D28" s="12"/>
      <c r="E28" s="33"/>
      <c r="F28" s="34"/>
      <c r="G28" s="35"/>
      <c r="H28" s="36"/>
      <c r="I28" s="2">
        <v>22</v>
      </c>
      <c r="J28" s="76">
        <f>SUMIF(Entrada!$D$7:$D$3006,D28,Entrada!$H$7:$H$3006)</f>
        <v>0</v>
      </c>
      <c r="K28" s="76" t="e">
        <f>SUMIF(Entrada!$D$7:$D$3006,PG!D28,Entrada!$L$7:$L$3006)/SUMIF(Entrada!$D$7:$D$3006,PG!D28,Entrada!$H$7:$H$3006)</f>
        <v>#DIV/0!</v>
      </c>
      <c r="L28" s="76">
        <f>SUMIF(Saída!$D$7:$D$3006,PG!D28,Saída!$G$7:$G$3006)</f>
        <v>0</v>
      </c>
      <c r="M28" s="76">
        <f>SUMIF(Saída!$D$7:$D$3006,PG!D28,Saída!$I$7:$I$3006)</f>
        <v>0</v>
      </c>
      <c r="N28" s="77">
        <f t="shared" si="0"/>
        <v>0</v>
      </c>
      <c r="O28" s="77">
        <f t="shared" si="1"/>
        <v>0</v>
      </c>
      <c r="P28" s="78">
        <f t="shared" si="2"/>
        <v>0</v>
      </c>
      <c r="Q28" s="99" t="str">
        <f t="shared" si="3"/>
        <v/>
      </c>
      <c r="R28" s="99"/>
      <c r="S28" s="93"/>
      <c r="T28" s="93"/>
      <c r="U28" s="93"/>
      <c r="V28" s="93"/>
      <c r="W28" s="93"/>
      <c r="X28" s="93"/>
      <c r="Y28" s="93"/>
      <c r="Z28" s="69"/>
    </row>
    <row r="29" spans="3:26" ht="30" customHeight="1">
      <c r="C29" s="32"/>
      <c r="D29" s="12"/>
      <c r="E29" s="33"/>
      <c r="F29" s="34"/>
      <c r="G29" s="35"/>
      <c r="H29" s="36"/>
      <c r="I29" s="2">
        <v>23</v>
      </c>
      <c r="J29" s="76">
        <f>SUMIF(Entrada!$D$7:$D$3006,D29,Entrada!$H$7:$H$3006)</f>
        <v>0</v>
      </c>
      <c r="K29" s="76" t="e">
        <f>SUMIF(Entrada!$D$7:$D$3006,PG!D29,Entrada!$L$7:$L$3006)/SUMIF(Entrada!$D$7:$D$3006,PG!D29,Entrada!$H$7:$H$3006)</f>
        <v>#DIV/0!</v>
      </c>
      <c r="L29" s="76">
        <f>SUMIF(Saída!$D$7:$D$3006,PG!D29,Saída!$G$7:$G$3006)</f>
        <v>0</v>
      </c>
      <c r="M29" s="76">
        <f>SUMIF(Saída!$D$7:$D$3006,PG!D29,Saída!$I$7:$I$3006)</f>
        <v>0</v>
      </c>
      <c r="N29" s="77">
        <f t="shared" si="0"/>
        <v>0</v>
      </c>
      <c r="O29" s="77">
        <f t="shared" si="1"/>
        <v>0</v>
      </c>
      <c r="P29" s="78">
        <f t="shared" si="2"/>
        <v>0</v>
      </c>
      <c r="Q29" s="99" t="str">
        <f t="shared" si="3"/>
        <v/>
      </c>
      <c r="R29" s="99"/>
      <c r="S29" s="93"/>
      <c r="T29" s="93"/>
      <c r="U29" s="93"/>
      <c r="V29" s="93"/>
      <c r="W29" s="93"/>
      <c r="X29" s="93"/>
      <c r="Y29" s="93"/>
      <c r="Z29" s="69"/>
    </row>
    <row r="30" spans="3:26" ht="30" customHeight="1">
      <c r="C30" s="32"/>
      <c r="D30" s="12"/>
      <c r="E30" s="33"/>
      <c r="F30" s="34"/>
      <c r="G30" s="35"/>
      <c r="H30" s="36"/>
      <c r="I30" s="2">
        <v>24</v>
      </c>
      <c r="J30" s="76">
        <f>SUMIF(Entrada!$D$7:$D$3006,D30,Entrada!$H$7:$H$3006)</f>
        <v>0</v>
      </c>
      <c r="K30" s="76" t="e">
        <f>SUMIF(Entrada!$D$7:$D$3006,PG!D30,Entrada!$L$7:$L$3006)/SUMIF(Entrada!$D$7:$D$3006,PG!D30,Entrada!$H$7:$H$3006)</f>
        <v>#DIV/0!</v>
      </c>
      <c r="L30" s="76">
        <f>SUMIF(Saída!$D$7:$D$3006,PG!D30,Saída!$G$7:$G$3006)</f>
        <v>0</v>
      </c>
      <c r="M30" s="76">
        <f>SUMIF(Saída!$D$7:$D$3006,PG!D30,Saída!$I$7:$I$3006)</f>
        <v>0</v>
      </c>
      <c r="N30" s="77">
        <f t="shared" si="0"/>
        <v>0</v>
      </c>
      <c r="O30" s="77">
        <f t="shared" si="1"/>
        <v>0</v>
      </c>
      <c r="P30" s="78">
        <f t="shared" si="2"/>
        <v>0</v>
      </c>
      <c r="Q30" s="99" t="str">
        <f t="shared" si="3"/>
        <v/>
      </c>
      <c r="R30" s="99"/>
      <c r="S30" s="93"/>
      <c r="T30" s="93"/>
      <c r="U30" s="93"/>
      <c r="V30" s="93"/>
      <c r="W30" s="93"/>
      <c r="X30" s="93"/>
      <c r="Y30" s="93"/>
      <c r="Z30" s="69"/>
    </row>
    <row r="31" spans="3:26" ht="30" customHeight="1">
      <c r="C31" s="32"/>
      <c r="D31" s="12"/>
      <c r="E31" s="33"/>
      <c r="F31" s="34"/>
      <c r="G31" s="35"/>
      <c r="H31" s="36"/>
      <c r="I31" s="2">
        <v>25</v>
      </c>
      <c r="J31" s="76">
        <f>SUMIF(Entrada!$D$7:$D$3006,D31,Entrada!$H$7:$H$3006)</f>
        <v>0</v>
      </c>
      <c r="K31" s="76" t="e">
        <f>SUMIF(Entrada!$D$7:$D$3006,PG!D31,Entrada!$L$7:$L$3006)/SUMIF(Entrada!$D$7:$D$3006,PG!D31,Entrada!$H$7:$H$3006)</f>
        <v>#DIV/0!</v>
      </c>
      <c r="L31" s="76">
        <f>SUMIF(Saída!$D$7:$D$3006,PG!D31,Saída!$G$7:$G$3006)</f>
        <v>0</v>
      </c>
      <c r="M31" s="76">
        <f>SUMIF(Saída!$D$7:$D$3006,PG!D31,Saída!$I$7:$I$3006)</f>
        <v>0</v>
      </c>
      <c r="N31" s="77">
        <f t="shared" si="0"/>
        <v>0</v>
      </c>
      <c r="O31" s="77">
        <f t="shared" si="1"/>
        <v>0</v>
      </c>
      <c r="P31" s="78">
        <f t="shared" si="2"/>
        <v>0</v>
      </c>
      <c r="Q31" s="99" t="str">
        <f t="shared" si="3"/>
        <v/>
      </c>
      <c r="R31" s="99"/>
      <c r="S31" s="93"/>
      <c r="T31" s="93"/>
      <c r="U31" s="93"/>
      <c r="V31" s="93"/>
      <c r="W31" s="93"/>
      <c r="X31" s="93"/>
      <c r="Y31" s="93"/>
      <c r="Z31" s="69"/>
    </row>
    <row r="32" spans="3:26" ht="30" customHeight="1">
      <c r="C32" s="32"/>
      <c r="D32" s="12"/>
      <c r="E32" s="33"/>
      <c r="F32" s="34"/>
      <c r="G32" s="35"/>
      <c r="H32" s="36"/>
      <c r="I32" s="2">
        <v>26</v>
      </c>
      <c r="J32" s="76">
        <f>SUMIF(Entrada!$D$7:$D$3006,D32,Entrada!$H$7:$H$3006)</f>
        <v>0</v>
      </c>
      <c r="K32" s="76" t="e">
        <f>SUMIF(Entrada!$D$7:$D$3006,PG!D32,Entrada!$L$7:$L$3006)/SUMIF(Entrada!$D$7:$D$3006,PG!D32,Entrada!$H$7:$H$3006)</f>
        <v>#DIV/0!</v>
      </c>
      <c r="L32" s="76">
        <f>SUMIF(Saída!$D$7:$D$3006,PG!D32,Saída!$G$7:$G$3006)</f>
        <v>0</v>
      </c>
      <c r="M32" s="76">
        <f>SUMIF(Saída!$D$7:$D$3006,PG!D32,Saída!$I$7:$I$3006)</f>
        <v>0</v>
      </c>
      <c r="N32" s="77">
        <f t="shared" si="0"/>
        <v>0</v>
      </c>
      <c r="O32" s="77">
        <f t="shared" si="1"/>
        <v>0</v>
      </c>
      <c r="P32" s="78">
        <f t="shared" si="2"/>
        <v>0</v>
      </c>
      <c r="Q32" s="99" t="str">
        <f t="shared" si="3"/>
        <v/>
      </c>
      <c r="R32" s="99"/>
      <c r="S32" s="93"/>
      <c r="T32" s="93"/>
      <c r="U32" s="93"/>
      <c r="V32" s="93"/>
      <c r="W32" s="93"/>
      <c r="X32" s="93"/>
      <c r="Y32" s="93"/>
      <c r="Z32" s="69"/>
    </row>
    <row r="33" spans="3:26" ht="30" customHeight="1">
      <c r="C33" s="32"/>
      <c r="D33" s="12"/>
      <c r="E33" s="33"/>
      <c r="F33" s="34"/>
      <c r="G33" s="35"/>
      <c r="H33" s="36"/>
      <c r="I33" s="2">
        <v>27</v>
      </c>
      <c r="J33" s="76">
        <f>SUMIF(Entrada!$D$7:$D$3006,D33,Entrada!$H$7:$H$3006)</f>
        <v>0</v>
      </c>
      <c r="K33" s="76" t="e">
        <f>SUMIF(Entrada!$D$7:$D$3006,PG!D33,Entrada!$L$7:$L$3006)/SUMIF(Entrada!$D$7:$D$3006,PG!D33,Entrada!$H$7:$H$3006)</f>
        <v>#DIV/0!</v>
      </c>
      <c r="L33" s="76">
        <f>SUMIF(Saída!$D$7:$D$3006,PG!D33,Saída!$G$7:$G$3006)</f>
        <v>0</v>
      </c>
      <c r="M33" s="76">
        <f>SUMIF(Saída!$D$7:$D$3006,PG!D33,Saída!$I$7:$I$3006)</f>
        <v>0</v>
      </c>
      <c r="N33" s="77">
        <f t="shared" si="0"/>
        <v>0</v>
      </c>
      <c r="O33" s="77">
        <f t="shared" si="1"/>
        <v>0</v>
      </c>
      <c r="P33" s="78">
        <f t="shared" si="2"/>
        <v>0</v>
      </c>
      <c r="Q33" s="99" t="str">
        <f t="shared" si="3"/>
        <v/>
      </c>
      <c r="R33" s="99"/>
      <c r="S33" s="93"/>
      <c r="T33" s="93"/>
      <c r="U33" s="93"/>
      <c r="V33" s="93"/>
      <c r="W33" s="93"/>
      <c r="X33" s="93"/>
      <c r="Y33" s="93"/>
      <c r="Z33" s="69"/>
    </row>
    <row r="34" spans="3:26" ht="30" customHeight="1">
      <c r="C34" s="32"/>
      <c r="D34" s="12"/>
      <c r="E34" s="33"/>
      <c r="F34" s="34"/>
      <c r="G34" s="35"/>
      <c r="H34" s="36"/>
      <c r="I34" s="2">
        <v>28</v>
      </c>
      <c r="J34" s="76">
        <f>SUMIF(Entrada!$D$7:$D$3006,D34,Entrada!$H$7:$H$3006)</f>
        <v>0</v>
      </c>
      <c r="K34" s="76" t="e">
        <f>SUMIF(Entrada!$D$7:$D$3006,PG!D34,Entrada!$L$7:$L$3006)/SUMIF(Entrada!$D$7:$D$3006,PG!D34,Entrada!$H$7:$H$3006)</f>
        <v>#DIV/0!</v>
      </c>
      <c r="L34" s="76">
        <f>SUMIF(Saída!$D$7:$D$3006,PG!D34,Saída!$G$7:$G$3006)</f>
        <v>0</v>
      </c>
      <c r="M34" s="76">
        <f>SUMIF(Saída!$D$7:$D$3006,PG!D34,Saída!$I$7:$I$3006)</f>
        <v>0</v>
      </c>
      <c r="N34" s="77">
        <f t="shared" si="0"/>
        <v>0</v>
      </c>
      <c r="O34" s="77">
        <f t="shared" si="1"/>
        <v>0</v>
      </c>
      <c r="P34" s="78">
        <f t="shared" si="2"/>
        <v>0</v>
      </c>
      <c r="Q34" s="99" t="str">
        <f t="shared" si="3"/>
        <v/>
      </c>
      <c r="R34" s="99"/>
      <c r="S34" s="93"/>
      <c r="T34" s="93"/>
      <c r="U34" s="93"/>
      <c r="V34" s="93"/>
      <c r="W34" s="93"/>
      <c r="X34" s="93"/>
      <c r="Y34" s="93"/>
      <c r="Z34" s="69"/>
    </row>
    <row r="35" spans="3:26" ht="30" customHeight="1">
      <c r="C35" s="32"/>
      <c r="D35" s="12"/>
      <c r="E35" s="33"/>
      <c r="F35" s="34"/>
      <c r="G35" s="35"/>
      <c r="H35" s="36"/>
      <c r="I35" s="2">
        <v>29</v>
      </c>
      <c r="J35" s="76">
        <f>SUMIF(Entrada!$D$7:$D$3006,D35,Entrada!$H$7:$H$3006)</f>
        <v>0</v>
      </c>
      <c r="K35" s="76" t="e">
        <f>SUMIF(Entrada!$D$7:$D$3006,PG!D35,Entrada!$L$7:$L$3006)/SUMIF(Entrada!$D$7:$D$3006,PG!D35,Entrada!$H$7:$H$3006)</f>
        <v>#DIV/0!</v>
      </c>
      <c r="L35" s="76">
        <f>SUMIF(Saída!$D$7:$D$3006,PG!D35,Saída!$G$7:$G$3006)</f>
        <v>0</v>
      </c>
      <c r="M35" s="76">
        <f>SUMIF(Saída!$D$7:$D$3006,PG!D35,Saída!$I$7:$I$3006)</f>
        <v>0</v>
      </c>
      <c r="N35" s="77">
        <f t="shared" si="0"/>
        <v>0</v>
      </c>
      <c r="O35" s="77">
        <f t="shared" si="1"/>
        <v>0</v>
      </c>
      <c r="P35" s="78">
        <f t="shared" si="2"/>
        <v>0</v>
      </c>
      <c r="Q35" s="99" t="str">
        <f t="shared" si="3"/>
        <v/>
      </c>
      <c r="R35" s="99"/>
      <c r="S35" s="93"/>
      <c r="T35" s="93"/>
      <c r="U35" s="93"/>
      <c r="V35" s="93"/>
      <c r="W35" s="93"/>
      <c r="X35" s="93"/>
      <c r="Y35" s="93"/>
      <c r="Z35" s="69"/>
    </row>
    <row r="36" spans="3:26" ht="30" customHeight="1">
      <c r="C36" s="32"/>
      <c r="D36" s="12"/>
      <c r="E36" s="33"/>
      <c r="F36" s="34"/>
      <c r="G36" s="35"/>
      <c r="H36" s="36"/>
      <c r="I36" s="2">
        <v>30</v>
      </c>
      <c r="J36" s="76">
        <f>SUMIF(Entrada!$D$7:$D$3006,D36,Entrada!$H$7:$H$3006)</f>
        <v>0</v>
      </c>
      <c r="K36" s="76" t="e">
        <f>SUMIF(Entrada!$D$7:$D$3006,PG!D36,Entrada!$L$7:$L$3006)/SUMIF(Entrada!$D$7:$D$3006,PG!D36,Entrada!$H$7:$H$3006)</f>
        <v>#DIV/0!</v>
      </c>
      <c r="L36" s="76">
        <f>SUMIF(Saída!$D$7:$D$3006,PG!D36,Saída!$G$7:$G$3006)</f>
        <v>0</v>
      </c>
      <c r="M36" s="76">
        <f>SUMIF(Saída!$D$7:$D$3006,PG!D36,Saída!$I$7:$I$3006)</f>
        <v>0</v>
      </c>
      <c r="N36" s="77">
        <f t="shared" si="0"/>
        <v>0</v>
      </c>
      <c r="O36" s="77">
        <f t="shared" si="1"/>
        <v>0</v>
      </c>
      <c r="P36" s="78">
        <f t="shared" si="2"/>
        <v>0</v>
      </c>
      <c r="Q36" s="99" t="str">
        <f t="shared" si="3"/>
        <v/>
      </c>
      <c r="R36" s="99"/>
      <c r="S36" s="93"/>
      <c r="T36" s="93"/>
      <c r="U36" s="93"/>
      <c r="V36" s="93"/>
      <c r="W36" s="93"/>
      <c r="X36" s="93"/>
      <c r="Y36" s="93"/>
      <c r="Z36" s="69"/>
    </row>
    <row r="37" spans="3:26" ht="30" customHeight="1">
      <c r="C37" s="32"/>
      <c r="D37" s="12"/>
      <c r="E37" s="33"/>
      <c r="F37" s="34"/>
      <c r="G37" s="35"/>
      <c r="H37" s="36"/>
      <c r="I37" s="2">
        <v>31</v>
      </c>
      <c r="J37" s="76">
        <f>SUMIF(Entrada!$D$7:$D$3006,D37,Entrada!$H$7:$H$3006)</f>
        <v>0</v>
      </c>
      <c r="K37" s="76" t="e">
        <f>SUMIF(Entrada!$D$7:$D$3006,PG!D37,Entrada!$L$7:$L$3006)/SUMIF(Entrada!$D$7:$D$3006,PG!D37,Entrada!$H$7:$H$3006)</f>
        <v>#DIV/0!</v>
      </c>
      <c r="L37" s="76">
        <f>SUMIF(Saída!$D$7:$D$3006,PG!D37,Saída!$G$7:$G$3006)</f>
        <v>0</v>
      </c>
      <c r="M37" s="76">
        <f>SUMIF(Saída!$D$7:$D$3006,PG!D37,Saída!$I$7:$I$3006)</f>
        <v>0</v>
      </c>
      <c r="N37" s="77">
        <f t="shared" si="0"/>
        <v>0</v>
      </c>
      <c r="O37" s="77">
        <f t="shared" si="1"/>
        <v>0</v>
      </c>
      <c r="P37" s="78">
        <f t="shared" si="2"/>
        <v>0</v>
      </c>
      <c r="Q37" s="99" t="str">
        <f t="shared" si="3"/>
        <v/>
      </c>
      <c r="R37" s="99"/>
      <c r="S37" s="93"/>
      <c r="T37" s="93"/>
      <c r="U37" s="93"/>
      <c r="V37" s="93"/>
      <c r="W37" s="93"/>
      <c r="X37" s="93"/>
      <c r="Y37" s="93"/>
      <c r="Z37" s="69"/>
    </row>
    <row r="38" spans="3:26" ht="30" customHeight="1">
      <c r="C38" s="32"/>
      <c r="D38" s="12"/>
      <c r="E38" s="33"/>
      <c r="F38" s="34"/>
      <c r="G38" s="35"/>
      <c r="H38" s="36"/>
      <c r="I38" s="2">
        <v>32</v>
      </c>
      <c r="J38" s="76">
        <f>SUMIF(Entrada!$D$7:$D$3006,D38,Entrada!$H$7:$H$3006)</f>
        <v>0</v>
      </c>
      <c r="K38" s="76" t="e">
        <f>SUMIF(Entrada!$D$7:$D$3006,PG!D38,Entrada!$L$7:$L$3006)/SUMIF(Entrada!$D$7:$D$3006,PG!D38,Entrada!$H$7:$H$3006)</f>
        <v>#DIV/0!</v>
      </c>
      <c r="L38" s="76">
        <f>SUMIF(Saída!$D$7:$D$3006,PG!D38,Saída!$G$7:$G$3006)</f>
        <v>0</v>
      </c>
      <c r="M38" s="76">
        <f>SUMIF(Saída!$D$7:$D$3006,PG!D38,Saída!$I$7:$I$3006)</f>
        <v>0</v>
      </c>
      <c r="N38" s="77">
        <f t="shared" si="0"/>
        <v>0</v>
      </c>
      <c r="O38" s="77">
        <f t="shared" si="1"/>
        <v>0</v>
      </c>
      <c r="P38" s="78">
        <f t="shared" si="2"/>
        <v>0</v>
      </c>
      <c r="Q38" s="99" t="str">
        <f t="shared" si="3"/>
        <v/>
      </c>
      <c r="R38" s="99"/>
      <c r="S38" s="93"/>
      <c r="T38" s="93"/>
      <c r="U38" s="93"/>
      <c r="V38" s="93"/>
      <c r="W38" s="93"/>
      <c r="X38" s="93"/>
      <c r="Y38" s="93"/>
      <c r="Z38" s="69"/>
    </row>
    <row r="39" spans="3:26" ht="30" customHeight="1">
      <c r="C39" s="32"/>
      <c r="D39" s="12"/>
      <c r="E39" s="33"/>
      <c r="F39" s="34"/>
      <c r="G39" s="35"/>
      <c r="H39" s="36"/>
      <c r="I39" s="2">
        <v>33</v>
      </c>
      <c r="J39" s="76">
        <f>SUMIF(Entrada!$D$7:$D$3006,D39,Entrada!$H$7:$H$3006)</f>
        <v>0</v>
      </c>
      <c r="K39" s="76" t="e">
        <f>SUMIF(Entrada!$D$7:$D$3006,PG!D39,Entrada!$L$7:$L$3006)/SUMIF(Entrada!$D$7:$D$3006,PG!D39,Entrada!$H$7:$H$3006)</f>
        <v>#DIV/0!</v>
      </c>
      <c r="L39" s="76">
        <f>SUMIF(Saída!$D$7:$D$3006,PG!D39,Saída!$G$7:$G$3006)</f>
        <v>0</v>
      </c>
      <c r="M39" s="76">
        <f>SUMIF(Saída!$D$7:$D$3006,PG!D39,Saída!$I$7:$I$3006)</f>
        <v>0</v>
      </c>
      <c r="N39" s="77">
        <f t="shared" si="0"/>
        <v>0</v>
      </c>
      <c r="O39" s="77">
        <f t="shared" si="1"/>
        <v>0</v>
      </c>
      <c r="P39" s="78">
        <f t="shared" si="2"/>
        <v>0</v>
      </c>
      <c r="Q39" s="99" t="str">
        <f t="shared" si="3"/>
        <v/>
      </c>
      <c r="R39" s="99"/>
      <c r="S39" s="93"/>
      <c r="T39" s="93"/>
      <c r="U39" s="93"/>
      <c r="V39" s="93"/>
      <c r="W39" s="93"/>
      <c r="X39" s="93"/>
      <c r="Y39" s="93"/>
      <c r="Z39" s="69"/>
    </row>
    <row r="40" spans="3:26" ht="30" customHeight="1">
      <c r="C40" s="32"/>
      <c r="D40" s="12"/>
      <c r="E40" s="33"/>
      <c r="F40" s="34"/>
      <c r="G40" s="35"/>
      <c r="H40" s="36"/>
      <c r="I40" s="2">
        <v>34</v>
      </c>
      <c r="J40" s="76">
        <f>SUMIF(Entrada!$D$7:$D$3006,D40,Entrada!$H$7:$H$3006)</f>
        <v>0</v>
      </c>
      <c r="K40" s="76" t="e">
        <f>SUMIF(Entrada!$D$7:$D$3006,PG!D40,Entrada!$L$7:$L$3006)/SUMIF(Entrada!$D$7:$D$3006,PG!D40,Entrada!$H$7:$H$3006)</f>
        <v>#DIV/0!</v>
      </c>
      <c r="L40" s="76">
        <f>SUMIF(Saída!$D$7:$D$3006,PG!D40,Saída!$G$7:$G$3006)</f>
        <v>0</v>
      </c>
      <c r="M40" s="76">
        <f>SUMIF(Saída!$D$7:$D$3006,PG!D40,Saída!$I$7:$I$3006)</f>
        <v>0</v>
      </c>
      <c r="N40" s="77">
        <f t="shared" si="0"/>
        <v>0</v>
      </c>
      <c r="O40" s="77">
        <f t="shared" si="1"/>
        <v>0</v>
      </c>
      <c r="P40" s="78">
        <f t="shared" si="2"/>
        <v>0</v>
      </c>
      <c r="Q40" s="99" t="str">
        <f t="shared" si="3"/>
        <v/>
      </c>
      <c r="R40" s="99"/>
      <c r="S40" s="93"/>
      <c r="T40" s="93"/>
      <c r="U40" s="93"/>
      <c r="V40" s="93"/>
      <c r="W40" s="93"/>
      <c r="X40" s="93"/>
      <c r="Y40" s="93"/>
      <c r="Z40" s="69"/>
    </row>
    <row r="41" spans="3:26" ht="30" customHeight="1">
      <c r="C41" s="32"/>
      <c r="D41" s="12"/>
      <c r="E41" s="33"/>
      <c r="F41" s="34"/>
      <c r="G41" s="35"/>
      <c r="H41" s="36"/>
      <c r="I41" s="2">
        <v>35</v>
      </c>
      <c r="J41" s="76">
        <f>SUMIF(Entrada!$D$7:$D$3006,D41,Entrada!$H$7:$H$3006)</f>
        <v>0</v>
      </c>
      <c r="K41" s="76" t="e">
        <f>SUMIF(Entrada!$D$7:$D$3006,PG!D41,Entrada!$L$7:$L$3006)/SUMIF(Entrada!$D$7:$D$3006,PG!D41,Entrada!$H$7:$H$3006)</f>
        <v>#DIV/0!</v>
      </c>
      <c r="L41" s="76">
        <f>SUMIF(Saída!$D$7:$D$3006,PG!D41,Saída!$G$7:$G$3006)</f>
        <v>0</v>
      </c>
      <c r="M41" s="76">
        <f>SUMIF(Saída!$D$7:$D$3006,PG!D41,Saída!$I$7:$I$3006)</f>
        <v>0</v>
      </c>
      <c r="N41" s="77">
        <f t="shared" si="0"/>
        <v>0</v>
      </c>
      <c r="O41" s="77">
        <f t="shared" si="1"/>
        <v>0</v>
      </c>
      <c r="P41" s="78">
        <f t="shared" si="2"/>
        <v>0</v>
      </c>
      <c r="Q41" s="99" t="str">
        <f t="shared" si="3"/>
        <v/>
      </c>
      <c r="R41" s="99"/>
      <c r="S41" s="93"/>
      <c r="T41" s="93"/>
      <c r="U41" s="93"/>
      <c r="V41" s="93"/>
      <c r="W41" s="93"/>
      <c r="X41" s="93"/>
      <c r="Y41" s="93"/>
      <c r="Z41" s="69"/>
    </row>
    <row r="42" spans="3:26" ht="30" customHeight="1">
      <c r="C42" s="32"/>
      <c r="D42" s="12"/>
      <c r="E42" s="33"/>
      <c r="F42" s="34"/>
      <c r="G42" s="35"/>
      <c r="H42" s="36"/>
      <c r="I42" s="2">
        <v>36</v>
      </c>
      <c r="J42" s="76">
        <f>SUMIF(Entrada!$D$7:$D$3006,D42,Entrada!$H$7:$H$3006)</f>
        <v>0</v>
      </c>
      <c r="K42" s="76" t="e">
        <f>SUMIF(Entrada!$D$7:$D$3006,PG!D42,Entrada!$L$7:$L$3006)/SUMIF(Entrada!$D$7:$D$3006,PG!D42,Entrada!$H$7:$H$3006)</f>
        <v>#DIV/0!</v>
      </c>
      <c r="L42" s="76">
        <f>SUMIF(Saída!$D$7:$D$3006,PG!D42,Saída!$G$7:$G$3006)</f>
        <v>0</v>
      </c>
      <c r="M42" s="76">
        <f>SUMIF(Saída!$D$7:$D$3006,PG!D42,Saída!$I$7:$I$3006)</f>
        <v>0</v>
      </c>
      <c r="N42" s="77">
        <f t="shared" si="0"/>
        <v>0</v>
      </c>
      <c r="O42" s="77">
        <f t="shared" si="1"/>
        <v>0</v>
      </c>
      <c r="P42" s="78">
        <f t="shared" si="2"/>
        <v>0</v>
      </c>
      <c r="Q42" s="99" t="str">
        <f t="shared" si="3"/>
        <v/>
      </c>
      <c r="R42" s="99"/>
      <c r="S42" s="93"/>
      <c r="T42" s="93"/>
      <c r="U42" s="93"/>
      <c r="V42" s="93"/>
      <c r="W42" s="93"/>
      <c r="X42" s="93"/>
      <c r="Y42" s="93"/>
      <c r="Z42" s="69"/>
    </row>
    <row r="43" spans="3:26" ht="30" customHeight="1">
      <c r="C43" s="32"/>
      <c r="D43" s="12"/>
      <c r="E43" s="33"/>
      <c r="F43" s="34"/>
      <c r="G43" s="35"/>
      <c r="H43" s="36"/>
      <c r="I43" s="2">
        <v>37</v>
      </c>
      <c r="J43" s="76">
        <f>SUMIF(Entrada!$D$7:$D$3006,D43,Entrada!$H$7:$H$3006)</f>
        <v>0</v>
      </c>
      <c r="K43" s="76" t="e">
        <f>SUMIF(Entrada!$D$7:$D$3006,PG!D43,Entrada!$L$7:$L$3006)/SUMIF(Entrada!$D$7:$D$3006,PG!D43,Entrada!$H$7:$H$3006)</f>
        <v>#DIV/0!</v>
      </c>
      <c r="L43" s="76">
        <f>SUMIF(Saída!$D$7:$D$3006,PG!D43,Saída!$G$7:$G$3006)</f>
        <v>0</v>
      </c>
      <c r="M43" s="76">
        <f>SUMIF(Saída!$D$7:$D$3006,PG!D43,Saída!$I$7:$I$3006)</f>
        <v>0</v>
      </c>
      <c r="N43" s="77">
        <f t="shared" si="0"/>
        <v>0</v>
      </c>
      <c r="O43" s="77">
        <f t="shared" si="1"/>
        <v>0</v>
      </c>
      <c r="P43" s="78">
        <f t="shared" si="2"/>
        <v>0</v>
      </c>
      <c r="Q43" s="99" t="str">
        <f t="shared" si="3"/>
        <v/>
      </c>
      <c r="R43" s="99"/>
      <c r="S43" s="93"/>
      <c r="T43" s="93"/>
      <c r="U43" s="93"/>
      <c r="V43" s="93"/>
      <c r="W43" s="93"/>
      <c r="X43" s="93"/>
      <c r="Y43" s="93"/>
      <c r="Z43" s="69"/>
    </row>
    <row r="44" spans="3:26" ht="30" customHeight="1">
      <c r="C44" s="32"/>
      <c r="D44" s="12"/>
      <c r="E44" s="33"/>
      <c r="F44" s="34"/>
      <c r="G44" s="35"/>
      <c r="H44" s="36"/>
      <c r="I44" s="2">
        <v>38</v>
      </c>
      <c r="J44" s="76">
        <f>SUMIF(Entrada!$D$7:$D$3006,D44,Entrada!$H$7:$H$3006)</f>
        <v>0</v>
      </c>
      <c r="K44" s="76" t="e">
        <f>SUMIF(Entrada!$D$7:$D$3006,PG!D44,Entrada!$L$7:$L$3006)/SUMIF(Entrada!$D$7:$D$3006,PG!D44,Entrada!$H$7:$H$3006)</f>
        <v>#DIV/0!</v>
      </c>
      <c r="L44" s="76">
        <f>SUMIF(Saída!$D$7:$D$3006,PG!D44,Saída!$G$7:$G$3006)</f>
        <v>0</v>
      </c>
      <c r="M44" s="76">
        <f>SUMIF(Saída!$D$7:$D$3006,PG!D44,Saída!$I$7:$I$3006)</f>
        <v>0</v>
      </c>
      <c r="N44" s="77">
        <f t="shared" si="0"/>
        <v>0</v>
      </c>
      <c r="O44" s="77">
        <f t="shared" si="1"/>
        <v>0</v>
      </c>
      <c r="P44" s="78">
        <f t="shared" si="2"/>
        <v>0</v>
      </c>
      <c r="Q44" s="99" t="str">
        <f t="shared" si="3"/>
        <v/>
      </c>
      <c r="R44" s="99"/>
      <c r="S44" s="93"/>
      <c r="T44" s="93"/>
      <c r="U44" s="93"/>
      <c r="V44" s="93"/>
      <c r="W44" s="93"/>
      <c r="X44" s="93"/>
      <c r="Y44" s="93"/>
      <c r="Z44" s="69"/>
    </row>
    <row r="45" spans="3:26" ht="30" customHeight="1">
      <c r="C45" s="32"/>
      <c r="D45" s="12"/>
      <c r="E45" s="33"/>
      <c r="F45" s="34"/>
      <c r="G45" s="35"/>
      <c r="H45" s="36"/>
      <c r="I45" s="2">
        <v>39</v>
      </c>
      <c r="J45" s="76">
        <f>SUMIF(Entrada!$D$7:$D$3006,D45,Entrada!$H$7:$H$3006)</f>
        <v>0</v>
      </c>
      <c r="K45" s="76" t="e">
        <f>SUMIF(Entrada!$D$7:$D$3006,PG!D45,Entrada!$L$7:$L$3006)/SUMIF(Entrada!$D$7:$D$3006,PG!D45,Entrada!$H$7:$H$3006)</f>
        <v>#DIV/0!</v>
      </c>
      <c r="L45" s="76">
        <f>SUMIF(Saída!$D$7:$D$3006,PG!D45,Saída!$G$7:$G$3006)</f>
        <v>0</v>
      </c>
      <c r="M45" s="76">
        <f>SUMIF(Saída!$D$7:$D$3006,PG!D45,Saída!$I$7:$I$3006)</f>
        <v>0</v>
      </c>
      <c r="N45" s="77">
        <f t="shared" si="0"/>
        <v>0</v>
      </c>
      <c r="O45" s="77">
        <f t="shared" si="1"/>
        <v>0</v>
      </c>
      <c r="P45" s="78">
        <f t="shared" si="2"/>
        <v>0</v>
      </c>
      <c r="Q45" s="99" t="str">
        <f t="shared" si="3"/>
        <v/>
      </c>
      <c r="R45" s="99"/>
      <c r="S45" s="93"/>
      <c r="T45" s="93"/>
      <c r="U45" s="93"/>
      <c r="V45" s="93"/>
      <c r="W45" s="93"/>
      <c r="X45" s="93"/>
      <c r="Y45" s="93"/>
      <c r="Z45" s="69"/>
    </row>
    <row r="46" spans="3:26" ht="30" customHeight="1">
      <c r="C46" s="32"/>
      <c r="D46" s="12"/>
      <c r="E46" s="33"/>
      <c r="F46" s="34"/>
      <c r="G46" s="35"/>
      <c r="H46" s="36"/>
      <c r="I46" s="2">
        <v>40</v>
      </c>
      <c r="J46" s="76">
        <f>SUMIF(Entrada!$D$7:$D$3006,D46,Entrada!$H$7:$H$3006)</f>
        <v>0</v>
      </c>
      <c r="K46" s="76" t="e">
        <f>SUMIF(Entrada!$D$7:$D$3006,PG!D46,Entrada!$L$7:$L$3006)/SUMIF(Entrada!$D$7:$D$3006,PG!D46,Entrada!$H$7:$H$3006)</f>
        <v>#DIV/0!</v>
      </c>
      <c r="L46" s="76">
        <f>SUMIF(Saída!$D$7:$D$3006,PG!D46,Saída!$G$7:$G$3006)</f>
        <v>0</v>
      </c>
      <c r="M46" s="76">
        <f>SUMIF(Saída!$D$7:$D$3006,PG!D46,Saída!$I$7:$I$3006)</f>
        <v>0</v>
      </c>
      <c r="N46" s="77">
        <f t="shared" si="0"/>
        <v>0</v>
      </c>
      <c r="O46" s="77">
        <f t="shared" si="1"/>
        <v>0</v>
      </c>
      <c r="P46" s="78">
        <f t="shared" si="2"/>
        <v>0</v>
      </c>
      <c r="Q46" s="99" t="str">
        <f t="shared" si="3"/>
        <v/>
      </c>
      <c r="R46" s="99"/>
      <c r="S46" s="93"/>
      <c r="T46" s="93"/>
      <c r="U46" s="93"/>
      <c r="V46" s="93"/>
      <c r="W46" s="93"/>
      <c r="X46" s="93"/>
      <c r="Y46" s="93"/>
      <c r="Z46" s="69"/>
    </row>
    <row r="47" spans="3:26" ht="30" customHeight="1">
      <c r="C47" s="32"/>
      <c r="D47" s="12"/>
      <c r="E47" s="33"/>
      <c r="F47" s="34"/>
      <c r="G47" s="35"/>
      <c r="H47" s="36"/>
      <c r="I47" s="2">
        <v>41</v>
      </c>
      <c r="J47" s="76">
        <f>SUMIF(Entrada!$D$7:$D$3006,D47,Entrada!$H$7:$H$3006)</f>
        <v>0</v>
      </c>
      <c r="K47" s="76" t="e">
        <f>SUMIF(Entrada!$D$7:$D$3006,PG!D47,Entrada!$L$7:$L$3006)/SUMIF(Entrada!$D$7:$D$3006,PG!D47,Entrada!$H$7:$H$3006)</f>
        <v>#DIV/0!</v>
      </c>
      <c r="L47" s="76">
        <f>SUMIF(Saída!$D$7:$D$3006,PG!D47,Saída!$G$7:$G$3006)</f>
        <v>0</v>
      </c>
      <c r="M47" s="76">
        <f>SUMIF(Saída!$D$7:$D$3006,PG!D47,Saída!$I$7:$I$3006)</f>
        <v>0</v>
      </c>
      <c r="N47" s="77">
        <f t="shared" si="0"/>
        <v>0</v>
      </c>
      <c r="O47" s="77">
        <f t="shared" si="1"/>
        <v>0</v>
      </c>
      <c r="P47" s="78">
        <f t="shared" si="2"/>
        <v>0</v>
      </c>
      <c r="Q47" s="99" t="str">
        <f t="shared" si="3"/>
        <v/>
      </c>
      <c r="R47" s="99"/>
      <c r="S47" s="93"/>
      <c r="T47" s="93"/>
      <c r="U47" s="93"/>
      <c r="V47" s="93"/>
      <c r="W47" s="93"/>
      <c r="X47" s="93"/>
      <c r="Y47" s="93"/>
      <c r="Z47" s="69"/>
    </row>
    <row r="48" spans="3:26" ht="30" customHeight="1">
      <c r="C48" s="32"/>
      <c r="D48" s="12"/>
      <c r="E48" s="33"/>
      <c r="F48" s="34"/>
      <c r="G48" s="35"/>
      <c r="H48" s="36"/>
      <c r="I48" s="2">
        <v>42</v>
      </c>
      <c r="J48" s="76">
        <f>SUMIF(Entrada!$D$7:$D$3006,D48,Entrada!$H$7:$H$3006)</f>
        <v>0</v>
      </c>
      <c r="K48" s="76" t="e">
        <f>SUMIF(Entrada!$D$7:$D$3006,PG!D48,Entrada!$L$7:$L$3006)/SUMIF(Entrada!$D$7:$D$3006,PG!D48,Entrada!$H$7:$H$3006)</f>
        <v>#DIV/0!</v>
      </c>
      <c r="L48" s="76">
        <f>SUMIF(Saída!$D$7:$D$3006,PG!D48,Saída!$G$7:$G$3006)</f>
        <v>0</v>
      </c>
      <c r="M48" s="76">
        <f>SUMIF(Saída!$D$7:$D$3006,PG!D48,Saída!$I$7:$I$3006)</f>
        <v>0</v>
      </c>
      <c r="N48" s="77">
        <f t="shared" si="0"/>
        <v>0</v>
      </c>
      <c r="O48" s="77">
        <f t="shared" si="1"/>
        <v>0</v>
      </c>
      <c r="P48" s="78">
        <f t="shared" si="2"/>
        <v>0</v>
      </c>
      <c r="Q48" s="99" t="str">
        <f t="shared" si="3"/>
        <v/>
      </c>
      <c r="R48" s="99"/>
      <c r="S48" s="93"/>
      <c r="T48" s="93"/>
      <c r="U48" s="93"/>
      <c r="V48" s="93"/>
      <c r="W48" s="93"/>
      <c r="X48" s="93"/>
      <c r="Y48" s="93"/>
      <c r="Z48" s="69"/>
    </row>
    <row r="49" spans="3:26" ht="30" customHeight="1">
      <c r="C49" s="32"/>
      <c r="D49" s="12"/>
      <c r="E49" s="33"/>
      <c r="F49" s="34"/>
      <c r="G49" s="35"/>
      <c r="H49" s="36"/>
      <c r="I49" s="2">
        <v>43</v>
      </c>
      <c r="J49" s="76">
        <f>SUMIF(Entrada!$D$7:$D$3006,D49,Entrada!$H$7:$H$3006)</f>
        <v>0</v>
      </c>
      <c r="K49" s="76" t="e">
        <f>SUMIF(Entrada!$D$7:$D$3006,PG!D49,Entrada!$L$7:$L$3006)/SUMIF(Entrada!$D$7:$D$3006,PG!D49,Entrada!$H$7:$H$3006)</f>
        <v>#DIV/0!</v>
      </c>
      <c r="L49" s="76">
        <f>SUMIF(Saída!$D$7:$D$3006,PG!D49,Saída!$G$7:$G$3006)</f>
        <v>0</v>
      </c>
      <c r="M49" s="76">
        <f>SUMIF(Saída!$D$7:$D$3006,PG!D49,Saída!$I$7:$I$3006)</f>
        <v>0</v>
      </c>
      <c r="N49" s="77">
        <f t="shared" si="0"/>
        <v>0</v>
      </c>
      <c r="O49" s="77">
        <f t="shared" si="1"/>
        <v>0</v>
      </c>
      <c r="P49" s="78">
        <f t="shared" si="2"/>
        <v>0</v>
      </c>
      <c r="Q49" s="99" t="str">
        <f t="shared" si="3"/>
        <v/>
      </c>
      <c r="R49" s="99"/>
      <c r="S49" s="93"/>
      <c r="T49" s="93"/>
      <c r="U49" s="93"/>
      <c r="V49" s="93"/>
      <c r="W49" s="93"/>
      <c r="X49" s="93"/>
      <c r="Y49" s="93"/>
      <c r="Z49" s="69"/>
    </row>
    <row r="50" spans="3:26" ht="30" customHeight="1">
      <c r="C50" s="32"/>
      <c r="D50" s="12"/>
      <c r="E50" s="33"/>
      <c r="F50" s="34"/>
      <c r="G50" s="35"/>
      <c r="H50" s="36"/>
      <c r="I50" s="2">
        <v>44</v>
      </c>
      <c r="J50" s="76">
        <f>SUMIF(Entrada!$D$7:$D$3006,D50,Entrada!$H$7:$H$3006)</f>
        <v>0</v>
      </c>
      <c r="K50" s="76" t="e">
        <f>SUMIF(Entrada!$D$7:$D$3006,PG!D50,Entrada!$L$7:$L$3006)/SUMIF(Entrada!$D$7:$D$3006,PG!D50,Entrada!$H$7:$H$3006)</f>
        <v>#DIV/0!</v>
      </c>
      <c r="L50" s="76">
        <f>SUMIF(Saída!$D$7:$D$3006,PG!D50,Saída!$G$7:$G$3006)</f>
        <v>0</v>
      </c>
      <c r="M50" s="76">
        <f>SUMIF(Saída!$D$7:$D$3006,PG!D50,Saída!$I$7:$I$3006)</f>
        <v>0</v>
      </c>
      <c r="N50" s="77">
        <f t="shared" si="0"/>
        <v>0</v>
      </c>
      <c r="O50" s="77">
        <f t="shared" si="1"/>
        <v>0</v>
      </c>
      <c r="P50" s="78">
        <f t="shared" si="2"/>
        <v>0</v>
      </c>
      <c r="Q50" s="99" t="str">
        <f t="shared" si="3"/>
        <v/>
      </c>
      <c r="R50" s="99"/>
      <c r="S50" s="93"/>
      <c r="T50" s="93"/>
      <c r="U50" s="93"/>
      <c r="V50" s="93"/>
      <c r="W50" s="93"/>
      <c r="X50" s="93"/>
      <c r="Y50" s="93"/>
      <c r="Z50" s="69"/>
    </row>
    <row r="51" spans="3:26" ht="30" customHeight="1">
      <c r="C51" s="32"/>
      <c r="D51" s="12"/>
      <c r="E51" s="33"/>
      <c r="F51" s="34"/>
      <c r="G51" s="35"/>
      <c r="H51" s="36"/>
      <c r="I51" s="2">
        <v>45</v>
      </c>
      <c r="J51" s="76">
        <f>SUMIF(Entrada!$D$7:$D$3006,D51,Entrada!$H$7:$H$3006)</f>
        <v>0</v>
      </c>
      <c r="K51" s="76" t="e">
        <f>SUMIF(Entrada!$D$7:$D$3006,PG!D51,Entrada!$L$7:$L$3006)/SUMIF(Entrada!$D$7:$D$3006,PG!D51,Entrada!$H$7:$H$3006)</f>
        <v>#DIV/0!</v>
      </c>
      <c r="L51" s="76">
        <f>SUMIF(Saída!$D$7:$D$3006,PG!D51,Saída!$G$7:$G$3006)</f>
        <v>0</v>
      </c>
      <c r="M51" s="76">
        <f>SUMIF(Saída!$D$7:$D$3006,PG!D51,Saída!$I$7:$I$3006)</f>
        <v>0</v>
      </c>
      <c r="N51" s="77">
        <f t="shared" si="0"/>
        <v>0</v>
      </c>
      <c r="O51" s="77">
        <f t="shared" si="1"/>
        <v>0</v>
      </c>
      <c r="P51" s="78">
        <f t="shared" si="2"/>
        <v>0</v>
      </c>
      <c r="Q51" s="99" t="str">
        <f t="shared" si="3"/>
        <v/>
      </c>
      <c r="R51" s="99"/>
      <c r="S51" s="93"/>
      <c r="T51" s="93"/>
      <c r="U51" s="93"/>
      <c r="V51" s="93"/>
      <c r="W51" s="93"/>
      <c r="X51" s="93"/>
      <c r="Y51" s="93"/>
      <c r="Z51" s="69"/>
    </row>
    <row r="52" spans="3:26" ht="30" customHeight="1">
      <c r="C52" s="32"/>
      <c r="D52" s="12"/>
      <c r="E52" s="33"/>
      <c r="F52" s="34"/>
      <c r="G52" s="35"/>
      <c r="H52" s="36"/>
      <c r="I52" s="2">
        <v>46</v>
      </c>
      <c r="J52" s="76">
        <f>SUMIF(Entrada!$D$7:$D$3006,D52,Entrada!$H$7:$H$3006)</f>
        <v>0</v>
      </c>
      <c r="K52" s="76" t="e">
        <f>SUMIF(Entrada!$D$7:$D$3006,PG!D52,Entrada!$L$7:$L$3006)/SUMIF(Entrada!$D$7:$D$3006,PG!D52,Entrada!$H$7:$H$3006)</f>
        <v>#DIV/0!</v>
      </c>
      <c r="L52" s="76">
        <f>SUMIF(Saída!$D$7:$D$3006,PG!D52,Saída!$G$7:$G$3006)</f>
        <v>0</v>
      </c>
      <c r="M52" s="76">
        <f>SUMIF(Saída!$D$7:$D$3006,PG!D52,Saída!$I$7:$I$3006)</f>
        <v>0</v>
      </c>
      <c r="N52" s="77">
        <f t="shared" si="0"/>
        <v>0</v>
      </c>
      <c r="O52" s="77">
        <f t="shared" si="1"/>
        <v>0</v>
      </c>
      <c r="P52" s="78">
        <f t="shared" si="2"/>
        <v>0</v>
      </c>
      <c r="Q52" s="99" t="str">
        <f t="shared" si="3"/>
        <v/>
      </c>
      <c r="R52" s="99"/>
      <c r="S52" s="93"/>
      <c r="T52" s="93"/>
      <c r="U52" s="93"/>
      <c r="V52" s="93"/>
      <c r="W52" s="93"/>
      <c r="X52" s="93"/>
      <c r="Y52" s="93"/>
      <c r="Z52" s="69"/>
    </row>
    <row r="53" spans="3:26" ht="30" customHeight="1">
      <c r="C53" s="32"/>
      <c r="D53" s="12"/>
      <c r="E53" s="33"/>
      <c r="F53" s="34"/>
      <c r="G53" s="35"/>
      <c r="H53" s="36"/>
      <c r="I53" s="2">
        <v>47</v>
      </c>
      <c r="J53" s="76">
        <f>SUMIF(Entrada!$D$7:$D$3006,D53,Entrada!$H$7:$H$3006)</f>
        <v>0</v>
      </c>
      <c r="K53" s="76" t="e">
        <f>SUMIF(Entrada!$D$7:$D$3006,PG!D53,Entrada!$L$7:$L$3006)/SUMIF(Entrada!$D$7:$D$3006,PG!D53,Entrada!$H$7:$H$3006)</f>
        <v>#DIV/0!</v>
      </c>
      <c r="L53" s="76">
        <f>SUMIF(Saída!$D$7:$D$3006,PG!D53,Saída!$G$7:$G$3006)</f>
        <v>0</v>
      </c>
      <c r="M53" s="76">
        <f>SUMIF(Saída!$D$7:$D$3006,PG!D53,Saída!$I$7:$I$3006)</f>
        <v>0</v>
      </c>
      <c r="N53" s="77">
        <f t="shared" si="0"/>
        <v>0</v>
      </c>
      <c r="O53" s="77">
        <f t="shared" si="1"/>
        <v>0</v>
      </c>
      <c r="P53" s="78">
        <f t="shared" si="2"/>
        <v>0</v>
      </c>
      <c r="Q53" s="99" t="str">
        <f t="shared" si="3"/>
        <v/>
      </c>
      <c r="R53" s="99"/>
      <c r="S53" s="93"/>
      <c r="T53" s="93"/>
      <c r="U53" s="93"/>
      <c r="V53" s="93"/>
      <c r="W53" s="93"/>
      <c r="X53" s="93"/>
      <c r="Y53" s="93"/>
      <c r="Z53" s="69"/>
    </row>
    <row r="54" spans="3:26" ht="30" customHeight="1">
      <c r="C54" s="32"/>
      <c r="D54" s="12"/>
      <c r="E54" s="33"/>
      <c r="F54" s="34"/>
      <c r="G54" s="35"/>
      <c r="H54" s="36"/>
      <c r="I54" s="2">
        <v>48</v>
      </c>
      <c r="J54" s="76">
        <f>SUMIF(Entrada!$D$7:$D$3006,D54,Entrada!$H$7:$H$3006)</f>
        <v>0</v>
      </c>
      <c r="K54" s="76" t="e">
        <f>SUMIF(Entrada!$D$7:$D$3006,PG!D54,Entrada!$L$7:$L$3006)/SUMIF(Entrada!$D$7:$D$3006,PG!D54,Entrada!$H$7:$H$3006)</f>
        <v>#DIV/0!</v>
      </c>
      <c r="L54" s="76">
        <f>SUMIF(Saída!$D$7:$D$3006,PG!D54,Saída!$G$7:$G$3006)</f>
        <v>0</v>
      </c>
      <c r="M54" s="76">
        <f>SUMIF(Saída!$D$7:$D$3006,PG!D54,Saída!$I$7:$I$3006)</f>
        <v>0</v>
      </c>
      <c r="N54" s="77">
        <f t="shared" si="0"/>
        <v>0</v>
      </c>
      <c r="O54" s="77">
        <f t="shared" si="1"/>
        <v>0</v>
      </c>
      <c r="P54" s="78">
        <f t="shared" si="2"/>
        <v>0</v>
      </c>
      <c r="Q54" s="99" t="str">
        <f t="shared" si="3"/>
        <v/>
      </c>
      <c r="R54" s="99"/>
      <c r="S54" s="93"/>
      <c r="T54" s="93"/>
      <c r="U54" s="93"/>
      <c r="V54" s="93"/>
      <c r="W54" s="93"/>
      <c r="X54" s="93"/>
      <c r="Y54" s="93"/>
      <c r="Z54" s="69"/>
    </row>
    <row r="55" spans="3:26" ht="30" customHeight="1">
      <c r="C55" s="32"/>
      <c r="D55" s="12"/>
      <c r="E55" s="33"/>
      <c r="F55" s="34"/>
      <c r="G55" s="35"/>
      <c r="H55" s="36"/>
      <c r="I55" s="2">
        <v>49</v>
      </c>
      <c r="J55" s="76">
        <f>SUMIF(Entrada!$D$7:$D$3006,D55,Entrada!$H$7:$H$3006)</f>
        <v>0</v>
      </c>
      <c r="K55" s="76" t="e">
        <f>SUMIF(Entrada!$D$7:$D$3006,PG!D55,Entrada!$L$7:$L$3006)/SUMIF(Entrada!$D$7:$D$3006,PG!D55,Entrada!$H$7:$H$3006)</f>
        <v>#DIV/0!</v>
      </c>
      <c r="L55" s="76">
        <f>SUMIF(Saída!$D$7:$D$3006,PG!D55,Saída!$G$7:$G$3006)</f>
        <v>0</v>
      </c>
      <c r="M55" s="76">
        <f>SUMIF(Saída!$D$7:$D$3006,PG!D55,Saída!$I$7:$I$3006)</f>
        <v>0</v>
      </c>
      <c r="N55" s="77">
        <f t="shared" si="0"/>
        <v>0</v>
      </c>
      <c r="O55" s="77">
        <f t="shared" si="1"/>
        <v>0</v>
      </c>
      <c r="P55" s="78">
        <f t="shared" si="2"/>
        <v>0</v>
      </c>
      <c r="Q55" s="99" t="str">
        <f t="shared" si="3"/>
        <v/>
      </c>
      <c r="R55" s="99"/>
      <c r="S55" s="93"/>
      <c r="T55" s="93"/>
      <c r="U55" s="93"/>
      <c r="V55" s="93"/>
      <c r="W55" s="93"/>
      <c r="X55" s="93"/>
      <c r="Y55" s="93"/>
      <c r="Z55" s="69"/>
    </row>
    <row r="56" spans="3:26" ht="30" customHeight="1">
      <c r="C56" s="32"/>
      <c r="D56" s="12"/>
      <c r="E56" s="33"/>
      <c r="F56" s="34"/>
      <c r="G56" s="35"/>
      <c r="H56" s="36"/>
      <c r="I56" s="2">
        <v>50</v>
      </c>
      <c r="J56" s="76">
        <f>SUMIF(Entrada!$D$7:$D$3006,D56,Entrada!$H$7:$H$3006)</f>
        <v>0</v>
      </c>
      <c r="K56" s="76" t="e">
        <f>SUMIF(Entrada!$D$7:$D$3006,PG!D56,Entrada!$L$7:$L$3006)/SUMIF(Entrada!$D$7:$D$3006,PG!D56,Entrada!$H$7:$H$3006)</f>
        <v>#DIV/0!</v>
      </c>
      <c r="L56" s="76">
        <f>SUMIF(Saída!$D$7:$D$3006,PG!D56,Saída!$G$7:$G$3006)</f>
        <v>0</v>
      </c>
      <c r="M56" s="76">
        <f>SUMIF(Saída!$D$7:$D$3006,PG!D56,Saída!$I$7:$I$3006)</f>
        <v>0</v>
      </c>
      <c r="N56" s="77">
        <f t="shared" si="0"/>
        <v>0</v>
      </c>
      <c r="O56" s="77">
        <f t="shared" si="1"/>
        <v>0</v>
      </c>
      <c r="P56" s="78">
        <f t="shared" si="2"/>
        <v>0</v>
      </c>
      <c r="Q56" s="99" t="str">
        <f t="shared" si="3"/>
        <v/>
      </c>
      <c r="R56" s="99"/>
      <c r="S56" s="93"/>
      <c r="T56" s="93"/>
      <c r="U56" s="93"/>
      <c r="V56" s="93"/>
      <c r="W56" s="93"/>
      <c r="X56" s="93"/>
      <c r="Y56" s="93"/>
      <c r="Z56" s="69"/>
    </row>
    <row r="57" spans="3:26" ht="30" customHeight="1">
      <c r="C57" s="32"/>
      <c r="D57" s="12"/>
      <c r="E57" s="33"/>
      <c r="F57" s="34"/>
      <c r="G57" s="35"/>
      <c r="H57" s="36"/>
      <c r="I57" s="2">
        <v>51</v>
      </c>
      <c r="J57" s="76">
        <f>SUMIF(Entrada!$D$7:$D$3006,D57,Entrada!$H$7:$H$3006)</f>
        <v>0</v>
      </c>
      <c r="K57" s="76" t="e">
        <f>SUMIF(Entrada!$D$7:$D$3006,PG!D57,Entrada!$L$7:$L$3006)/SUMIF(Entrada!$D$7:$D$3006,PG!D57,Entrada!$H$7:$H$3006)</f>
        <v>#DIV/0!</v>
      </c>
      <c r="L57" s="76">
        <f>SUMIF(Saída!$D$7:$D$3006,PG!D57,Saída!$G$7:$G$3006)</f>
        <v>0</v>
      </c>
      <c r="M57" s="76">
        <f>SUMIF(Saída!$D$7:$D$3006,PG!D57,Saída!$I$7:$I$3006)</f>
        <v>0</v>
      </c>
      <c r="N57" s="77">
        <f t="shared" si="0"/>
        <v>0</v>
      </c>
      <c r="O57" s="77">
        <f t="shared" si="1"/>
        <v>0</v>
      </c>
      <c r="P57" s="78">
        <f t="shared" si="2"/>
        <v>0</v>
      </c>
      <c r="Q57" s="99" t="str">
        <f t="shared" si="3"/>
        <v/>
      </c>
      <c r="R57" s="99"/>
      <c r="S57" s="93"/>
      <c r="T57" s="93"/>
      <c r="U57" s="93"/>
      <c r="V57" s="93"/>
      <c r="W57" s="93"/>
      <c r="X57" s="93"/>
      <c r="Y57" s="93"/>
      <c r="Z57" s="69"/>
    </row>
    <row r="58" spans="3:26" ht="30" customHeight="1">
      <c r="C58" s="32"/>
      <c r="D58" s="12"/>
      <c r="E58" s="33"/>
      <c r="F58" s="34"/>
      <c r="G58" s="35"/>
      <c r="H58" s="36"/>
      <c r="I58" s="2">
        <v>52</v>
      </c>
      <c r="J58" s="76">
        <f>SUMIF(Entrada!$D$7:$D$3006,D58,Entrada!$H$7:$H$3006)</f>
        <v>0</v>
      </c>
      <c r="K58" s="76" t="e">
        <f>SUMIF(Entrada!$D$7:$D$3006,PG!D58,Entrada!$L$7:$L$3006)/SUMIF(Entrada!$D$7:$D$3006,PG!D58,Entrada!$H$7:$H$3006)</f>
        <v>#DIV/0!</v>
      </c>
      <c r="L58" s="76">
        <f>SUMIF(Saída!$D$7:$D$3006,PG!D58,Saída!$G$7:$G$3006)</f>
        <v>0</v>
      </c>
      <c r="M58" s="76">
        <f>SUMIF(Saída!$D$7:$D$3006,PG!D58,Saída!$I$7:$I$3006)</f>
        <v>0</v>
      </c>
      <c r="N58" s="77">
        <f t="shared" si="0"/>
        <v>0</v>
      </c>
      <c r="O58" s="77">
        <f t="shared" si="1"/>
        <v>0</v>
      </c>
      <c r="P58" s="78">
        <f t="shared" si="2"/>
        <v>0</v>
      </c>
      <c r="Q58" s="99" t="str">
        <f t="shared" si="3"/>
        <v/>
      </c>
      <c r="R58" s="99"/>
      <c r="S58" s="93"/>
      <c r="T58" s="93"/>
      <c r="U58" s="93"/>
      <c r="V58" s="93"/>
      <c r="W58" s="93"/>
      <c r="X58" s="93"/>
      <c r="Y58" s="93"/>
      <c r="Z58" s="69"/>
    </row>
    <row r="59" spans="3:26" ht="30" customHeight="1">
      <c r="C59" s="32"/>
      <c r="D59" s="12"/>
      <c r="E59" s="33"/>
      <c r="F59" s="34"/>
      <c r="G59" s="35"/>
      <c r="H59" s="36"/>
      <c r="I59" s="2">
        <v>53</v>
      </c>
      <c r="J59" s="76">
        <f>SUMIF(Entrada!$D$7:$D$3006,D59,Entrada!$H$7:$H$3006)</f>
        <v>0</v>
      </c>
      <c r="K59" s="76" t="e">
        <f>SUMIF(Entrada!$D$7:$D$3006,PG!D59,Entrada!$L$7:$L$3006)/SUMIF(Entrada!$D$7:$D$3006,PG!D59,Entrada!$H$7:$H$3006)</f>
        <v>#DIV/0!</v>
      </c>
      <c r="L59" s="76">
        <f>SUMIF(Saída!$D$7:$D$3006,PG!D59,Saída!$G$7:$G$3006)</f>
        <v>0</v>
      </c>
      <c r="M59" s="76">
        <f>SUMIF(Saída!$D$7:$D$3006,PG!D59,Saída!$I$7:$I$3006)</f>
        <v>0</v>
      </c>
      <c r="N59" s="77">
        <f t="shared" si="0"/>
        <v>0</v>
      </c>
      <c r="O59" s="77">
        <f t="shared" si="1"/>
        <v>0</v>
      </c>
      <c r="P59" s="78">
        <f t="shared" si="2"/>
        <v>0</v>
      </c>
      <c r="Q59" s="99" t="str">
        <f t="shared" si="3"/>
        <v/>
      </c>
      <c r="R59" s="99"/>
      <c r="S59" s="93"/>
      <c r="T59" s="93"/>
      <c r="U59" s="93"/>
      <c r="V59" s="93"/>
      <c r="W59" s="93"/>
      <c r="X59" s="93"/>
      <c r="Y59" s="93"/>
      <c r="Z59" s="69"/>
    </row>
    <row r="60" spans="3:26" ht="30" customHeight="1">
      <c r="C60" s="32"/>
      <c r="D60" s="12"/>
      <c r="E60" s="33"/>
      <c r="F60" s="34"/>
      <c r="G60" s="35"/>
      <c r="H60" s="36"/>
      <c r="I60" s="2">
        <v>54</v>
      </c>
      <c r="J60" s="76">
        <f>SUMIF(Entrada!$D$7:$D$3006,D60,Entrada!$H$7:$H$3006)</f>
        <v>0</v>
      </c>
      <c r="K60" s="76" t="e">
        <f>SUMIF(Entrada!$D$7:$D$3006,PG!D60,Entrada!$L$7:$L$3006)/SUMIF(Entrada!$D$7:$D$3006,PG!D60,Entrada!$H$7:$H$3006)</f>
        <v>#DIV/0!</v>
      </c>
      <c r="L60" s="76">
        <f>SUMIF(Saída!$D$7:$D$3006,PG!D60,Saída!$G$7:$G$3006)</f>
        <v>0</v>
      </c>
      <c r="M60" s="76">
        <f>SUMIF(Saída!$D$7:$D$3006,PG!D60,Saída!$I$7:$I$3006)</f>
        <v>0</v>
      </c>
      <c r="N60" s="77">
        <f t="shared" si="0"/>
        <v>0</v>
      </c>
      <c r="O60" s="77">
        <f t="shared" si="1"/>
        <v>0</v>
      </c>
      <c r="P60" s="78">
        <f t="shared" si="2"/>
        <v>0</v>
      </c>
      <c r="Q60" s="99" t="str">
        <f t="shared" si="3"/>
        <v/>
      </c>
      <c r="R60" s="99"/>
      <c r="S60" s="93"/>
      <c r="T60" s="93"/>
      <c r="U60" s="93"/>
      <c r="V60" s="93"/>
      <c r="W60" s="93"/>
      <c r="X60" s="93"/>
      <c r="Y60" s="93"/>
      <c r="Z60" s="69"/>
    </row>
    <row r="61" spans="3:26" ht="30" customHeight="1">
      <c r="C61" s="32"/>
      <c r="D61" s="12"/>
      <c r="E61" s="33"/>
      <c r="F61" s="34"/>
      <c r="G61" s="35"/>
      <c r="H61" s="36"/>
      <c r="I61" s="2">
        <v>55</v>
      </c>
      <c r="J61" s="76">
        <f>SUMIF(Entrada!$D$7:$D$3006,D61,Entrada!$H$7:$H$3006)</f>
        <v>0</v>
      </c>
      <c r="K61" s="76" t="e">
        <f>SUMIF(Entrada!$D$7:$D$3006,PG!D61,Entrada!$L$7:$L$3006)/SUMIF(Entrada!$D$7:$D$3006,PG!D61,Entrada!$H$7:$H$3006)</f>
        <v>#DIV/0!</v>
      </c>
      <c r="L61" s="76">
        <f>SUMIF(Saída!$D$7:$D$3006,PG!D61,Saída!$G$7:$G$3006)</f>
        <v>0</v>
      </c>
      <c r="M61" s="76">
        <f>SUMIF(Saída!$D$7:$D$3006,PG!D61,Saída!$I$7:$I$3006)</f>
        <v>0</v>
      </c>
      <c r="N61" s="77">
        <f t="shared" si="0"/>
        <v>0</v>
      </c>
      <c r="O61" s="77">
        <f t="shared" si="1"/>
        <v>0</v>
      </c>
      <c r="P61" s="78">
        <f t="shared" si="2"/>
        <v>0</v>
      </c>
      <c r="Q61" s="99" t="str">
        <f t="shared" si="3"/>
        <v/>
      </c>
      <c r="R61" s="99"/>
      <c r="S61" s="93"/>
      <c r="T61" s="93"/>
      <c r="U61" s="93"/>
      <c r="V61" s="93"/>
      <c r="W61" s="93"/>
      <c r="X61" s="93"/>
      <c r="Y61" s="93"/>
      <c r="Z61" s="69"/>
    </row>
    <row r="62" spans="3:26" ht="30" customHeight="1">
      <c r="C62" s="32"/>
      <c r="D62" s="12"/>
      <c r="E62" s="33"/>
      <c r="F62" s="34"/>
      <c r="G62" s="35"/>
      <c r="H62" s="36"/>
      <c r="I62" s="2">
        <v>56</v>
      </c>
      <c r="J62" s="76">
        <f>SUMIF(Entrada!$D$7:$D$3006,D62,Entrada!$H$7:$H$3006)</f>
        <v>0</v>
      </c>
      <c r="K62" s="76" t="e">
        <f>SUMIF(Entrada!$D$7:$D$3006,PG!D62,Entrada!$L$7:$L$3006)/SUMIF(Entrada!$D$7:$D$3006,PG!D62,Entrada!$H$7:$H$3006)</f>
        <v>#DIV/0!</v>
      </c>
      <c r="L62" s="76">
        <f>SUMIF(Saída!$D$7:$D$3006,PG!D62,Saída!$G$7:$G$3006)</f>
        <v>0</v>
      </c>
      <c r="M62" s="76">
        <f>SUMIF(Saída!$D$7:$D$3006,PG!D62,Saída!$I$7:$I$3006)</f>
        <v>0</v>
      </c>
      <c r="N62" s="77">
        <f t="shared" si="0"/>
        <v>0</v>
      </c>
      <c r="O62" s="77">
        <f t="shared" si="1"/>
        <v>0</v>
      </c>
      <c r="P62" s="78">
        <f t="shared" si="2"/>
        <v>0</v>
      </c>
      <c r="Q62" s="99" t="str">
        <f t="shared" si="3"/>
        <v/>
      </c>
      <c r="R62" s="99"/>
      <c r="S62" s="93"/>
      <c r="T62" s="93"/>
      <c r="U62" s="93"/>
      <c r="V62" s="93"/>
      <c r="W62" s="93"/>
      <c r="X62" s="93"/>
      <c r="Y62" s="93"/>
      <c r="Z62" s="69"/>
    </row>
    <row r="63" spans="3:26" ht="30" customHeight="1">
      <c r="C63" s="32"/>
      <c r="D63" s="12"/>
      <c r="E63" s="33"/>
      <c r="F63" s="34"/>
      <c r="G63" s="35"/>
      <c r="H63" s="36"/>
      <c r="I63" s="2">
        <v>57</v>
      </c>
      <c r="J63" s="76">
        <f>SUMIF(Entrada!$D$7:$D$3006,D63,Entrada!$H$7:$H$3006)</f>
        <v>0</v>
      </c>
      <c r="K63" s="76" t="e">
        <f>SUMIF(Entrada!$D$7:$D$3006,PG!D63,Entrada!$L$7:$L$3006)/SUMIF(Entrada!$D$7:$D$3006,PG!D63,Entrada!$H$7:$H$3006)</f>
        <v>#DIV/0!</v>
      </c>
      <c r="L63" s="76">
        <f>SUMIF(Saída!$D$7:$D$3006,PG!D63,Saída!$G$7:$G$3006)</f>
        <v>0</v>
      </c>
      <c r="M63" s="76">
        <f>SUMIF(Saída!$D$7:$D$3006,PG!D63,Saída!$I$7:$I$3006)</f>
        <v>0</v>
      </c>
      <c r="N63" s="77">
        <f t="shared" si="0"/>
        <v>0</v>
      </c>
      <c r="O63" s="77">
        <f t="shared" si="1"/>
        <v>0</v>
      </c>
      <c r="P63" s="78">
        <f t="shared" si="2"/>
        <v>0</v>
      </c>
      <c r="Q63" s="99" t="str">
        <f t="shared" si="3"/>
        <v/>
      </c>
      <c r="R63" s="99"/>
      <c r="S63" s="93"/>
      <c r="T63" s="93"/>
      <c r="U63" s="93"/>
      <c r="V63" s="93"/>
      <c r="W63" s="93"/>
      <c r="X63" s="93"/>
      <c r="Y63" s="93"/>
      <c r="Z63" s="69"/>
    </row>
    <row r="64" spans="3:26" ht="30" customHeight="1">
      <c r="C64" s="32"/>
      <c r="D64" s="12"/>
      <c r="E64" s="33"/>
      <c r="F64" s="34"/>
      <c r="G64" s="35"/>
      <c r="H64" s="36"/>
      <c r="I64" s="2">
        <v>58</v>
      </c>
      <c r="J64" s="76">
        <f>SUMIF(Entrada!$D$7:$D$3006,D64,Entrada!$H$7:$H$3006)</f>
        <v>0</v>
      </c>
      <c r="K64" s="76" t="e">
        <f>SUMIF(Entrada!$D$7:$D$3006,PG!D64,Entrada!$L$7:$L$3006)/SUMIF(Entrada!$D$7:$D$3006,PG!D64,Entrada!$H$7:$H$3006)</f>
        <v>#DIV/0!</v>
      </c>
      <c r="L64" s="76">
        <f>SUMIF(Saída!$D$7:$D$3006,PG!D64,Saída!$G$7:$G$3006)</f>
        <v>0</v>
      </c>
      <c r="M64" s="76">
        <f>SUMIF(Saída!$D$7:$D$3006,PG!D64,Saída!$I$7:$I$3006)</f>
        <v>0</v>
      </c>
      <c r="N64" s="77">
        <f t="shared" si="0"/>
        <v>0</v>
      </c>
      <c r="O64" s="77">
        <f t="shared" si="1"/>
        <v>0</v>
      </c>
      <c r="P64" s="78">
        <f t="shared" si="2"/>
        <v>0</v>
      </c>
      <c r="Q64" s="99" t="str">
        <f t="shared" si="3"/>
        <v/>
      </c>
      <c r="R64" s="99"/>
      <c r="S64" s="93"/>
      <c r="T64" s="93"/>
      <c r="U64" s="93"/>
      <c r="V64" s="93"/>
      <c r="W64" s="93"/>
      <c r="X64" s="93"/>
      <c r="Y64" s="93"/>
      <c r="Z64" s="69"/>
    </row>
    <row r="65" spans="3:26" ht="30" customHeight="1">
      <c r="C65" s="32"/>
      <c r="D65" s="12"/>
      <c r="E65" s="33"/>
      <c r="F65" s="34"/>
      <c r="G65" s="35"/>
      <c r="H65" s="36"/>
      <c r="I65" s="2">
        <v>59</v>
      </c>
      <c r="J65" s="76">
        <f>SUMIF(Entrada!$D$7:$D$3006,D65,Entrada!$H$7:$H$3006)</f>
        <v>0</v>
      </c>
      <c r="K65" s="76" t="e">
        <f>SUMIF(Entrada!$D$7:$D$3006,PG!D65,Entrada!$L$7:$L$3006)/SUMIF(Entrada!$D$7:$D$3006,PG!D65,Entrada!$H$7:$H$3006)</f>
        <v>#DIV/0!</v>
      </c>
      <c r="L65" s="76">
        <f>SUMIF(Saída!$D$7:$D$3006,PG!D65,Saída!$G$7:$G$3006)</f>
        <v>0</v>
      </c>
      <c r="M65" s="76">
        <f>SUMIF(Saída!$D$7:$D$3006,PG!D65,Saída!$I$7:$I$3006)</f>
        <v>0</v>
      </c>
      <c r="N65" s="77">
        <f t="shared" si="0"/>
        <v>0</v>
      </c>
      <c r="O65" s="77">
        <f t="shared" si="1"/>
        <v>0</v>
      </c>
      <c r="P65" s="78">
        <f t="shared" si="2"/>
        <v>0</v>
      </c>
      <c r="Q65" s="99" t="str">
        <f t="shared" si="3"/>
        <v/>
      </c>
      <c r="R65" s="99"/>
      <c r="S65" s="93"/>
      <c r="T65" s="93"/>
      <c r="U65" s="93"/>
      <c r="V65" s="93"/>
      <c r="W65" s="93"/>
      <c r="X65" s="93"/>
      <c r="Y65" s="93"/>
      <c r="Z65" s="69"/>
    </row>
    <row r="66" spans="3:26" ht="30" customHeight="1">
      <c r="C66" s="32"/>
      <c r="D66" s="12"/>
      <c r="E66" s="33"/>
      <c r="F66" s="34"/>
      <c r="G66" s="35"/>
      <c r="H66" s="36"/>
      <c r="I66" s="2">
        <v>60</v>
      </c>
      <c r="J66" s="76">
        <f>SUMIF(Entrada!$D$7:$D$3006,D66,Entrada!$H$7:$H$3006)</f>
        <v>0</v>
      </c>
      <c r="K66" s="76" t="e">
        <f>SUMIF(Entrada!$D$7:$D$3006,PG!D66,Entrada!$L$7:$L$3006)/SUMIF(Entrada!$D$7:$D$3006,PG!D66,Entrada!$H$7:$H$3006)</f>
        <v>#DIV/0!</v>
      </c>
      <c r="L66" s="76">
        <f>SUMIF(Saída!$D$7:$D$3006,PG!D66,Saída!$G$7:$G$3006)</f>
        <v>0</v>
      </c>
      <c r="M66" s="76">
        <f>SUMIF(Saída!$D$7:$D$3006,PG!D66,Saída!$I$7:$I$3006)</f>
        <v>0</v>
      </c>
      <c r="N66" s="77">
        <f t="shared" si="0"/>
        <v>0</v>
      </c>
      <c r="O66" s="77">
        <f t="shared" si="1"/>
        <v>0</v>
      </c>
      <c r="P66" s="78">
        <f t="shared" si="2"/>
        <v>0</v>
      </c>
      <c r="Q66" s="99" t="str">
        <f t="shared" si="3"/>
        <v/>
      </c>
      <c r="R66" s="99"/>
      <c r="S66" s="93"/>
      <c r="T66" s="93"/>
      <c r="U66" s="93"/>
      <c r="V66" s="93"/>
      <c r="W66" s="93"/>
      <c r="X66" s="93"/>
      <c r="Y66" s="93"/>
      <c r="Z66" s="69"/>
    </row>
    <row r="67" spans="3:26" ht="30" customHeight="1">
      <c r="C67" s="32"/>
      <c r="D67" s="12"/>
      <c r="E67" s="33"/>
      <c r="F67" s="34"/>
      <c r="G67" s="35"/>
      <c r="H67" s="36"/>
      <c r="I67" s="2">
        <v>61</v>
      </c>
      <c r="J67" s="76">
        <f>SUMIF(Entrada!$D$7:$D$3006,D67,Entrada!$H$7:$H$3006)</f>
        <v>0</v>
      </c>
      <c r="K67" s="76" t="e">
        <f>SUMIF(Entrada!$D$7:$D$3006,PG!D67,Entrada!$L$7:$L$3006)/SUMIF(Entrada!$D$7:$D$3006,PG!D67,Entrada!$H$7:$H$3006)</f>
        <v>#DIV/0!</v>
      </c>
      <c r="L67" s="76">
        <f>SUMIF(Saída!$D$7:$D$3006,PG!D67,Saída!$G$7:$G$3006)</f>
        <v>0</v>
      </c>
      <c r="M67" s="76">
        <f>SUMIF(Saída!$D$7:$D$3006,PG!D67,Saída!$I$7:$I$3006)</f>
        <v>0</v>
      </c>
      <c r="N67" s="77">
        <f t="shared" si="0"/>
        <v>0</v>
      </c>
      <c r="O67" s="77">
        <f t="shared" si="1"/>
        <v>0</v>
      </c>
      <c r="P67" s="78">
        <f t="shared" si="2"/>
        <v>0</v>
      </c>
      <c r="Q67" s="99" t="str">
        <f t="shared" si="3"/>
        <v/>
      </c>
      <c r="R67" s="99"/>
      <c r="S67" s="93"/>
      <c r="T67" s="93"/>
      <c r="U67" s="93"/>
      <c r="V67" s="93"/>
      <c r="W67" s="93"/>
      <c r="X67" s="93"/>
      <c r="Y67" s="93"/>
      <c r="Z67" s="69"/>
    </row>
    <row r="68" spans="3:26" ht="30" customHeight="1">
      <c r="C68" s="32"/>
      <c r="D68" s="12"/>
      <c r="E68" s="33"/>
      <c r="F68" s="34"/>
      <c r="G68" s="35"/>
      <c r="H68" s="36"/>
      <c r="I68" s="2">
        <v>62</v>
      </c>
      <c r="J68" s="76">
        <f>SUMIF(Entrada!$D$7:$D$3006,D68,Entrada!$H$7:$H$3006)</f>
        <v>0</v>
      </c>
      <c r="K68" s="76" t="e">
        <f>SUMIF(Entrada!$D$7:$D$3006,PG!D68,Entrada!$L$7:$L$3006)/SUMIF(Entrada!$D$7:$D$3006,PG!D68,Entrada!$H$7:$H$3006)</f>
        <v>#DIV/0!</v>
      </c>
      <c r="L68" s="76">
        <f>SUMIF(Saída!$D$7:$D$3006,PG!D68,Saída!$G$7:$G$3006)</f>
        <v>0</v>
      </c>
      <c r="M68" s="76">
        <f>SUMIF(Saída!$D$7:$D$3006,PG!D68,Saída!$I$7:$I$3006)</f>
        <v>0</v>
      </c>
      <c r="N68" s="77">
        <f t="shared" si="0"/>
        <v>0</v>
      </c>
      <c r="O68" s="77">
        <f t="shared" si="1"/>
        <v>0</v>
      </c>
      <c r="P68" s="78">
        <f t="shared" si="2"/>
        <v>0</v>
      </c>
      <c r="Q68" s="99" t="str">
        <f t="shared" si="3"/>
        <v/>
      </c>
      <c r="R68" s="99"/>
      <c r="S68" s="93"/>
      <c r="T68" s="93"/>
      <c r="U68" s="93"/>
      <c r="V68" s="93"/>
      <c r="W68" s="93"/>
      <c r="X68" s="93"/>
      <c r="Y68" s="93"/>
      <c r="Z68" s="69"/>
    </row>
    <row r="69" spans="3:26" ht="30" customHeight="1">
      <c r="C69" s="32"/>
      <c r="D69" s="12"/>
      <c r="E69" s="33"/>
      <c r="F69" s="34"/>
      <c r="G69" s="35"/>
      <c r="H69" s="36"/>
      <c r="I69" s="2">
        <v>63</v>
      </c>
      <c r="J69" s="76">
        <f>SUMIF(Entrada!$D$7:$D$3006,D69,Entrada!$H$7:$H$3006)</f>
        <v>0</v>
      </c>
      <c r="K69" s="76" t="e">
        <f>SUMIF(Entrada!$D$7:$D$3006,PG!D69,Entrada!$L$7:$L$3006)/SUMIF(Entrada!$D$7:$D$3006,PG!D69,Entrada!$H$7:$H$3006)</f>
        <v>#DIV/0!</v>
      </c>
      <c r="L69" s="76">
        <f>SUMIF(Saída!$D$7:$D$3006,PG!D69,Saída!$G$7:$G$3006)</f>
        <v>0</v>
      </c>
      <c r="M69" s="76">
        <f>SUMIF(Saída!$D$7:$D$3006,PG!D69,Saída!$I$7:$I$3006)</f>
        <v>0</v>
      </c>
      <c r="N69" s="77">
        <f t="shared" si="0"/>
        <v>0</v>
      </c>
      <c r="O69" s="77">
        <f t="shared" si="1"/>
        <v>0</v>
      </c>
      <c r="P69" s="78">
        <f t="shared" si="2"/>
        <v>0</v>
      </c>
      <c r="Q69" s="99" t="str">
        <f t="shared" si="3"/>
        <v/>
      </c>
      <c r="R69" s="99"/>
      <c r="S69" s="93"/>
      <c r="T69" s="93"/>
      <c r="U69" s="93"/>
      <c r="V69" s="93"/>
      <c r="W69" s="93"/>
      <c r="X69" s="93"/>
      <c r="Y69" s="93"/>
      <c r="Z69" s="69"/>
    </row>
    <row r="70" spans="3:26" ht="30" customHeight="1">
      <c r="C70" s="32"/>
      <c r="D70" s="12"/>
      <c r="E70" s="33"/>
      <c r="F70" s="34"/>
      <c r="G70" s="35"/>
      <c r="H70" s="36"/>
      <c r="I70" s="2">
        <v>64</v>
      </c>
      <c r="J70" s="76">
        <f>SUMIF(Entrada!$D$7:$D$3006,D70,Entrada!$H$7:$H$3006)</f>
        <v>0</v>
      </c>
      <c r="K70" s="76" t="e">
        <f>SUMIF(Entrada!$D$7:$D$3006,PG!D70,Entrada!$L$7:$L$3006)/SUMIF(Entrada!$D$7:$D$3006,PG!D70,Entrada!$H$7:$H$3006)</f>
        <v>#DIV/0!</v>
      </c>
      <c r="L70" s="76">
        <f>SUMIF(Saída!$D$7:$D$3006,PG!D70,Saída!$G$7:$G$3006)</f>
        <v>0</v>
      </c>
      <c r="M70" s="76">
        <f>SUMIF(Saída!$D$7:$D$3006,PG!D70,Saída!$I$7:$I$3006)</f>
        <v>0</v>
      </c>
      <c r="N70" s="77">
        <f t="shared" si="0"/>
        <v>0</v>
      </c>
      <c r="O70" s="77">
        <f t="shared" si="1"/>
        <v>0</v>
      </c>
      <c r="P70" s="78">
        <f t="shared" si="2"/>
        <v>0</v>
      </c>
      <c r="Q70" s="99" t="str">
        <f t="shared" si="3"/>
        <v/>
      </c>
      <c r="R70" s="99"/>
      <c r="S70" s="93"/>
      <c r="T70" s="93"/>
      <c r="U70" s="93"/>
      <c r="V70" s="93"/>
      <c r="W70" s="93"/>
      <c r="X70" s="93"/>
      <c r="Y70" s="93"/>
      <c r="Z70" s="69"/>
    </row>
    <row r="71" spans="3:26" ht="30" customHeight="1">
      <c r="C71" s="32"/>
      <c r="D71" s="12"/>
      <c r="E71" s="33"/>
      <c r="F71" s="34"/>
      <c r="G71" s="35"/>
      <c r="H71" s="36"/>
      <c r="I71" s="2">
        <v>65</v>
      </c>
      <c r="J71" s="76">
        <f>SUMIF(Entrada!$D$7:$D$3006,D71,Entrada!$H$7:$H$3006)</f>
        <v>0</v>
      </c>
      <c r="K71" s="76" t="e">
        <f>SUMIF(Entrada!$D$7:$D$3006,PG!D71,Entrada!$L$7:$L$3006)/SUMIF(Entrada!$D$7:$D$3006,PG!D71,Entrada!$H$7:$H$3006)</f>
        <v>#DIV/0!</v>
      </c>
      <c r="L71" s="76">
        <f>SUMIF(Saída!$D$7:$D$3006,PG!D71,Saída!$G$7:$G$3006)</f>
        <v>0</v>
      </c>
      <c r="M71" s="76">
        <f>SUMIF(Saída!$D$7:$D$3006,PG!D71,Saída!$I$7:$I$3006)</f>
        <v>0</v>
      </c>
      <c r="N71" s="77">
        <f t="shared" si="0"/>
        <v>0</v>
      </c>
      <c r="O71" s="77">
        <f t="shared" si="1"/>
        <v>0</v>
      </c>
      <c r="P71" s="78">
        <f t="shared" si="2"/>
        <v>0</v>
      </c>
      <c r="Q71" s="99" t="str">
        <f t="shared" si="3"/>
        <v/>
      </c>
      <c r="R71" s="99"/>
      <c r="S71" s="93"/>
      <c r="T71" s="93"/>
      <c r="U71" s="93"/>
      <c r="V71" s="93"/>
      <c r="W71" s="93"/>
      <c r="X71" s="93"/>
      <c r="Y71" s="93"/>
      <c r="Z71" s="69"/>
    </row>
    <row r="72" spans="3:26" ht="30" customHeight="1">
      <c r="C72" s="32"/>
      <c r="D72" s="12"/>
      <c r="E72" s="33"/>
      <c r="F72" s="34"/>
      <c r="G72" s="35"/>
      <c r="H72" s="36"/>
      <c r="I72" s="2">
        <v>66</v>
      </c>
      <c r="J72" s="76">
        <f>SUMIF(Entrada!$D$7:$D$3006,D72,Entrada!$H$7:$H$3006)</f>
        <v>0</v>
      </c>
      <c r="K72" s="76" t="e">
        <f>SUMIF(Entrada!$D$7:$D$3006,PG!D72,Entrada!$L$7:$L$3006)/SUMIF(Entrada!$D$7:$D$3006,PG!D72,Entrada!$H$7:$H$3006)</f>
        <v>#DIV/0!</v>
      </c>
      <c r="L72" s="76">
        <f>SUMIF(Saída!$D$7:$D$3006,PG!D72,Saída!$G$7:$G$3006)</f>
        <v>0</v>
      </c>
      <c r="M72" s="76">
        <f>SUMIF(Saída!$D$7:$D$3006,PG!D72,Saída!$I$7:$I$3006)</f>
        <v>0</v>
      </c>
      <c r="N72" s="77">
        <f t="shared" ref="N72:N135" si="4">J72+F72-L72</f>
        <v>0</v>
      </c>
      <c r="O72" s="77">
        <f t="shared" ref="O72:O135" si="5">IFERROR(((F72*H72)+(J72*K72))/(F72+J72),H72)</f>
        <v>0</v>
      </c>
      <c r="P72" s="78">
        <f t="shared" ref="P72:P135" si="6">F72*H72</f>
        <v>0</v>
      </c>
      <c r="Q72" s="99" t="str">
        <f t="shared" ref="Q72:Q135" si="7">IF(E72="","",IF(N72&gt;E72,1,0))</f>
        <v/>
      </c>
      <c r="R72" s="99"/>
      <c r="S72" s="93"/>
      <c r="T72" s="93"/>
      <c r="U72" s="93"/>
      <c r="V72" s="93"/>
      <c r="W72" s="93"/>
      <c r="X72" s="93"/>
      <c r="Y72" s="93"/>
      <c r="Z72" s="69"/>
    </row>
    <row r="73" spans="3:26" ht="30" customHeight="1">
      <c r="C73" s="32"/>
      <c r="D73" s="12"/>
      <c r="E73" s="33"/>
      <c r="F73" s="34"/>
      <c r="G73" s="35"/>
      <c r="H73" s="36"/>
      <c r="I73" s="2">
        <v>67</v>
      </c>
      <c r="J73" s="76">
        <f>SUMIF(Entrada!$D$7:$D$3006,D73,Entrada!$H$7:$H$3006)</f>
        <v>0</v>
      </c>
      <c r="K73" s="76" t="e">
        <f>SUMIF(Entrada!$D$7:$D$3006,PG!D73,Entrada!$L$7:$L$3006)/SUMIF(Entrada!$D$7:$D$3006,PG!D73,Entrada!$H$7:$H$3006)</f>
        <v>#DIV/0!</v>
      </c>
      <c r="L73" s="76">
        <f>SUMIF(Saída!$D$7:$D$3006,PG!D73,Saída!$G$7:$G$3006)</f>
        <v>0</v>
      </c>
      <c r="M73" s="76">
        <f>SUMIF(Saída!$D$7:$D$3006,PG!D73,Saída!$I$7:$I$3006)</f>
        <v>0</v>
      </c>
      <c r="N73" s="77">
        <f t="shared" si="4"/>
        <v>0</v>
      </c>
      <c r="O73" s="77">
        <f t="shared" si="5"/>
        <v>0</v>
      </c>
      <c r="P73" s="78">
        <f t="shared" si="6"/>
        <v>0</v>
      </c>
      <c r="Q73" s="99" t="str">
        <f t="shared" si="7"/>
        <v/>
      </c>
      <c r="R73" s="99"/>
      <c r="S73" s="93"/>
      <c r="T73" s="93"/>
      <c r="U73" s="93"/>
      <c r="V73" s="93"/>
      <c r="W73" s="93"/>
      <c r="X73" s="93"/>
      <c r="Y73" s="93"/>
      <c r="Z73" s="69"/>
    </row>
    <row r="74" spans="3:26" ht="30" customHeight="1">
      <c r="C74" s="32"/>
      <c r="D74" s="12"/>
      <c r="E74" s="33"/>
      <c r="F74" s="34"/>
      <c r="G74" s="35"/>
      <c r="H74" s="36"/>
      <c r="I74" s="2">
        <v>68</v>
      </c>
      <c r="J74" s="76">
        <f>SUMIF(Entrada!$D$7:$D$3006,D74,Entrada!$H$7:$H$3006)</f>
        <v>0</v>
      </c>
      <c r="K74" s="76" t="e">
        <f>SUMIF(Entrada!$D$7:$D$3006,PG!D74,Entrada!$L$7:$L$3006)/SUMIF(Entrada!$D$7:$D$3006,PG!D74,Entrada!$H$7:$H$3006)</f>
        <v>#DIV/0!</v>
      </c>
      <c r="L74" s="76">
        <f>SUMIF(Saída!$D$7:$D$3006,PG!D74,Saída!$G$7:$G$3006)</f>
        <v>0</v>
      </c>
      <c r="M74" s="76">
        <f>SUMIF(Saída!$D$7:$D$3006,PG!D74,Saída!$I$7:$I$3006)</f>
        <v>0</v>
      </c>
      <c r="N74" s="77">
        <f t="shared" si="4"/>
        <v>0</v>
      </c>
      <c r="O74" s="77">
        <f t="shared" si="5"/>
        <v>0</v>
      </c>
      <c r="P74" s="78">
        <f t="shared" si="6"/>
        <v>0</v>
      </c>
      <c r="Q74" s="99" t="str">
        <f t="shared" si="7"/>
        <v/>
      </c>
      <c r="R74" s="99"/>
      <c r="S74" s="93"/>
      <c r="T74" s="93"/>
      <c r="U74" s="93"/>
      <c r="V74" s="93"/>
      <c r="W74" s="93"/>
      <c r="X74" s="93"/>
      <c r="Y74" s="93"/>
      <c r="Z74" s="69"/>
    </row>
    <row r="75" spans="3:26" ht="30" customHeight="1">
      <c r="C75" s="32"/>
      <c r="D75" s="12"/>
      <c r="E75" s="33"/>
      <c r="F75" s="34"/>
      <c r="G75" s="35"/>
      <c r="H75" s="36"/>
      <c r="I75" s="2">
        <v>69</v>
      </c>
      <c r="J75" s="76">
        <f>SUMIF(Entrada!$D$7:$D$3006,D75,Entrada!$H$7:$H$3006)</f>
        <v>0</v>
      </c>
      <c r="K75" s="76" t="e">
        <f>SUMIF(Entrada!$D$7:$D$3006,PG!D75,Entrada!$L$7:$L$3006)/SUMIF(Entrada!$D$7:$D$3006,PG!D75,Entrada!$H$7:$H$3006)</f>
        <v>#DIV/0!</v>
      </c>
      <c r="L75" s="76">
        <f>SUMIF(Saída!$D$7:$D$3006,PG!D75,Saída!$G$7:$G$3006)</f>
        <v>0</v>
      </c>
      <c r="M75" s="76">
        <f>SUMIF(Saída!$D$7:$D$3006,PG!D75,Saída!$I$7:$I$3006)</f>
        <v>0</v>
      </c>
      <c r="N75" s="77">
        <f t="shared" si="4"/>
        <v>0</v>
      </c>
      <c r="O75" s="77">
        <f t="shared" si="5"/>
        <v>0</v>
      </c>
      <c r="P75" s="78">
        <f t="shared" si="6"/>
        <v>0</v>
      </c>
      <c r="Q75" s="99" t="str">
        <f t="shared" si="7"/>
        <v/>
      </c>
      <c r="R75" s="99"/>
      <c r="S75" s="93"/>
      <c r="T75" s="93"/>
      <c r="U75" s="93"/>
      <c r="V75" s="93"/>
      <c r="W75" s="93"/>
      <c r="X75" s="93"/>
      <c r="Y75" s="93"/>
      <c r="Z75" s="69"/>
    </row>
    <row r="76" spans="3:26" ht="30" customHeight="1">
      <c r="C76" s="32"/>
      <c r="D76" s="12"/>
      <c r="E76" s="33"/>
      <c r="F76" s="34"/>
      <c r="G76" s="35"/>
      <c r="H76" s="36"/>
      <c r="I76" s="2">
        <v>70</v>
      </c>
      <c r="J76" s="76">
        <f>SUMIF(Entrada!$D$7:$D$3006,D76,Entrada!$H$7:$H$3006)</f>
        <v>0</v>
      </c>
      <c r="K76" s="76" t="e">
        <f>SUMIF(Entrada!$D$7:$D$3006,PG!D76,Entrada!$L$7:$L$3006)/SUMIF(Entrada!$D$7:$D$3006,PG!D76,Entrada!$H$7:$H$3006)</f>
        <v>#DIV/0!</v>
      </c>
      <c r="L76" s="76">
        <f>SUMIF(Saída!$D$7:$D$3006,PG!D76,Saída!$G$7:$G$3006)</f>
        <v>0</v>
      </c>
      <c r="M76" s="76">
        <f>SUMIF(Saída!$D$7:$D$3006,PG!D76,Saída!$I$7:$I$3006)</f>
        <v>0</v>
      </c>
      <c r="N76" s="77">
        <f t="shared" si="4"/>
        <v>0</v>
      </c>
      <c r="O76" s="77">
        <f t="shared" si="5"/>
        <v>0</v>
      </c>
      <c r="P76" s="78">
        <f t="shared" si="6"/>
        <v>0</v>
      </c>
      <c r="Q76" s="99" t="str">
        <f t="shared" si="7"/>
        <v/>
      </c>
      <c r="R76" s="99"/>
      <c r="S76" s="93"/>
      <c r="T76" s="93"/>
      <c r="U76" s="93"/>
      <c r="V76" s="93"/>
      <c r="W76" s="93"/>
      <c r="X76" s="93"/>
      <c r="Y76" s="93"/>
      <c r="Z76" s="69"/>
    </row>
    <row r="77" spans="3:26" ht="30" customHeight="1">
      <c r="C77" s="32"/>
      <c r="D77" s="12"/>
      <c r="E77" s="33"/>
      <c r="F77" s="34"/>
      <c r="G77" s="35"/>
      <c r="H77" s="36"/>
      <c r="I77" s="2">
        <v>71</v>
      </c>
      <c r="J77" s="76">
        <f>SUMIF(Entrada!$D$7:$D$3006,D77,Entrada!$H$7:$H$3006)</f>
        <v>0</v>
      </c>
      <c r="K77" s="76" t="e">
        <f>SUMIF(Entrada!$D$7:$D$3006,PG!D77,Entrada!$L$7:$L$3006)/SUMIF(Entrada!$D$7:$D$3006,PG!D77,Entrada!$H$7:$H$3006)</f>
        <v>#DIV/0!</v>
      </c>
      <c r="L77" s="76">
        <f>SUMIF(Saída!$D$7:$D$3006,PG!D77,Saída!$G$7:$G$3006)</f>
        <v>0</v>
      </c>
      <c r="M77" s="76">
        <f>SUMIF(Saída!$D$7:$D$3006,PG!D77,Saída!$I$7:$I$3006)</f>
        <v>0</v>
      </c>
      <c r="N77" s="77">
        <f t="shared" si="4"/>
        <v>0</v>
      </c>
      <c r="O77" s="77">
        <f t="shared" si="5"/>
        <v>0</v>
      </c>
      <c r="P77" s="78">
        <f t="shared" si="6"/>
        <v>0</v>
      </c>
      <c r="Q77" s="99" t="str">
        <f t="shared" si="7"/>
        <v/>
      </c>
      <c r="R77" s="99"/>
      <c r="S77" s="93"/>
      <c r="T77" s="93"/>
      <c r="U77" s="93"/>
      <c r="V77" s="93"/>
      <c r="W77" s="93"/>
      <c r="X77" s="93"/>
      <c r="Y77" s="93"/>
      <c r="Z77" s="69"/>
    </row>
    <row r="78" spans="3:26" ht="30" customHeight="1">
      <c r="C78" s="32"/>
      <c r="D78" s="12"/>
      <c r="E78" s="33"/>
      <c r="F78" s="34"/>
      <c r="G78" s="35"/>
      <c r="H78" s="36"/>
      <c r="I78" s="2">
        <v>72</v>
      </c>
      <c r="J78" s="76">
        <f>SUMIF(Entrada!$D$7:$D$3006,D78,Entrada!$H$7:$H$3006)</f>
        <v>0</v>
      </c>
      <c r="K78" s="76" t="e">
        <f>SUMIF(Entrada!$D$7:$D$3006,PG!D78,Entrada!$L$7:$L$3006)/SUMIF(Entrada!$D$7:$D$3006,PG!D78,Entrada!$H$7:$H$3006)</f>
        <v>#DIV/0!</v>
      </c>
      <c r="L78" s="76">
        <f>SUMIF(Saída!$D$7:$D$3006,PG!D78,Saída!$G$7:$G$3006)</f>
        <v>0</v>
      </c>
      <c r="M78" s="76">
        <f>SUMIF(Saída!$D$7:$D$3006,PG!D78,Saída!$I$7:$I$3006)</f>
        <v>0</v>
      </c>
      <c r="N78" s="77">
        <f t="shared" si="4"/>
        <v>0</v>
      </c>
      <c r="O78" s="77">
        <f t="shared" si="5"/>
        <v>0</v>
      </c>
      <c r="P78" s="78">
        <f t="shared" si="6"/>
        <v>0</v>
      </c>
      <c r="Q78" s="99" t="str">
        <f t="shared" si="7"/>
        <v/>
      </c>
      <c r="R78" s="99"/>
      <c r="S78" s="93"/>
      <c r="T78" s="93"/>
      <c r="U78" s="93"/>
      <c r="V78" s="93"/>
      <c r="W78" s="93"/>
      <c r="X78" s="93"/>
      <c r="Y78" s="93"/>
      <c r="Z78" s="69"/>
    </row>
    <row r="79" spans="3:26" ht="30" customHeight="1">
      <c r="C79" s="32"/>
      <c r="D79" s="12"/>
      <c r="E79" s="33"/>
      <c r="F79" s="34"/>
      <c r="G79" s="35"/>
      <c r="H79" s="36"/>
      <c r="I79" s="2">
        <v>73</v>
      </c>
      <c r="J79" s="76">
        <f>SUMIF(Entrada!$D$7:$D$3006,D79,Entrada!$H$7:$H$3006)</f>
        <v>0</v>
      </c>
      <c r="K79" s="76" t="e">
        <f>SUMIF(Entrada!$D$7:$D$3006,PG!D79,Entrada!$L$7:$L$3006)/SUMIF(Entrada!$D$7:$D$3006,PG!D79,Entrada!$H$7:$H$3006)</f>
        <v>#DIV/0!</v>
      </c>
      <c r="L79" s="76">
        <f>SUMIF(Saída!$D$7:$D$3006,PG!D79,Saída!$G$7:$G$3006)</f>
        <v>0</v>
      </c>
      <c r="M79" s="76">
        <f>SUMIF(Saída!$D$7:$D$3006,PG!D79,Saída!$I$7:$I$3006)</f>
        <v>0</v>
      </c>
      <c r="N79" s="77">
        <f t="shared" si="4"/>
        <v>0</v>
      </c>
      <c r="O79" s="77">
        <f t="shared" si="5"/>
        <v>0</v>
      </c>
      <c r="P79" s="78">
        <f t="shared" si="6"/>
        <v>0</v>
      </c>
      <c r="Q79" s="99" t="str">
        <f t="shared" si="7"/>
        <v/>
      </c>
      <c r="R79" s="99"/>
      <c r="S79" s="93"/>
      <c r="T79" s="93"/>
      <c r="U79" s="93"/>
      <c r="V79" s="93"/>
      <c r="W79" s="93"/>
      <c r="X79" s="93"/>
      <c r="Y79" s="93"/>
      <c r="Z79" s="69"/>
    </row>
    <row r="80" spans="3:26" ht="30" customHeight="1">
      <c r="C80" s="32"/>
      <c r="D80" s="12"/>
      <c r="E80" s="33"/>
      <c r="F80" s="34"/>
      <c r="G80" s="35"/>
      <c r="H80" s="36"/>
      <c r="I80" s="2">
        <v>74</v>
      </c>
      <c r="J80" s="76">
        <f>SUMIF(Entrada!$D$7:$D$3006,D80,Entrada!$H$7:$H$3006)</f>
        <v>0</v>
      </c>
      <c r="K80" s="76" t="e">
        <f>SUMIF(Entrada!$D$7:$D$3006,PG!D80,Entrada!$L$7:$L$3006)/SUMIF(Entrada!$D$7:$D$3006,PG!D80,Entrada!$H$7:$H$3006)</f>
        <v>#DIV/0!</v>
      </c>
      <c r="L80" s="76">
        <f>SUMIF(Saída!$D$7:$D$3006,PG!D80,Saída!$G$7:$G$3006)</f>
        <v>0</v>
      </c>
      <c r="M80" s="76">
        <f>SUMIF(Saída!$D$7:$D$3006,PG!D80,Saída!$I$7:$I$3006)</f>
        <v>0</v>
      </c>
      <c r="N80" s="77">
        <f t="shared" si="4"/>
        <v>0</v>
      </c>
      <c r="O80" s="77">
        <f t="shared" si="5"/>
        <v>0</v>
      </c>
      <c r="P80" s="78">
        <f t="shared" si="6"/>
        <v>0</v>
      </c>
      <c r="Q80" s="99" t="str">
        <f t="shared" si="7"/>
        <v/>
      </c>
      <c r="R80" s="99"/>
      <c r="S80" s="93"/>
      <c r="T80" s="93"/>
      <c r="U80" s="93"/>
      <c r="V80" s="93"/>
      <c r="W80" s="93"/>
      <c r="X80" s="93"/>
      <c r="Y80" s="93"/>
      <c r="Z80" s="69"/>
    </row>
    <row r="81" spans="3:26" ht="30" customHeight="1">
      <c r="C81" s="32"/>
      <c r="D81" s="12"/>
      <c r="E81" s="33"/>
      <c r="F81" s="34"/>
      <c r="G81" s="35"/>
      <c r="H81" s="36"/>
      <c r="I81" s="2">
        <v>75</v>
      </c>
      <c r="J81" s="76">
        <f>SUMIF(Entrada!$D$7:$D$3006,D81,Entrada!$H$7:$H$3006)</f>
        <v>0</v>
      </c>
      <c r="K81" s="76" t="e">
        <f>SUMIF(Entrada!$D$7:$D$3006,PG!D81,Entrada!$L$7:$L$3006)/SUMIF(Entrada!$D$7:$D$3006,PG!D81,Entrada!$H$7:$H$3006)</f>
        <v>#DIV/0!</v>
      </c>
      <c r="L81" s="76">
        <f>SUMIF(Saída!$D$7:$D$3006,PG!D81,Saída!$G$7:$G$3006)</f>
        <v>0</v>
      </c>
      <c r="M81" s="76">
        <f>SUMIF(Saída!$D$7:$D$3006,PG!D81,Saída!$I$7:$I$3006)</f>
        <v>0</v>
      </c>
      <c r="N81" s="77">
        <f t="shared" si="4"/>
        <v>0</v>
      </c>
      <c r="O81" s="77">
        <f t="shared" si="5"/>
        <v>0</v>
      </c>
      <c r="P81" s="78">
        <f t="shared" si="6"/>
        <v>0</v>
      </c>
      <c r="Q81" s="99" t="str">
        <f t="shared" si="7"/>
        <v/>
      </c>
      <c r="R81" s="99"/>
      <c r="S81" s="93"/>
      <c r="T81" s="93"/>
      <c r="U81" s="93"/>
      <c r="V81" s="93"/>
      <c r="W81" s="93"/>
      <c r="X81" s="93"/>
      <c r="Y81" s="93"/>
      <c r="Z81" s="69"/>
    </row>
    <row r="82" spans="3:26" ht="30" customHeight="1">
      <c r="C82" s="32"/>
      <c r="D82" s="12"/>
      <c r="E82" s="33"/>
      <c r="F82" s="34"/>
      <c r="G82" s="35"/>
      <c r="H82" s="36"/>
      <c r="I82" s="2">
        <v>76</v>
      </c>
      <c r="J82" s="76">
        <f>SUMIF(Entrada!$D$7:$D$3006,D82,Entrada!$H$7:$H$3006)</f>
        <v>0</v>
      </c>
      <c r="K82" s="76" t="e">
        <f>SUMIF(Entrada!$D$7:$D$3006,PG!D82,Entrada!$L$7:$L$3006)/SUMIF(Entrada!$D$7:$D$3006,PG!D82,Entrada!$H$7:$H$3006)</f>
        <v>#DIV/0!</v>
      </c>
      <c r="L82" s="76">
        <f>SUMIF(Saída!$D$7:$D$3006,PG!D82,Saída!$G$7:$G$3006)</f>
        <v>0</v>
      </c>
      <c r="M82" s="76">
        <f>SUMIF(Saída!$D$7:$D$3006,PG!D82,Saída!$I$7:$I$3006)</f>
        <v>0</v>
      </c>
      <c r="N82" s="77">
        <f t="shared" si="4"/>
        <v>0</v>
      </c>
      <c r="O82" s="77">
        <f t="shared" si="5"/>
        <v>0</v>
      </c>
      <c r="P82" s="78">
        <f t="shared" si="6"/>
        <v>0</v>
      </c>
      <c r="Q82" s="99" t="str">
        <f t="shared" si="7"/>
        <v/>
      </c>
      <c r="R82" s="99"/>
      <c r="S82" s="93"/>
      <c r="T82" s="93"/>
      <c r="U82" s="93"/>
      <c r="V82" s="93"/>
      <c r="W82" s="93"/>
      <c r="X82" s="93"/>
      <c r="Y82" s="93"/>
      <c r="Z82" s="69"/>
    </row>
    <row r="83" spans="3:26" ht="30" customHeight="1">
      <c r="C83" s="32"/>
      <c r="D83" s="12"/>
      <c r="E83" s="33"/>
      <c r="F83" s="34"/>
      <c r="G83" s="35"/>
      <c r="H83" s="36"/>
      <c r="I83" s="2">
        <v>77</v>
      </c>
      <c r="J83" s="76">
        <f>SUMIF(Entrada!$D$7:$D$3006,D83,Entrada!$H$7:$H$3006)</f>
        <v>0</v>
      </c>
      <c r="K83" s="76" t="e">
        <f>SUMIF(Entrada!$D$7:$D$3006,PG!D83,Entrada!$L$7:$L$3006)/SUMIF(Entrada!$D$7:$D$3006,PG!D83,Entrada!$H$7:$H$3006)</f>
        <v>#DIV/0!</v>
      </c>
      <c r="L83" s="76">
        <f>SUMIF(Saída!$D$7:$D$3006,PG!D83,Saída!$G$7:$G$3006)</f>
        <v>0</v>
      </c>
      <c r="M83" s="76">
        <f>SUMIF(Saída!$D$7:$D$3006,PG!D83,Saída!$I$7:$I$3006)</f>
        <v>0</v>
      </c>
      <c r="N83" s="77">
        <f t="shared" si="4"/>
        <v>0</v>
      </c>
      <c r="O83" s="77">
        <f t="shared" si="5"/>
        <v>0</v>
      </c>
      <c r="P83" s="78">
        <f t="shared" si="6"/>
        <v>0</v>
      </c>
      <c r="Q83" s="99" t="str">
        <f t="shared" si="7"/>
        <v/>
      </c>
      <c r="R83" s="99"/>
      <c r="S83" s="93"/>
      <c r="T83" s="93"/>
      <c r="U83" s="93"/>
      <c r="V83" s="93"/>
      <c r="W83" s="93"/>
      <c r="X83" s="93"/>
      <c r="Y83" s="93"/>
      <c r="Z83" s="69"/>
    </row>
    <row r="84" spans="3:26" ht="30" customHeight="1">
      <c r="C84" s="32"/>
      <c r="D84" s="12"/>
      <c r="E84" s="33"/>
      <c r="F84" s="34"/>
      <c r="G84" s="35"/>
      <c r="H84" s="36"/>
      <c r="I84" s="2">
        <v>78</v>
      </c>
      <c r="J84" s="76">
        <f>SUMIF(Entrada!$D$7:$D$3006,D84,Entrada!$H$7:$H$3006)</f>
        <v>0</v>
      </c>
      <c r="K84" s="76" t="e">
        <f>SUMIF(Entrada!$D$7:$D$3006,PG!D84,Entrada!$L$7:$L$3006)/SUMIF(Entrada!$D$7:$D$3006,PG!D84,Entrada!$H$7:$H$3006)</f>
        <v>#DIV/0!</v>
      </c>
      <c r="L84" s="76">
        <f>SUMIF(Saída!$D$7:$D$3006,PG!D84,Saída!$G$7:$G$3006)</f>
        <v>0</v>
      </c>
      <c r="M84" s="76">
        <f>SUMIF(Saída!$D$7:$D$3006,PG!D84,Saída!$I$7:$I$3006)</f>
        <v>0</v>
      </c>
      <c r="N84" s="77">
        <f t="shared" si="4"/>
        <v>0</v>
      </c>
      <c r="O84" s="77">
        <f t="shared" si="5"/>
        <v>0</v>
      </c>
      <c r="P84" s="78">
        <f t="shared" si="6"/>
        <v>0</v>
      </c>
      <c r="Q84" s="99" t="str">
        <f t="shared" si="7"/>
        <v/>
      </c>
      <c r="R84" s="99"/>
      <c r="S84" s="93"/>
      <c r="T84" s="93"/>
      <c r="U84" s="93"/>
      <c r="V84" s="93"/>
      <c r="W84" s="93"/>
      <c r="X84" s="93"/>
      <c r="Y84" s="93"/>
      <c r="Z84" s="69"/>
    </row>
    <row r="85" spans="3:26" ht="30" customHeight="1">
      <c r="C85" s="32"/>
      <c r="D85" s="12"/>
      <c r="E85" s="33"/>
      <c r="F85" s="34"/>
      <c r="G85" s="35"/>
      <c r="H85" s="36"/>
      <c r="I85" s="2">
        <v>79</v>
      </c>
      <c r="J85" s="76">
        <f>SUMIF(Entrada!$D$7:$D$3006,D85,Entrada!$H$7:$H$3006)</f>
        <v>0</v>
      </c>
      <c r="K85" s="76" t="e">
        <f>SUMIF(Entrada!$D$7:$D$3006,PG!D85,Entrada!$L$7:$L$3006)/SUMIF(Entrada!$D$7:$D$3006,PG!D85,Entrada!$H$7:$H$3006)</f>
        <v>#DIV/0!</v>
      </c>
      <c r="L85" s="76">
        <f>SUMIF(Saída!$D$7:$D$3006,PG!D85,Saída!$G$7:$G$3006)</f>
        <v>0</v>
      </c>
      <c r="M85" s="76">
        <f>SUMIF(Saída!$D$7:$D$3006,PG!D85,Saída!$I$7:$I$3006)</f>
        <v>0</v>
      </c>
      <c r="N85" s="77">
        <f t="shared" si="4"/>
        <v>0</v>
      </c>
      <c r="O85" s="77">
        <f t="shared" si="5"/>
        <v>0</v>
      </c>
      <c r="P85" s="78">
        <f t="shared" si="6"/>
        <v>0</v>
      </c>
      <c r="Q85" s="99" t="str">
        <f t="shared" si="7"/>
        <v/>
      </c>
      <c r="R85" s="99"/>
      <c r="S85" s="93"/>
      <c r="T85" s="93"/>
      <c r="U85" s="93"/>
      <c r="V85" s="93"/>
      <c r="W85" s="93"/>
      <c r="X85" s="93"/>
      <c r="Y85" s="93"/>
      <c r="Z85" s="69"/>
    </row>
    <row r="86" spans="3:26" ht="30" customHeight="1">
      <c r="C86" s="32"/>
      <c r="D86" s="12"/>
      <c r="E86" s="33"/>
      <c r="F86" s="34"/>
      <c r="G86" s="35"/>
      <c r="H86" s="36"/>
      <c r="I86" s="2">
        <v>80</v>
      </c>
      <c r="J86" s="76">
        <f>SUMIF(Entrada!$D$7:$D$3006,D86,Entrada!$H$7:$H$3006)</f>
        <v>0</v>
      </c>
      <c r="K86" s="76" t="e">
        <f>SUMIF(Entrada!$D$7:$D$3006,PG!D86,Entrada!$L$7:$L$3006)/SUMIF(Entrada!$D$7:$D$3006,PG!D86,Entrada!$H$7:$H$3006)</f>
        <v>#DIV/0!</v>
      </c>
      <c r="L86" s="76">
        <f>SUMIF(Saída!$D$7:$D$3006,PG!D86,Saída!$G$7:$G$3006)</f>
        <v>0</v>
      </c>
      <c r="M86" s="76">
        <f>SUMIF(Saída!$D$7:$D$3006,PG!D86,Saída!$I$7:$I$3006)</f>
        <v>0</v>
      </c>
      <c r="N86" s="77">
        <f t="shared" si="4"/>
        <v>0</v>
      </c>
      <c r="O86" s="77">
        <f t="shared" si="5"/>
        <v>0</v>
      </c>
      <c r="P86" s="78">
        <f t="shared" si="6"/>
        <v>0</v>
      </c>
      <c r="Q86" s="99" t="str">
        <f t="shared" si="7"/>
        <v/>
      </c>
      <c r="R86" s="99"/>
      <c r="S86" s="93"/>
      <c r="T86" s="93"/>
      <c r="U86" s="93"/>
      <c r="V86" s="93"/>
      <c r="W86" s="93"/>
      <c r="X86" s="93"/>
      <c r="Y86" s="93"/>
      <c r="Z86" s="69"/>
    </row>
    <row r="87" spans="3:26" ht="30" customHeight="1">
      <c r="C87" s="32"/>
      <c r="D87" s="12"/>
      <c r="E87" s="33"/>
      <c r="F87" s="34"/>
      <c r="G87" s="35"/>
      <c r="H87" s="36"/>
      <c r="I87" s="2">
        <v>81</v>
      </c>
      <c r="J87" s="76">
        <f>SUMIF(Entrada!$D$7:$D$3006,D87,Entrada!$H$7:$H$3006)</f>
        <v>0</v>
      </c>
      <c r="K87" s="76" t="e">
        <f>SUMIF(Entrada!$D$7:$D$3006,PG!D87,Entrada!$L$7:$L$3006)/SUMIF(Entrada!$D$7:$D$3006,PG!D87,Entrada!$H$7:$H$3006)</f>
        <v>#DIV/0!</v>
      </c>
      <c r="L87" s="76">
        <f>SUMIF(Saída!$D$7:$D$3006,PG!D87,Saída!$G$7:$G$3006)</f>
        <v>0</v>
      </c>
      <c r="M87" s="76">
        <f>SUMIF(Saída!$D$7:$D$3006,PG!D87,Saída!$I$7:$I$3006)</f>
        <v>0</v>
      </c>
      <c r="N87" s="77">
        <f t="shared" si="4"/>
        <v>0</v>
      </c>
      <c r="O87" s="77">
        <f t="shared" si="5"/>
        <v>0</v>
      </c>
      <c r="P87" s="78">
        <f t="shared" si="6"/>
        <v>0</v>
      </c>
      <c r="Q87" s="99" t="str">
        <f t="shared" si="7"/>
        <v/>
      </c>
      <c r="R87" s="99"/>
      <c r="S87" s="93"/>
      <c r="T87" s="93"/>
      <c r="U87" s="93"/>
      <c r="V87" s="93"/>
      <c r="W87" s="93"/>
      <c r="X87" s="93"/>
      <c r="Y87" s="93"/>
      <c r="Z87" s="69"/>
    </row>
    <row r="88" spans="3:26" ht="30" customHeight="1">
      <c r="C88" s="32"/>
      <c r="D88" s="12"/>
      <c r="E88" s="33"/>
      <c r="F88" s="34"/>
      <c r="G88" s="35"/>
      <c r="H88" s="36"/>
      <c r="I88" s="2">
        <v>82</v>
      </c>
      <c r="J88" s="76">
        <f>SUMIF(Entrada!$D$7:$D$3006,D88,Entrada!$H$7:$H$3006)</f>
        <v>0</v>
      </c>
      <c r="K88" s="76" t="e">
        <f>SUMIF(Entrada!$D$7:$D$3006,PG!D88,Entrada!$L$7:$L$3006)/SUMIF(Entrada!$D$7:$D$3006,PG!D88,Entrada!$H$7:$H$3006)</f>
        <v>#DIV/0!</v>
      </c>
      <c r="L88" s="76">
        <f>SUMIF(Saída!$D$7:$D$3006,PG!D88,Saída!$G$7:$G$3006)</f>
        <v>0</v>
      </c>
      <c r="M88" s="76">
        <f>SUMIF(Saída!$D$7:$D$3006,PG!D88,Saída!$I$7:$I$3006)</f>
        <v>0</v>
      </c>
      <c r="N88" s="77">
        <f t="shared" si="4"/>
        <v>0</v>
      </c>
      <c r="O88" s="77">
        <f t="shared" si="5"/>
        <v>0</v>
      </c>
      <c r="P88" s="78">
        <f t="shared" si="6"/>
        <v>0</v>
      </c>
      <c r="Q88" s="99" t="str">
        <f t="shared" si="7"/>
        <v/>
      </c>
      <c r="R88" s="99"/>
      <c r="S88" s="93"/>
      <c r="T88" s="93"/>
      <c r="U88" s="93"/>
      <c r="V88" s="93"/>
      <c r="W88" s="93"/>
      <c r="X88" s="93"/>
      <c r="Y88" s="93"/>
      <c r="Z88" s="69"/>
    </row>
    <row r="89" spans="3:26" ht="30" customHeight="1">
      <c r="C89" s="32"/>
      <c r="D89" s="12"/>
      <c r="E89" s="33"/>
      <c r="F89" s="34"/>
      <c r="G89" s="35"/>
      <c r="H89" s="36"/>
      <c r="I89" s="2">
        <v>83</v>
      </c>
      <c r="J89" s="76">
        <f>SUMIF(Entrada!$D$7:$D$3006,D89,Entrada!$H$7:$H$3006)</f>
        <v>0</v>
      </c>
      <c r="K89" s="76" t="e">
        <f>SUMIF(Entrada!$D$7:$D$3006,PG!D89,Entrada!$L$7:$L$3006)/SUMIF(Entrada!$D$7:$D$3006,PG!D89,Entrada!$H$7:$H$3006)</f>
        <v>#DIV/0!</v>
      </c>
      <c r="L89" s="76">
        <f>SUMIF(Saída!$D$7:$D$3006,PG!D89,Saída!$G$7:$G$3006)</f>
        <v>0</v>
      </c>
      <c r="M89" s="76">
        <f>SUMIF(Saída!$D$7:$D$3006,PG!D89,Saída!$I$7:$I$3006)</f>
        <v>0</v>
      </c>
      <c r="N89" s="77">
        <f t="shared" si="4"/>
        <v>0</v>
      </c>
      <c r="O89" s="77">
        <f t="shared" si="5"/>
        <v>0</v>
      </c>
      <c r="P89" s="78">
        <f t="shared" si="6"/>
        <v>0</v>
      </c>
      <c r="Q89" s="99" t="str">
        <f t="shared" si="7"/>
        <v/>
      </c>
      <c r="R89" s="99"/>
      <c r="S89" s="93"/>
      <c r="T89" s="93"/>
      <c r="U89" s="93"/>
      <c r="V89" s="93"/>
      <c r="W89" s="93"/>
      <c r="X89" s="93"/>
      <c r="Y89" s="93"/>
      <c r="Z89" s="69"/>
    </row>
    <row r="90" spans="3:26" ht="30" customHeight="1">
      <c r="C90" s="32"/>
      <c r="D90" s="12"/>
      <c r="E90" s="33"/>
      <c r="F90" s="34"/>
      <c r="G90" s="35"/>
      <c r="H90" s="36"/>
      <c r="I90" s="2">
        <v>84</v>
      </c>
      <c r="J90" s="76">
        <f>SUMIF(Entrada!$D$7:$D$3006,D90,Entrada!$H$7:$H$3006)</f>
        <v>0</v>
      </c>
      <c r="K90" s="76" t="e">
        <f>SUMIF(Entrada!$D$7:$D$3006,PG!D90,Entrada!$L$7:$L$3006)/SUMIF(Entrada!$D$7:$D$3006,PG!D90,Entrada!$H$7:$H$3006)</f>
        <v>#DIV/0!</v>
      </c>
      <c r="L90" s="76">
        <f>SUMIF(Saída!$D$7:$D$3006,PG!D90,Saída!$G$7:$G$3006)</f>
        <v>0</v>
      </c>
      <c r="M90" s="76">
        <f>SUMIF(Saída!$D$7:$D$3006,PG!D90,Saída!$I$7:$I$3006)</f>
        <v>0</v>
      </c>
      <c r="N90" s="77">
        <f t="shared" si="4"/>
        <v>0</v>
      </c>
      <c r="O90" s="77">
        <f t="shared" si="5"/>
        <v>0</v>
      </c>
      <c r="P90" s="78">
        <f t="shared" si="6"/>
        <v>0</v>
      </c>
      <c r="Q90" s="99" t="str">
        <f t="shared" si="7"/>
        <v/>
      </c>
      <c r="R90" s="99"/>
      <c r="S90" s="93"/>
      <c r="T90" s="93"/>
      <c r="U90" s="93"/>
      <c r="V90" s="93"/>
      <c r="W90" s="93"/>
      <c r="X90" s="93"/>
      <c r="Y90" s="93"/>
      <c r="Z90" s="69"/>
    </row>
    <row r="91" spans="3:26" ht="30" customHeight="1">
      <c r="C91" s="32"/>
      <c r="D91" s="12"/>
      <c r="E91" s="33"/>
      <c r="F91" s="34"/>
      <c r="G91" s="35"/>
      <c r="H91" s="36"/>
      <c r="I91" s="2">
        <v>85</v>
      </c>
      <c r="J91" s="76">
        <f>SUMIF(Entrada!$D$7:$D$3006,D91,Entrada!$H$7:$H$3006)</f>
        <v>0</v>
      </c>
      <c r="K91" s="76" t="e">
        <f>SUMIF(Entrada!$D$7:$D$3006,PG!D91,Entrada!$L$7:$L$3006)/SUMIF(Entrada!$D$7:$D$3006,PG!D91,Entrada!$H$7:$H$3006)</f>
        <v>#DIV/0!</v>
      </c>
      <c r="L91" s="76">
        <f>SUMIF(Saída!$D$7:$D$3006,PG!D91,Saída!$G$7:$G$3006)</f>
        <v>0</v>
      </c>
      <c r="M91" s="76">
        <f>SUMIF(Saída!$D$7:$D$3006,PG!D91,Saída!$I$7:$I$3006)</f>
        <v>0</v>
      </c>
      <c r="N91" s="77">
        <f t="shared" si="4"/>
        <v>0</v>
      </c>
      <c r="O91" s="77">
        <f t="shared" si="5"/>
        <v>0</v>
      </c>
      <c r="P91" s="78">
        <f t="shared" si="6"/>
        <v>0</v>
      </c>
      <c r="Q91" s="99" t="str">
        <f t="shared" si="7"/>
        <v/>
      </c>
      <c r="R91" s="99"/>
      <c r="S91" s="93"/>
      <c r="T91" s="93"/>
      <c r="U91" s="93"/>
      <c r="V91" s="93"/>
      <c r="W91" s="93"/>
      <c r="X91" s="93"/>
      <c r="Y91" s="93"/>
      <c r="Z91" s="69"/>
    </row>
    <row r="92" spans="3:26" ht="30" customHeight="1">
      <c r="C92" s="32"/>
      <c r="D92" s="12"/>
      <c r="E92" s="33"/>
      <c r="F92" s="34"/>
      <c r="G92" s="35"/>
      <c r="H92" s="36"/>
      <c r="I92" s="2">
        <v>86</v>
      </c>
      <c r="J92" s="76">
        <f>SUMIF(Entrada!$D$7:$D$3006,D92,Entrada!$H$7:$H$3006)</f>
        <v>0</v>
      </c>
      <c r="K92" s="76" t="e">
        <f>SUMIF(Entrada!$D$7:$D$3006,PG!D92,Entrada!$L$7:$L$3006)/SUMIF(Entrada!$D$7:$D$3006,PG!D92,Entrada!$H$7:$H$3006)</f>
        <v>#DIV/0!</v>
      </c>
      <c r="L92" s="76">
        <f>SUMIF(Saída!$D$7:$D$3006,PG!D92,Saída!$G$7:$G$3006)</f>
        <v>0</v>
      </c>
      <c r="M92" s="76">
        <f>SUMIF(Saída!$D$7:$D$3006,PG!D92,Saída!$I$7:$I$3006)</f>
        <v>0</v>
      </c>
      <c r="N92" s="77">
        <f t="shared" si="4"/>
        <v>0</v>
      </c>
      <c r="O92" s="77">
        <f t="shared" si="5"/>
        <v>0</v>
      </c>
      <c r="P92" s="78">
        <f t="shared" si="6"/>
        <v>0</v>
      </c>
      <c r="Q92" s="99" t="str">
        <f t="shared" si="7"/>
        <v/>
      </c>
      <c r="R92" s="99"/>
      <c r="S92" s="93"/>
      <c r="T92" s="93"/>
      <c r="U92" s="93"/>
      <c r="V92" s="93"/>
      <c r="W92" s="93"/>
      <c r="X92" s="93"/>
      <c r="Y92" s="93"/>
      <c r="Z92" s="69"/>
    </row>
    <row r="93" spans="3:26" ht="30" customHeight="1">
      <c r="C93" s="32"/>
      <c r="D93" s="12"/>
      <c r="E93" s="33"/>
      <c r="F93" s="34"/>
      <c r="G93" s="35"/>
      <c r="H93" s="36"/>
      <c r="I93" s="2">
        <v>87</v>
      </c>
      <c r="J93" s="76">
        <f>SUMIF(Entrada!$D$7:$D$3006,D93,Entrada!$H$7:$H$3006)</f>
        <v>0</v>
      </c>
      <c r="K93" s="76" t="e">
        <f>SUMIF(Entrada!$D$7:$D$3006,PG!D93,Entrada!$L$7:$L$3006)/SUMIF(Entrada!$D$7:$D$3006,PG!D93,Entrada!$H$7:$H$3006)</f>
        <v>#DIV/0!</v>
      </c>
      <c r="L93" s="76">
        <f>SUMIF(Saída!$D$7:$D$3006,PG!D93,Saída!$G$7:$G$3006)</f>
        <v>0</v>
      </c>
      <c r="M93" s="76">
        <f>SUMIF(Saída!$D$7:$D$3006,PG!D93,Saída!$I$7:$I$3006)</f>
        <v>0</v>
      </c>
      <c r="N93" s="77">
        <f t="shared" si="4"/>
        <v>0</v>
      </c>
      <c r="O93" s="77">
        <f t="shared" si="5"/>
        <v>0</v>
      </c>
      <c r="P93" s="78">
        <f t="shared" si="6"/>
        <v>0</v>
      </c>
      <c r="Q93" s="99" t="str">
        <f t="shared" si="7"/>
        <v/>
      </c>
      <c r="R93" s="99"/>
      <c r="S93" s="93"/>
      <c r="T93" s="93"/>
      <c r="U93" s="93"/>
      <c r="V93" s="93"/>
      <c r="W93" s="93"/>
      <c r="X93" s="93"/>
      <c r="Y93" s="93"/>
      <c r="Z93" s="69"/>
    </row>
    <row r="94" spans="3:26" ht="30" customHeight="1">
      <c r="C94" s="32"/>
      <c r="D94" s="12"/>
      <c r="E94" s="33"/>
      <c r="F94" s="34"/>
      <c r="G94" s="35"/>
      <c r="H94" s="36"/>
      <c r="I94" s="2">
        <v>88</v>
      </c>
      <c r="J94" s="76">
        <f>SUMIF(Entrada!$D$7:$D$3006,D94,Entrada!$H$7:$H$3006)</f>
        <v>0</v>
      </c>
      <c r="K94" s="76" t="e">
        <f>SUMIF(Entrada!$D$7:$D$3006,PG!D94,Entrada!$L$7:$L$3006)/SUMIF(Entrada!$D$7:$D$3006,PG!D94,Entrada!$H$7:$H$3006)</f>
        <v>#DIV/0!</v>
      </c>
      <c r="L94" s="76">
        <f>SUMIF(Saída!$D$7:$D$3006,PG!D94,Saída!$G$7:$G$3006)</f>
        <v>0</v>
      </c>
      <c r="M94" s="76">
        <f>SUMIF(Saída!$D$7:$D$3006,PG!D94,Saída!$I$7:$I$3006)</f>
        <v>0</v>
      </c>
      <c r="N94" s="77">
        <f t="shared" si="4"/>
        <v>0</v>
      </c>
      <c r="O94" s="77">
        <f t="shared" si="5"/>
        <v>0</v>
      </c>
      <c r="P94" s="78">
        <f t="shared" si="6"/>
        <v>0</v>
      </c>
      <c r="Q94" s="99" t="str">
        <f t="shared" si="7"/>
        <v/>
      </c>
      <c r="R94" s="99"/>
      <c r="S94" s="93"/>
      <c r="T94" s="93"/>
      <c r="U94" s="93"/>
      <c r="V94" s="93"/>
      <c r="W94" s="93"/>
      <c r="X94" s="93"/>
      <c r="Y94" s="93"/>
      <c r="Z94" s="69"/>
    </row>
    <row r="95" spans="3:26" ht="30" customHeight="1">
      <c r="C95" s="32"/>
      <c r="D95" s="12"/>
      <c r="E95" s="33"/>
      <c r="F95" s="34"/>
      <c r="G95" s="35"/>
      <c r="H95" s="36"/>
      <c r="I95" s="2">
        <v>89</v>
      </c>
      <c r="J95" s="76">
        <f>SUMIF(Entrada!$D$7:$D$3006,D95,Entrada!$H$7:$H$3006)</f>
        <v>0</v>
      </c>
      <c r="K95" s="76" t="e">
        <f>SUMIF(Entrada!$D$7:$D$3006,PG!D95,Entrada!$L$7:$L$3006)/SUMIF(Entrada!$D$7:$D$3006,PG!D95,Entrada!$H$7:$H$3006)</f>
        <v>#DIV/0!</v>
      </c>
      <c r="L95" s="76">
        <f>SUMIF(Saída!$D$7:$D$3006,PG!D95,Saída!$G$7:$G$3006)</f>
        <v>0</v>
      </c>
      <c r="M95" s="76">
        <f>SUMIF(Saída!$D$7:$D$3006,PG!D95,Saída!$I$7:$I$3006)</f>
        <v>0</v>
      </c>
      <c r="N95" s="77">
        <f t="shared" si="4"/>
        <v>0</v>
      </c>
      <c r="O95" s="77">
        <f t="shared" si="5"/>
        <v>0</v>
      </c>
      <c r="P95" s="78">
        <f t="shared" si="6"/>
        <v>0</v>
      </c>
      <c r="Q95" s="99" t="str">
        <f t="shared" si="7"/>
        <v/>
      </c>
      <c r="R95" s="99"/>
      <c r="S95" s="93"/>
      <c r="T95" s="93"/>
      <c r="U95" s="93"/>
      <c r="V95" s="93"/>
      <c r="W95" s="93"/>
      <c r="X95" s="93"/>
      <c r="Y95" s="93"/>
      <c r="Z95" s="69"/>
    </row>
    <row r="96" spans="3:26" ht="30" customHeight="1">
      <c r="C96" s="32"/>
      <c r="D96" s="12"/>
      <c r="E96" s="33"/>
      <c r="F96" s="34"/>
      <c r="G96" s="35"/>
      <c r="H96" s="36"/>
      <c r="I96" s="2">
        <v>90</v>
      </c>
      <c r="J96" s="76">
        <f>SUMIF(Entrada!$D$7:$D$3006,D96,Entrada!$H$7:$H$3006)</f>
        <v>0</v>
      </c>
      <c r="K96" s="76" t="e">
        <f>SUMIF(Entrada!$D$7:$D$3006,PG!D96,Entrada!$L$7:$L$3006)/SUMIF(Entrada!$D$7:$D$3006,PG!D96,Entrada!$H$7:$H$3006)</f>
        <v>#DIV/0!</v>
      </c>
      <c r="L96" s="76">
        <f>SUMIF(Saída!$D$7:$D$3006,PG!D96,Saída!$G$7:$G$3006)</f>
        <v>0</v>
      </c>
      <c r="M96" s="76">
        <f>SUMIF(Saída!$D$7:$D$3006,PG!D96,Saída!$I$7:$I$3006)</f>
        <v>0</v>
      </c>
      <c r="N96" s="77">
        <f t="shared" si="4"/>
        <v>0</v>
      </c>
      <c r="O96" s="77">
        <f t="shared" si="5"/>
        <v>0</v>
      </c>
      <c r="P96" s="78">
        <f t="shared" si="6"/>
        <v>0</v>
      </c>
      <c r="Q96" s="99" t="str">
        <f t="shared" si="7"/>
        <v/>
      </c>
      <c r="R96" s="99"/>
      <c r="S96" s="93"/>
      <c r="T96" s="93"/>
      <c r="U96" s="93"/>
      <c r="V96" s="93"/>
      <c r="W96" s="93"/>
      <c r="X96" s="93"/>
      <c r="Y96" s="93"/>
      <c r="Z96" s="69"/>
    </row>
    <row r="97" spans="3:26" ht="30" customHeight="1">
      <c r="C97" s="32"/>
      <c r="D97" s="12"/>
      <c r="E97" s="33"/>
      <c r="F97" s="34"/>
      <c r="G97" s="35"/>
      <c r="H97" s="36"/>
      <c r="I97" s="2">
        <v>91</v>
      </c>
      <c r="J97" s="76">
        <f>SUMIF(Entrada!$D$7:$D$3006,D97,Entrada!$H$7:$H$3006)</f>
        <v>0</v>
      </c>
      <c r="K97" s="76" t="e">
        <f>SUMIF(Entrada!$D$7:$D$3006,PG!D97,Entrada!$L$7:$L$3006)/SUMIF(Entrada!$D$7:$D$3006,PG!D97,Entrada!$H$7:$H$3006)</f>
        <v>#DIV/0!</v>
      </c>
      <c r="L97" s="76">
        <f>SUMIF(Saída!$D$7:$D$3006,PG!D97,Saída!$G$7:$G$3006)</f>
        <v>0</v>
      </c>
      <c r="M97" s="76">
        <f>SUMIF(Saída!$D$7:$D$3006,PG!D97,Saída!$I$7:$I$3006)</f>
        <v>0</v>
      </c>
      <c r="N97" s="77">
        <f t="shared" si="4"/>
        <v>0</v>
      </c>
      <c r="O97" s="77">
        <f t="shared" si="5"/>
        <v>0</v>
      </c>
      <c r="P97" s="78">
        <f t="shared" si="6"/>
        <v>0</v>
      </c>
      <c r="Q97" s="99" t="str">
        <f t="shared" si="7"/>
        <v/>
      </c>
      <c r="R97" s="99"/>
      <c r="S97" s="93"/>
      <c r="T97" s="93"/>
      <c r="U97" s="93"/>
      <c r="V97" s="93"/>
      <c r="W97" s="93"/>
      <c r="X97" s="93"/>
      <c r="Y97" s="93"/>
      <c r="Z97" s="69"/>
    </row>
    <row r="98" spans="3:26" ht="30" customHeight="1">
      <c r="C98" s="32"/>
      <c r="D98" s="12"/>
      <c r="E98" s="33"/>
      <c r="F98" s="34"/>
      <c r="G98" s="35"/>
      <c r="H98" s="36"/>
      <c r="I98" s="2">
        <v>92</v>
      </c>
      <c r="J98" s="76">
        <f>SUMIF(Entrada!$D$7:$D$3006,D98,Entrada!$H$7:$H$3006)</f>
        <v>0</v>
      </c>
      <c r="K98" s="76" t="e">
        <f>SUMIF(Entrada!$D$7:$D$3006,PG!D98,Entrada!$L$7:$L$3006)/SUMIF(Entrada!$D$7:$D$3006,PG!D98,Entrada!$H$7:$H$3006)</f>
        <v>#DIV/0!</v>
      </c>
      <c r="L98" s="76">
        <f>SUMIF(Saída!$D$7:$D$3006,PG!D98,Saída!$G$7:$G$3006)</f>
        <v>0</v>
      </c>
      <c r="M98" s="76">
        <f>SUMIF(Saída!$D$7:$D$3006,PG!D98,Saída!$I$7:$I$3006)</f>
        <v>0</v>
      </c>
      <c r="N98" s="77">
        <f t="shared" si="4"/>
        <v>0</v>
      </c>
      <c r="O98" s="77">
        <f t="shared" si="5"/>
        <v>0</v>
      </c>
      <c r="P98" s="78">
        <f t="shared" si="6"/>
        <v>0</v>
      </c>
      <c r="Q98" s="99" t="str">
        <f t="shared" si="7"/>
        <v/>
      </c>
      <c r="R98" s="99"/>
      <c r="S98" s="93"/>
      <c r="T98" s="93"/>
      <c r="U98" s="93"/>
      <c r="V98" s="93"/>
      <c r="W98" s="93"/>
      <c r="X98" s="93"/>
      <c r="Y98" s="93"/>
      <c r="Z98" s="69"/>
    </row>
    <row r="99" spans="3:26" ht="30" customHeight="1">
      <c r="C99" s="32"/>
      <c r="D99" s="12"/>
      <c r="E99" s="33"/>
      <c r="F99" s="34"/>
      <c r="G99" s="35"/>
      <c r="H99" s="36"/>
      <c r="I99" s="2">
        <v>93</v>
      </c>
      <c r="J99" s="76">
        <f>SUMIF(Entrada!$D$7:$D$3006,D99,Entrada!$H$7:$H$3006)</f>
        <v>0</v>
      </c>
      <c r="K99" s="76" t="e">
        <f>SUMIF(Entrada!$D$7:$D$3006,PG!D99,Entrada!$L$7:$L$3006)/SUMIF(Entrada!$D$7:$D$3006,PG!D99,Entrada!$H$7:$H$3006)</f>
        <v>#DIV/0!</v>
      </c>
      <c r="L99" s="76">
        <f>SUMIF(Saída!$D$7:$D$3006,PG!D99,Saída!$G$7:$G$3006)</f>
        <v>0</v>
      </c>
      <c r="M99" s="76">
        <f>SUMIF(Saída!$D$7:$D$3006,PG!D99,Saída!$I$7:$I$3006)</f>
        <v>0</v>
      </c>
      <c r="N99" s="77">
        <f t="shared" si="4"/>
        <v>0</v>
      </c>
      <c r="O99" s="77">
        <f t="shared" si="5"/>
        <v>0</v>
      </c>
      <c r="P99" s="78">
        <f t="shared" si="6"/>
        <v>0</v>
      </c>
      <c r="Q99" s="99" t="str">
        <f t="shared" si="7"/>
        <v/>
      </c>
      <c r="R99" s="99"/>
      <c r="S99" s="93"/>
      <c r="T99" s="93"/>
      <c r="U99" s="93"/>
      <c r="V99" s="93"/>
      <c r="W99" s="93"/>
      <c r="X99" s="93"/>
      <c r="Y99" s="93"/>
      <c r="Z99" s="69"/>
    </row>
    <row r="100" spans="3:26" ht="30" customHeight="1">
      <c r="C100" s="32"/>
      <c r="D100" s="12"/>
      <c r="E100" s="33"/>
      <c r="F100" s="34"/>
      <c r="G100" s="35"/>
      <c r="H100" s="36"/>
      <c r="I100" s="2">
        <v>94</v>
      </c>
      <c r="J100" s="76">
        <f>SUMIF(Entrada!$D$7:$D$3006,D100,Entrada!$H$7:$H$3006)</f>
        <v>0</v>
      </c>
      <c r="K100" s="76" t="e">
        <f>SUMIF(Entrada!$D$7:$D$3006,PG!D100,Entrada!$L$7:$L$3006)/SUMIF(Entrada!$D$7:$D$3006,PG!D100,Entrada!$H$7:$H$3006)</f>
        <v>#DIV/0!</v>
      </c>
      <c r="L100" s="76">
        <f>SUMIF(Saída!$D$7:$D$3006,PG!D100,Saída!$G$7:$G$3006)</f>
        <v>0</v>
      </c>
      <c r="M100" s="76">
        <f>SUMIF(Saída!$D$7:$D$3006,PG!D100,Saída!$I$7:$I$3006)</f>
        <v>0</v>
      </c>
      <c r="N100" s="77">
        <f t="shared" si="4"/>
        <v>0</v>
      </c>
      <c r="O100" s="77">
        <f t="shared" si="5"/>
        <v>0</v>
      </c>
      <c r="P100" s="78">
        <f t="shared" si="6"/>
        <v>0</v>
      </c>
      <c r="Q100" s="99" t="str">
        <f t="shared" si="7"/>
        <v/>
      </c>
      <c r="R100" s="99"/>
      <c r="S100" s="93"/>
      <c r="T100" s="93"/>
      <c r="U100" s="93"/>
      <c r="V100" s="93"/>
      <c r="W100" s="93"/>
      <c r="X100" s="93"/>
      <c r="Y100" s="93"/>
      <c r="Z100" s="69"/>
    </row>
    <row r="101" spans="3:26" ht="30" customHeight="1">
      <c r="C101" s="32"/>
      <c r="D101" s="12"/>
      <c r="E101" s="33"/>
      <c r="F101" s="34"/>
      <c r="G101" s="35"/>
      <c r="H101" s="36"/>
      <c r="I101" s="2">
        <v>95</v>
      </c>
      <c r="J101" s="76">
        <f>SUMIF(Entrada!$D$7:$D$3006,D101,Entrada!$H$7:$H$3006)</f>
        <v>0</v>
      </c>
      <c r="K101" s="76" t="e">
        <f>SUMIF(Entrada!$D$7:$D$3006,PG!D101,Entrada!$L$7:$L$3006)/SUMIF(Entrada!$D$7:$D$3006,PG!D101,Entrada!$H$7:$H$3006)</f>
        <v>#DIV/0!</v>
      </c>
      <c r="L101" s="76">
        <f>SUMIF(Saída!$D$7:$D$3006,PG!D101,Saída!$G$7:$G$3006)</f>
        <v>0</v>
      </c>
      <c r="M101" s="76">
        <f>SUMIF(Saída!$D$7:$D$3006,PG!D101,Saída!$I$7:$I$3006)</f>
        <v>0</v>
      </c>
      <c r="N101" s="77">
        <f t="shared" si="4"/>
        <v>0</v>
      </c>
      <c r="O101" s="77">
        <f t="shared" si="5"/>
        <v>0</v>
      </c>
      <c r="P101" s="78">
        <f t="shared" si="6"/>
        <v>0</v>
      </c>
      <c r="Q101" s="99" t="str">
        <f t="shared" si="7"/>
        <v/>
      </c>
      <c r="R101" s="99"/>
      <c r="S101" s="93"/>
      <c r="T101" s="93"/>
      <c r="U101" s="93"/>
      <c r="V101" s="93"/>
      <c r="W101" s="93"/>
      <c r="X101" s="93"/>
      <c r="Y101" s="93"/>
      <c r="Z101" s="69"/>
    </row>
    <row r="102" spans="3:26" ht="30" customHeight="1">
      <c r="C102" s="32"/>
      <c r="D102" s="12"/>
      <c r="E102" s="33"/>
      <c r="F102" s="34"/>
      <c r="G102" s="35"/>
      <c r="H102" s="36"/>
      <c r="I102" s="2">
        <v>96</v>
      </c>
      <c r="J102" s="76">
        <f>SUMIF(Entrada!$D$7:$D$3006,D102,Entrada!$H$7:$H$3006)</f>
        <v>0</v>
      </c>
      <c r="K102" s="76" t="e">
        <f>SUMIF(Entrada!$D$7:$D$3006,PG!D102,Entrada!$L$7:$L$3006)/SUMIF(Entrada!$D$7:$D$3006,PG!D102,Entrada!$H$7:$H$3006)</f>
        <v>#DIV/0!</v>
      </c>
      <c r="L102" s="76">
        <f>SUMIF(Saída!$D$7:$D$3006,PG!D102,Saída!$G$7:$G$3006)</f>
        <v>0</v>
      </c>
      <c r="M102" s="76">
        <f>SUMIF(Saída!$D$7:$D$3006,PG!D102,Saída!$I$7:$I$3006)</f>
        <v>0</v>
      </c>
      <c r="N102" s="77">
        <f t="shared" si="4"/>
        <v>0</v>
      </c>
      <c r="O102" s="77">
        <f t="shared" si="5"/>
        <v>0</v>
      </c>
      <c r="P102" s="78">
        <f t="shared" si="6"/>
        <v>0</v>
      </c>
      <c r="Q102" s="99" t="str">
        <f t="shared" si="7"/>
        <v/>
      </c>
      <c r="R102" s="99"/>
      <c r="S102" s="93"/>
      <c r="T102" s="93"/>
      <c r="U102" s="93"/>
      <c r="V102" s="93"/>
      <c r="W102" s="93"/>
      <c r="X102" s="93"/>
      <c r="Y102" s="93"/>
      <c r="Z102" s="69"/>
    </row>
    <row r="103" spans="3:26" ht="30" customHeight="1">
      <c r="C103" s="32"/>
      <c r="D103" s="12"/>
      <c r="E103" s="33"/>
      <c r="F103" s="34"/>
      <c r="G103" s="35"/>
      <c r="H103" s="36"/>
      <c r="I103" s="2">
        <v>97</v>
      </c>
      <c r="J103" s="76">
        <f>SUMIF(Entrada!$D$7:$D$3006,D103,Entrada!$H$7:$H$3006)</f>
        <v>0</v>
      </c>
      <c r="K103" s="76" t="e">
        <f>SUMIF(Entrada!$D$7:$D$3006,PG!D103,Entrada!$L$7:$L$3006)/SUMIF(Entrada!$D$7:$D$3006,PG!D103,Entrada!$H$7:$H$3006)</f>
        <v>#DIV/0!</v>
      </c>
      <c r="L103" s="76">
        <f>SUMIF(Saída!$D$7:$D$3006,PG!D103,Saída!$G$7:$G$3006)</f>
        <v>0</v>
      </c>
      <c r="M103" s="76">
        <f>SUMIF(Saída!$D$7:$D$3006,PG!D103,Saída!$I$7:$I$3006)</f>
        <v>0</v>
      </c>
      <c r="N103" s="77">
        <f t="shared" si="4"/>
        <v>0</v>
      </c>
      <c r="O103" s="77">
        <f t="shared" si="5"/>
        <v>0</v>
      </c>
      <c r="P103" s="78">
        <f t="shared" si="6"/>
        <v>0</v>
      </c>
      <c r="Q103" s="99" t="str">
        <f t="shared" si="7"/>
        <v/>
      </c>
      <c r="R103" s="99"/>
      <c r="S103" s="93"/>
      <c r="T103" s="93"/>
      <c r="U103" s="93"/>
      <c r="V103" s="93"/>
      <c r="W103" s="93"/>
      <c r="X103" s="93"/>
      <c r="Y103" s="93"/>
      <c r="Z103" s="69"/>
    </row>
    <row r="104" spans="3:26" ht="30" customHeight="1">
      <c r="C104" s="32"/>
      <c r="D104" s="12"/>
      <c r="E104" s="33"/>
      <c r="F104" s="34"/>
      <c r="G104" s="35"/>
      <c r="H104" s="36"/>
      <c r="I104" s="2">
        <v>98</v>
      </c>
      <c r="J104" s="76">
        <f>SUMIF(Entrada!$D$7:$D$3006,D104,Entrada!$H$7:$H$3006)</f>
        <v>0</v>
      </c>
      <c r="K104" s="76" t="e">
        <f>SUMIF(Entrada!$D$7:$D$3006,PG!D104,Entrada!$L$7:$L$3006)/SUMIF(Entrada!$D$7:$D$3006,PG!D104,Entrada!$H$7:$H$3006)</f>
        <v>#DIV/0!</v>
      </c>
      <c r="L104" s="76">
        <f>SUMIF(Saída!$D$7:$D$3006,PG!D104,Saída!$G$7:$G$3006)</f>
        <v>0</v>
      </c>
      <c r="M104" s="76">
        <f>SUMIF(Saída!$D$7:$D$3006,PG!D104,Saída!$I$7:$I$3006)</f>
        <v>0</v>
      </c>
      <c r="N104" s="77">
        <f t="shared" si="4"/>
        <v>0</v>
      </c>
      <c r="O104" s="77">
        <f t="shared" si="5"/>
        <v>0</v>
      </c>
      <c r="P104" s="78">
        <f t="shared" si="6"/>
        <v>0</v>
      </c>
      <c r="Q104" s="99" t="str">
        <f t="shared" si="7"/>
        <v/>
      </c>
      <c r="R104" s="99"/>
      <c r="S104" s="93"/>
      <c r="T104" s="93"/>
      <c r="U104" s="93"/>
      <c r="V104" s="93"/>
      <c r="W104" s="93"/>
      <c r="X104" s="93"/>
      <c r="Y104" s="93"/>
      <c r="Z104" s="69"/>
    </row>
    <row r="105" spans="3:26" ht="30" customHeight="1">
      <c r="C105" s="32"/>
      <c r="D105" s="12"/>
      <c r="E105" s="33"/>
      <c r="F105" s="34"/>
      <c r="G105" s="35"/>
      <c r="H105" s="36"/>
      <c r="I105" s="2">
        <v>99</v>
      </c>
      <c r="J105" s="76">
        <f>SUMIF(Entrada!$D$7:$D$3006,D105,Entrada!$H$7:$H$3006)</f>
        <v>0</v>
      </c>
      <c r="K105" s="76" t="e">
        <f>SUMIF(Entrada!$D$7:$D$3006,PG!D105,Entrada!$L$7:$L$3006)/SUMIF(Entrada!$D$7:$D$3006,PG!D105,Entrada!$H$7:$H$3006)</f>
        <v>#DIV/0!</v>
      </c>
      <c r="L105" s="76">
        <f>SUMIF(Saída!$D$7:$D$3006,PG!D105,Saída!$G$7:$G$3006)</f>
        <v>0</v>
      </c>
      <c r="M105" s="76">
        <f>SUMIF(Saída!$D$7:$D$3006,PG!D105,Saída!$I$7:$I$3006)</f>
        <v>0</v>
      </c>
      <c r="N105" s="77">
        <f t="shared" si="4"/>
        <v>0</v>
      </c>
      <c r="O105" s="77">
        <f t="shared" si="5"/>
        <v>0</v>
      </c>
      <c r="P105" s="78">
        <f t="shared" si="6"/>
        <v>0</v>
      </c>
      <c r="Q105" s="99" t="str">
        <f t="shared" si="7"/>
        <v/>
      </c>
      <c r="R105" s="99"/>
      <c r="S105" s="93"/>
      <c r="T105" s="93"/>
      <c r="U105" s="93"/>
      <c r="V105" s="93"/>
      <c r="W105" s="93"/>
      <c r="X105" s="93"/>
      <c r="Y105" s="93"/>
      <c r="Z105" s="69"/>
    </row>
    <row r="106" spans="3:26" ht="30" customHeight="1">
      <c r="C106" s="32"/>
      <c r="D106" s="12"/>
      <c r="E106" s="33"/>
      <c r="F106" s="34"/>
      <c r="G106" s="35"/>
      <c r="H106" s="36"/>
      <c r="I106" s="2">
        <v>100</v>
      </c>
      <c r="J106" s="76">
        <f>SUMIF(Entrada!$D$7:$D$3006,D106,Entrada!$H$7:$H$3006)</f>
        <v>0</v>
      </c>
      <c r="K106" s="76" t="e">
        <f>SUMIF(Entrada!$D$7:$D$3006,PG!D106,Entrada!$L$7:$L$3006)/SUMIF(Entrada!$D$7:$D$3006,PG!D106,Entrada!$H$7:$H$3006)</f>
        <v>#DIV/0!</v>
      </c>
      <c r="L106" s="76">
        <f>SUMIF(Saída!$D$7:$D$3006,PG!D106,Saída!$G$7:$G$3006)</f>
        <v>0</v>
      </c>
      <c r="M106" s="76">
        <f>SUMIF(Saída!$D$7:$D$3006,PG!D106,Saída!$I$7:$I$3006)</f>
        <v>0</v>
      </c>
      <c r="N106" s="77">
        <f t="shared" si="4"/>
        <v>0</v>
      </c>
      <c r="O106" s="77">
        <f t="shared" si="5"/>
        <v>0</v>
      </c>
      <c r="P106" s="78">
        <f t="shared" si="6"/>
        <v>0</v>
      </c>
      <c r="Q106" s="99" t="str">
        <f t="shared" si="7"/>
        <v/>
      </c>
      <c r="R106" s="99"/>
      <c r="S106" s="93"/>
      <c r="T106" s="93"/>
      <c r="U106" s="93"/>
      <c r="V106" s="93"/>
      <c r="W106" s="93"/>
      <c r="X106" s="93"/>
      <c r="Y106" s="93"/>
      <c r="Z106" s="69"/>
    </row>
    <row r="107" spans="3:26" ht="30" customHeight="1">
      <c r="C107" s="32"/>
      <c r="D107" s="12"/>
      <c r="E107" s="33"/>
      <c r="F107" s="34"/>
      <c r="G107" s="35"/>
      <c r="H107" s="36"/>
      <c r="I107" s="2">
        <v>101</v>
      </c>
      <c r="J107" s="76">
        <f>SUMIF(Entrada!$D$7:$D$3006,D107,Entrada!$H$7:$H$3006)</f>
        <v>0</v>
      </c>
      <c r="K107" s="76" t="e">
        <f>SUMIF(Entrada!$D$7:$D$3006,PG!D107,Entrada!$L$7:$L$3006)/SUMIF(Entrada!$D$7:$D$3006,PG!D107,Entrada!$H$7:$H$3006)</f>
        <v>#DIV/0!</v>
      </c>
      <c r="L107" s="76">
        <f>SUMIF(Saída!$D$7:$D$3006,PG!D107,Saída!$G$7:$G$3006)</f>
        <v>0</v>
      </c>
      <c r="M107" s="76">
        <f>SUMIF(Saída!$D$7:$D$3006,PG!D107,Saída!$I$7:$I$3006)</f>
        <v>0</v>
      </c>
      <c r="N107" s="77">
        <f t="shared" si="4"/>
        <v>0</v>
      </c>
      <c r="O107" s="77">
        <f t="shared" si="5"/>
        <v>0</v>
      </c>
      <c r="P107" s="78">
        <f t="shared" si="6"/>
        <v>0</v>
      </c>
      <c r="Q107" s="99" t="str">
        <f t="shared" si="7"/>
        <v/>
      </c>
      <c r="R107" s="99"/>
      <c r="S107" s="93"/>
      <c r="T107" s="93"/>
      <c r="U107" s="93"/>
      <c r="V107" s="93"/>
      <c r="W107" s="93"/>
      <c r="X107" s="93"/>
      <c r="Y107" s="93"/>
      <c r="Z107" s="69"/>
    </row>
    <row r="108" spans="3:26" ht="30" customHeight="1">
      <c r="C108" s="32"/>
      <c r="D108" s="12"/>
      <c r="E108" s="33"/>
      <c r="F108" s="34"/>
      <c r="G108" s="35"/>
      <c r="H108" s="36"/>
      <c r="I108" s="2">
        <v>102</v>
      </c>
      <c r="J108" s="76">
        <f>SUMIF(Entrada!$D$7:$D$3006,D108,Entrada!$H$7:$H$3006)</f>
        <v>0</v>
      </c>
      <c r="K108" s="76" t="e">
        <f>SUMIF(Entrada!$D$7:$D$3006,PG!D108,Entrada!$L$7:$L$3006)/SUMIF(Entrada!$D$7:$D$3006,PG!D108,Entrada!$H$7:$H$3006)</f>
        <v>#DIV/0!</v>
      </c>
      <c r="L108" s="76">
        <f>SUMIF(Saída!$D$7:$D$3006,PG!D108,Saída!$G$7:$G$3006)</f>
        <v>0</v>
      </c>
      <c r="M108" s="76">
        <f>SUMIF(Saída!$D$7:$D$3006,PG!D108,Saída!$I$7:$I$3006)</f>
        <v>0</v>
      </c>
      <c r="N108" s="77">
        <f t="shared" si="4"/>
        <v>0</v>
      </c>
      <c r="O108" s="77">
        <f t="shared" si="5"/>
        <v>0</v>
      </c>
      <c r="P108" s="78">
        <f t="shared" si="6"/>
        <v>0</v>
      </c>
      <c r="Q108" s="99" t="str">
        <f t="shared" si="7"/>
        <v/>
      </c>
      <c r="R108" s="99"/>
      <c r="S108" s="93"/>
      <c r="T108" s="93"/>
      <c r="U108" s="93"/>
      <c r="V108" s="93"/>
      <c r="W108" s="93"/>
      <c r="X108" s="93"/>
      <c r="Y108" s="93"/>
      <c r="Z108" s="69"/>
    </row>
    <row r="109" spans="3:26" ht="30" customHeight="1">
      <c r="C109" s="32"/>
      <c r="D109" s="12"/>
      <c r="E109" s="33"/>
      <c r="F109" s="34"/>
      <c r="G109" s="35"/>
      <c r="H109" s="36"/>
      <c r="I109" s="2">
        <v>103</v>
      </c>
      <c r="J109" s="76">
        <f>SUMIF(Entrada!$D$7:$D$3006,D109,Entrada!$H$7:$H$3006)</f>
        <v>0</v>
      </c>
      <c r="K109" s="76" t="e">
        <f>SUMIF(Entrada!$D$7:$D$3006,PG!D109,Entrada!$L$7:$L$3006)/SUMIF(Entrada!$D$7:$D$3006,PG!D109,Entrada!$H$7:$H$3006)</f>
        <v>#DIV/0!</v>
      </c>
      <c r="L109" s="76">
        <f>SUMIF(Saída!$D$7:$D$3006,PG!D109,Saída!$G$7:$G$3006)</f>
        <v>0</v>
      </c>
      <c r="M109" s="76">
        <f>SUMIF(Saída!$D$7:$D$3006,PG!D109,Saída!$I$7:$I$3006)</f>
        <v>0</v>
      </c>
      <c r="N109" s="77">
        <f t="shared" si="4"/>
        <v>0</v>
      </c>
      <c r="O109" s="77">
        <f t="shared" si="5"/>
        <v>0</v>
      </c>
      <c r="P109" s="78">
        <f t="shared" si="6"/>
        <v>0</v>
      </c>
      <c r="Q109" s="99" t="str">
        <f t="shared" si="7"/>
        <v/>
      </c>
      <c r="R109" s="99"/>
      <c r="S109" s="93"/>
      <c r="T109" s="93"/>
      <c r="U109" s="93"/>
      <c r="V109" s="93"/>
      <c r="W109" s="93"/>
      <c r="X109" s="93"/>
      <c r="Y109" s="93"/>
      <c r="Z109" s="69"/>
    </row>
    <row r="110" spans="3:26" ht="30" customHeight="1">
      <c r="C110" s="32"/>
      <c r="D110" s="12"/>
      <c r="E110" s="33"/>
      <c r="F110" s="34"/>
      <c r="G110" s="35"/>
      <c r="H110" s="36"/>
      <c r="I110" s="2">
        <v>104</v>
      </c>
      <c r="J110" s="76">
        <f>SUMIF(Entrada!$D$7:$D$3006,D110,Entrada!$H$7:$H$3006)</f>
        <v>0</v>
      </c>
      <c r="K110" s="76" t="e">
        <f>SUMIF(Entrada!$D$7:$D$3006,PG!D110,Entrada!$L$7:$L$3006)/SUMIF(Entrada!$D$7:$D$3006,PG!D110,Entrada!$H$7:$H$3006)</f>
        <v>#DIV/0!</v>
      </c>
      <c r="L110" s="76">
        <f>SUMIF(Saída!$D$7:$D$3006,PG!D110,Saída!$G$7:$G$3006)</f>
        <v>0</v>
      </c>
      <c r="M110" s="76">
        <f>SUMIF(Saída!$D$7:$D$3006,PG!D110,Saída!$I$7:$I$3006)</f>
        <v>0</v>
      </c>
      <c r="N110" s="77">
        <f t="shared" si="4"/>
        <v>0</v>
      </c>
      <c r="O110" s="77">
        <f t="shared" si="5"/>
        <v>0</v>
      </c>
      <c r="P110" s="78">
        <f t="shared" si="6"/>
        <v>0</v>
      </c>
      <c r="Q110" s="99" t="str">
        <f t="shared" si="7"/>
        <v/>
      </c>
      <c r="R110" s="99"/>
      <c r="S110" s="93"/>
      <c r="T110" s="93"/>
      <c r="U110" s="93"/>
      <c r="V110" s="93"/>
      <c r="W110" s="93"/>
      <c r="X110" s="93"/>
      <c r="Y110" s="93"/>
      <c r="Z110" s="69"/>
    </row>
    <row r="111" spans="3:26" ht="30" customHeight="1">
      <c r="C111" s="32"/>
      <c r="D111" s="12"/>
      <c r="E111" s="33"/>
      <c r="F111" s="34"/>
      <c r="G111" s="35"/>
      <c r="H111" s="36"/>
      <c r="I111" s="2">
        <v>105</v>
      </c>
      <c r="J111" s="76">
        <f>SUMIF(Entrada!$D$7:$D$3006,D111,Entrada!$H$7:$H$3006)</f>
        <v>0</v>
      </c>
      <c r="K111" s="76" t="e">
        <f>SUMIF(Entrada!$D$7:$D$3006,PG!D111,Entrada!$L$7:$L$3006)/SUMIF(Entrada!$D$7:$D$3006,PG!D111,Entrada!$H$7:$H$3006)</f>
        <v>#DIV/0!</v>
      </c>
      <c r="L111" s="76">
        <f>SUMIF(Saída!$D$7:$D$3006,PG!D111,Saída!$G$7:$G$3006)</f>
        <v>0</v>
      </c>
      <c r="M111" s="76">
        <f>SUMIF(Saída!$D$7:$D$3006,PG!D111,Saída!$I$7:$I$3006)</f>
        <v>0</v>
      </c>
      <c r="N111" s="77">
        <f t="shared" si="4"/>
        <v>0</v>
      </c>
      <c r="O111" s="77">
        <f t="shared" si="5"/>
        <v>0</v>
      </c>
      <c r="P111" s="78">
        <f t="shared" si="6"/>
        <v>0</v>
      </c>
      <c r="Q111" s="99" t="str">
        <f t="shared" si="7"/>
        <v/>
      </c>
      <c r="R111" s="99"/>
      <c r="S111" s="93"/>
      <c r="T111" s="93"/>
      <c r="U111" s="93"/>
      <c r="V111" s="93"/>
      <c r="W111" s="93"/>
      <c r="X111" s="93"/>
      <c r="Y111" s="93"/>
      <c r="Z111" s="69"/>
    </row>
    <row r="112" spans="3:26" ht="30" customHeight="1">
      <c r="C112" s="32"/>
      <c r="D112" s="12"/>
      <c r="E112" s="33"/>
      <c r="F112" s="34"/>
      <c r="G112" s="35"/>
      <c r="H112" s="36"/>
      <c r="I112" s="2">
        <v>106</v>
      </c>
      <c r="J112" s="76">
        <f>SUMIF(Entrada!$D$7:$D$3006,D112,Entrada!$H$7:$H$3006)</f>
        <v>0</v>
      </c>
      <c r="K112" s="76" t="e">
        <f>SUMIF(Entrada!$D$7:$D$3006,PG!D112,Entrada!$L$7:$L$3006)/SUMIF(Entrada!$D$7:$D$3006,PG!D112,Entrada!$H$7:$H$3006)</f>
        <v>#DIV/0!</v>
      </c>
      <c r="L112" s="76">
        <f>SUMIF(Saída!$D$7:$D$3006,PG!D112,Saída!$G$7:$G$3006)</f>
        <v>0</v>
      </c>
      <c r="M112" s="76">
        <f>SUMIF(Saída!$D$7:$D$3006,PG!D112,Saída!$I$7:$I$3006)</f>
        <v>0</v>
      </c>
      <c r="N112" s="77">
        <f t="shared" si="4"/>
        <v>0</v>
      </c>
      <c r="O112" s="77">
        <f t="shared" si="5"/>
        <v>0</v>
      </c>
      <c r="P112" s="78">
        <f t="shared" si="6"/>
        <v>0</v>
      </c>
      <c r="Q112" s="99" t="str">
        <f t="shared" si="7"/>
        <v/>
      </c>
      <c r="R112" s="99"/>
      <c r="S112" s="93"/>
      <c r="T112" s="93"/>
      <c r="U112" s="93"/>
      <c r="V112" s="93"/>
      <c r="W112" s="93"/>
      <c r="X112" s="93"/>
      <c r="Y112" s="93"/>
      <c r="Z112" s="69"/>
    </row>
    <row r="113" spans="3:26" ht="30" customHeight="1">
      <c r="C113" s="32"/>
      <c r="D113" s="12"/>
      <c r="E113" s="33"/>
      <c r="F113" s="34"/>
      <c r="G113" s="35"/>
      <c r="H113" s="36"/>
      <c r="I113" s="2">
        <v>107</v>
      </c>
      <c r="J113" s="76">
        <f>SUMIF(Entrada!$D$7:$D$3006,D113,Entrada!$H$7:$H$3006)</f>
        <v>0</v>
      </c>
      <c r="K113" s="76" t="e">
        <f>SUMIF(Entrada!$D$7:$D$3006,PG!D113,Entrada!$L$7:$L$3006)/SUMIF(Entrada!$D$7:$D$3006,PG!D113,Entrada!$H$7:$H$3006)</f>
        <v>#DIV/0!</v>
      </c>
      <c r="L113" s="76">
        <f>SUMIF(Saída!$D$7:$D$3006,PG!D113,Saída!$G$7:$G$3006)</f>
        <v>0</v>
      </c>
      <c r="M113" s="76">
        <f>SUMIF(Saída!$D$7:$D$3006,PG!D113,Saída!$I$7:$I$3006)</f>
        <v>0</v>
      </c>
      <c r="N113" s="77">
        <f t="shared" si="4"/>
        <v>0</v>
      </c>
      <c r="O113" s="77">
        <f t="shared" si="5"/>
        <v>0</v>
      </c>
      <c r="P113" s="78">
        <f t="shared" si="6"/>
        <v>0</v>
      </c>
      <c r="Q113" s="99" t="str">
        <f t="shared" si="7"/>
        <v/>
      </c>
      <c r="R113" s="99"/>
      <c r="S113" s="93"/>
      <c r="T113" s="93"/>
      <c r="U113" s="93"/>
      <c r="V113" s="93"/>
      <c r="W113" s="93"/>
      <c r="X113" s="93"/>
      <c r="Y113" s="93"/>
      <c r="Z113" s="69"/>
    </row>
    <row r="114" spans="3:26" ht="30" customHeight="1">
      <c r="C114" s="32"/>
      <c r="D114" s="12"/>
      <c r="E114" s="33"/>
      <c r="F114" s="34"/>
      <c r="G114" s="35"/>
      <c r="H114" s="36"/>
      <c r="I114" s="2">
        <v>108</v>
      </c>
      <c r="J114" s="76">
        <f>SUMIF(Entrada!$D$7:$D$3006,D114,Entrada!$H$7:$H$3006)</f>
        <v>0</v>
      </c>
      <c r="K114" s="76" t="e">
        <f>SUMIF(Entrada!$D$7:$D$3006,PG!D114,Entrada!$L$7:$L$3006)/SUMIF(Entrada!$D$7:$D$3006,PG!D114,Entrada!$H$7:$H$3006)</f>
        <v>#DIV/0!</v>
      </c>
      <c r="L114" s="76">
        <f>SUMIF(Saída!$D$7:$D$3006,PG!D114,Saída!$G$7:$G$3006)</f>
        <v>0</v>
      </c>
      <c r="M114" s="76">
        <f>SUMIF(Saída!$D$7:$D$3006,PG!D114,Saída!$I$7:$I$3006)</f>
        <v>0</v>
      </c>
      <c r="N114" s="77">
        <f t="shared" si="4"/>
        <v>0</v>
      </c>
      <c r="O114" s="77">
        <f t="shared" si="5"/>
        <v>0</v>
      </c>
      <c r="P114" s="78">
        <f t="shared" si="6"/>
        <v>0</v>
      </c>
      <c r="Q114" s="99" t="str">
        <f t="shared" si="7"/>
        <v/>
      </c>
      <c r="R114" s="99"/>
      <c r="S114" s="93"/>
      <c r="T114" s="93"/>
      <c r="U114" s="93"/>
      <c r="V114" s="93"/>
      <c r="W114" s="93"/>
      <c r="X114" s="93"/>
      <c r="Y114" s="93"/>
      <c r="Z114" s="69"/>
    </row>
    <row r="115" spans="3:26" ht="30" customHeight="1">
      <c r="C115" s="32"/>
      <c r="D115" s="12"/>
      <c r="E115" s="33"/>
      <c r="F115" s="34"/>
      <c r="G115" s="35"/>
      <c r="H115" s="36"/>
      <c r="I115" s="2">
        <v>109</v>
      </c>
      <c r="J115" s="76">
        <f>SUMIF(Entrada!$D$7:$D$3006,D115,Entrada!$H$7:$H$3006)</f>
        <v>0</v>
      </c>
      <c r="K115" s="76" t="e">
        <f>SUMIF(Entrada!$D$7:$D$3006,PG!D115,Entrada!$L$7:$L$3006)/SUMIF(Entrada!$D$7:$D$3006,PG!D115,Entrada!$H$7:$H$3006)</f>
        <v>#DIV/0!</v>
      </c>
      <c r="L115" s="76">
        <f>SUMIF(Saída!$D$7:$D$3006,PG!D115,Saída!$G$7:$G$3006)</f>
        <v>0</v>
      </c>
      <c r="M115" s="76">
        <f>SUMIF(Saída!$D$7:$D$3006,PG!D115,Saída!$I$7:$I$3006)</f>
        <v>0</v>
      </c>
      <c r="N115" s="77">
        <f t="shared" si="4"/>
        <v>0</v>
      </c>
      <c r="O115" s="77">
        <f t="shared" si="5"/>
        <v>0</v>
      </c>
      <c r="P115" s="78">
        <f t="shared" si="6"/>
        <v>0</v>
      </c>
      <c r="Q115" s="99" t="str">
        <f t="shared" si="7"/>
        <v/>
      </c>
      <c r="R115" s="99"/>
      <c r="S115" s="93"/>
      <c r="T115" s="93"/>
      <c r="U115" s="93"/>
      <c r="V115" s="93"/>
      <c r="W115" s="93"/>
      <c r="X115" s="93"/>
      <c r="Y115" s="93"/>
      <c r="Z115" s="69"/>
    </row>
    <row r="116" spans="3:26" ht="30" customHeight="1">
      <c r="C116" s="32"/>
      <c r="D116" s="12"/>
      <c r="E116" s="33"/>
      <c r="F116" s="34"/>
      <c r="G116" s="35"/>
      <c r="H116" s="36"/>
      <c r="I116" s="2">
        <v>110</v>
      </c>
      <c r="J116" s="76">
        <f>SUMIF(Entrada!$D$7:$D$3006,D116,Entrada!$H$7:$H$3006)</f>
        <v>0</v>
      </c>
      <c r="K116" s="76" t="e">
        <f>SUMIF(Entrada!$D$7:$D$3006,PG!D116,Entrada!$L$7:$L$3006)/SUMIF(Entrada!$D$7:$D$3006,PG!D116,Entrada!$H$7:$H$3006)</f>
        <v>#DIV/0!</v>
      </c>
      <c r="L116" s="76">
        <f>SUMIF(Saída!$D$7:$D$3006,PG!D116,Saída!$G$7:$G$3006)</f>
        <v>0</v>
      </c>
      <c r="M116" s="76">
        <f>SUMIF(Saída!$D$7:$D$3006,PG!D116,Saída!$I$7:$I$3006)</f>
        <v>0</v>
      </c>
      <c r="N116" s="77">
        <f t="shared" si="4"/>
        <v>0</v>
      </c>
      <c r="O116" s="77">
        <f t="shared" si="5"/>
        <v>0</v>
      </c>
      <c r="P116" s="78">
        <f t="shared" si="6"/>
        <v>0</v>
      </c>
      <c r="Q116" s="99" t="str">
        <f t="shared" si="7"/>
        <v/>
      </c>
      <c r="R116" s="99"/>
      <c r="S116" s="93"/>
      <c r="T116" s="93"/>
      <c r="U116" s="93"/>
      <c r="V116" s="93"/>
      <c r="W116" s="93"/>
      <c r="X116" s="93"/>
      <c r="Y116" s="93"/>
      <c r="Z116" s="69"/>
    </row>
    <row r="117" spans="3:26" ht="30" customHeight="1">
      <c r="C117" s="32"/>
      <c r="D117" s="12"/>
      <c r="E117" s="33"/>
      <c r="F117" s="34"/>
      <c r="G117" s="35"/>
      <c r="H117" s="36"/>
      <c r="I117" s="2">
        <v>111</v>
      </c>
      <c r="J117" s="76">
        <f>SUMIF(Entrada!$D$7:$D$3006,D117,Entrada!$H$7:$H$3006)</f>
        <v>0</v>
      </c>
      <c r="K117" s="76" t="e">
        <f>SUMIF(Entrada!$D$7:$D$3006,PG!D117,Entrada!$L$7:$L$3006)/SUMIF(Entrada!$D$7:$D$3006,PG!D117,Entrada!$H$7:$H$3006)</f>
        <v>#DIV/0!</v>
      </c>
      <c r="L117" s="76">
        <f>SUMIF(Saída!$D$7:$D$3006,PG!D117,Saída!$G$7:$G$3006)</f>
        <v>0</v>
      </c>
      <c r="M117" s="76">
        <f>SUMIF(Saída!$D$7:$D$3006,PG!D117,Saída!$I$7:$I$3006)</f>
        <v>0</v>
      </c>
      <c r="N117" s="77">
        <f t="shared" si="4"/>
        <v>0</v>
      </c>
      <c r="O117" s="77">
        <f t="shared" si="5"/>
        <v>0</v>
      </c>
      <c r="P117" s="78">
        <f t="shared" si="6"/>
        <v>0</v>
      </c>
      <c r="Q117" s="99" t="str">
        <f t="shared" si="7"/>
        <v/>
      </c>
      <c r="R117" s="99"/>
      <c r="S117" s="93"/>
      <c r="T117" s="93"/>
      <c r="U117" s="93"/>
      <c r="V117" s="93"/>
      <c r="W117" s="93"/>
      <c r="X117" s="93"/>
      <c r="Y117" s="93"/>
      <c r="Z117" s="69"/>
    </row>
    <row r="118" spans="3:26" ht="30" customHeight="1">
      <c r="C118" s="32"/>
      <c r="D118" s="12"/>
      <c r="E118" s="33"/>
      <c r="F118" s="34"/>
      <c r="G118" s="35"/>
      <c r="H118" s="36"/>
      <c r="I118" s="2">
        <v>112</v>
      </c>
      <c r="J118" s="76">
        <f>SUMIF(Entrada!$D$7:$D$3006,D118,Entrada!$H$7:$H$3006)</f>
        <v>0</v>
      </c>
      <c r="K118" s="76" t="e">
        <f>SUMIF(Entrada!$D$7:$D$3006,PG!D118,Entrada!$L$7:$L$3006)/SUMIF(Entrada!$D$7:$D$3006,PG!D118,Entrada!$H$7:$H$3006)</f>
        <v>#DIV/0!</v>
      </c>
      <c r="L118" s="76">
        <f>SUMIF(Saída!$D$7:$D$3006,PG!D118,Saída!$G$7:$G$3006)</f>
        <v>0</v>
      </c>
      <c r="M118" s="76">
        <f>SUMIF(Saída!$D$7:$D$3006,PG!D118,Saída!$I$7:$I$3006)</f>
        <v>0</v>
      </c>
      <c r="N118" s="77">
        <f t="shared" si="4"/>
        <v>0</v>
      </c>
      <c r="O118" s="77">
        <f t="shared" si="5"/>
        <v>0</v>
      </c>
      <c r="P118" s="78">
        <f t="shared" si="6"/>
        <v>0</v>
      </c>
      <c r="Q118" s="99" t="str">
        <f t="shared" si="7"/>
        <v/>
      </c>
      <c r="R118" s="99"/>
      <c r="S118" s="93"/>
      <c r="T118" s="93"/>
      <c r="U118" s="93"/>
      <c r="V118" s="93"/>
      <c r="W118" s="93"/>
      <c r="X118" s="93"/>
      <c r="Y118" s="93"/>
      <c r="Z118" s="69"/>
    </row>
    <row r="119" spans="3:26" ht="30" customHeight="1">
      <c r="C119" s="32"/>
      <c r="D119" s="12"/>
      <c r="E119" s="33"/>
      <c r="F119" s="34"/>
      <c r="G119" s="35"/>
      <c r="H119" s="36"/>
      <c r="I119" s="2">
        <v>113</v>
      </c>
      <c r="J119" s="76">
        <f>SUMIF(Entrada!$D$7:$D$3006,D119,Entrada!$H$7:$H$3006)</f>
        <v>0</v>
      </c>
      <c r="K119" s="76" t="e">
        <f>SUMIF(Entrada!$D$7:$D$3006,PG!D119,Entrada!$L$7:$L$3006)/SUMIF(Entrada!$D$7:$D$3006,PG!D119,Entrada!$H$7:$H$3006)</f>
        <v>#DIV/0!</v>
      </c>
      <c r="L119" s="76">
        <f>SUMIF(Saída!$D$7:$D$3006,PG!D119,Saída!$G$7:$G$3006)</f>
        <v>0</v>
      </c>
      <c r="M119" s="76">
        <f>SUMIF(Saída!$D$7:$D$3006,PG!D119,Saída!$I$7:$I$3006)</f>
        <v>0</v>
      </c>
      <c r="N119" s="77">
        <f t="shared" si="4"/>
        <v>0</v>
      </c>
      <c r="O119" s="77">
        <f t="shared" si="5"/>
        <v>0</v>
      </c>
      <c r="P119" s="78">
        <f t="shared" si="6"/>
        <v>0</v>
      </c>
      <c r="Q119" s="99" t="str">
        <f t="shared" si="7"/>
        <v/>
      </c>
      <c r="R119" s="99"/>
      <c r="S119" s="93"/>
      <c r="T119" s="93"/>
      <c r="U119" s="93"/>
      <c r="V119" s="93"/>
      <c r="W119" s="93"/>
      <c r="X119" s="93"/>
      <c r="Y119" s="93"/>
      <c r="Z119" s="69"/>
    </row>
    <row r="120" spans="3:26" ht="30" customHeight="1">
      <c r="C120" s="32"/>
      <c r="D120" s="12"/>
      <c r="E120" s="33"/>
      <c r="F120" s="34"/>
      <c r="G120" s="35"/>
      <c r="H120" s="36"/>
      <c r="I120" s="2">
        <v>114</v>
      </c>
      <c r="J120" s="76">
        <f>SUMIF(Entrada!$D$7:$D$3006,D120,Entrada!$H$7:$H$3006)</f>
        <v>0</v>
      </c>
      <c r="K120" s="76" t="e">
        <f>SUMIF(Entrada!$D$7:$D$3006,PG!D120,Entrada!$L$7:$L$3006)/SUMIF(Entrada!$D$7:$D$3006,PG!D120,Entrada!$H$7:$H$3006)</f>
        <v>#DIV/0!</v>
      </c>
      <c r="L120" s="76">
        <f>SUMIF(Saída!$D$7:$D$3006,PG!D120,Saída!$G$7:$G$3006)</f>
        <v>0</v>
      </c>
      <c r="M120" s="76">
        <f>SUMIF(Saída!$D$7:$D$3006,PG!D120,Saída!$I$7:$I$3006)</f>
        <v>0</v>
      </c>
      <c r="N120" s="77">
        <f t="shared" si="4"/>
        <v>0</v>
      </c>
      <c r="O120" s="77">
        <f t="shared" si="5"/>
        <v>0</v>
      </c>
      <c r="P120" s="78">
        <f t="shared" si="6"/>
        <v>0</v>
      </c>
      <c r="Q120" s="99" t="str">
        <f t="shared" si="7"/>
        <v/>
      </c>
      <c r="R120" s="99"/>
      <c r="S120" s="93"/>
      <c r="T120" s="93"/>
      <c r="U120" s="93"/>
      <c r="V120" s="93"/>
      <c r="W120" s="93"/>
      <c r="X120" s="93"/>
      <c r="Y120" s="93"/>
      <c r="Z120" s="69"/>
    </row>
    <row r="121" spans="3:26" ht="30" customHeight="1">
      <c r="C121" s="32"/>
      <c r="D121" s="12"/>
      <c r="E121" s="33"/>
      <c r="F121" s="34"/>
      <c r="G121" s="35"/>
      <c r="H121" s="36"/>
      <c r="I121" s="2">
        <v>115</v>
      </c>
      <c r="J121" s="76">
        <f>SUMIF(Entrada!$D$7:$D$3006,D121,Entrada!$H$7:$H$3006)</f>
        <v>0</v>
      </c>
      <c r="K121" s="76" t="e">
        <f>SUMIF(Entrada!$D$7:$D$3006,PG!D121,Entrada!$L$7:$L$3006)/SUMIF(Entrada!$D$7:$D$3006,PG!D121,Entrada!$H$7:$H$3006)</f>
        <v>#DIV/0!</v>
      </c>
      <c r="L121" s="76">
        <f>SUMIF(Saída!$D$7:$D$3006,PG!D121,Saída!$G$7:$G$3006)</f>
        <v>0</v>
      </c>
      <c r="M121" s="76">
        <f>SUMIF(Saída!$D$7:$D$3006,PG!D121,Saída!$I$7:$I$3006)</f>
        <v>0</v>
      </c>
      <c r="N121" s="77">
        <f t="shared" si="4"/>
        <v>0</v>
      </c>
      <c r="O121" s="77">
        <f t="shared" si="5"/>
        <v>0</v>
      </c>
      <c r="P121" s="78">
        <f t="shared" si="6"/>
        <v>0</v>
      </c>
      <c r="Q121" s="99" t="str">
        <f t="shared" si="7"/>
        <v/>
      </c>
      <c r="R121" s="99"/>
      <c r="S121" s="93"/>
      <c r="T121" s="93"/>
      <c r="U121" s="93"/>
      <c r="V121" s="93"/>
      <c r="W121" s="93"/>
      <c r="X121" s="93"/>
      <c r="Y121" s="93"/>
      <c r="Z121" s="69"/>
    </row>
    <row r="122" spans="3:26" ht="30" customHeight="1">
      <c r="C122" s="32"/>
      <c r="D122" s="12"/>
      <c r="E122" s="33"/>
      <c r="F122" s="34"/>
      <c r="G122" s="35"/>
      <c r="H122" s="36"/>
      <c r="I122" s="2">
        <v>116</v>
      </c>
      <c r="J122" s="76">
        <f>SUMIF(Entrada!$D$7:$D$3006,D122,Entrada!$H$7:$H$3006)</f>
        <v>0</v>
      </c>
      <c r="K122" s="76" t="e">
        <f>SUMIF(Entrada!$D$7:$D$3006,PG!D122,Entrada!$L$7:$L$3006)/SUMIF(Entrada!$D$7:$D$3006,PG!D122,Entrada!$H$7:$H$3006)</f>
        <v>#DIV/0!</v>
      </c>
      <c r="L122" s="76">
        <f>SUMIF(Saída!$D$7:$D$3006,PG!D122,Saída!$G$7:$G$3006)</f>
        <v>0</v>
      </c>
      <c r="M122" s="76">
        <f>SUMIF(Saída!$D$7:$D$3006,PG!D122,Saída!$I$7:$I$3006)</f>
        <v>0</v>
      </c>
      <c r="N122" s="77">
        <f t="shared" si="4"/>
        <v>0</v>
      </c>
      <c r="O122" s="77">
        <f t="shared" si="5"/>
        <v>0</v>
      </c>
      <c r="P122" s="78">
        <f t="shared" si="6"/>
        <v>0</v>
      </c>
      <c r="Q122" s="99" t="str">
        <f t="shared" si="7"/>
        <v/>
      </c>
      <c r="R122" s="99"/>
      <c r="S122" s="93"/>
      <c r="T122" s="93"/>
      <c r="U122" s="93"/>
      <c r="V122" s="93"/>
      <c r="W122" s="93"/>
      <c r="X122" s="93"/>
      <c r="Y122" s="93"/>
      <c r="Z122" s="69"/>
    </row>
    <row r="123" spans="3:26" ht="30" customHeight="1">
      <c r="C123" s="32"/>
      <c r="D123" s="12"/>
      <c r="E123" s="33"/>
      <c r="F123" s="34"/>
      <c r="G123" s="35"/>
      <c r="H123" s="36"/>
      <c r="I123" s="2">
        <v>117</v>
      </c>
      <c r="J123" s="76">
        <f>SUMIF(Entrada!$D$7:$D$3006,D123,Entrada!$H$7:$H$3006)</f>
        <v>0</v>
      </c>
      <c r="K123" s="76" t="e">
        <f>SUMIF(Entrada!$D$7:$D$3006,PG!D123,Entrada!$L$7:$L$3006)/SUMIF(Entrada!$D$7:$D$3006,PG!D123,Entrada!$H$7:$H$3006)</f>
        <v>#DIV/0!</v>
      </c>
      <c r="L123" s="76">
        <f>SUMIF(Saída!$D$7:$D$3006,PG!D123,Saída!$G$7:$G$3006)</f>
        <v>0</v>
      </c>
      <c r="M123" s="76">
        <f>SUMIF(Saída!$D$7:$D$3006,PG!D123,Saída!$I$7:$I$3006)</f>
        <v>0</v>
      </c>
      <c r="N123" s="77">
        <f t="shared" si="4"/>
        <v>0</v>
      </c>
      <c r="O123" s="77">
        <f t="shared" si="5"/>
        <v>0</v>
      </c>
      <c r="P123" s="78">
        <f t="shared" si="6"/>
        <v>0</v>
      </c>
      <c r="Q123" s="99" t="str">
        <f t="shared" si="7"/>
        <v/>
      </c>
      <c r="R123" s="99"/>
      <c r="S123" s="93"/>
      <c r="T123" s="93"/>
      <c r="U123" s="93"/>
      <c r="V123" s="93"/>
      <c r="W123" s="93"/>
      <c r="X123" s="93"/>
      <c r="Y123" s="93"/>
      <c r="Z123" s="69"/>
    </row>
    <row r="124" spans="3:26" ht="30" customHeight="1">
      <c r="C124" s="32"/>
      <c r="D124" s="12"/>
      <c r="E124" s="33"/>
      <c r="F124" s="34"/>
      <c r="G124" s="35"/>
      <c r="H124" s="36"/>
      <c r="I124" s="2">
        <v>118</v>
      </c>
      <c r="J124" s="76">
        <f>SUMIF(Entrada!$D$7:$D$3006,D124,Entrada!$H$7:$H$3006)</f>
        <v>0</v>
      </c>
      <c r="K124" s="76" t="e">
        <f>SUMIF(Entrada!$D$7:$D$3006,PG!D124,Entrada!$L$7:$L$3006)/SUMIF(Entrada!$D$7:$D$3006,PG!D124,Entrada!$H$7:$H$3006)</f>
        <v>#DIV/0!</v>
      </c>
      <c r="L124" s="76">
        <f>SUMIF(Saída!$D$7:$D$3006,PG!D124,Saída!$G$7:$G$3006)</f>
        <v>0</v>
      </c>
      <c r="M124" s="76">
        <f>SUMIF(Saída!$D$7:$D$3006,PG!D124,Saída!$I$7:$I$3006)</f>
        <v>0</v>
      </c>
      <c r="N124" s="77">
        <f t="shared" si="4"/>
        <v>0</v>
      </c>
      <c r="O124" s="77">
        <f t="shared" si="5"/>
        <v>0</v>
      </c>
      <c r="P124" s="78">
        <f t="shared" si="6"/>
        <v>0</v>
      </c>
      <c r="Q124" s="99" t="str">
        <f t="shared" si="7"/>
        <v/>
      </c>
      <c r="R124" s="99"/>
      <c r="S124" s="93"/>
      <c r="T124" s="93"/>
      <c r="U124" s="93"/>
      <c r="V124" s="93"/>
      <c r="W124" s="93"/>
      <c r="X124" s="93"/>
      <c r="Y124" s="93"/>
      <c r="Z124" s="69"/>
    </row>
    <row r="125" spans="3:26" ht="30" customHeight="1">
      <c r="C125" s="32"/>
      <c r="D125" s="12"/>
      <c r="E125" s="33"/>
      <c r="F125" s="34"/>
      <c r="G125" s="35"/>
      <c r="H125" s="36"/>
      <c r="I125" s="2">
        <v>119</v>
      </c>
      <c r="J125" s="76">
        <f>SUMIF(Entrada!$D$7:$D$3006,D125,Entrada!$H$7:$H$3006)</f>
        <v>0</v>
      </c>
      <c r="K125" s="76" t="e">
        <f>SUMIF(Entrada!$D$7:$D$3006,PG!D125,Entrada!$L$7:$L$3006)/SUMIF(Entrada!$D$7:$D$3006,PG!D125,Entrada!$H$7:$H$3006)</f>
        <v>#DIV/0!</v>
      </c>
      <c r="L125" s="76">
        <f>SUMIF(Saída!$D$7:$D$3006,PG!D125,Saída!$G$7:$G$3006)</f>
        <v>0</v>
      </c>
      <c r="M125" s="76">
        <f>SUMIF(Saída!$D$7:$D$3006,PG!D125,Saída!$I$7:$I$3006)</f>
        <v>0</v>
      </c>
      <c r="N125" s="77">
        <f t="shared" si="4"/>
        <v>0</v>
      </c>
      <c r="O125" s="77">
        <f t="shared" si="5"/>
        <v>0</v>
      </c>
      <c r="P125" s="78">
        <f t="shared" si="6"/>
        <v>0</v>
      </c>
      <c r="Q125" s="99" t="str">
        <f t="shared" si="7"/>
        <v/>
      </c>
      <c r="R125" s="99"/>
      <c r="S125" s="93"/>
      <c r="T125" s="93"/>
      <c r="U125" s="93"/>
      <c r="V125" s="93"/>
      <c r="W125" s="93"/>
      <c r="X125" s="93"/>
      <c r="Y125" s="93"/>
      <c r="Z125" s="69"/>
    </row>
    <row r="126" spans="3:26" ht="30" customHeight="1">
      <c r="C126" s="32"/>
      <c r="D126" s="12"/>
      <c r="E126" s="33"/>
      <c r="F126" s="34"/>
      <c r="G126" s="35"/>
      <c r="H126" s="36"/>
      <c r="I126" s="2">
        <v>120</v>
      </c>
      <c r="J126" s="76">
        <f>SUMIF(Entrada!$D$7:$D$3006,D126,Entrada!$H$7:$H$3006)</f>
        <v>0</v>
      </c>
      <c r="K126" s="76" t="e">
        <f>SUMIF(Entrada!$D$7:$D$3006,PG!D126,Entrada!$L$7:$L$3006)/SUMIF(Entrada!$D$7:$D$3006,PG!D126,Entrada!$H$7:$H$3006)</f>
        <v>#DIV/0!</v>
      </c>
      <c r="L126" s="76">
        <f>SUMIF(Saída!$D$7:$D$3006,PG!D126,Saída!$G$7:$G$3006)</f>
        <v>0</v>
      </c>
      <c r="M126" s="76">
        <f>SUMIF(Saída!$D$7:$D$3006,PG!D126,Saída!$I$7:$I$3006)</f>
        <v>0</v>
      </c>
      <c r="N126" s="77">
        <f t="shared" si="4"/>
        <v>0</v>
      </c>
      <c r="O126" s="77">
        <f t="shared" si="5"/>
        <v>0</v>
      </c>
      <c r="P126" s="78">
        <f t="shared" si="6"/>
        <v>0</v>
      </c>
      <c r="Q126" s="99" t="str">
        <f t="shared" si="7"/>
        <v/>
      </c>
      <c r="R126" s="99"/>
      <c r="S126" s="93"/>
      <c r="T126" s="93"/>
      <c r="U126" s="93"/>
      <c r="V126" s="93"/>
      <c r="W126" s="93"/>
      <c r="X126" s="93"/>
      <c r="Y126" s="93"/>
      <c r="Z126" s="69"/>
    </row>
    <row r="127" spans="3:26" ht="30" customHeight="1">
      <c r="C127" s="32"/>
      <c r="D127" s="12"/>
      <c r="E127" s="33"/>
      <c r="F127" s="34"/>
      <c r="G127" s="35"/>
      <c r="H127" s="36"/>
      <c r="I127" s="2">
        <v>121</v>
      </c>
      <c r="J127" s="76">
        <f>SUMIF(Entrada!$D$7:$D$3006,D127,Entrada!$H$7:$H$3006)</f>
        <v>0</v>
      </c>
      <c r="K127" s="76" t="e">
        <f>SUMIF(Entrada!$D$7:$D$3006,PG!D127,Entrada!$L$7:$L$3006)/SUMIF(Entrada!$D$7:$D$3006,PG!D127,Entrada!$H$7:$H$3006)</f>
        <v>#DIV/0!</v>
      </c>
      <c r="L127" s="76">
        <f>SUMIF(Saída!$D$7:$D$3006,PG!D127,Saída!$G$7:$G$3006)</f>
        <v>0</v>
      </c>
      <c r="M127" s="76">
        <f>SUMIF(Saída!$D$7:$D$3006,PG!D127,Saída!$I$7:$I$3006)</f>
        <v>0</v>
      </c>
      <c r="N127" s="77">
        <f t="shared" si="4"/>
        <v>0</v>
      </c>
      <c r="O127" s="77">
        <f t="shared" si="5"/>
        <v>0</v>
      </c>
      <c r="P127" s="78">
        <f t="shared" si="6"/>
        <v>0</v>
      </c>
      <c r="Q127" s="99" t="str">
        <f t="shared" si="7"/>
        <v/>
      </c>
      <c r="R127" s="99"/>
      <c r="S127" s="93"/>
      <c r="T127" s="93"/>
      <c r="U127" s="93"/>
      <c r="V127" s="93"/>
      <c r="W127" s="93"/>
      <c r="X127" s="93"/>
      <c r="Y127" s="93"/>
      <c r="Z127" s="69"/>
    </row>
    <row r="128" spans="3:26" ht="30" customHeight="1">
      <c r="C128" s="32"/>
      <c r="D128" s="12"/>
      <c r="E128" s="33"/>
      <c r="F128" s="34"/>
      <c r="G128" s="35"/>
      <c r="H128" s="36"/>
      <c r="I128" s="2">
        <v>122</v>
      </c>
      <c r="J128" s="76">
        <f>SUMIF(Entrada!$D$7:$D$3006,D128,Entrada!$H$7:$H$3006)</f>
        <v>0</v>
      </c>
      <c r="K128" s="76" t="e">
        <f>SUMIF(Entrada!$D$7:$D$3006,PG!D128,Entrada!$L$7:$L$3006)/SUMIF(Entrada!$D$7:$D$3006,PG!D128,Entrada!$H$7:$H$3006)</f>
        <v>#DIV/0!</v>
      </c>
      <c r="L128" s="76">
        <f>SUMIF(Saída!$D$7:$D$3006,PG!D128,Saída!$G$7:$G$3006)</f>
        <v>0</v>
      </c>
      <c r="M128" s="76">
        <f>SUMIF(Saída!$D$7:$D$3006,PG!D128,Saída!$I$7:$I$3006)</f>
        <v>0</v>
      </c>
      <c r="N128" s="77">
        <f t="shared" si="4"/>
        <v>0</v>
      </c>
      <c r="O128" s="77">
        <f t="shared" si="5"/>
        <v>0</v>
      </c>
      <c r="P128" s="78">
        <f t="shared" si="6"/>
        <v>0</v>
      </c>
      <c r="Q128" s="99" t="str">
        <f t="shared" si="7"/>
        <v/>
      </c>
      <c r="R128" s="99"/>
      <c r="S128" s="93"/>
      <c r="T128" s="93"/>
      <c r="U128" s="93"/>
      <c r="V128" s="93"/>
      <c r="W128" s="93"/>
      <c r="X128" s="93"/>
      <c r="Y128" s="93"/>
      <c r="Z128" s="69"/>
    </row>
    <row r="129" spans="3:26" ht="30" customHeight="1">
      <c r="C129" s="32"/>
      <c r="D129" s="12"/>
      <c r="E129" s="33"/>
      <c r="F129" s="34"/>
      <c r="G129" s="35"/>
      <c r="H129" s="36"/>
      <c r="I129" s="2">
        <v>123</v>
      </c>
      <c r="J129" s="76">
        <f>SUMIF(Entrada!$D$7:$D$3006,D129,Entrada!$H$7:$H$3006)</f>
        <v>0</v>
      </c>
      <c r="K129" s="76" t="e">
        <f>SUMIF(Entrada!$D$7:$D$3006,PG!D129,Entrada!$L$7:$L$3006)/SUMIF(Entrada!$D$7:$D$3006,PG!D129,Entrada!$H$7:$H$3006)</f>
        <v>#DIV/0!</v>
      </c>
      <c r="L129" s="76">
        <f>SUMIF(Saída!$D$7:$D$3006,PG!D129,Saída!$G$7:$G$3006)</f>
        <v>0</v>
      </c>
      <c r="M129" s="76">
        <f>SUMIF(Saída!$D$7:$D$3006,PG!D129,Saída!$I$7:$I$3006)</f>
        <v>0</v>
      </c>
      <c r="N129" s="77">
        <f t="shared" si="4"/>
        <v>0</v>
      </c>
      <c r="O129" s="77">
        <f t="shared" si="5"/>
        <v>0</v>
      </c>
      <c r="P129" s="78">
        <f t="shared" si="6"/>
        <v>0</v>
      </c>
      <c r="Q129" s="99" t="str">
        <f t="shared" si="7"/>
        <v/>
      </c>
      <c r="R129" s="99"/>
      <c r="S129" s="93"/>
      <c r="T129" s="93"/>
      <c r="U129" s="93"/>
      <c r="V129" s="93"/>
      <c r="W129" s="93"/>
      <c r="X129" s="93"/>
      <c r="Y129" s="93"/>
      <c r="Z129" s="69"/>
    </row>
    <row r="130" spans="3:26" ht="30" customHeight="1">
      <c r="C130" s="32"/>
      <c r="D130" s="12"/>
      <c r="E130" s="33"/>
      <c r="F130" s="34"/>
      <c r="G130" s="35"/>
      <c r="H130" s="36"/>
      <c r="I130" s="2">
        <v>124</v>
      </c>
      <c r="J130" s="76">
        <f>SUMIF(Entrada!$D$7:$D$3006,D130,Entrada!$H$7:$H$3006)</f>
        <v>0</v>
      </c>
      <c r="K130" s="76" t="e">
        <f>SUMIF(Entrada!$D$7:$D$3006,PG!D130,Entrada!$L$7:$L$3006)/SUMIF(Entrada!$D$7:$D$3006,PG!D130,Entrada!$H$7:$H$3006)</f>
        <v>#DIV/0!</v>
      </c>
      <c r="L130" s="76">
        <f>SUMIF(Saída!$D$7:$D$3006,PG!D130,Saída!$G$7:$G$3006)</f>
        <v>0</v>
      </c>
      <c r="M130" s="76">
        <f>SUMIF(Saída!$D$7:$D$3006,PG!D130,Saída!$I$7:$I$3006)</f>
        <v>0</v>
      </c>
      <c r="N130" s="77">
        <f t="shared" si="4"/>
        <v>0</v>
      </c>
      <c r="O130" s="77">
        <f t="shared" si="5"/>
        <v>0</v>
      </c>
      <c r="P130" s="78">
        <f t="shared" si="6"/>
        <v>0</v>
      </c>
      <c r="Q130" s="99" t="str">
        <f t="shared" si="7"/>
        <v/>
      </c>
      <c r="R130" s="99"/>
      <c r="S130" s="93"/>
      <c r="T130" s="93"/>
      <c r="U130" s="93"/>
      <c r="V130" s="93"/>
      <c r="W130" s="93"/>
      <c r="X130" s="93"/>
      <c r="Y130" s="93"/>
      <c r="Z130" s="69"/>
    </row>
    <row r="131" spans="3:26" ht="30" customHeight="1">
      <c r="C131" s="32"/>
      <c r="D131" s="12"/>
      <c r="E131" s="33"/>
      <c r="F131" s="34"/>
      <c r="G131" s="35"/>
      <c r="H131" s="36"/>
      <c r="I131" s="2">
        <v>125</v>
      </c>
      <c r="J131" s="76">
        <f>SUMIF(Entrada!$D$7:$D$3006,D131,Entrada!$H$7:$H$3006)</f>
        <v>0</v>
      </c>
      <c r="K131" s="76" t="e">
        <f>SUMIF(Entrada!$D$7:$D$3006,PG!D131,Entrada!$L$7:$L$3006)/SUMIF(Entrada!$D$7:$D$3006,PG!D131,Entrada!$H$7:$H$3006)</f>
        <v>#DIV/0!</v>
      </c>
      <c r="L131" s="76">
        <f>SUMIF(Saída!$D$7:$D$3006,PG!D131,Saída!$G$7:$G$3006)</f>
        <v>0</v>
      </c>
      <c r="M131" s="76">
        <f>SUMIF(Saída!$D$7:$D$3006,PG!D131,Saída!$I$7:$I$3006)</f>
        <v>0</v>
      </c>
      <c r="N131" s="77">
        <f t="shared" si="4"/>
        <v>0</v>
      </c>
      <c r="O131" s="77">
        <f t="shared" si="5"/>
        <v>0</v>
      </c>
      <c r="P131" s="78">
        <f t="shared" si="6"/>
        <v>0</v>
      </c>
      <c r="Q131" s="99" t="str">
        <f t="shared" si="7"/>
        <v/>
      </c>
      <c r="R131" s="99"/>
      <c r="S131" s="93"/>
      <c r="T131" s="93"/>
      <c r="U131" s="93"/>
      <c r="V131" s="93"/>
      <c r="W131" s="93"/>
      <c r="X131" s="93"/>
      <c r="Y131" s="93"/>
      <c r="Z131" s="69"/>
    </row>
    <row r="132" spans="3:26" ht="30" customHeight="1">
      <c r="C132" s="32"/>
      <c r="D132" s="12"/>
      <c r="E132" s="33"/>
      <c r="F132" s="34"/>
      <c r="G132" s="35"/>
      <c r="H132" s="36"/>
      <c r="I132" s="2">
        <v>126</v>
      </c>
      <c r="J132" s="76">
        <f>SUMIF(Entrada!$D$7:$D$3006,D132,Entrada!$H$7:$H$3006)</f>
        <v>0</v>
      </c>
      <c r="K132" s="76" t="e">
        <f>SUMIF(Entrada!$D$7:$D$3006,PG!D132,Entrada!$L$7:$L$3006)/SUMIF(Entrada!$D$7:$D$3006,PG!D132,Entrada!$H$7:$H$3006)</f>
        <v>#DIV/0!</v>
      </c>
      <c r="L132" s="76">
        <f>SUMIF(Saída!$D$7:$D$3006,PG!D132,Saída!$G$7:$G$3006)</f>
        <v>0</v>
      </c>
      <c r="M132" s="76">
        <f>SUMIF(Saída!$D$7:$D$3006,PG!D132,Saída!$I$7:$I$3006)</f>
        <v>0</v>
      </c>
      <c r="N132" s="77">
        <f t="shared" si="4"/>
        <v>0</v>
      </c>
      <c r="O132" s="77">
        <f t="shared" si="5"/>
        <v>0</v>
      </c>
      <c r="P132" s="78">
        <f t="shared" si="6"/>
        <v>0</v>
      </c>
      <c r="Q132" s="99" t="str">
        <f t="shared" si="7"/>
        <v/>
      </c>
      <c r="R132" s="99"/>
      <c r="S132" s="93"/>
      <c r="T132" s="93"/>
      <c r="U132" s="93"/>
      <c r="V132" s="93"/>
      <c r="W132" s="93"/>
      <c r="X132" s="93"/>
      <c r="Y132" s="93"/>
      <c r="Z132" s="69"/>
    </row>
    <row r="133" spans="3:26" ht="30" customHeight="1">
      <c r="C133" s="32"/>
      <c r="D133" s="12"/>
      <c r="E133" s="33"/>
      <c r="F133" s="34"/>
      <c r="G133" s="35"/>
      <c r="H133" s="36"/>
      <c r="I133" s="2">
        <v>127</v>
      </c>
      <c r="J133" s="76">
        <f>SUMIF(Entrada!$D$7:$D$3006,D133,Entrada!$H$7:$H$3006)</f>
        <v>0</v>
      </c>
      <c r="K133" s="76" t="e">
        <f>SUMIF(Entrada!$D$7:$D$3006,PG!D133,Entrada!$L$7:$L$3006)/SUMIF(Entrada!$D$7:$D$3006,PG!D133,Entrada!$H$7:$H$3006)</f>
        <v>#DIV/0!</v>
      </c>
      <c r="L133" s="76">
        <f>SUMIF(Saída!$D$7:$D$3006,PG!D133,Saída!$G$7:$G$3006)</f>
        <v>0</v>
      </c>
      <c r="M133" s="76">
        <f>SUMIF(Saída!$D$7:$D$3006,PG!D133,Saída!$I$7:$I$3006)</f>
        <v>0</v>
      </c>
      <c r="N133" s="77">
        <f t="shared" si="4"/>
        <v>0</v>
      </c>
      <c r="O133" s="77">
        <f t="shared" si="5"/>
        <v>0</v>
      </c>
      <c r="P133" s="78">
        <f t="shared" si="6"/>
        <v>0</v>
      </c>
      <c r="Q133" s="99" t="str">
        <f t="shared" si="7"/>
        <v/>
      </c>
      <c r="R133" s="99"/>
      <c r="S133" s="93"/>
      <c r="T133" s="93"/>
      <c r="U133" s="93"/>
      <c r="V133" s="93"/>
      <c r="W133" s="93"/>
      <c r="X133" s="93"/>
      <c r="Y133" s="93"/>
      <c r="Z133" s="69"/>
    </row>
    <row r="134" spans="3:26" ht="30" customHeight="1">
      <c r="C134" s="32"/>
      <c r="D134" s="12"/>
      <c r="E134" s="33"/>
      <c r="F134" s="34"/>
      <c r="G134" s="35"/>
      <c r="H134" s="36"/>
      <c r="I134" s="2">
        <v>128</v>
      </c>
      <c r="J134" s="76">
        <f>SUMIF(Entrada!$D$7:$D$3006,D134,Entrada!$H$7:$H$3006)</f>
        <v>0</v>
      </c>
      <c r="K134" s="76" t="e">
        <f>SUMIF(Entrada!$D$7:$D$3006,PG!D134,Entrada!$L$7:$L$3006)/SUMIF(Entrada!$D$7:$D$3006,PG!D134,Entrada!$H$7:$H$3006)</f>
        <v>#DIV/0!</v>
      </c>
      <c r="L134" s="76">
        <f>SUMIF(Saída!$D$7:$D$3006,PG!D134,Saída!$G$7:$G$3006)</f>
        <v>0</v>
      </c>
      <c r="M134" s="76">
        <f>SUMIF(Saída!$D$7:$D$3006,PG!D134,Saída!$I$7:$I$3006)</f>
        <v>0</v>
      </c>
      <c r="N134" s="77">
        <f t="shared" si="4"/>
        <v>0</v>
      </c>
      <c r="O134" s="77">
        <f t="shared" si="5"/>
        <v>0</v>
      </c>
      <c r="P134" s="78">
        <f t="shared" si="6"/>
        <v>0</v>
      </c>
      <c r="Q134" s="99" t="str">
        <f t="shared" si="7"/>
        <v/>
      </c>
      <c r="R134" s="99"/>
      <c r="S134" s="93"/>
      <c r="T134" s="93"/>
      <c r="U134" s="93"/>
      <c r="V134" s="93"/>
      <c r="W134" s="93"/>
      <c r="X134" s="93"/>
      <c r="Y134" s="93"/>
      <c r="Z134" s="69"/>
    </row>
    <row r="135" spans="3:26" ht="30" customHeight="1">
      <c r="C135" s="32"/>
      <c r="D135" s="12"/>
      <c r="E135" s="33"/>
      <c r="F135" s="34"/>
      <c r="G135" s="35"/>
      <c r="H135" s="36"/>
      <c r="I135" s="2">
        <v>129</v>
      </c>
      <c r="J135" s="76">
        <f>SUMIF(Entrada!$D$7:$D$3006,D135,Entrada!$H$7:$H$3006)</f>
        <v>0</v>
      </c>
      <c r="K135" s="76" t="e">
        <f>SUMIF(Entrada!$D$7:$D$3006,PG!D135,Entrada!$L$7:$L$3006)/SUMIF(Entrada!$D$7:$D$3006,PG!D135,Entrada!$H$7:$H$3006)</f>
        <v>#DIV/0!</v>
      </c>
      <c r="L135" s="76">
        <f>SUMIF(Saída!$D$7:$D$3006,PG!D135,Saída!$G$7:$G$3006)</f>
        <v>0</v>
      </c>
      <c r="M135" s="76">
        <f>SUMIF(Saída!$D$7:$D$3006,PG!D135,Saída!$I$7:$I$3006)</f>
        <v>0</v>
      </c>
      <c r="N135" s="77">
        <f t="shared" si="4"/>
        <v>0</v>
      </c>
      <c r="O135" s="77">
        <f t="shared" si="5"/>
        <v>0</v>
      </c>
      <c r="P135" s="78">
        <f t="shared" si="6"/>
        <v>0</v>
      </c>
      <c r="Q135" s="99" t="str">
        <f t="shared" si="7"/>
        <v/>
      </c>
      <c r="R135" s="99"/>
      <c r="S135" s="93"/>
      <c r="T135" s="93"/>
      <c r="U135" s="93"/>
      <c r="V135" s="93"/>
      <c r="W135" s="93"/>
      <c r="X135" s="93"/>
      <c r="Y135" s="93"/>
      <c r="Z135" s="69"/>
    </row>
    <row r="136" spans="3:26" ht="30" customHeight="1">
      <c r="C136" s="32"/>
      <c r="D136" s="12"/>
      <c r="E136" s="33"/>
      <c r="F136" s="34"/>
      <c r="G136" s="35"/>
      <c r="H136" s="36"/>
      <c r="I136" s="2">
        <v>130</v>
      </c>
      <c r="J136" s="76">
        <f>SUMIF(Entrada!$D$7:$D$3006,D136,Entrada!$H$7:$H$3006)</f>
        <v>0</v>
      </c>
      <c r="K136" s="76" t="e">
        <f>SUMIF(Entrada!$D$7:$D$3006,PG!D136,Entrada!$L$7:$L$3006)/SUMIF(Entrada!$D$7:$D$3006,PG!D136,Entrada!$H$7:$H$3006)</f>
        <v>#DIV/0!</v>
      </c>
      <c r="L136" s="76">
        <f>SUMIF(Saída!$D$7:$D$3006,PG!D136,Saída!$G$7:$G$3006)</f>
        <v>0</v>
      </c>
      <c r="M136" s="76">
        <f>SUMIF(Saída!$D$7:$D$3006,PG!D136,Saída!$I$7:$I$3006)</f>
        <v>0</v>
      </c>
      <c r="N136" s="77">
        <f t="shared" ref="N136:N199" si="8">J136+F136-L136</f>
        <v>0</v>
      </c>
      <c r="O136" s="77">
        <f t="shared" ref="O136:O199" si="9">IFERROR(((F136*H136)+(J136*K136))/(F136+J136),H136)</f>
        <v>0</v>
      </c>
      <c r="P136" s="78">
        <f t="shared" ref="P136:P199" si="10">F136*H136</f>
        <v>0</v>
      </c>
      <c r="Q136" s="99" t="str">
        <f t="shared" ref="Q136:Q199" si="11">IF(E136="","",IF(N136&gt;E136,1,0))</f>
        <v/>
      </c>
      <c r="R136" s="99"/>
      <c r="S136" s="93"/>
      <c r="T136" s="93"/>
      <c r="U136" s="93"/>
      <c r="V136" s="93"/>
      <c r="W136" s="93"/>
      <c r="X136" s="93"/>
      <c r="Y136" s="93"/>
      <c r="Z136" s="69"/>
    </row>
    <row r="137" spans="3:26" ht="30" customHeight="1">
      <c r="C137" s="32"/>
      <c r="D137" s="12"/>
      <c r="E137" s="33"/>
      <c r="F137" s="34"/>
      <c r="G137" s="35"/>
      <c r="H137" s="36"/>
      <c r="I137" s="2">
        <v>131</v>
      </c>
      <c r="J137" s="76">
        <f>SUMIF(Entrada!$D$7:$D$3006,D137,Entrada!$H$7:$H$3006)</f>
        <v>0</v>
      </c>
      <c r="K137" s="76" t="e">
        <f>SUMIF(Entrada!$D$7:$D$3006,PG!D137,Entrada!$L$7:$L$3006)/SUMIF(Entrada!$D$7:$D$3006,PG!D137,Entrada!$H$7:$H$3006)</f>
        <v>#DIV/0!</v>
      </c>
      <c r="L137" s="76">
        <f>SUMIF(Saída!$D$7:$D$3006,PG!D137,Saída!$G$7:$G$3006)</f>
        <v>0</v>
      </c>
      <c r="M137" s="76">
        <f>SUMIF(Saída!$D$7:$D$3006,PG!D137,Saída!$I$7:$I$3006)</f>
        <v>0</v>
      </c>
      <c r="N137" s="77">
        <f t="shared" si="8"/>
        <v>0</v>
      </c>
      <c r="O137" s="77">
        <f t="shared" si="9"/>
        <v>0</v>
      </c>
      <c r="P137" s="78">
        <f t="shared" si="10"/>
        <v>0</v>
      </c>
      <c r="Q137" s="99" t="str">
        <f t="shared" si="11"/>
        <v/>
      </c>
      <c r="R137" s="99"/>
      <c r="S137" s="93"/>
      <c r="T137" s="93"/>
      <c r="U137" s="93"/>
      <c r="V137" s="93"/>
      <c r="W137" s="93"/>
      <c r="X137" s="93"/>
      <c r="Y137" s="93"/>
      <c r="Z137" s="69"/>
    </row>
    <row r="138" spans="3:26" ht="30" customHeight="1">
      <c r="C138" s="32"/>
      <c r="D138" s="12"/>
      <c r="E138" s="33"/>
      <c r="F138" s="34"/>
      <c r="G138" s="35"/>
      <c r="H138" s="36"/>
      <c r="I138" s="2">
        <v>132</v>
      </c>
      <c r="J138" s="76">
        <f>SUMIF(Entrada!$D$7:$D$3006,D138,Entrada!$H$7:$H$3006)</f>
        <v>0</v>
      </c>
      <c r="K138" s="76" t="e">
        <f>SUMIF(Entrada!$D$7:$D$3006,PG!D138,Entrada!$L$7:$L$3006)/SUMIF(Entrada!$D$7:$D$3006,PG!D138,Entrada!$H$7:$H$3006)</f>
        <v>#DIV/0!</v>
      </c>
      <c r="L138" s="76">
        <f>SUMIF(Saída!$D$7:$D$3006,PG!D138,Saída!$G$7:$G$3006)</f>
        <v>0</v>
      </c>
      <c r="M138" s="76">
        <f>SUMIF(Saída!$D$7:$D$3006,PG!D138,Saída!$I$7:$I$3006)</f>
        <v>0</v>
      </c>
      <c r="N138" s="77">
        <f t="shared" si="8"/>
        <v>0</v>
      </c>
      <c r="O138" s="77">
        <f t="shared" si="9"/>
        <v>0</v>
      </c>
      <c r="P138" s="78">
        <f t="shared" si="10"/>
        <v>0</v>
      </c>
      <c r="Q138" s="99" t="str">
        <f t="shared" si="11"/>
        <v/>
      </c>
      <c r="R138" s="99"/>
      <c r="S138" s="93"/>
      <c r="T138" s="93"/>
      <c r="U138" s="93"/>
      <c r="V138" s="93"/>
      <c r="W138" s="93"/>
      <c r="X138" s="93"/>
      <c r="Y138" s="93"/>
      <c r="Z138" s="69"/>
    </row>
    <row r="139" spans="3:26" ht="30" customHeight="1">
      <c r="C139" s="32"/>
      <c r="D139" s="12"/>
      <c r="E139" s="33"/>
      <c r="F139" s="34"/>
      <c r="G139" s="35"/>
      <c r="H139" s="36"/>
      <c r="I139" s="2">
        <v>133</v>
      </c>
      <c r="J139" s="76">
        <f>SUMIF(Entrada!$D$7:$D$3006,D139,Entrada!$H$7:$H$3006)</f>
        <v>0</v>
      </c>
      <c r="K139" s="76" t="e">
        <f>SUMIF(Entrada!$D$7:$D$3006,PG!D139,Entrada!$L$7:$L$3006)/SUMIF(Entrada!$D$7:$D$3006,PG!D139,Entrada!$H$7:$H$3006)</f>
        <v>#DIV/0!</v>
      </c>
      <c r="L139" s="76">
        <f>SUMIF(Saída!$D$7:$D$3006,PG!D139,Saída!$G$7:$G$3006)</f>
        <v>0</v>
      </c>
      <c r="M139" s="76">
        <f>SUMIF(Saída!$D$7:$D$3006,PG!D139,Saída!$I$7:$I$3006)</f>
        <v>0</v>
      </c>
      <c r="N139" s="77">
        <f t="shared" si="8"/>
        <v>0</v>
      </c>
      <c r="O139" s="77">
        <f t="shared" si="9"/>
        <v>0</v>
      </c>
      <c r="P139" s="78">
        <f t="shared" si="10"/>
        <v>0</v>
      </c>
      <c r="Q139" s="99" t="str">
        <f t="shared" si="11"/>
        <v/>
      </c>
      <c r="R139" s="99"/>
      <c r="S139" s="93"/>
      <c r="T139" s="93"/>
      <c r="U139" s="93"/>
      <c r="V139" s="93"/>
      <c r="W139" s="93"/>
      <c r="X139" s="93"/>
      <c r="Y139" s="93"/>
      <c r="Z139" s="69"/>
    </row>
    <row r="140" spans="3:26" ht="30" customHeight="1">
      <c r="C140" s="32"/>
      <c r="D140" s="12"/>
      <c r="E140" s="33"/>
      <c r="F140" s="34"/>
      <c r="G140" s="35"/>
      <c r="H140" s="36"/>
      <c r="I140" s="2">
        <v>134</v>
      </c>
      <c r="J140" s="76">
        <f>SUMIF(Entrada!$D$7:$D$3006,D140,Entrada!$H$7:$H$3006)</f>
        <v>0</v>
      </c>
      <c r="K140" s="76" t="e">
        <f>SUMIF(Entrada!$D$7:$D$3006,PG!D140,Entrada!$L$7:$L$3006)/SUMIF(Entrada!$D$7:$D$3006,PG!D140,Entrada!$H$7:$H$3006)</f>
        <v>#DIV/0!</v>
      </c>
      <c r="L140" s="76">
        <f>SUMIF(Saída!$D$7:$D$3006,PG!D140,Saída!$G$7:$G$3006)</f>
        <v>0</v>
      </c>
      <c r="M140" s="76">
        <f>SUMIF(Saída!$D$7:$D$3006,PG!D140,Saída!$I$7:$I$3006)</f>
        <v>0</v>
      </c>
      <c r="N140" s="77">
        <f t="shared" si="8"/>
        <v>0</v>
      </c>
      <c r="O140" s="77">
        <f t="shared" si="9"/>
        <v>0</v>
      </c>
      <c r="P140" s="78">
        <f t="shared" si="10"/>
        <v>0</v>
      </c>
      <c r="Q140" s="99" t="str">
        <f t="shared" si="11"/>
        <v/>
      </c>
      <c r="R140" s="99"/>
      <c r="S140" s="93"/>
      <c r="T140" s="93"/>
      <c r="U140" s="93"/>
      <c r="V140" s="93"/>
      <c r="W140" s="93"/>
      <c r="X140" s="93"/>
      <c r="Y140" s="93"/>
      <c r="Z140" s="69"/>
    </row>
    <row r="141" spans="3:26" ht="30" customHeight="1">
      <c r="C141" s="32"/>
      <c r="D141" s="12"/>
      <c r="E141" s="33"/>
      <c r="F141" s="34"/>
      <c r="G141" s="35"/>
      <c r="H141" s="36"/>
      <c r="I141" s="2">
        <v>135</v>
      </c>
      <c r="J141" s="76">
        <f>SUMIF(Entrada!$D$7:$D$3006,D141,Entrada!$H$7:$H$3006)</f>
        <v>0</v>
      </c>
      <c r="K141" s="76" t="e">
        <f>SUMIF(Entrada!$D$7:$D$3006,PG!D141,Entrada!$L$7:$L$3006)/SUMIF(Entrada!$D$7:$D$3006,PG!D141,Entrada!$H$7:$H$3006)</f>
        <v>#DIV/0!</v>
      </c>
      <c r="L141" s="76">
        <f>SUMIF(Saída!$D$7:$D$3006,PG!D141,Saída!$G$7:$G$3006)</f>
        <v>0</v>
      </c>
      <c r="M141" s="76">
        <f>SUMIF(Saída!$D$7:$D$3006,PG!D141,Saída!$I$7:$I$3006)</f>
        <v>0</v>
      </c>
      <c r="N141" s="77">
        <f t="shared" si="8"/>
        <v>0</v>
      </c>
      <c r="O141" s="77">
        <f t="shared" si="9"/>
        <v>0</v>
      </c>
      <c r="P141" s="78">
        <f t="shared" si="10"/>
        <v>0</v>
      </c>
      <c r="Q141" s="99" t="str">
        <f t="shared" si="11"/>
        <v/>
      </c>
      <c r="R141" s="99"/>
      <c r="S141" s="93"/>
      <c r="T141" s="93"/>
      <c r="U141" s="93"/>
      <c r="V141" s="93"/>
      <c r="W141" s="93"/>
      <c r="X141" s="93"/>
      <c r="Y141" s="93"/>
      <c r="Z141" s="69"/>
    </row>
    <row r="142" spans="3:26" ht="30" customHeight="1">
      <c r="C142" s="32"/>
      <c r="D142" s="12"/>
      <c r="E142" s="33"/>
      <c r="F142" s="34"/>
      <c r="G142" s="35"/>
      <c r="H142" s="36"/>
      <c r="I142" s="2">
        <v>136</v>
      </c>
      <c r="J142" s="76">
        <f>SUMIF(Entrada!$D$7:$D$3006,D142,Entrada!$H$7:$H$3006)</f>
        <v>0</v>
      </c>
      <c r="K142" s="76" t="e">
        <f>SUMIF(Entrada!$D$7:$D$3006,PG!D142,Entrada!$L$7:$L$3006)/SUMIF(Entrada!$D$7:$D$3006,PG!D142,Entrada!$H$7:$H$3006)</f>
        <v>#DIV/0!</v>
      </c>
      <c r="L142" s="76">
        <f>SUMIF(Saída!$D$7:$D$3006,PG!D142,Saída!$G$7:$G$3006)</f>
        <v>0</v>
      </c>
      <c r="M142" s="76">
        <f>SUMIF(Saída!$D$7:$D$3006,PG!D142,Saída!$I$7:$I$3006)</f>
        <v>0</v>
      </c>
      <c r="N142" s="77">
        <f t="shared" si="8"/>
        <v>0</v>
      </c>
      <c r="O142" s="77">
        <f t="shared" si="9"/>
        <v>0</v>
      </c>
      <c r="P142" s="78">
        <f t="shared" si="10"/>
        <v>0</v>
      </c>
      <c r="Q142" s="99" t="str">
        <f t="shared" si="11"/>
        <v/>
      </c>
      <c r="R142" s="99"/>
      <c r="S142" s="93"/>
      <c r="T142" s="93"/>
      <c r="U142" s="93"/>
      <c r="V142" s="93"/>
      <c r="W142" s="93"/>
      <c r="X142" s="93"/>
      <c r="Y142" s="93"/>
      <c r="Z142" s="69"/>
    </row>
    <row r="143" spans="3:26" ht="30" customHeight="1">
      <c r="C143" s="32"/>
      <c r="D143" s="12"/>
      <c r="E143" s="33"/>
      <c r="F143" s="34"/>
      <c r="G143" s="35"/>
      <c r="H143" s="36"/>
      <c r="I143" s="2">
        <v>137</v>
      </c>
      <c r="J143" s="76">
        <f>SUMIF(Entrada!$D$7:$D$3006,D143,Entrada!$H$7:$H$3006)</f>
        <v>0</v>
      </c>
      <c r="K143" s="76" t="e">
        <f>SUMIF(Entrada!$D$7:$D$3006,PG!D143,Entrada!$L$7:$L$3006)/SUMIF(Entrada!$D$7:$D$3006,PG!D143,Entrada!$H$7:$H$3006)</f>
        <v>#DIV/0!</v>
      </c>
      <c r="L143" s="76">
        <f>SUMIF(Saída!$D$7:$D$3006,PG!D143,Saída!$G$7:$G$3006)</f>
        <v>0</v>
      </c>
      <c r="M143" s="76">
        <f>SUMIF(Saída!$D$7:$D$3006,PG!D143,Saída!$I$7:$I$3006)</f>
        <v>0</v>
      </c>
      <c r="N143" s="77">
        <f t="shared" si="8"/>
        <v>0</v>
      </c>
      <c r="O143" s="77">
        <f t="shared" si="9"/>
        <v>0</v>
      </c>
      <c r="P143" s="78">
        <f t="shared" si="10"/>
        <v>0</v>
      </c>
      <c r="Q143" s="99" t="str">
        <f t="shared" si="11"/>
        <v/>
      </c>
      <c r="R143" s="99"/>
      <c r="S143" s="93"/>
      <c r="T143" s="93"/>
      <c r="U143" s="93"/>
      <c r="V143" s="93"/>
      <c r="W143" s="93"/>
      <c r="X143" s="93"/>
      <c r="Y143" s="93"/>
      <c r="Z143" s="69"/>
    </row>
    <row r="144" spans="3:26" ht="30" customHeight="1">
      <c r="C144" s="32"/>
      <c r="D144" s="12"/>
      <c r="E144" s="33"/>
      <c r="F144" s="34"/>
      <c r="G144" s="35"/>
      <c r="H144" s="36"/>
      <c r="I144" s="2">
        <v>138</v>
      </c>
      <c r="J144" s="76">
        <f>SUMIF(Entrada!$D$7:$D$3006,D144,Entrada!$H$7:$H$3006)</f>
        <v>0</v>
      </c>
      <c r="K144" s="76" t="e">
        <f>SUMIF(Entrada!$D$7:$D$3006,PG!D144,Entrada!$L$7:$L$3006)/SUMIF(Entrada!$D$7:$D$3006,PG!D144,Entrada!$H$7:$H$3006)</f>
        <v>#DIV/0!</v>
      </c>
      <c r="L144" s="76">
        <f>SUMIF(Saída!$D$7:$D$3006,PG!D144,Saída!$G$7:$G$3006)</f>
        <v>0</v>
      </c>
      <c r="M144" s="76">
        <f>SUMIF(Saída!$D$7:$D$3006,PG!D144,Saída!$I$7:$I$3006)</f>
        <v>0</v>
      </c>
      <c r="N144" s="77">
        <f t="shared" si="8"/>
        <v>0</v>
      </c>
      <c r="O144" s="77">
        <f t="shared" si="9"/>
        <v>0</v>
      </c>
      <c r="P144" s="78">
        <f t="shared" si="10"/>
        <v>0</v>
      </c>
      <c r="Q144" s="99" t="str">
        <f t="shared" si="11"/>
        <v/>
      </c>
      <c r="R144" s="99"/>
      <c r="S144" s="93"/>
      <c r="T144" s="93"/>
      <c r="U144" s="93"/>
      <c r="V144" s="93"/>
      <c r="W144" s="93"/>
      <c r="X144" s="93"/>
      <c r="Y144" s="93"/>
      <c r="Z144" s="69"/>
    </row>
    <row r="145" spans="3:26" ht="30" customHeight="1">
      <c r="C145" s="32"/>
      <c r="D145" s="12"/>
      <c r="E145" s="33"/>
      <c r="F145" s="34"/>
      <c r="G145" s="35"/>
      <c r="H145" s="36"/>
      <c r="I145" s="2">
        <v>139</v>
      </c>
      <c r="J145" s="76">
        <f>SUMIF(Entrada!$D$7:$D$3006,D145,Entrada!$H$7:$H$3006)</f>
        <v>0</v>
      </c>
      <c r="K145" s="76" t="e">
        <f>SUMIF(Entrada!$D$7:$D$3006,PG!D145,Entrada!$L$7:$L$3006)/SUMIF(Entrada!$D$7:$D$3006,PG!D145,Entrada!$H$7:$H$3006)</f>
        <v>#DIV/0!</v>
      </c>
      <c r="L145" s="76">
        <f>SUMIF(Saída!$D$7:$D$3006,PG!D145,Saída!$G$7:$G$3006)</f>
        <v>0</v>
      </c>
      <c r="M145" s="76">
        <f>SUMIF(Saída!$D$7:$D$3006,PG!D145,Saída!$I$7:$I$3006)</f>
        <v>0</v>
      </c>
      <c r="N145" s="77">
        <f t="shared" si="8"/>
        <v>0</v>
      </c>
      <c r="O145" s="77">
        <f t="shared" si="9"/>
        <v>0</v>
      </c>
      <c r="P145" s="78">
        <f t="shared" si="10"/>
        <v>0</v>
      </c>
      <c r="Q145" s="99" t="str">
        <f t="shared" si="11"/>
        <v/>
      </c>
      <c r="R145" s="99"/>
      <c r="S145" s="93"/>
      <c r="T145" s="93"/>
      <c r="U145" s="93"/>
      <c r="V145" s="93"/>
      <c r="W145" s="93"/>
      <c r="X145" s="93"/>
      <c r="Y145" s="93"/>
      <c r="Z145" s="69"/>
    </row>
    <row r="146" spans="3:26" ht="30" customHeight="1">
      <c r="C146" s="32"/>
      <c r="D146" s="12"/>
      <c r="E146" s="33"/>
      <c r="F146" s="34"/>
      <c r="G146" s="35"/>
      <c r="H146" s="36"/>
      <c r="I146" s="2">
        <v>140</v>
      </c>
      <c r="J146" s="76">
        <f>SUMIF(Entrada!$D$7:$D$3006,D146,Entrada!$H$7:$H$3006)</f>
        <v>0</v>
      </c>
      <c r="K146" s="76" t="e">
        <f>SUMIF(Entrada!$D$7:$D$3006,PG!D146,Entrada!$L$7:$L$3006)/SUMIF(Entrada!$D$7:$D$3006,PG!D146,Entrada!$H$7:$H$3006)</f>
        <v>#DIV/0!</v>
      </c>
      <c r="L146" s="76">
        <f>SUMIF(Saída!$D$7:$D$3006,PG!D146,Saída!$G$7:$G$3006)</f>
        <v>0</v>
      </c>
      <c r="M146" s="76">
        <f>SUMIF(Saída!$D$7:$D$3006,PG!D146,Saída!$I$7:$I$3006)</f>
        <v>0</v>
      </c>
      <c r="N146" s="77">
        <f t="shared" si="8"/>
        <v>0</v>
      </c>
      <c r="O146" s="77">
        <f t="shared" si="9"/>
        <v>0</v>
      </c>
      <c r="P146" s="78">
        <f t="shared" si="10"/>
        <v>0</v>
      </c>
      <c r="Q146" s="99" t="str">
        <f t="shared" si="11"/>
        <v/>
      </c>
      <c r="R146" s="99"/>
      <c r="S146" s="93"/>
      <c r="T146" s="93"/>
      <c r="U146" s="93"/>
      <c r="V146" s="93"/>
      <c r="W146" s="93"/>
      <c r="X146" s="93"/>
      <c r="Y146" s="93"/>
      <c r="Z146" s="69"/>
    </row>
    <row r="147" spans="3:26" ht="30" customHeight="1">
      <c r="C147" s="32"/>
      <c r="D147" s="12"/>
      <c r="E147" s="33"/>
      <c r="F147" s="34"/>
      <c r="G147" s="35"/>
      <c r="H147" s="36"/>
      <c r="I147" s="2">
        <v>141</v>
      </c>
      <c r="J147" s="76">
        <f>SUMIF(Entrada!$D$7:$D$3006,D147,Entrada!$H$7:$H$3006)</f>
        <v>0</v>
      </c>
      <c r="K147" s="76" t="e">
        <f>SUMIF(Entrada!$D$7:$D$3006,PG!D147,Entrada!$L$7:$L$3006)/SUMIF(Entrada!$D$7:$D$3006,PG!D147,Entrada!$H$7:$H$3006)</f>
        <v>#DIV/0!</v>
      </c>
      <c r="L147" s="76">
        <f>SUMIF(Saída!$D$7:$D$3006,PG!D147,Saída!$G$7:$G$3006)</f>
        <v>0</v>
      </c>
      <c r="M147" s="76">
        <f>SUMIF(Saída!$D$7:$D$3006,PG!D147,Saída!$I$7:$I$3006)</f>
        <v>0</v>
      </c>
      <c r="N147" s="77">
        <f t="shared" si="8"/>
        <v>0</v>
      </c>
      <c r="O147" s="77">
        <f t="shared" si="9"/>
        <v>0</v>
      </c>
      <c r="P147" s="78">
        <f t="shared" si="10"/>
        <v>0</v>
      </c>
      <c r="Q147" s="99" t="str">
        <f t="shared" si="11"/>
        <v/>
      </c>
      <c r="R147" s="99"/>
      <c r="S147" s="93"/>
      <c r="T147" s="93"/>
      <c r="U147" s="93"/>
      <c r="V147" s="93"/>
      <c r="W147" s="93"/>
      <c r="X147" s="93"/>
      <c r="Y147" s="93"/>
      <c r="Z147" s="69"/>
    </row>
    <row r="148" spans="3:26" ht="30" customHeight="1">
      <c r="C148" s="32"/>
      <c r="D148" s="12"/>
      <c r="E148" s="33"/>
      <c r="F148" s="34"/>
      <c r="G148" s="35"/>
      <c r="H148" s="36"/>
      <c r="I148" s="2">
        <v>142</v>
      </c>
      <c r="J148" s="76">
        <f>SUMIF(Entrada!$D$7:$D$3006,D148,Entrada!$H$7:$H$3006)</f>
        <v>0</v>
      </c>
      <c r="K148" s="76" t="e">
        <f>SUMIF(Entrada!$D$7:$D$3006,PG!D148,Entrada!$L$7:$L$3006)/SUMIF(Entrada!$D$7:$D$3006,PG!D148,Entrada!$H$7:$H$3006)</f>
        <v>#DIV/0!</v>
      </c>
      <c r="L148" s="76">
        <f>SUMIF(Saída!$D$7:$D$3006,PG!D148,Saída!$G$7:$G$3006)</f>
        <v>0</v>
      </c>
      <c r="M148" s="76">
        <f>SUMIF(Saída!$D$7:$D$3006,PG!D148,Saída!$I$7:$I$3006)</f>
        <v>0</v>
      </c>
      <c r="N148" s="77">
        <f t="shared" si="8"/>
        <v>0</v>
      </c>
      <c r="O148" s="77">
        <f t="shared" si="9"/>
        <v>0</v>
      </c>
      <c r="P148" s="78">
        <f t="shared" si="10"/>
        <v>0</v>
      </c>
      <c r="Q148" s="99" t="str">
        <f t="shared" si="11"/>
        <v/>
      </c>
      <c r="R148" s="99"/>
      <c r="S148" s="93"/>
      <c r="T148" s="93"/>
      <c r="U148" s="93"/>
      <c r="V148" s="93"/>
      <c r="W148" s="93"/>
      <c r="X148" s="93"/>
      <c r="Y148" s="93"/>
      <c r="Z148" s="69"/>
    </row>
    <row r="149" spans="3:26" ht="30" customHeight="1">
      <c r="C149" s="32"/>
      <c r="D149" s="12"/>
      <c r="E149" s="33"/>
      <c r="F149" s="34"/>
      <c r="G149" s="35"/>
      <c r="H149" s="36"/>
      <c r="I149" s="2">
        <v>143</v>
      </c>
      <c r="J149" s="76">
        <f>SUMIF(Entrada!$D$7:$D$3006,D149,Entrada!$H$7:$H$3006)</f>
        <v>0</v>
      </c>
      <c r="K149" s="76" t="e">
        <f>SUMIF(Entrada!$D$7:$D$3006,PG!D149,Entrada!$L$7:$L$3006)/SUMIF(Entrada!$D$7:$D$3006,PG!D149,Entrada!$H$7:$H$3006)</f>
        <v>#DIV/0!</v>
      </c>
      <c r="L149" s="76">
        <f>SUMIF(Saída!$D$7:$D$3006,PG!D149,Saída!$G$7:$G$3006)</f>
        <v>0</v>
      </c>
      <c r="M149" s="76">
        <f>SUMIF(Saída!$D$7:$D$3006,PG!D149,Saída!$I$7:$I$3006)</f>
        <v>0</v>
      </c>
      <c r="N149" s="77">
        <f t="shared" si="8"/>
        <v>0</v>
      </c>
      <c r="O149" s="77">
        <f t="shared" si="9"/>
        <v>0</v>
      </c>
      <c r="P149" s="78">
        <f t="shared" si="10"/>
        <v>0</v>
      </c>
      <c r="Q149" s="99" t="str">
        <f t="shared" si="11"/>
        <v/>
      </c>
      <c r="R149" s="99"/>
      <c r="S149" s="93"/>
      <c r="T149" s="93"/>
      <c r="U149" s="93"/>
      <c r="V149" s="93"/>
      <c r="W149" s="93"/>
      <c r="X149" s="93"/>
      <c r="Y149" s="93"/>
      <c r="Z149" s="69"/>
    </row>
    <row r="150" spans="3:26" ht="30" customHeight="1">
      <c r="C150" s="32"/>
      <c r="D150" s="12"/>
      <c r="E150" s="33"/>
      <c r="F150" s="34"/>
      <c r="G150" s="35"/>
      <c r="H150" s="36"/>
      <c r="I150" s="2">
        <v>144</v>
      </c>
      <c r="J150" s="76">
        <f>SUMIF(Entrada!$D$7:$D$3006,D150,Entrada!$H$7:$H$3006)</f>
        <v>0</v>
      </c>
      <c r="K150" s="76" t="e">
        <f>SUMIF(Entrada!$D$7:$D$3006,PG!D150,Entrada!$L$7:$L$3006)/SUMIF(Entrada!$D$7:$D$3006,PG!D150,Entrada!$H$7:$H$3006)</f>
        <v>#DIV/0!</v>
      </c>
      <c r="L150" s="76">
        <f>SUMIF(Saída!$D$7:$D$3006,PG!D150,Saída!$G$7:$G$3006)</f>
        <v>0</v>
      </c>
      <c r="M150" s="76">
        <f>SUMIF(Saída!$D$7:$D$3006,PG!D150,Saída!$I$7:$I$3006)</f>
        <v>0</v>
      </c>
      <c r="N150" s="77">
        <f t="shared" si="8"/>
        <v>0</v>
      </c>
      <c r="O150" s="77">
        <f t="shared" si="9"/>
        <v>0</v>
      </c>
      <c r="P150" s="78">
        <f t="shared" si="10"/>
        <v>0</v>
      </c>
      <c r="Q150" s="99" t="str">
        <f t="shared" si="11"/>
        <v/>
      </c>
      <c r="R150" s="99"/>
      <c r="S150" s="93"/>
      <c r="T150" s="93"/>
      <c r="U150" s="93"/>
      <c r="V150" s="93"/>
      <c r="W150" s="93"/>
      <c r="X150" s="93"/>
      <c r="Y150" s="93"/>
      <c r="Z150" s="69"/>
    </row>
    <row r="151" spans="3:26" ht="30" customHeight="1">
      <c r="C151" s="32"/>
      <c r="D151" s="12"/>
      <c r="E151" s="33"/>
      <c r="F151" s="34"/>
      <c r="G151" s="35"/>
      <c r="H151" s="36"/>
      <c r="I151" s="2">
        <v>145</v>
      </c>
      <c r="J151" s="76">
        <f>SUMIF(Entrada!$D$7:$D$3006,D151,Entrada!$H$7:$H$3006)</f>
        <v>0</v>
      </c>
      <c r="K151" s="76" t="e">
        <f>SUMIF(Entrada!$D$7:$D$3006,PG!D151,Entrada!$L$7:$L$3006)/SUMIF(Entrada!$D$7:$D$3006,PG!D151,Entrada!$H$7:$H$3006)</f>
        <v>#DIV/0!</v>
      </c>
      <c r="L151" s="76">
        <f>SUMIF(Saída!$D$7:$D$3006,PG!D151,Saída!$G$7:$G$3006)</f>
        <v>0</v>
      </c>
      <c r="M151" s="76">
        <f>SUMIF(Saída!$D$7:$D$3006,PG!D151,Saída!$I$7:$I$3006)</f>
        <v>0</v>
      </c>
      <c r="N151" s="77">
        <f t="shared" si="8"/>
        <v>0</v>
      </c>
      <c r="O151" s="77">
        <f t="shared" si="9"/>
        <v>0</v>
      </c>
      <c r="P151" s="78">
        <f t="shared" si="10"/>
        <v>0</v>
      </c>
      <c r="Q151" s="99" t="str">
        <f t="shared" si="11"/>
        <v/>
      </c>
      <c r="R151" s="99"/>
      <c r="S151" s="93"/>
      <c r="T151" s="93"/>
      <c r="U151" s="93"/>
      <c r="V151" s="93"/>
      <c r="W151" s="93"/>
      <c r="X151" s="93"/>
      <c r="Y151" s="93"/>
      <c r="Z151" s="69"/>
    </row>
    <row r="152" spans="3:26" ht="30" customHeight="1">
      <c r="C152" s="32"/>
      <c r="D152" s="12"/>
      <c r="E152" s="33"/>
      <c r="F152" s="34"/>
      <c r="G152" s="35"/>
      <c r="H152" s="36"/>
      <c r="I152" s="2">
        <v>146</v>
      </c>
      <c r="J152" s="76">
        <f>SUMIF(Entrada!$D$7:$D$3006,D152,Entrada!$H$7:$H$3006)</f>
        <v>0</v>
      </c>
      <c r="K152" s="76" t="e">
        <f>SUMIF(Entrada!$D$7:$D$3006,PG!D152,Entrada!$L$7:$L$3006)/SUMIF(Entrada!$D$7:$D$3006,PG!D152,Entrada!$H$7:$H$3006)</f>
        <v>#DIV/0!</v>
      </c>
      <c r="L152" s="76">
        <f>SUMIF(Saída!$D$7:$D$3006,PG!D152,Saída!$G$7:$G$3006)</f>
        <v>0</v>
      </c>
      <c r="M152" s="76">
        <f>SUMIF(Saída!$D$7:$D$3006,PG!D152,Saída!$I$7:$I$3006)</f>
        <v>0</v>
      </c>
      <c r="N152" s="77">
        <f t="shared" si="8"/>
        <v>0</v>
      </c>
      <c r="O152" s="77">
        <f t="shared" si="9"/>
        <v>0</v>
      </c>
      <c r="P152" s="78">
        <f t="shared" si="10"/>
        <v>0</v>
      </c>
      <c r="Q152" s="99" t="str">
        <f t="shared" si="11"/>
        <v/>
      </c>
      <c r="R152" s="99"/>
      <c r="S152" s="93"/>
      <c r="T152" s="93"/>
      <c r="U152" s="93"/>
      <c r="V152" s="93"/>
      <c r="W152" s="93"/>
      <c r="X152" s="93"/>
      <c r="Y152" s="93"/>
      <c r="Z152" s="69"/>
    </row>
    <row r="153" spans="3:26" ht="30" customHeight="1">
      <c r="C153" s="32"/>
      <c r="D153" s="12"/>
      <c r="E153" s="33"/>
      <c r="F153" s="34"/>
      <c r="G153" s="35"/>
      <c r="H153" s="36"/>
      <c r="I153" s="2">
        <v>147</v>
      </c>
      <c r="J153" s="76">
        <f>SUMIF(Entrada!$D$7:$D$3006,D153,Entrada!$H$7:$H$3006)</f>
        <v>0</v>
      </c>
      <c r="K153" s="76" t="e">
        <f>SUMIF(Entrada!$D$7:$D$3006,PG!D153,Entrada!$L$7:$L$3006)/SUMIF(Entrada!$D$7:$D$3006,PG!D153,Entrada!$H$7:$H$3006)</f>
        <v>#DIV/0!</v>
      </c>
      <c r="L153" s="76">
        <f>SUMIF(Saída!$D$7:$D$3006,PG!D153,Saída!$G$7:$G$3006)</f>
        <v>0</v>
      </c>
      <c r="M153" s="76">
        <f>SUMIF(Saída!$D$7:$D$3006,PG!D153,Saída!$I$7:$I$3006)</f>
        <v>0</v>
      </c>
      <c r="N153" s="77">
        <f t="shared" si="8"/>
        <v>0</v>
      </c>
      <c r="O153" s="77">
        <f t="shared" si="9"/>
        <v>0</v>
      </c>
      <c r="P153" s="78">
        <f t="shared" si="10"/>
        <v>0</v>
      </c>
      <c r="Q153" s="99" t="str">
        <f t="shared" si="11"/>
        <v/>
      </c>
      <c r="R153" s="99"/>
      <c r="S153" s="93"/>
      <c r="T153" s="93"/>
      <c r="U153" s="93"/>
      <c r="V153" s="93"/>
      <c r="W153" s="93"/>
      <c r="X153" s="93"/>
      <c r="Y153" s="93"/>
      <c r="Z153" s="69"/>
    </row>
    <row r="154" spans="3:26" ht="30" customHeight="1">
      <c r="C154" s="32"/>
      <c r="D154" s="12"/>
      <c r="E154" s="33"/>
      <c r="F154" s="34"/>
      <c r="G154" s="35"/>
      <c r="H154" s="36"/>
      <c r="I154" s="2">
        <v>148</v>
      </c>
      <c r="J154" s="76">
        <f>SUMIF(Entrada!$D$7:$D$3006,D154,Entrada!$H$7:$H$3006)</f>
        <v>0</v>
      </c>
      <c r="K154" s="76" t="e">
        <f>SUMIF(Entrada!$D$7:$D$3006,PG!D154,Entrada!$L$7:$L$3006)/SUMIF(Entrada!$D$7:$D$3006,PG!D154,Entrada!$H$7:$H$3006)</f>
        <v>#DIV/0!</v>
      </c>
      <c r="L154" s="76">
        <f>SUMIF(Saída!$D$7:$D$3006,PG!D154,Saída!$G$7:$G$3006)</f>
        <v>0</v>
      </c>
      <c r="M154" s="76">
        <f>SUMIF(Saída!$D$7:$D$3006,PG!D154,Saída!$I$7:$I$3006)</f>
        <v>0</v>
      </c>
      <c r="N154" s="77">
        <f t="shared" si="8"/>
        <v>0</v>
      </c>
      <c r="O154" s="77">
        <f t="shared" si="9"/>
        <v>0</v>
      </c>
      <c r="P154" s="78">
        <f t="shared" si="10"/>
        <v>0</v>
      </c>
      <c r="Q154" s="99" t="str">
        <f t="shared" si="11"/>
        <v/>
      </c>
      <c r="R154" s="99"/>
      <c r="S154" s="93"/>
      <c r="T154" s="93"/>
      <c r="U154" s="93"/>
      <c r="V154" s="93"/>
      <c r="W154" s="93"/>
      <c r="X154" s="93"/>
      <c r="Y154" s="93"/>
      <c r="Z154" s="69"/>
    </row>
    <row r="155" spans="3:26" ht="30" customHeight="1">
      <c r="C155" s="32"/>
      <c r="D155" s="12"/>
      <c r="E155" s="33"/>
      <c r="F155" s="34"/>
      <c r="G155" s="35"/>
      <c r="H155" s="36"/>
      <c r="I155" s="2">
        <v>149</v>
      </c>
      <c r="J155" s="76">
        <f>SUMIF(Entrada!$D$7:$D$3006,D155,Entrada!$H$7:$H$3006)</f>
        <v>0</v>
      </c>
      <c r="K155" s="76" t="e">
        <f>SUMIF(Entrada!$D$7:$D$3006,PG!D155,Entrada!$L$7:$L$3006)/SUMIF(Entrada!$D$7:$D$3006,PG!D155,Entrada!$H$7:$H$3006)</f>
        <v>#DIV/0!</v>
      </c>
      <c r="L155" s="76">
        <f>SUMIF(Saída!$D$7:$D$3006,PG!D155,Saída!$G$7:$G$3006)</f>
        <v>0</v>
      </c>
      <c r="M155" s="76">
        <f>SUMIF(Saída!$D$7:$D$3006,PG!D155,Saída!$I$7:$I$3006)</f>
        <v>0</v>
      </c>
      <c r="N155" s="77">
        <f t="shared" si="8"/>
        <v>0</v>
      </c>
      <c r="O155" s="77">
        <f t="shared" si="9"/>
        <v>0</v>
      </c>
      <c r="P155" s="78">
        <f t="shared" si="10"/>
        <v>0</v>
      </c>
      <c r="Q155" s="99" t="str">
        <f t="shared" si="11"/>
        <v/>
      </c>
      <c r="R155" s="99"/>
      <c r="S155" s="93"/>
      <c r="T155" s="93"/>
      <c r="U155" s="93"/>
      <c r="V155" s="93"/>
      <c r="W155" s="93"/>
      <c r="X155" s="93"/>
      <c r="Y155" s="93"/>
      <c r="Z155" s="69"/>
    </row>
    <row r="156" spans="3:26" ht="30" customHeight="1">
      <c r="C156" s="32"/>
      <c r="D156" s="12"/>
      <c r="E156" s="33"/>
      <c r="F156" s="34"/>
      <c r="G156" s="35"/>
      <c r="H156" s="36"/>
      <c r="I156" s="2">
        <v>150</v>
      </c>
      <c r="J156" s="76">
        <f>SUMIF(Entrada!$D$7:$D$3006,D156,Entrada!$H$7:$H$3006)</f>
        <v>0</v>
      </c>
      <c r="K156" s="76" t="e">
        <f>SUMIF(Entrada!$D$7:$D$3006,PG!D156,Entrada!$L$7:$L$3006)/SUMIF(Entrada!$D$7:$D$3006,PG!D156,Entrada!$H$7:$H$3006)</f>
        <v>#DIV/0!</v>
      </c>
      <c r="L156" s="76">
        <f>SUMIF(Saída!$D$7:$D$3006,PG!D156,Saída!$G$7:$G$3006)</f>
        <v>0</v>
      </c>
      <c r="M156" s="76">
        <f>SUMIF(Saída!$D$7:$D$3006,PG!D156,Saída!$I$7:$I$3006)</f>
        <v>0</v>
      </c>
      <c r="N156" s="77">
        <f t="shared" si="8"/>
        <v>0</v>
      </c>
      <c r="O156" s="77">
        <f t="shared" si="9"/>
        <v>0</v>
      </c>
      <c r="P156" s="78">
        <f t="shared" si="10"/>
        <v>0</v>
      </c>
      <c r="Q156" s="99" t="str">
        <f t="shared" si="11"/>
        <v/>
      </c>
      <c r="R156" s="99"/>
      <c r="S156" s="93"/>
      <c r="T156" s="93"/>
      <c r="U156" s="93"/>
      <c r="V156" s="93"/>
      <c r="W156" s="93"/>
      <c r="X156" s="93"/>
      <c r="Y156" s="93"/>
      <c r="Z156" s="69"/>
    </row>
    <row r="157" spans="3:26" ht="30" customHeight="1">
      <c r="C157" s="32"/>
      <c r="D157" s="12"/>
      <c r="E157" s="33"/>
      <c r="F157" s="34"/>
      <c r="G157" s="35"/>
      <c r="H157" s="36"/>
      <c r="I157" s="2">
        <v>151</v>
      </c>
      <c r="J157" s="76">
        <f>SUMIF(Entrada!$D$7:$D$3006,D157,Entrada!$H$7:$H$3006)</f>
        <v>0</v>
      </c>
      <c r="K157" s="76" t="e">
        <f>SUMIF(Entrada!$D$7:$D$3006,PG!D157,Entrada!$L$7:$L$3006)/SUMIF(Entrada!$D$7:$D$3006,PG!D157,Entrada!$H$7:$H$3006)</f>
        <v>#DIV/0!</v>
      </c>
      <c r="L157" s="76">
        <f>SUMIF(Saída!$D$7:$D$3006,PG!D157,Saída!$G$7:$G$3006)</f>
        <v>0</v>
      </c>
      <c r="M157" s="76">
        <f>SUMIF(Saída!$D$7:$D$3006,PG!D157,Saída!$I$7:$I$3006)</f>
        <v>0</v>
      </c>
      <c r="N157" s="77">
        <f t="shared" si="8"/>
        <v>0</v>
      </c>
      <c r="O157" s="77">
        <f t="shared" si="9"/>
        <v>0</v>
      </c>
      <c r="P157" s="78">
        <f t="shared" si="10"/>
        <v>0</v>
      </c>
      <c r="Q157" s="99" t="str">
        <f t="shared" si="11"/>
        <v/>
      </c>
      <c r="R157" s="99"/>
      <c r="S157" s="93"/>
      <c r="T157" s="93"/>
      <c r="U157" s="93"/>
      <c r="V157" s="93"/>
      <c r="W157" s="93"/>
      <c r="X157" s="93"/>
      <c r="Y157" s="93"/>
      <c r="Z157" s="69"/>
    </row>
    <row r="158" spans="3:26" ht="30" customHeight="1">
      <c r="C158" s="32"/>
      <c r="D158" s="12"/>
      <c r="E158" s="33"/>
      <c r="F158" s="34"/>
      <c r="G158" s="35"/>
      <c r="H158" s="36"/>
      <c r="I158" s="2">
        <v>152</v>
      </c>
      <c r="J158" s="76">
        <f>SUMIF(Entrada!$D$7:$D$3006,D158,Entrada!$H$7:$H$3006)</f>
        <v>0</v>
      </c>
      <c r="K158" s="76" t="e">
        <f>SUMIF(Entrada!$D$7:$D$3006,PG!D158,Entrada!$L$7:$L$3006)/SUMIF(Entrada!$D$7:$D$3006,PG!D158,Entrada!$H$7:$H$3006)</f>
        <v>#DIV/0!</v>
      </c>
      <c r="L158" s="76">
        <f>SUMIF(Saída!$D$7:$D$3006,PG!D158,Saída!$G$7:$G$3006)</f>
        <v>0</v>
      </c>
      <c r="M158" s="76">
        <f>SUMIF(Saída!$D$7:$D$3006,PG!D158,Saída!$I$7:$I$3006)</f>
        <v>0</v>
      </c>
      <c r="N158" s="77">
        <f t="shared" si="8"/>
        <v>0</v>
      </c>
      <c r="O158" s="77">
        <f t="shared" si="9"/>
        <v>0</v>
      </c>
      <c r="P158" s="78">
        <f t="shared" si="10"/>
        <v>0</v>
      </c>
      <c r="Q158" s="99" t="str">
        <f t="shared" si="11"/>
        <v/>
      </c>
      <c r="R158" s="99"/>
      <c r="S158" s="93"/>
      <c r="T158" s="93"/>
      <c r="U158" s="93"/>
      <c r="V158" s="93"/>
      <c r="W158" s="93"/>
      <c r="X158" s="93"/>
      <c r="Y158" s="93"/>
      <c r="Z158" s="69"/>
    </row>
    <row r="159" spans="3:26" ht="30" customHeight="1">
      <c r="C159" s="32"/>
      <c r="D159" s="12"/>
      <c r="E159" s="33"/>
      <c r="F159" s="34"/>
      <c r="G159" s="35"/>
      <c r="H159" s="36"/>
      <c r="I159" s="2">
        <v>153</v>
      </c>
      <c r="J159" s="76">
        <f>SUMIF(Entrada!$D$7:$D$3006,D159,Entrada!$H$7:$H$3006)</f>
        <v>0</v>
      </c>
      <c r="K159" s="76" t="e">
        <f>SUMIF(Entrada!$D$7:$D$3006,PG!D159,Entrada!$L$7:$L$3006)/SUMIF(Entrada!$D$7:$D$3006,PG!D159,Entrada!$H$7:$H$3006)</f>
        <v>#DIV/0!</v>
      </c>
      <c r="L159" s="76">
        <f>SUMIF(Saída!$D$7:$D$3006,PG!D159,Saída!$G$7:$G$3006)</f>
        <v>0</v>
      </c>
      <c r="M159" s="76">
        <f>SUMIF(Saída!$D$7:$D$3006,PG!D159,Saída!$I$7:$I$3006)</f>
        <v>0</v>
      </c>
      <c r="N159" s="77">
        <f t="shared" si="8"/>
        <v>0</v>
      </c>
      <c r="O159" s="77">
        <f t="shared" si="9"/>
        <v>0</v>
      </c>
      <c r="P159" s="78">
        <f t="shared" si="10"/>
        <v>0</v>
      </c>
      <c r="Q159" s="99" t="str">
        <f t="shared" si="11"/>
        <v/>
      </c>
      <c r="R159" s="99"/>
      <c r="S159" s="93"/>
      <c r="T159" s="93"/>
      <c r="U159" s="93"/>
      <c r="V159" s="93"/>
      <c r="W159" s="93"/>
      <c r="X159" s="93"/>
      <c r="Y159" s="93"/>
      <c r="Z159" s="69"/>
    </row>
    <row r="160" spans="3:26" ht="30" customHeight="1">
      <c r="C160" s="32"/>
      <c r="D160" s="12"/>
      <c r="E160" s="33"/>
      <c r="F160" s="34"/>
      <c r="G160" s="35"/>
      <c r="H160" s="36"/>
      <c r="I160" s="2">
        <v>154</v>
      </c>
      <c r="J160" s="76">
        <f>SUMIF(Entrada!$D$7:$D$3006,D160,Entrada!$H$7:$H$3006)</f>
        <v>0</v>
      </c>
      <c r="K160" s="76" t="e">
        <f>SUMIF(Entrada!$D$7:$D$3006,PG!D160,Entrada!$L$7:$L$3006)/SUMIF(Entrada!$D$7:$D$3006,PG!D160,Entrada!$H$7:$H$3006)</f>
        <v>#DIV/0!</v>
      </c>
      <c r="L160" s="76">
        <f>SUMIF(Saída!$D$7:$D$3006,PG!D160,Saída!$G$7:$G$3006)</f>
        <v>0</v>
      </c>
      <c r="M160" s="76">
        <f>SUMIF(Saída!$D$7:$D$3006,PG!D160,Saída!$I$7:$I$3006)</f>
        <v>0</v>
      </c>
      <c r="N160" s="77">
        <f t="shared" si="8"/>
        <v>0</v>
      </c>
      <c r="O160" s="77">
        <f t="shared" si="9"/>
        <v>0</v>
      </c>
      <c r="P160" s="78">
        <f t="shared" si="10"/>
        <v>0</v>
      </c>
      <c r="Q160" s="99" t="str">
        <f t="shared" si="11"/>
        <v/>
      </c>
      <c r="R160" s="99"/>
      <c r="S160" s="93"/>
      <c r="T160" s="93"/>
      <c r="U160" s="93"/>
      <c r="V160" s="93"/>
      <c r="W160" s="93"/>
      <c r="X160" s="93"/>
      <c r="Y160" s="93"/>
      <c r="Z160" s="69"/>
    </row>
    <row r="161" spans="3:26" ht="30" customHeight="1">
      <c r="C161" s="32"/>
      <c r="D161" s="12"/>
      <c r="E161" s="33"/>
      <c r="F161" s="34"/>
      <c r="G161" s="35"/>
      <c r="H161" s="36"/>
      <c r="I161" s="2">
        <v>155</v>
      </c>
      <c r="J161" s="76">
        <f>SUMIF(Entrada!$D$7:$D$3006,D161,Entrada!$H$7:$H$3006)</f>
        <v>0</v>
      </c>
      <c r="K161" s="76" t="e">
        <f>SUMIF(Entrada!$D$7:$D$3006,PG!D161,Entrada!$L$7:$L$3006)/SUMIF(Entrada!$D$7:$D$3006,PG!D161,Entrada!$H$7:$H$3006)</f>
        <v>#DIV/0!</v>
      </c>
      <c r="L161" s="76">
        <f>SUMIF(Saída!$D$7:$D$3006,PG!D161,Saída!$G$7:$G$3006)</f>
        <v>0</v>
      </c>
      <c r="M161" s="76">
        <f>SUMIF(Saída!$D$7:$D$3006,PG!D161,Saída!$I$7:$I$3006)</f>
        <v>0</v>
      </c>
      <c r="N161" s="77">
        <f t="shared" si="8"/>
        <v>0</v>
      </c>
      <c r="O161" s="77">
        <f t="shared" si="9"/>
        <v>0</v>
      </c>
      <c r="P161" s="78">
        <f t="shared" si="10"/>
        <v>0</v>
      </c>
      <c r="Q161" s="99" t="str">
        <f t="shared" si="11"/>
        <v/>
      </c>
      <c r="R161" s="99"/>
      <c r="S161" s="93"/>
      <c r="T161" s="93"/>
      <c r="U161" s="93"/>
      <c r="V161" s="93"/>
      <c r="W161" s="93"/>
      <c r="X161" s="93"/>
      <c r="Y161" s="93"/>
      <c r="Z161" s="69"/>
    </row>
    <row r="162" spans="3:26" ht="30" customHeight="1">
      <c r="C162" s="32"/>
      <c r="D162" s="12"/>
      <c r="E162" s="33"/>
      <c r="F162" s="34"/>
      <c r="G162" s="35"/>
      <c r="H162" s="36"/>
      <c r="I162" s="2">
        <v>156</v>
      </c>
      <c r="J162" s="76">
        <f>SUMIF(Entrada!$D$7:$D$3006,D162,Entrada!$H$7:$H$3006)</f>
        <v>0</v>
      </c>
      <c r="K162" s="76" t="e">
        <f>SUMIF(Entrada!$D$7:$D$3006,PG!D162,Entrada!$L$7:$L$3006)/SUMIF(Entrada!$D$7:$D$3006,PG!D162,Entrada!$H$7:$H$3006)</f>
        <v>#DIV/0!</v>
      </c>
      <c r="L162" s="76">
        <f>SUMIF(Saída!$D$7:$D$3006,PG!D162,Saída!$G$7:$G$3006)</f>
        <v>0</v>
      </c>
      <c r="M162" s="76">
        <f>SUMIF(Saída!$D$7:$D$3006,PG!D162,Saída!$I$7:$I$3006)</f>
        <v>0</v>
      </c>
      <c r="N162" s="77">
        <f t="shared" si="8"/>
        <v>0</v>
      </c>
      <c r="O162" s="77">
        <f t="shared" si="9"/>
        <v>0</v>
      </c>
      <c r="P162" s="78">
        <f t="shared" si="10"/>
        <v>0</v>
      </c>
      <c r="Q162" s="99" t="str">
        <f t="shared" si="11"/>
        <v/>
      </c>
      <c r="R162" s="99"/>
      <c r="S162" s="93"/>
      <c r="T162" s="93"/>
      <c r="U162" s="93"/>
      <c r="V162" s="93"/>
      <c r="W162" s="93"/>
      <c r="X162" s="93"/>
      <c r="Y162" s="93"/>
      <c r="Z162" s="69"/>
    </row>
    <row r="163" spans="3:26" ht="30" customHeight="1">
      <c r="C163" s="32"/>
      <c r="D163" s="12"/>
      <c r="E163" s="33"/>
      <c r="F163" s="34"/>
      <c r="G163" s="35"/>
      <c r="H163" s="36"/>
      <c r="I163" s="2">
        <v>157</v>
      </c>
      <c r="J163" s="76">
        <f>SUMIF(Entrada!$D$7:$D$3006,D163,Entrada!$H$7:$H$3006)</f>
        <v>0</v>
      </c>
      <c r="K163" s="76" t="e">
        <f>SUMIF(Entrada!$D$7:$D$3006,PG!D163,Entrada!$L$7:$L$3006)/SUMIF(Entrada!$D$7:$D$3006,PG!D163,Entrada!$H$7:$H$3006)</f>
        <v>#DIV/0!</v>
      </c>
      <c r="L163" s="76">
        <f>SUMIF(Saída!$D$7:$D$3006,PG!D163,Saída!$G$7:$G$3006)</f>
        <v>0</v>
      </c>
      <c r="M163" s="76">
        <f>SUMIF(Saída!$D$7:$D$3006,PG!D163,Saída!$I$7:$I$3006)</f>
        <v>0</v>
      </c>
      <c r="N163" s="77">
        <f t="shared" si="8"/>
        <v>0</v>
      </c>
      <c r="O163" s="77">
        <f t="shared" si="9"/>
        <v>0</v>
      </c>
      <c r="P163" s="78">
        <f t="shared" si="10"/>
        <v>0</v>
      </c>
      <c r="Q163" s="99" t="str">
        <f t="shared" si="11"/>
        <v/>
      </c>
      <c r="R163" s="99"/>
      <c r="S163" s="93"/>
      <c r="T163" s="93"/>
      <c r="U163" s="93"/>
      <c r="V163" s="93"/>
      <c r="W163" s="93"/>
      <c r="X163" s="93"/>
      <c r="Y163" s="93"/>
      <c r="Z163" s="69"/>
    </row>
    <row r="164" spans="3:26" ht="30" customHeight="1">
      <c r="C164" s="32"/>
      <c r="D164" s="12"/>
      <c r="E164" s="33"/>
      <c r="F164" s="34"/>
      <c r="G164" s="35"/>
      <c r="H164" s="36"/>
      <c r="I164" s="2">
        <v>158</v>
      </c>
      <c r="J164" s="76">
        <f>SUMIF(Entrada!$D$7:$D$3006,D164,Entrada!$H$7:$H$3006)</f>
        <v>0</v>
      </c>
      <c r="K164" s="76" t="e">
        <f>SUMIF(Entrada!$D$7:$D$3006,PG!D164,Entrada!$L$7:$L$3006)/SUMIF(Entrada!$D$7:$D$3006,PG!D164,Entrada!$H$7:$H$3006)</f>
        <v>#DIV/0!</v>
      </c>
      <c r="L164" s="76">
        <f>SUMIF(Saída!$D$7:$D$3006,PG!D164,Saída!$G$7:$G$3006)</f>
        <v>0</v>
      </c>
      <c r="M164" s="76">
        <f>SUMIF(Saída!$D$7:$D$3006,PG!D164,Saída!$I$7:$I$3006)</f>
        <v>0</v>
      </c>
      <c r="N164" s="77">
        <f t="shared" si="8"/>
        <v>0</v>
      </c>
      <c r="O164" s="77">
        <f t="shared" si="9"/>
        <v>0</v>
      </c>
      <c r="P164" s="78">
        <f t="shared" si="10"/>
        <v>0</v>
      </c>
      <c r="Q164" s="99" t="str">
        <f t="shared" si="11"/>
        <v/>
      </c>
      <c r="R164" s="99"/>
      <c r="S164" s="93"/>
      <c r="T164" s="93"/>
      <c r="U164" s="93"/>
      <c r="V164" s="93"/>
      <c r="W164" s="93"/>
      <c r="X164" s="93"/>
      <c r="Y164" s="93"/>
      <c r="Z164" s="69"/>
    </row>
    <row r="165" spans="3:26" ht="30" customHeight="1">
      <c r="C165" s="32"/>
      <c r="D165" s="12"/>
      <c r="E165" s="33"/>
      <c r="F165" s="34"/>
      <c r="G165" s="35"/>
      <c r="H165" s="36"/>
      <c r="I165" s="2">
        <v>159</v>
      </c>
      <c r="J165" s="76">
        <f>SUMIF(Entrada!$D$7:$D$3006,D165,Entrada!$H$7:$H$3006)</f>
        <v>0</v>
      </c>
      <c r="K165" s="76" t="e">
        <f>SUMIF(Entrada!$D$7:$D$3006,PG!D165,Entrada!$L$7:$L$3006)/SUMIF(Entrada!$D$7:$D$3006,PG!D165,Entrada!$H$7:$H$3006)</f>
        <v>#DIV/0!</v>
      </c>
      <c r="L165" s="76">
        <f>SUMIF(Saída!$D$7:$D$3006,PG!D165,Saída!$G$7:$G$3006)</f>
        <v>0</v>
      </c>
      <c r="M165" s="76">
        <f>SUMIF(Saída!$D$7:$D$3006,PG!D165,Saída!$I$7:$I$3006)</f>
        <v>0</v>
      </c>
      <c r="N165" s="77">
        <f t="shared" si="8"/>
        <v>0</v>
      </c>
      <c r="O165" s="77">
        <f t="shared" si="9"/>
        <v>0</v>
      </c>
      <c r="P165" s="78">
        <f t="shared" si="10"/>
        <v>0</v>
      </c>
      <c r="Q165" s="99" t="str">
        <f t="shared" si="11"/>
        <v/>
      </c>
      <c r="R165" s="99"/>
      <c r="S165" s="93"/>
      <c r="T165" s="93"/>
      <c r="U165" s="93"/>
      <c r="V165" s="93"/>
      <c r="W165" s="93"/>
      <c r="X165" s="93"/>
      <c r="Y165" s="93"/>
      <c r="Z165" s="69"/>
    </row>
    <row r="166" spans="3:26" ht="30" customHeight="1">
      <c r="C166" s="32"/>
      <c r="D166" s="12"/>
      <c r="E166" s="33"/>
      <c r="F166" s="34"/>
      <c r="G166" s="35"/>
      <c r="H166" s="36"/>
      <c r="I166" s="2">
        <v>160</v>
      </c>
      <c r="J166" s="76">
        <f>SUMIF(Entrada!$D$7:$D$3006,D166,Entrada!$H$7:$H$3006)</f>
        <v>0</v>
      </c>
      <c r="K166" s="76" t="e">
        <f>SUMIF(Entrada!$D$7:$D$3006,PG!D166,Entrada!$L$7:$L$3006)/SUMIF(Entrada!$D$7:$D$3006,PG!D166,Entrada!$H$7:$H$3006)</f>
        <v>#DIV/0!</v>
      </c>
      <c r="L166" s="76">
        <f>SUMIF(Saída!$D$7:$D$3006,PG!D166,Saída!$G$7:$G$3006)</f>
        <v>0</v>
      </c>
      <c r="M166" s="76">
        <f>SUMIF(Saída!$D$7:$D$3006,PG!D166,Saída!$I$7:$I$3006)</f>
        <v>0</v>
      </c>
      <c r="N166" s="77">
        <f t="shared" si="8"/>
        <v>0</v>
      </c>
      <c r="O166" s="77">
        <f t="shared" si="9"/>
        <v>0</v>
      </c>
      <c r="P166" s="78">
        <f t="shared" si="10"/>
        <v>0</v>
      </c>
      <c r="Q166" s="99" t="str">
        <f t="shared" si="11"/>
        <v/>
      </c>
      <c r="R166" s="99"/>
      <c r="S166" s="93"/>
      <c r="T166" s="93"/>
      <c r="U166" s="93"/>
      <c r="V166" s="93"/>
      <c r="W166" s="93"/>
      <c r="X166" s="93"/>
      <c r="Y166" s="93"/>
      <c r="Z166" s="69"/>
    </row>
    <row r="167" spans="3:26" ht="30" customHeight="1">
      <c r="C167" s="32"/>
      <c r="D167" s="12"/>
      <c r="E167" s="33"/>
      <c r="F167" s="34"/>
      <c r="G167" s="35"/>
      <c r="H167" s="36"/>
      <c r="I167" s="2">
        <v>161</v>
      </c>
      <c r="J167" s="76">
        <f>SUMIF(Entrada!$D$7:$D$3006,D167,Entrada!$H$7:$H$3006)</f>
        <v>0</v>
      </c>
      <c r="K167" s="76" t="e">
        <f>SUMIF(Entrada!$D$7:$D$3006,PG!D167,Entrada!$L$7:$L$3006)/SUMIF(Entrada!$D$7:$D$3006,PG!D167,Entrada!$H$7:$H$3006)</f>
        <v>#DIV/0!</v>
      </c>
      <c r="L167" s="76">
        <f>SUMIF(Saída!$D$7:$D$3006,PG!D167,Saída!$G$7:$G$3006)</f>
        <v>0</v>
      </c>
      <c r="M167" s="76">
        <f>SUMIF(Saída!$D$7:$D$3006,PG!D167,Saída!$I$7:$I$3006)</f>
        <v>0</v>
      </c>
      <c r="N167" s="77">
        <f t="shared" si="8"/>
        <v>0</v>
      </c>
      <c r="O167" s="77">
        <f t="shared" si="9"/>
        <v>0</v>
      </c>
      <c r="P167" s="78">
        <f t="shared" si="10"/>
        <v>0</v>
      </c>
      <c r="Q167" s="99" t="str">
        <f t="shared" si="11"/>
        <v/>
      </c>
      <c r="R167" s="99"/>
      <c r="S167" s="93"/>
      <c r="T167" s="93"/>
      <c r="U167" s="93"/>
      <c r="V167" s="93"/>
      <c r="W167" s="93"/>
      <c r="X167" s="93"/>
      <c r="Y167" s="93"/>
      <c r="Z167" s="69"/>
    </row>
    <row r="168" spans="3:26" ht="30" customHeight="1">
      <c r="C168" s="32"/>
      <c r="D168" s="12"/>
      <c r="E168" s="33"/>
      <c r="F168" s="34"/>
      <c r="G168" s="35"/>
      <c r="H168" s="36"/>
      <c r="I168" s="2">
        <v>162</v>
      </c>
      <c r="J168" s="76">
        <f>SUMIF(Entrada!$D$7:$D$3006,D168,Entrada!$H$7:$H$3006)</f>
        <v>0</v>
      </c>
      <c r="K168" s="76" t="e">
        <f>SUMIF(Entrada!$D$7:$D$3006,PG!D168,Entrada!$L$7:$L$3006)/SUMIF(Entrada!$D$7:$D$3006,PG!D168,Entrada!$H$7:$H$3006)</f>
        <v>#DIV/0!</v>
      </c>
      <c r="L168" s="76">
        <f>SUMIF(Saída!$D$7:$D$3006,PG!D168,Saída!$G$7:$G$3006)</f>
        <v>0</v>
      </c>
      <c r="M168" s="76">
        <f>SUMIF(Saída!$D$7:$D$3006,PG!D168,Saída!$I$7:$I$3006)</f>
        <v>0</v>
      </c>
      <c r="N168" s="77">
        <f t="shared" si="8"/>
        <v>0</v>
      </c>
      <c r="O168" s="77">
        <f t="shared" si="9"/>
        <v>0</v>
      </c>
      <c r="P168" s="78">
        <f t="shared" si="10"/>
        <v>0</v>
      </c>
      <c r="Q168" s="99" t="str">
        <f t="shared" si="11"/>
        <v/>
      </c>
      <c r="R168" s="99"/>
      <c r="S168" s="93"/>
      <c r="T168" s="93"/>
      <c r="U168" s="93"/>
      <c r="V168" s="93"/>
      <c r="W168" s="93"/>
      <c r="X168" s="93"/>
      <c r="Y168" s="93"/>
      <c r="Z168" s="69"/>
    </row>
    <row r="169" spans="3:26" ht="30" customHeight="1">
      <c r="C169" s="32"/>
      <c r="D169" s="12"/>
      <c r="E169" s="33"/>
      <c r="F169" s="34"/>
      <c r="G169" s="35"/>
      <c r="H169" s="36"/>
      <c r="I169" s="2">
        <v>163</v>
      </c>
      <c r="J169" s="76">
        <f>SUMIF(Entrada!$D$7:$D$3006,D169,Entrada!$H$7:$H$3006)</f>
        <v>0</v>
      </c>
      <c r="K169" s="76" t="e">
        <f>SUMIF(Entrada!$D$7:$D$3006,PG!D169,Entrada!$L$7:$L$3006)/SUMIF(Entrada!$D$7:$D$3006,PG!D169,Entrada!$H$7:$H$3006)</f>
        <v>#DIV/0!</v>
      </c>
      <c r="L169" s="76">
        <f>SUMIF(Saída!$D$7:$D$3006,PG!D169,Saída!$G$7:$G$3006)</f>
        <v>0</v>
      </c>
      <c r="M169" s="76">
        <f>SUMIF(Saída!$D$7:$D$3006,PG!D169,Saída!$I$7:$I$3006)</f>
        <v>0</v>
      </c>
      <c r="N169" s="77">
        <f t="shared" si="8"/>
        <v>0</v>
      </c>
      <c r="O169" s="77">
        <f t="shared" si="9"/>
        <v>0</v>
      </c>
      <c r="P169" s="78">
        <f t="shared" si="10"/>
        <v>0</v>
      </c>
      <c r="Q169" s="99" t="str">
        <f t="shared" si="11"/>
        <v/>
      </c>
      <c r="R169" s="99"/>
      <c r="S169" s="93"/>
      <c r="T169" s="93"/>
      <c r="U169" s="93"/>
      <c r="V169" s="93"/>
      <c r="W169" s="93"/>
      <c r="X169" s="93"/>
      <c r="Y169" s="93"/>
      <c r="Z169" s="69"/>
    </row>
    <row r="170" spans="3:26" ht="30" customHeight="1">
      <c r="C170" s="32"/>
      <c r="D170" s="12"/>
      <c r="E170" s="33"/>
      <c r="F170" s="34"/>
      <c r="G170" s="35"/>
      <c r="H170" s="36"/>
      <c r="I170" s="2">
        <v>164</v>
      </c>
      <c r="J170" s="76">
        <f>SUMIF(Entrada!$D$7:$D$3006,D170,Entrada!$H$7:$H$3006)</f>
        <v>0</v>
      </c>
      <c r="K170" s="76" t="e">
        <f>SUMIF(Entrada!$D$7:$D$3006,PG!D170,Entrada!$L$7:$L$3006)/SUMIF(Entrada!$D$7:$D$3006,PG!D170,Entrada!$H$7:$H$3006)</f>
        <v>#DIV/0!</v>
      </c>
      <c r="L170" s="76">
        <f>SUMIF(Saída!$D$7:$D$3006,PG!D170,Saída!$G$7:$G$3006)</f>
        <v>0</v>
      </c>
      <c r="M170" s="76">
        <f>SUMIF(Saída!$D$7:$D$3006,PG!D170,Saída!$I$7:$I$3006)</f>
        <v>0</v>
      </c>
      <c r="N170" s="77">
        <f t="shared" si="8"/>
        <v>0</v>
      </c>
      <c r="O170" s="77">
        <f t="shared" si="9"/>
        <v>0</v>
      </c>
      <c r="P170" s="78">
        <f t="shared" si="10"/>
        <v>0</v>
      </c>
      <c r="Q170" s="99" t="str">
        <f t="shared" si="11"/>
        <v/>
      </c>
      <c r="R170" s="99"/>
      <c r="S170" s="93"/>
      <c r="T170" s="93"/>
      <c r="U170" s="93"/>
      <c r="V170" s="93"/>
      <c r="W170" s="93"/>
      <c r="X170" s="93"/>
      <c r="Y170" s="93"/>
      <c r="Z170" s="69"/>
    </row>
    <row r="171" spans="3:26" ht="30" customHeight="1">
      <c r="C171" s="32"/>
      <c r="D171" s="12"/>
      <c r="E171" s="33"/>
      <c r="F171" s="34"/>
      <c r="G171" s="35"/>
      <c r="H171" s="36"/>
      <c r="I171" s="2">
        <v>165</v>
      </c>
      <c r="J171" s="76">
        <f>SUMIF(Entrada!$D$7:$D$3006,D171,Entrada!$H$7:$H$3006)</f>
        <v>0</v>
      </c>
      <c r="K171" s="76" t="e">
        <f>SUMIF(Entrada!$D$7:$D$3006,PG!D171,Entrada!$L$7:$L$3006)/SUMIF(Entrada!$D$7:$D$3006,PG!D171,Entrada!$H$7:$H$3006)</f>
        <v>#DIV/0!</v>
      </c>
      <c r="L171" s="76">
        <f>SUMIF(Saída!$D$7:$D$3006,PG!D171,Saída!$G$7:$G$3006)</f>
        <v>0</v>
      </c>
      <c r="M171" s="76">
        <f>SUMIF(Saída!$D$7:$D$3006,PG!D171,Saída!$I$7:$I$3006)</f>
        <v>0</v>
      </c>
      <c r="N171" s="77">
        <f t="shared" si="8"/>
        <v>0</v>
      </c>
      <c r="O171" s="77">
        <f t="shared" si="9"/>
        <v>0</v>
      </c>
      <c r="P171" s="78">
        <f t="shared" si="10"/>
        <v>0</v>
      </c>
      <c r="Q171" s="99" t="str">
        <f t="shared" si="11"/>
        <v/>
      </c>
      <c r="R171" s="99"/>
      <c r="S171" s="93"/>
      <c r="T171" s="93"/>
      <c r="U171" s="93"/>
      <c r="V171" s="93"/>
      <c r="W171" s="93"/>
      <c r="X171" s="93"/>
      <c r="Y171" s="93"/>
      <c r="Z171" s="69"/>
    </row>
    <row r="172" spans="3:26" ht="30" customHeight="1">
      <c r="C172" s="32"/>
      <c r="D172" s="12"/>
      <c r="E172" s="33"/>
      <c r="F172" s="34"/>
      <c r="G172" s="35"/>
      <c r="H172" s="36"/>
      <c r="I172" s="2">
        <v>166</v>
      </c>
      <c r="J172" s="76">
        <f>SUMIF(Entrada!$D$7:$D$3006,D172,Entrada!$H$7:$H$3006)</f>
        <v>0</v>
      </c>
      <c r="K172" s="76" t="e">
        <f>SUMIF(Entrada!$D$7:$D$3006,PG!D172,Entrada!$L$7:$L$3006)/SUMIF(Entrada!$D$7:$D$3006,PG!D172,Entrada!$H$7:$H$3006)</f>
        <v>#DIV/0!</v>
      </c>
      <c r="L172" s="76">
        <f>SUMIF(Saída!$D$7:$D$3006,PG!D172,Saída!$G$7:$G$3006)</f>
        <v>0</v>
      </c>
      <c r="M172" s="76">
        <f>SUMIF(Saída!$D$7:$D$3006,PG!D172,Saída!$I$7:$I$3006)</f>
        <v>0</v>
      </c>
      <c r="N172" s="77">
        <f t="shared" si="8"/>
        <v>0</v>
      </c>
      <c r="O172" s="77">
        <f t="shared" si="9"/>
        <v>0</v>
      </c>
      <c r="P172" s="78">
        <f t="shared" si="10"/>
        <v>0</v>
      </c>
      <c r="Q172" s="99" t="str">
        <f t="shared" si="11"/>
        <v/>
      </c>
      <c r="R172" s="99"/>
      <c r="S172" s="93"/>
      <c r="T172" s="93"/>
      <c r="U172" s="93"/>
      <c r="V172" s="93"/>
      <c r="W172" s="93"/>
      <c r="X172" s="93"/>
      <c r="Y172" s="93"/>
      <c r="Z172" s="69"/>
    </row>
    <row r="173" spans="3:26" ht="30" customHeight="1">
      <c r="C173" s="32"/>
      <c r="D173" s="12"/>
      <c r="E173" s="33"/>
      <c r="F173" s="34"/>
      <c r="G173" s="35"/>
      <c r="H173" s="36"/>
      <c r="I173" s="2">
        <v>167</v>
      </c>
      <c r="J173" s="76">
        <f>SUMIF(Entrada!$D$7:$D$3006,D173,Entrada!$H$7:$H$3006)</f>
        <v>0</v>
      </c>
      <c r="K173" s="76" t="e">
        <f>SUMIF(Entrada!$D$7:$D$3006,PG!D173,Entrada!$L$7:$L$3006)/SUMIF(Entrada!$D$7:$D$3006,PG!D173,Entrada!$H$7:$H$3006)</f>
        <v>#DIV/0!</v>
      </c>
      <c r="L173" s="76">
        <f>SUMIF(Saída!$D$7:$D$3006,PG!D173,Saída!$G$7:$G$3006)</f>
        <v>0</v>
      </c>
      <c r="M173" s="76">
        <f>SUMIF(Saída!$D$7:$D$3006,PG!D173,Saída!$I$7:$I$3006)</f>
        <v>0</v>
      </c>
      <c r="N173" s="77">
        <f t="shared" si="8"/>
        <v>0</v>
      </c>
      <c r="O173" s="77">
        <f t="shared" si="9"/>
        <v>0</v>
      </c>
      <c r="P173" s="78">
        <f t="shared" si="10"/>
        <v>0</v>
      </c>
      <c r="Q173" s="99" t="str">
        <f t="shared" si="11"/>
        <v/>
      </c>
      <c r="R173" s="99"/>
      <c r="S173" s="93"/>
      <c r="T173" s="93"/>
      <c r="U173" s="93"/>
      <c r="V173" s="93"/>
      <c r="W173" s="93"/>
      <c r="X173" s="93"/>
      <c r="Y173" s="93"/>
      <c r="Z173" s="69"/>
    </row>
    <row r="174" spans="3:26" ht="30" customHeight="1">
      <c r="C174" s="32"/>
      <c r="D174" s="12"/>
      <c r="E174" s="33"/>
      <c r="F174" s="34"/>
      <c r="G174" s="35"/>
      <c r="H174" s="36"/>
      <c r="I174" s="2">
        <v>168</v>
      </c>
      <c r="J174" s="76">
        <f>SUMIF(Entrada!$D$7:$D$3006,D174,Entrada!$H$7:$H$3006)</f>
        <v>0</v>
      </c>
      <c r="K174" s="76" t="e">
        <f>SUMIF(Entrada!$D$7:$D$3006,PG!D174,Entrada!$L$7:$L$3006)/SUMIF(Entrada!$D$7:$D$3006,PG!D174,Entrada!$H$7:$H$3006)</f>
        <v>#DIV/0!</v>
      </c>
      <c r="L174" s="76">
        <f>SUMIF(Saída!$D$7:$D$3006,PG!D174,Saída!$G$7:$G$3006)</f>
        <v>0</v>
      </c>
      <c r="M174" s="76">
        <f>SUMIF(Saída!$D$7:$D$3006,PG!D174,Saída!$I$7:$I$3006)</f>
        <v>0</v>
      </c>
      <c r="N174" s="77">
        <f t="shared" si="8"/>
        <v>0</v>
      </c>
      <c r="O174" s="77">
        <f t="shared" si="9"/>
        <v>0</v>
      </c>
      <c r="P174" s="78">
        <f t="shared" si="10"/>
        <v>0</v>
      </c>
      <c r="Q174" s="99" t="str">
        <f t="shared" si="11"/>
        <v/>
      </c>
      <c r="R174" s="99"/>
      <c r="S174" s="93"/>
      <c r="T174" s="93"/>
      <c r="U174" s="93"/>
      <c r="V174" s="93"/>
      <c r="W174" s="93"/>
      <c r="X174" s="93"/>
      <c r="Y174" s="93"/>
      <c r="Z174" s="69"/>
    </row>
    <row r="175" spans="3:26" ht="30" customHeight="1">
      <c r="C175" s="32"/>
      <c r="D175" s="12"/>
      <c r="E175" s="33"/>
      <c r="F175" s="34"/>
      <c r="G175" s="35"/>
      <c r="H175" s="36"/>
      <c r="I175" s="2">
        <v>169</v>
      </c>
      <c r="J175" s="76">
        <f>SUMIF(Entrada!$D$7:$D$3006,D175,Entrada!$H$7:$H$3006)</f>
        <v>0</v>
      </c>
      <c r="K175" s="76" t="e">
        <f>SUMIF(Entrada!$D$7:$D$3006,PG!D175,Entrada!$L$7:$L$3006)/SUMIF(Entrada!$D$7:$D$3006,PG!D175,Entrada!$H$7:$H$3006)</f>
        <v>#DIV/0!</v>
      </c>
      <c r="L175" s="76">
        <f>SUMIF(Saída!$D$7:$D$3006,PG!D175,Saída!$G$7:$G$3006)</f>
        <v>0</v>
      </c>
      <c r="M175" s="76">
        <f>SUMIF(Saída!$D$7:$D$3006,PG!D175,Saída!$I$7:$I$3006)</f>
        <v>0</v>
      </c>
      <c r="N175" s="77">
        <f t="shared" si="8"/>
        <v>0</v>
      </c>
      <c r="O175" s="77">
        <f t="shared" si="9"/>
        <v>0</v>
      </c>
      <c r="P175" s="78">
        <f t="shared" si="10"/>
        <v>0</v>
      </c>
      <c r="Q175" s="99" t="str">
        <f t="shared" si="11"/>
        <v/>
      </c>
      <c r="R175" s="99"/>
      <c r="S175" s="93"/>
      <c r="T175" s="93"/>
      <c r="U175" s="93"/>
      <c r="V175" s="93"/>
      <c r="W175" s="93"/>
      <c r="X175" s="93"/>
      <c r="Y175" s="93"/>
      <c r="Z175" s="69"/>
    </row>
    <row r="176" spans="3:26" ht="30" customHeight="1">
      <c r="C176" s="32"/>
      <c r="D176" s="12"/>
      <c r="E176" s="33"/>
      <c r="F176" s="34"/>
      <c r="G176" s="35"/>
      <c r="H176" s="36"/>
      <c r="I176" s="2">
        <v>170</v>
      </c>
      <c r="J176" s="76">
        <f>SUMIF(Entrada!$D$7:$D$3006,D176,Entrada!$H$7:$H$3006)</f>
        <v>0</v>
      </c>
      <c r="K176" s="76" t="e">
        <f>SUMIF(Entrada!$D$7:$D$3006,PG!D176,Entrada!$L$7:$L$3006)/SUMIF(Entrada!$D$7:$D$3006,PG!D176,Entrada!$H$7:$H$3006)</f>
        <v>#DIV/0!</v>
      </c>
      <c r="L176" s="76">
        <f>SUMIF(Saída!$D$7:$D$3006,PG!D176,Saída!$G$7:$G$3006)</f>
        <v>0</v>
      </c>
      <c r="M176" s="76">
        <f>SUMIF(Saída!$D$7:$D$3006,PG!D176,Saída!$I$7:$I$3006)</f>
        <v>0</v>
      </c>
      <c r="N176" s="77">
        <f t="shared" si="8"/>
        <v>0</v>
      </c>
      <c r="O176" s="77">
        <f t="shared" si="9"/>
        <v>0</v>
      </c>
      <c r="P176" s="78">
        <f t="shared" si="10"/>
        <v>0</v>
      </c>
      <c r="Q176" s="99" t="str">
        <f t="shared" si="11"/>
        <v/>
      </c>
      <c r="R176" s="99"/>
      <c r="S176" s="93"/>
      <c r="T176" s="93"/>
      <c r="U176" s="93"/>
      <c r="V176" s="93"/>
      <c r="W176" s="93"/>
      <c r="X176" s="93"/>
      <c r="Y176" s="93"/>
      <c r="Z176" s="69"/>
    </row>
    <row r="177" spans="3:26" ht="30" customHeight="1">
      <c r="C177" s="32"/>
      <c r="D177" s="12"/>
      <c r="E177" s="33"/>
      <c r="F177" s="34"/>
      <c r="G177" s="35"/>
      <c r="H177" s="36"/>
      <c r="I177" s="2">
        <v>171</v>
      </c>
      <c r="J177" s="76">
        <f>SUMIF(Entrada!$D$7:$D$3006,D177,Entrada!$H$7:$H$3006)</f>
        <v>0</v>
      </c>
      <c r="K177" s="76" t="e">
        <f>SUMIF(Entrada!$D$7:$D$3006,PG!D177,Entrada!$L$7:$L$3006)/SUMIF(Entrada!$D$7:$D$3006,PG!D177,Entrada!$H$7:$H$3006)</f>
        <v>#DIV/0!</v>
      </c>
      <c r="L177" s="76">
        <f>SUMIF(Saída!$D$7:$D$3006,PG!D177,Saída!$G$7:$G$3006)</f>
        <v>0</v>
      </c>
      <c r="M177" s="76">
        <f>SUMIF(Saída!$D$7:$D$3006,PG!D177,Saída!$I$7:$I$3006)</f>
        <v>0</v>
      </c>
      <c r="N177" s="77">
        <f t="shared" si="8"/>
        <v>0</v>
      </c>
      <c r="O177" s="77">
        <f t="shared" si="9"/>
        <v>0</v>
      </c>
      <c r="P177" s="78">
        <f t="shared" si="10"/>
        <v>0</v>
      </c>
      <c r="Q177" s="99" t="str">
        <f t="shared" si="11"/>
        <v/>
      </c>
      <c r="R177" s="99"/>
      <c r="S177" s="93"/>
      <c r="T177" s="93"/>
      <c r="U177" s="93"/>
      <c r="V177" s="93"/>
      <c r="W177" s="93"/>
      <c r="X177" s="93"/>
      <c r="Y177" s="93"/>
      <c r="Z177" s="69"/>
    </row>
    <row r="178" spans="3:26" ht="30" customHeight="1">
      <c r="C178" s="32"/>
      <c r="D178" s="12"/>
      <c r="E178" s="33"/>
      <c r="F178" s="34"/>
      <c r="G178" s="35"/>
      <c r="H178" s="36"/>
      <c r="I178" s="2">
        <v>172</v>
      </c>
      <c r="J178" s="76">
        <f>SUMIF(Entrada!$D$7:$D$3006,D178,Entrada!$H$7:$H$3006)</f>
        <v>0</v>
      </c>
      <c r="K178" s="76" t="e">
        <f>SUMIF(Entrada!$D$7:$D$3006,PG!D178,Entrada!$L$7:$L$3006)/SUMIF(Entrada!$D$7:$D$3006,PG!D178,Entrada!$H$7:$H$3006)</f>
        <v>#DIV/0!</v>
      </c>
      <c r="L178" s="76">
        <f>SUMIF(Saída!$D$7:$D$3006,PG!D178,Saída!$G$7:$G$3006)</f>
        <v>0</v>
      </c>
      <c r="M178" s="76">
        <f>SUMIF(Saída!$D$7:$D$3006,PG!D178,Saída!$I$7:$I$3006)</f>
        <v>0</v>
      </c>
      <c r="N178" s="77">
        <f t="shared" si="8"/>
        <v>0</v>
      </c>
      <c r="O178" s="77">
        <f t="shared" si="9"/>
        <v>0</v>
      </c>
      <c r="P178" s="78">
        <f t="shared" si="10"/>
        <v>0</v>
      </c>
      <c r="Q178" s="99" t="str">
        <f t="shared" si="11"/>
        <v/>
      </c>
      <c r="R178" s="99"/>
      <c r="S178" s="93"/>
      <c r="T178" s="93"/>
      <c r="U178" s="93"/>
      <c r="V178" s="93"/>
      <c r="W178" s="93"/>
      <c r="X178" s="93"/>
      <c r="Y178" s="93"/>
      <c r="Z178" s="69"/>
    </row>
    <row r="179" spans="3:26" ht="30" customHeight="1">
      <c r="C179" s="32"/>
      <c r="D179" s="12"/>
      <c r="E179" s="33"/>
      <c r="F179" s="34"/>
      <c r="G179" s="35"/>
      <c r="H179" s="36"/>
      <c r="I179" s="2">
        <v>173</v>
      </c>
      <c r="J179" s="76">
        <f>SUMIF(Entrada!$D$7:$D$3006,D179,Entrada!$H$7:$H$3006)</f>
        <v>0</v>
      </c>
      <c r="K179" s="76" t="e">
        <f>SUMIF(Entrada!$D$7:$D$3006,PG!D179,Entrada!$L$7:$L$3006)/SUMIF(Entrada!$D$7:$D$3006,PG!D179,Entrada!$H$7:$H$3006)</f>
        <v>#DIV/0!</v>
      </c>
      <c r="L179" s="76">
        <f>SUMIF(Saída!$D$7:$D$3006,PG!D179,Saída!$G$7:$G$3006)</f>
        <v>0</v>
      </c>
      <c r="M179" s="76">
        <f>SUMIF(Saída!$D$7:$D$3006,PG!D179,Saída!$I$7:$I$3006)</f>
        <v>0</v>
      </c>
      <c r="N179" s="77">
        <f t="shared" si="8"/>
        <v>0</v>
      </c>
      <c r="O179" s="77">
        <f t="shared" si="9"/>
        <v>0</v>
      </c>
      <c r="P179" s="78">
        <f t="shared" si="10"/>
        <v>0</v>
      </c>
      <c r="Q179" s="99" t="str">
        <f t="shared" si="11"/>
        <v/>
      </c>
      <c r="R179" s="99"/>
      <c r="S179" s="93"/>
      <c r="T179" s="93"/>
      <c r="U179" s="93"/>
      <c r="V179" s="93"/>
      <c r="W179" s="93"/>
      <c r="X179" s="93"/>
      <c r="Y179" s="93"/>
      <c r="Z179" s="69"/>
    </row>
    <row r="180" spans="3:26" ht="30" customHeight="1">
      <c r="C180" s="32"/>
      <c r="D180" s="12"/>
      <c r="E180" s="33"/>
      <c r="F180" s="34"/>
      <c r="G180" s="35"/>
      <c r="H180" s="36"/>
      <c r="I180" s="2">
        <v>174</v>
      </c>
      <c r="J180" s="76">
        <f>SUMIF(Entrada!$D$7:$D$3006,D180,Entrada!$H$7:$H$3006)</f>
        <v>0</v>
      </c>
      <c r="K180" s="76" t="e">
        <f>SUMIF(Entrada!$D$7:$D$3006,PG!D180,Entrada!$L$7:$L$3006)/SUMIF(Entrada!$D$7:$D$3006,PG!D180,Entrada!$H$7:$H$3006)</f>
        <v>#DIV/0!</v>
      </c>
      <c r="L180" s="76">
        <f>SUMIF(Saída!$D$7:$D$3006,PG!D180,Saída!$G$7:$G$3006)</f>
        <v>0</v>
      </c>
      <c r="M180" s="76">
        <f>SUMIF(Saída!$D$7:$D$3006,PG!D180,Saída!$I$7:$I$3006)</f>
        <v>0</v>
      </c>
      <c r="N180" s="77">
        <f t="shared" si="8"/>
        <v>0</v>
      </c>
      <c r="O180" s="77">
        <f t="shared" si="9"/>
        <v>0</v>
      </c>
      <c r="P180" s="78">
        <f t="shared" si="10"/>
        <v>0</v>
      </c>
      <c r="Q180" s="99" t="str">
        <f t="shared" si="11"/>
        <v/>
      </c>
      <c r="R180" s="99"/>
      <c r="S180" s="93"/>
      <c r="T180" s="93"/>
      <c r="U180" s="93"/>
      <c r="V180" s="93"/>
      <c r="W180" s="93"/>
      <c r="X180" s="93"/>
      <c r="Y180" s="93"/>
      <c r="Z180" s="69"/>
    </row>
    <row r="181" spans="3:26" ht="30" customHeight="1">
      <c r="C181" s="32"/>
      <c r="D181" s="12"/>
      <c r="E181" s="33"/>
      <c r="F181" s="34"/>
      <c r="G181" s="35"/>
      <c r="H181" s="36"/>
      <c r="I181" s="2">
        <v>175</v>
      </c>
      <c r="J181" s="76">
        <f>SUMIF(Entrada!$D$7:$D$3006,D181,Entrada!$H$7:$H$3006)</f>
        <v>0</v>
      </c>
      <c r="K181" s="76" t="e">
        <f>SUMIF(Entrada!$D$7:$D$3006,PG!D181,Entrada!$L$7:$L$3006)/SUMIF(Entrada!$D$7:$D$3006,PG!D181,Entrada!$H$7:$H$3006)</f>
        <v>#DIV/0!</v>
      </c>
      <c r="L181" s="76">
        <f>SUMIF(Saída!$D$7:$D$3006,PG!D181,Saída!$G$7:$G$3006)</f>
        <v>0</v>
      </c>
      <c r="M181" s="76">
        <f>SUMIF(Saída!$D$7:$D$3006,PG!D181,Saída!$I$7:$I$3006)</f>
        <v>0</v>
      </c>
      <c r="N181" s="77">
        <f t="shared" si="8"/>
        <v>0</v>
      </c>
      <c r="O181" s="77">
        <f t="shared" si="9"/>
        <v>0</v>
      </c>
      <c r="P181" s="78">
        <f t="shared" si="10"/>
        <v>0</v>
      </c>
      <c r="Q181" s="99" t="str">
        <f t="shared" si="11"/>
        <v/>
      </c>
      <c r="R181" s="99"/>
      <c r="S181" s="93"/>
      <c r="T181" s="93"/>
      <c r="U181" s="93"/>
      <c r="V181" s="93"/>
      <c r="W181" s="93"/>
      <c r="X181" s="93"/>
      <c r="Y181" s="93"/>
      <c r="Z181" s="69"/>
    </row>
    <row r="182" spans="3:26" ht="30" customHeight="1">
      <c r="C182" s="32"/>
      <c r="D182" s="12"/>
      <c r="E182" s="33"/>
      <c r="F182" s="34"/>
      <c r="G182" s="35"/>
      <c r="H182" s="36"/>
      <c r="I182" s="2">
        <v>176</v>
      </c>
      <c r="J182" s="76">
        <f>SUMIF(Entrada!$D$7:$D$3006,D182,Entrada!$H$7:$H$3006)</f>
        <v>0</v>
      </c>
      <c r="K182" s="76" t="e">
        <f>SUMIF(Entrada!$D$7:$D$3006,PG!D182,Entrada!$L$7:$L$3006)/SUMIF(Entrada!$D$7:$D$3006,PG!D182,Entrada!$H$7:$H$3006)</f>
        <v>#DIV/0!</v>
      </c>
      <c r="L182" s="76">
        <f>SUMIF(Saída!$D$7:$D$3006,PG!D182,Saída!$G$7:$G$3006)</f>
        <v>0</v>
      </c>
      <c r="M182" s="76">
        <f>SUMIF(Saída!$D$7:$D$3006,PG!D182,Saída!$I$7:$I$3006)</f>
        <v>0</v>
      </c>
      <c r="N182" s="77">
        <f t="shared" si="8"/>
        <v>0</v>
      </c>
      <c r="O182" s="77">
        <f t="shared" si="9"/>
        <v>0</v>
      </c>
      <c r="P182" s="78">
        <f t="shared" si="10"/>
        <v>0</v>
      </c>
      <c r="Q182" s="99" t="str">
        <f t="shared" si="11"/>
        <v/>
      </c>
      <c r="R182" s="99"/>
      <c r="S182" s="93"/>
      <c r="T182" s="93"/>
      <c r="U182" s="93"/>
      <c r="V182" s="93"/>
      <c r="W182" s="93"/>
      <c r="X182" s="93"/>
      <c r="Y182" s="93"/>
      <c r="Z182" s="69"/>
    </row>
    <row r="183" spans="3:26" ht="30" customHeight="1">
      <c r="C183" s="32"/>
      <c r="D183" s="12"/>
      <c r="E183" s="33"/>
      <c r="F183" s="34"/>
      <c r="G183" s="35"/>
      <c r="H183" s="36"/>
      <c r="I183" s="2">
        <v>177</v>
      </c>
      <c r="J183" s="76">
        <f>SUMIF(Entrada!$D$7:$D$3006,D183,Entrada!$H$7:$H$3006)</f>
        <v>0</v>
      </c>
      <c r="K183" s="76" t="e">
        <f>SUMIF(Entrada!$D$7:$D$3006,PG!D183,Entrada!$L$7:$L$3006)/SUMIF(Entrada!$D$7:$D$3006,PG!D183,Entrada!$H$7:$H$3006)</f>
        <v>#DIV/0!</v>
      </c>
      <c r="L183" s="76">
        <f>SUMIF(Saída!$D$7:$D$3006,PG!D183,Saída!$G$7:$G$3006)</f>
        <v>0</v>
      </c>
      <c r="M183" s="76">
        <f>SUMIF(Saída!$D$7:$D$3006,PG!D183,Saída!$I$7:$I$3006)</f>
        <v>0</v>
      </c>
      <c r="N183" s="77">
        <f t="shared" si="8"/>
        <v>0</v>
      </c>
      <c r="O183" s="77">
        <f t="shared" si="9"/>
        <v>0</v>
      </c>
      <c r="P183" s="78">
        <f t="shared" si="10"/>
        <v>0</v>
      </c>
      <c r="Q183" s="99" t="str">
        <f t="shared" si="11"/>
        <v/>
      </c>
      <c r="R183" s="99"/>
      <c r="S183" s="93"/>
      <c r="T183" s="93"/>
      <c r="U183" s="93"/>
      <c r="V183" s="93"/>
      <c r="W183" s="93"/>
      <c r="X183" s="93"/>
      <c r="Y183" s="93"/>
      <c r="Z183" s="69"/>
    </row>
    <row r="184" spans="3:26" ht="30" customHeight="1">
      <c r="C184" s="32"/>
      <c r="D184" s="12"/>
      <c r="E184" s="33"/>
      <c r="F184" s="34"/>
      <c r="G184" s="35"/>
      <c r="H184" s="36"/>
      <c r="I184" s="2">
        <v>178</v>
      </c>
      <c r="J184" s="76">
        <f>SUMIF(Entrada!$D$7:$D$3006,D184,Entrada!$H$7:$H$3006)</f>
        <v>0</v>
      </c>
      <c r="K184" s="76" t="e">
        <f>SUMIF(Entrada!$D$7:$D$3006,PG!D184,Entrada!$L$7:$L$3006)/SUMIF(Entrada!$D$7:$D$3006,PG!D184,Entrada!$H$7:$H$3006)</f>
        <v>#DIV/0!</v>
      </c>
      <c r="L184" s="76">
        <f>SUMIF(Saída!$D$7:$D$3006,PG!D184,Saída!$G$7:$G$3006)</f>
        <v>0</v>
      </c>
      <c r="M184" s="76">
        <f>SUMIF(Saída!$D$7:$D$3006,PG!D184,Saída!$I$7:$I$3006)</f>
        <v>0</v>
      </c>
      <c r="N184" s="77">
        <f t="shared" si="8"/>
        <v>0</v>
      </c>
      <c r="O184" s="77">
        <f t="shared" si="9"/>
        <v>0</v>
      </c>
      <c r="P184" s="78">
        <f t="shared" si="10"/>
        <v>0</v>
      </c>
      <c r="Q184" s="99" t="str">
        <f t="shared" si="11"/>
        <v/>
      </c>
      <c r="R184" s="99"/>
      <c r="S184" s="93"/>
      <c r="T184" s="93"/>
      <c r="U184" s="93"/>
      <c r="V184" s="93"/>
      <c r="W184" s="93"/>
      <c r="X184" s="93"/>
      <c r="Y184" s="93"/>
      <c r="Z184" s="69"/>
    </row>
    <row r="185" spans="3:26" ht="30" customHeight="1">
      <c r="C185" s="32"/>
      <c r="D185" s="12"/>
      <c r="E185" s="33"/>
      <c r="F185" s="34"/>
      <c r="G185" s="35"/>
      <c r="H185" s="36"/>
      <c r="I185" s="2">
        <v>179</v>
      </c>
      <c r="J185" s="76">
        <f>SUMIF(Entrada!$D$7:$D$3006,D185,Entrada!$H$7:$H$3006)</f>
        <v>0</v>
      </c>
      <c r="K185" s="76" t="e">
        <f>SUMIF(Entrada!$D$7:$D$3006,PG!D185,Entrada!$L$7:$L$3006)/SUMIF(Entrada!$D$7:$D$3006,PG!D185,Entrada!$H$7:$H$3006)</f>
        <v>#DIV/0!</v>
      </c>
      <c r="L185" s="76">
        <f>SUMIF(Saída!$D$7:$D$3006,PG!D185,Saída!$G$7:$G$3006)</f>
        <v>0</v>
      </c>
      <c r="M185" s="76">
        <f>SUMIF(Saída!$D$7:$D$3006,PG!D185,Saída!$I$7:$I$3006)</f>
        <v>0</v>
      </c>
      <c r="N185" s="77">
        <f t="shared" si="8"/>
        <v>0</v>
      </c>
      <c r="O185" s="77">
        <f t="shared" si="9"/>
        <v>0</v>
      </c>
      <c r="P185" s="78">
        <f t="shared" si="10"/>
        <v>0</v>
      </c>
      <c r="Q185" s="99" t="str">
        <f t="shared" si="11"/>
        <v/>
      </c>
      <c r="R185" s="99"/>
      <c r="S185" s="93"/>
      <c r="T185" s="93"/>
      <c r="U185" s="93"/>
      <c r="V185" s="93"/>
      <c r="W185" s="93"/>
      <c r="X185" s="93"/>
      <c r="Y185" s="93"/>
      <c r="Z185" s="69"/>
    </row>
    <row r="186" spans="3:26" ht="30" customHeight="1">
      <c r="C186" s="32"/>
      <c r="D186" s="12"/>
      <c r="E186" s="33"/>
      <c r="F186" s="34"/>
      <c r="G186" s="35"/>
      <c r="H186" s="36"/>
      <c r="I186" s="2">
        <v>180</v>
      </c>
      <c r="J186" s="76">
        <f>SUMIF(Entrada!$D$7:$D$3006,D186,Entrada!$H$7:$H$3006)</f>
        <v>0</v>
      </c>
      <c r="K186" s="76" t="e">
        <f>SUMIF(Entrada!$D$7:$D$3006,PG!D186,Entrada!$L$7:$L$3006)/SUMIF(Entrada!$D$7:$D$3006,PG!D186,Entrada!$H$7:$H$3006)</f>
        <v>#DIV/0!</v>
      </c>
      <c r="L186" s="76">
        <f>SUMIF(Saída!$D$7:$D$3006,PG!D186,Saída!$G$7:$G$3006)</f>
        <v>0</v>
      </c>
      <c r="M186" s="76">
        <f>SUMIF(Saída!$D$7:$D$3006,PG!D186,Saída!$I$7:$I$3006)</f>
        <v>0</v>
      </c>
      <c r="N186" s="77">
        <f t="shared" si="8"/>
        <v>0</v>
      </c>
      <c r="O186" s="77">
        <f t="shared" si="9"/>
        <v>0</v>
      </c>
      <c r="P186" s="78">
        <f t="shared" si="10"/>
        <v>0</v>
      </c>
      <c r="Q186" s="99" t="str">
        <f t="shared" si="11"/>
        <v/>
      </c>
      <c r="R186" s="99"/>
      <c r="S186" s="93"/>
      <c r="T186" s="93"/>
      <c r="U186" s="93"/>
      <c r="V186" s="93"/>
      <c r="W186" s="93"/>
      <c r="X186" s="93"/>
      <c r="Y186" s="93"/>
      <c r="Z186" s="69"/>
    </row>
    <row r="187" spans="3:26" ht="30" customHeight="1">
      <c r="C187" s="32"/>
      <c r="D187" s="12"/>
      <c r="E187" s="33"/>
      <c r="F187" s="34"/>
      <c r="G187" s="35"/>
      <c r="H187" s="36"/>
      <c r="I187" s="2">
        <v>181</v>
      </c>
      <c r="J187" s="76">
        <f>SUMIF(Entrada!$D$7:$D$3006,D187,Entrada!$H$7:$H$3006)</f>
        <v>0</v>
      </c>
      <c r="K187" s="76" t="e">
        <f>SUMIF(Entrada!$D$7:$D$3006,PG!D187,Entrada!$L$7:$L$3006)/SUMIF(Entrada!$D$7:$D$3006,PG!D187,Entrada!$H$7:$H$3006)</f>
        <v>#DIV/0!</v>
      </c>
      <c r="L187" s="76">
        <f>SUMIF(Saída!$D$7:$D$3006,PG!D187,Saída!$G$7:$G$3006)</f>
        <v>0</v>
      </c>
      <c r="M187" s="76">
        <f>SUMIF(Saída!$D$7:$D$3006,PG!D187,Saída!$I$7:$I$3006)</f>
        <v>0</v>
      </c>
      <c r="N187" s="77">
        <f t="shared" si="8"/>
        <v>0</v>
      </c>
      <c r="O187" s="77">
        <f t="shared" si="9"/>
        <v>0</v>
      </c>
      <c r="P187" s="78">
        <f t="shared" si="10"/>
        <v>0</v>
      </c>
      <c r="Q187" s="99" t="str">
        <f t="shared" si="11"/>
        <v/>
      </c>
      <c r="R187" s="99"/>
      <c r="S187" s="93"/>
      <c r="T187" s="93"/>
      <c r="U187" s="93"/>
      <c r="V187" s="93"/>
      <c r="W187" s="93"/>
      <c r="X187" s="93"/>
      <c r="Y187" s="93"/>
      <c r="Z187" s="69"/>
    </row>
    <row r="188" spans="3:26" ht="30" customHeight="1">
      <c r="C188" s="32"/>
      <c r="D188" s="12"/>
      <c r="E188" s="33"/>
      <c r="F188" s="34"/>
      <c r="G188" s="35"/>
      <c r="H188" s="36"/>
      <c r="I188" s="2">
        <v>182</v>
      </c>
      <c r="J188" s="76">
        <f>SUMIF(Entrada!$D$7:$D$3006,D188,Entrada!$H$7:$H$3006)</f>
        <v>0</v>
      </c>
      <c r="K188" s="76" t="e">
        <f>SUMIF(Entrada!$D$7:$D$3006,PG!D188,Entrada!$L$7:$L$3006)/SUMIF(Entrada!$D$7:$D$3006,PG!D188,Entrada!$H$7:$H$3006)</f>
        <v>#DIV/0!</v>
      </c>
      <c r="L188" s="76">
        <f>SUMIF(Saída!$D$7:$D$3006,PG!D188,Saída!$G$7:$G$3006)</f>
        <v>0</v>
      </c>
      <c r="M188" s="76">
        <f>SUMIF(Saída!$D$7:$D$3006,PG!D188,Saída!$I$7:$I$3006)</f>
        <v>0</v>
      </c>
      <c r="N188" s="77">
        <f t="shared" si="8"/>
        <v>0</v>
      </c>
      <c r="O188" s="77">
        <f t="shared" si="9"/>
        <v>0</v>
      </c>
      <c r="P188" s="78">
        <f t="shared" si="10"/>
        <v>0</v>
      </c>
      <c r="Q188" s="99" t="str">
        <f t="shared" si="11"/>
        <v/>
      </c>
      <c r="R188" s="99"/>
      <c r="S188" s="93"/>
      <c r="T188" s="93"/>
      <c r="U188" s="93"/>
      <c r="V188" s="93"/>
      <c r="W188" s="93"/>
      <c r="X188" s="93"/>
      <c r="Y188" s="93"/>
      <c r="Z188" s="69"/>
    </row>
    <row r="189" spans="3:26" ht="30" customHeight="1">
      <c r="C189" s="32"/>
      <c r="D189" s="12"/>
      <c r="E189" s="33"/>
      <c r="F189" s="34"/>
      <c r="G189" s="35"/>
      <c r="H189" s="36"/>
      <c r="I189" s="2">
        <v>183</v>
      </c>
      <c r="J189" s="76">
        <f>SUMIF(Entrada!$D$7:$D$3006,D189,Entrada!$H$7:$H$3006)</f>
        <v>0</v>
      </c>
      <c r="K189" s="76" t="e">
        <f>SUMIF(Entrada!$D$7:$D$3006,PG!D189,Entrada!$L$7:$L$3006)/SUMIF(Entrada!$D$7:$D$3006,PG!D189,Entrada!$H$7:$H$3006)</f>
        <v>#DIV/0!</v>
      </c>
      <c r="L189" s="76">
        <f>SUMIF(Saída!$D$7:$D$3006,PG!D189,Saída!$G$7:$G$3006)</f>
        <v>0</v>
      </c>
      <c r="M189" s="76">
        <f>SUMIF(Saída!$D$7:$D$3006,PG!D189,Saída!$I$7:$I$3006)</f>
        <v>0</v>
      </c>
      <c r="N189" s="77">
        <f t="shared" si="8"/>
        <v>0</v>
      </c>
      <c r="O189" s="77">
        <f t="shared" si="9"/>
        <v>0</v>
      </c>
      <c r="P189" s="78">
        <f t="shared" si="10"/>
        <v>0</v>
      </c>
      <c r="Q189" s="99" t="str">
        <f t="shared" si="11"/>
        <v/>
      </c>
      <c r="R189" s="99"/>
      <c r="S189" s="93"/>
      <c r="T189" s="93"/>
      <c r="U189" s="93"/>
      <c r="V189" s="93"/>
      <c r="W189" s="93"/>
      <c r="X189" s="93"/>
      <c r="Y189" s="93"/>
      <c r="Z189" s="69"/>
    </row>
    <row r="190" spans="3:26" ht="30" customHeight="1">
      <c r="C190" s="32"/>
      <c r="D190" s="12"/>
      <c r="E190" s="33"/>
      <c r="F190" s="34"/>
      <c r="G190" s="35"/>
      <c r="H190" s="36"/>
      <c r="I190" s="2">
        <v>184</v>
      </c>
      <c r="J190" s="76">
        <f>SUMIF(Entrada!$D$7:$D$3006,D190,Entrada!$H$7:$H$3006)</f>
        <v>0</v>
      </c>
      <c r="K190" s="76" t="e">
        <f>SUMIF(Entrada!$D$7:$D$3006,PG!D190,Entrada!$L$7:$L$3006)/SUMIF(Entrada!$D$7:$D$3006,PG!D190,Entrada!$H$7:$H$3006)</f>
        <v>#DIV/0!</v>
      </c>
      <c r="L190" s="76">
        <f>SUMIF(Saída!$D$7:$D$3006,PG!D190,Saída!$G$7:$G$3006)</f>
        <v>0</v>
      </c>
      <c r="M190" s="76">
        <f>SUMIF(Saída!$D$7:$D$3006,PG!D190,Saída!$I$7:$I$3006)</f>
        <v>0</v>
      </c>
      <c r="N190" s="77">
        <f t="shared" si="8"/>
        <v>0</v>
      </c>
      <c r="O190" s="77">
        <f t="shared" si="9"/>
        <v>0</v>
      </c>
      <c r="P190" s="78">
        <f t="shared" si="10"/>
        <v>0</v>
      </c>
      <c r="Q190" s="99" t="str">
        <f t="shared" si="11"/>
        <v/>
      </c>
      <c r="R190" s="99"/>
      <c r="S190" s="93"/>
      <c r="T190" s="93"/>
      <c r="U190" s="93"/>
      <c r="V190" s="93"/>
      <c r="W190" s="93"/>
      <c r="X190" s="93"/>
      <c r="Y190" s="93"/>
      <c r="Z190" s="69"/>
    </row>
    <row r="191" spans="3:26" ht="30" customHeight="1">
      <c r="C191" s="32"/>
      <c r="D191" s="12"/>
      <c r="E191" s="33"/>
      <c r="F191" s="34"/>
      <c r="G191" s="35"/>
      <c r="H191" s="36"/>
      <c r="I191" s="2">
        <v>185</v>
      </c>
      <c r="J191" s="76">
        <f>SUMIF(Entrada!$D$7:$D$3006,D191,Entrada!$H$7:$H$3006)</f>
        <v>0</v>
      </c>
      <c r="K191" s="76" t="e">
        <f>SUMIF(Entrada!$D$7:$D$3006,PG!D191,Entrada!$L$7:$L$3006)/SUMIF(Entrada!$D$7:$D$3006,PG!D191,Entrada!$H$7:$H$3006)</f>
        <v>#DIV/0!</v>
      </c>
      <c r="L191" s="76">
        <f>SUMIF(Saída!$D$7:$D$3006,PG!D191,Saída!$G$7:$G$3006)</f>
        <v>0</v>
      </c>
      <c r="M191" s="76">
        <f>SUMIF(Saída!$D$7:$D$3006,PG!D191,Saída!$I$7:$I$3006)</f>
        <v>0</v>
      </c>
      <c r="N191" s="77">
        <f t="shared" si="8"/>
        <v>0</v>
      </c>
      <c r="O191" s="77">
        <f t="shared" si="9"/>
        <v>0</v>
      </c>
      <c r="P191" s="78">
        <f t="shared" si="10"/>
        <v>0</v>
      </c>
      <c r="Q191" s="99" t="str">
        <f t="shared" si="11"/>
        <v/>
      </c>
      <c r="R191" s="99"/>
      <c r="S191" s="93"/>
      <c r="T191" s="93"/>
      <c r="U191" s="93"/>
      <c r="V191" s="93"/>
      <c r="W191" s="93"/>
      <c r="X191" s="93"/>
      <c r="Y191" s="93"/>
      <c r="Z191" s="69"/>
    </row>
    <row r="192" spans="3:26" ht="30" customHeight="1">
      <c r="C192" s="32"/>
      <c r="D192" s="12"/>
      <c r="E192" s="33"/>
      <c r="F192" s="34"/>
      <c r="G192" s="35"/>
      <c r="H192" s="36"/>
      <c r="I192" s="2">
        <v>186</v>
      </c>
      <c r="J192" s="76">
        <f>SUMIF(Entrada!$D$7:$D$3006,D192,Entrada!$H$7:$H$3006)</f>
        <v>0</v>
      </c>
      <c r="K192" s="76" t="e">
        <f>SUMIF(Entrada!$D$7:$D$3006,PG!D192,Entrada!$L$7:$L$3006)/SUMIF(Entrada!$D$7:$D$3006,PG!D192,Entrada!$H$7:$H$3006)</f>
        <v>#DIV/0!</v>
      </c>
      <c r="L192" s="76">
        <f>SUMIF(Saída!$D$7:$D$3006,PG!D192,Saída!$G$7:$G$3006)</f>
        <v>0</v>
      </c>
      <c r="M192" s="76">
        <f>SUMIF(Saída!$D$7:$D$3006,PG!D192,Saída!$I$7:$I$3006)</f>
        <v>0</v>
      </c>
      <c r="N192" s="77">
        <f t="shared" si="8"/>
        <v>0</v>
      </c>
      <c r="O192" s="77">
        <f t="shared" si="9"/>
        <v>0</v>
      </c>
      <c r="P192" s="78">
        <f t="shared" si="10"/>
        <v>0</v>
      </c>
      <c r="Q192" s="99" t="str">
        <f t="shared" si="11"/>
        <v/>
      </c>
      <c r="R192" s="99"/>
      <c r="S192" s="93"/>
      <c r="T192" s="93"/>
      <c r="U192" s="93"/>
      <c r="V192" s="93"/>
      <c r="W192" s="93"/>
      <c r="X192" s="93"/>
      <c r="Y192" s="93"/>
      <c r="Z192" s="69"/>
    </row>
    <row r="193" spans="3:26" ht="30" customHeight="1">
      <c r="C193" s="32"/>
      <c r="D193" s="12"/>
      <c r="E193" s="33"/>
      <c r="F193" s="34"/>
      <c r="G193" s="35"/>
      <c r="H193" s="36"/>
      <c r="I193" s="2">
        <v>187</v>
      </c>
      <c r="J193" s="76">
        <f>SUMIF(Entrada!$D$7:$D$3006,D193,Entrada!$H$7:$H$3006)</f>
        <v>0</v>
      </c>
      <c r="K193" s="76" t="e">
        <f>SUMIF(Entrada!$D$7:$D$3006,PG!D193,Entrada!$L$7:$L$3006)/SUMIF(Entrada!$D$7:$D$3006,PG!D193,Entrada!$H$7:$H$3006)</f>
        <v>#DIV/0!</v>
      </c>
      <c r="L193" s="76">
        <f>SUMIF(Saída!$D$7:$D$3006,PG!D193,Saída!$G$7:$G$3006)</f>
        <v>0</v>
      </c>
      <c r="M193" s="76">
        <f>SUMIF(Saída!$D$7:$D$3006,PG!D193,Saída!$I$7:$I$3006)</f>
        <v>0</v>
      </c>
      <c r="N193" s="77">
        <f t="shared" si="8"/>
        <v>0</v>
      </c>
      <c r="O193" s="77">
        <f t="shared" si="9"/>
        <v>0</v>
      </c>
      <c r="P193" s="78">
        <f t="shared" si="10"/>
        <v>0</v>
      </c>
      <c r="Q193" s="99" t="str">
        <f t="shared" si="11"/>
        <v/>
      </c>
      <c r="R193" s="99"/>
      <c r="S193" s="93"/>
      <c r="T193" s="93"/>
      <c r="U193" s="93"/>
      <c r="V193" s="93"/>
      <c r="W193" s="93"/>
      <c r="X193" s="93"/>
      <c r="Y193" s="93"/>
      <c r="Z193" s="69"/>
    </row>
    <row r="194" spans="3:26" ht="30" customHeight="1">
      <c r="C194" s="32"/>
      <c r="D194" s="12"/>
      <c r="E194" s="33"/>
      <c r="F194" s="34"/>
      <c r="G194" s="35"/>
      <c r="H194" s="36"/>
      <c r="I194" s="2">
        <v>188</v>
      </c>
      <c r="J194" s="76">
        <f>SUMIF(Entrada!$D$7:$D$3006,D194,Entrada!$H$7:$H$3006)</f>
        <v>0</v>
      </c>
      <c r="K194" s="76" t="e">
        <f>SUMIF(Entrada!$D$7:$D$3006,PG!D194,Entrada!$L$7:$L$3006)/SUMIF(Entrada!$D$7:$D$3006,PG!D194,Entrada!$H$7:$H$3006)</f>
        <v>#DIV/0!</v>
      </c>
      <c r="L194" s="76">
        <f>SUMIF(Saída!$D$7:$D$3006,PG!D194,Saída!$G$7:$G$3006)</f>
        <v>0</v>
      </c>
      <c r="M194" s="76">
        <f>SUMIF(Saída!$D$7:$D$3006,PG!D194,Saída!$I$7:$I$3006)</f>
        <v>0</v>
      </c>
      <c r="N194" s="77">
        <f t="shared" si="8"/>
        <v>0</v>
      </c>
      <c r="O194" s="77">
        <f t="shared" si="9"/>
        <v>0</v>
      </c>
      <c r="P194" s="78">
        <f t="shared" si="10"/>
        <v>0</v>
      </c>
      <c r="Q194" s="99" t="str">
        <f t="shared" si="11"/>
        <v/>
      </c>
      <c r="R194" s="99"/>
      <c r="S194" s="93"/>
      <c r="T194" s="93"/>
      <c r="U194" s="93"/>
      <c r="V194" s="93"/>
      <c r="W194" s="93"/>
      <c r="X194" s="93"/>
      <c r="Y194" s="93"/>
      <c r="Z194" s="69"/>
    </row>
    <row r="195" spans="3:26" ht="30" customHeight="1">
      <c r="C195" s="32"/>
      <c r="D195" s="12"/>
      <c r="E195" s="33"/>
      <c r="F195" s="34"/>
      <c r="G195" s="35"/>
      <c r="H195" s="36"/>
      <c r="I195" s="2">
        <v>189</v>
      </c>
      <c r="J195" s="76">
        <f>SUMIF(Entrada!$D$7:$D$3006,D195,Entrada!$H$7:$H$3006)</f>
        <v>0</v>
      </c>
      <c r="K195" s="76" t="e">
        <f>SUMIF(Entrada!$D$7:$D$3006,PG!D195,Entrada!$L$7:$L$3006)/SUMIF(Entrada!$D$7:$D$3006,PG!D195,Entrada!$H$7:$H$3006)</f>
        <v>#DIV/0!</v>
      </c>
      <c r="L195" s="76">
        <f>SUMIF(Saída!$D$7:$D$3006,PG!D195,Saída!$G$7:$G$3006)</f>
        <v>0</v>
      </c>
      <c r="M195" s="76">
        <f>SUMIF(Saída!$D$7:$D$3006,PG!D195,Saída!$I$7:$I$3006)</f>
        <v>0</v>
      </c>
      <c r="N195" s="77">
        <f t="shared" si="8"/>
        <v>0</v>
      </c>
      <c r="O195" s="77">
        <f t="shared" si="9"/>
        <v>0</v>
      </c>
      <c r="P195" s="78">
        <f t="shared" si="10"/>
        <v>0</v>
      </c>
      <c r="Q195" s="99" t="str">
        <f t="shared" si="11"/>
        <v/>
      </c>
      <c r="R195" s="99"/>
      <c r="S195" s="93"/>
      <c r="T195" s="93"/>
      <c r="U195" s="93"/>
      <c r="V195" s="93"/>
      <c r="W195" s="93"/>
      <c r="X195" s="93"/>
      <c r="Y195" s="93"/>
      <c r="Z195" s="69"/>
    </row>
    <row r="196" spans="3:26" ht="30" customHeight="1">
      <c r="C196" s="32"/>
      <c r="D196" s="12"/>
      <c r="E196" s="33"/>
      <c r="F196" s="34"/>
      <c r="G196" s="35"/>
      <c r="H196" s="36"/>
      <c r="I196" s="2">
        <v>190</v>
      </c>
      <c r="J196" s="76">
        <f>SUMIF(Entrada!$D$7:$D$3006,D196,Entrada!$H$7:$H$3006)</f>
        <v>0</v>
      </c>
      <c r="K196" s="76" t="e">
        <f>SUMIF(Entrada!$D$7:$D$3006,PG!D196,Entrada!$L$7:$L$3006)/SUMIF(Entrada!$D$7:$D$3006,PG!D196,Entrada!$H$7:$H$3006)</f>
        <v>#DIV/0!</v>
      </c>
      <c r="L196" s="76">
        <f>SUMIF(Saída!$D$7:$D$3006,PG!D196,Saída!$G$7:$G$3006)</f>
        <v>0</v>
      </c>
      <c r="M196" s="76">
        <f>SUMIF(Saída!$D$7:$D$3006,PG!D196,Saída!$I$7:$I$3006)</f>
        <v>0</v>
      </c>
      <c r="N196" s="77">
        <f t="shared" si="8"/>
        <v>0</v>
      </c>
      <c r="O196" s="77">
        <f t="shared" si="9"/>
        <v>0</v>
      </c>
      <c r="P196" s="78">
        <f t="shared" si="10"/>
        <v>0</v>
      </c>
      <c r="Q196" s="99" t="str">
        <f t="shared" si="11"/>
        <v/>
      </c>
      <c r="R196" s="99"/>
      <c r="S196" s="93"/>
      <c r="T196" s="93"/>
      <c r="U196" s="93"/>
      <c r="V196" s="93"/>
      <c r="W196" s="93"/>
      <c r="X196" s="93"/>
      <c r="Y196" s="93"/>
      <c r="Z196" s="69"/>
    </row>
    <row r="197" spans="3:26" ht="30" customHeight="1">
      <c r="C197" s="32"/>
      <c r="D197" s="12"/>
      <c r="E197" s="33"/>
      <c r="F197" s="34"/>
      <c r="G197" s="35"/>
      <c r="H197" s="36"/>
      <c r="I197" s="2">
        <v>191</v>
      </c>
      <c r="J197" s="76">
        <f>SUMIF(Entrada!$D$7:$D$3006,D197,Entrada!$H$7:$H$3006)</f>
        <v>0</v>
      </c>
      <c r="K197" s="76" t="e">
        <f>SUMIF(Entrada!$D$7:$D$3006,PG!D197,Entrada!$L$7:$L$3006)/SUMIF(Entrada!$D$7:$D$3006,PG!D197,Entrada!$H$7:$H$3006)</f>
        <v>#DIV/0!</v>
      </c>
      <c r="L197" s="76">
        <f>SUMIF(Saída!$D$7:$D$3006,PG!D197,Saída!$G$7:$G$3006)</f>
        <v>0</v>
      </c>
      <c r="M197" s="76">
        <f>SUMIF(Saída!$D$7:$D$3006,PG!D197,Saída!$I$7:$I$3006)</f>
        <v>0</v>
      </c>
      <c r="N197" s="77">
        <f t="shared" si="8"/>
        <v>0</v>
      </c>
      <c r="O197" s="77">
        <f t="shared" si="9"/>
        <v>0</v>
      </c>
      <c r="P197" s="78">
        <f t="shared" si="10"/>
        <v>0</v>
      </c>
      <c r="Q197" s="99" t="str">
        <f t="shared" si="11"/>
        <v/>
      </c>
      <c r="R197" s="99"/>
      <c r="S197" s="93"/>
      <c r="T197" s="93"/>
      <c r="U197" s="93"/>
      <c r="V197" s="93"/>
      <c r="W197" s="93"/>
      <c r="X197" s="93"/>
      <c r="Y197" s="93"/>
      <c r="Z197" s="69"/>
    </row>
    <row r="198" spans="3:26" ht="30" customHeight="1">
      <c r="C198" s="32"/>
      <c r="D198" s="12"/>
      <c r="E198" s="33"/>
      <c r="F198" s="34"/>
      <c r="G198" s="35"/>
      <c r="H198" s="36"/>
      <c r="I198" s="2">
        <v>192</v>
      </c>
      <c r="J198" s="76">
        <f>SUMIF(Entrada!$D$7:$D$3006,D198,Entrada!$H$7:$H$3006)</f>
        <v>0</v>
      </c>
      <c r="K198" s="76" t="e">
        <f>SUMIF(Entrada!$D$7:$D$3006,PG!D198,Entrada!$L$7:$L$3006)/SUMIF(Entrada!$D$7:$D$3006,PG!D198,Entrada!$H$7:$H$3006)</f>
        <v>#DIV/0!</v>
      </c>
      <c r="L198" s="76">
        <f>SUMIF(Saída!$D$7:$D$3006,PG!D198,Saída!$G$7:$G$3006)</f>
        <v>0</v>
      </c>
      <c r="M198" s="76">
        <f>SUMIF(Saída!$D$7:$D$3006,PG!D198,Saída!$I$7:$I$3006)</f>
        <v>0</v>
      </c>
      <c r="N198" s="77">
        <f t="shared" si="8"/>
        <v>0</v>
      </c>
      <c r="O198" s="77">
        <f t="shared" si="9"/>
        <v>0</v>
      </c>
      <c r="P198" s="78">
        <f t="shared" si="10"/>
        <v>0</v>
      </c>
      <c r="Q198" s="99" t="str">
        <f t="shared" si="11"/>
        <v/>
      </c>
      <c r="R198" s="99"/>
      <c r="S198" s="93"/>
      <c r="T198" s="93"/>
      <c r="U198" s="93"/>
      <c r="V198" s="93"/>
      <c r="W198" s="93"/>
      <c r="X198" s="93"/>
      <c r="Y198" s="93"/>
      <c r="Z198" s="69"/>
    </row>
    <row r="199" spans="3:26" ht="30" customHeight="1">
      <c r="C199" s="32"/>
      <c r="D199" s="12"/>
      <c r="E199" s="33"/>
      <c r="F199" s="34"/>
      <c r="G199" s="35"/>
      <c r="H199" s="36"/>
      <c r="I199" s="2">
        <v>193</v>
      </c>
      <c r="J199" s="76">
        <f>SUMIF(Entrada!$D$7:$D$3006,D199,Entrada!$H$7:$H$3006)</f>
        <v>0</v>
      </c>
      <c r="K199" s="76" t="e">
        <f>SUMIF(Entrada!$D$7:$D$3006,PG!D199,Entrada!$L$7:$L$3006)/SUMIF(Entrada!$D$7:$D$3006,PG!D199,Entrada!$H$7:$H$3006)</f>
        <v>#DIV/0!</v>
      </c>
      <c r="L199" s="76">
        <f>SUMIF(Saída!$D$7:$D$3006,PG!D199,Saída!$G$7:$G$3006)</f>
        <v>0</v>
      </c>
      <c r="M199" s="76">
        <f>SUMIF(Saída!$D$7:$D$3006,PG!D199,Saída!$I$7:$I$3006)</f>
        <v>0</v>
      </c>
      <c r="N199" s="77">
        <f t="shared" si="8"/>
        <v>0</v>
      </c>
      <c r="O199" s="77">
        <f t="shared" si="9"/>
        <v>0</v>
      </c>
      <c r="P199" s="78">
        <f t="shared" si="10"/>
        <v>0</v>
      </c>
      <c r="Q199" s="99" t="str">
        <f t="shared" si="11"/>
        <v/>
      </c>
      <c r="R199" s="99"/>
      <c r="S199" s="93"/>
      <c r="T199" s="93"/>
      <c r="U199" s="93"/>
      <c r="V199" s="93"/>
      <c r="W199" s="93"/>
      <c r="X199" s="93"/>
      <c r="Y199" s="93"/>
      <c r="Z199" s="69"/>
    </row>
    <row r="200" spans="3:26" ht="30" customHeight="1">
      <c r="C200" s="32"/>
      <c r="D200" s="12"/>
      <c r="E200" s="33"/>
      <c r="F200" s="34"/>
      <c r="G200" s="35"/>
      <c r="H200" s="36"/>
      <c r="I200" s="2">
        <v>194</v>
      </c>
      <c r="J200" s="76">
        <f>SUMIF(Entrada!$D$7:$D$3006,D200,Entrada!$H$7:$H$3006)</f>
        <v>0</v>
      </c>
      <c r="K200" s="76" t="e">
        <f>SUMIF(Entrada!$D$7:$D$3006,PG!D200,Entrada!$L$7:$L$3006)/SUMIF(Entrada!$D$7:$D$3006,PG!D200,Entrada!$H$7:$H$3006)</f>
        <v>#DIV/0!</v>
      </c>
      <c r="L200" s="76">
        <f>SUMIF(Saída!$D$7:$D$3006,PG!D200,Saída!$G$7:$G$3006)</f>
        <v>0</v>
      </c>
      <c r="M200" s="76">
        <f>SUMIF(Saída!$D$7:$D$3006,PG!D200,Saída!$I$7:$I$3006)</f>
        <v>0</v>
      </c>
      <c r="N200" s="77">
        <f t="shared" ref="N200:N263" si="12">J200+F200-L200</f>
        <v>0</v>
      </c>
      <c r="O200" s="77">
        <f t="shared" ref="O200:O263" si="13">IFERROR(((F200*H200)+(J200*K200))/(F200+J200),H200)</f>
        <v>0</v>
      </c>
      <c r="P200" s="78">
        <f t="shared" ref="P200:P263" si="14">F200*H200</f>
        <v>0</v>
      </c>
      <c r="Q200" s="99" t="str">
        <f t="shared" ref="Q200:Q263" si="15">IF(E200="","",IF(N200&gt;E200,1,0))</f>
        <v/>
      </c>
      <c r="R200" s="99"/>
      <c r="S200" s="93"/>
      <c r="T200" s="93"/>
      <c r="U200" s="93"/>
      <c r="V200" s="93"/>
      <c r="W200" s="93"/>
      <c r="X200" s="93"/>
      <c r="Y200" s="93"/>
      <c r="Z200" s="69"/>
    </row>
    <row r="201" spans="3:26" ht="30" customHeight="1">
      <c r="C201" s="32"/>
      <c r="D201" s="12"/>
      <c r="E201" s="33"/>
      <c r="F201" s="34"/>
      <c r="G201" s="35"/>
      <c r="H201" s="36"/>
      <c r="I201" s="2">
        <v>195</v>
      </c>
      <c r="J201" s="76">
        <f>SUMIF(Entrada!$D$7:$D$3006,D201,Entrada!$H$7:$H$3006)</f>
        <v>0</v>
      </c>
      <c r="K201" s="76" t="e">
        <f>SUMIF(Entrada!$D$7:$D$3006,PG!D201,Entrada!$L$7:$L$3006)/SUMIF(Entrada!$D$7:$D$3006,PG!D201,Entrada!$H$7:$H$3006)</f>
        <v>#DIV/0!</v>
      </c>
      <c r="L201" s="76">
        <f>SUMIF(Saída!$D$7:$D$3006,PG!D201,Saída!$G$7:$G$3006)</f>
        <v>0</v>
      </c>
      <c r="M201" s="76">
        <f>SUMIF(Saída!$D$7:$D$3006,PG!D201,Saída!$I$7:$I$3006)</f>
        <v>0</v>
      </c>
      <c r="N201" s="77">
        <f t="shared" si="12"/>
        <v>0</v>
      </c>
      <c r="O201" s="77">
        <f t="shared" si="13"/>
        <v>0</v>
      </c>
      <c r="P201" s="78">
        <f t="shared" si="14"/>
        <v>0</v>
      </c>
      <c r="Q201" s="99" t="str">
        <f t="shared" si="15"/>
        <v/>
      </c>
      <c r="R201" s="99"/>
      <c r="S201" s="93"/>
      <c r="T201" s="93"/>
      <c r="U201" s="93"/>
      <c r="V201" s="93"/>
      <c r="W201" s="93"/>
      <c r="X201" s="93"/>
      <c r="Y201" s="93"/>
      <c r="Z201" s="69"/>
    </row>
    <row r="202" spans="3:26" ht="30" customHeight="1">
      <c r="C202" s="32"/>
      <c r="D202" s="12"/>
      <c r="E202" s="33"/>
      <c r="F202" s="34"/>
      <c r="G202" s="35"/>
      <c r="H202" s="36"/>
      <c r="I202" s="2">
        <v>196</v>
      </c>
      <c r="J202" s="76">
        <f>SUMIF(Entrada!$D$7:$D$3006,D202,Entrada!$H$7:$H$3006)</f>
        <v>0</v>
      </c>
      <c r="K202" s="76" t="e">
        <f>SUMIF(Entrada!$D$7:$D$3006,PG!D202,Entrada!$L$7:$L$3006)/SUMIF(Entrada!$D$7:$D$3006,PG!D202,Entrada!$H$7:$H$3006)</f>
        <v>#DIV/0!</v>
      </c>
      <c r="L202" s="76">
        <f>SUMIF(Saída!$D$7:$D$3006,PG!D202,Saída!$G$7:$G$3006)</f>
        <v>0</v>
      </c>
      <c r="M202" s="76">
        <f>SUMIF(Saída!$D$7:$D$3006,PG!D202,Saída!$I$7:$I$3006)</f>
        <v>0</v>
      </c>
      <c r="N202" s="77">
        <f t="shared" si="12"/>
        <v>0</v>
      </c>
      <c r="O202" s="77">
        <f t="shared" si="13"/>
        <v>0</v>
      </c>
      <c r="P202" s="78">
        <f t="shared" si="14"/>
        <v>0</v>
      </c>
      <c r="Q202" s="99" t="str">
        <f t="shared" si="15"/>
        <v/>
      </c>
      <c r="R202" s="99"/>
      <c r="S202" s="93"/>
      <c r="T202" s="93"/>
      <c r="U202" s="93"/>
      <c r="V202" s="93"/>
      <c r="W202" s="93"/>
      <c r="X202" s="93"/>
      <c r="Y202" s="93"/>
      <c r="Z202" s="69"/>
    </row>
    <row r="203" spans="3:26" ht="30" customHeight="1">
      <c r="C203" s="32"/>
      <c r="D203" s="12"/>
      <c r="E203" s="33"/>
      <c r="F203" s="34"/>
      <c r="G203" s="35"/>
      <c r="H203" s="36"/>
      <c r="I203" s="2">
        <v>197</v>
      </c>
      <c r="J203" s="76">
        <f>SUMIF(Entrada!$D$7:$D$3006,D203,Entrada!$H$7:$H$3006)</f>
        <v>0</v>
      </c>
      <c r="K203" s="76" t="e">
        <f>SUMIF(Entrada!$D$7:$D$3006,PG!D203,Entrada!$L$7:$L$3006)/SUMIF(Entrada!$D$7:$D$3006,PG!D203,Entrada!$H$7:$H$3006)</f>
        <v>#DIV/0!</v>
      </c>
      <c r="L203" s="76">
        <f>SUMIF(Saída!$D$7:$D$3006,PG!D203,Saída!$G$7:$G$3006)</f>
        <v>0</v>
      </c>
      <c r="M203" s="76">
        <f>SUMIF(Saída!$D$7:$D$3006,PG!D203,Saída!$I$7:$I$3006)</f>
        <v>0</v>
      </c>
      <c r="N203" s="77">
        <f t="shared" si="12"/>
        <v>0</v>
      </c>
      <c r="O203" s="77">
        <f t="shared" si="13"/>
        <v>0</v>
      </c>
      <c r="P203" s="78">
        <f t="shared" si="14"/>
        <v>0</v>
      </c>
      <c r="Q203" s="99" t="str">
        <f t="shared" si="15"/>
        <v/>
      </c>
      <c r="R203" s="99"/>
      <c r="S203" s="93"/>
      <c r="T203" s="93"/>
      <c r="U203" s="93"/>
      <c r="V203" s="93"/>
      <c r="W203" s="93"/>
      <c r="X203" s="93"/>
      <c r="Y203" s="93"/>
      <c r="Z203" s="69"/>
    </row>
    <row r="204" spans="3:26" ht="30" customHeight="1">
      <c r="C204" s="32"/>
      <c r="D204" s="12"/>
      <c r="E204" s="33"/>
      <c r="F204" s="34"/>
      <c r="G204" s="35"/>
      <c r="H204" s="36"/>
      <c r="I204" s="2">
        <v>198</v>
      </c>
      <c r="J204" s="76">
        <f>SUMIF(Entrada!$D$7:$D$3006,D204,Entrada!$H$7:$H$3006)</f>
        <v>0</v>
      </c>
      <c r="K204" s="76" t="e">
        <f>SUMIF(Entrada!$D$7:$D$3006,PG!D204,Entrada!$L$7:$L$3006)/SUMIF(Entrada!$D$7:$D$3006,PG!D204,Entrada!$H$7:$H$3006)</f>
        <v>#DIV/0!</v>
      </c>
      <c r="L204" s="76">
        <f>SUMIF(Saída!$D$7:$D$3006,PG!D204,Saída!$G$7:$G$3006)</f>
        <v>0</v>
      </c>
      <c r="M204" s="76">
        <f>SUMIF(Saída!$D$7:$D$3006,PG!D204,Saída!$I$7:$I$3006)</f>
        <v>0</v>
      </c>
      <c r="N204" s="77">
        <f t="shared" si="12"/>
        <v>0</v>
      </c>
      <c r="O204" s="77">
        <f t="shared" si="13"/>
        <v>0</v>
      </c>
      <c r="P204" s="78">
        <f t="shared" si="14"/>
        <v>0</v>
      </c>
      <c r="Q204" s="99" t="str">
        <f t="shared" si="15"/>
        <v/>
      </c>
      <c r="R204" s="99"/>
      <c r="S204" s="93"/>
      <c r="T204" s="93"/>
      <c r="U204" s="93"/>
      <c r="V204" s="93"/>
      <c r="W204" s="93"/>
      <c r="X204" s="93"/>
      <c r="Y204" s="93"/>
      <c r="Z204" s="69"/>
    </row>
    <row r="205" spans="3:26" ht="30" customHeight="1">
      <c r="C205" s="32"/>
      <c r="D205" s="12"/>
      <c r="E205" s="33"/>
      <c r="F205" s="34"/>
      <c r="G205" s="35"/>
      <c r="H205" s="36"/>
      <c r="I205" s="2">
        <v>199</v>
      </c>
      <c r="J205" s="76">
        <f>SUMIF(Entrada!$D$7:$D$3006,D205,Entrada!$H$7:$H$3006)</f>
        <v>0</v>
      </c>
      <c r="K205" s="76" t="e">
        <f>SUMIF(Entrada!$D$7:$D$3006,PG!D205,Entrada!$L$7:$L$3006)/SUMIF(Entrada!$D$7:$D$3006,PG!D205,Entrada!$H$7:$H$3006)</f>
        <v>#DIV/0!</v>
      </c>
      <c r="L205" s="76">
        <f>SUMIF(Saída!$D$7:$D$3006,PG!D205,Saída!$G$7:$G$3006)</f>
        <v>0</v>
      </c>
      <c r="M205" s="76">
        <f>SUMIF(Saída!$D$7:$D$3006,PG!D205,Saída!$I$7:$I$3006)</f>
        <v>0</v>
      </c>
      <c r="N205" s="77">
        <f t="shared" si="12"/>
        <v>0</v>
      </c>
      <c r="O205" s="77">
        <f t="shared" si="13"/>
        <v>0</v>
      </c>
      <c r="P205" s="78">
        <f t="shared" si="14"/>
        <v>0</v>
      </c>
      <c r="Q205" s="99" t="str">
        <f t="shared" si="15"/>
        <v/>
      </c>
      <c r="R205" s="99"/>
      <c r="S205" s="93"/>
      <c r="T205" s="93"/>
      <c r="U205" s="93"/>
      <c r="V205" s="93"/>
      <c r="W205" s="93"/>
      <c r="X205" s="93"/>
      <c r="Y205" s="93"/>
      <c r="Z205" s="69"/>
    </row>
    <row r="206" spans="3:26" ht="30" customHeight="1">
      <c r="C206" s="32"/>
      <c r="D206" s="12"/>
      <c r="E206" s="33"/>
      <c r="F206" s="34"/>
      <c r="G206" s="35"/>
      <c r="H206" s="36"/>
      <c r="I206" s="2">
        <v>200</v>
      </c>
      <c r="J206" s="76">
        <f>SUMIF(Entrada!$D$7:$D$3006,D206,Entrada!$H$7:$H$3006)</f>
        <v>0</v>
      </c>
      <c r="K206" s="76" t="e">
        <f>SUMIF(Entrada!$D$7:$D$3006,PG!D206,Entrada!$L$7:$L$3006)/SUMIF(Entrada!$D$7:$D$3006,PG!D206,Entrada!$H$7:$H$3006)</f>
        <v>#DIV/0!</v>
      </c>
      <c r="L206" s="76">
        <f>SUMIF(Saída!$D$7:$D$3006,PG!D206,Saída!$G$7:$G$3006)</f>
        <v>0</v>
      </c>
      <c r="M206" s="76">
        <f>SUMIF(Saída!$D$7:$D$3006,PG!D206,Saída!$I$7:$I$3006)</f>
        <v>0</v>
      </c>
      <c r="N206" s="77">
        <f t="shared" si="12"/>
        <v>0</v>
      </c>
      <c r="O206" s="77">
        <f t="shared" si="13"/>
        <v>0</v>
      </c>
      <c r="P206" s="78">
        <f t="shared" si="14"/>
        <v>0</v>
      </c>
      <c r="Q206" s="99" t="str">
        <f t="shared" si="15"/>
        <v/>
      </c>
      <c r="R206" s="99"/>
      <c r="S206" s="93"/>
      <c r="T206" s="93"/>
      <c r="U206" s="93"/>
      <c r="V206" s="93"/>
      <c r="W206" s="93"/>
      <c r="X206" s="93"/>
      <c r="Y206" s="93"/>
      <c r="Z206" s="69"/>
    </row>
    <row r="207" spans="3:26" ht="30" customHeight="1">
      <c r="C207" s="32"/>
      <c r="D207" s="12"/>
      <c r="E207" s="33"/>
      <c r="F207" s="34"/>
      <c r="G207" s="35"/>
      <c r="H207" s="36"/>
      <c r="I207" s="2">
        <v>201</v>
      </c>
      <c r="J207" s="76">
        <f>SUMIF(Entrada!$D$7:$D$3006,D207,Entrada!$H$7:$H$3006)</f>
        <v>0</v>
      </c>
      <c r="K207" s="76" t="e">
        <f>SUMIF(Entrada!$D$7:$D$3006,PG!D207,Entrada!$L$7:$L$3006)/SUMIF(Entrada!$D$7:$D$3006,PG!D207,Entrada!$H$7:$H$3006)</f>
        <v>#DIV/0!</v>
      </c>
      <c r="L207" s="76">
        <f>SUMIF(Saída!$D$7:$D$3006,PG!D207,Saída!$G$7:$G$3006)</f>
        <v>0</v>
      </c>
      <c r="M207" s="76">
        <f>SUMIF(Saída!$D$7:$D$3006,PG!D207,Saída!$I$7:$I$3006)</f>
        <v>0</v>
      </c>
      <c r="N207" s="77">
        <f t="shared" si="12"/>
        <v>0</v>
      </c>
      <c r="O207" s="77">
        <f t="shared" si="13"/>
        <v>0</v>
      </c>
      <c r="P207" s="78">
        <f t="shared" si="14"/>
        <v>0</v>
      </c>
      <c r="Q207" s="99" t="str">
        <f t="shared" si="15"/>
        <v/>
      </c>
      <c r="R207" s="99"/>
      <c r="S207" s="93"/>
      <c r="T207" s="93"/>
      <c r="U207" s="93"/>
      <c r="V207" s="93"/>
      <c r="W207" s="93"/>
      <c r="X207" s="93"/>
      <c r="Y207" s="93"/>
      <c r="Z207" s="69"/>
    </row>
    <row r="208" spans="3:26" ht="30" customHeight="1">
      <c r="C208" s="32"/>
      <c r="D208" s="12"/>
      <c r="E208" s="33"/>
      <c r="F208" s="34"/>
      <c r="G208" s="35"/>
      <c r="H208" s="36"/>
      <c r="I208" s="2">
        <v>202</v>
      </c>
      <c r="J208" s="76">
        <f>SUMIF(Entrada!$D$7:$D$3006,D208,Entrada!$H$7:$H$3006)</f>
        <v>0</v>
      </c>
      <c r="K208" s="76" t="e">
        <f>SUMIF(Entrada!$D$7:$D$3006,PG!D208,Entrada!$L$7:$L$3006)/SUMIF(Entrada!$D$7:$D$3006,PG!D208,Entrada!$H$7:$H$3006)</f>
        <v>#DIV/0!</v>
      </c>
      <c r="L208" s="76">
        <f>SUMIF(Saída!$D$7:$D$3006,PG!D208,Saída!$G$7:$G$3006)</f>
        <v>0</v>
      </c>
      <c r="M208" s="76">
        <f>SUMIF(Saída!$D$7:$D$3006,PG!D208,Saída!$I$7:$I$3006)</f>
        <v>0</v>
      </c>
      <c r="N208" s="77">
        <f t="shared" si="12"/>
        <v>0</v>
      </c>
      <c r="O208" s="77">
        <f t="shared" si="13"/>
        <v>0</v>
      </c>
      <c r="P208" s="78">
        <f t="shared" si="14"/>
        <v>0</v>
      </c>
      <c r="Q208" s="99" t="str">
        <f t="shared" si="15"/>
        <v/>
      </c>
      <c r="R208" s="99"/>
      <c r="S208" s="93"/>
      <c r="T208" s="93"/>
      <c r="U208" s="93"/>
      <c r="V208" s="93"/>
      <c r="W208" s="93"/>
      <c r="X208" s="93"/>
      <c r="Y208" s="93"/>
      <c r="Z208" s="69"/>
    </row>
    <row r="209" spans="3:26" ht="30" customHeight="1">
      <c r="C209" s="32"/>
      <c r="D209" s="12"/>
      <c r="E209" s="33"/>
      <c r="F209" s="34"/>
      <c r="G209" s="35"/>
      <c r="H209" s="36"/>
      <c r="I209" s="2">
        <v>203</v>
      </c>
      <c r="J209" s="76">
        <f>SUMIF(Entrada!$D$7:$D$3006,D209,Entrada!$H$7:$H$3006)</f>
        <v>0</v>
      </c>
      <c r="K209" s="76" t="e">
        <f>SUMIF(Entrada!$D$7:$D$3006,PG!D209,Entrada!$L$7:$L$3006)/SUMIF(Entrada!$D$7:$D$3006,PG!D209,Entrada!$H$7:$H$3006)</f>
        <v>#DIV/0!</v>
      </c>
      <c r="L209" s="76">
        <f>SUMIF(Saída!$D$7:$D$3006,PG!D209,Saída!$G$7:$G$3006)</f>
        <v>0</v>
      </c>
      <c r="M209" s="76">
        <f>SUMIF(Saída!$D$7:$D$3006,PG!D209,Saída!$I$7:$I$3006)</f>
        <v>0</v>
      </c>
      <c r="N209" s="77">
        <f t="shared" si="12"/>
        <v>0</v>
      </c>
      <c r="O209" s="77">
        <f t="shared" si="13"/>
        <v>0</v>
      </c>
      <c r="P209" s="78">
        <f t="shared" si="14"/>
        <v>0</v>
      </c>
      <c r="Q209" s="99" t="str">
        <f t="shared" si="15"/>
        <v/>
      </c>
      <c r="R209" s="99"/>
      <c r="S209" s="93"/>
      <c r="T209" s="93"/>
      <c r="U209" s="93"/>
      <c r="V209" s="93"/>
      <c r="W209" s="93"/>
      <c r="X209" s="93"/>
      <c r="Y209" s="93"/>
      <c r="Z209" s="69"/>
    </row>
    <row r="210" spans="3:26" ht="30" customHeight="1">
      <c r="C210" s="32"/>
      <c r="D210" s="12"/>
      <c r="E210" s="33"/>
      <c r="F210" s="34"/>
      <c r="G210" s="35"/>
      <c r="H210" s="36"/>
      <c r="I210" s="2">
        <v>204</v>
      </c>
      <c r="J210" s="76">
        <f>SUMIF(Entrada!$D$7:$D$3006,D210,Entrada!$H$7:$H$3006)</f>
        <v>0</v>
      </c>
      <c r="K210" s="76" t="e">
        <f>SUMIF(Entrada!$D$7:$D$3006,PG!D210,Entrada!$L$7:$L$3006)/SUMIF(Entrada!$D$7:$D$3006,PG!D210,Entrada!$H$7:$H$3006)</f>
        <v>#DIV/0!</v>
      </c>
      <c r="L210" s="76">
        <f>SUMIF(Saída!$D$7:$D$3006,PG!D210,Saída!$G$7:$G$3006)</f>
        <v>0</v>
      </c>
      <c r="M210" s="76">
        <f>SUMIF(Saída!$D$7:$D$3006,PG!D210,Saída!$I$7:$I$3006)</f>
        <v>0</v>
      </c>
      <c r="N210" s="77">
        <f t="shared" si="12"/>
        <v>0</v>
      </c>
      <c r="O210" s="77">
        <f t="shared" si="13"/>
        <v>0</v>
      </c>
      <c r="P210" s="78">
        <f t="shared" si="14"/>
        <v>0</v>
      </c>
      <c r="Q210" s="99" t="str">
        <f t="shared" si="15"/>
        <v/>
      </c>
      <c r="R210" s="99"/>
      <c r="S210" s="93"/>
      <c r="T210" s="93"/>
      <c r="U210" s="93"/>
      <c r="V210" s="93"/>
      <c r="W210" s="93"/>
      <c r="X210" s="93"/>
      <c r="Y210" s="93"/>
      <c r="Z210" s="69"/>
    </row>
    <row r="211" spans="3:26" ht="30" customHeight="1">
      <c r="C211" s="32"/>
      <c r="D211" s="12"/>
      <c r="E211" s="33"/>
      <c r="F211" s="34"/>
      <c r="G211" s="35"/>
      <c r="H211" s="36"/>
      <c r="I211" s="2">
        <v>205</v>
      </c>
      <c r="J211" s="76">
        <f>SUMIF(Entrada!$D$7:$D$3006,D211,Entrada!$H$7:$H$3006)</f>
        <v>0</v>
      </c>
      <c r="K211" s="76" t="e">
        <f>SUMIF(Entrada!$D$7:$D$3006,PG!D211,Entrada!$L$7:$L$3006)/SUMIF(Entrada!$D$7:$D$3006,PG!D211,Entrada!$H$7:$H$3006)</f>
        <v>#DIV/0!</v>
      </c>
      <c r="L211" s="76">
        <f>SUMIF(Saída!$D$7:$D$3006,PG!D211,Saída!$G$7:$G$3006)</f>
        <v>0</v>
      </c>
      <c r="M211" s="76">
        <f>SUMIF(Saída!$D$7:$D$3006,PG!D211,Saída!$I$7:$I$3006)</f>
        <v>0</v>
      </c>
      <c r="N211" s="77">
        <f t="shared" si="12"/>
        <v>0</v>
      </c>
      <c r="O211" s="77">
        <f t="shared" si="13"/>
        <v>0</v>
      </c>
      <c r="P211" s="78">
        <f t="shared" si="14"/>
        <v>0</v>
      </c>
      <c r="Q211" s="99" t="str">
        <f t="shared" si="15"/>
        <v/>
      </c>
      <c r="R211" s="99"/>
      <c r="S211" s="93"/>
      <c r="T211" s="93"/>
      <c r="U211" s="93"/>
      <c r="V211" s="93"/>
      <c r="W211" s="93"/>
      <c r="X211" s="93"/>
      <c r="Y211" s="93"/>
      <c r="Z211" s="69"/>
    </row>
    <row r="212" spans="3:26" ht="30" customHeight="1">
      <c r="C212" s="32"/>
      <c r="D212" s="12"/>
      <c r="E212" s="33"/>
      <c r="F212" s="34"/>
      <c r="G212" s="35"/>
      <c r="H212" s="36"/>
      <c r="I212" s="2">
        <v>206</v>
      </c>
      <c r="J212" s="76">
        <f>SUMIF(Entrada!$D$7:$D$3006,D212,Entrada!$H$7:$H$3006)</f>
        <v>0</v>
      </c>
      <c r="K212" s="76" t="e">
        <f>SUMIF(Entrada!$D$7:$D$3006,PG!D212,Entrada!$L$7:$L$3006)/SUMIF(Entrada!$D$7:$D$3006,PG!D212,Entrada!$H$7:$H$3006)</f>
        <v>#DIV/0!</v>
      </c>
      <c r="L212" s="76">
        <f>SUMIF(Saída!$D$7:$D$3006,PG!D212,Saída!$G$7:$G$3006)</f>
        <v>0</v>
      </c>
      <c r="M212" s="76">
        <f>SUMIF(Saída!$D$7:$D$3006,PG!D212,Saída!$I$7:$I$3006)</f>
        <v>0</v>
      </c>
      <c r="N212" s="77">
        <f t="shared" si="12"/>
        <v>0</v>
      </c>
      <c r="O212" s="77">
        <f t="shared" si="13"/>
        <v>0</v>
      </c>
      <c r="P212" s="78">
        <f t="shared" si="14"/>
        <v>0</v>
      </c>
      <c r="Q212" s="99" t="str">
        <f t="shared" si="15"/>
        <v/>
      </c>
      <c r="R212" s="99"/>
      <c r="S212" s="93"/>
      <c r="T212" s="93"/>
      <c r="U212" s="93"/>
      <c r="V212" s="93"/>
      <c r="W212" s="93"/>
      <c r="X212" s="93"/>
      <c r="Y212" s="93"/>
      <c r="Z212" s="69"/>
    </row>
    <row r="213" spans="3:26" ht="30" customHeight="1">
      <c r="C213" s="32"/>
      <c r="D213" s="12"/>
      <c r="E213" s="33"/>
      <c r="F213" s="34"/>
      <c r="G213" s="35"/>
      <c r="H213" s="36"/>
      <c r="I213" s="2">
        <v>207</v>
      </c>
      <c r="J213" s="76">
        <f>SUMIF(Entrada!$D$7:$D$3006,D213,Entrada!$H$7:$H$3006)</f>
        <v>0</v>
      </c>
      <c r="K213" s="76" t="e">
        <f>SUMIF(Entrada!$D$7:$D$3006,PG!D213,Entrada!$L$7:$L$3006)/SUMIF(Entrada!$D$7:$D$3006,PG!D213,Entrada!$H$7:$H$3006)</f>
        <v>#DIV/0!</v>
      </c>
      <c r="L213" s="76">
        <f>SUMIF(Saída!$D$7:$D$3006,PG!D213,Saída!$G$7:$G$3006)</f>
        <v>0</v>
      </c>
      <c r="M213" s="76">
        <f>SUMIF(Saída!$D$7:$D$3006,PG!D213,Saída!$I$7:$I$3006)</f>
        <v>0</v>
      </c>
      <c r="N213" s="77">
        <f t="shared" si="12"/>
        <v>0</v>
      </c>
      <c r="O213" s="77">
        <f t="shared" si="13"/>
        <v>0</v>
      </c>
      <c r="P213" s="78">
        <f t="shared" si="14"/>
        <v>0</v>
      </c>
      <c r="Q213" s="99" t="str">
        <f t="shared" si="15"/>
        <v/>
      </c>
      <c r="R213" s="99"/>
      <c r="S213" s="93"/>
      <c r="T213" s="93"/>
      <c r="U213" s="93"/>
      <c r="V213" s="93"/>
      <c r="W213" s="93"/>
      <c r="X213" s="93"/>
      <c r="Y213" s="93"/>
      <c r="Z213" s="69"/>
    </row>
    <row r="214" spans="3:26" ht="30" customHeight="1">
      <c r="C214" s="32"/>
      <c r="D214" s="12"/>
      <c r="E214" s="33"/>
      <c r="F214" s="34"/>
      <c r="G214" s="35"/>
      <c r="H214" s="36"/>
      <c r="I214" s="2">
        <v>208</v>
      </c>
      <c r="J214" s="76">
        <f>SUMIF(Entrada!$D$7:$D$3006,D214,Entrada!$H$7:$H$3006)</f>
        <v>0</v>
      </c>
      <c r="K214" s="76" t="e">
        <f>SUMIF(Entrada!$D$7:$D$3006,PG!D214,Entrada!$L$7:$L$3006)/SUMIF(Entrada!$D$7:$D$3006,PG!D214,Entrada!$H$7:$H$3006)</f>
        <v>#DIV/0!</v>
      </c>
      <c r="L214" s="76">
        <f>SUMIF(Saída!$D$7:$D$3006,PG!D214,Saída!$G$7:$G$3006)</f>
        <v>0</v>
      </c>
      <c r="M214" s="76">
        <f>SUMIF(Saída!$D$7:$D$3006,PG!D214,Saída!$I$7:$I$3006)</f>
        <v>0</v>
      </c>
      <c r="N214" s="77">
        <f t="shared" si="12"/>
        <v>0</v>
      </c>
      <c r="O214" s="77">
        <f t="shared" si="13"/>
        <v>0</v>
      </c>
      <c r="P214" s="78">
        <f t="shared" si="14"/>
        <v>0</v>
      </c>
      <c r="Q214" s="99" t="str">
        <f t="shared" si="15"/>
        <v/>
      </c>
      <c r="R214" s="99"/>
      <c r="S214" s="93"/>
      <c r="T214" s="93"/>
      <c r="U214" s="93"/>
      <c r="V214" s="93"/>
      <c r="W214" s="93"/>
      <c r="X214" s="93"/>
      <c r="Y214" s="93"/>
      <c r="Z214" s="69"/>
    </row>
    <row r="215" spans="3:26" ht="30" customHeight="1">
      <c r="C215" s="32"/>
      <c r="D215" s="12"/>
      <c r="E215" s="33"/>
      <c r="F215" s="34"/>
      <c r="G215" s="35"/>
      <c r="H215" s="36"/>
      <c r="I215" s="2">
        <v>209</v>
      </c>
      <c r="J215" s="76">
        <f>SUMIF(Entrada!$D$7:$D$3006,D215,Entrada!$H$7:$H$3006)</f>
        <v>0</v>
      </c>
      <c r="K215" s="76" t="e">
        <f>SUMIF(Entrada!$D$7:$D$3006,PG!D215,Entrada!$L$7:$L$3006)/SUMIF(Entrada!$D$7:$D$3006,PG!D215,Entrada!$H$7:$H$3006)</f>
        <v>#DIV/0!</v>
      </c>
      <c r="L215" s="76">
        <f>SUMIF(Saída!$D$7:$D$3006,PG!D215,Saída!$G$7:$G$3006)</f>
        <v>0</v>
      </c>
      <c r="M215" s="76">
        <f>SUMIF(Saída!$D$7:$D$3006,PG!D215,Saída!$I$7:$I$3006)</f>
        <v>0</v>
      </c>
      <c r="N215" s="77">
        <f t="shared" si="12"/>
        <v>0</v>
      </c>
      <c r="O215" s="77">
        <f t="shared" si="13"/>
        <v>0</v>
      </c>
      <c r="P215" s="78">
        <f t="shared" si="14"/>
        <v>0</v>
      </c>
      <c r="Q215" s="99" t="str">
        <f t="shared" si="15"/>
        <v/>
      </c>
      <c r="R215" s="99"/>
      <c r="S215" s="93"/>
      <c r="T215" s="93"/>
      <c r="U215" s="93"/>
      <c r="V215" s="93"/>
      <c r="W215" s="93"/>
      <c r="X215" s="93"/>
      <c r="Y215" s="93"/>
      <c r="Z215" s="69"/>
    </row>
    <row r="216" spans="3:26" ht="30" customHeight="1">
      <c r="C216" s="32"/>
      <c r="D216" s="12"/>
      <c r="E216" s="33"/>
      <c r="F216" s="34"/>
      <c r="G216" s="35"/>
      <c r="H216" s="36"/>
      <c r="I216" s="2">
        <v>210</v>
      </c>
      <c r="J216" s="76">
        <f>SUMIF(Entrada!$D$7:$D$3006,D216,Entrada!$H$7:$H$3006)</f>
        <v>0</v>
      </c>
      <c r="K216" s="76" t="e">
        <f>SUMIF(Entrada!$D$7:$D$3006,PG!D216,Entrada!$L$7:$L$3006)/SUMIF(Entrada!$D$7:$D$3006,PG!D216,Entrada!$H$7:$H$3006)</f>
        <v>#DIV/0!</v>
      </c>
      <c r="L216" s="76">
        <f>SUMIF(Saída!$D$7:$D$3006,PG!D216,Saída!$G$7:$G$3006)</f>
        <v>0</v>
      </c>
      <c r="M216" s="76">
        <f>SUMIF(Saída!$D$7:$D$3006,PG!D216,Saída!$I$7:$I$3006)</f>
        <v>0</v>
      </c>
      <c r="N216" s="77">
        <f t="shared" si="12"/>
        <v>0</v>
      </c>
      <c r="O216" s="77">
        <f t="shared" si="13"/>
        <v>0</v>
      </c>
      <c r="P216" s="78">
        <f t="shared" si="14"/>
        <v>0</v>
      </c>
      <c r="Q216" s="99" t="str">
        <f t="shared" si="15"/>
        <v/>
      </c>
      <c r="R216" s="99"/>
      <c r="S216" s="93"/>
      <c r="T216" s="93"/>
      <c r="U216" s="93"/>
      <c r="V216" s="93"/>
      <c r="W216" s="93"/>
      <c r="X216" s="93"/>
      <c r="Y216" s="93"/>
      <c r="Z216" s="69"/>
    </row>
    <row r="217" spans="3:26" ht="30" customHeight="1">
      <c r="C217" s="32"/>
      <c r="D217" s="12"/>
      <c r="E217" s="33"/>
      <c r="F217" s="34"/>
      <c r="G217" s="35"/>
      <c r="H217" s="36"/>
      <c r="I217" s="2">
        <v>211</v>
      </c>
      <c r="J217" s="76">
        <f>SUMIF(Entrada!$D$7:$D$3006,D217,Entrada!$H$7:$H$3006)</f>
        <v>0</v>
      </c>
      <c r="K217" s="76" t="e">
        <f>SUMIF(Entrada!$D$7:$D$3006,PG!D217,Entrada!$L$7:$L$3006)/SUMIF(Entrada!$D$7:$D$3006,PG!D217,Entrada!$H$7:$H$3006)</f>
        <v>#DIV/0!</v>
      </c>
      <c r="L217" s="76">
        <f>SUMIF(Saída!$D$7:$D$3006,PG!D217,Saída!$G$7:$G$3006)</f>
        <v>0</v>
      </c>
      <c r="M217" s="76">
        <f>SUMIF(Saída!$D$7:$D$3006,PG!D217,Saída!$I$7:$I$3006)</f>
        <v>0</v>
      </c>
      <c r="N217" s="77">
        <f t="shared" si="12"/>
        <v>0</v>
      </c>
      <c r="O217" s="77">
        <f t="shared" si="13"/>
        <v>0</v>
      </c>
      <c r="P217" s="78">
        <f t="shared" si="14"/>
        <v>0</v>
      </c>
      <c r="Q217" s="99" t="str">
        <f t="shared" si="15"/>
        <v/>
      </c>
      <c r="R217" s="99"/>
      <c r="S217" s="93"/>
      <c r="T217" s="93"/>
      <c r="U217" s="93"/>
      <c r="V217" s="93"/>
      <c r="W217" s="93"/>
      <c r="X217" s="93"/>
      <c r="Y217" s="93"/>
      <c r="Z217" s="69"/>
    </row>
    <row r="218" spans="3:26" ht="30" customHeight="1">
      <c r="C218" s="32"/>
      <c r="D218" s="12"/>
      <c r="E218" s="33"/>
      <c r="F218" s="34"/>
      <c r="G218" s="35"/>
      <c r="H218" s="36"/>
      <c r="I218" s="2">
        <v>212</v>
      </c>
      <c r="J218" s="76">
        <f>SUMIF(Entrada!$D$7:$D$3006,D218,Entrada!$H$7:$H$3006)</f>
        <v>0</v>
      </c>
      <c r="K218" s="76" t="e">
        <f>SUMIF(Entrada!$D$7:$D$3006,PG!D218,Entrada!$L$7:$L$3006)/SUMIF(Entrada!$D$7:$D$3006,PG!D218,Entrada!$H$7:$H$3006)</f>
        <v>#DIV/0!</v>
      </c>
      <c r="L218" s="76">
        <f>SUMIF(Saída!$D$7:$D$3006,PG!D218,Saída!$G$7:$G$3006)</f>
        <v>0</v>
      </c>
      <c r="M218" s="76">
        <f>SUMIF(Saída!$D$7:$D$3006,PG!D218,Saída!$I$7:$I$3006)</f>
        <v>0</v>
      </c>
      <c r="N218" s="77">
        <f t="shared" si="12"/>
        <v>0</v>
      </c>
      <c r="O218" s="77">
        <f t="shared" si="13"/>
        <v>0</v>
      </c>
      <c r="P218" s="78">
        <f t="shared" si="14"/>
        <v>0</v>
      </c>
      <c r="Q218" s="99" t="str">
        <f t="shared" si="15"/>
        <v/>
      </c>
      <c r="R218" s="99"/>
      <c r="S218" s="93"/>
      <c r="T218" s="93"/>
      <c r="U218" s="93"/>
      <c r="V218" s="93"/>
      <c r="W218" s="93"/>
      <c r="X218" s="93"/>
      <c r="Y218" s="93"/>
      <c r="Z218" s="69"/>
    </row>
    <row r="219" spans="3:26" ht="30" customHeight="1">
      <c r="C219" s="32"/>
      <c r="D219" s="12"/>
      <c r="E219" s="33"/>
      <c r="F219" s="34"/>
      <c r="G219" s="35"/>
      <c r="H219" s="36"/>
      <c r="I219" s="2">
        <v>213</v>
      </c>
      <c r="J219" s="76">
        <f>SUMIF(Entrada!$D$7:$D$3006,D219,Entrada!$H$7:$H$3006)</f>
        <v>0</v>
      </c>
      <c r="K219" s="76" t="e">
        <f>SUMIF(Entrada!$D$7:$D$3006,PG!D219,Entrada!$L$7:$L$3006)/SUMIF(Entrada!$D$7:$D$3006,PG!D219,Entrada!$H$7:$H$3006)</f>
        <v>#DIV/0!</v>
      </c>
      <c r="L219" s="76">
        <f>SUMIF(Saída!$D$7:$D$3006,PG!D219,Saída!$G$7:$G$3006)</f>
        <v>0</v>
      </c>
      <c r="M219" s="76">
        <f>SUMIF(Saída!$D$7:$D$3006,PG!D219,Saída!$I$7:$I$3006)</f>
        <v>0</v>
      </c>
      <c r="N219" s="77">
        <f t="shared" si="12"/>
        <v>0</v>
      </c>
      <c r="O219" s="77">
        <f t="shared" si="13"/>
        <v>0</v>
      </c>
      <c r="P219" s="78">
        <f t="shared" si="14"/>
        <v>0</v>
      </c>
      <c r="Q219" s="99" t="str">
        <f t="shared" si="15"/>
        <v/>
      </c>
      <c r="R219" s="99"/>
      <c r="S219" s="93"/>
      <c r="T219" s="93"/>
      <c r="U219" s="93"/>
      <c r="V219" s="93"/>
      <c r="W219" s="93"/>
      <c r="X219" s="93"/>
      <c r="Y219" s="93"/>
      <c r="Z219" s="69"/>
    </row>
    <row r="220" spans="3:26" ht="30" customHeight="1">
      <c r="C220" s="32"/>
      <c r="D220" s="12"/>
      <c r="E220" s="33"/>
      <c r="F220" s="34"/>
      <c r="G220" s="35"/>
      <c r="H220" s="36"/>
      <c r="I220" s="2">
        <v>214</v>
      </c>
      <c r="J220" s="76">
        <f>SUMIF(Entrada!$D$7:$D$3006,D220,Entrada!$H$7:$H$3006)</f>
        <v>0</v>
      </c>
      <c r="K220" s="76" t="e">
        <f>SUMIF(Entrada!$D$7:$D$3006,PG!D220,Entrada!$L$7:$L$3006)/SUMIF(Entrada!$D$7:$D$3006,PG!D220,Entrada!$H$7:$H$3006)</f>
        <v>#DIV/0!</v>
      </c>
      <c r="L220" s="76">
        <f>SUMIF(Saída!$D$7:$D$3006,PG!D220,Saída!$G$7:$G$3006)</f>
        <v>0</v>
      </c>
      <c r="M220" s="76">
        <f>SUMIF(Saída!$D$7:$D$3006,PG!D220,Saída!$I$7:$I$3006)</f>
        <v>0</v>
      </c>
      <c r="N220" s="77">
        <f t="shared" si="12"/>
        <v>0</v>
      </c>
      <c r="O220" s="77">
        <f t="shared" si="13"/>
        <v>0</v>
      </c>
      <c r="P220" s="78">
        <f t="shared" si="14"/>
        <v>0</v>
      </c>
      <c r="Q220" s="99" t="str">
        <f t="shared" si="15"/>
        <v/>
      </c>
      <c r="R220" s="99"/>
      <c r="S220" s="93"/>
      <c r="T220" s="93"/>
      <c r="U220" s="93"/>
      <c r="V220" s="93"/>
      <c r="W220" s="93"/>
      <c r="X220" s="93"/>
      <c r="Y220" s="93"/>
      <c r="Z220" s="69"/>
    </row>
    <row r="221" spans="3:26" ht="30" customHeight="1">
      <c r="C221" s="32"/>
      <c r="D221" s="12"/>
      <c r="E221" s="33"/>
      <c r="F221" s="34"/>
      <c r="G221" s="35"/>
      <c r="H221" s="36"/>
      <c r="I221" s="2">
        <v>215</v>
      </c>
      <c r="J221" s="76">
        <f>SUMIF(Entrada!$D$7:$D$3006,D221,Entrada!$H$7:$H$3006)</f>
        <v>0</v>
      </c>
      <c r="K221" s="76" t="e">
        <f>SUMIF(Entrada!$D$7:$D$3006,PG!D221,Entrada!$L$7:$L$3006)/SUMIF(Entrada!$D$7:$D$3006,PG!D221,Entrada!$H$7:$H$3006)</f>
        <v>#DIV/0!</v>
      </c>
      <c r="L221" s="76">
        <f>SUMIF(Saída!$D$7:$D$3006,PG!D221,Saída!$G$7:$G$3006)</f>
        <v>0</v>
      </c>
      <c r="M221" s="76">
        <f>SUMIF(Saída!$D$7:$D$3006,PG!D221,Saída!$I$7:$I$3006)</f>
        <v>0</v>
      </c>
      <c r="N221" s="77">
        <f t="shared" si="12"/>
        <v>0</v>
      </c>
      <c r="O221" s="77">
        <f t="shared" si="13"/>
        <v>0</v>
      </c>
      <c r="P221" s="78">
        <f t="shared" si="14"/>
        <v>0</v>
      </c>
      <c r="Q221" s="99" t="str">
        <f t="shared" si="15"/>
        <v/>
      </c>
      <c r="R221" s="99"/>
      <c r="S221" s="93"/>
      <c r="T221" s="93"/>
      <c r="U221" s="93"/>
      <c r="V221" s="93"/>
      <c r="W221" s="93"/>
      <c r="X221" s="93"/>
      <c r="Y221" s="93"/>
      <c r="Z221" s="69"/>
    </row>
    <row r="222" spans="3:26" ht="30" customHeight="1">
      <c r="C222" s="32"/>
      <c r="D222" s="12"/>
      <c r="E222" s="33"/>
      <c r="F222" s="34"/>
      <c r="G222" s="35"/>
      <c r="H222" s="36"/>
      <c r="I222" s="2">
        <v>216</v>
      </c>
      <c r="J222" s="76">
        <f>SUMIF(Entrada!$D$7:$D$3006,D222,Entrada!$H$7:$H$3006)</f>
        <v>0</v>
      </c>
      <c r="K222" s="76" t="e">
        <f>SUMIF(Entrada!$D$7:$D$3006,PG!D222,Entrada!$L$7:$L$3006)/SUMIF(Entrada!$D$7:$D$3006,PG!D222,Entrada!$H$7:$H$3006)</f>
        <v>#DIV/0!</v>
      </c>
      <c r="L222" s="76">
        <f>SUMIF(Saída!$D$7:$D$3006,PG!D222,Saída!$G$7:$G$3006)</f>
        <v>0</v>
      </c>
      <c r="M222" s="76">
        <f>SUMIF(Saída!$D$7:$D$3006,PG!D222,Saída!$I$7:$I$3006)</f>
        <v>0</v>
      </c>
      <c r="N222" s="77">
        <f t="shared" si="12"/>
        <v>0</v>
      </c>
      <c r="O222" s="77">
        <f t="shared" si="13"/>
        <v>0</v>
      </c>
      <c r="P222" s="78">
        <f t="shared" si="14"/>
        <v>0</v>
      </c>
      <c r="Q222" s="99" t="str">
        <f t="shared" si="15"/>
        <v/>
      </c>
      <c r="R222" s="99"/>
      <c r="S222" s="93"/>
      <c r="T222" s="93"/>
      <c r="U222" s="93"/>
      <c r="V222" s="93"/>
      <c r="W222" s="93"/>
      <c r="X222" s="93"/>
      <c r="Y222" s="93"/>
      <c r="Z222" s="69"/>
    </row>
    <row r="223" spans="3:26" ht="30" customHeight="1">
      <c r="C223" s="32"/>
      <c r="D223" s="12"/>
      <c r="E223" s="33"/>
      <c r="F223" s="34"/>
      <c r="G223" s="35"/>
      <c r="H223" s="36"/>
      <c r="I223" s="2">
        <v>217</v>
      </c>
      <c r="J223" s="76">
        <f>SUMIF(Entrada!$D$7:$D$3006,D223,Entrada!$H$7:$H$3006)</f>
        <v>0</v>
      </c>
      <c r="K223" s="76" t="e">
        <f>SUMIF(Entrada!$D$7:$D$3006,PG!D223,Entrada!$L$7:$L$3006)/SUMIF(Entrada!$D$7:$D$3006,PG!D223,Entrada!$H$7:$H$3006)</f>
        <v>#DIV/0!</v>
      </c>
      <c r="L223" s="76">
        <f>SUMIF(Saída!$D$7:$D$3006,PG!D223,Saída!$G$7:$G$3006)</f>
        <v>0</v>
      </c>
      <c r="M223" s="76">
        <f>SUMIF(Saída!$D$7:$D$3006,PG!D223,Saída!$I$7:$I$3006)</f>
        <v>0</v>
      </c>
      <c r="N223" s="77">
        <f t="shared" si="12"/>
        <v>0</v>
      </c>
      <c r="O223" s="77">
        <f t="shared" si="13"/>
        <v>0</v>
      </c>
      <c r="P223" s="78">
        <f t="shared" si="14"/>
        <v>0</v>
      </c>
      <c r="Q223" s="99" t="str">
        <f t="shared" si="15"/>
        <v/>
      </c>
      <c r="R223" s="99"/>
      <c r="S223" s="93"/>
      <c r="T223" s="93"/>
      <c r="U223" s="93"/>
      <c r="V223" s="93"/>
      <c r="W223" s="93"/>
      <c r="X223" s="93"/>
      <c r="Y223" s="93"/>
      <c r="Z223" s="69"/>
    </row>
    <row r="224" spans="3:26" ht="30" customHeight="1">
      <c r="C224" s="32"/>
      <c r="D224" s="12"/>
      <c r="E224" s="33"/>
      <c r="F224" s="34"/>
      <c r="G224" s="35"/>
      <c r="H224" s="36"/>
      <c r="I224" s="2">
        <v>218</v>
      </c>
      <c r="J224" s="76">
        <f>SUMIF(Entrada!$D$7:$D$3006,D224,Entrada!$H$7:$H$3006)</f>
        <v>0</v>
      </c>
      <c r="K224" s="76" t="e">
        <f>SUMIF(Entrada!$D$7:$D$3006,PG!D224,Entrada!$L$7:$L$3006)/SUMIF(Entrada!$D$7:$D$3006,PG!D224,Entrada!$H$7:$H$3006)</f>
        <v>#DIV/0!</v>
      </c>
      <c r="L224" s="76">
        <f>SUMIF(Saída!$D$7:$D$3006,PG!D224,Saída!$G$7:$G$3006)</f>
        <v>0</v>
      </c>
      <c r="M224" s="76">
        <f>SUMIF(Saída!$D$7:$D$3006,PG!D224,Saída!$I$7:$I$3006)</f>
        <v>0</v>
      </c>
      <c r="N224" s="77">
        <f t="shared" si="12"/>
        <v>0</v>
      </c>
      <c r="O224" s="77">
        <f t="shared" si="13"/>
        <v>0</v>
      </c>
      <c r="P224" s="78">
        <f t="shared" si="14"/>
        <v>0</v>
      </c>
      <c r="Q224" s="99" t="str">
        <f t="shared" si="15"/>
        <v/>
      </c>
      <c r="R224" s="99"/>
      <c r="S224" s="93"/>
      <c r="T224" s="93"/>
      <c r="U224" s="93"/>
      <c r="V224" s="93"/>
      <c r="W224" s="93"/>
      <c r="X224" s="93"/>
      <c r="Y224" s="93"/>
      <c r="Z224" s="69"/>
    </row>
    <row r="225" spans="3:26" ht="30" customHeight="1">
      <c r="C225" s="32"/>
      <c r="D225" s="12"/>
      <c r="E225" s="33"/>
      <c r="F225" s="34"/>
      <c r="G225" s="35"/>
      <c r="H225" s="36"/>
      <c r="I225" s="2">
        <v>219</v>
      </c>
      <c r="J225" s="76">
        <f>SUMIF(Entrada!$D$7:$D$3006,D225,Entrada!$H$7:$H$3006)</f>
        <v>0</v>
      </c>
      <c r="K225" s="76" t="e">
        <f>SUMIF(Entrada!$D$7:$D$3006,PG!D225,Entrada!$L$7:$L$3006)/SUMIF(Entrada!$D$7:$D$3006,PG!D225,Entrada!$H$7:$H$3006)</f>
        <v>#DIV/0!</v>
      </c>
      <c r="L225" s="76">
        <f>SUMIF(Saída!$D$7:$D$3006,PG!D225,Saída!$G$7:$G$3006)</f>
        <v>0</v>
      </c>
      <c r="M225" s="76">
        <f>SUMIF(Saída!$D$7:$D$3006,PG!D225,Saída!$I$7:$I$3006)</f>
        <v>0</v>
      </c>
      <c r="N225" s="77">
        <f t="shared" si="12"/>
        <v>0</v>
      </c>
      <c r="O225" s="77">
        <f t="shared" si="13"/>
        <v>0</v>
      </c>
      <c r="P225" s="78">
        <f t="shared" si="14"/>
        <v>0</v>
      </c>
      <c r="Q225" s="99" t="str">
        <f t="shared" si="15"/>
        <v/>
      </c>
      <c r="R225" s="99"/>
      <c r="S225" s="93"/>
      <c r="T225" s="93"/>
      <c r="U225" s="93"/>
      <c r="V225" s="93"/>
      <c r="W225" s="93"/>
      <c r="X225" s="93"/>
      <c r="Y225" s="93"/>
      <c r="Z225" s="69"/>
    </row>
    <row r="226" spans="3:26" ht="30" customHeight="1">
      <c r="C226" s="32"/>
      <c r="D226" s="12"/>
      <c r="E226" s="33"/>
      <c r="F226" s="34"/>
      <c r="G226" s="35"/>
      <c r="H226" s="36"/>
      <c r="I226" s="2">
        <v>220</v>
      </c>
      <c r="J226" s="76">
        <f>SUMIF(Entrada!$D$7:$D$3006,D226,Entrada!$H$7:$H$3006)</f>
        <v>0</v>
      </c>
      <c r="K226" s="76" t="e">
        <f>SUMIF(Entrada!$D$7:$D$3006,PG!D226,Entrada!$L$7:$L$3006)/SUMIF(Entrada!$D$7:$D$3006,PG!D226,Entrada!$H$7:$H$3006)</f>
        <v>#DIV/0!</v>
      </c>
      <c r="L226" s="76">
        <f>SUMIF(Saída!$D$7:$D$3006,PG!D226,Saída!$G$7:$G$3006)</f>
        <v>0</v>
      </c>
      <c r="M226" s="76">
        <f>SUMIF(Saída!$D$7:$D$3006,PG!D226,Saída!$I$7:$I$3006)</f>
        <v>0</v>
      </c>
      <c r="N226" s="77">
        <f t="shared" si="12"/>
        <v>0</v>
      </c>
      <c r="O226" s="77">
        <f t="shared" si="13"/>
        <v>0</v>
      </c>
      <c r="P226" s="78">
        <f t="shared" si="14"/>
        <v>0</v>
      </c>
      <c r="Q226" s="99" t="str">
        <f t="shared" si="15"/>
        <v/>
      </c>
      <c r="R226" s="99"/>
      <c r="S226" s="93"/>
      <c r="T226" s="93"/>
      <c r="U226" s="93"/>
      <c r="V226" s="93"/>
      <c r="W226" s="93"/>
      <c r="X226" s="93"/>
      <c r="Y226" s="93"/>
      <c r="Z226" s="69"/>
    </row>
    <row r="227" spans="3:26" ht="30" customHeight="1">
      <c r="C227" s="32"/>
      <c r="D227" s="12"/>
      <c r="E227" s="33"/>
      <c r="F227" s="34"/>
      <c r="G227" s="35"/>
      <c r="H227" s="36"/>
      <c r="I227" s="2">
        <v>221</v>
      </c>
      <c r="J227" s="76">
        <f>SUMIF(Entrada!$D$7:$D$3006,D227,Entrada!$H$7:$H$3006)</f>
        <v>0</v>
      </c>
      <c r="K227" s="76" t="e">
        <f>SUMIF(Entrada!$D$7:$D$3006,PG!D227,Entrada!$L$7:$L$3006)/SUMIF(Entrada!$D$7:$D$3006,PG!D227,Entrada!$H$7:$H$3006)</f>
        <v>#DIV/0!</v>
      </c>
      <c r="L227" s="76">
        <f>SUMIF(Saída!$D$7:$D$3006,PG!D227,Saída!$G$7:$G$3006)</f>
        <v>0</v>
      </c>
      <c r="M227" s="76">
        <f>SUMIF(Saída!$D$7:$D$3006,PG!D227,Saída!$I$7:$I$3006)</f>
        <v>0</v>
      </c>
      <c r="N227" s="77">
        <f t="shared" si="12"/>
        <v>0</v>
      </c>
      <c r="O227" s="77">
        <f t="shared" si="13"/>
        <v>0</v>
      </c>
      <c r="P227" s="78">
        <f t="shared" si="14"/>
        <v>0</v>
      </c>
      <c r="Q227" s="99" t="str">
        <f t="shared" si="15"/>
        <v/>
      </c>
      <c r="R227" s="99"/>
      <c r="S227" s="93"/>
      <c r="T227" s="93"/>
      <c r="U227" s="93"/>
      <c r="V227" s="93"/>
      <c r="W227" s="93"/>
      <c r="X227" s="93"/>
      <c r="Y227" s="93"/>
      <c r="Z227" s="69"/>
    </row>
    <row r="228" spans="3:26" ht="30" customHeight="1">
      <c r="C228" s="32"/>
      <c r="D228" s="12"/>
      <c r="E228" s="33"/>
      <c r="F228" s="34"/>
      <c r="G228" s="35"/>
      <c r="H228" s="36"/>
      <c r="I228" s="2">
        <v>222</v>
      </c>
      <c r="J228" s="76">
        <f>SUMIF(Entrada!$D$7:$D$3006,D228,Entrada!$H$7:$H$3006)</f>
        <v>0</v>
      </c>
      <c r="K228" s="76" t="e">
        <f>SUMIF(Entrada!$D$7:$D$3006,PG!D228,Entrada!$L$7:$L$3006)/SUMIF(Entrada!$D$7:$D$3006,PG!D228,Entrada!$H$7:$H$3006)</f>
        <v>#DIV/0!</v>
      </c>
      <c r="L228" s="76">
        <f>SUMIF(Saída!$D$7:$D$3006,PG!D228,Saída!$G$7:$G$3006)</f>
        <v>0</v>
      </c>
      <c r="M228" s="76">
        <f>SUMIF(Saída!$D$7:$D$3006,PG!D228,Saída!$I$7:$I$3006)</f>
        <v>0</v>
      </c>
      <c r="N228" s="77">
        <f t="shared" si="12"/>
        <v>0</v>
      </c>
      <c r="O228" s="77">
        <f t="shared" si="13"/>
        <v>0</v>
      </c>
      <c r="P228" s="78">
        <f t="shared" si="14"/>
        <v>0</v>
      </c>
      <c r="Q228" s="99" t="str">
        <f t="shared" si="15"/>
        <v/>
      </c>
      <c r="R228" s="99"/>
      <c r="S228" s="93"/>
      <c r="T228" s="93"/>
      <c r="U228" s="93"/>
      <c r="V228" s="93"/>
      <c r="W228" s="93"/>
      <c r="X228" s="93"/>
      <c r="Y228" s="93"/>
      <c r="Z228" s="69"/>
    </row>
    <row r="229" spans="3:26" ht="30" customHeight="1">
      <c r="C229" s="32"/>
      <c r="D229" s="12"/>
      <c r="E229" s="33"/>
      <c r="F229" s="34"/>
      <c r="G229" s="35"/>
      <c r="H229" s="36"/>
      <c r="I229" s="2">
        <v>223</v>
      </c>
      <c r="J229" s="76">
        <f>SUMIF(Entrada!$D$7:$D$3006,D229,Entrada!$H$7:$H$3006)</f>
        <v>0</v>
      </c>
      <c r="K229" s="76" t="e">
        <f>SUMIF(Entrada!$D$7:$D$3006,PG!D229,Entrada!$L$7:$L$3006)/SUMIF(Entrada!$D$7:$D$3006,PG!D229,Entrada!$H$7:$H$3006)</f>
        <v>#DIV/0!</v>
      </c>
      <c r="L229" s="76">
        <f>SUMIF(Saída!$D$7:$D$3006,PG!D229,Saída!$G$7:$G$3006)</f>
        <v>0</v>
      </c>
      <c r="M229" s="76">
        <f>SUMIF(Saída!$D$7:$D$3006,PG!D229,Saída!$I$7:$I$3006)</f>
        <v>0</v>
      </c>
      <c r="N229" s="77">
        <f t="shared" si="12"/>
        <v>0</v>
      </c>
      <c r="O229" s="77">
        <f t="shared" si="13"/>
        <v>0</v>
      </c>
      <c r="P229" s="78">
        <f t="shared" si="14"/>
        <v>0</v>
      </c>
      <c r="Q229" s="99" t="str">
        <f t="shared" si="15"/>
        <v/>
      </c>
      <c r="R229" s="99"/>
      <c r="S229" s="93"/>
      <c r="T229" s="93"/>
      <c r="U229" s="93"/>
      <c r="V229" s="93"/>
      <c r="W229" s="93"/>
      <c r="X229" s="93"/>
      <c r="Y229" s="93"/>
      <c r="Z229" s="69"/>
    </row>
    <row r="230" spans="3:26" ht="30" customHeight="1">
      <c r="C230" s="32"/>
      <c r="D230" s="12"/>
      <c r="E230" s="33"/>
      <c r="F230" s="34"/>
      <c r="G230" s="35"/>
      <c r="H230" s="36"/>
      <c r="I230" s="2">
        <v>224</v>
      </c>
      <c r="J230" s="76">
        <f>SUMIF(Entrada!$D$7:$D$3006,D230,Entrada!$H$7:$H$3006)</f>
        <v>0</v>
      </c>
      <c r="K230" s="76" t="e">
        <f>SUMIF(Entrada!$D$7:$D$3006,PG!D230,Entrada!$L$7:$L$3006)/SUMIF(Entrada!$D$7:$D$3006,PG!D230,Entrada!$H$7:$H$3006)</f>
        <v>#DIV/0!</v>
      </c>
      <c r="L230" s="76">
        <f>SUMIF(Saída!$D$7:$D$3006,PG!D230,Saída!$G$7:$G$3006)</f>
        <v>0</v>
      </c>
      <c r="M230" s="76">
        <f>SUMIF(Saída!$D$7:$D$3006,PG!D230,Saída!$I$7:$I$3006)</f>
        <v>0</v>
      </c>
      <c r="N230" s="77">
        <f t="shared" si="12"/>
        <v>0</v>
      </c>
      <c r="O230" s="77">
        <f t="shared" si="13"/>
        <v>0</v>
      </c>
      <c r="P230" s="78">
        <f t="shared" si="14"/>
        <v>0</v>
      </c>
      <c r="Q230" s="99" t="str">
        <f t="shared" si="15"/>
        <v/>
      </c>
      <c r="R230" s="99"/>
      <c r="S230" s="93"/>
      <c r="T230" s="93"/>
      <c r="U230" s="93"/>
      <c r="V230" s="93"/>
      <c r="W230" s="93"/>
      <c r="X230" s="93"/>
      <c r="Y230" s="93"/>
      <c r="Z230" s="69"/>
    </row>
    <row r="231" spans="3:26" ht="30" customHeight="1">
      <c r="C231" s="32"/>
      <c r="D231" s="12"/>
      <c r="E231" s="33"/>
      <c r="F231" s="34"/>
      <c r="G231" s="35"/>
      <c r="H231" s="36"/>
      <c r="I231" s="2">
        <v>225</v>
      </c>
      <c r="J231" s="76">
        <f>SUMIF(Entrada!$D$7:$D$3006,D231,Entrada!$H$7:$H$3006)</f>
        <v>0</v>
      </c>
      <c r="K231" s="76" t="e">
        <f>SUMIF(Entrada!$D$7:$D$3006,PG!D231,Entrada!$L$7:$L$3006)/SUMIF(Entrada!$D$7:$D$3006,PG!D231,Entrada!$H$7:$H$3006)</f>
        <v>#DIV/0!</v>
      </c>
      <c r="L231" s="76">
        <f>SUMIF(Saída!$D$7:$D$3006,PG!D231,Saída!$G$7:$G$3006)</f>
        <v>0</v>
      </c>
      <c r="M231" s="76">
        <f>SUMIF(Saída!$D$7:$D$3006,PG!D231,Saída!$I$7:$I$3006)</f>
        <v>0</v>
      </c>
      <c r="N231" s="77">
        <f t="shared" si="12"/>
        <v>0</v>
      </c>
      <c r="O231" s="77">
        <f t="shared" si="13"/>
        <v>0</v>
      </c>
      <c r="P231" s="78">
        <f t="shared" si="14"/>
        <v>0</v>
      </c>
      <c r="Q231" s="99" t="str">
        <f t="shared" si="15"/>
        <v/>
      </c>
      <c r="R231" s="99"/>
      <c r="S231" s="93"/>
      <c r="T231" s="93"/>
      <c r="U231" s="93"/>
      <c r="V231" s="93"/>
      <c r="W231" s="93"/>
      <c r="X231" s="93"/>
      <c r="Y231" s="93"/>
      <c r="Z231" s="69"/>
    </row>
    <row r="232" spans="3:26" ht="30" customHeight="1">
      <c r="C232" s="32"/>
      <c r="D232" s="12"/>
      <c r="E232" s="33"/>
      <c r="F232" s="34"/>
      <c r="G232" s="35"/>
      <c r="H232" s="36"/>
      <c r="I232" s="2">
        <v>226</v>
      </c>
      <c r="J232" s="76">
        <f>SUMIF(Entrada!$D$7:$D$3006,D232,Entrada!$H$7:$H$3006)</f>
        <v>0</v>
      </c>
      <c r="K232" s="76" t="e">
        <f>SUMIF(Entrada!$D$7:$D$3006,PG!D232,Entrada!$L$7:$L$3006)/SUMIF(Entrada!$D$7:$D$3006,PG!D232,Entrada!$H$7:$H$3006)</f>
        <v>#DIV/0!</v>
      </c>
      <c r="L232" s="76">
        <f>SUMIF(Saída!$D$7:$D$3006,PG!D232,Saída!$G$7:$G$3006)</f>
        <v>0</v>
      </c>
      <c r="M232" s="76">
        <f>SUMIF(Saída!$D$7:$D$3006,PG!D232,Saída!$I$7:$I$3006)</f>
        <v>0</v>
      </c>
      <c r="N232" s="77">
        <f t="shared" si="12"/>
        <v>0</v>
      </c>
      <c r="O232" s="77">
        <f t="shared" si="13"/>
        <v>0</v>
      </c>
      <c r="P232" s="78">
        <f t="shared" si="14"/>
        <v>0</v>
      </c>
      <c r="Q232" s="99" t="str">
        <f t="shared" si="15"/>
        <v/>
      </c>
      <c r="R232" s="99"/>
      <c r="S232" s="93"/>
      <c r="T232" s="93"/>
      <c r="U232" s="93"/>
      <c r="V232" s="93"/>
      <c r="W232" s="93"/>
      <c r="X232" s="93"/>
      <c r="Y232" s="93"/>
      <c r="Z232" s="69"/>
    </row>
    <row r="233" spans="3:26" ht="30" customHeight="1">
      <c r="C233" s="32"/>
      <c r="D233" s="12"/>
      <c r="E233" s="33"/>
      <c r="F233" s="34"/>
      <c r="G233" s="35"/>
      <c r="H233" s="36"/>
      <c r="I233" s="2">
        <v>227</v>
      </c>
      <c r="J233" s="76">
        <f>SUMIF(Entrada!$D$7:$D$3006,D233,Entrada!$H$7:$H$3006)</f>
        <v>0</v>
      </c>
      <c r="K233" s="76" t="e">
        <f>SUMIF(Entrada!$D$7:$D$3006,PG!D233,Entrada!$L$7:$L$3006)/SUMIF(Entrada!$D$7:$D$3006,PG!D233,Entrada!$H$7:$H$3006)</f>
        <v>#DIV/0!</v>
      </c>
      <c r="L233" s="76">
        <f>SUMIF(Saída!$D$7:$D$3006,PG!D233,Saída!$G$7:$G$3006)</f>
        <v>0</v>
      </c>
      <c r="M233" s="76">
        <f>SUMIF(Saída!$D$7:$D$3006,PG!D233,Saída!$I$7:$I$3006)</f>
        <v>0</v>
      </c>
      <c r="N233" s="77">
        <f t="shared" si="12"/>
        <v>0</v>
      </c>
      <c r="O233" s="77">
        <f t="shared" si="13"/>
        <v>0</v>
      </c>
      <c r="P233" s="78">
        <f t="shared" si="14"/>
        <v>0</v>
      </c>
      <c r="Q233" s="99" t="str">
        <f t="shared" si="15"/>
        <v/>
      </c>
      <c r="R233" s="99"/>
      <c r="S233" s="93"/>
      <c r="T233" s="93"/>
      <c r="U233" s="93"/>
      <c r="V233" s="93"/>
      <c r="W233" s="93"/>
      <c r="X233" s="93"/>
      <c r="Y233" s="93"/>
      <c r="Z233" s="69"/>
    </row>
    <row r="234" spans="3:26" ht="30" customHeight="1">
      <c r="C234" s="32"/>
      <c r="D234" s="12"/>
      <c r="E234" s="33"/>
      <c r="F234" s="34"/>
      <c r="G234" s="35"/>
      <c r="H234" s="36"/>
      <c r="I234" s="2">
        <v>228</v>
      </c>
      <c r="J234" s="76">
        <f>SUMIF(Entrada!$D$7:$D$3006,D234,Entrada!$H$7:$H$3006)</f>
        <v>0</v>
      </c>
      <c r="K234" s="76" t="e">
        <f>SUMIF(Entrada!$D$7:$D$3006,PG!D234,Entrada!$L$7:$L$3006)/SUMIF(Entrada!$D$7:$D$3006,PG!D234,Entrada!$H$7:$H$3006)</f>
        <v>#DIV/0!</v>
      </c>
      <c r="L234" s="76">
        <f>SUMIF(Saída!$D$7:$D$3006,PG!D234,Saída!$G$7:$G$3006)</f>
        <v>0</v>
      </c>
      <c r="M234" s="76">
        <f>SUMIF(Saída!$D$7:$D$3006,PG!D234,Saída!$I$7:$I$3006)</f>
        <v>0</v>
      </c>
      <c r="N234" s="77">
        <f t="shared" si="12"/>
        <v>0</v>
      </c>
      <c r="O234" s="77">
        <f t="shared" si="13"/>
        <v>0</v>
      </c>
      <c r="P234" s="78">
        <f t="shared" si="14"/>
        <v>0</v>
      </c>
      <c r="Q234" s="99" t="str">
        <f t="shared" si="15"/>
        <v/>
      </c>
      <c r="R234" s="99"/>
      <c r="S234" s="93"/>
      <c r="T234" s="93"/>
      <c r="U234" s="93"/>
      <c r="V234" s="93"/>
      <c r="W234" s="93"/>
      <c r="X234" s="93"/>
      <c r="Y234" s="93"/>
      <c r="Z234" s="69"/>
    </row>
    <row r="235" spans="3:26" ht="30" customHeight="1">
      <c r="C235" s="32"/>
      <c r="D235" s="12"/>
      <c r="E235" s="33"/>
      <c r="F235" s="34"/>
      <c r="G235" s="35"/>
      <c r="H235" s="36"/>
      <c r="I235" s="2">
        <v>229</v>
      </c>
      <c r="J235" s="76">
        <f>SUMIF(Entrada!$D$7:$D$3006,D235,Entrada!$H$7:$H$3006)</f>
        <v>0</v>
      </c>
      <c r="K235" s="76" t="e">
        <f>SUMIF(Entrada!$D$7:$D$3006,PG!D235,Entrada!$L$7:$L$3006)/SUMIF(Entrada!$D$7:$D$3006,PG!D235,Entrada!$H$7:$H$3006)</f>
        <v>#DIV/0!</v>
      </c>
      <c r="L235" s="76">
        <f>SUMIF(Saída!$D$7:$D$3006,PG!D235,Saída!$G$7:$G$3006)</f>
        <v>0</v>
      </c>
      <c r="M235" s="76">
        <f>SUMIF(Saída!$D$7:$D$3006,PG!D235,Saída!$I$7:$I$3006)</f>
        <v>0</v>
      </c>
      <c r="N235" s="77">
        <f t="shared" si="12"/>
        <v>0</v>
      </c>
      <c r="O235" s="77">
        <f t="shared" si="13"/>
        <v>0</v>
      </c>
      <c r="P235" s="78">
        <f t="shared" si="14"/>
        <v>0</v>
      </c>
      <c r="Q235" s="99" t="str">
        <f t="shared" si="15"/>
        <v/>
      </c>
      <c r="R235" s="99"/>
      <c r="S235" s="93"/>
      <c r="T235" s="93"/>
      <c r="U235" s="93"/>
      <c r="V235" s="93"/>
      <c r="W235" s="93"/>
      <c r="X235" s="93"/>
      <c r="Y235" s="93"/>
      <c r="Z235" s="69"/>
    </row>
    <row r="236" spans="3:26" ht="30" customHeight="1">
      <c r="C236" s="32"/>
      <c r="D236" s="12"/>
      <c r="E236" s="33"/>
      <c r="F236" s="34"/>
      <c r="G236" s="35"/>
      <c r="H236" s="36"/>
      <c r="I236" s="2">
        <v>230</v>
      </c>
      <c r="J236" s="76">
        <f>SUMIF(Entrada!$D$7:$D$3006,D236,Entrada!$H$7:$H$3006)</f>
        <v>0</v>
      </c>
      <c r="K236" s="76" t="e">
        <f>SUMIF(Entrada!$D$7:$D$3006,PG!D236,Entrada!$L$7:$L$3006)/SUMIF(Entrada!$D$7:$D$3006,PG!D236,Entrada!$H$7:$H$3006)</f>
        <v>#DIV/0!</v>
      </c>
      <c r="L236" s="76">
        <f>SUMIF(Saída!$D$7:$D$3006,PG!D236,Saída!$G$7:$G$3006)</f>
        <v>0</v>
      </c>
      <c r="M236" s="76">
        <f>SUMIF(Saída!$D$7:$D$3006,PG!D236,Saída!$I$7:$I$3006)</f>
        <v>0</v>
      </c>
      <c r="N236" s="77">
        <f t="shared" si="12"/>
        <v>0</v>
      </c>
      <c r="O236" s="77">
        <f t="shared" si="13"/>
        <v>0</v>
      </c>
      <c r="P236" s="78">
        <f t="shared" si="14"/>
        <v>0</v>
      </c>
      <c r="Q236" s="99" t="str">
        <f t="shared" si="15"/>
        <v/>
      </c>
      <c r="R236" s="99"/>
      <c r="S236" s="93"/>
      <c r="T236" s="93"/>
      <c r="U236" s="93"/>
      <c r="V236" s="93"/>
      <c r="W236" s="93"/>
      <c r="X236" s="93"/>
      <c r="Y236" s="93"/>
      <c r="Z236" s="69"/>
    </row>
    <row r="237" spans="3:26" ht="30" customHeight="1">
      <c r="C237" s="32"/>
      <c r="D237" s="12"/>
      <c r="E237" s="33"/>
      <c r="F237" s="34"/>
      <c r="G237" s="35"/>
      <c r="H237" s="36"/>
      <c r="I237" s="2">
        <v>231</v>
      </c>
      <c r="J237" s="76">
        <f>SUMIF(Entrada!$D$7:$D$3006,D237,Entrada!$H$7:$H$3006)</f>
        <v>0</v>
      </c>
      <c r="K237" s="76" t="e">
        <f>SUMIF(Entrada!$D$7:$D$3006,PG!D237,Entrada!$L$7:$L$3006)/SUMIF(Entrada!$D$7:$D$3006,PG!D237,Entrada!$H$7:$H$3006)</f>
        <v>#DIV/0!</v>
      </c>
      <c r="L237" s="76">
        <f>SUMIF(Saída!$D$7:$D$3006,PG!D237,Saída!$G$7:$G$3006)</f>
        <v>0</v>
      </c>
      <c r="M237" s="76">
        <f>SUMIF(Saída!$D$7:$D$3006,PG!D237,Saída!$I$7:$I$3006)</f>
        <v>0</v>
      </c>
      <c r="N237" s="77">
        <f t="shared" si="12"/>
        <v>0</v>
      </c>
      <c r="O237" s="77">
        <f t="shared" si="13"/>
        <v>0</v>
      </c>
      <c r="P237" s="78">
        <f t="shared" si="14"/>
        <v>0</v>
      </c>
      <c r="Q237" s="99" t="str">
        <f t="shared" si="15"/>
        <v/>
      </c>
      <c r="R237" s="99"/>
      <c r="S237" s="93"/>
      <c r="T237" s="93"/>
      <c r="U237" s="93"/>
      <c r="V237" s="93"/>
      <c r="W237" s="93"/>
      <c r="X237" s="93"/>
      <c r="Y237" s="93"/>
      <c r="Z237" s="69"/>
    </row>
    <row r="238" spans="3:26" ht="30" customHeight="1">
      <c r="C238" s="32"/>
      <c r="D238" s="12"/>
      <c r="E238" s="33"/>
      <c r="F238" s="34"/>
      <c r="G238" s="35"/>
      <c r="H238" s="36"/>
      <c r="I238" s="2">
        <v>232</v>
      </c>
      <c r="J238" s="76">
        <f>SUMIF(Entrada!$D$7:$D$3006,D238,Entrada!$H$7:$H$3006)</f>
        <v>0</v>
      </c>
      <c r="K238" s="76" t="e">
        <f>SUMIF(Entrada!$D$7:$D$3006,PG!D238,Entrada!$L$7:$L$3006)/SUMIF(Entrada!$D$7:$D$3006,PG!D238,Entrada!$H$7:$H$3006)</f>
        <v>#DIV/0!</v>
      </c>
      <c r="L238" s="76">
        <f>SUMIF(Saída!$D$7:$D$3006,PG!D238,Saída!$G$7:$G$3006)</f>
        <v>0</v>
      </c>
      <c r="M238" s="76">
        <f>SUMIF(Saída!$D$7:$D$3006,PG!D238,Saída!$I$7:$I$3006)</f>
        <v>0</v>
      </c>
      <c r="N238" s="77">
        <f t="shared" si="12"/>
        <v>0</v>
      </c>
      <c r="O238" s="77">
        <f t="shared" si="13"/>
        <v>0</v>
      </c>
      <c r="P238" s="78">
        <f t="shared" si="14"/>
        <v>0</v>
      </c>
      <c r="Q238" s="99" t="str">
        <f t="shared" si="15"/>
        <v/>
      </c>
      <c r="R238" s="99"/>
      <c r="S238" s="93"/>
      <c r="T238" s="93"/>
      <c r="U238" s="93"/>
      <c r="V238" s="93"/>
      <c r="W238" s="93"/>
      <c r="X238" s="93"/>
      <c r="Y238" s="93"/>
      <c r="Z238" s="69"/>
    </row>
    <row r="239" spans="3:26" ht="30" customHeight="1">
      <c r="C239" s="32"/>
      <c r="D239" s="12"/>
      <c r="E239" s="33"/>
      <c r="F239" s="34"/>
      <c r="G239" s="35"/>
      <c r="H239" s="36"/>
      <c r="I239" s="2">
        <v>233</v>
      </c>
      <c r="J239" s="76">
        <f>SUMIF(Entrada!$D$7:$D$3006,D239,Entrada!$H$7:$H$3006)</f>
        <v>0</v>
      </c>
      <c r="K239" s="76" t="e">
        <f>SUMIF(Entrada!$D$7:$D$3006,PG!D239,Entrada!$L$7:$L$3006)/SUMIF(Entrada!$D$7:$D$3006,PG!D239,Entrada!$H$7:$H$3006)</f>
        <v>#DIV/0!</v>
      </c>
      <c r="L239" s="76">
        <f>SUMIF(Saída!$D$7:$D$3006,PG!D239,Saída!$G$7:$G$3006)</f>
        <v>0</v>
      </c>
      <c r="M239" s="76">
        <f>SUMIF(Saída!$D$7:$D$3006,PG!D239,Saída!$I$7:$I$3006)</f>
        <v>0</v>
      </c>
      <c r="N239" s="77">
        <f t="shared" si="12"/>
        <v>0</v>
      </c>
      <c r="O239" s="77">
        <f t="shared" si="13"/>
        <v>0</v>
      </c>
      <c r="P239" s="78">
        <f t="shared" si="14"/>
        <v>0</v>
      </c>
      <c r="Q239" s="99" t="str">
        <f t="shared" si="15"/>
        <v/>
      </c>
      <c r="R239" s="99"/>
      <c r="S239" s="93"/>
      <c r="T239" s="93"/>
      <c r="U239" s="93"/>
      <c r="V239" s="93"/>
      <c r="W239" s="93"/>
      <c r="X239" s="93"/>
      <c r="Y239" s="93"/>
      <c r="Z239" s="69"/>
    </row>
    <row r="240" spans="3:26" ht="30" customHeight="1">
      <c r="C240" s="32"/>
      <c r="D240" s="12"/>
      <c r="E240" s="33"/>
      <c r="F240" s="34"/>
      <c r="G240" s="35"/>
      <c r="H240" s="36"/>
      <c r="I240" s="2">
        <v>234</v>
      </c>
      <c r="J240" s="76">
        <f>SUMIF(Entrada!$D$7:$D$3006,D240,Entrada!$H$7:$H$3006)</f>
        <v>0</v>
      </c>
      <c r="K240" s="76" t="e">
        <f>SUMIF(Entrada!$D$7:$D$3006,PG!D240,Entrada!$L$7:$L$3006)/SUMIF(Entrada!$D$7:$D$3006,PG!D240,Entrada!$H$7:$H$3006)</f>
        <v>#DIV/0!</v>
      </c>
      <c r="L240" s="76">
        <f>SUMIF(Saída!$D$7:$D$3006,PG!D240,Saída!$G$7:$G$3006)</f>
        <v>0</v>
      </c>
      <c r="M240" s="76">
        <f>SUMIF(Saída!$D$7:$D$3006,PG!D240,Saída!$I$7:$I$3006)</f>
        <v>0</v>
      </c>
      <c r="N240" s="77">
        <f t="shared" si="12"/>
        <v>0</v>
      </c>
      <c r="O240" s="77">
        <f t="shared" si="13"/>
        <v>0</v>
      </c>
      <c r="P240" s="78">
        <f t="shared" si="14"/>
        <v>0</v>
      </c>
      <c r="Q240" s="99" t="str">
        <f t="shared" si="15"/>
        <v/>
      </c>
      <c r="R240" s="99"/>
      <c r="S240" s="93"/>
      <c r="T240" s="93"/>
      <c r="U240" s="93"/>
      <c r="V240" s="93"/>
      <c r="W240" s="93"/>
      <c r="X240" s="93"/>
      <c r="Y240" s="93"/>
      <c r="Z240" s="69"/>
    </row>
    <row r="241" spans="3:26" ht="30" customHeight="1">
      <c r="C241" s="32"/>
      <c r="D241" s="12"/>
      <c r="E241" s="33"/>
      <c r="F241" s="34"/>
      <c r="G241" s="35"/>
      <c r="H241" s="36"/>
      <c r="I241" s="2">
        <v>235</v>
      </c>
      <c r="J241" s="76">
        <f>SUMIF(Entrada!$D$7:$D$3006,D241,Entrada!$H$7:$H$3006)</f>
        <v>0</v>
      </c>
      <c r="K241" s="76" t="e">
        <f>SUMIF(Entrada!$D$7:$D$3006,PG!D241,Entrada!$L$7:$L$3006)/SUMIF(Entrada!$D$7:$D$3006,PG!D241,Entrada!$H$7:$H$3006)</f>
        <v>#DIV/0!</v>
      </c>
      <c r="L241" s="76">
        <f>SUMIF(Saída!$D$7:$D$3006,PG!D241,Saída!$G$7:$G$3006)</f>
        <v>0</v>
      </c>
      <c r="M241" s="76">
        <f>SUMIF(Saída!$D$7:$D$3006,PG!D241,Saída!$I$7:$I$3006)</f>
        <v>0</v>
      </c>
      <c r="N241" s="77">
        <f t="shared" si="12"/>
        <v>0</v>
      </c>
      <c r="O241" s="77">
        <f t="shared" si="13"/>
        <v>0</v>
      </c>
      <c r="P241" s="78">
        <f t="shared" si="14"/>
        <v>0</v>
      </c>
      <c r="Q241" s="99" t="str">
        <f t="shared" si="15"/>
        <v/>
      </c>
      <c r="R241" s="99"/>
      <c r="S241" s="93"/>
      <c r="T241" s="93"/>
      <c r="U241" s="93"/>
      <c r="V241" s="93"/>
      <c r="W241" s="93"/>
      <c r="X241" s="93"/>
      <c r="Y241" s="93"/>
      <c r="Z241" s="69"/>
    </row>
    <row r="242" spans="3:26" ht="30" customHeight="1">
      <c r="C242" s="32"/>
      <c r="D242" s="12"/>
      <c r="E242" s="33"/>
      <c r="F242" s="34"/>
      <c r="G242" s="35"/>
      <c r="H242" s="36"/>
      <c r="I242" s="2">
        <v>236</v>
      </c>
      <c r="J242" s="76">
        <f>SUMIF(Entrada!$D$7:$D$3006,D242,Entrada!$H$7:$H$3006)</f>
        <v>0</v>
      </c>
      <c r="K242" s="76" t="e">
        <f>SUMIF(Entrada!$D$7:$D$3006,PG!D242,Entrada!$L$7:$L$3006)/SUMIF(Entrada!$D$7:$D$3006,PG!D242,Entrada!$H$7:$H$3006)</f>
        <v>#DIV/0!</v>
      </c>
      <c r="L242" s="76">
        <f>SUMIF(Saída!$D$7:$D$3006,PG!D242,Saída!$G$7:$G$3006)</f>
        <v>0</v>
      </c>
      <c r="M242" s="76">
        <f>SUMIF(Saída!$D$7:$D$3006,PG!D242,Saída!$I$7:$I$3006)</f>
        <v>0</v>
      </c>
      <c r="N242" s="77">
        <f t="shared" si="12"/>
        <v>0</v>
      </c>
      <c r="O242" s="77">
        <f t="shared" si="13"/>
        <v>0</v>
      </c>
      <c r="P242" s="78">
        <f t="shared" si="14"/>
        <v>0</v>
      </c>
      <c r="Q242" s="99" t="str">
        <f t="shared" si="15"/>
        <v/>
      </c>
      <c r="R242" s="99"/>
      <c r="S242" s="93"/>
      <c r="T242" s="93"/>
      <c r="U242" s="93"/>
      <c r="V242" s="93"/>
      <c r="W242" s="93"/>
      <c r="X242" s="93"/>
      <c r="Y242" s="93"/>
      <c r="Z242" s="69"/>
    </row>
    <row r="243" spans="3:26" ht="30" customHeight="1">
      <c r="C243" s="32"/>
      <c r="D243" s="12"/>
      <c r="E243" s="33"/>
      <c r="F243" s="34"/>
      <c r="G243" s="35"/>
      <c r="H243" s="36"/>
      <c r="I243" s="2">
        <v>237</v>
      </c>
      <c r="J243" s="76">
        <f>SUMIF(Entrada!$D$7:$D$3006,D243,Entrada!$H$7:$H$3006)</f>
        <v>0</v>
      </c>
      <c r="K243" s="76" t="e">
        <f>SUMIF(Entrada!$D$7:$D$3006,PG!D243,Entrada!$L$7:$L$3006)/SUMIF(Entrada!$D$7:$D$3006,PG!D243,Entrada!$H$7:$H$3006)</f>
        <v>#DIV/0!</v>
      </c>
      <c r="L243" s="76">
        <f>SUMIF(Saída!$D$7:$D$3006,PG!D243,Saída!$G$7:$G$3006)</f>
        <v>0</v>
      </c>
      <c r="M243" s="76">
        <f>SUMIF(Saída!$D$7:$D$3006,PG!D243,Saída!$I$7:$I$3006)</f>
        <v>0</v>
      </c>
      <c r="N243" s="77">
        <f t="shared" si="12"/>
        <v>0</v>
      </c>
      <c r="O243" s="77">
        <f t="shared" si="13"/>
        <v>0</v>
      </c>
      <c r="P243" s="78">
        <f t="shared" si="14"/>
        <v>0</v>
      </c>
      <c r="Q243" s="99" t="str">
        <f t="shared" si="15"/>
        <v/>
      </c>
      <c r="R243" s="99"/>
      <c r="S243" s="93"/>
      <c r="T243" s="93"/>
      <c r="U243" s="93"/>
      <c r="V243" s="93"/>
      <c r="W243" s="93"/>
      <c r="X243" s="93"/>
      <c r="Y243" s="93"/>
      <c r="Z243" s="69"/>
    </row>
    <row r="244" spans="3:26" ht="30" customHeight="1">
      <c r="C244" s="32"/>
      <c r="D244" s="12"/>
      <c r="E244" s="33"/>
      <c r="F244" s="34"/>
      <c r="G244" s="35"/>
      <c r="H244" s="36"/>
      <c r="I244" s="2">
        <v>238</v>
      </c>
      <c r="J244" s="76">
        <f>SUMIF(Entrada!$D$7:$D$3006,D244,Entrada!$H$7:$H$3006)</f>
        <v>0</v>
      </c>
      <c r="K244" s="76" t="e">
        <f>SUMIF(Entrada!$D$7:$D$3006,PG!D244,Entrada!$L$7:$L$3006)/SUMIF(Entrada!$D$7:$D$3006,PG!D244,Entrada!$H$7:$H$3006)</f>
        <v>#DIV/0!</v>
      </c>
      <c r="L244" s="76">
        <f>SUMIF(Saída!$D$7:$D$3006,PG!D244,Saída!$G$7:$G$3006)</f>
        <v>0</v>
      </c>
      <c r="M244" s="76">
        <f>SUMIF(Saída!$D$7:$D$3006,PG!D244,Saída!$I$7:$I$3006)</f>
        <v>0</v>
      </c>
      <c r="N244" s="77">
        <f t="shared" si="12"/>
        <v>0</v>
      </c>
      <c r="O244" s="77">
        <f t="shared" si="13"/>
        <v>0</v>
      </c>
      <c r="P244" s="78">
        <f t="shared" si="14"/>
        <v>0</v>
      </c>
      <c r="Q244" s="99" t="str">
        <f t="shared" si="15"/>
        <v/>
      </c>
      <c r="R244" s="99"/>
      <c r="S244" s="93"/>
      <c r="T244" s="93"/>
      <c r="U244" s="93"/>
      <c r="V244" s="93"/>
      <c r="W244" s="93"/>
      <c r="X244" s="93"/>
      <c r="Y244" s="93"/>
      <c r="Z244" s="69"/>
    </row>
    <row r="245" spans="3:26" ht="30" customHeight="1">
      <c r="C245" s="32"/>
      <c r="D245" s="12"/>
      <c r="E245" s="33"/>
      <c r="F245" s="34"/>
      <c r="G245" s="35"/>
      <c r="H245" s="36"/>
      <c r="I245" s="2">
        <v>239</v>
      </c>
      <c r="J245" s="76">
        <f>SUMIF(Entrada!$D$7:$D$3006,D245,Entrada!$H$7:$H$3006)</f>
        <v>0</v>
      </c>
      <c r="K245" s="76" t="e">
        <f>SUMIF(Entrada!$D$7:$D$3006,PG!D245,Entrada!$L$7:$L$3006)/SUMIF(Entrada!$D$7:$D$3006,PG!D245,Entrada!$H$7:$H$3006)</f>
        <v>#DIV/0!</v>
      </c>
      <c r="L245" s="76">
        <f>SUMIF(Saída!$D$7:$D$3006,PG!D245,Saída!$G$7:$G$3006)</f>
        <v>0</v>
      </c>
      <c r="M245" s="76">
        <f>SUMIF(Saída!$D$7:$D$3006,PG!D245,Saída!$I$7:$I$3006)</f>
        <v>0</v>
      </c>
      <c r="N245" s="77">
        <f t="shared" si="12"/>
        <v>0</v>
      </c>
      <c r="O245" s="77">
        <f t="shared" si="13"/>
        <v>0</v>
      </c>
      <c r="P245" s="78">
        <f t="shared" si="14"/>
        <v>0</v>
      </c>
      <c r="Q245" s="99" t="str">
        <f t="shared" si="15"/>
        <v/>
      </c>
      <c r="R245" s="99"/>
      <c r="S245" s="93"/>
      <c r="T245" s="93"/>
      <c r="U245" s="93"/>
      <c r="V245" s="93"/>
      <c r="W245" s="93"/>
      <c r="X245" s="93"/>
      <c r="Y245" s="93"/>
      <c r="Z245" s="69"/>
    </row>
    <row r="246" spans="3:26" ht="30" customHeight="1">
      <c r="C246" s="32"/>
      <c r="D246" s="12"/>
      <c r="E246" s="33"/>
      <c r="F246" s="34"/>
      <c r="G246" s="35"/>
      <c r="H246" s="36"/>
      <c r="I246" s="2">
        <v>240</v>
      </c>
      <c r="J246" s="76">
        <f>SUMIF(Entrada!$D$7:$D$3006,D246,Entrada!$H$7:$H$3006)</f>
        <v>0</v>
      </c>
      <c r="K246" s="76" t="e">
        <f>SUMIF(Entrada!$D$7:$D$3006,PG!D246,Entrada!$L$7:$L$3006)/SUMIF(Entrada!$D$7:$D$3006,PG!D246,Entrada!$H$7:$H$3006)</f>
        <v>#DIV/0!</v>
      </c>
      <c r="L246" s="76">
        <f>SUMIF(Saída!$D$7:$D$3006,PG!D246,Saída!$G$7:$G$3006)</f>
        <v>0</v>
      </c>
      <c r="M246" s="76">
        <f>SUMIF(Saída!$D$7:$D$3006,PG!D246,Saída!$I$7:$I$3006)</f>
        <v>0</v>
      </c>
      <c r="N246" s="77">
        <f t="shared" si="12"/>
        <v>0</v>
      </c>
      <c r="O246" s="77">
        <f t="shared" si="13"/>
        <v>0</v>
      </c>
      <c r="P246" s="78">
        <f t="shared" si="14"/>
        <v>0</v>
      </c>
      <c r="Q246" s="99" t="str">
        <f t="shared" si="15"/>
        <v/>
      </c>
      <c r="R246" s="99"/>
      <c r="S246" s="93"/>
      <c r="T246" s="93"/>
      <c r="U246" s="93"/>
      <c r="V246" s="93"/>
      <c r="W246" s="93"/>
      <c r="X246" s="93"/>
      <c r="Y246" s="93"/>
      <c r="Z246" s="69"/>
    </row>
    <row r="247" spans="3:26" ht="30" customHeight="1">
      <c r="C247" s="32"/>
      <c r="D247" s="12"/>
      <c r="E247" s="33"/>
      <c r="F247" s="34"/>
      <c r="G247" s="35"/>
      <c r="H247" s="36"/>
      <c r="I247" s="2">
        <v>241</v>
      </c>
      <c r="J247" s="76">
        <f>SUMIF(Entrada!$D$7:$D$3006,D247,Entrada!$H$7:$H$3006)</f>
        <v>0</v>
      </c>
      <c r="K247" s="76" t="e">
        <f>SUMIF(Entrada!$D$7:$D$3006,PG!D247,Entrada!$L$7:$L$3006)/SUMIF(Entrada!$D$7:$D$3006,PG!D247,Entrada!$H$7:$H$3006)</f>
        <v>#DIV/0!</v>
      </c>
      <c r="L247" s="76">
        <f>SUMIF(Saída!$D$7:$D$3006,PG!D247,Saída!$G$7:$G$3006)</f>
        <v>0</v>
      </c>
      <c r="M247" s="76">
        <f>SUMIF(Saída!$D$7:$D$3006,PG!D247,Saída!$I$7:$I$3006)</f>
        <v>0</v>
      </c>
      <c r="N247" s="77">
        <f t="shared" si="12"/>
        <v>0</v>
      </c>
      <c r="O247" s="77">
        <f t="shared" si="13"/>
        <v>0</v>
      </c>
      <c r="P247" s="78">
        <f t="shared" si="14"/>
        <v>0</v>
      </c>
      <c r="Q247" s="99" t="str">
        <f t="shared" si="15"/>
        <v/>
      </c>
      <c r="R247" s="99"/>
      <c r="S247" s="93"/>
      <c r="T247" s="93"/>
      <c r="U247" s="93"/>
      <c r="V247" s="93"/>
      <c r="W247" s="93"/>
      <c r="X247" s="93"/>
      <c r="Y247" s="93"/>
      <c r="Z247" s="69"/>
    </row>
    <row r="248" spans="3:26" ht="30" customHeight="1">
      <c r="C248" s="32"/>
      <c r="D248" s="12"/>
      <c r="E248" s="33"/>
      <c r="F248" s="34"/>
      <c r="G248" s="35"/>
      <c r="H248" s="36"/>
      <c r="I248" s="2">
        <v>242</v>
      </c>
      <c r="J248" s="76">
        <f>SUMIF(Entrada!$D$7:$D$3006,D248,Entrada!$H$7:$H$3006)</f>
        <v>0</v>
      </c>
      <c r="K248" s="76" t="e">
        <f>SUMIF(Entrada!$D$7:$D$3006,PG!D248,Entrada!$L$7:$L$3006)/SUMIF(Entrada!$D$7:$D$3006,PG!D248,Entrada!$H$7:$H$3006)</f>
        <v>#DIV/0!</v>
      </c>
      <c r="L248" s="76">
        <f>SUMIF(Saída!$D$7:$D$3006,PG!D248,Saída!$G$7:$G$3006)</f>
        <v>0</v>
      </c>
      <c r="M248" s="76">
        <f>SUMIF(Saída!$D$7:$D$3006,PG!D248,Saída!$I$7:$I$3006)</f>
        <v>0</v>
      </c>
      <c r="N248" s="77">
        <f t="shared" si="12"/>
        <v>0</v>
      </c>
      <c r="O248" s="77">
        <f t="shared" si="13"/>
        <v>0</v>
      </c>
      <c r="P248" s="78">
        <f t="shared" si="14"/>
        <v>0</v>
      </c>
      <c r="Q248" s="99" t="str">
        <f t="shared" si="15"/>
        <v/>
      </c>
      <c r="R248" s="99"/>
      <c r="S248" s="93"/>
      <c r="T248" s="93"/>
      <c r="U248" s="93"/>
      <c r="V248" s="93"/>
      <c r="W248" s="93"/>
      <c r="X248" s="93"/>
      <c r="Y248" s="93"/>
      <c r="Z248" s="69"/>
    </row>
    <row r="249" spans="3:26" ht="30" customHeight="1">
      <c r="C249" s="32"/>
      <c r="D249" s="12"/>
      <c r="E249" s="33"/>
      <c r="F249" s="34"/>
      <c r="G249" s="35"/>
      <c r="H249" s="36"/>
      <c r="I249" s="2">
        <v>243</v>
      </c>
      <c r="J249" s="76">
        <f>SUMIF(Entrada!$D$7:$D$3006,D249,Entrada!$H$7:$H$3006)</f>
        <v>0</v>
      </c>
      <c r="K249" s="76" t="e">
        <f>SUMIF(Entrada!$D$7:$D$3006,PG!D249,Entrada!$L$7:$L$3006)/SUMIF(Entrada!$D$7:$D$3006,PG!D249,Entrada!$H$7:$H$3006)</f>
        <v>#DIV/0!</v>
      </c>
      <c r="L249" s="76">
        <f>SUMIF(Saída!$D$7:$D$3006,PG!D249,Saída!$G$7:$G$3006)</f>
        <v>0</v>
      </c>
      <c r="M249" s="76">
        <f>SUMIF(Saída!$D$7:$D$3006,PG!D249,Saída!$I$7:$I$3006)</f>
        <v>0</v>
      </c>
      <c r="N249" s="77">
        <f t="shared" si="12"/>
        <v>0</v>
      </c>
      <c r="O249" s="77">
        <f t="shared" si="13"/>
        <v>0</v>
      </c>
      <c r="P249" s="78">
        <f t="shared" si="14"/>
        <v>0</v>
      </c>
      <c r="Q249" s="99" t="str">
        <f t="shared" si="15"/>
        <v/>
      </c>
      <c r="R249" s="99"/>
      <c r="S249" s="93"/>
      <c r="T249" s="93"/>
      <c r="U249" s="93"/>
      <c r="V249" s="93"/>
      <c r="W249" s="93"/>
      <c r="X249" s="93"/>
      <c r="Y249" s="93"/>
      <c r="Z249" s="69"/>
    </row>
    <row r="250" spans="3:26" ht="30" customHeight="1">
      <c r="C250" s="32"/>
      <c r="D250" s="12"/>
      <c r="E250" s="33"/>
      <c r="F250" s="34"/>
      <c r="G250" s="35"/>
      <c r="H250" s="36"/>
      <c r="I250" s="2">
        <v>244</v>
      </c>
      <c r="J250" s="76">
        <f>SUMIF(Entrada!$D$7:$D$3006,D250,Entrada!$H$7:$H$3006)</f>
        <v>0</v>
      </c>
      <c r="K250" s="76" t="e">
        <f>SUMIF(Entrada!$D$7:$D$3006,PG!D250,Entrada!$L$7:$L$3006)/SUMIF(Entrada!$D$7:$D$3006,PG!D250,Entrada!$H$7:$H$3006)</f>
        <v>#DIV/0!</v>
      </c>
      <c r="L250" s="76">
        <f>SUMIF(Saída!$D$7:$D$3006,PG!D250,Saída!$G$7:$G$3006)</f>
        <v>0</v>
      </c>
      <c r="M250" s="76">
        <f>SUMIF(Saída!$D$7:$D$3006,PG!D250,Saída!$I$7:$I$3006)</f>
        <v>0</v>
      </c>
      <c r="N250" s="77">
        <f t="shared" si="12"/>
        <v>0</v>
      </c>
      <c r="O250" s="77">
        <f t="shared" si="13"/>
        <v>0</v>
      </c>
      <c r="P250" s="78">
        <f t="shared" si="14"/>
        <v>0</v>
      </c>
      <c r="Q250" s="99" t="str">
        <f t="shared" si="15"/>
        <v/>
      </c>
      <c r="R250" s="99"/>
      <c r="S250" s="93"/>
      <c r="T250" s="93"/>
      <c r="U250" s="93"/>
      <c r="V250" s="93"/>
      <c r="W250" s="93"/>
      <c r="X250" s="93"/>
      <c r="Y250" s="93"/>
      <c r="Z250" s="69"/>
    </row>
    <row r="251" spans="3:26" ht="30" customHeight="1">
      <c r="C251" s="32"/>
      <c r="D251" s="12"/>
      <c r="E251" s="33"/>
      <c r="F251" s="34"/>
      <c r="G251" s="35"/>
      <c r="H251" s="36"/>
      <c r="I251" s="2">
        <v>245</v>
      </c>
      <c r="J251" s="76">
        <f>SUMIF(Entrada!$D$7:$D$3006,D251,Entrada!$H$7:$H$3006)</f>
        <v>0</v>
      </c>
      <c r="K251" s="76" t="e">
        <f>SUMIF(Entrada!$D$7:$D$3006,PG!D251,Entrada!$L$7:$L$3006)/SUMIF(Entrada!$D$7:$D$3006,PG!D251,Entrada!$H$7:$H$3006)</f>
        <v>#DIV/0!</v>
      </c>
      <c r="L251" s="76">
        <f>SUMIF(Saída!$D$7:$D$3006,PG!D251,Saída!$G$7:$G$3006)</f>
        <v>0</v>
      </c>
      <c r="M251" s="76">
        <f>SUMIF(Saída!$D$7:$D$3006,PG!D251,Saída!$I$7:$I$3006)</f>
        <v>0</v>
      </c>
      <c r="N251" s="77">
        <f t="shared" si="12"/>
        <v>0</v>
      </c>
      <c r="O251" s="77">
        <f t="shared" si="13"/>
        <v>0</v>
      </c>
      <c r="P251" s="78">
        <f t="shared" si="14"/>
        <v>0</v>
      </c>
      <c r="Q251" s="99" t="str">
        <f t="shared" si="15"/>
        <v/>
      </c>
      <c r="R251" s="99"/>
      <c r="S251" s="93"/>
      <c r="T251" s="93"/>
      <c r="U251" s="93"/>
      <c r="V251" s="93"/>
      <c r="W251" s="93"/>
      <c r="X251" s="93"/>
      <c r="Y251" s="93"/>
      <c r="Z251" s="69"/>
    </row>
    <row r="252" spans="3:26" ht="30" customHeight="1">
      <c r="C252" s="32"/>
      <c r="D252" s="12"/>
      <c r="E252" s="33"/>
      <c r="F252" s="34"/>
      <c r="G252" s="35"/>
      <c r="H252" s="36"/>
      <c r="I252" s="2">
        <v>246</v>
      </c>
      <c r="J252" s="76">
        <f>SUMIF(Entrada!$D$7:$D$3006,D252,Entrada!$H$7:$H$3006)</f>
        <v>0</v>
      </c>
      <c r="K252" s="76" t="e">
        <f>SUMIF(Entrada!$D$7:$D$3006,PG!D252,Entrada!$L$7:$L$3006)/SUMIF(Entrada!$D$7:$D$3006,PG!D252,Entrada!$H$7:$H$3006)</f>
        <v>#DIV/0!</v>
      </c>
      <c r="L252" s="76">
        <f>SUMIF(Saída!$D$7:$D$3006,PG!D252,Saída!$G$7:$G$3006)</f>
        <v>0</v>
      </c>
      <c r="M252" s="76">
        <f>SUMIF(Saída!$D$7:$D$3006,PG!D252,Saída!$I$7:$I$3006)</f>
        <v>0</v>
      </c>
      <c r="N252" s="77">
        <f t="shared" si="12"/>
        <v>0</v>
      </c>
      <c r="O252" s="77">
        <f t="shared" si="13"/>
        <v>0</v>
      </c>
      <c r="P252" s="78">
        <f t="shared" si="14"/>
        <v>0</v>
      </c>
      <c r="Q252" s="99" t="str">
        <f t="shared" si="15"/>
        <v/>
      </c>
      <c r="R252" s="99"/>
      <c r="S252" s="93"/>
      <c r="T252" s="93"/>
      <c r="U252" s="93"/>
      <c r="V252" s="93"/>
      <c r="W252" s="93"/>
      <c r="X252" s="93"/>
      <c r="Y252" s="93"/>
      <c r="Z252" s="69"/>
    </row>
    <row r="253" spans="3:26" ht="30" customHeight="1">
      <c r="C253" s="32"/>
      <c r="D253" s="12"/>
      <c r="E253" s="33"/>
      <c r="F253" s="34"/>
      <c r="G253" s="35"/>
      <c r="H253" s="36"/>
      <c r="I253" s="2">
        <v>247</v>
      </c>
      <c r="J253" s="76">
        <f>SUMIF(Entrada!$D$7:$D$3006,D253,Entrada!$H$7:$H$3006)</f>
        <v>0</v>
      </c>
      <c r="K253" s="76" t="e">
        <f>SUMIF(Entrada!$D$7:$D$3006,PG!D253,Entrada!$L$7:$L$3006)/SUMIF(Entrada!$D$7:$D$3006,PG!D253,Entrada!$H$7:$H$3006)</f>
        <v>#DIV/0!</v>
      </c>
      <c r="L253" s="76">
        <f>SUMIF(Saída!$D$7:$D$3006,PG!D253,Saída!$G$7:$G$3006)</f>
        <v>0</v>
      </c>
      <c r="M253" s="76">
        <f>SUMIF(Saída!$D$7:$D$3006,PG!D253,Saída!$I$7:$I$3006)</f>
        <v>0</v>
      </c>
      <c r="N253" s="77">
        <f t="shared" si="12"/>
        <v>0</v>
      </c>
      <c r="O253" s="77">
        <f t="shared" si="13"/>
        <v>0</v>
      </c>
      <c r="P253" s="78">
        <f t="shared" si="14"/>
        <v>0</v>
      </c>
      <c r="Q253" s="99" t="str">
        <f t="shared" si="15"/>
        <v/>
      </c>
      <c r="R253" s="99"/>
      <c r="S253" s="93"/>
      <c r="T253" s="93"/>
      <c r="U253" s="93"/>
      <c r="V253" s="93"/>
      <c r="W253" s="93"/>
      <c r="X253" s="93"/>
      <c r="Y253" s="93"/>
      <c r="Z253" s="69"/>
    </row>
    <row r="254" spans="3:26" ht="30" customHeight="1">
      <c r="C254" s="32"/>
      <c r="D254" s="12"/>
      <c r="E254" s="33"/>
      <c r="F254" s="34"/>
      <c r="G254" s="35"/>
      <c r="H254" s="36"/>
      <c r="I254" s="2">
        <v>248</v>
      </c>
      <c r="J254" s="76">
        <f>SUMIF(Entrada!$D$7:$D$3006,D254,Entrada!$H$7:$H$3006)</f>
        <v>0</v>
      </c>
      <c r="K254" s="76" t="e">
        <f>SUMIF(Entrada!$D$7:$D$3006,PG!D254,Entrada!$L$7:$L$3006)/SUMIF(Entrada!$D$7:$D$3006,PG!D254,Entrada!$H$7:$H$3006)</f>
        <v>#DIV/0!</v>
      </c>
      <c r="L254" s="76">
        <f>SUMIF(Saída!$D$7:$D$3006,PG!D254,Saída!$G$7:$G$3006)</f>
        <v>0</v>
      </c>
      <c r="M254" s="76">
        <f>SUMIF(Saída!$D$7:$D$3006,PG!D254,Saída!$I$7:$I$3006)</f>
        <v>0</v>
      </c>
      <c r="N254" s="77">
        <f t="shared" si="12"/>
        <v>0</v>
      </c>
      <c r="O254" s="77">
        <f t="shared" si="13"/>
        <v>0</v>
      </c>
      <c r="P254" s="78">
        <f t="shared" si="14"/>
        <v>0</v>
      </c>
      <c r="Q254" s="99" t="str">
        <f t="shared" si="15"/>
        <v/>
      </c>
      <c r="R254" s="99"/>
      <c r="S254" s="93"/>
      <c r="T254" s="93"/>
      <c r="U254" s="93"/>
      <c r="V254" s="93"/>
      <c r="W254" s="93"/>
      <c r="X254" s="93"/>
      <c r="Y254" s="93"/>
      <c r="Z254" s="69"/>
    </row>
    <row r="255" spans="3:26" ht="30" customHeight="1">
      <c r="C255" s="32"/>
      <c r="D255" s="12"/>
      <c r="E255" s="33"/>
      <c r="F255" s="34"/>
      <c r="G255" s="35"/>
      <c r="H255" s="36"/>
      <c r="I255" s="2">
        <v>249</v>
      </c>
      <c r="J255" s="76">
        <f>SUMIF(Entrada!$D$7:$D$3006,D255,Entrada!$H$7:$H$3006)</f>
        <v>0</v>
      </c>
      <c r="K255" s="76" t="e">
        <f>SUMIF(Entrada!$D$7:$D$3006,PG!D255,Entrada!$L$7:$L$3006)/SUMIF(Entrada!$D$7:$D$3006,PG!D255,Entrada!$H$7:$H$3006)</f>
        <v>#DIV/0!</v>
      </c>
      <c r="L255" s="76">
        <f>SUMIF(Saída!$D$7:$D$3006,PG!D255,Saída!$G$7:$G$3006)</f>
        <v>0</v>
      </c>
      <c r="M255" s="76">
        <f>SUMIF(Saída!$D$7:$D$3006,PG!D255,Saída!$I$7:$I$3006)</f>
        <v>0</v>
      </c>
      <c r="N255" s="77">
        <f t="shared" si="12"/>
        <v>0</v>
      </c>
      <c r="O255" s="77">
        <f t="shared" si="13"/>
        <v>0</v>
      </c>
      <c r="P255" s="78">
        <f t="shared" si="14"/>
        <v>0</v>
      </c>
      <c r="Q255" s="99" t="str">
        <f t="shared" si="15"/>
        <v/>
      </c>
      <c r="R255" s="99"/>
      <c r="S255" s="93"/>
      <c r="T255" s="93"/>
      <c r="U255" s="93"/>
      <c r="V255" s="93"/>
      <c r="W255" s="93"/>
      <c r="X255" s="93"/>
      <c r="Y255" s="93"/>
      <c r="Z255" s="69"/>
    </row>
    <row r="256" spans="3:26" ht="30" customHeight="1">
      <c r="C256" s="32"/>
      <c r="D256" s="12"/>
      <c r="E256" s="33"/>
      <c r="F256" s="34"/>
      <c r="G256" s="35"/>
      <c r="H256" s="36"/>
      <c r="I256" s="2">
        <v>250</v>
      </c>
      <c r="J256" s="76">
        <f>SUMIF(Entrada!$D$7:$D$3006,D256,Entrada!$H$7:$H$3006)</f>
        <v>0</v>
      </c>
      <c r="K256" s="76" t="e">
        <f>SUMIF(Entrada!$D$7:$D$3006,PG!D256,Entrada!$L$7:$L$3006)/SUMIF(Entrada!$D$7:$D$3006,PG!D256,Entrada!$H$7:$H$3006)</f>
        <v>#DIV/0!</v>
      </c>
      <c r="L256" s="76">
        <f>SUMIF(Saída!$D$7:$D$3006,PG!D256,Saída!$G$7:$G$3006)</f>
        <v>0</v>
      </c>
      <c r="M256" s="76">
        <f>SUMIF(Saída!$D$7:$D$3006,PG!D256,Saída!$I$7:$I$3006)</f>
        <v>0</v>
      </c>
      <c r="N256" s="77">
        <f t="shared" si="12"/>
        <v>0</v>
      </c>
      <c r="O256" s="77">
        <f t="shared" si="13"/>
        <v>0</v>
      </c>
      <c r="P256" s="78">
        <f t="shared" si="14"/>
        <v>0</v>
      </c>
      <c r="Q256" s="99" t="str">
        <f t="shared" si="15"/>
        <v/>
      </c>
      <c r="R256" s="99"/>
      <c r="S256" s="93"/>
      <c r="T256" s="93"/>
      <c r="U256" s="93"/>
      <c r="V256" s="93"/>
      <c r="W256" s="93"/>
      <c r="X256" s="93"/>
      <c r="Y256" s="93"/>
      <c r="Z256" s="69"/>
    </row>
    <row r="257" spans="3:26" ht="30" customHeight="1">
      <c r="C257" s="32"/>
      <c r="D257" s="12"/>
      <c r="E257" s="33"/>
      <c r="F257" s="34"/>
      <c r="G257" s="35"/>
      <c r="H257" s="36"/>
      <c r="I257" s="2">
        <v>251</v>
      </c>
      <c r="J257" s="76">
        <f>SUMIF(Entrada!$D$7:$D$3006,D257,Entrada!$H$7:$H$3006)</f>
        <v>0</v>
      </c>
      <c r="K257" s="76" t="e">
        <f>SUMIF(Entrada!$D$7:$D$3006,PG!D257,Entrada!$L$7:$L$3006)/SUMIF(Entrada!$D$7:$D$3006,PG!D257,Entrada!$H$7:$H$3006)</f>
        <v>#DIV/0!</v>
      </c>
      <c r="L257" s="76">
        <f>SUMIF(Saída!$D$7:$D$3006,PG!D257,Saída!$G$7:$G$3006)</f>
        <v>0</v>
      </c>
      <c r="M257" s="76">
        <f>SUMIF(Saída!$D$7:$D$3006,PG!D257,Saída!$I$7:$I$3006)</f>
        <v>0</v>
      </c>
      <c r="N257" s="77">
        <f t="shared" si="12"/>
        <v>0</v>
      </c>
      <c r="O257" s="77">
        <f t="shared" si="13"/>
        <v>0</v>
      </c>
      <c r="P257" s="78">
        <f t="shared" si="14"/>
        <v>0</v>
      </c>
      <c r="Q257" s="99" t="str">
        <f t="shared" si="15"/>
        <v/>
      </c>
      <c r="R257" s="99"/>
      <c r="S257" s="93"/>
      <c r="T257" s="93"/>
      <c r="U257" s="93"/>
      <c r="V257" s="93"/>
      <c r="W257" s="93"/>
      <c r="X257" s="93"/>
      <c r="Y257" s="93"/>
      <c r="Z257" s="69"/>
    </row>
    <row r="258" spans="3:26" ht="30" customHeight="1">
      <c r="C258" s="32"/>
      <c r="D258" s="12"/>
      <c r="E258" s="33"/>
      <c r="F258" s="34"/>
      <c r="G258" s="35"/>
      <c r="H258" s="36"/>
      <c r="I258" s="2">
        <v>252</v>
      </c>
      <c r="J258" s="76">
        <f>SUMIF(Entrada!$D$7:$D$3006,D258,Entrada!$H$7:$H$3006)</f>
        <v>0</v>
      </c>
      <c r="K258" s="76" t="e">
        <f>SUMIF(Entrada!$D$7:$D$3006,PG!D258,Entrada!$L$7:$L$3006)/SUMIF(Entrada!$D$7:$D$3006,PG!D258,Entrada!$H$7:$H$3006)</f>
        <v>#DIV/0!</v>
      </c>
      <c r="L258" s="76">
        <f>SUMIF(Saída!$D$7:$D$3006,PG!D258,Saída!$G$7:$G$3006)</f>
        <v>0</v>
      </c>
      <c r="M258" s="76">
        <f>SUMIF(Saída!$D$7:$D$3006,PG!D258,Saída!$I$7:$I$3006)</f>
        <v>0</v>
      </c>
      <c r="N258" s="77">
        <f t="shared" si="12"/>
        <v>0</v>
      </c>
      <c r="O258" s="77">
        <f t="shared" si="13"/>
        <v>0</v>
      </c>
      <c r="P258" s="78">
        <f t="shared" si="14"/>
        <v>0</v>
      </c>
      <c r="Q258" s="99" t="str">
        <f t="shared" si="15"/>
        <v/>
      </c>
      <c r="R258" s="99"/>
      <c r="S258" s="93"/>
      <c r="T258" s="93"/>
      <c r="U258" s="93"/>
      <c r="V258" s="93"/>
      <c r="W258" s="93"/>
      <c r="X258" s="93"/>
      <c r="Y258" s="93"/>
      <c r="Z258" s="69"/>
    </row>
    <row r="259" spans="3:26" ht="30" customHeight="1">
      <c r="C259" s="32"/>
      <c r="D259" s="12"/>
      <c r="E259" s="33"/>
      <c r="F259" s="34"/>
      <c r="G259" s="35"/>
      <c r="H259" s="36"/>
      <c r="I259" s="2">
        <v>253</v>
      </c>
      <c r="J259" s="76">
        <f>SUMIF(Entrada!$D$7:$D$3006,D259,Entrada!$H$7:$H$3006)</f>
        <v>0</v>
      </c>
      <c r="K259" s="76" t="e">
        <f>SUMIF(Entrada!$D$7:$D$3006,PG!D259,Entrada!$L$7:$L$3006)/SUMIF(Entrada!$D$7:$D$3006,PG!D259,Entrada!$H$7:$H$3006)</f>
        <v>#DIV/0!</v>
      </c>
      <c r="L259" s="76">
        <f>SUMIF(Saída!$D$7:$D$3006,PG!D259,Saída!$G$7:$G$3006)</f>
        <v>0</v>
      </c>
      <c r="M259" s="76">
        <f>SUMIF(Saída!$D$7:$D$3006,PG!D259,Saída!$I$7:$I$3006)</f>
        <v>0</v>
      </c>
      <c r="N259" s="77">
        <f t="shared" si="12"/>
        <v>0</v>
      </c>
      <c r="O259" s="77">
        <f t="shared" si="13"/>
        <v>0</v>
      </c>
      <c r="P259" s="78">
        <f t="shared" si="14"/>
        <v>0</v>
      </c>
      <c r="Q259" s="99" t="str">
        <f t="shared" si="15"/>
        <v/>
      </c>
      <c r="R259" s="99"/>
      <c r="S259" s="93"/>
      <c r="T259" s="93"/>
      <c r="U259" s="93"/>
      <c r="V259" s="93"/>
      <c r="W259" s="93"/>
      <c r="X259" s="93"/>
      <c r="Y259" s="93"/>
      <c r="Z259" s="69"/>
    </row>
    <row r="260" spans="3:26" ht="30" customHeight="1">
      <c r="C260" s="32"/>
      <c r="D260" s="12"/>
      <c r="E260" s="33"/>
      <c r="F260" s="34"/>
      <c r="G260" s="35"/>
      <c r="H260" s="36"/>
      <c r="I260" s="2">
        <v>254</v>
      </c>
      <c r="J260" s="76">
        <f>SUMIF(Entrada!$D$7:$D$3006,D260,Entrada!$H$7:$H$3006)</f>
        <v>0</v>
      </c>
      <c r="K260" s="76" t="e">
        <f>SUMIF(Entrada!$D$7:$D$3006,PG!D260,Entrada!$L$7:$L$3006)/SUMIF(Entrada!$D$7:$D$3006,PG!D260,Entrada!$H$7:$H$3006)</f>
        <v>#DIV/0!</v>
      </c>
      <c r="L260" s="76">
        <f>SUMIF(Saída!$D$7:$D$3006,PG!D260,Saída!$G$7:$G$3006)</f>
        <v>0</v>
      </c>
      <c r="M260" s="76">
        <f>SUMIF(Saída!$D$7:$D$3006,PG!D260,Saída!$I$7:$I$3006)</f>
        <v>0</v>
      </c>
      <c r="N260" s="77">
        <f t="shared" si="12"/>
        <v>0</v>
      </c>
      <c r="O260" s="77">
        <f t="shared" si="13"/>
        <v>0</v>
      </c>
      <c r="P260" s="78">
        <f t="shared" si="14"/>
        <v>0</v>
      </c>
      <c r="Q260" s="99" t="str">
        <f t="shared" si="15"/>
        <v/>
      </c>
      <c r="R260" s="99"/>
      <c r="S260" s="93"/>
      <c r="T260" s="93"/>
      <c r="U260" s="93"/>
      <c r="V260" s="93"/>
      <c r="W260" s="93"/>
      <c r="X260" s="93"/>
      <c r="Y260" s="93"/>
      <c r="Z260" s="69"/>
    </row>
    <row r="261" spans="3:26" ht="30" customHeight="1">
      <c r="C261" s="32"/>
      <c r="D261" s="12"/>
      <c r="E261" s="33"/>
      <c r="F261" s="34"/>
      <c r="G261" s="35"/>
      <c r="H261" s="36"/>
      <c r="I261" s="2">
        <v>255</v>
      </c>
      <c r="J261" s="76">
        <f>SUMIF(Entrada!$D$7:$D$3006,D261,Entrada!$H$7:$H$3006)</f>
        <v>0</v>
      </c>
      <c r="K261" s="76" t="e">
        <f>SUMIF(Entrada!$D$7:$D$3006,PG!D261,Entrada!$L$7:$L$3006)/SUMIF(Entrada!$D$7:$D$3006,PG!D261,Entrada!$H$7:$H$3006)</f>
        <v>#DIV/0!</v>
      </c>
      <c r="L261" s="76">
        <f>SUMIF(Saída!$D$7:$D$3006,PG!D261,Saída!$G$7:$G$3006)</f>
        <v>0</v>
      </c>
      <c r="M261" s="76">
        <f>SUMIF(Saída!$D$7:$D$3006,PG!D261,Saída!$I$7:$I$3006)</f>
        <v>0</v>
      </c>
      <c r="N261" s="77">
        <f t="shared" si="12"/>
        <v>0</v>
      </c>
      <c r="O261" s="77">
        <f t="shared" si="13"/>
        <v>0</v>
      </c>
      <c r="P261" s="78">
        <f t="shared" si="14"/>
        <v>0</v>
      </c>
      <c r="Q261" s="99" t="str">
        <f t="shared" si="15"/>
        <v/>
      </c>
      <c r="R261" s="99"/>
      <c r="S261" s="93"/>
      <c r="T261" s="93"/>
      <c r="U261" s="93"/>
      <c r="V261" s="93"/>
      <c r="W261" s="93"/>
      <c r="X261" s="93"/>
      <c r="Y261" s="93"/>
      <c r="Z261" s="69"/>
    </row>
    <row r="262" spans="3:26" ht="30" customHeight="1">
      <c r="C262" s="32"/>
      <c r="D262" s="12"/>
      <c r="E262" s="33"/>
      <c r="F262" s="34"/>
      <c r="G262" s="35"/>
      <c r="H262" s="36"/>
      <c r="I262" s="2">
        <v>256</v>
      </c>
      <c r="J262" s="76">
        <f>SUMIF(Entrada!$D$7:$D$3006,D262,Entrada!$H$7:$H$3006)</f>
        <v>0</v>
      </c>
      <c r="K262" s="76" t="e">
        <f>SUMIF(Entrada!$D$7:$D$3006,PG!D262,Entrada!$L$7:$L$3006)/SUMIF(Entrada!$D$7:$D$3006,PG!D262,Entrada!$H$7:$H$3006)</f>
        <v>#DIV/0!</v>
      </c>
      <c r="L262" s="76">
        <f>SUMIF(Saída!$D$7:$D$3006,PG!D262,Saída!$G$7:$G$3006)</f>
        <v>0</v>
      </c>
      <c r="M262" s="76">
        <f>SUMIF(Saída!$D$7:$D$3006,PG!D262,Saída!$I$7:$I$3006)</f>
        <v>0</v>
      </c>
      <c r="N262" s="77">
        <f t="shared" si="12"/>
        <v>0</v>
      </c>
      <c r="O262" s="77">
        <f t="shared" si="13"/>
        <v>0</v>
      </c>
      <c r="P262" s="78">
        <f t="shared" si="14"/>
        <v>0</v>
      </c>
      <c r="Q262" s="99" t="str">
        <f t="shared" si="15"/>
        <v/>
      </c>
      <c r="R262" s="99"/>
      <c r="S262" s="93"/>
      <c r="T262" s="93"/>
      <c r="U262" s="93"/>
      <c r="V262" s="93"/>
      <c r="W262" s="93"/>
      <c r="X262" s="93"/>
      <c r="Y262" s="93"/>
      <c r="Z262" s="69"/>
    </row>
    <row r="263" spans="3:26" ht="30" customHeight="1">
      <c r="C263" s="32"/>
      <c r="D263" s="12"/>
      <c r="E263" s="33"/>
      <c r="F263" s="34"/>
      <c r="G263" s="35"/>
      <c r="H263" s="36"/>
      <c r="I263" s="2">
        <v>257</v>
      </c>
      <c r="J263" s="76">
        <f>SUMIF(Entrada!$D$7:$D$3006,D263,Entrada!$H$7:$H$3006)</f>
        <v>0</v>
      </c>
      <c r="K263" s="76" t="e">
        <f>SUMIF(Entrada!$D$7:$D$3006,PG!D263,Entrada!$L$7:$L$3006)/SUMIF(Entrada!$D$7:$D$3006,PG!D263,Entrada!$H$7:$H$3006)</f>
        <v>#DIV/0!</v>
      </c>
      <c r="L263" s="76">
        <f>SUMIF(Saída!$D$7:$D$3006,PG!D263,Saída!$G$7:$G$3006)</f>
        <v>0</v>
      </c>
      <c r="M263" s="76">
        <f>SUMIF(Saída!$D$7:$D$3006,PG!D263,Saída!$I$7:$I$3006)</f>
        <v>0</v>
      </c>
      <c r="N263" s="77">
        <f t="shared" si="12"/>
        <v>0</v>
      </c>
      <c r="O263" s="77">
        <f t="shared" si="13"/>
        <v>0</v>
      </c>
      <c r="P263" s="78">
        <f t="shared" si="14"/>
        <v>0</v>
      </c>
      <c r="Q263" s="99" t="str">
        <f t="shared" si="15"/>
        <v/>
      </c>
      <c r="R263" s="99"/>
      <c r="S263" s="93"/>
      <c r="T263" s="93"/>
      <c r="U263" s="93"/>
      <c r="V263" s="93"/>
      <c r="W263" s="93"/>
      <c r="X263" s="93"/>
      <c r="Y263" s="93"/>
      <c r="Z263" s="69"/>
    </row>
    <row r="264" spans="3:26" ht="30" customHeight="1">
      <c r="C264" s="32"/>
      <c r="D264" s="12"/>
      <c r="E264" s="33"/>
      <c r="F264" s="34"/>
      <c r="G264" s="35"/>
      <c r="H264" s="36"/>
      <c r="I264" s="2">
        <v>258</v>
      </c>
      <c r="J264" s="76">
        <f>SUMIF(Entrada!$D$7:$D$3006,D264,Entrada!$H$7:$H$3006)</f>
        <v>0</v>
      </c>
      <c r="K264" s="76" t="e">
        <f>SUMIF(Entrada!$D$7:$D$3006,PG!D264,Entrada!$L$7:$L$3006)/SUMIF(Entrada!$D$7:$D$3006,PG!D264,Entrada!$H$7:$H$3006)</f>
        <v>#DIV/0!</v>
      </c>
      <c r="L264" s="76">
        <f>SUMIF(Saída!$D$7:$D$3006,PG!D264,Saída!$G$7:$G$3006)</f>
        <v>0</v>
      </c>
      <c r="M264" s="76">
        <f>SUMIF(Saída!$D$7:$D$3006,PG!D264,Saída!$I$7:$I$3006)</f>
        <v>0</v>
      </c>
      <c r="N264" s="77">
        <f t="shared" ref="N264:N327" si="16">J264+F264-L264</f>
        <v>0</v>
      </c>
      <c r="O264" s="77">
        <f t="shared" ref="O264:O327" si="17">IFERROR(((F264*H264)+(J264*K264))/(F264+J264),H264)</f>
        <v>0</v>
      </c>
      <c r="P264" s="78">
        <f t="shared" ref="P264:P327" si="18">F264*H264</f>
        <v>0</v>
      </c>
      <c r="Q264" s="99" t="str">
        <f t="shared" ref="Q264:Q327" si="19">IF(E264="","",IF(N264&gt;E264,1,0))</f>
        <v/>
      </c>
      <c r="R264" s="99"/>
      <c r="S264" s="93"/>
      <c r="T264" s="93"/>
      <c r="U264" s="93"/>
      <c r="V264" s="93"/>
      <c r="W264" s="93"/>
      <c r="X264" s="93"/>
      <c r="Y264" s="93"/>
      <c r="Z264" s="69"/>
    </row>
    <row r="265" spans="3:26" ht="30" customHeight="1">
      <c r="C265" s="32"/>
      <c r="D265" s="12"/>
      <c r="E265" s="33"/>
      <c r="F265" s="34"/>
      <c r="G265" s="35"/>
      <c r="H265" s="36"/>
      <c r="I265" s="2">
        <v>259</v>
      </c>
      <c r="J265" s="76">
        <f>SUMIF(Entrada!$D$7:$D$3006,D265,Entrada!$H$7:$H$3006)</f>
        <v>0</v>
      </c>
      <c r="K265" s="76" t="e">
        <f>SUMIF(Entrada!$D$7:$D$3006,PG!D265,Entrada!$L$7:$L$3006)/SUMIF(Entrada!$D$7:$D$3006,PG!D265,Entrada!$H$7:$H$3006)</f>
        <v>#DIV/0!</v>
      </c>
      <c r="L265" s="76">
        <f>SUMIF(Saída!$D$7:$D$3006,PG!D265,Saída!$G$7:$G$3006)</f>
        <v>0</v>
      </c>
      <c r="M265" s="76">
        <f>SUMIF(Saída!$D$7:$D$3006,PG!D265,Saída!$I$7:$I$3006)</f>
        <v>0</v>
      </c>
      <c r="N265" s="77">
        <f t="shared" si="16"/>
        <v>0</v>
      </c>
      <c r="O265" s="77">
        <f t="shared" si="17"/>
        <v>0</v>
      </c>
      <c r="P265" s="78">
        <f t="shared" si="18"/>
        <v>0</v>
      </c>
      <c r="Q265" s="99" t="str">
        <f t="shared" si="19"/>
        <v/>
      </c>
      <c r="R265" s="99"/>
      <c r="S265" s="93"/>
      <c r="T265" s="93"/>
      <c r="U265" s="93"/>
      <c r="V265" s="93"/>
      <c r="W265" s="93"/>
      <c r="X265" s="93"/>
      <c r="Y265" s="93"/>
      <c r="Z265" s="69"/>
    </row>
    <row r="266" spans="3:26" ht="30" customHeight="1">
      <c r="C266" s="32"/>
      <c r="D266" s="12"/>
      <c r="E266" s="33"/>
      <c r="F266" s="34"/>
      <c r="G266" s="35"/>
      <c r="H266" s="36"/>
      <c r="I266" s="2">
        <v>260</v>
      </c>
      <c r="J266" s="76">
        <f>SUMIF(Entrada!$D$7:$D$3006,D266,Entrada!$H$7:$H$3006)</f>
        <v>0</v>
      </c>
      <c r="K266" s="76" t="e">
        <f>SUMIF(Entrada!$D$7:$D$3006,PG!D266,Entrada!$L$7:$L$3006)/SUMIF(Entrada!$D$7:$D$3006,PG!D266,Entrada!$H$7:$H$3006)</f>
        <v>#DIV/0!</v>
      </c>
      <c r="L266" s="76">
        <f>SUMIF(Saída!$D$7:$D$3006,PG!D266,Saída!$G$7:$G$3006)</f>
        <v>0</v>
      </c>
      <c r="M266" s="76">
        <f>SUMIF(Saída!$D$7:$D$3006,PG!D266,Saída!$I$7:$I$3006)</f>
        <v>0</v>
      </c>
      <c r="N266" s="77">
        <f t="shared" si="16"/>
        <v>0</v>
      </c>
      <c r="O266" s="77">
        <f t="shared" si="17"/>
        <v>0</v>
      </c>
      <c r="P266" s="78">
        <f t="shared" si="18"/>
        <v>0</v>
      </c>
      <c r="Q266" s="99" t="str">
        <f t="shared" si="19"/>
        <v/>
      </c>
      <c r="R266" s="99"/>
      <c r="S266" s="93"/>
      <c r="T266" s="93"/>
      <c r="U266" s="93"/>
      <c r="V266" s="93"/>
      <c r="W266" s="93"/>
      <c r="X266" s="93"/>
      <c r="Y266" s="93"/>
      <c r="Z266" s="69"/>
    </row>
    <row r="267" spans="3:26" ht="30" customHeight="1">
      <c r="C267" s="32"/>
      <c r="D267" s="12"/>
      <c r="E267" s="33"/>
      <c r="F267" s="34"/>
      <c r="G267" s="35"/>
      <c r="H267" s="36"/>
      <c r="I267" s="2">
        <v>261</v>
      </c>
      <c r="J267" s="76">
        <f>SUMIF(Entrada!$D$7:$D$3006,D267,Entrada!$H$7:$H$3006)</f>
        <v>0</v>
      </c>
      <c r="K267" s="76" t="e">
        <f>SUMIF(Entrada!$D$7:$D$3006,PG!D267,Entrada!$L$7:$L$3006)/SUMIF(Entrada!$D$7:$D$3006,PG!D267,Entrada!$H$7:$H$3006)</f>
        <v>#DIV/0!</v>
      </c>
      <c r="L267" s="76">
        <f>SUMIF(Saída!$D$7:$D$3006,PG!D267,Saída!$G$7:$G$3006)</f>
        <v>0</v>
      </c>
      <c r="M267" s="76">
        <f>SUMIF(Saída!$D$7:$D$3006,PG!D267,Saída!$I$7:$I$3006)</f>
        <v>0</v>
      </c>
      <c r="N267" s="77">
        <f t="shared" si="16"/>
        <v>0</v>
      </c>
      <c r="O267" s="77">
        <f t="shared" si="17"/>
        <v>0</v>
      </c>
      <c r="P267" s="78">
        <f t="shared" si="18"/>
        <v>0</v>
      </c>
      <c r="Q267" s="99" t="str">
        <f t="shared" si="19"/>
        <v/>
      </c>
      <c r="R267" s="99"/>
      <c r="S267" s="93"/>
      <c r="T267" s="93"/>
      <c r="U267" s="93"/>
      <c r="V267" s="93"/>
      <c r="W267" s="93"/>
      <c r="X267" s="93"/>
      <c r="Y267" s="93"/>
      <c r="Z267" s="69"/>
    </row>
    <row r="268" spans="3:26" ht="30" customHeight="1">
      <c r="C268" s="32"/>
      <c r="D268" s="12"/>
      <c r="E268" s="33"/>
      <c r="F268" s="34"/>
      <c r="G268" s="35"/>
      <c r="H268" s="36"/>
      <c r="I268" s="2">
        <v>262</v>
      </c>
      <c r="J268" s="76">
        <f>SUMIF(Entrada!$D$7:$D$3006,D268,Entrada!$H$7:$H$3006)</f>
        <v>0</v>
      </c>
      <c r="K268" s="76" t="e">
        <f>SUMIF(Entrada!$D$7:$D$3006,PG!D268,Entrada!$L$7:$L$3006)/SUMIF(Entrada!$D$7:$D$3006,PG!D268,Entrada!$H$7:$H$3006)</f>
        <v>#DIV/0!</v>
      </c>
      <c r="L268" s="76">
        <f>SUMIF(Saída!$D$7:$D$3006,PG!D268,Saída!$G$7:$G$3006)</f>
        <v>0</v>
      </c>
      <c r="M268" s="76">
        <f>SUMIF(Saída!$D$7:$D$3006,PG!D268,Saída!$I$7:$I$3006)</f>
        <v>0</v>
      </c>
      <c r="N268" s="77">
        <f t="shared" si="16"/>
        <v>0</v>
      </c>
      <c r="O268" s="77">
        <f t="shared" si="17"/>
        <v>0</v>
      </c>
      <c r="P268" s="78">
        <f t="shared" si="18"/>
        <v>0</v>
      </c>
      <c r="Q268" s="99" t="str">
        <f t="shared" si="19"/>
        <v/>
      </c>
      <c r="R268" s="99"/>
      <c r="S268" s="93"/>
      <c r="T268" s="93"/>
      <c r="U268" s="93"/>
      <c r="V268" s="93"/>
      <c r="W268" s="93"/>
      <c r="X268" s="93"/>
      <c r="Y268" s="93"/>
      <c r="Z268" s="69"/>
    </row>
    <row r="269" spans="3:26" ht="30" customHeight="1">
      <c r="C269" s="32"/>
      <c r="D269" s="12"/>
      <c r="E269" s="33"/>
      <c r="F269" s="34"/>
      <c r="G269" s="35"/>
      <c r="H269" s="36"/>
      <c r="I269" s="2">
        <v>263</v>
      </c>
      <c r="J269" s="76">
        <f>SUMIF(Entrada!$D$7:$D$3006,D269,Entrada!$H$7:$H$3006)</f>
        <v>0</v>
      </c>
      <c r="K269" s="76" t="e">
        <f>SUMIF(Entrada!$D$7:$D$3006,PG!D269,Entrada!$L$7:$L$3006)/SUMIF(Entrada!$D$7:$D$3006,PG!D269,Entrada!$H$7:$H$3006)</f>
        <v>#DIV/0!</v>
      </c>
      <c r="L269" s="76">
        <f>SUMIF(Saída!$D$7:$D$3006,PG!D269,Saída!$G$7:$G$3006)</f>
        <v>0</v>
      </c>
      <c r="M269" s="76">
        <f>SUMIF(Saída!$D$7:$D$3006,PG!D269,Saída!$I$7:$I$3006)</f>
        <v>0</v>
      </c>
      <c r="N269" s="77">
        <f t="shared" si="16"/>
        <v>0</v>
      </c>
      <c r="O269" s="77">
        <f t="shared" si="17"/>
        <v>0</v>
      </c>
      <c r="P269" s="78">
        <f t="shared" si="18"/>
        <v>0</v>
      </c>
      <c r="Q269" s="99" t="str">
        <f t="shared" si="19"/>
        <v/>
      </c>
      <c r="R269" s="99"/>
      <c r="S269" s="93"/>
      <c r="T269" s="93"/>
      <c r="U269" s="93"/>
      <c r="V269" s="93"/>
      <c r="W269" s="93"/>
      <c r="X269" s="93"/>
      <c r="Y269" s="93"/>
      <c r="Z269" s="69"/>
    </row>
    <row r="270" spans="3:26" ht="30" customHeight="1">
      <c r="C270" s="32"/>
      <c r="D270" s="12"/>
      <c r="E270" s="33"/>
      <c r="F270" s="34"/>
      <c r="G270" s="35"/>
      <c r="H270" s="36"/>
      <c r="I270" s="2">
        <v>264</v>
      </c>
      <c r="J270" s="76">
        <f>SUMIF(Entrada!$D$7:$D$3006,D270,Entrada!$H$7:$H$3006)</f>
        <v>0</v>
      </c>
      <c r="K270" s="76" t="e">
        <f>SUMIF(Entrada!$D$7:$D$3006,PG!D270,Entrada!$L$7:$L$3006)/SUMIF(Entrada!$D$7:$D$3006,PG!D270,Entrada!$H$7:$H$3006)</f>
        <v>#DIV/0!</v>
      </c>
      <c r="L270" s="76">
        <f>SUMIF(Saída!$D$7:$D$3006,PG!D270,Saída!$G$7:$G$3006)</f>
        <v>0</v>
      </c>
      <c r="M270" s="76">
        <f>SUMIF(Saída!$D$7:$D$3006,PG!D270,Saída!$I$7:$I$3006)</f>
        <v>0</v>
      </c>
      <c r="N270" s="77">
        <f t="shared" si="16"/>
        <v>0</v>
      </c>
      <c r="O270" s="77">
        <f t="shared" si="17"/>
        <v>0</v>
      </c>
      <c r="P270" s="78">
        <f t="shared" si="18"/>
        <v>0</v>
      </c>
      <c r="Q270" s="99" t="str">
        <f t="shared" si="19"/>
        <v/>
      </c>
      <c r="R270" s="99"/>
      <c r="S270" s="69"/>
      <c r="T270" s="69"/>
      <c r="U270" s="69"/>
      <c r="V270" s="69"/>
      <c r="W270" s="69"/>
      <c r="X270" s="69"/>
      <c r="Y270" s="69"/>
      <c r="Z270" s="69"/>
    </row>
    <row r="271" spans="3:26" ht="30" customHeight="1">
      <c r="C271" s="32"/>
      <c r="D271" s="12"/>
      <c r="E271" s="33"/>
      <c r="F271" s="34"/>
      <c r="G271" s="35"/>
      <c r="H271" s="36"/>
      <c r="I271" s="2">
        <v>265</v>
      </c>
      <c r="J271" s="76">
        <f>SUMIF(Entrada!$D$7:$D$3006,D271,Entrada!$H$7:$H$3006)</f>
        <v>0</v>
      </c>
      <c r="K271" s="76" t="e">
        <f>SUMIF(Entrada!$D$7:$D$3006,PG!D271,Entrada!$L$7:$L$3006)/SUMIF(Entrada!$D$7:$D$3006,PG!D271,Entrada!$H$7:$H$3006)</f>
        <v>#DIV/0!</v>
      </c>
      <c r="L271" s="76">
        <f>SUMIF(Saída!$D$7:$D$3006,PG!D271,Saída!$G$7:$G$3006)</f>
        <v>0</v>
      </c>
      <c r="M271" s="76">
        <f>SUMIF(Saída!$D$7:$D$3006,PG!D271,Saída!$I$7:$I$3006)</f>
        <v>0</v>
      </c>
      <c r="N271" s="77">
        <f t="shared" si="16"/>
        <v>0</v>
      </c>
      <c r="O271" s="77">
        <f t="shared" si="17"/>
        <v>0</v>
      </c>
      <c r="P271" s="78">
        <f t="shared" si="18"/>
        <v>0</v>
      </c>
      <c r="Q271" s="99" t="str">
        <f t="shared" si="19"/>
        <v/>
      </c>
      <c r="R271" s="99"/>
      <c r="S271" s="69"/>
      <c r="T271" s="69"/>
      <c r="U271" s="69"/>
      <c r="V271" s="69"/>
      <c r="W271" s="69"/>
      <c r="X271" s="69"/>
      <c r="Y271" s="69"/>
      <c r="Z271" s="69"/>
    </row>
    <row r="272" spans="3:26" ht="30" customHeight="1">
      <c r="C272" s="32"/>
      <c r="D272" s="12"/>
      <c r="E272" s="33"/>
      <c r="F272" s="34"/>
      <c r="G272" s="35"/>
      <c r="H272" s="36"/>
      <c r="I272" s="2">
        <v>266</v>
      </c>
      <c r="J272" s="76">
        <f>SUMIF(Entrada!$D$7:$D$3006,D272,Entrada!$H$7:$H$3006)</f>
        <v>0</v>
      </c>
      <c r="K272" s="76" t="e">
        <f>SUMIF(Entrada!$D$7:$D$3006,PG!D272,Entrada!$L$7:$L$3006)/SUMIF(Entrada!$D$7:$D$3006,PG!D272,Entrada!$H$7:$H$3006)</f>
        <v>#DIV/0!</v>
      </c>
      <c r="L272" s="76">
        <f>SUMIF(Saída!$D$7:$D$3006,PG!D272,Saída!$G$7:$G$3006)</f>
        <v>0</v>
      </c>
      <c r="M272" s="76">
        <f>SUMIF(Saída!$D$7:$D$3006,PG!D272,Saída!$I$7:$I$3006)</f>
        <v>0</v>
      </c>
      <c r="N272" s="77">
        <f t="shared" si="16"/>
        <v>0</v>
      </c>
      <c r="O272" s="77">
        <f t="shared" si="17"/>
        <v>0</v>
      </c>
      <c r="P272" s="78">
        <f t="shared" si="18"/>
        <v>0</v>
      </c>
      <c r="Q272" s="99" t="str">
        <f t="shared" si="19"/>
        <v/>
      </c>
      <c r="R272" s="99"/>
      <c r="S272" s="69"/>
      <c r="T272" s="69"/>
      <c r="U272" s="69"/>
      <c r="V272" s="69"/>
      <c r="W272" s="69"/>
      <c r="X272" s="69"/>
      <c r="Y272" s="69"/>
      <c r="Z272" s="69"/>
    </row>
    <row r="273" spans="3:26" ht="30" customHeight="1">
      <c r="C273" s="32"/>
      <c r="D273" s="12"/>
      <c r="E273" s="33"/>
      <c r="F273" s="34"/>
      <c r="G273" s="35"/>
      <c r="H273" s="36"/>
      <c r="I273" s="2">
        <v>267</v>
      </c>
      <c r="J273" s="76">
        <f>SUMIF(Entrada!$D$7:$D$3006,D273,Entrada!$H$7:$H$3006)</f>
        <v>0</v>
      </c>
      <c r="K273" s="76" t="e">
        <f>SUMIF(Entrada!$D$7:$D$3006,PG!D273,Entrada!$L$7:$L$3006)/SUMIF(Entrada!$D$7:$D$3006,PG!D273,Entrada!$H$7:$H$3006)</f>
        <v>#DIV/0!</v>
      </c>
      <c r="L273" s="76">
        <f>SUMIF(Saída!$D$7:$D$3006,PG!D273,Saída!$G$7:$G$3006)</f>
        <v>0</v>
      </c>
      <c r="M273" s="76">
        <f>SUMIF(Saída!$D$7:$D$3006,PG!D273,Saída!$I$7:$I$3006)</f>
        <v>0</v>
      </c>
      <c r="N273" s="77">
        <f t="shared" si="16"/>
        <v>0</v>
      </c>
      <c r="O273" s="77">
        <f t="shared" si="17"/>
        <v>0</v>
      </c>
      <c r="P273" s="78">
        <f t="shared" si="18"/>
        <v>0</v>
      </c>
      <c r="Q273" s="99" t="str">
        <f t="shared" si="19"/>
        <v/>
      </c>
      <c r="R273" s="99"/>
      <c r="S273" s="69"/>
      <c r="T273" s="69"/>
      <c r="U273" s="69"/>
      <c r="V273" s="69"/>
      <c r="W273" s="69"/>
      <c r="X273" s="69"/>
      <c r="Y273" s="69"/>
      <c r="Z273" s="69"/>
    </row>
    <row r="274" spans="3:26" ht="30" customHeight="1">
      <c r="C274" s="32"/>
      <c r="D274" s="12"/>
      <c r="E274" s="33"/>
      <c r="F274" s="34"/>
      <c r="G274" s="35"/>
      <c r="H274" s="36"/>
      <c r="I274" s="2">
        <v>268</v>
      </c>
      <c r="J274" s="76">
        <f>SUMIF(Entrada!$D$7:$D$3006,D274,Entrada!$H$7:$H$3006)</f>
        <v>0</v>
      </c>
      <c r="K274" s="76" t="e">
        <f>SUMIF(Entrada!$D$7:$D$3006,PG!D274,Entrada!$L$7:$L$3006)/SUMIF(Entrada!$D$7:$D$3006,PG!D274,Entrada!$H$7:$H$3006)</f>
        <v>#DIV/0!</v>
      </c>
      <c r="L274" s="76">
        <f>SUMIF(Saída!$D$7:$D$3006,PG!D274,Saída!$G$7:$G$3006)</f>
        <v>0</v>
      </c>
      <c r="M274" s="76">
        <f>SUMIF(Saída!$D$7:$D$3006,PG!D274,Saída!$I$7:$I$3006)</f>
        <v>0</v>
      </c>
      <c r="N274" s="77">
        <f t="shared" si="16"/>
        <v>0</v>
      </c>
      <c r="O274" s="77">
        <f t="shared" si="17"/>
        <v>0</v>
      </c>
      <c r="P274" s="78">
        <f t="shared" si="18"/>
        <v>0</v>
      </c>
      <c r="Q274" s="99" t="str">
        <f t="shared" si="19"/>
        <v/>
      </c>
      <c r="R274" s="99"/>
      <c r="S274" s="69"/>
      <c r="T274" s="69"/>
      <c r="U274" s="69"/>
      <c r="V274" s="69"/>
      <c r="W274" s="69"/>
      <c r="X274" s="69"/>
      <c r="Y274" s="69"/>
      <c r="Z274" s="69"/>
    </row>
    <row r="275" spans="3:26" ht="30" customHeight="1">
      <c r="C275" s="32"/>
      <c r="D275" s="12"/>
      <c r="E275" s="33"/>
      <c r="F275" s="34"/>
      <c r="G275" s="35"/>
      <c r="H275" s="36"/>
      <c r="I275" s="2">
        <v>269</v>
      </c>
      <c r="J275" s="76">
        <f>SUMIF(Entrada!$D$7:$D$3006,D275,Entrada!$H$7:$H$3006)</f>
        <v>0</v>
      </c>
      <c r="K275" s="76" t="e">
        <f>SUMIF(Entrada!$D$7:$D$3006,PG!D275,Entrada!$L$7:$L$3006)/SUMIF(Entrada!$D$7:$D$3006,PG!D275,Entrada!$H$7:$H$3006)</f>
        <v>#DIV/0!</v>
      </c>
      <c r="L275" s="76">
        <f>SUMIF(Saída!$D$7:$D$3006,PG!D275,Saída!$G$7:$G$3006)</f>
        <v>0</v>
      </c>
      <c r="M275" s="76">
        <f>SUMIF(Saída!$D$7:$D$3006,PG!D275,Saída!$I$7:$I$3006)</f>
        <v>0</v>
      </c>
      <c r="N275" s="77">
        <f t="shared" si="16"/>
        <v>0</v>
      </c>
      <c r="O275" s="77">
        <f t="shared" si="17"/>
        <v>0</v>
      </c>
      <c r="P275" s="78">
        <f t="shared" si="18"/>
        <v>0</v>
      </c>
      <c r="Q275" s="99" t="str">
        <f t="shared" si="19"/>
        <v/>
      </c>
      <c r="R275" s="99"/>
      <c r="S275" s="69"/>
      <c r="T275" s="69"/>
      <c r="U275" s="69"/>
      <c r="V275" s="69"/>
      <c r="W275" s="69"/>
      <c r="X275" s="69"/>
      <c r="Y275" s="69"/>
      <c r="Z275" s="69"/>
    </row>
    <row r="276" spans="3:26" ht="30" customHeight="1">
      <c r="C276" s="32"/>
      <c r="D276" s="12"/>
      <c r="E276" s="33"/>
      <c r="F276" s="34"/>
      <c r="G276" s="35"/>
      <c r="H276" s="36"/>
      <c r="I276" s="2">
        <v>270</v>
      </c>
      <c r="J276" s="76">
        <f>SUMIF(Entrada!$D$7:$D$3006,D276,Entrada!$H$7:$H$3006)</f>
        <v>0</v>
      </c>
      <c r="K276" s="76" t="e">
        <f>SUMIF(Entrada!$D$7:$D$3006,PG!D276,Entrada!$L$7:$L$3006)/SUMIF(Entrada!$D$7:$D$3006,PG!D276,Entrada!$H$7:$H$3006)</f>
        <v>#DIV/0!</v>
      </c>
      <c r="L276" s="76">
        <f>SUMIF(Saída!$D$7:$D$3006,PG!D276,Saída!$G$7:$G$3006)</f>
        <v>0</v>
      </c>
      <c r="M276" s="76">
        <f>SUMIF(Saída!$D$7:$D$3006,PG!D276,Saída!$I$7:$I$3006)</f>
        <v>0</v>
      </c>
      <c r="N276" s="77">
        <f t="shared" si="16"/>
        <v>0</v>
      </c>
      <c r="O276" s="77">
        <f t="shared" si="17"/>
        <v>0</v>
      </c>
      <c r="P276" s="78">
        <f t="shared" si="18"/>
        <v>0</v>
      </c>
      <c r="Q276" s="99" t="str">
        <f t="shared" si="19"/>
        <v/>
      </c>
      <c r="R276" s="99"/>
      <c r="S276" s="69"/>
      <c r="T276" s="69"/>
      <c r="U276" s="69"/>
      <c r="V276" s="69"/>
      <c r="W276" s="69"/>
      <c r="X276" s="69"/>
      <c r="Y276" s="69"/>
      <c r="Z276" s="69"/>
    </row>
    <row r="277" spans="3:26" ht="30" customHeight="1">
      <c r="C277" s="32"/>
      <c r="D277" s="12"/>
      <c r="E277" s="33"/>
      <c r="F277" s="34"/>
      <c r="G277" s="35"/>
      <c r="H277" s="36"/>
      <c r="I277" s="2">
        <v>271</v>
      </c>
      <c r="J277" s="76">
        <f>SUMIF(Entrada!$D$7:$D$3006,D277,Entrada!$H$7:$H$3006)</f>
        <v>0</v>
      </c>
      <c r="K277" s="76" t="e">
        <f>SUMIF(Entrada!$D$7:$D$3006,PG!D277,Entrada!$L$7:$L$3006)/SUMIF(Entrada!$D$7:$D$3006,PG!D277,Entrada!$H$7:$H$3006)</f>
        <v>#DIV/0!</v>
      </c>
      <c r="L277" s="76">
        <f>SUMIF(Saída!$D$7:$D$3006,PG!D277,Saída!$G$7:$G$3006)</f>
        <v>0</v>
      </c>
      <c r="M277" s="76">
        <f>SUMIF(Saída!$D$7:$D$3006,PG!D277,Saída!$I$7:$I$3006)</f>
        <v>0</v>
      </c>
      <c r="N277" s="77">
        <f t="shared" si="16"/>
        <v>0</v>
      </c>
      <c r="O277" s="77">
        <f t="shared" si="17"/>
        <v>0</v>
      </c>
      <c r="P277" s="78">
        <f t="shared" si="18"/>
        <v>0</v>
      </c>
      <c r="Q277" s="99" t="str">
        <f t="shared" si="19"/>
        <v/>
      </c>
      <c r="R277" s="99"/>
      <c r="S277" s="69"/>
      <c r="T277" s="69"/>
      <c r="U277" s="69"/>
      <c r="V277" s="69"/>
      <c r="W277" s="69"/>
      <c r="X277" s="69"/>
      <c r="Y277" s="69"/>
      <c r="Z277" s="69"/>
    </row>
    <row r="278" spans="3:26" ht="30" customHeight="1">
      <c r="C278" s="32"/>
      <c r="D278" s="12"/>
      <c r="E278" s="33"/>
      <c r="F278" s="34"/>
      <c r="G278" s="35"/>
      <c r="H278" s="36"/>
      <c r="I278" s="2">
        <v>272</v>
      </c>
      <c r="J278" s="76">
        <f>SUMIF(Entrada!$D$7:$D$3006,D278,Entrada!$H$7:$H$3006)</f>
        <v>0</v>
      </c>
      <c r="K278" s="76" t="e">
        <f>SUMIF(Entrada!$D$7:$D$3006,PG!D278,Entrada!$L$7:$L$3006)/SUMIF(Entrada!$D$7:$D$3006,PG!D278,Entrada!$H$7:$H$3006)</f>
        <v>#DIV/0!</v>
      </c>
      <c r="L278" s="76">
        <f>SUMIF(Saída!$D$7:$D$3006,PG!D278,Saída!$G$7:$G$3006)</f>
        <v>0</v>
      </c>
      <c r="M278" s="76">
        <f>SUMIF(Saída!$D$7:$D$3006,PG!D278,Saída!$I$7:$I$3006)</f>
        <v>0</v>
      </c>
      <c r="N278" s="77">
        <f t="shared" si="16"/>
        <v>0</v>
      </c>
      <c r="O278" s="77">
        <f t="shared" si="17"/>
        <v>0</v>
      </c>
      <c r="P278" s="78">
        <f t="shared" si="18"/>
        <v>0</v>
      </c>
      <c r="Q278" s="99" t="str">
        <f t="shared" si="19"/>
        <v/>
      </c>
      <c r="R278" s="99"/>
      <c r="S278" s="69"/>
      <c r="T278" s="69"/>
      <c r="U278" s="69"/>
      <c r="V278" s="69"/>
      <c r="W278" s="69"/>
      <c r="X278" s="69"/>
      <c r="Y278" s="69"/>
      <c r="Z278" s="69"/>
    </row>
    <row r="279" spans="3:26" ht="30" customHeight="1">
      <c r="C279" s="32"/>
      <c r="D279" s="12"/>
      <c r="E279" s="33"/>
      <c r="F279" s="34"/>
      <c r="G279" s="35"/>
      <c r="H279" s="36"/>
      <c r="I279" s="2">
        <v>273</v>
      </c>
      <c r="J279" s="76">
        <f>SUMIF(Entrada!$D$7:$D$3006,D279,Entrada!$H$7:$H$3006)</f>
        <v>0</v>
      </c>
      <c r="K279" s="76" t="e">
        <f>SUMIF(Entrada!$D$7:$D$3006,PG!D279,Entrada!$L$7:$L$3006)/SUMIF(Entrada!$D$7:$D$3006,PG!D279,Entrada!$H$7:$H$3006)</f>
        <v>#DIV/0!</v>
      </c>
      <c r="L279" s="76">
        <f>SUMIF(Saída!$D$7:$D$3006,PG!D279,Saída!$G$7:$G$3006)</f>
        <v>0</v>
      </c>
      <c r="M279" s="76">
        <f>SUMIF(Saída!$D$7:$D$3006,PG!D279,Saída!$I$7:$I$3006)</f>
        <v>0</v>
      </c>
      <c r="N279" s="77">
        <f t="shared" si="16"/>
        <v>0</v>
      </c>
      <c r="O279" s="77">
        <f t="shared" si="17"/>
        <v>0</v>
      </c>
      <c r="P279" s="78">
        <f t="shared" si="18"/>
        <v>0</v>
      </c>
      <c r="Q279" s="99" t="str">
        <f t="shared" si="19"/>
        <v/>
      </c>
      <c r="R279" s="99"/>
      <c r="S279" s="69"/>
      <c r="T279" s="69"/>
      <c r="U279" s="69"/>
      <c r="V279" s="69"/>
      <c r="W279" s="69"/>
      <c r="X279" s="69"/>
      <c r="Y279" s="69"/>
      <c r="Z279" s="69"/>
    </row>
    <row r="280" spans="3:26" ht="30" customHeight="1">
      <c r="C280" s="32"/>
      <c r="D280" s="12"/>
      <c r="E280" s="33"/>
      <c r="F280" s="34"/>
      <c r="G280" s="35"/>
      <c r="H280" s="36"/>
      <c r="I280" s="2">
        <v>274</v>
      </c>
      <c r="J280" s="76">
        <f>SUMIF(Entrada!$D$7:$D$3006,D280,Entrada!$H$7:$H$3006)</f>
        <v>0</v>
      </c>
      <c r="K280" s="76" t="e">
        <f>SUMIF(Entrada!$D$7:$D$3006,PG!D280,Entrada!$L$7:$L$3006)/SUMIF(Entrada!$D$7:$D$3006,PG!D280,Entrada!$H$7:$H$3006)</f>
        <v>#DIV/0!</v>
      </c>
      <c r="L280" s="76">
        <f>SUMIF(Saída!$D$7:$D$3006,PG!D280,Saída!$G$7:$G$3006)</f>
        <v>0</v>
      </c>
      <c r="M280" s="76">
        <f>SUMIF(Saída!$D$7:$D$3006,PG!D280,Saída!$I$7:$I$3006)</f>
        <v>0</v>
      </c>
      <c r="N280" s="77">
        <f t="shared" si="16"/>
        <v>0</v>
      </c>
      <c r="O280" s="77">
        <f t="shared" si="17"/>
        <v>0</v>
      </c>
      <c r="P280" s="78">
        <f t="shared" si="18"/>
        <v>0</v>
      </c>
      <c r="Q280" s="99" t="str">
        <f t="shared" si="19"/>
        <v/>
      </c>
      <c r="R280" s="99"/>
      <c r="S280" s="69"/>
      <c r="T280" s="69"/>
      <c r="U280" s="69"/>
      <c r="V280" s="69"/>
      <c r="W280" s="69"/>
      <c r="X280" s="69"/>
      <c r="Y280" s="69"/>
      <c r="Z280" s="69"/>
    </row>
    <row r="281" spans="3:26" ht="30" customHeight="1">
      <c r="C281" s="32"/>
      <c r="D281" s="12"/>
      <c r="E281" s="33"/>
      <c r="F281" s="34"/>
      <c r="G281" s="35"/>
      <c r="H281" s="36"/>
      <c r="I281" s="2">
        <v>275</v>
      </c>
      <c r="J281" s="76">
        <f>SUMIF(Entrada!$D$7:$D$3006,D281,Entrada!$H$7:$H$3006)</f>
        <v>0</v>
      </c>
      <c r="K281" s="76" t="e">
        <f>SUMIF(Entrada!$D$7:$D$3006,PG!D281,Entrada!$L$7:$L$3006)/SUMIF(Entrada!$D$7:$D$3006,PG!D281,Entrada!$H$7:$H$3006)</f>
        <v>#DIV/0!</v>
      </c>
      <c r="L281" s="76">
        <f>SUMIF(Saída!$D$7:$D$3006,PG!D281,Saída!$G$7:$G$3006)</f>
        <v>0</v>
      </c>
      <c r="M281" s="76">
        <f>SUMIF(Saída!$D$7:$D$3006,PG!D281,Saída!$I$7:$I$3006)</f>
        <v>0</v>
      </c>
      <c r="N281" s="77">
        <f t="shared" si="16"/>
        <v>0</v>
      </c>
      <c r="O281" s="77">
        <f t="shared" si="17"/>
        <v>0</v>
      </c>
      <c r="P281" s="78">
        <f t="shared" si="18"/>
        <v>0</v>
      </c>
      <c r="Q281" s="99" t="str">
        <f t="shared" si="19"/>
        <v/>
      </c>
      <c r="R281" s="99"/>
      <c r="S281" s="69"/>
      <c r="T281" s="69"/>
      <c r="U281" s="69"/>
      <c r="V281" s="69"/>
      <c r="W281" s="69"/>
      <c r="X281" s="69"/>
      <c r="Y281" s="69"/>
      <c r="Z281" s="69"/>
    </row>
    <row r="282" spans="3:26" ht="30" customHeight="1">
      <c r="C282" s="32"/>
      <c r="D282" s="12"/>
      <c r="E282" s="33"/>
      <c r="F282" s="34"/>
      <c r="G282" s="35"/>
      <c r="H282" s="36"/>
      <c r="I282" s="2">
        <v>276</v>
      </c>
      <c r="J282" s="76">
        <f>SUMIF(Entrada!$D$7:$D$3006,D282,Entrada!$H$7:$H$3006)</f>
        <v>0</v>
      </c>
      <c r="K282" s="76" t="e">
        <f>SUMIF(Entrada!$D$7:$D$3006,PG!D282,Entrada!$L$7:$L$3006)/SUMIF(Entrada!$D$7:$D$3006,PG!D282,Entrada!$H$7:$H$3006)</f>
        <v>#DIV/0!</v>
      </c>
      <c r="L282" s="76">
        <f>SUMIF(Saída!$D$7:$D$3006,PG!D282,Saída!$G$7:$G$3006)</f>
        <v>0</v>
      </c>
      <c r="M282" s="76">
        <f>SUMIF(Saída!$D$7:$D$3006,PG!D282,Saída!$I$7:$I$3006)</f>
        <v>0</v>
      </c>
      <c r="N282" s="77">
        <f t="shared" si="16"/>
        <v>0</v>
      </c>
      <c r="O282" s="77">
        <f t="shared" si="17"/>
        <v>0</v>
      </c>
      <c r="P282" s="78">
        <f t="shared" si="18"/>
        <v>0</v>
      </c>
      <c r="Q282" s="99" t="str">
        <f t="shared" si="19"/>
        <v/>
      </c>
      <c r="R282" s="99"/>
      <c r="S282" s="69"/>
      <c r="T282" s="69"/>
      <c r="U282" s="69"/>
      <c r="V282" s="69"/>
      <c r="W282" s="69"/>
      <c r="X282" s="69"/>
      <c r="Y282" s="69"/>
      <c r="Z282" s="69"/>
    </row>
    <row r="283" spans="3:26" ht="30" customHeight="1">
      <c r="C283" s="32"/>
      <c r="D283" s="12"/>
      <c r="E283" s="33"/>
      <c r="F283" s="34"/>
      <c r="G283" s="35"/>
      <c r="H283" s="36"/>
      <c r="I283" s="2">
        <v>277</v>
      </c>
      <c r="J283" s="76">
        <f>SUMIF(Entrada!$D$7:$D$3006,D283,Entrada!$H$7:$H$3006)</f>
        <v>0</v>
      </c>
      <c r="K283" s="76" t="e">
        <f>SUMIF(Entrada!$D$7:$D$3006,PG!D283,Entrada!$L$7:$L$3006)/SUMIF(Entrada!$D$7:$D$3006,PG!D283,Entrada!$H$7:$H$3006)</f>
        <v>#DIV/0!</v>
      </c>
      <c r="L283" s="76">
        <f>SUMIF(Saída!$D$7:$D$3006,PG!D283,Saída!$G$7:$G$3006)</f>
        <v>0</v>
      </c>
      <c r="M283" s="76">
        <f>SUMIF(Saída!$D$7:$D$3006,PG!D283,Saída!$I$7:$I$3006)</f>
        <v>0</v>
      </c>
      <c r="N283" s="77">
        <f t="shared" si="16"/>
        <v>0</v>
      </c>
      <c r="O283" s="77">
        <f t="shared" si="17"/>
        <v>0</v>
      </c>
      <c r="P283" s="78">
        <f t="shared" si="18"/>
        <v>0</v>
      </c>
      <c r="Q283" s="99" t="str">
        <f t="shared" si="19"/>
        <v/>
      </c>
      <c r="R283" s="99"/>
      <c r="S283" s="69"/>
      <c r="T283" s="69"/>
      <c r="U283" s="69"/>
      <c r="V283" s="69"/>
      <c r="W283" s="69"/>
      <c r="X283" s="69"/>
      <c r="Y283" s="69"/>
      <c r="Z283" s="69"/>
    </row>
    <row r="284" spans="3:26" ht="30" customHeight="1">
      <c r="C284" s="32"/>
      <c r="D284" s="12"/>
      <c r="E284" s="33"/>
      <c r="F284" s="34"/>
      <c r="G284" s="35"/>
      <c r="H284" s="36"/>
      <c r="I284" s="2">
        <v>278</v>
      </c>
      <c r="J284" s="76">
        <f>SUMIF(Entrada!$D$7:$D$3006,D284,Entrada!$H$7:$H$3006)</f>
        <v>0</v>
      </c>
      <c r="K284" s="76" t="e">
        <f>SUMIF(Entrada!$D$7:$D$3006,PG!D284,Entrada!$L$7:$L$3006)/SUMIF(Entrada!$D$7:$D$3006,PG!D284,Entrada!$H$7:$H$3006)</f>
        <v>#DIV/0!</v>
      </c>
      <c r="L284" s="76">
        <f>SUMIF(Saída!$D$7:$D$3006,PG!D284,Saída!$G$7:$G$3006)</f>
        <v>0</v>
      </c>
      <c r="M284" s="76">
        <f>SUMIF(Saída!$D$7:$D$3006,PG!D284,Saída!$I$7:$I$3006)</f>
        <v>0</v>
      </c>
      <c r="N284" s="77">
        <f t="shared" si="16"/>
        <v>0</v>
      </c>
      <c r="O284" s="77">
        <f t="shared" si="17"/>
        <v>0</v>
      </c>
      <c r="P284" s="78">
        <f t="shared" si="18"/>
        <v>0</v>
      </c>
      <c r="Q284" s="99" t="str">
        <f t="shared" si="19"/>
        <v/>
      </c>
      <c r="R284" s="99"/>
      <c r="S284" s="69"/>
      <c r="T284" s="69"/>
      <c r="U284" s="69"/>
      <c r="V284" s="69"/>
      <c r="W284" s="69"/>
      <c r="X284" s="69"/>
      <c r="Y284" s="69"/>
      <c r="Z284" s="69"/>
    </row>
    <row r="285" spans="3:26" ht="30" customHeight="1">
      <c r="C285" s="32"/>
      <c r="D285" s="12"/>
      <c r="E285" s="33"/>
      <c r="F285" s="34"/>
      <c r="G285" s="35"/>
      <c r="H285" s="36"/>
      <c r="I285" s="2">
        <v>279</v>
      </c>
      <c r="J285" s="76">
        <f>SUMIF(Entrada!$D$7:$D$3006,D285,Entrada!$H$7:$H$3006)</f>
        <v>0</v>
      </c>
      <c r="K285" s="76" t="e">
        <f>SUMIF(Entrada!$D$7:$D$3006,PG!D285,Entrada!$L$7:$L$3006)/SUMIF(Entrada!$D$7:$D$3006,PG!D285,Entrada!$H$7:$H$3006)</f>
        <v>#DIV/0!</v>
      </c>
      <c r="L285" s="76">
        <f>SUMIF(Saída!$D$7:$D$3006,PG!D285,Saída!$G$7:$G$3006)</f>
        <v>0</v>
      </c>
      <c r="M285" s="76">
        <f>SUMIF(Saída!$D$7:$D$3006,PG!D285,Saída!$I$7:$I$3006)</f>
        <v>0</v>
      </c>
      <c r="N285" s="77">
        <f t="shared" si="16"/>
        <v>0</v>
      </c>
      <c r="O285" s="77">
        <f t="shared" si="17"/>
        <v>0</v>
      </c>
      <c r="P285" s="78">
        <f t="shared" si="18"/>
        <v>0</v>
      </c>
      <c r="Q285" s="99" t="str">
        <f t="shared" si="19"/>
        <v/>
      </c>
      <c r="R285" s="99"/>
      <c r="S285" s="69"/>
      <c r="T285" s="69"/>
      <c r="U285" s="69"/>
      <c r="V285" s="69"/>
      <c r="W285" s="69"/>
      <c r="X285" s="69"/>
      <c r="Y285" s="69"/>
      <c r="Z285" s="69"/>
    </row>
    <row r="286" spans="3:26" ht="30" customHeight="1">
      <c r="C286" s="32"/>
      <c r="D286" s="12"/>
      <c r="E286" s="33"/>
      <c r="F286" s="34"/>
      <c r="G286" s="35"/>
      <c r="H286" s="36"/>
      <c r="I286" s="2">
        <v>280</v>
      </c>
      <c r="J286" s="76">
        <f>SUMIF(Entrada!$D$7:$D$3006,D286,Entrada!$H$7:$H$3006)</f>
        <v>0</v>
      </c>
      <c r="K286" s="76" t="e">
        <f>SUMIF(Entrada!$D$7:$D$3006,PG!D286,Entrada!$L$7:$L$3006)/SUMIF(Entrada!$D$7:$D$3006,PG!D286,Entrada!$H$7:$H$3006)</f>
        <v>#DIV/0!</v>
      </c>
      <c r="L286" s="76">
        <f>SUMIF(Saída!$D$7:$D$3006,PG!D286,Saída!$G$7:$G$3006)</f>
        <v>0</v>
      </c>
      <c r="M286" s="76">
        <f>SUMIF(Saída!$D$7:$D$3006,PG!D286,Saída!$I$7:$I$3006)</f>
        <v>0</v>
      </c>
      <c r="N286" s="77">
        <f t="shared" si="16"/>
        <v>0</v>
      </c>
      <c r="O286" s="77">
        <f t="shared" si="17"/>
        <v>0</v>
      </c>
      <c r="P286" s="78">
        <f t="shared" si="18"/>
        <v>0</v>
      </c>
      <c r="Q286" s="99" t="str">
        <f t="shared" si="19"/>
        <v/>
      </c>
      <c r="R286" s="99"/>
      <c r="S286" s="69"/>
      <c r="T286" s="69"/>
      <c r="U286" s="69"/>
      <c r="V286" s="69"/>
      <c r="W286" s="69"/>
      <c r="X286" s="69"/>
      <c r="Y286" s="69"/>
      <c r="Z286" s="69"/>
    </row>
    <row r="287" spans="3:26" ht="30" customHeight="1">
      <c r="C287" s="32"/>
      <c r="D287" s="12"/>
      <c r="E287" s="33"/>
      <c r="F287" s="34"/>
      <c r="G287" s="35"/>
      <c r="H287" s="36"/>
      <c r="I287" s="2">
        <v>281</v>
      </c>
      <c r="J287" s="76">
        <f>SUMIF(Entrada!$D$7:$D$3006,D287,Entrada!$H$7:$H$3006)</f>
        <v>0</v>
      </c>
      <c r="K287" s="76" t="e">
        <f>SUMIF(Entrada!$D$7:$D$3006,PG!D287,Entrada!$L$7:$L$3006)/SUMIF(Entrada!$D$7:$D$3006,PG!D287,Entrada!$H$7:$H$3006)</f>
        <v>#DIV/0!</v>
      </c>
      <c r="L287" s="76">
        <f>SUMIF(Saída!$D$7:$D$3006,PG!D287,Saída!$G$7:$G$3006)</f>
        <v>0</v>
      </c>
      <c r="M287" s="76">
        <f>SUMIF(Saída!$D$7:$D$3006,PG!D287,Saída!$I$7:$I$3006)</f>
        <v>0</v>
      </c>
      <c r="N287" s="77">
        <f t="shared" si="16"/>
        <v>0</v>
      </c>
      <c r="O287" s="77">
        <f t="shared" si="17"/>
        <v>0</v>
      </c>
      <c r="P287" s="78">
        <f t="shared" si="18"/>
        <v>0</v>
      </c>
      <c r="Q287" s="99" t="str">
        <f t="shared" si="19"/>
        <v/>
      </c>
      <c r="R287" s="99"/>
      <c r="S287" s="69"/>
      <c r="T287" s="69"/>
      <c r="U287" s="69"/>
      <c r="V287" s="69"/>
      <c r="W287" s="69"/>
      <c r="X287" s="69"/>
      <c r="Y287" s="69"/>
      <c r="Z287" s="69"/>
    </row>
    <row r="288" spans="3:26" ht="30" customHeight="1">
      <c r="C288" s="32"/>
      <c r="D288" s="12"/>
      <c r="E288" s="33"/>
      <c r="F288" s="34"/>
      <c r="G288" s="35"/>
      <c r="H288" s="36"/>
      <c r="I288" s="2">
        <v>282</v>
      </c>
      <c r="J288" s="76">
        <f>SUMIF(Entrada!$D$7:$D$3006,D288,Entrada!$H$7:$H$3006)</f>
        <v>0</v>
      </c>
      <c r="K288" s="76" t="e">
        <f>SUMIF(Entrada!$D$7:$D$3006,PG!D288,Entrada!$L$7:$L$3006)/SUMIF(Entrada!$D$7:$D$3006,PG!D288,Entrada!$H$7:$H$3006)</f>
        <v>#DIV/0!</v>
      </c>
      <c r="L288" s="76">
        <f>SUMIF(Saída!$D$7:$D$3006,PG!D288,Saída!$G$7:$G$3006)</f>
        <v>0</v>
      </c>
      <c r="M288" s="76">
        <f>SUMIF(Saída!$D$7:$D$3006,PG!D288,Saída!$I$7:$I$3006)</f>
        <v>0</v>
      </c>
      <c r="N288" s="77">
        <f t="shared" si="16"/>
        <v>0</v>
      </c>
      <c r="O288" s="77">
        <f t="shared" si="17"/>
        <v>0</v>
      </c>
      <c r="P288" s="78">
        <f t="shared" si="18"/>
        <v>0</v>
      </c>
      <c r="Q288" s="99" t="str">
        <f t="shared" si="19"/>
        <v/>
      </c>
      <c r="R288" s="99"/>
      <c r="S288" s="69"/>
      <c r="T288" s="69"/>
      <c r="U288" s="69"/>
      <c r="V288" s="69"/>
      <c r="W288" s="69"/>
      <c r="X288" s="69"/>
      <c r="Y288" s="69"/>
      <c r="Z288" s="69"/>
    </row>
    <row r="289" spans="3:26" ht="30" customHeight="1">
      <c r="C289" s="32"/>
      <c r="D289" s="12"/>
      <c r="E289" s="33"/>
      <c r="F289" s="34"/>
      <c r="G289" s="35"/>
      <c r="H289" s="36"/>
      <c r="I289" s="2">
        <v>283</v>
      </c>
      <c r="J289" s="76">
        <f>SUMIF(Entrada!$D$7:$D$3006,D289,Entrada!$H$7:$H$3006)</f>
        <v>0</v>
      </c>
      <c r="K289" s="76" t="e">
        <f>SUMIF(Entrada!$D$7:$D$3006,PG!D289,Entrada!$L$7:$L$3006)/SUMIF(Entrada!$D$7:$D$3006,PG!D289,Entrada!$H$7:$H$3006)</f>
        <v>#DIV/0!</v>
      </c>
      <c r="L289" s="76">
        <f>SUMIF(Saída!$D$7:$D$3006,PG!D289,Saída!$G$7:$G$3006)</f>
        <v>0</v>
      </c>
      <c r="M289" s="76">
        <f>SUMIF(Saída!$D$7:$D$3006,PG!D289,Saída!$I$7:$I$3006)</f>
        <v>0</v>
      </c>
      <c r="N289" s="77">
        <f t="shared" si="16"/>
        <v>0</v>
      </c>
      <c r="O289" s="77">
        <f t="shared" si="17"/>
        <v>0</v>
      </c>
      <c r="P289" s="78">
        <f t="shared" si="18"/>
        <v>0</v>
      </c>
      <c r="Q289" s="99" t="str">
        <f t="shared" si="19"/>
        <v/>
      </c>
      <c r="R289" s="99"/>
      <c r="S289" s="69"/>
      <c r="T289" s="69"/>
      <c r="U289" s="69"/>
      <c r="V289" s="69"/>
      <c r="W289" s="69"/>
      <c r="X289" s="69"/>
      <c r="Y289" s="69"/>
      <c r="Z289" s="69"/>
    </row>
    <row r="290" spans="3:26" ht="30" customHeight="1">
      <c r="C290" s="32"/>
      <c r="D290" s="12"/>
      <c r="E290" s="33"/>
      <c r="F290" s="34"/>
      <c r="G290" s="35"/>
      <c r="H290" s="36"/>
      <c r="I290" s="2">
        <v>284</v>
      </c>
      <c r="J290" s="76">
        <f>SUMIF(Entrada!$D$7:$D$3006,D290,Entrada!$H$7:$H$3006)</f>
        <v>0</v>
      </c>
      <c r="K290" s="76" t="e">
        <f>SUMIF(Entrada!$D$7:$D$3006,PG!D290,Entrada!$L$7:$L$3006)/SUMIF(Entrada!$D$7:$D$3006,PG!D290,Entrada!$H$7:$H$3006)</f>
        <v>#DIV/0!</v>
      </c>
      <c r="L290" s="76">
        <f>SUMIF(Saída!$D$7:$D$3006,PG!D290,Saída!$G$7:$G$3006)</f>
        <v>0</v>
      </c>
      <c r="M290" s="76">
        <f>SUMIF(Saída!$D$7:$D$3006,PG!D290,Saída!$I$7:$I$3006)</f>
        <v>0</v>
      </c>
      <c r="N290" s="77">
        <f t="shared" si="16"/>
        <v>0</v>
      </c>
      <c r="O290" s="77">
        <f t="shared" si="17"/>
        <v>0</v>
      </c>
      <c r="P290" s="78">
        <f t="shared" si="18"/>
        <v>0</v>
      </c>
      <c r="Q290" s="99" t="str">
        <f t="shared" si="19"/>
        <v/>
      </c>
      <c r="R290" s="99"/>
      <c r="S290" s="69"/>
      <c r="T290" s="69"/>
      <c r="U290" s="69"/>
      <c r="V290" s="69"/>
      <c r="W290" s="69"/>
      <c r="X290" s="69"/>
      <c r="Y290" s="69"/>
      <c r="Z290" s="69"/>
    </row>
    <row r="291" spans="3:26" ht="30" customHeight="1">
      <c r="C291" s="32"/>
      <c r="D291" s="12"/>
      <c r="E291" s="33"/>
      <c r="F291" s="34"/>
      <c r="G291" s="35"/>
      <c r="H291" s="36"/>
      <c r="I291" s="2">
        <v>285</v>
      </c>
      <c r="J291" s="76">
        <f>SUMIF(Entrada!$D$7:$D$3006,D291,Entrada!$H$7:$H$3006)</f>
        <v>0</v>
      </c>
      <c r="K291" s="76" t="e">
        <f>SUMIF(Entrada!$D$7:$D$3006,PG!D291,Entrada!$L$7:$L$3006)/SUMIF(Entrada!$D$7:$D$3006,PG!D291,Entrada!$H$7:$H$3006)</f>
        <v>#DIV/0!</v>
      </c>
      <c r="L291" s="76">
        <f>SUMIF(Saída!$D$7:$D$3006,PG!D291,Saída!$G$7:$G$3006)</f>
        <v>0</v>
      </c>
      <c r="M291" s="76">
        <f>SUMIF(Saída!$D$7:$D$3006,PG!D291,Saída!$I$7:$I$3006)</f>
        <v>0</v>
      </c>
      <c r="N291" s="77">
        <f t="shared" si="16"/>
        <v>0</v>
      </c>
      <c r="O291" s="77">
        <f t="shared" si="17"/>
        <v>0</v>
      </c>
      <c r="P291" s="78">
        <f t="shared" si="18"/>
        <v>0</v>
      </c>
      <c r="Q291" s="99" t="str">
        <f t="shared" si="19"/>
        <v/>
      </c>
      <c r="R291" s="99"/>
      <c r="S291" s="69"/>
      <c r="T291" s="69"/>
      <c r="U291" s="69"/>
      <c r="V291" s="69"/>
      <c r="W291" s="69"/>
      <c r="X291" s="69"/>
      <c r="Y291" s="69"/>
      <c r="Z291" s="69"/>
    </row>
    <row r="292" spans="3:26" ht="30" customHeight="1">
      <c r="C292" s="32"/>
      <c r="D292" s="12"/>
      <c r="E292" s="33"/>
      <c r="F292" s="34"/>
      <c r="G292" s="35"/>
      <c r="H292" s="36"/>
      <c r="I292" s="2">
        <v>286</v>
      </c>
      <c r="J292" s="76">
        <f>SUMIF(Entrada!$D$7:$D$3006,D292,Entrada!$H$7:$H$3006)</f>
        <v>0</v>
      </c>
      <c r="K292" s="76" t="e">
        <f>SUMIF(Entrada!$D$7:$D$3006,PG!D292,Entrada!$L$7:$L$3006)/SUMIF(Entrada!$D$7:$D$3006,PG!D292,Entrada!$H$7:$H$3006)</f>
        <v>#DIV/0!</v>
      </c>
      <c r="L292" s="76">
        <f>SUMIF(Saída!$D$7:$D$3006,PG!D292,Saída!$G$7:$G$3006)</f>
        <v>0</v>
      </c>
      <c r="M292" s="76">
        <f>SUMIF(Saída!$D$7:$D$3006,PG!D292,Saída!$I$7:$I$3006)</f>
        <v>0</v>
      </c>
      <c r="N292" s="77">
        <f t="shared" si="16"/>
        <v>0</v>
      </c>
      <c r="O292" s="77">
        <f t="shared" si="17"/>
        <v>0</v>
      </c>
      <c r="P292" s="78">
        <f t="shared" si="18"/>
        <v>0</v>
      </c>
      <c r="Q292" s="99" t="str">
        <f t="shared" si="19"/>
        <v/>
      </c>
      <c r="R292" s="99"/>
      <c r="S292" s="69"/>
      <c r="T292" s="69"/>
      <c r="U292" s="69"/>
      <c r="V292" s="69"/>
      <c r="W292" s="69"/>
      <c r="X292" s="69"/>
      <c r="Y292" s="69"/>
      <c r="Z292" s="69"/>
    </row>
    <row r="293" spans="3:26" ht="30" customHeight="1">
      <c r="C293" s="32"/>
      <c r="D293" s="12"/>
      <c r="E293" s="33"/>
      <c r="F293" s="34"/>
      <c r="G293" s="35"/>
      <c r="H293" s="36"/>
      <c r="I293" s="2">
        <v>287</v>
      </c>
      <c r="J293" s="76">
        <f>SUMIF(Entrada!$D$7:$D$3006,D293,Entrada!$H$7:$H$3006)</f>
        <v>0</v>
      </c>
      <c r="K293" s="76" t="e">
        <f>SUMIF(Entrada!$D$7:$D$3006,PG!D293,Entrada!$L$7:$L$3006)/SUMIF(Entrada!$D$7:$D$3006,PG!D293,Entrada!$H$7:$H$3006)</f>
        <v>#DIV/0!</v>
      </c>
      <c r="L293" s="76">
        <f>SUMIF(Saída!$D$7:$D$3006,PG!D293,Saída!$G$7:$G$3006)</f>
        <v>0</v>
      </c>
      <c r="M293" s="76">
        <f>SUMIF(Saída!$D$7:$D$3006,PG!D293,Saída!$I$7:$I$3006)</f>
        <v>0</v>
      </c>
      <c r="N293" s="77">
        <f t="shared" si="16"/>
        <v>0</v>
      </c>
      <c r="O293" s="77">
        <f t="shared" si="17"/>
        <v>0</v>
      </c>
      <c r="P293" s="78">
        <f t="shared" si="18"/>
        <v>0</v>
      </c>
      <c r="Q293" s="99" t="str">
        <f t="shared" si="19"/>
        <v/>
      </c>
      <c r="R293" s="99"/>
      <c r="S293" s="69"/>
      <c r="T293" s="69"/>
      <c r="U293" s="69"/>
      <c r="V293" s="69"/>
      <c r="W293" s="69"/>
      <c r="X293" s="69"/>
      <c r="Y293" s="69"/>
      <c r="Z293" s="69"/>
    </row>
    <row r="294" spans="3:26" ht="30" customHeight="1">
      <c r="C294" s="32"/>
      <c r="D294" s="12"/>
      <c r="E294" s="33"/>
      <c r="F294" s="34"/>
      <c r="G294" s="35"/>
      <c r="H294" s="36"/>
      <c r="I294" s="2">
        <v>288</v>
      </c>
      <c r="J294" s="76">
        <f>SUMIF(Entrada!$D$7:$D$3006,D294,Entrada!$H$7:$H$3006)</f>
        <v>0</v>
      </c>
      <c r="K294" s="76" t="e">
        <f>SUMIF(Entrada!$D$7:$D$3006,PG!D294,Entrada!$L$7:$L$3006)/SUMIF(Entrada!$D$7:$D$3006,PG!D294,Entrada!$H$7:$H$3006)</f>
        <v>#DIV/0!</v>
      </c>
      <c r="L294" s="76">
        <f>SUMIF(Saída!$D$7:$D$3006,PG!D294,Saída!$G$7:$G$3006)</f>
        <v>0</v>
      </c>
      <c r="M294" s="76">
        <f>SUMIF(Saída!$D$7:$D$3006,PG!D294,Saída!$I$7:$I$3006)</f>
        <v>0</v>
      </c>
      <c r="N294" s="77">
        <f t="shared" si="16"/>
        <v>0</v>
      </c>
      <c r="O294" s="77">
        <f t="shared" si="17"/>
        <v>0</v>
      </c>
      <c r="P294" s="78">
        <f t="shared" si="18"/>
        <v>0</v>
      </c>
      <c r="Q294" s="99" t="str">
        <f t="shared" si="19"/>
        <v/>
      </c>
      <c r="R294" s="99"/>
      <c r="S294" s="69"/>
      <c r="T294" s="69"/>
      <c r="U294" s="69"/>
      <c r="V294" s="69"/>
      <c r="W294" s="69"/>
      <c r="X294" s="69"/>
      <c r="Y294" s="69"/>
      <c r="Z294" s="69"/>
    </row>
    <row r="295" spans="3:26" ht="30" customHeight="1">
      <c r="C295" s="32"/>
      <c r="D295" s="12"/>
      <c r="E295" s="33"/>
      <c r="F295" s="34"/>
      <c r="G295" s="35"/>
      <c r="H295" s="36"/>
      <c r="I295" s="2">
        <v>289</v>
      </c>
      <c r="J295" s="76">
        <f>SUMIF(Entrada!$D$7:$D$3006,D295,Entrada!$H$7:$H$3006)</f>
        <v>0</v>
      </c>
      <c r="K295" s="76" t="e">
        <f>SUMIF(Entrada!$D$7:$D$3006,PG!D295,Entrada!$L$7:$L$3006)/SUMIF(Entrada!$D$7:$D$3006,PG!D295,Entrada!$H$7:$H$3006)</f>
        <v>#DIV/0!</v>
      </c>
      <c r="L295" s="76">
        <f>SUMIF(Saída!$D$7:$D$3006,PG!D295,Saída!$G$7:$G$3006)</f>
        <v>0</v>
      </c>
      <c r="M295" s="76">
        <f>SUMIF(Saída!$D$7:$D$3006,PG!D295,Saída!$I$7:$I$3006)</f>
        <v>0</v>
      </c>
      <c r="N295" s="77">
        <f t="shared" si="16"/>
        <v>0</v>
      </c>
      <c r="O295" s="77">
        <f t="shared" si="17"/>
        <v>0</v>
      </c>
      <c r="P295" s="78">
        <f t="shared" si="18"/>
        <v>0</v>
      </c>
      <c r="Q295" s="99" t="str">
        <f t="shared" si="19"/>
        <v/>
      </c>
      <c r="R295" s="99"/>
      <c r="S295" s="69"/>
      <c r="T295" s="69"/>
      <c r="U295" s="69"/>
      <c r="V295" s="69"/>
      <c r="W295" s="69"/>
      <c r="X295" s="69"/>
      <c r="Y295" s="69"/>
      <c r="Z295" s="69"/>
    </row>
    <row r="296" spans="3:26" ht="30" customHeight="1">
      <c r="C296" s="32"/>
      <c r="D296" s="12"/>
      <c r="E296" s="33"/>
      <c r="F296" s="34"/>
      <c r="G296" s="35"/>
      <c r="H296" s="36"/>
      <c r="I296" s="2">
        <v>290</v>
      </c>
      <c r="J296" s="76">
        <f>SUMIF(Entrada!$D$7:$D$3006,D296,Entrada!$H$7:$H$3006)</f>
        <v>0</v>
      </c>
      <c r="K296" s="76" t="e">
        <f>SUMIF(Entrada!$D$7:$D$3006,PG!D296,Entrada!$L$7:$L$3006)/SUMIF(Entrada!$D$7:$D$3006,PG!D296,Entrada!$H$7:$H$3006)</f>
        <v>#DIV/0!</v>
      </c>
      <c r="L296" s="76">
        <f>SUMIF(Saída!$D$7:$D$3006,PG!D296,Saída!$G$7:$G$3006)</f>
        <v>0</v>
      </c>
      <c r="M296" s="76">
        <f>SUMIF(Saída!$D$7:$D$3006,PG!D296,Saída!$I$7:$I$3006)</f>
        <v>0</v>
      </c>
      <c r="N296" s="77">
        <f t="shared" si="16"/>
        <v>0</v>
      </c>
      <c r="O296" s="77">
        <f t="shared" si="17"/>
        <v>0</v>
      </c>
      <c r="P296" s="78">
        <f t="shared" si="18"/>
        <v>0</v>
      </c>
      <c r="Q296" s="99" t="str">
        <f t="shared" si="19"/>
        <v/>
      </c>
      <c r="R296" s="99"/>
      <c r="S296" s="69"/>
      <c r="T296" s="69"/>
      <c r="U296" s="69"/>
      <c r="V296" s="69"/>
      <c r="W296" s="69"/>
      <c r="X296" s="69"/>
      <c r="Y296" s="69"/>
      <c r="Z296" s="69"/>
    </row>
    <row r="297" spans="3:26" ht="30" customHeight="1">
      <c r="C297" s="32"/>
      <c r="D297" s="12"/>
      <c r="E297" s="33"/>
      <c r="F297" s="34"/>
      <c r="G297" s="35"/>
      <c r="H297" s="36"/>
      <c r="I297" s="2">
        <v>291</v>
      </c>
      <c r="J297" s="76">
        <f>SUMIF(Entrada!$D$7:$D$3006,D297,Entrada!$H$7:$H$3006)</f>
        <v>0</v>
      </c>
      <c r="K297" s="76" t="e">
        <f>SUMIF(Entrada!$D$7:$D$3006,PG!D297,Entrada!$L$7:$L$3006)/SUMIF(Entrada!$D$7:$D$3006,PG!D297,Entrada!$H$7:$H$3006)</f>
        <v>#DIV/0!</v>
      </c>
      <c r="L297" s="76">
        <f>SUMIF(Saída!$D$7:$D$3006,PG!D297,Saída!$G$7:$G$3006)</f>
        <v>0</v>
      </c>
      <c r="M297" s="76">
        <f>SUMIF(Saída!$D$7:$D$3006,PG!D297,Saída!$I$7:$I$3006)</f>
        <v>0</v>
      </c>
      <c r="N297" s="77">
        <f t="shared" si="16"/>
        <v>0</v>
      </c>
      <c r="O297" s="77">
        <f t="shared" si="17"/>
        <v>0</v>
      </c>
      <c r="P297" s="78">
        <f t="shared" si="18"/>
        <v>0</v>
      </c>
      <c r="Q297" s="99" t="str">
        <f t="shared" si="19"/>
        <v/>
      </c>
      <c r="R297" s="99"/>
      <c r="S297" s="69"/>
      <c r="T297" s="69"/>
      <c r="U297" s="69"/>
      <c r="V297" s="69"/>
      <c r="W297" s="69"/>
      <c r="X297" s="69"/>
      <c r="Y297" s="69"/>
      <c r="Z297" s="69"/>
    </row>
    <row r="298" spans="3:26" ht="30" customHeight="1">
      <c r="C298" s="32"/>
      <c r="D298" s="12"/>
      <c r="E298" s="33"/>
      <c r="F298" s="34"/>
      <c r="G298" s="35"/>
      <c r="H298" s="36"/>
      <c r="I298" s="2">
        <v>292</v>
      </c>
      <c r="J298" s="76">
        <f>SUMIF(Entrada!$D$7:$D$3006,D298,Entrada!$H$7:$H$3006)</f>
        <v>0</v>
      </c>
      <c r="K298" s="76" t="e">
        <f>SUMIF(Entrada!$D$7:$D$3006,PG!D298,Entrada!$L$7:$L$3006)/SUMIF(Entrada!$D$7:$D$3006,PG!D298,Entrada!$H$7:$H$3006)</f>
        <v>#DIV/0!</v>
      </c>
      <c r="L298" s="76">
        <f>SUMIF(Saída!$D$7:$D$3006,PG!D298,Saída!$G$7:$G$3006)</f>
        <v>0</v>
      </c>
      <c r="M298" s="76">
        <f>SUMIF(Saída!$D$7:$D$3006,PG!D298,Saída!$I$7:$I$3006)</f>
        <v>0</v>
      </c>
      <c r="N298" s="77">
        <f t="shared" si="16"/>
        <v>0</v>
      </c>
      <c r="O298" s="77">
        <f t="shared" si="17"/>
        <v>0</v>
      </c>
      <c r="P298" s="78">
        <f t="shared" si="18"/>
        <v>0</v>
      </c>
      <c r="Q298" s="99" t="str">
        <f t="shared" si="19"/>
        <v/>
      </c>
      <c r="R298" s="99"/>
      <c r="S298" s="69"/>
      <c r="T298" s="69"/>
      <c r="U298" s="69"/>
      <c r="V298" s="69"/>
      <c r="W298" s="69"/>
      <c r="X298" s="69"/>
      <c r="Y298" s="69"/>
      <c r="Z298" s="69"/>
    </row>
    <row r="299" spans="3:26" ht="30" customHeight="1">
      <c r="C299" s="32"/>
      <c r="D299" s="12"/>
      <c r="E299" s="33"/>
      <c r="F299" s="34"/>
      <c r="G299" s="35"/>
      <c r="H299" s="36"/>
      <c r="I299" s="2">
        <v>293</v>
      </c>
      <c r="J299" s="76">
        <f>SUMIF(Entrada!$D$7:$D$3006,D299,Entrada!$H$7:$H$3006)</f>
        <v>0</v>
      </c>
      <c r="K299" s="76" t="e">
        <f>SUMIF(Entrada!$D$7:$D$3006,PG!D299,Entrada!$L$7:$L$3006)/SUMIF(Entrada!$D$7:$D$3006,PG!D299,Entrada!$H$7:$H$3006)</f>
        <v>#DIV/0!</v>
      </c>
      <c r="L299" s="76">
        <f>SUMIF(Saída!$D$7:$D$3006,PG!D299,Saída!$G$7:$G$3006)</f>
        <v>0</v>
      </c>
      <c r="M299" s="76">
        <f>SUMIF(Saída!$D$7:$D$3006,PG!D299,Saída!$I$7:$I$3006)</f>
        <v>0</v>
      </c>
      <c r="N299" s="77">
        <f t="shared" si="16"/>
        <v>0</v>
      </c>
      <c r="O299" s="77">
        <f t="shared" si="17"/>
        <v>0</v>
      </c>
      <c r="P299" s="78">
        <f t="shared" si="18"/>
        <v>0</v>
      </c>
      <c r="Q299" s="99" t="str">
        <f t="shared" si="19"/>
        <v/>
      </c>
      <c r="R299" s="99"/>
      <c r="S299" s="69"/>
      <c r="T299" s="69"/>
      <c r="U299" s="69"/>
      <c r="V299" s="69"/>
      <c r="W299" s="69"/>
      <c r="X299" s="69"/>
      <c r="Y299" s="69"/>
      <c r="Z299" s="69"/>
    </row>
    <row r="300" spans="3:26" ht="30" customHeight="1">
      <c r="C300" s="32"/>
      <c r="D300" s="12"/>
      <c r="E300" s="33"/>
      <c r="F300" s="34"/>
      <c r="G300" s="35"/>
      <c r="H300" s="36"/>
      <c r="I300" s="2">
        <v>294</v>
      </c>
      <c r="J300" s="76">
        <f>SUMIF(Entrada!$D$7:$D$3006,D300,Entrada!$H$7:$H$3006)</f>
        <v>0</v>
      </c>
      <c r="K300" s="76" t="e">
        <f>SUMIF(Entrada!$D$7:$D$3006,PG!D300,Entrada!$L$7:$L$3006)/SUMIF(Entrada!$D$7:$D$3006,PG!D300,Entrada!$H$7:$H$3006)</f>
        <v>#DIV/0!</v>
      </c>
      <c r="L300" s="76">
        <f>SUMIF(Saída!$D$7:$D$3006,PG!D300,Saída!$G$7:$G$3006)</f>
        <v>0</v>
      </c>
      <c r="M300" s="76">
        <f>SUMIF(Saída!$D$7:$D$3006,PG!D300,Saída!$I$7:$I$3006)</f>
        <v>0</v>
      </c>
      <c r="N300" s="77">
        <f t="shared" si="16"/>
        <v>0</v>
      </c>
      <c r="O300" s="77">
        <f t="shared" si="17"/>
        <v>0</v>
      </c>
      <c r="P300" s="78">
        <f t="shared" si="18"/>
        <v>0</v>
      </c>
      <c r="Q300" s="99" t="str">
        <f t="shared" si="19"/>
        <v/>
      </c>
      <c r="R300" s="99"/>
      <c r="S300" s="69"/>
      <c r="T300" s="69"/>
      <c r="U300" s="69"/>
      <c r="V300" s="69"/>
      <c r="W300" s="69"/>
      <c r="X300" s="69"/>
      <c r="Y300" s="69"/>
      <c r="Z300" s="69"/>
    </row>
    <row r="301" spans="3:26" ht="30" customHeight="1">
      <c r="C301" s="32"/>
      <c r="D301" s="12"/>
      <c r="E301" s="33"/>
      <c r="F301" s="34"/>
      <c r="G301" s="35"/>
      <c r="H301" s="36"/>
      <c r="I301" s="2">
        <v>295</v>
      </c>
      <c r="J301" s="76">
        <f>SUMIF(Entrada!$D$7:$D$3006,D301,Entrada!$H$7:$H$3006)</f>
        <v>0</v>
      </c>
      <c r="K301" s="76" t="e">
        <f>SUMIF(Entrada!$D$7:$D$3006,PG!D301,Entrada!$L$7:$L$3006)/SUMIF(Entrada!$D$7:$D$3006,PG!D301,Entrada!$H$7:$H$3006)</f>
        <v>#DIV/0!</v>
      </c>
      <c r="L301" s="76">
        <f>SUMIF(Saída!$D$7:$D$3006,PG!D301,Saída!$G$7:$G$3006)</f>
        <v>0</v>
      </c>
      <c r="M301" s="76">
        <f>SUMIF(Saída!$D$7:$D$3006,PG!D301,Saída!$I$7:$I$3006)</f>
        <v>0</v>
      </c>
      <c r="N301" s="77">
        <f t="shared" si="16"/>
        <v>0</v>
      </c>
      <c r="O301" s="77">
        <f t="shared" si="17"/>
        <v>0</v>
      </c>
      <c r="P301" s="78">
        <f t="shared" si="18"/>
        <v>0</v>
      </c>
      <c r="Q301" s="99" t="str">
        <f t="shared" si="19"/>
        <v/>
      </c>
      <c r="R301" s="99"/>
      <c r="S301" s="69"/>
      <c r="T301" s="69"/>
      <c r="U301" s="69"/>
      <c r="V301" s="69"/>
      <c r="W301" s="69"/>
      <c r="X301" s="69"/>
      <c r="Y301" s="69"/>
      <c r="Z301" s="69"/>
    </row>
    <row r="302" spans="3:26" ht="30" customHeight="1">
      <c r="C302" s="32"/>
      <c r="D302" s="12"/>
      <c r="E302" s="33"/>
      <c r="F302" s="34"/>
      <c r="G302" s="35"/>
      <c r="H302" s="36"/>
      <c r="I302" s="2">
        <v>296</v>
      </c>
      <c r="J302" s="76">
        <f>SUMIF(Entrada!$D$7:$D$3006,D302,Entrada!$H$7:$H$3006)</f>
        <v>0</v>
      </c>
      <c r="K302" s="76" t="e">
        <f>SUMIF(Entrada!$D$7:$D$3006,PG!D302,Entrada!$L$7:$L$3006)/SUMIF(Entrada!$D$7:$D$3006,PG!D302,Entrada!$H$7:$H$3006)</f>
        <v>#DIV/0!</v>
      </c>
      <c r="L302" s="76">
        <f>SUMIF(Saída!$D$7:$D$3006,PG!D302,Saída!$G$7:$G$3006)</f>
        <v>0</v>
      </c>
      <c r="M302" s="76">
        <f>SUMIF(Saída!$D$7:$D$3006,PG!D302,Saída!$I$7:$I$3006)</f>
        <v>0</v>
      </c>
      <c r="N302" s="77">
        <f t="shared" si="16"/>
        <v>0</v>
      </c>
      <c r="O302" s="77">
        <f t="shared" si="17"/>
        <v>0</v>
      </c>
      <c r="P302" s="78">
        <f t="shared" si="18"/>
        <v>0</v>
      </c>
      <c r="Q302" s="99" t="str">
        <f t="shared" si="19"/>
        <v/>
      </c>
      <c r="R302" s="99"/>
      <c r="S302" s="69"/>
      <c r="T302" s="69"/>
      <c r="U302" s="69"/>
      <c r="V302" s="69"/>
      <c r="W302" s="69"/>
      <c r="X302" s="69"/>
      <c r="Y302" s="69"/>
      <c r="Z302" s="69"/>
    </row>
    <row r="303" spans="3:26" ht="30" customHeight="1">
      <c r="C303" s="32"/>
      <c r="D303" s="12"/>
      <c r="E303" s="33"/>
      <c r="F303" s="34"/>
      <c r="G303" s="35"/>
      <c r="H303" s="36"/>
      <c r="I303" s="2">
        <v>297</v>
      </c>
      <c r="J303" s="76">
        <f>SUMIF(Entrada!$D$7:$D$3006,D303,Entrada!$H$7:$H$3006)</f>
        <v>0</v>
      </c>
      <c r="K303" s="76" t="e">
        <f>SUMIF(Entrada!$D$7:$D$3006,PG!D303,Entrada!$L$7:$L$3006)/SUMIF(Entrada!$D$7:$D$3006,PG!D303,Entrada!$H$7:$H$3006)</f>
        <v>#DIV/0!</v>
      </c>
      <c r="L303" s="76">
        <f>SUMIF(Saída!$D$7:$D$3006,PG!D303,Saída!$G$7:$G$3006)</f>
        <v>0</v>
      </c>
      <c r="M303" s="76">
        <f>SUMIF(Saída!$D$7:$D$3006,PG!D303,Saída!$I$7:$I$3006)</f>
        <v>0</v>
      </c>
      <c r="N303" s="77">
        <f t="shared" si="16"/>
        <v>0</v>
      </c>
      <c r="O303" s="77">
        <f t="shared" si="17"/>
        <v>0</v>
      </c>
      <c r="P303" s="78">
        <f t="shared" si="18"/>
        <v>0</v>
      </c>
      <c r="Q303" s="99" t="str">
        <f t="shared" si="19"/>
        <v/>
      </c>
      <c r="R303" s="99"/>
      <c r="S303" s="69"/>
      <c r="T303" s="69"/>
      <c r="U303" s="69"/>
      <c r="V303" s="69"/>
      <c r="W303" s="69"/>
      <c r="X303" s="69"/>
      <c r="Y303" s="69"/>
      <c r="Z303" s="69"/>
    </row>
    <row r="304" spans="3:26" ht="30" customHeight="1">
      <c r="C304" s="32"/>
      <c r="D304" s="12"/>
      <c r="E304" s="33"/>
      <c r="F304" s="34"/>
      <c r="G304" s="35"/>
      <c r="H304" s="36"/>
      <c r="I304" s="2">
        <v>298</v>
      </c>
      <c r="J304" s="76">
        <f>SUMIF(Entrada!$D$7:$D$3006,D304,Entrada!$H$7:$H$3006)</f>
        <v>0</v>
      </c>
      <c r="K304" s="76" t="e">
        <f>SUMIF(Entrada!$D$7:$D$3006,PG!D304,Entrada!$L$7:$L$3006)/SUMIF(Entrada!$D$7:$D$3006,PG!D304,Entrada!$H$7:$H$3006)</f>
        <v>#DIV/0!</v>
      </c>
      <c r="L304" s="76">
        <f>SUMIF(Saída!$D$7:$D$3006,PG!D304,Saída!$G$7:$G$3006)</f>
        <v>0</v>
      </c>
      <c r="M304" s="76">
        <f>SUMIF(Saída!$D$7:$D$3006,PG!D304,Saída!$I$7:$I$3006)</f>
        <v>0</v>
      </c>
      <c r="N304" s="77">
        <f t="shared" si="16"/>
        <v>0</v>
      </c>
      <c r="O304" s="77">
        <f t="shared" si="17"/>
        <v>0</v>
      </c>
      <c r="P304" s="78">
        <f t="shared" si="18"/>
        <v>0</v>
      </c>
      <c r="Q304" s="99" t="str">
        <f t="shared" si="19"/>
        <v/>
      </c>
      <c r="R304" s="99"/>
      <c r="S304" s="69"/>
      <c r="T304" s="69"/>
      <c r="U304" s="69"/>
      <c r="V304" s="69"/>
      <c r="W304" s="69"/>
      <c r="X304" s="69"/>
      <c r="Y304" s="69"/>
      <c r="Z304" s="69"/>
    </row>
    <row r="305" spans="3:26" ht="30" customHeight="1">
      <c r="C305" s="32"/>
      <c r="D305" s="12"/>
      <c r="E305" s="33"/>
      <c r="F305" s="34"/>
      <c r="G305" s="35"/>
      <c r="H305" s="36"/>
      <c r="I305" s="2">
        <v>299</v>
      </c>
      <c r="J305" s="76">
        <f>SUMIF(Entrada!$D$7:$D$3006,D305,Entrada!$H$7:$H$3006)</f>
        <v>0</v>
      </c>
      <c r="K305" s="76" t="e">
        <f>SUMIF(Entrada!$D$7:$D$3006,PG!D305,Entrada!$L$7:$L$3006)/SUMIF(Entrada!$D$7:$D$3006,PG!D305,Entrada!$H$7:$H$3006)</f>
        <v>#DIV/0!</v>
      </c>
      <c r="L305" s="76">
        <f>SUMIF(Saída!$D$7:$D$3006,PG!D305,Saída!$G$7:$G$3006)</f>
        <v>0</v>
      </c>
      <c r="M305" s="76">
        <f>SUMIF(Saída!$D$7:$D$3006,PG!D305,Saída!$I$7:$I$3006)</f>
        <v>0</v>
      </c>
      <c r="N305" s="77">
        <f t="shared" si="16"/>
        <v>0</v>
      </c>
      <c r="O305" s="77">
        <f t="shared" si="17"/>
        <v>0</v>
      </c>
      <c r="P305" s="78">
        <f t="shared" si="18"/>
        <v>0</v>
      </c>
      <c r="Q305" s="99" t="str">
        <f t="shared" si="19"/>
        <v/>
      </c>
      <c r="R305" s="99"/>
      <c r="S305" s="69"/>
      <c r="T305" s="69"/>
      <c r="U305" s="69"/>
      <c r="V305" s="69"/>
      <c r="W305" s="69"/>
      <c r="X305" s="69"/>
      <c r="Y305" s="69"/>
      <c r="Z305" s="69"/>
    </row>
    <row r="306" spans="3:26" ht="30" customHeight="1">
      <c r="C306" s="32"/>
      <c r="D306" s="12"/>
      <c r="E306" s="33"/>
      <c r="F306" s="34"/>
      <c r="G306" s="35"/>
      <c r="H306" s="36"/>
      <c r="I306" s="2">
        <v>300</v>
      </c>
      <c r="J306" s="76">
        <f>SUMIF(Entrada!$D$7:$D$3006,D306,Entrada!$H$7:$H$3006)</f>
        <v>0</v>
      </c>
      <c r="K306" s="76" t="e">
        <f>SUMIF(Entrada!$D$7:$D$3006,PG!D306,Entrada!$L$7:$L$3006)/SUMIF(Entrada!$D$7:$D$3006,PG!D306,Entrada!$H$7:$H$3006)</f>
        <v>#DIV/0!</v>
      </c>
      <c r="L306" s="76">
        <f>SUMIF(Saída!$D$7:$D$3006,PG!D306,Saída!$G$7:$G$3006)</f>
        <v>0</v>
      </c>
      <c r="M306" s="76">
        <f>SUMIF(Saída!$D$7:$D$3006,PG!D306,Saída!$I$7:$I$3006)</f>
        <v>0</v>
      </c>
      <c r="N306" s="77">
        <f t="shared" si="16"/>
        <v>0</v>
      </c>
      <c r="O306" s="77">
        <f t="shared" si="17"/>
        <v>0</v>
      </c>
      <c r="P306" s="78">
        <f t="shared" si="18"/>
        <v>0</v>
      </c>
      <c r="Q306" s="99" t="str">
        <f t="shared" si="19"/>
        <v/>
      </c>
      <c r="R306" s="99"/>
      <c r="S306" s="69"/>
      <c r="T306" s="69"/>
      <c r="U306" s="69"/>
      <c r="V306" s="69"/>
      <c r="W306" s="69"/>
      <c r="X306" s="69"/>
      <c r="Y306" s="69"/>
      <c r="Z306" s="69"/>
    </row>
    <row r="307" spans="3:26" ht="30" customHeight="1">
      <c r="C307" s="32"/>
      <c r="D307" s="12"/>
      <c r="E307" s="33"/>
      <c r="F307" s="34"/>
      <c r="G307" s="35"/>
      <c r="H307" s="36"/>
      <c r="I307" s="2">
        <v>301</v>
      </c>
      <c r="J307" s="76">
        <f>SUMIF(Entrada!$D$7:$D$3006,D307,Entrada!$H$7:$H$3006)</f>
        <v>0</v>
      </c>
      <c r="K307" s="76" t="e">
        <f>SUMIF(Entrada!$D$7:$D$3006,PG!D307,Entrada!$L$7:$L$3006)/SUMIF(Entrada!$D$7:$D$3006,PG!D307,Entrada!$H$7:$H$3006)</f>
        <v>#DIV/0!</v>
      </c>
      <c r="L307" s="76">
        <f>SUMIF(Saída!$D$7:$D$3006,PG!D307,Saída!$G$7:$G$3006)</f>
        <v>0</v>
      </c>
      <c r="M307" s="76">
        <f>SUMIF(Saída!$D$7:$D$3006,PG!D307,Saída!$I$7:$I$3006)</f>
        <v>0</v>
      </c>
      <c r="N307" s="77">
        <f t="shared" si="16"/>
        <v>0</v>
      </c>
      <c r="O307" s="77">
        <f t="shared" si="17"/>
        <v>0</v>
      </c>
      <c r="P307" s="78">
        <f t="shared" si="18"/>
        <v>0</v>
      </c>
      <c r="Q307" s="99" t="str">
        <f t="shared" si="19"/>
        <v/>
      </c>
      <c r="R307" s="99"/>
      <c r="S307" s="69"/>
      <c r="T307" s="69"/>
      <c r="U307" s="69"/>
      <c r="V307" s="69"/>
      <c r="W307" s="69"/>
      <c r="X307" s="69"/>
      <c r="Y307" s="69"/>
      <c r="Z307" s="69"/>
    </row>
    <row r="308" spans="3:26" ht="30" customHeight="1">
      <c r="C308" s="32"/>
      <c r="D308" s="12"/>
      <c r="E308" s="33"/>
      <c r="F308" s="34"/>
      <c r="G308" s="35"/>
      <c r="H308" s="36"/>
      <c r="I308" s="2">
        <v>302</v>
      </c>
      <c r="J308" s="76">
        <f>SUMIF(Entrada!$D$7:$D$3006,D308,Entrada!$H$7:$H$3006)</f>
        <v>0</v>
      </c>
      <c r="K308" s="76" t="e">
        <f>SUMIF(Entrada!$D$7:$D$3006,PG!D308,Entrada!$L$7:$L$3006)/SUMIF(Entrada!$D$7:$D$3006,PG!D308,Entrada!$H$7:$H$3006)</f>
        <v>#DIV/0!</v>
      </c>
      <c r="L308" s="76">
        <f>SUMIF(Saída!$D$7:$D$3006,PG!D308,Saída!$G$7:$G$3006)</f>
        <v>0</v>
      </c>
      <c r="M308" s="76">
        <f>SUMIF(Saída!$D$7:$D$3006,PG!D308,Saída!$I$7:$I$3006)</f>
        <v>0</v>
      </c>
      <c r="N308" s="77">
        <f t="shared" si="16"/>
        <v>0</v>
      </c>
      <c r="O308" s="77">
        <f t="shared" si="17"/>
        <v>0</v>
      </c>
      <c r="P308" s="78">
        <f t="shared" si="18"/>
        <v>0</v>
      </c>
      <c r="Q308" s="99" t="str">
        <f t="shared" si="19"/>
        <v/>
      </c>
      <c r="R308" s="99"/>
      <c r="S308" s="69"/>
      <c r="T308" s="69"/>
      <c r="U308" s="69"/>
      <c r="V308" s="69"/>
      <c r="W308" s="69"/>
      <c r="X308" s="69"/>
      <c r="Y308" s="69"/>
      <c r="Z308" s="69"/>
    </row>
    <row r="309" spans="3:26" ht="30" customHeight="1">
      <c r="C309" s="32"/>
      <c r="D309" s="12"/>
      <c r="E309" s="33"/>
      <c r="F309" s="34"/>
      <c r="G309" s="35"/>
      <c r="H309" s="36"/>
      <c r="I309" s="2">
        <v>303</v>
      </c>
      <c r="J309" s="76">
        <f>SUMIF(Entrada!$D$7:$D$3006,D309,Entrada!$H$7:$H$3006)</f>
        <v>0</v>
      </c>
      <c r="K309" s="76" t="e">
        <f>SUMIF(Entrada!$D$7:$D$3006,PG!D309,Entrada!$L$7:$L$3006)/SUMIF(Entrada!$D$7:$D$3006,PG!D309,Entrada!$H$7:$H$3006)</f>
        <v>#DIV/0!</v>
      </c>
      <c r="L309" s="76">
        <f>SUMIF(Saída!$D$7:$D$3006,PG!D309,Saída!$G$7:$G$3006)</f>
        <v>0</v>
      </c>
      <c r="M309" s="76">
        <f>SUMIF(Saída!$D$7:$D$3006,PG!D309,Saída!$I$7:$I$3006)</f>
        <v>0</v>
      </c>
      <c r="N309" s="77">
        <f t="shared" si="16"/>
        <v>0</v>
      </c>
      <c r="O309" s="77">
        <f t="shared" si="17"/>
        <v>0</v>
      </c>
      <c r="P309" s="78">
        <f t="shared" si="18"/>
        <v>0</v>
      </c>
      <c r="Q309" s="99" t="str">
        <f t="shared" si="19"/>
        <v/>
      </c>
      <c r="R309" s="99"/>
      <c r="S309" s="69"/>
      <c r="T309" s="69"/>
      <c r="U309" s="69"/>
      <c r="V309" s="69"/>
      <c r="W309" s="69"/>
      <c r="X309" s="69"/>
      <c r="Y309" s="69"/>
      <c r="Z309" s="69"/>
    </row>
    <row r="310" spans="3:26" ht="30" customHeight="1">
      <c r="C310" s="32"/>
      <c r="D310" s="12"/>
      <c r="E310" s="33"/>
      <c r="F310" s="34"/>
      <c r="G310" s="35"/>
      <c r="H310" s="36"/>
      <c r="I310" s="2">
        <v>304</v>
      </c>
      <c r="J310" s="76">
        <f>SUMIF(Entrada!$D$7:$D$3006,D310,Entrada!$H$7:$H$3006)</f>
        <v>0</v>
      </c>
      <c r="K310" s="76" t="e">
        <f>SUMIF(Entrada!$D$7:$D$3006,PG!D310,Entrada!$L$7:$L$3006)/SUMIF(Entrada!$D$7:$D$3006,PG!D310,Entrada!$H$7:$H$3006)</f>
        <v>#DIV/0!</v>
      </c>
      <c r="L310" s="76">
        <f>SUMIF(Saída!$D$7:$D$3006,PG!D310,Saída!$G$7:$G$3006)</f>
        <v>0</v>
      </c>
      <c r="M310" s="76">
        <f>SUMIF(Saída!$D$7:$D$3006,PG!D310,Saída!$I$7:$I$3006)</f>
        <v>0</v>
      </c>
      <c r="N310" s="77">
        <f t="shared" si="16"/>
        <v>0</v>
      </c>
      <c r="O310" s="77">
        <f t="shared" si="17"/>
        <v>0</v>
      </c>
      <c r="P310" s="78">
        <f t="shared" si="18"/>
        <v>0</v>
      </c>
      <c r="Q310" s="99" t="str">
        <f t="shared" si="19"/>
        <v/>
      </c>
      <c r="R310" s="99"/>
      <c r="S310" s="69"/>
      <c r="T310" s="69"/>
      <c r="U310" s="69"/>
      <c r="V310" s="69"/>
      <c r="W310" s="69"/>
      <c r="X310" s="69"/>
      <c r="Y310" s="69"/>
      <c r="Z310" s="69"/>
    </row>
    <row r="311" spans="3:26" ht="30" customHeight="1">
      <c r="C311" s="32"/>
      <c r="D311" s="12"/>
      <c r="E311" s="33"/>
      <c r="F311" s="34"/>
      <c r="G311" s="35"/>
      <c r="H311" s="36"/>
      <c r="I311" s="2">
        <v>305</v>
      </c>
      <c r="J311" s="76">
        <f>SUMIF(Entrada!$D$7:$D$3006,D311,Entrada!$H$7:$H$3006)</f>
        <v>0</v>
      </c>
      <c r="K311" s="76" t="e">
        <f>SUMIF(Entrada!$D$7:$D$3006,PG!D311,Entrada!$L$7:$L$3006)/SUMIF(Entrada!$D$7:$D$3006,PG!D311,Entrada!$H$7:$H$3006)</f>
        <v>#DIV/0!</v>
      </c>
      <c r="L311" s="76">
        <f>SUMIF(Saída!$D$7:$D$3006,PG!D311,Saída!$G$7:$G$3006)</f>
        <v>0</v>
      </c>
      <c r="M311" s="76">
        <f>SUMIF(Saída!$D$7:$D$3006,PG!D311,Saída!$I$7:$I$3006)</f>
        <v>0</v>
      </c>
      <c r="N311" s="77">
        <f t="shared" si="16"/>
        <v>0</v>
      </c>
      <c r="O311" s="77">
        <f t="shared" si="17"/>
        <v>0</v>
      </c>
      <c r="P311" s="78">
        <f t="shared" si="18"/>
        <v>0</v>
      </c>
      <c r="Q311" s="99" t="str">
        <f t="shared" si="19"/>
        <v/>
      </c>
      <c r="R311" s="99"/>
      <c r="S311" s="69"/>
      <c r="T311" s="69"/>
      <c r="U311" s="69"/>
      <c r="V311" s="69"/>
      <c r="W311" s="69"/>
      <c r="X311" s="69"/>
      <c r="Y311" s="69"/>
      <c r="Z311" s="69"/>
    </row>
    <row r="312" spans="3:26" ht="30" customHeight="1">
      <c r="C312" s="32"/>
      <c r="D312" s="12"/>
      <c r="E312" s="33"/>
      <c r="F312" s="34"/>
      <c r="G312" s="35"/>
      <c r="H312" s="36"/>
      <c r="I312" s="2">
        <v>306</v>
      </c>
      <c r="J312" s="76">
        <f>SUMIF(Entrada!$D$7:$D$3006,D312,Entrada!$H$7:$H$3006)</f>
        <v>0</v>
      </c>
      <c r="K312" s="76" t="e">
        <f>SUMIF(Entrada!$D$7:$D$3006,PG!D312,Entrada!$L$7:$L$3006)/SUMIF(Entrada!$D$7:$D$3006,PG!D312,Entrada!$H$7:$H$3006)</f>
        <v>#DIV/0!</v>
      </c>
      <c r="L312" s="76">
        <f>SUMIF(Saída!$D$7:$D$3006,PG!D312,Saída!$G$7:$G$3006)</f>
        <v>0</v>
      </c>
      <c r="M312" s="76">
        <f>SUMIF(Saída!$D$7:$D$3006,PG!D312,Saída!$I$7:$I$3006)</f>
        <v>0</v>
      </c>
      <c r="N312" s="77">
        <f t="shared" si="16"/>
        <v>0</v>
      </c>
      <c r="O312" s="77">
        <f t="shared" si="17"/>
        <v>0</v>
      </c>
      <c r="P312" s="78">
        <f t="shared" si="18"/>
        <v>0</v>
      </c>
      <c r="Q312" s="99" t="str">
        <f t="shared" si="19"/>
        <v/>
      </c>
      <c r="R312" s="99"/>
      <c r="S312" s="69"/>
      <c r="T312" s="69"/>
      <c r="U312" s="69"/>
      <c r="V312" s="69"/>
      <c r="W312" s="69"/>
      <c r="X312" s="69"/>
      <c r="Y312" s="69"/>
      <c r="Z312" s="69"/>
    </row>
    <row r="313" spans="3:26" ht="30" customHeight="1">
      <c r="C313" s="32"/>
      <c r="D313" s="12"/>
      <c r="E313" s="33"/>
      <c r="F313" s="34"/>
      <c r="G313" s="35"/>
      <c r="H313" s="36"/>
      <c r="I313" s="2">
        <v>307</v>
      </c>
      <c r="J313" s="76">
        <f>SUMIF(Entrada!$D$7:$D$3006,D313,Entrada!$H$7:$H$3006)</f>
        <v>0</v>
      </c>
      <c r="K313" s="76" t="e">
        <f>SUMIF(Entrada!$D$7:$D$3006,PG!D313,Entrada!$L$7:$L$3006)/SUMIF(Entrada!$D$7:$D$3006,PG!D313,Entrada!$H$7:$H$3006)</f>
        <v>#DIV/0!</v>
      </c>
      <c r="L313" s="76">
        <f>SUMIF(Saída!$D$7:$D$3006,PG!D313,Saída!$G$7:$G$3006)</f>
        <v>0</v>
      </c>
      <c r="M313" s="76">
        <f>SUMIF(Saída!$D$7:$D$3006,PG!D313,Saída!$I$7:$I$3006)</f>
        <v>0</v>
      </c>
      <c r="N313" s="77">
        <f t="shared" si="16"/>
        <v>0</v>
      </c>
      <c r="O313" s="77">
        <f t="shared" si="17"/>
        <v>0</v>
      </c>
      <c r="P313" s="78">
        <f t="shared" si="18"/>
        <v>0</v>
      </c>
      <c r="Q313" s="99" t="str">
        <f t="shared" si="19"/>
        <v/>
      </c>
      <c r="R313" s="99"/>
      <c r="S313" s="69"/>
      <c r="T313" s="69"/>
      <c r="U313" s="69"/>
      <c r="V313" s="69"/>
      <c r="W313" s="69"/>
      <c r="X313" s="69"/>
      <c r="Y313" s="69"/>
      <c r="Z313" s="69"/>
    </row>
    <row r="314" spans="3:26" ht="30" customHeight="1">
      <c r="C314" s="32"/>
      <c r="D314" s="12"/>
      <c r="E314" s="33"/>
      <c r="F314" s="34"/>
      <c r="G314" s="35"/>
      <c r="H314" s="36"/>
      <c r="I314" s="2">
        <v>308</v>
      </c>
      <c r="J314" s="76">
        <f>SUMIF(Entrada!$D$7:$D$3006,D314,Entrada!$H$7:$H$3006)</f>
        <v>0</v>
      </c>
      <c r="K314" s="76" t="e">
        <f>SUMIF(Entrada!$D$7:$D$3006,PG!D314,Entrada!$L$7:$L$3006)/SUMIF(Entrada!$D$7:$D$3006,PG!D314,Entrada!$H$7:$H$3006)</f>
        <v>#DIV/0!</v>
      </c>
      <c r="L314" s="76">
        <f>SUMIF(Saída!$D$7:$D$3006,PG!D314,Saída!$G$7:$G$3006)</f>
        <v>0</v>
      </c>
      <c r="M314" s="76">
        <f>SUMIF(Saída!$D$7:$D$3006,PG!D314,Saída!$I$7:$I$3006)</f>
        <v>0</v>
      </c>
      <c r="N314" s="77">
        <f t="shared" si="16"/>
        <v>0</v>
      </c>
      <c r="O314" s="77">
        <f t="shared" si="17"/>
        <v>0</v>
      </c>
      <c r="P314" s="78">
        <f t="shared" si="18"/>
        <v>0</v>
      </c>
      <c r="Q314" s="99" t="str">
        <f t="shared" si="19"/>
        <v/>
      </c>
      <c r="R314" s="99"/>
      <c r="S314" s="69"/>
      <c r="T314" s="69"/>
      <c r="U314" s="69"/>
      <c r="V314" s="69"/>
      <c r="W314" s="69"/>
      <c r="X314" s="69"/>
      <c r="Y314" s="69"/>
      <c r="Z314" s="69"/>
    </row>
    <row r="315" spans="3:26" ht="30" customHeight="1">
      <c r="C315" s="32"/>
      <c r="D315" s="12"/>
      <c r="E315" s="33"/>
      <c r="F315" s="34"/>
      <c r="G315" s="35"/>
      <c r="H315" s="36"/>
      <c r="I315" s="2">
        <v>309</v>
      </c>
      <c r="J315" s="76">
        <f>SUMIF(Entrada!$D$7:$D$3006,D315,Entrada!$H$7:$H$3006)</f>
        <v>0</v>
      </c>
      <c r="K315" s="76" t="e">
        <f>SUMIF(Entrada!$D$7:$D$3006,PG!D315,Entrada!$L$7:$L$3006)/SUMIF(Entrada!$D$7:$D$3006,PG!D315,Entrada!$H$7:$H$3006)</f>
        <v>#DIV/0!</v>
      </c>
      <c r="L315" s="76">
        <f>SUMIF(Saída!$D$7:$D$3006,PG!D315,Saída!$G$7:$G$3006)</f>
        <v>0</v>
      </c>
      <c r="M315" s="76">
        <f>SUMIF(Saída!$D$7:$D$3006,PG!D315,Saída!$I$7:$I$3006)</f>
        <v>0</v>
      </c>
      <c r="N315" s="77">
        <f t="shared" si="16"/>
        <v>0</v>
      </c>
      <c r="O315" s="77">
        <f t="shared" si="17"/>
        <v>0</v>
      </c>
      <c r="P315" s="78">
        <f t="shared" si="18"/>
        <v>0</v>
      </c>
      <c r="Q315" s="99" t="str">
        <f t="shared" si="19"/>
        <v/>
      </c>
      <c r="R315" s="99"/>
      <c r="S315" s="69"/>
      <c r="T315" s="69"/>
      <c r="U315" s="69"/>
      <c r="V315" s="69"/>
      <c r="W315" s="69"/>
      <c r="X315" s="69"/>
      <c r="Y315" s="69"/>
      <c r="Z315" s="69"/>
    </row>
    <row r="316" spans="3:26" ht="30" customHeight="1">
      <c r="C316" s="32"/>
      <c r="D316" s="12"/>
      <c r="E316" s="33"/>
      <c r="F316" s="34"/>
      <c r="G316" s="35"/>
      <c r="H316" s="36"/>
      <c r="I316" s="2">
        <v>310</v>
      </c>
      <c r="J316" s="76">
        <f>SUMIF(Entrada!$D$7:$D$3006,D316,Entrada!$H$7:$H$3006)</f>
        <v>0</v>
      </c>
      <c r="K316" s="76" t="e">
        <f>SUMIF(Entrada!$D$7:$D$3006,PG!D316,Entrada!$L$7:$L$3006)/SUMIF(Entrada!$D$7:$D$3006,PG!D316,Entrada!$H$7:$H$3006)</f>
        <v>#DIV/0!</v>
      </c>
      <c r="L316" s="76">
        <f>SUMIF(Saída!$D$7:$D$3006,PG!D316,Saída!$G$7:$G$3006)</f>
        <v>0</v>
      </c>
      <c r="M316" s="76">
        <f>SUMIF(Saída!$D$7:$D$3006,PG!D316,Saída!$I$7:$I$3006)</f>
        <v>0</v>
      </c>
      <c r="N316" s="77">
        <f t="shared" si="16"/>
        <v>0</v>
      </c>
      <c r="O316" s="77">
        <f t="shared" si="17"/>
        <v>0</v>
      </c>
      <c r="P316" s="78">
        <f t="shared" si="18"/>
        <v>0</v>
      </c>
      <c r="Q316" s="99" t="str">
        <f t="shared" si="19"/>
        <v/>
      </c>
      <c r="R316" s="99"/>
      <c r="S316" s="69"/>
      <c r="T316" s="69"/>
      <c r="U316" s="69"/>
      <c r="V316" s="69"/>
      <c r="W316" s="69"/>
      <c r="X316" s="69"/>
      <c r="Y316" s="69"/>
      <c r="Z316" s="69"/>
    </row>
    <row r="317" spans="3:26" ht="30" customHeight="1">
      <c r="C317" s="32"/>
      <c r="D317" s="12"/>
      <c r="E317" s="33"/>
      <c r="F317" s="34"/>
      <c r="G317" s="35"/>
      <c r="H317" s="36"/>
      <c r="I317" s="2">
        <v>311</v>
      </c>
      <c r="J317" s="76">
        <f>SUMIF(Entrada!$D$7:$D$3006,D317,Entrada!$H$7:$H$3006)</f>
        <v>0</v>
      </c>
      <c r="K317" s="76" t="e">
        <f>SUMIF(Entrada!$D$7:$D$3006,PG!D317,Entrada!$L$7:$L$3006)/SUMIF(Entrada!$D$7:$D$3006,PG!D317,Entrada!$H$7:$H$3006)</f>
        <v>#DIV/0!</v>
      </c>
      <c r="L317" s="76">
        <f>SUMIF(Saída!$D$7:$D$3006,PG!D317,Saída!$G$7:$G$3006)</f>
        <v>0</v>
      </c>
      <c r="M317" s="76">
        <f>SUMIF(Saída!$D$7:$D$3006,PG!D317,Saída!$I$7:$I$3006)</f>
        <v>0</v>
      </c>
      <c r="N317" s="77">
        <f t="shared" si="16"/>
        <v>0</v>
      </c>
      <c r="O317" s="77">
        <f t="shared" si="17"/>
        <v>0</v>
      </c>
      <c r="P317" s="78">
        <f t="shared" si="18"/>
        <v>0</v>
      </c>
      <c r="Q317" s="99" t="str">
        <f t="shared" si="19"/>
        <v/>
      </c>
      <c r="R317" s="99"/>
      <c r="S317" s="69"/>
      <c r="T317" s="69"/>
      <c r="U317" s="69"/>
      <c r="V317" s="69"/>
      <c r="W317" s="69"/>
      <c r="X317" s="69"/>
      <c r="Y317" s="69"/>
      <c r="Z317" s="69"/>
    </row>
    <row r="318" spans="3:26" ht="30" customHeight="1">
      <c r="C318" s="32"/>
      <c r="D318" s="12"/>
      <c r="E318" s="33"/>
      <c r="F318" s="34"/>
      <c r="G318" s="35"/>
      <c r="H318" s="36"/>
      <c r="I318" s="2">
        <v>312</v>
      </c>
      <c r="J318" s="76">
        <f>SUMIF(Entrada!$D$7:$D$3006,D318,Entrada!$H$7:$H$3006)</f>
        <v>0</v>
      </c>
      <c r="K318" s="76" t="e">
        <f>SUMIF(Entrada!$D$7:$D$3006,PG!D318,Entrada!$L$7:$L$3006)/SUMIF(Entrada!$D$7:$D$3006,PG!D318,Entrada!$H$7:$H$3006)</f>
        <v>#DIV/0!</v>
      </c>
      <c r="L318" s="76">
        <f>SUMIF(Saída!$D$7:$D$3006,PG!D318,Saída!$G$7:$G$3006)</f>
        <v>0</v>
      </c>
      <c r="M318" s="76">
        <f>SUMIF(Saída!$D$7:$D$3006,PG!D318,Saída!$I$7:$I$3006)</f>
        <v>0</v>
      </c>
      <c r="N318" s="77">
        <f t="shared" si="16"/>
        <v>0</v>
      </c>
      <c r="O318" s="77">
        <f t="shared" si="17"/>
        <v>0</v>
      </c>
      <c r="P318" s="78">
        <f t="shared" si="18"/>
        <v>0</v>
      </c>
      <c r="Q318" s="99" t="str">
        <f t="shared" si="19"/>
        <v/>
      </c>
      <c r="R318" s="99"/>
      <c r="S318" s="69"/>
      <c r="T318" s="69"/>
      <c r="U318" s="69"/>
      <c r="V318" s="69"/>
      <c r="W318" s="69"/>
      <c r="X318" s="69"/>
      <c r="Y318" s="69"/>
      <c r="Z318" s="69"/>
    </row>
    <row r="319" spans="3:26" ht="30" customHeight="1">
      <c r="C319" s="32"/>
      <c r="D319" s="12"/>
      <c r="E319" s="33"/>
      <c r="F319" s="34"/>
      <c r="G319" s="35"/>
      <c r="H319" s="36"/>
      <c r="I319" s="2">
        <v>313</v>
      </c>
      <c r="J319" s="76">
        <f>SUMIF(Entrada!$D$7:$D$3006,D319,Entrada!$H$7:$H$3006)</f>
        <v>0</v>
      </c>
      <c r="K319" s="76" t="e">
        <f>SUMIF(Entrada!$D$7:$D$3006,PG!D319,Entrada!$L$7:$L$3006)/SUMIF(Entrada!$D$7:$D$3006,PG!D319,Entrada!$H$7:$H$3006)</f>
        <v>#DIV/0!</v>
      </c>
      <c r="L319" s="76">
        <f>SUMIF(Saída!$D$7:$D$3006,PG!D319,Saída!$G$7:$G$3006)</f>
        <v>0</v>
      </c>
      <c r="M319" s="76">
        <f>SUMIF(Saída!$D$7:$D$3006,PG!D319,Saída!$I$7:$I$3006)</f>
        <v>0</v>
      </c>
      <c r="N319" s="77">
        <f t="shared" si="16"/>
        <v>0</v>
      </c>
      <c r="O319" s="77">
        <f t="shared" si="17"/>
        <v>0</v>
      </c>
      <c r="P319" s="78">
        <f t="shared" si="18"/>
        <v>0</v>
      </c>
      <c r="Q319" s="99" t="str">
        <f t="shared" si="19"/>
        <v/>
      </c>
      <c r="R319" s="99"/>
      <c r="S319" s="69"/>
      <c r="T319" s="69"/>
      <c r="U319" s="69"/>
      <c r="V319" s="69"/>
      <c r="W319" s="69"/>
      <c r="X319" s="69"/>
      <c r="Y319" s="69"/>
      <c r="Z319" s="69"/>
    </row>
    <row r="320" spans="3:26" ht="30" customHeight="1">
      <c r="C320" s="32"/>
      <c r="D320" s="12"/>
      <c r="E320" s="33"/>
      <c r="F320" s="34"/>
      <c r="G320" s="35"/>
      <c r="H320" s="36"/>
      <c r="I320" s="2">
        <v>314</v>
      </c>
      <c r="J320" s="76">
        <f>SUMIF(Entrada!$D$7:$D$3006,D320,Entrada!$H$7:$H$3006)</f>
        <v>0</v>
      </c>
      <c r="K320" s="76" t="e">
        <f>SUMIF(Entrada!$D$7:$D$3006,PG!D320,Entrada!$L$7:$L$3006)/SUMIF(Entrada!$D$7:$D$3006,PG!D320,Entrada!$H$7:$H$3006)</f>
        <v>#DIV/0!</v>
      </c>
      <c r="L320" s="76">
        <f>SUMIF(Saída!$D$7:$D$3006,PG!D320,Saída!$G$7:$G$3006)</f>
        <v>0</v>
      </c>
      <c r="M320" s="76">
        <f>SUMIF(Saída!$D$7:$D$3006,PG!D320,Saída!$I$7:$I$3006)</f>
        <v>0</v>
      </c>
      <c r="N320" s="77">
        <f t="shared" si="16"/>
        <v>0</v>
      </c>
      <c r="O320" s="77">
        <f t="shared" si="17"/>
        <v>0</v>
      </c>
      <c r="P320" s="78">
        <f t="shared" si="18"/>
        <v>0</v>
      </c>
      <c r="Q320" s="99" t="str">
        <f t="shared" si="19"/>
        <v/>
      </c>
      <c r="R320" s="99"/>
      <c r="S320" s="69"/>
      <c r="T320" s="69"/>
      <c r="U320" s="69"/>
      <c r="V320" s="69"/>
      <c r="W320" s="69"/>
      <c r="X320" s="69"/>
      <c r="Y320" s="69"/>
      <c r="Z320" s="69"/>
    </row>
    <row r="321" spans="3:26" ht="30" customHeight="1">
      <c r="C321" s="32"/>
      <c r="D321" s="12"/>
      <c r="E321" s="33"/>
      <c r="F321" s="34"/>
      <c r="G321" s="35"/>
      <c r="H321" s="36"/>
      <c r="I321" s="2">
        <v>315</v>
      </c>
      <c r="J321" s="76">
        <f>SUMIF(Entrada!$D$7:$D$3006,D321,Entrada!$H$7:$H$3006)</f>
        <v>0</v>
      </c>
      <c r="K321" s="76" t="e">
        <f>SUMIF(Entrada!$D$7:$D$3006,PG!D321,Entrada!$L$7:$L$3006)/SUMIF(Entrada!$D$7:$D$3006,PG!D321,Entrada!$H$7:$H$3006)</f>
        <v>#DIV/0!</v>
      </c>
      <c r="L321" s="76">
        <f>SUMIF(Saída!$D$7:$D$3006,PG!D321,Saída!$G$7:$G$3006)</f>
        <v>0</v>
      </c>
      <c r="M321" s="76">
        <f>SUMIF(Saída!$D$7:$D$3006,PG!D321,Saída!$I$7:$I$3006)</f>
        <v>0</v>
      </c>
      <c r="N321" s="77">
        <f t="shared" si="16"/>
        <v>0</v>
      </c>
      <c r="O321" s="77">
        <f t="shared" si="17"/>
        <v>0</v>
      </c>
      <c r="P321" s="78">
        <f t="shared" si="18"/>
        <v>0</v>
      </c>
      <c r="Q321" s="99" t="str">
        <f t="shared" si="19"/>
        <v/>
      </c>
      <c r="R321" s="99"/>
      <c r="S321" s="69"/>
      <c r="T321" s="69"/>
      <c r="U321" s="69"/>
      <c r="V321" s="69"/>
      <c r="W321" s="69"/>
      <c r="X321" s="69"/>
      <c r="Y321" s="69"/>
      <c r="Z321" s="69"/>
    </row>
    <row r="322" spans="3:26" ht="30" customHeight="1">
      <c r="C322" s="32"/>
      <c r="D322" s="12"/>
      <c r="E322" s="33"/>
      <c r="F322" s="34"/>
      <c r="G322" s="35"/>
      <c r="H322" s="36"/>
      <c r="I322" s="2">
        <v>316</v>
      </c>
      <c r="J322" s="76">
        <f>SUMIF(Entrada!$D$7:$D$3006,D322,Entrada!$H$7:$H$3006)</f>
        <v>0</v>
      </c>
      <c r="K322" s="76" t="e">
        <f>SUMIF(Entrada!$D$7:$D$3006,PG!D322,Entrada!$L$7:$L$3006)/SUMIF(Entrada!$D$7:$D$3006,PG!D322,Entrada!$H$7:$H$3006)</f>
        <v>#DIV/0!</v>
      </c>
      <c r="L322" s="76">
        <f>SUMIF(Saída!$D$7:$D$3006,PG!D322,Saída!$G$7:$G$3006)</f>
        <v>0</v>
      </c>
      <c r="M322" s="76">
        <f>SUMIF(Saída!$D$7:$D$3006,PG!D322,Saída!$I$7:$I$3006)</f>
        <v>0</v>
      </c>
      <c r="N322" s="77">
        <f t="shared" si="16"/>
        <v>0</v>
      </c>
      <c r="O322" s="77">
        <f t="shared" si="17"/>
        <v>0</v>
      </c>
      <c r="P322" s="78">
        <f t="shared" si="18"/>
        <v>0</v>
      </c>
      <c r="Q322" s="99" t="str">
        <f t="shared" si="19"/>
        <v/>
      </c>
      <c r="R322" s="99"/>
      <c r="S322" s="69"/>
      <c r="T322" s="69"/>
      <c r="U322" s="69"/>
      <c r="V322" s="69"/>
      <c r="W322" s="69"/>
      <c r="X322" s="69"/>
      <c r="Y322" s="69"/>
      <c r="Z322" s="69"/>
    </row>
    <row r="323" spans="3:26" ht="30" customHeight="1">
      <c r="C323" s="32"/>
      <c r="D323" s="12"/>
      <c r="E323" s="33"/>
      <c r="F323" s="34"/>
      <c r="G323" s="35"/>
      <c r="H323" s="36"/>
      <c r="I323" s="2">
        <v>317</v>
      </c>
      <c r="J323" s="76">
        <f>SUMIF(Entrada!$D$7:$D$3006,D323,Entrada!$H$7:$H$3006)</f>
        <v>0</v>
      </c>
      <c r="K323" s="76" t="e">
        <f>SUMIF(Entrada!$D$7:$D$3006,PG!D323,Entrada!$L$7:$L$3006)/SUMIF(Entrada!$D$7:$D$3006,PG!D323,Entrada!$H$7:$H$3006)</f>
        <v>#DIV/0!</v>
      </c>
      <c r="L323" s="76">
        <f>SUMIF(Saída!$D$7:$D$3006,PG!D323,Saída!$G$7:$G$3006)</f>
        <v>0</v>
      </c>
      <c r="M323" s="76">
        <f>SUMIF(Saída!$D$7:$D$3006,PG!D323,Saída!$I$7:$I$3006)</f>
        <v>0</v>
      </c>
      <c r="N323" s="77">
        <f t="shared" si="16"/>
        <v>0</v>
      </c>
      <c r="O323" s="77">
        <f t="shared" si="17"/>
        <v>0</v>
      </c>
      <c r="P323" s="78">
        <f t="shared" si="18"/>
        <v>0</v>
      </c>
      <c r="Q323" s="99" t="str">
        <f t="shared" si="19"/>
        <v/>
      </c>
      <c r="R323" s="99"/>
      <c r="S323" s="69"/>
      <c r="T323" s="69"/>
      <c r="U323" s="69"/>
      <c r="V323" s="69"/>
      <c r="W323" s="69"/>
      <c r="X323" s="69"/>
      <c r="Y323" s="69"/>
      <c r="Z323" s="69"/>
    </row>
    <row r="324" spans="3:26" ht="30" customHeight="1">
      <c r="C324" s="32"/>
      <c r="D324" s="12"/>
      <c r="E324" s="33"/>
      <c r="F324" s="34"/>
      <c r="G324" s="35"/>
      <c r="H324" s="36"/>
      <c r="I324" s="2">
        <v>318</v>
      </c>
      <c r="J324" s="76">
        <f>SUMIF(Entrada!$D$7:$D$3006,D324,Entrada!$H$7:$H$3006)</f>
        <v>0</v>
      </c>
      <c r="K324" s="76" t="e">
        <f>SUMIF(Entrada!$D$7:$D$3006,PG!D324,Entrada!$L$7:$L$3006)/SUMIF(Entrada!$D$7:$D$3006,PG!D324,Entrada!$H$7:$H$3006)</f>
        <v>#DIV/0!</v>
      </c>
      <c r="L324" s="76">
        <f>SUMIF(Saída!$D$7:$D$3006,PG!D324,Saída!$G$7:$G$3006)</f>
        <v>0</v>
      </c>
      <c r="M324" s="76">
        <f>SUMIF(Saída!$D$7:$D$3006,PG!D324,Saída!$I$7:$I$3006)</f>
        <v>0</v>
      </c>
      <c r="N324" s="77">
        <f t="shared" si="16"/>
        <v>0</v>
      </c>
      <c r="O324" s="77">
        <f t="shared" si="17"/>
        <v>0</v>
      </c>
      <c r="P324" s="78">
        <f t="shared" si="18"/>
        <v>0</v>
      </c>
      <c r="Q324" s="99" t="str">
        <f t="shared" si="19"/>
        <v/>
      </c>
      <c r="R324" s="99"/>
      <c r="S324" s="69"/>
      <c r="T324" s="69"/>
      <c r="U324" s="69"/>
      <c r="V324" s="69"/>
      <c r="W324" s="69"/>
      <c r="X324" s="69"/>
      <c r="Y324" s="69"/>
      <c r="Z324" s="69"/>
    </row>
    <row r="325" spans="3:26" ht="30" customHeight="1">
      <c r="C325" s="32"/>
      <c r="D325" s="12"/>
      <c r="E325" s="33"/>
      <c r="F325" s="34"/>
      <c r="G325" s="35"/>
      <c r="H325" s="36"/>
      <c r="I325" s="2">
        <v>319</v>
      </c>
      <c r="J325" s="76">
        <f>SUMIF(Entrada!$D$7:$D$3006,D325,Entrada!$H$7:$H$3006)</f>
        <v>0</v>
      </c>
      <c r="K325" s="76" t="e">
        <f>SUMIF(Entrada!$D$7:$D$3006,PG!D325,Entrada!$L$7:$L$3006)/SUMIF(Entrada!$D$7:$D$3006,PG!D325,Entrada!$H$7:$H$3006)</f>
        <v>#DIV/0!</v>
      </c>
      <c r="L325" s="76">
        <f>SUMIF(Saída!$D$7:$D$3006,PG!D325,Saída!$G$7:$G$3006)</f>
        <v>0</v>
      </c>
      <c r="M325" s="76">
        <f>SUMIF(Saída!$D$7:$D$3006,PG!D325,Saída!$I$7:$I$3006)</f>
        <v>0</v>
      </c>
      <c r="N325" s="77">
        <f t="shared" si="16"/>
        <v>0</v>
      </c>
      <c r="O325" s="77">
        <f t="shared" si="17"/>
        <v>0</v>
      </c>
      <c r="P325" s="78">
        <f t="shared" si="18"/>
        <v>0</v>
      </c>
      <c r="Q325" s="99" t="str">
        <f t="shared" si="19"/>
        <v/>
      </c>
      <c r="R325" s="99"/>
      <c r="S325" s="69"/>
      <c r="T325" s="69"/>
      <c r="U325" s="69"/>
      <c r="V325" s="69"/>
      <c r="W325" s="69"/>
      <c r="X325" s="69"/>
      <c r="Y325" s="69"/>
      <c r="Z325" s="69"/>
    </row>
    <row r="326" spans="3:26" ht="30" customHeight="1">
      <c r="C326" s="32"/>
      <c r="D326" s="12"/>
      <c r="E326" s="33"/>
      <c r="F326" s="34"/>
      <c r="G326" s="35"/>
      <c r="H326" s="36"/>
      <c r="I326" s="2">
        <v>320</v>
      </c>
      <c r="J326" s="76">
        <f>SUMIF(Entrada!$D$7:$D$3006,D326,Entrada!$H$7:$H$3006)</f>
        <v>0</v>
      </c>
      <c r="K326" s="76" t="e">
        <f>SUMIF(Entrada!$D$7:$D$3006,PG!D326,Entrada!$L$7:$L$3006)/SUMIF(Entrada!$D$7:$D$3006,PG!D326,Entrada!$H$7:$H$3006)</f>
        <v>#DIV/0!</v>
      </c>
      <c r="L326" s="76">
        <f>SUMIF(Saída!$D$7:$D$3006,PG!D326,Saída!$G$7:$G$3006)</f>
        <v>0</v>
      </c>
      <c r="M326" s="76">
        <f>SUMIF(Saída!$D$7:$D$3006,PG!D326,Saída!$I$7:$I$3006)</f>
        <v>0</v>
      </c>
      <c r="N326" s="77">
        <f t="shared" si="16"/>
        <v>0</v>
      </c>
      <c r="O326" s="77">
        <f t="shared" si="17"/>
        <v>0</v>
      </c>
      <c r="P326" s="78">
        <f t="shared" si="18"/>
        <v>0</v>
      </c>
      <c r="Q326" s="99" t="str">
        <f t="shared" si="19"/>
        <v/>
      </c>
      <c r="R326" s="99"/>
      <c r="S326" s="69"/>
      <c r="T326" s="69"/>
      <c r="U326" s="69"/>
      <c r="V326" s="69"/>
      <c r="W326" s="69"/>
      <c r="X326" s="69"/>
      <c r="Y326" s="69"/>
      <c r="Z326" s="69"/>
    </row>
    <row r="327" spans="3:26" ht="30" customHeight="1">
      <c r="C327" s="32"/>
      <c r="D327" s="12"/>
      <c r="E327" s="33"/>
      <c r="F327" s="34"/>
      <c r="G327" s="35"/>
      <c r="H327" s="36"/>
      <c r="I327" s="2">
        <v>321</v>
      </c>
      <c r="J327" s="76">
        <f>SUMIF(Entrada!$D$7:$D$3006,D327,Entrada!$H$7:$H$3006)</f>
        <v>0</v>
      </c>
      <c r="K327" s="76" t="e">
        <f>SUMIF(Entrada!$D$7:$D$3006,PG!D327,Entrada!$L$7:$L$3006)/SUMIF(Entrada!$D$7:$D$3006,PG!D327,Entrada!$H$7:$H$3006)</f>
        <v>#DIV/0!</v>
      </c>
      <c r="L327" s="76">
        <f>SUMIF(Saída!$D$7:$D$3006,PG!D327,Saída!$G$7:$G$3006)</f>
        <v>0</v>
      </c>
      <c r="M327" s="76">
        <f>SUMIF(Saída!$D$7:$D$3006,PG!D327,Saída!$I$7:$I$3006)</f>
        <v>0</v>
      </c>
      <c r="N327" s="77">
        <f t="shared" si="16"/>
        <v>0</v>
      </c>
      <c r="O327" s="77">
        <f t="shared" si="17"/>
        <v>0</v>
      </c>
      <c r="P327" s="78">
        <f t="shared" si="18"/>
        <v>0</v>
      </c>
      <c r="Q327" s="99" t="str">
        <f t="shared" si="19"/>
        <v/>
      </c>
      <c r="R327" s="99"/>
      <c r="S327" s="69"/>
      <c r="T327" s="69"/>
      <c r="U327" s="69"/>
      <c r="V327" s="69"/>
      <c r="W327" s="69"/>
      <c r="X327" s="69"/>
      <c r="Y327" s="69"/>
      <c r="Z327" s="69"/>
    </row>
    <row r="328" spans="3:26" ht="30" customHeight="1">
      <c r="C328" s="32"/>
      <c r="D328" s="12"/>
      <c r="E328" s="33"/>
      <c r="F328" s="34"/>
      <c r="G328" s="35"/>
      <c r="H328" s="36"/>
      <c r="I328" s="2">
        <v>322</v>
      </c>
      <c r="J328" s="76">
        <f>SUMIF(Entrada!$D$7:$D$3006,D328,Entrada!$H$7:$H$3006)</f>
        <v>0</v>
      </c>
      <c r="K328" s="76" t="e">
        <f>SUMIF(Entrada!$D$7:$D$3006,PG!D328,Entrada!$L$7:$L$3006)/SUMIF(Entrada!$D$7:$D$3006,PG!D328,Entrada!$H$7:$H$3006)</f>
        <v>#DIV/0!</v>
      </c>
      <c r="L328" s="76">
        <f>SUMIF(Saída!$D$7:$D$3006,PG!D328,Saída!$G$7:$G$3006)</f>
        <v>0</v>
      </c>
      <c r="M328" s="76">
        <f>SUMIF(Saída!$D$7:$D$3006,PG!D328,Saída!$I$7:$I$3006)</f>
        <v>0</v>
      </c>
      <c r="N328" s="77">
        <f t="shared" ref="N328:N391" si="20">J328+F328-L328</f>
        <v>0</v>
      </c>
      <c r="O328" s="77">
        <f t="shared" ref="O328:O391" si="21">IFERROR(((F328*H328)+(J328*K328))/(F328+J328),H328)</f>
        <v>0</v>
      </c>
      <c r="P328" s="78">
        <f t="shared" ref="P328:P391" si="22">F328*H328</f>
        <v>0</v>
      </c>
      <c r="Q328" s="99" t="str">
        <f t="shared" ref="Q328:Q391" si="23">IF(E328="","",IF(N328&gt;E328,1,0))</f>
        <v/>
      </c>
      <c r="R328" s="99"/>
      <c r="S328" s="69"/>
      <c r="T328" s="69"/>
      <c r="U328" s="69"/>
      <c r="V328" s="69"/>
      <c r="W328" s="69"/>
      <c r="X328" s="69"/>
      <c r="Y328" s="69"/>
      <c r="Z328" s="69"/>
    </row>
    <row r="329" spans="3:26" ht="30" customHeight="1">
      <c r="C329" s="32"/>
      <c r="D329" s="12"/>
      <c r="E329" s="33"/>
      <c r="F329" s="34"/>
      <c r="G329" s="35"/>
      <c r="H329" s="36"/>
      <c r="I329" s="2">
        <v>323</v>
      </c>
      <c r="J329" s="76">
        <f>SUMIF(Entrada!$D$7:$D$3006,D329,Entrada!$H$7:$H$3006)</f>
        <v>0</v>
      </c>
      <c r="K329" s="76" t="e">
        <f>SUMIF(Entrada!$D$7:$D$3006,PG!D329,Entrada!$L$7:$L$3006)/SUMIF(Entrada!$D$7:$D$3006,PG!D329,Entrada!$H$7:$H$3006)</f>
        <v>#DIV/0!</v>
      </c>
      <c r="L329" s="76">
        <f>SUMIF(Saída!$D$7:$D$3006,PG!D329,Saída!$G$7:$G$3006)</f>
        <v>0</v>
      </c>
      <c r="M329" s="76">
        <f>SUMIF(Saída!$D$7:$D$3006,PG!D329,Saída!$I$7:$I$3006)</f>
        <v>0</v>
      </c>
      <c r="N329" s="77">
        <f t="shared" si="20"/>
        <v>0</v>
      </c>
      <c r="O329" s="77">
        <f t="shared" si="21"/>
        <v>0</v>
      </c>
      <c r="P329" s="78">
        <f t="shared" si="22"/>
        <v>0</v>
      </c>
      <c r="Q329" s="99" t="str">
        <f t="shared" si="23"/>
        <v/>
      </c>
      <c r="R329" s="99"/>
      <c r="S329" s="69"/>
      <c r="T329" s="69"/>
      <c r="U329" s="69"/>
      <c r="V329" s="69"/>
      <c r="W329" s="69"/>
      <c r="X329" s="69"/>
      <c r="Y329" s="69"/>
      <c r="Z329" s="69"/>
    </row>
    <row r="330" spans="3:26" ht="30" customHeight="1">
      <c r="C330" s="32"/>
      <c r="D330" s="12"/>
      <c r="E330" s="33"/>
      <c r="F330" s="34"/>
      <c r="G330" s="35"/>
      <c r="H330" s="36"/>
      <c r="I330" s="2">
        <v>324</v>
      </c>
      <c r="J330" s="76">
        <f>SUMIF(Entrada!$D$7:$D$3006,D330,Entrada!$H$7:$H$3006)</f>
        <v>0</v>
      </c>
      <c r="K330" s="76" t="e">
        <f>SUMIF(Entrada!$D$7:$D$3006,PG!D330,Entrada!$L$7:$L$3006)/SUMIF(Entrada!$D$7:$D$3006,PG!D330,Entrada!$H$7:$H$3006)</f>
        <v>#DIV/0!</v>
      </c>
      <c r="L330" s="76">
        <f>SUMIF(Saída!$D$7:$D$3006,PG!D330,Saída!$G$7:$G$3006)</f>
        <v>0</v>
      </c>
      <c r="M330" s="76">
        <f>SUMIF(Saída!$D$7:$D$3006,PG!D330,Saída!$I$7:$I$3006)</f>
        <v>0</v>
      </c>
      <c r="N330" s="77">
        <f t="shared" si="20"/>
        <v>0</v>
      </c>
      <c r="O330" s="77">
        <f t="shared" si="21"/>
        <v>0</v>
      </c>
      <c r="P330" s="78">
        <f t="shared" si="22"/>
        <v>0</v>
      </c>
      <c r="Q330" s="99" t="str">
        <f t="shared" si="23"/>
        <v/>
      </c>
      <c r="R330" s="99"/>
      <c r="S330" s="69"/>
      <c r="T330" s="69"/>
      <c r="U330" s="69"/>
      <c r="V330" s="69"/>
      <c r="W330" s="69"/>
      <c r="X330" s="69"/>
      <c r="Y330" s="69"/>
      <c r="Z330" s="69"/>
    </row>
    <row r="331" spans="3:26" ht="30" customHeight="1">
      <c r="C331" s="32"/>
      <c r="D331" s="12"/>
      <c r="E331" s="33"/>
      <c r="F331" s="34"/>
      <c r="G331" s="35"/>
      <c r="H331" s="36"/>
      <c r="I331" s="2">
        <v>325</v>
      </c>
      <c r="J331" s="76">
        <f>SUMIF(Entrada!$D$7:$D$3006,D331,Entrada!$H$7:$H$3006)</f>
        <v>0</v>
      </c>
      <c r="K331" s="76" t="e">
        <f>SUMIF(Entrada!$D$7:$D$3006,PG!D331,Entrada!$L$7:$L$3006)/SUMIF(Entrada!$D$7:$D$3006,PG!D331,Entrada!$H$7:$H$3006)</f>
        <v>#DIV/0!</v>
      </c>
      <c r="L331" s="76">
        <f>SUMIF(Saída!$D$7:$D$3006,PG!D331,Saída!$G$7:$G$3006)</f>
        <v>0</v>
      </c>
      <c r="M331" s="76">
        <f>SUMIF(Saída!$D$7:$D$3006,PG!D331,Saída!$I$7:$I$3006)</f>
        <v>0</v>
      </c>
      <c r="N331" s="77">
        <f t="shared" si="20"/>
        <v>0</v>
      </c>
      <c r="O331" s="77">
        <f t="shared" si="21"/>
        <v>0</v>
      </c>
      <c r="P331" s="78">
        <f t="shared" si="22"/>
        <v>0</v>
      </c>
      <c r="Q331" s="99" t="str">
        <f t="shared" si="23"/>
        <v/>
      </c>
      <c r="R331" s="99"/>
      <c r="S331" s="69"/>
      <c r="T331" s="69"/>
      <c r="U331" s="69"/>
      <c r="V331" s="69"/>
      <c r="W331" s="69"/>
      <c r="X331" s="69"/>
      <c r="Y331" s="69"/>
      <c r="Z331" s="69"/>
    </row>
    <row r="332" spans="3:26" ht="30" customHeight="1">
      <c r="C332" s="32"/>
      <c r="D332" s="12"/>
      <c r="E332" s="33"/>
      <c r="F332" s="34"/>
      <c r="G332" s="35"/>
      <c r="H332" s="36"/>
      <c r="I332" s="2">
        <v>326</v>
      </c>
      <c r="J332" s="76">
        <f>SUMIF(Entrada!$D$7:$D$3006,D332,Entrada!$H$7:$H$3006)</f>
        <v>0</v>
      </c>
      <c r="K332" s="76" t="e">
        <f>SUMIF(Entrada!$D$7:$D$3006,PG!D332,Entrada!$L$7:$L$3006)/SUMIF(Entrada!$D$7:$D$3006,PG!D332,Entrada!$H$7:$H$3006)</f>
        <v>#DIV/0!</v>
      </c>
      <c r="L332" s="76">
        <f>SUMIF(Saída!$D$7:$D$3006,PG!D332,Saída!$G$7:$G$3006)</f>
        <v>0</v>
      </c>
      <c r="M332" s="76">
        <f>SUMIF(Saída!$D$7:$D$3006,PG!D332,Saída!$I$7:$I$3006)</f>
        <v>0</v>
      </c>
      <c r="N332" s="77">
        <f t="shared" si="20"/>
        <v>0</v>
      </c>
      <c r="O332" s="77">
        <f t="shared" si="21"/>
        <v>0</v>
      </c>
      <c r="P332" s="78">
        <f t="shared" si="22"/>
        <v>0</v>
      </c>
      <c r="Q332" s="99" t="str">
        <f t="shared" si="23"/>
        <v/>
      </c>
      <c r="R332" s="99"/>
      <c r="S332" s="69"/>
      <c r="T332" s="69"/>
      <c r="U332" s="69"/>
      <c r="V332" s="69"/>
      <c r="W332" s="69"/>
      <c r="X332" s="69"/>
      <c r="Y332" s="69"/>
      <c r="Z332" s="69"/>
    </row>
    <row r="333" spans="3:26" ht="30" customHeight="1">
      <c r="C333" s="32"/>
      <c r="D333" s="12"/>
      <c r="E333" s="33"/>
      <c r="F333" s="34"/>
      <c r="G333" s="35"/>
      <c r="H333" s="36"/>
      <c r="I333" s="2">
        <v>327</v>
      </c>
      <c r="J333" s="76">
        <f>SUMIF(Entrada!$D$7:$D$3006,D333,Entrada!$H$7:$H$3006)</f>
        <v>0</v>
      </c>
      <c r="K333" s="76" t="e">
        <f>SUMIF(Entrada!$D$7:$D$3006,PG!D333,Entrada!$L$7:$L$3006)/SUMIF(Entrada!$D$7:$D$3006,PG!D333,Entrada!$H$7:$H$3006)</f>
        <v>#DIV/0!</v>
      </c>
      <c r="L333" s="76">
        <f>SUMIF(Saída!$D$7:$D$3006,PG!D333,Saída!$G$7:$G$3006)</f>
        <v>0</v>
      </c>
      <c r="M333" s="76">
        <f>SUMIF(Saída!$D$7:$D$3006,PG!D333,Saída!$I$7:$I$3006)</f>
        <v>0</v>
      </c>
      <c r="N333" s="77">
        <f t="shared" si="20"/>
        <v>0</v>
      </c>
      <c r="O333" s="77">
        <f t="shared" si="21"/>
        <v>0</v>
      </c>
      <c r="P333" s="78">
        <f t="shared" si="22"/>
        <v>0</v>
      </c>
      <c r="Q333" s="99" t="str">
        <f t="shared" si="23"/>
        <v/>
      </c>
      <c r="R333" s="99"/>
      <c r="S333" s="69"/>
      <c r="T333" s="69"/>
      <c r="U333" s="69"/>
      <c r="V333" s="69"/>
      <c r="W333" s="69"/>
      <c r="X333" s="69"/>
      <c r="Y333" s="69"/>
      <c r="Z333" s="69"/>
    </row>
    <row r="334" spans="3:26" ht="30" customHeight="1">
      <c r="C334" s="32"/>
      <c r="D334" s="12"/>
      <c r="E334" s="33"/>
      <c r="F334" s="34"/>
      <c r="G334" s="35"/>
      <c r="H334" s="36"/>
      <c r="I334" s="2">
        <v>328</v>
      </c>
      <c r="J334" s="76">
        <f>SUMIF(Entrada!$D$7:$D$3006,D334,Entrada!$H$7:$H$3006)</f>
        <v>0</v>
      </c>
      <c r="K334" s="76" t="e">
        <f>SUMIF(Entrada!$D$7:$D$3006,PG!D334,Entrada!$L$7:$L$3006)/SUMIF(Entrada!$D$7:$D$3006,PG!D334,Entrada!$H$7:$H$3006)</f>
        <v>#DIV/0!</v>
      </c>
      <c r="L334" s="76">
        <f>SUMIF(Saída!$D$7:$D$3006,PG!D334,Saída!$G$7:$G$3006)</f>
        <v>0</v>
      </c>
      <c r="M334" s="76">
        <f>SUMIF(Saída!$D$7:$D$3006,PG!D334,Saída!$I$7:$I$3006)</f>
        <v>0</v>
      </c>
      <c r="N334" s="77">
        <f t="shared" si="20"/>
        <v>0</v>
      </c>
      <c r="O334" s="77">
        <f t="shared" si="21"/>
        <v>0</v>
      </c>
      <c r="P334" s="78">
        <f t="shared" si="22"/>
        <v>0</v>
      </c>
      <c r="Q334" s="99" t="str">
        <f t="shared" si="23"/>
        <v/>
      </c>
      <c r="R334" s="99"/>
      <c r="S334" s="69"/>
      <c r="T334" s="69"/>
      <c r="U334" s="69"/>
      <c r="V334" s="69"/>
      <c r="W334" s="69"/>
      <c r="X334" s="69"/>
      <c r="Y334" s="69"/>
      <c r="Z334" s="69"/>
    </row>
    <row r="335" spans="3:26" ht="30" customHeight="1">
      <c r="C335" s="32"/>
      <c r="D335" s="12"/>
      <c r="E335" s="33"/>
      <c r="F335" s="34"/>
      <c r="G335" s="35"/>
      <c r="H335" s="36"/>
      <c r="I335" s="2">
        <v>329</v>
      </c>
      <c r="J335" s="76">
        <f>SUMIF(Entrada!$D$7:$D$3006,D335,Entrada!$H$7:$H$3006)</f>
        <v>0</v>
      </c>
      <c r="K335" s="76" t="e">
        <f>SUMIF(Entrada!$D$7:$D$3006,PG!D335,Entrada!$L$7:$L$3006)/SUMIF(Entrada!$D$7:$D$3006,PG!D335,Entrada!$H$7:$H$3006)</f>
        <v>#DIV/0!</v>
      </c>
      <c r="L335" s="76">
        <f>SUMIF(Saída!$D$7:$D$3006,PG!D335,Saída!$G$7:$G$3006)</f>
        <v>0</v>
      </c>
      <c r="M335" s="76">
        <f>SUMIF(Saída!$D$7:$D$3006,PG!D335,Saída!$I$7:$I$3006)</f>
        <v>0</v>
      </c>
      <c r="N335" s="77">
        <f t="shared" si="20"/>
        <v>0</v>
      </c>
      <c r="O335" s="77">
        <f t="shared" si="21"/>
        <v>0</v>
      </c>
      <c r="P335" s="78">
        <f t="shared" si="22"/>
        <v>0</v>
      </c>
      <c r="Q335" s="99" t="str">
        <f t="shared" si="23"/>
        <v/>
      </c>
      <c r="R335" s="99"/>
      <c r="S335" s="69"/>
      <c r="T335" s="69"/>
      <c r="U335" s="69"/>
      <c r="V335" s="69"/>
      <c r="W335" s="69"/>
      <c r="X335" s="69"/>
      <c r="Y335" s="69"/>
      <c r="Z335" s="69"/>
    </row>
    <row r="336" spans="3:26" ht="30" customHeight="1">
      <c r="C336" s="32"/>
      <c r="D336" s="12"/>
      <c r="E336" s="33"/>
      <c r="F336" s="34"/>
      <c r="G336" s="35"/>
      <c r="H336" s="36"/>
      <c r="I336" s="2">
        <v>330</v>
      </c>
      <c r="J336" s="76">
        <f>SUMIF(Entrada!$D$7:$D$3006,D336,Entrada!$H$7:$H$3006)</f>
        <v>0</v>
      </c>
      <c r="K336" s="76" t="e">
        <f>SUMIF(Entrada!$D$7:$D$3006,PG!D336,Entrada!$L$7:$L$3006)/SUMIF(Entrada!$D$7:$D$3006,PG!D336,Entrada!$H$7:$H$3006)</f>
        <v>#DIV/0!</v>
      </c>
      <c r="L336" s="76">
        <f>SUMIF(Saída!$D$7:$D$3006,PG!D336,Saída!$G$7:$G$3006)</f>
        <v>0</v>
      </c>
      <c r="M336" s="76">
        <f>SUMIF(Saída!$D$7:$D$3006,PG!D336,Saída!$I$7:$I$3006)</f>
        <v>0</v>
      </c>
      <c r="N336" s="77">
        <f t="shared" si="20"/>
        <v>0</v>
      </c>
      <c r="O336" s="77">
        <f t="shared" si="21"/>
        <v>0</v>
      </c>
      <c r="P336" s="78">
        <f t="shared" si="22"/>
        <v>0</v>
      </c>
      <c r="Q336" s="99" t="str">
        <f t="shared" si="23"/>
        <v/>
      </c>
      <c r="R336" s="99"/>
      <c r="S336" s="69"/>
      <c r="T336" s="69"/>
      <c r="U336" s="69"/>
      <c r="V336" s="69"/>
      <c r="W336" s="69"/>
      <c r="X336" s="69"/>
      <c r="Y336" s="69"/>
      <c r="Z336" s="69"/>
    </row>
    <row r="337" spans="3:26" ht="30" customHeight="1">
      <c r="C337" s="32"/>
      <c r="D337" s="12"/>
      <c r="E337" s="33"/>
      <c r="F337" s="34"/>
      <c r="G337" s="35"/>
      <c r="H337" s="36"/>
      <c r="I337" s="2">
        <v>331</v>
      </c>
      <c r="J337" s="76">
        <f>SUMIF(Entrada!$D$7:$D$3006,D337,Entrada!$H$7:$H$3006)</f>
        <v>0</v>
      </c>
      <c r="K337" s="76" t="e">
        <f>SUMIF(Entrada!$D$7:$D$3006,PG!D337,Entrada!$L$7:$L$3006)/SUMIF(Entrada!$D$7:$D$3006,PG!D337,Entrada!$H$7:$H$3006)</f>
        <v>#DIV/0!</v>
      </c>
      <c r="L337" s="76">
        <f>SUMIF(Saída!$D$7:$D$3006,PG!D337,Saída!$G$7:$G$3006)</f>
        <v>0</v>
      </c>
      <c r="M337" s="76">
        <f>SUMIF(Saída!$D$7:$D$3006,PG!D337,Saída!$I$7:$I$3006)</f>
        <v>0</v>
      </c>
      <c r="N337" s="77">
        <f t="shared" si="20"/>
        <v>0</v>
      </c>
      <c r="O337" s="77">
        <f t="shared" si="21"/>
        <v>0</v>
      </c>
      <c r="P337" s="78">
        <f t="shared" si="22"/>
        <v>0</v>
      </c>
      <c r="Q337" s="99" t="str">
        <f t="shared" si="23"/>
        <v/>
      </c>
      <c r="R337" s="99"/>
      <c r="S337" s="69"/>
      <c r="T337" s="69"/>
      <c r="U337" s="69"/>
      <c r="V337" s="69"/>
      <c r="W337" s="69"/>
      <c r="X337" s="69"/>
      <c r="Y337" s="69"/>
      <c r="Z337" s="69"/>
    </row>
    <row r="338" spans="3:26" ht="30" customHeight="1">
      <c r="C338" s="32"/>
      <c r="D338" s="12"/>
      <c r="E338" s="33"/>
      <c r="F338" s="34"/>
      <c r="G338" s="35"/>
      <c r="H338" s="36"/>
      <c r="I338" s="2">
        <v>332</v>
      </c>
      <c r="J338" s="76">
        <f>SUMIF(Entrada!$D$7:$D$3006,D338,Entrada!$H$7:$H$3006)</f>
        <v>0</v>
      </c>
      <c r="K338" s="76" t="e">
        <f>SUMIF(Entrada!$D$7:$D$3006,PG!D338,Entrada!$L$7:$L$3006)/SUMIF(Entrada!$D$7:$D$3006,PG!D338,Entrada!$H$7:$H$3006)</f>
        <v>#DIV/0!</v>
      </c>
      <c r="L338" s="76">
        <f>SUMIF(Saída!$D$7:$D$3006,PG!D338,Saída!$G$7:$G$3006)</f>
        <v>0</v>
      </c>
      <c r="M338" s="76">
        <f>SUMIF(Saída!$D$7:$D$3006,PG!D338,Saída!$I$7:$I$3006)</f>
        <v>0</v>
      </c>
      <c r="N338" s="77">
        <f t="shared" si="20"/>
        <v>0</v>
      </c>
      <c r="O338" s="77">
        <f t="shared" si="21"/>
        <v>0</v>
      </c>
      <c r="P338" s="78">
        <f t="shared" si="22"/>
        <v>0</v>
      </c>
      <c r="Q338" s="99" t="str">
        <f t="shared" si="23"/>
        <v/>
      </c>
      <c r="R338" s="99"/>
      <c r="S338" s="69"/>
      <c r="T338" s="69"/>
      <c r="U338" s="69"/>
      <c r="V338" s="69"/>
      <c r="W338" s="69"/>
      <c r="X338" s="69"/>
      <c r="Y338" s="69"/>
      <c r="Z338" s="69"/>
    </row>
    <row r="339" spans="3:26" ht="30" customHeight="1">
      <c r="C339" s="32"/>
      <c r="D339" s="12"/>
      <c r="E339" s="33"/>
      <c r="F339" s="34"/>
      <c r="G339" s="35"/>
      <c r="H339" s="36"/>
      <c r="I339" s="2">
        <v>333</v>
      </c>
      <c r="J339" s="76">
        <f>SUMIF(Entrada!$D$7:$D$3006,D339,Entrada!$H$7:$H$3006)</f>
        <v>0</v>
      </c>
      <c r="K339" s="76" t="e">
        <f>SUMIF(Entrada!$D$7:$D$3006,PG!D339,Entrada!$L$7:$L$3006)/SUMIF(Entrada!$D$7:$D$3006,PG!D339,Entrada!$H$7:$H$3006)</f>
        <v>#DIV/0!</v>
      </c>
      <c r="L339" s="76">
        <f>SUMIF(Saída!$D$7:$D$3006,PG!D339,Saída!$G$7:$G$3006)</f>
        <v>0</v>
      </c>
      <c r="M339" s="76">
        <f>SUMIF(Saída!$D$7:$D$3006,PG!D339,Saída!$I$7:$I$3006)</f>
        <v>0</v>
      </c>
      <c r="N339" s="77">
        <f t="shared" si="20"/>
        <v>0</v>
      </c>
      <c r="O339" s="77">
        <f t="shared" si="21"/>
        <v>0</v>
      </c>
      <c r="P339" s="78">
        <f t="shared" si="22"/>
        <v>0</v>
      </c>
      <c r="Q339" s="99" t="str">
        <f t="shared" si="23"/>
        <v/>
      </c>
      <c r="R339" s="99"/>
      <c r="S339" s="69"/>
      <c r="T339" s="69"/>
      <c r="U339" s="69"/>
      <c r="V339" s="69"/>
      <c r="W339" s="69"/>
      <c r="X339" s="69"/>
      <c r="Y339" s="69"/>
      <c r="Z339" s="69"/>
    </row>
    <row r="340" spans="3:26" ht="30" customHeight="1">
      <c r="C340" s="32"/>
      <c r="D340" s="12"/>
      <c r="E340" s="33"/>
      <c r="F340" s="34"/>
      <c r="G340" s="35"/>
      <c r="H340" s="36"/>
      <c r="I340" s="2">
        <v>334</v>
      </c>
      <c r="J340" s="76">
        <f>SUMIF(Entrada!$D$7:$D$3006,D340,Entrada!$H$7:$H$3006)</f>
        <v>0</v>
      </c>
      <c r="K340" s="76" t="e">
        <f>SUMIF(Entrada!$D$7:$D$3006,PG!D340,Entrada!$L$7:$L$3006)/SUMIF(Entrada!$D$7:$D$3006,PG!D340,Entrada!$H$7:$H$3006)</f>
        <v>#DIV/0!</v>
      </c>
      <c r="L340" s="76">
        <f>SUMIF(Saída!$D$7:$D$3006,PG!D340,Saída!$G$7:$G$3006)</f>
        <v>0</v>
      </c>
      <c r="M340" s="76">
        <f>SUMIF(Saída!$D$7:$D$3006,PG!D340,Saída!$I$7:$I$3006)</f>
        <v>0</v>
      </c>
      <c r="N340" s="77">
        <f t="shared" si="20"/>
        <v>0</v>
      </c>
      <c r="O340" s="77">
        <f t="shared" si="21"/>
        <v>0</v>
      </c>
      <c r="P340" s="78">
        <f t="shared" si="22"/>
        <v>0</v>
      </c>
      <c r="Q340" s="99" t="str">
        <f t="shared" si="23"/>
        <v/>
      </c>
      <c r="R340" s="99"/>
      <c r="S340" s="69"/>
      <c r="T340" s="69"/>
      <c r="U340" s="69"/>
      <c r="V340" s="69"/>
      <c r="W340" s="69"/>
      <c r="X340" s="69"/>
      <c r="Y340" s="69"/>
      <c r="Z340" s="69"/>
    </row>
    <row r="341" spans="3:26" ht="30" customHeight="1">
      <c r="C341" s="32"/>
      <c r="D341" s="12"/>
      <c r="E341" s="33"/>
      <c r="F341" s="34"/>
      <c r="G341" s="35"/>
      <c r="H341" s="36"/>
      <c r="I341" s="2">
        <v>335</v>
      </c>
      <c r="J341" s="76">
        <f>SUMIF(Entrada!$D$7:$D$3006,D341,Entrada!$H$7:$H$3006)</f>
        <v>0</v>
      </c>
      <c r="K341" s="76" t="e">
        <f>SUMIF(Entrada!$D$7:$D$3006,PG!D341,Entrada!$L$7:$L$3006)/SUMIF(Entrada!$D$7:$D$3006,PG!D341,Entrada!$H$7:$H$3006)</f>
        <v>#DIV/0!</v>
      </c>
      <c r="L341" s="76">
        <f>SUMIF(Saída!$D$7:$D$3006,PG!D341,Saída!$G$7:$G$3006)</f>
        <v>0</v>
      </c>
      <c r="M341" s="76">
        <f>SUMIF(Saída!$D$7:$D$3006,PG!D341,Saída!$I$7:$I$3006)</f>
        <v>0</v>
      </c>
      <c r="N341" s="77">
        <f t="shared" si="20"/>
        <v>0</v>
      </c>
      <c r="O341" s="77">
        <f t="shared" si="21"/>
        <v>0</v>
      </c>
      <c r="P341" s="78">
        <f t="shared" si="22"/>
        <v>0</v>
      </c>
      <c r="Q341" s="99" t="str">
        <f t="shared" si="23"/>
        <v/>
      </c>
      <c r="R341" s="99"/>
      <c r="S341" s="69"/>
      <c r="T341" s="69"/>
      <c r="U341" s="69"/>
      <c r="V341" s="69"/>
      <c r="W341" s="69"/>
      <c r="X341" s="69"/>
      <c r="Y341" s="69"/>
      <c r="Z341" s="69"/>
    </row>
    <row r="342" spans="3:26" ht="30" customHeight="1">
      <c r="C342" s="32"/>
      <c r="D342" s="12"/>
      <c r="E342" s="33"/>
      <c r="F342" s="34"/>
      <c r="G342" s="35"/>
      <c r="H342" s="36"/>
      <c r="I342" s="2">
        <v>336</v>
      </c>
      <c r="J342" s="76">
        <f>SUMIF(Entrada!$D$7:$D$3006,D342,Entrada!$H$7:$H$3006)</f>
        <v>0</v>
      </c>
      <c r="K342" s="76" t="e">
        <f>SUMIF(Entrada!$D$7:$D$3006,PG!D342,Entrada!$L$7:$L$3006)/SUMIF(Entrada!$D$7:$D$3006,PG!D342,Entrada!$H$7:$H$3006)</f>
        <v>#DIV/0!</v>
      </c>
      <c r="L342" s="76">
        <f>SUMIF(Saída!$D$7:$D$3006,PG!D342,Saída!$G$7:$G$3006)</f>
        <v>0</v>
      </c>
      <c r="M342" s="76">
        <f>SUMIF(Saída!$D$7:$D$3006,PG!D342,Saída!$I$7:$I$3006)</f>
        <v>0</v>
      </c>
      <c r="N342" s="77">
        <f t="shared" si="20"/>
        <v>0</v>
      </c>
      <c r="O342" s="77">
        <f t="shared" si="21"/>
        <v>0</v>
      </c>
      <c r="P342" s="78">
        <f t="shared" si="22"/>
        <v>0</v>
      </c>
      <c r="Q342" s="99" t="str">
        <f t="shared" si="23"/>
        <v/>
      </c>
      <c r="R342" s="99"/>
      <c r="S342" s="69"/>
      <c r="T342" s="69"/>
      <c r="U342" s="69"/>
      <c r="V342" s="69"/>
      <c r="W342" s="69"/>
      <c r="X342" s="69"/>
      <c r="Y342" s="69"/>
      <c r="Z342" s="69"/>
    </row>
    <row r="343" spans="3:26" ht="30" customHeight="1">
      <c r="C343" s="32"/>
      <c r="D343" s="12"/>
      <c r="E343" s="33"/>
      <c r="F343" s="34"/>
      <c r="G343" s="35"/>
      <c r="H343" s="36"/>
      <c r="I343" s="2">
        <v>337</v>
      </c>
      <c r="J343" s="76">
        <f>SUMIF(Entrada!$D$7:$D$3006,D343,Entrada!$H$7:$H$3006)</f>
        <v>0</v>
      </c>
      <c r="K343" s="76" t="e">
        <f>SUMIF(Entrada!$D$7:$D$3006,PG!D343,Entrada!$L$7:$L$3006)/SUMIF(Entrada!$D$7:$D$3006,PG!D343,Entrada!$H$7:$H$3006)</f>
        <v>#DIV/0!</v>
      </c>
      <c r="L343" s="76">
        <f>SUMIF(Saída!$D$7:$D$3006,PG!D343,Saída!$G$7:$G$3006)</f>
        <v>0</v>
      </c>
      <c r="M343" s="76">
        <f>SUMIF(Saída!$D$7:$D$3006,PG!D343,Saída!$I$7:$I$3006)</f>
        <v>0</v>
      </c>
      <c r="N343" s="77">
        <f t="shared" si="20"/>
        <v>0</v>
      </c>
      <c r="O343" s="77">
        <f t="shared" si="21"/>
        <v>0</v>
      </c>
      <c r="P343" s="78">
        <f t="shared" si="22"/>
        <v>0</v>
      </c>
      <c r="Q343" s="99" t="str">
        <f t="shared" si="23"/>
        <v/>
      </c>
      <c r="R343" s="99"/>
      <c r="S343" s="69"/>
      <c r="T343" s="69"/>
      <c r="U343" s="69"/>
      <c r="V343" s="69"/>
      <c r="W343" s="69"/>
      <c r="X343" s="69"/>
      <c r="Y343" s="69"/>
      <c r="Z343" s="69"/>
    </row>
    <row r="344" spans="3:26" ht="30" customHeight="1">
      <c r="C344" s="32"/>
      <c r="D344" s="12"/>
      <c r="E344" s="33"/>
      <c r="F344" s="34"/>
      <c r="G344" s="35"/>
      <c r="H344" s="36"/>
      <c r="I344" s="2">
        <v>338</v>
      </c>
      <c r="J344" s="76">
        <f>SUMIF(Entrada!$D$7:$D$3006,D344,Entrada!$H$7:$H$3006)</f>
        <v>0</v>
      </c>
      <c r="K344" s="76" t="e">
        <f>SUMIF(Entrada!$D$7:$D$3006,PG!D344,Entrada!$L$7:$L$3006)/SUMIF(Entrada!$D$7:$D$3006,PG!D344,Entrada!$H$7:$H$3006)</f>
        <v>#DIV/0!</v>
      </c>
      <c r="L344" s="76">
        <f>SUMIF(Saída!$D$7:$D$3006,PG!D344,Saída!$G$7:$G$3006)</f>
        <v>0</v>
      </c>
      <c r="M344" s="76">
        <f>SUMIF(Saída!$D$7:$D$3006,PG!D344,Saída!$I$7:$I$3006)</f>
        <v>0</v>
      </c>
      <c r="N344" s="77">
        <f t="shared" si="20"/>
        <v>0</v>
      </c>
      <c r="O344" s="77">
        <f t="shared" si="21"/>
        <v>0</v>
      </c>
      <c r="P344" s="78">
        <f t="shared" si="22"/>
        <v>0</v>
      </c>
      <c r="Q344" s="99" t="str">
        <f t="shared" si="23"/>
        <v/>
      </c>
      <c r="R344" s="99"/>
      <c r="S344" s="69"/>
      <c r="T344" s="69"/>
      <c r="U344" s="69"/>
      <c r="V344" s="69"/>
      <c r="W344" s="69"/>
      <c r="X344" s="69"/>
      <c r="Y344" s="69"/>
      <c r="Z344" s="69"/>
    </row>
    <row r="345" spans="3:26" ht="30" customHeight="1">
      <c r="C345" s="32"/>
      <c r="D345" s="12"/>
      <c r="E345" s="33"/>
      <c r="F345" s="34"/>
      <c r="G345" s="35"/>
      <c r="H345" s="36"/>
      <c r="I345" s="2">
        <v>339</v>
      </c>
      <c r="J345" s="76">
        <f>SUMIF(Entrada!$D$7:$D$3006,D345,Entrada!$H$7:$H$3006)</f>
        <v>0</v>
      </c>
      <c r="K345" s="76" t="e">
        <f>SUMIF(Entrada!$D$7:$D$3006,PG!D345,Entrada!$L$7:$L$3006)/SUMIF(Entrada!$D$7:$D$3006,PG!D345,Entrada!$H$7:$H$3006)</f>
        <v>#DIV/0!</v>
      </c>
      <c r="L345" s="76">
        <f>SUMIF(Saída!$D$7:$D$3006,PG!D345,Saída!$G$7:$G$3006)</f>
        <v>0</v>
      </c>
      <c r="M345" s="76">
        <f>SUMIF(Saída!$D$7:$D$3006,PG!D345,Saída!$I$7:$I$3006)</f>
        <v>0</v>
      </c>
      <c r="N345" s="77">
        <f t="shared" si="20"/>
        <v>0</v>
      </c>
      <c r="O345" s="77">
        <f t="shared" si="21"/>
        <v>0</v>
      </c>
      <c r="P345" s="78">
        <f t="shared" si="22"/>
        <v>0</v>
      </c>
      <c r="Q345" s="99" t="str">
        <f t="shared" si="23"/>
        <v/>
      </c>
      <c r="R345" s="99"/>
      <c r="S345" s="69"/>
      <c r="T345" s="69"/>
      <c r="U345" s="69"/>
      <c r="V345" s="69"/>
      <c r="W345" s="69"/>
      <c r="X345" s="69"/>
      <c r="Y345" s="69"/>
      <c r="Z345" s="69"/>
    </row>
    <row r="346" spans="3:26" ht="30" customHeight="1">
      <c r="C346" s="32"/>
      <c r="D346" s="12"/>
      <c r="E346" s="33"/>
      <c r="F346" s="34"/>
      <c r="G346" s="35"/>
      <c r="H346" s="36"/>
      <c r="I346" s="2">
        <v>340</v>
      </c>
      <c r="J346" s="76">
        <f>SUMIF(Entrada!$D$7:$D$3006,D346,Entrada!$H$7:$H$3006)</f>
        <v>0</v>
      </c>
      <c r="K346" s="76" t="e">
        <f>SUMIF(Entrada!$D$7:$D$3006,PG!D346,Entrada!$L$7:$L$3006)/SUMIF(Entrada!$D$7:$D$3006,PG!D346,Entrada!$H$7:$H$3006)</f>
        <v>#DIV/0!</v>
      </c>
      <c r="L346" s="76">
        <f>SUMIF(Saída!$D$7:$D$3006,PG!D346,Saída!$G$7:$G$3006)</f>
        <v>0</v>
      </c>
      <c r="M346" s="76">
        <f>SUMIF(Saída!$D$7:$D$3006,PG!D346,Saída!$I$7:$I$3006)</f>
        <v>0</v>
      </c>
      <c r="N346" s="77">
        <f t="shared" si="20"/>
        <v>0</v>
      </c>
      <c r="O346" s="77">
        <f t="shared" si="21"/>
        <v>0</v>
      </c>
      <c r="P346" s="78">
        <f t="shared" si="22"/>
        <v>0</v>
      </c>
      <c r="Q346" s="99" t="str">
        <f t="shared" si="23"/>
        <v/>
      </c>
      <c r="R346" s="99"/>
      <c r="S346" s="69"/>
      <c r="T346" s="69"/>
      <c r="U346" s="69"/>
      <c r="V346" s="69"/>
      <c r="W346" s="69"/>
      <c r="X346" s="69"/>
      <c r="Y346" s="69"/>
      <c r="Z346" s="69"/>
    </row>
    <row r="347" spans="3:26" ht="30" customHeight="1">
      <c r="C347" s="32"/>
      <c r="D347" s="12"/>
      <c r="E347" s="33"/>
      <c r="F347" s="34"/>
      <c r="G347" s="35"/>
      <c r="H347" s="36"/>
      <c r="I347" s="2">
        <v>341</v>
      </c>
      <c r="J347" s="76">
        <f>SUMIF(Entrada!$D$7:$D$3006,D347,Entrada!$H$7:$H$3006)</f>
        <v>0</v>
      </c>
      <c r="K347" s="76" t="e">
        <f>SUMIF(Entrada!$D$7:$D$3006,PG!D347,Entrada!$L$7:$L$3006)/SUMIF(Entrada!$D$7:$D$3006,PG!D347,Entrada!$H$7:$H$3006)</f>
        <v>#DIV/0!</v>
      </c>
      <c r="L347" s="76">
        <f>SUMIF(Saída!$D$7:$D$3006,PG!D347,Saída!$G$7:$G$3006)</f>
        <v>0</v>
      </c>
      <c r="M347" s="76">
        <f>SUMIF(Saída!$D$7:$D$3006,PG!D347,Saída!$I$7:$I$3006)</f>
        <v>0</v>
      </c>
      <c r="N347" s="77">
        <f t="shared" si="20"/>
        <v>0</v>
      </c>
      <c r="O347" s="77">
        <f t="shared" si="21"/>
        <v>0</v>
      </c>
      <c r="P347" s="78">
        <f t="shared" si="22"/>
        <v>0</v>
      </c>
      <c r="Q347" s="99" t="str">
        <f t="shared" si="23"/>
        <v/>
      </c>
      <c r="R347" s="99"/>
      <c r="S347" s="69"/>
      <c r="T347" s="69"/>
      <c r="U347" s="69"/>
      <c r="V347" s="69"/>
      <c r="W347" s="69"/>
      <c r="X347" s="69"/>
      <c r="Y347" s="69"/>
      <c r="Z347" s="69"/>
    </row>
    <row r="348" spans="3:26" ht="30" customHeight="1">
      <c r="C348" s="32"/>
      <c r="D348" s="12"/>
      <c r="E348" s="33"/>
      <c r="F348" s="34"/>
      <c r="G348" s="35"/>
      <c r="H348" s="36"/>
      <c r="I348" s="2">
        <v>342</v>
      </c>
      <c r="J348" s="76">
        <f>SUMIF(Entrada!$D$7:$D$3006,D348,Entrada!$H$7:$H$3006)</f>
        <v>0</v>
      </c>
      <c r="K348" s="76" t="e">
        <f>SUMIF(Entrada!$D$7:$D$3006,PG!D348,Entrada!$L$7:$L$3006)/SUMIF(Entrada!$D$7:$D$3006,PG!D348,Entrada!$H$7:$H$3006)</f>
        <v>#DIV/0!</v>
      </c>
      <c r="L348" s="76">
        <f>SUMIF(Saída!$D$7:$D$3006,PG!D348,Saída!$G$7:$G$3006)</f>
        <v>0</v>
      </c>
      <c r="M348" s="76">
        <f>SUMIF(Saída!$D$7:$D$3006,PG!D348,Saída!$I$7:$I$3006)</f>
        <v>0</v>
      </c>
      <c r="N348" s="77">
        <f t="shared" si="20"/>
        <v>0</v>
      </c>
      <c r="O348" s="77">
        <f t="shared" si="21"/>
        <v>0</v>
      </c>
      <c r="P348" s="78">
        <f t="shared" si="22"/>
        <v>0</v>
      </c>
      <c r="Q348" s="99" t="str">
        <f t="shared" si="23"/>
        <v/>
      </c>
      <c r="R348" s="99"/>
      <c r="S348" s="69"/>
      <c r="T348" s="69"/>
      <c r="U348" s="69"/>
      <c r="V348" s="69"/>
      <c r="W348" s="69"/>
      <c r="X348" s="69"/>
      <c r="Y348" s="69"/>
      <c r="Z348" s="69"/>
    </row>
    <row r="349" spans="3:26" ht="30" customHeight="1">
      <c r="C349" s="32"/>
      <c r="D349" s="12"/>
      <c r="E349" s="33"/>
      <c r="F349" s="34"/>
      <c r="G349" s="35"/>
      <c r="H349" s="36"/>
      <c r="I349" s="2">
        <v>343</v>
      </c>
      <c r="J349" s="76">
        <f>SUMIF(Entrada!$D$7:$D$3006,D349,Entrada!$H$7:$H$3006)</f>
        <v>0</v>
      </c>
      <c r="K349" s="76" t="e">
        <f>SUMIF(Entrada!$D$7:$D$3006,PG!D349,Entrada!$L$7:$L$3006)/SUMIF(Entrada!$D$7:$D$3006,PG!D349,Entrada!$H$7:$H$3006)</f>
        <v>#DIV/0!</v>
      </c>
      <c r="L349" s="76">
        <f>SUMIF(Saída!$D$7:$D$3006,PG!D349,Saída!$G$7:$G$3006)</f>
        <v>0</v>
      </c>
      <c r="M349" s="76">
        <f>SUMIF(Saída!$D$7:$D$3006,PG!D349,Saída!$I$7:$I$3006)</f>
        <v>0</v>
      </c>
      <c r="N349" s="77">
        <f t="shared" si="20"/>
        <v>0</v>
      </c>
      <c r="O349" s="77">
        <f t="shared" si="21"/>
        <v>0</v>
      </c>
      <c r="P349" s="78">
        <f t="shared" si="22"/>
        <v>0</v>
      </c>
      <c r="Q349" s="99" t="str">
        <f t="shared" si="23"/>
        <v/>
      </c>
      <c r="R349" s="99"/>
      <c r="S349" s="69"/>
      <c r="T349" s="69"/>
      <c r="U349" s="69"/>
      <c r="V349" s="69"/>
      <c r="W349" s="69"/>
      <c r="X349" s="69"/>
      <c r="Y349" s="69"/>
      <c r="Z349" s="69"/>
    </row>
    <row r="350" spans="3:26" ht="30" customHeight="1">
      <c r="C350" s="32"/>
      <c r="D350" s="12"/>
      <c r="E350" s="33"/>
      <c r="F350" s="34"/>
      <c r="G350" s="35"/>
      <c r="H350" s="36"/>
      <c r="I350" s="2">
        <v>344</v>
      </c>
      <c r="J350" s="76">
        <f>SUMIF(Entrada!$D$7:$D$3006,D350,Entrada!$H$7:$H$3006)</f>
        <v>0</v>
      </c>
      <c r="K350" s="76" t="e">
        <f>SUMIF(Entrada!$D$7:$D$3006,PG!D350,Entrada!$L$7:$L$3006)/SUMIF(Entrada!$D$7:$D$3006,PG!D350,Entrada!$H$7:$H$3006)</f>
        <v>#DIV/0!</v>
      </c>
      <c r="L350" s="76">
        <f>SUMIF(Saída!$D$7:$D$3006,PG!D350,Saída!$G$7:$G$3006)</f>
        <v>0</v>
      </c>
      <c r="M350" s="76">
        <f>SUMIF(Saída!$D$7:$D$3006,PG!D350,Saída!$I$7:$I$3006)</f>
        <v>0</v>
      </c>
      <c r="N350" s="77">
        <f t="shared" si="20"/>
        <v>0</v>
      </c>
      <c r="O350" s="77">
        <f t="shared" si="21"/>
        <v>0</v>
      </c>
      <c r="P350" s="78">
        <f t="shared" si="22"/>
        <v>0</v>
      </c>
      <c r="Q350" s="99" t="str">
        <f t="shared" si="23"/>
        <v/>
      </c>
      <c r="R350" s="99"/>
      <c r="S350" s="69"/>
      <c r="T350" s="69"/>
      <c r="U350" s="69"/>
      <c r="V350" s="69"/>
      <c r="W350" s="69"/>
      <c r="X350" s="69"/>
      <c r="Y350" s="69"/>
      <c r="Z350" s="69"/>
    </row>
    <row r="351" spans="3:26" ht="30" customHeight="1">
      <c r="C351" s="32"/>
      <c r="D351" s="12"/>
      <c r="E351" s="33"/>
      <c r="F351" s="34"/>
      <c r="G351" s="35"/>
      <c r="H351" s="36"/>
      <c r="I351" s="2">
        <v>345</v>
      </c>
      <c r="J351" s="76">
        <f>SUMIF(Entrada!$D$7:$D$3006,D351,Entrada!$H$7:$H$3006)</f>
        <v>0</v>
      </c>
      <c r="K351" s="76" t="e">
        <f>SUMIF(Entrada!$D$7:$D$3006,PG!D351,Entrada!$L$7:$L$3006)/SUMIF(Entrada!$D$7:$D$3006,PG!D351,Entrada!$H$7:$H$3006)</f>
        <v>#DIV/0!</v>
      </c>
      <c r="L351" s="76">
        <f>SUMIF(Saída!$D$7:$D$3006,PG!D351,Saída!$G$7:$G$3006)</f>
        <v>0</v>
      </c>
      <c r="M351" s="76">
        <f>SUMIF(Saída!$D$7:$D$3006,PG!D351,Saída!$I$7:$I$3006)</f>
        <v>0</v>
      </c>
      <c r="N351" s="77">
        <f t="shared" si="20"/>
        <v>0</v>
      </c>
      <c r="O351" s="77">
        <f t="shared" si="21"/>
        <v>0</v>
      </c>
      <c r="P351" s="78">
        <f t="shared" si="22"/>
        <v>0</v>
      </c>
      <c r="Q351" s="99" t="str">
        <f t="shared" si="23"/>
        <v/>
      </c>
      <c r="R351" s="99"/>
      <c r="S351" s="69"/>
      <c r="T351" s="69"/>
      <c r="U351" s="69"/>
      <c r="V351" s="69"/>
      <c r="W351" s="69"/>
      <c r="X351" s="69"/>
      <c r="Y351" s="69"/>
      <c r="Z351" s="69"/>
    </row>
    <row r="352" spans="3:26" ht="30" customHeight="1">
      <c r="C352" s="32"/>
      <c r="D352" s="12"/>
      <c r="E352" s="33"/>
      <c r="F352" s="34"/>
      <c r="G352" s="35"/>
      <c r="H352" s="36"/>
      <c r="I352" s="2">
        <v>346</v>
      </c>
      <c r="J352" s="76">
        <f>SUMIF(Entrada!$D$7:$D$3006,D352,Entrada!$H$7:$H$3006)</f>
        <v>0</v>
      </c>
      <c r="K352" s="76" t="e">
        <f>SUMIF(Entrada!$D$7:$D$3006,PG!D352,Entrada!$L$7:$L$3006)/SUMIF(Entrada!$D$7:$D$3006,PG!D352,Entrada!$H$7:$H$3006)</f>
        <v>#DIV/0!</v>
      </c>
      <c r="L352" s="76">
        <f>SUMIF(Saída!$D$7:$D$3006,PG!D352,Saída!$G$7:$G$3006)</f>
        <v>0</v>
      </c>
      <c r="M352" s="76">
        <f>SUMIF(Saída!$D$7:$D$3006,PG!D352,Saída!$I$7:$I$3006)</f>
        <v>0</v>
      </c>
      <c r="N352" s="77">
        <f t="shared" si="20"/>
        <v>0</v>
      </c>
      <c r="O352" s="77">
        <f t="shared" si="21"/>
        <v>0</v>
      </c>
      <c r="P352" s="78">
        <f t="shared" si="22"/>
        <v>0</v>
      </c>
      <c r="Q352" s="99" t="str">
        <f t="shared" si="23"/>
        <v/>
      </c>
      <c r="R352" s="99"/>
      <c r="S352" s="69"/>
      <c r="T352" s="69"/>
      <c r="U352" s="69"/>
      <c r="V352" s="69"/>
      <c r="W352" s="69"/>
      <c r="X352" s="69"/>
      <c r="Y352" s="69"/>
      <c r="Z352" s="69"/>
    </row>
    <row r="353" spans="3:26" ht="30" customHeight="1">
      <c r="C353" s="32"/>
      <c r="D353" s="12"/>
      <c r="E353" s="33"/>
      <c r="F353" s="34"/>
      <c r="G353" s="35"/>
      <c r="H353" s="36"/>
      <c r="I353" s="2">
        <v>347</v>
      </c>
      <c r="J353" s="76">
        <f>SUMIF(Entrada!$D$7:$D$3006,D353,Entrada!$H$7:$H$3006)</f>
        <v>0</v>
      </c>
      <c r="K353" s="76" t="e">
        <f>SUMIF(Entrada!$D$7:$D$3006,PG!D353,Entrada!$L$7:$L$3006)/SUMIF(Entrada!$D$7:$D$3006,PG!D353,Entrada!$H$7:$H$3006)</f>
        <v>#DIV/0!</v>
      </c>
      <c r="L353" s="76">
        <f>SUMIF(Saída!$D$7:$D$3006,PG!D353,Saída!$G$7:$G$3006)</f>
        <v>0</v>
      </c>
      <c r="M353" s="76">
        <f>SUMIF(Saída!$D$7:$D$3006,PG!D353,Saída!$I$7:$I$3006)</f>
        <v>0</v>
      </c>
      <c r="N353" s="77">
        <f t="shared" si="20"/>
        <v>0</v>
      </c>
      <c r="O353" s="77">
        <f t="shared" si="21"/>
        <v>0</v>
      </c>
      <c r="P353" s="78">
        <f t="shared" si="22"/>
        <v>0</v>
      </c>
      <c r="Q353" s="99" t="str">
        <f t="shared" si="23"/>
        <v/>
      </c>
      <c r="R353" s="99"/>
      <c r="S353" s="69"/>
      <c r="T353" s="69"/>
      <c r="U353" s="69"/>
      <c r="V353" s="69"/>
      <c r="W353" s="69"/>
      <c r="X353" s="69"/>
      <c r="Y353" s="69"/>
      <c r="Z353" s="69"/>
    </row>
    <row r="354" spans="3:26" ht="30" customHeight="1">
      <c r="C354" s="32"/>
      <c r="D354" s="12"/>
      <c r="E354" s="33"/>
      <c r="F354" s="34"/>
      <c r="G354" s="35"/>
      <c r="H354" s="36"/>
      <c r="I354" s="2">
        <v>348</v>
      </c>
      <c r="J354" s="76">
        <f>SUMIF(Entrada!$D$7:$D$3006,D354,Entrada!$H$7:$H$3006)</f>
        <v>0</v>
      </c>
      <c r="K354" s="76" t="e">
        <f>SUMIF(Entrada!$D$7:$D$3006,PG!D354,Entrada!$L$7:$L$3006)/SUMIF(Entrada!$D$7:$D$3006,PG!D354,Entrada!$H$7:$H$3006)</f>
        <v>#DIV/0!</v>
      </c>
      <c r="L354" s="76">
        <f>SUMIF(Saída!$D$7:$D$3006,PG!D354,Saída!$G$7:$G$3006)</f>
        <v>0</v>
      </c>
      <c r="M354" s="76">
        <f>SUMIF(Saída!$D$7:$D$3006,PG!D354,Saída!$I$7:$I$3006)</f>
        <v>0</v>
      </c>
      <c r="N354" s="77">
        <f t="shared" si="20"/>
        <v>0</v>
      </c>
      <c r="O354" s="77">
        <f t="shared" si="21"/>
        <v>0</v>
      </c>
      <c r="P354" s="78">
        <f t="shared" si="22"/>
        <v>0</v>
      </c>
      <c r="Q354" s="99" t="str">
        <f t="shared" si="23"/>
        <v/>
      </c>
      <c r="R354" s="99"/>
      <c r="S354" s="69"/>
      <c r="T354" s="69"/>
      <c r="U354" s="69"/>
      <c r="V354" s="69"/>
      <c r="W354" s="69"/>
      <c r="X354" s="69"/>
      <c r="Y354" s="69"/>
      <c r="Z354" s="69"/>
    </row>
    <row r="355" spans="3:26" ht="30" customHeight="1">
      <c r="C355" s="32"/>
      <c r="D355" s="12"/>
      <c r="E355" s="33"/>
      <c r="F355" s="34"/>
      <c r="G355" s="35"/>
      <c r="H355" s="36"/>
      <c r="I355" s="2">
        <v>349</v>
      </c>
      <c r="J355" s="76">
        <f>SUMIF(Entrada!$D$7:$D$3006,D355,Entrada!$H$7:$H$3006)</f>
        <v>0</v>
      </c>
      <c r="K355" s="76" t="e">
        <f>SUMIF(Entrada!$D$7:$D$3006,PG!D355,Entrada!$L$7:$L$3006)/SUMIF(Entrada!$D$7:$D$3006,PG!D355,Entrada!$H$7:$H$3006)</f>
        <v>#DIV/0!</v>
      </c>
      <c r="L355" s="76">
        <f>SUMIF(Saída!$D$7:$D$3006,PG!D355,Saída!$G$7:$G$3006)</f>
        <v>0</v>
      </c>
      <c r="M355" s="76">
        <f>SUMIF(Saída!$D$7:$D$3006,PG!D355,Saída!$I$7:$I$3006)</f>
        <v>0</v>
      </c>
      <c r="N355" s="77">
        <f t="shared" si="20"/>
        <v>0</v>
      </c>
      <c r="O355" s="77">
        <f t="shared" si="21"/>
        <v>0</v>
      </c>
      <c r="P355" s="78">
        <f t="shared" si="22"/>
        <v>0</v>
      </c>
      <c r="Q355" s="99" t="str">
        <f t="shared" si="23"/>
        <v/>
      </c>
      <c r="R355" s="99"/>
      <c r="S355" s="69"/>
      <c r="T355" s="69"/>
      <c r="U355" s="69"/>
      <c r="V355" s="69"/>
      <c r="W355" s="69"/>
      <c r="X355" s="69"/>
      <c r="Y355" s="69"/>
      <c r="Z355" s="69"/>
    </row>
    <row r="356" spans="3:26" ht="30" customHeight="1">
      <c r="C356" s="32"/>
      <c r="D356" s="12"/>
      <c r="E356" s="33"/>
      <c r="F356" s="34"/>
      <c r="G356" s="35"/>
      <c r="H356" s="36"/>
      <c r="I356" s="2">
        <v>350</v>
      </c>
      <c r="J356" s="76">
        <f>SUMIF(Entrada!$D$7:$D$3006,D356,Entrada!$H$7:$H$3006)</f>
        <v>0</v>
      </c>
      <c r="K356" s="76" t="e">
        <f>SUMIF(Entrada!$D$7:$D$3006,PG!D356,Entrada!$L$7:$L$3006)/SUMIF(Entrada!$D$7:$D$3006,PG!D356,Entrada!$H$7:$H$3006)</f>
        <v>#DIV/0!</v>
      </c>
      <c r="L356" s="76">
        <f>SUMIF(Saída!$D$7:$D$3006,PG!D356,Saída!$G$7:$G$3006)</f>
        <v>0</v>
      </c>
      <c r="M356" s="76">
        <f>SUMIF(Saída!$D$7:$D$3006,PG!D356,Saída!$I$7:$I$3006)</f>
        <v>0</v>
      </c>
      <c r="N356" s="77">
        <f t="shared" si="20"/>
        <v>0</v>
      </c>
      <c r="O356" s="77">
        <f t="shared" si="21"/>
        <v>0</v>
      </c>
      <c r="P356" s="78">
        <f t="shared" si="22"/>
        <v>0</v>
      </c>
      <c r="Q356" s="99" t="str">
        <f t="shared" si="23"/>
        <v/>
      </c>
      <c r="R356" s="99"/>
      <c r="S356" s="69"/>
      <c r="T356" s="69"/>
      <c r="U356" s="69"/>
      <c r="V356" s="69"/>
      <c r="W356" s="69"/>
      <c r="X356" s="69"/>
      <c r="Y356" s="69"/>
      <c r="Z356" s="69"/>
    </row>
    <row r="357" spans="3:26" ht="30" customHeight="1">
      <c r="C357" s="32"/>
      <c r="D357" s="12"/>
      <c r="E357" s="33"/>
      <c r="F357" s="34"/>
      <c r="G357" s="35"/>
      <c r="H357" s="36"/>
      <c r="I357" s="2">
        <v>351</v>
      </c>
      <c r="J357" s="76">
        <f>SUMIF(Entrada!$D$7:$D$3006,D357,Entrada!$H$7:$H$3006)</f>
        <v>0</v>
      </c>
      <c r="K357" s="76" t="e">
        <f>SUMIF(Entrada!$D$7:$D$3006,PG!D357,Entrada!$L$7:$L$3006)/SUMIF(Entrada!$D$7:$D$3006,PG!D357,Entrada!$H$7:$H$3006)</f>
        <v>#DIV/0!</v>
      </c>
      <c r="L357" s="76">
        <f>SUMIF(Saída!$D$7:$D$3006,PG!D357,Saída!$G$7:$G$3006)</f>
        <v>0</v>
      </c>
      <c r="M357" s="76">
        <f>SUMIF(Saída!$D$7:$D$3006,PG!D357,Saída!$I$7:$I$3006)</f>
        <v>0</v>
      </c>
      <c r="N357" s="77">
        <f t="shared" si="20"/>
        <v>0</v>
      </c>
      <c r="O357" s="77">
        <f t="shared" si="21"/>
        <v>0</v>
      </c>
      <c r="P357" s="78">
        <f t="shared" si="22"/>
        <v>0</v>
      </c>
      <c r="Q357" s="99" t="str">
        <f t="shared" si="23"/>
        <v/>
      </c>
      <c r="R357" s="99"/>
      <c r="S357" s="69"/>
      <c r="T357" s="69"/>
      <c r="U357" s="69"/>
      <c r="V357" s="69"/>
      <c r="W357" s="69"/>
      <c r="X357" s="69"/>
      <c r="Y357" s="69"/>
      <c r="Z357" s="69"/>
    </row>
    <row r="358" spans="3:26" ht="30" customHeight="1">
      <c r="C358" s="32"/>
      <c r="D358" s="12"/>
      <c r="E358" s="33"/>
      <c r="F358" s="34"/>
      <c r="G358" s="35"/>
      <c r="H358" s="36"/>
      <c r="I358" s="2">
        <v>352</v>
      </c>
      <c r="J358" s="76">
        <f>SUMIF(Entrada!$D$7:$D$3006,D358,Entrada!$H$7:$H$3006)</f>
        <v>0</v>
      </c>
      <c r="K358" s="76" t="e">
        <f>SUMIF(Entrada!$D$7:$D$3006,PG!D358,Entrada!$L$7:$L$3006)/SUMIF(Entrada!$D$7:$D$3006,PG!D358,Entrada!$H$7:$H$3006)</f>
        <v>#DIV/0!</v>
      </c>
      <c r="L358" s="76">
        <f>SUMIF(Saída!$D$7:$D$3006,PG!D358,Saída!$G$7:$G$3006)</f>
        <v>0</v>
      </c>
      <c r="M358" s="76">
        <f>SUMIF(Saída!$D$7:$D$3006,PG!D358,Saída!$I$7:$I$3006)</f>
        <v>0</v>
      </c>
      <c r="N358" s="77">
        <f t="shared" si="20"/>
        <v>0</v>
      </c>
      <c r="O358" s="77">
        <f t="shared" si="21"/>
        <v>0</v>
      </c>
      <c r="P358" s="78">
        <f t="shared" si="22"/>
        <v>0</v>
      </c>
      <c r="Q358" s="99" t="str">
        <f t="shared" si="23"/>
        <v/>
      </c>
      <c r="R358" s="99"/>
      <c r="S358" s="69"/>
      <c r="T358" s="69"/>
      <c r="U358" s="69"/>
      <c r="V358" s="69"/>
      <c r="W358" s="69"/>
      <c r="X358" s="69"/>
      <c r="Y358" s="69"/>
      <c r="Z358" s="69"/>
    </row>
    <row r="359" spans="3:26" ht="30" customHeight="1">
      <c r="C359" s="32"/>
      <c r="D359" s="12"/>
      <c r="E359" s="33"/>
      <c r="F359" s="34"/>
      <c r="G359" s="35"/>
      <c r="H359" s="36"/>
      <c r="I359" s="2">
        <v>353</v>
      </c>
      <c r="J359" s="76">
        <f>SUMIF(Entrada!$D$7:$D$3006,D359,Entrada!$H$7:$H$3006)</f>
        <v>0</v>
      </c>
      <c r="K359" s="76" t="e">
        <f>SUMIF(Entrada!$D$7:$D$3006,PG!D359,Entrada!$L$7:$L$3006)/SUMIF(Entrada!$D$7:$D$3006,PG!D359,Entrada!$H$7:$H$3006)</f>
        <v>#DIV/0!</v>
      </c>
      <c r="L359" s="76">
        <f>SUMIF(Saída!$D$7:$D$3006,PG!D359,Saída!$G$7:$G$3006)</f>
        <v>0</v>
      </c>
      <c r="M359" s="76">
        <f>SUMIF(Saída!$D$7:$D$3006,PG!D359,Saída!$I$7:$I$3006)</f>
        <v>0</v>
      </c>
      <c r="N359" s="77">
        <f t="shared" si="20"/>
        <v>0</v>
      </c>
      <c r="O359" s="77">
        <f t="shared" si="21"/>
        <v>0</v>
      </c>
      <c r="P359" s="78">
        <f t="shared" si="22"/>
        <v>0</v>
      </c>
      <c r="Q359" s="99" t="str">
        <f t="shared" si="23"/>
        <v/>
      </c>
      <c r="R359" s="99"/>
      <c r="S359" s="69"/>
      <c r="T359" s="69"/>
      <c r="U359" s="69"/>
      <c r="V359" s="69"/>
      <c r="W359" s="69"/>
      <c r="X359" s="69"/>
      <c r="Y359" s="69"/>
      <c r="Z359" s="69"/>
    </row>
    <row r="360" spans="3:26" ht="30" customHeight="1">
      <c r="C360" s="32"/>
      <c r="D360" s="12"/>
      <c r="E360" s="33"/>
      <c r="F360" s="34"/>
      <c r="G360" s="35"/>
      <c r="H360" s="36"/>
      <c r="I360" s="2">
        <v>354</v>
      </c>
      <c r="J360" s="76">
        <f>SUMIF(Entrada!$D$7:$D$3006,D360,Entrada!$H$7:$H$3006)</f>
        <v>0</v>
      </c>
      <c r="K360" s="76" t="e">
        <f>SUMIF(Entrada!$D$7:$D$3006,PG!D360,Entrada!$L$7:$L$3006)/SUMIF(Entrada!$D$7:$D$3006,PG!D360,Entrada!$H$7:$H$3006)</f>
        <v>#DIV/0!</v>
      </c>
      <c r="L360" s="76">
        <f>SUMIF(Saída!$D$7:$D$3006,PG!D360,Saída!$G$7:$G$3006)</f>
        <v>0</v>
      </c>
      <c r="M360" s="76">
        <f>SUMIF(Saída!$D$7:$D$3006,PG!D360,Saída!$I$7:$I$3006)</f>
        <v>0</v>
      </c>
      <c r="N360" s="77">
        <f t="shared" si="20"/>
        <v>0</v>
      </c>
      <c r="O360" s="77">
        <f t="shared" si="21"/>
        <v>0</v>
      </c>
      <c r="P360" s="78">
        <f t="shared" si="22"/>
        <v>0</v>
      </c>
      <c r="Q360" s="99" t="str">
        <f t="shared" si="23"/>
        <v/>
      </c>
      <c r="R360" s="99"/>
      <c r="S360" s="69"/>
      <c r="T360" s="69"/>
      <c r="U360" s="69"/>
      <c r="V360" s="69"/>
      <c r="W360" s="69"/>
      <c r="X360" s="69"/>
      <c r="Y360" s="69"/>
      <c r="Z360" s="69"/>
    </row>
    <row r="361" spans="3:26" ht="30" customHeight="1">
      <c r="C361" s="32"/>
      <c r="D361" s="12"/>
      <c r="E361" s="33"/>
      <c r="F361" s="34"/>
      <c r="G361" s="35"/>
      <c r="H361" s="36"/>
      <c r="I361" s="2">
        <v>355</v>
      </c>
      <c r="J361" s="76">
        <f>SUMIF(Entrada!$D$7:$D$3006,D361,Entrada!$H$7:$H$3006)</f>
        <v>0</v>
      </c>
      <c r="K361" s="76" t="e">
        <f>SUMIF(Entrada!$D$7:$D$3006,PG!D361,Entrada!$L$7:$L$3006)/SUMIF(Entrada!$D$7:$D$3006,PG!D361,Entrada!$H$7:$H$3006)</f>
        <v>#DIV/0!</v>
      </c>
      <c r="L361" s="76">
        <f>SUMIF(Saída!$D$7:$D$3006,PG!D361,Saída!$G$7:$G$3006)</f>
        <v>0</v>
      </c>
      <c r="M361" s="76">
        <f>SUMIF(Saída!$D$7:$D$3006,PG!D361,Saída!$I$7:$I$3006)</f>
        <v>0</v>
      </c>
      <c r="N361" s="77">
        <f t="shared" si="20"/>
        <v>0</v>
      </c>
      <c r="O361" s="77">
        <f t="shared" si="21"/>
        <v>0</v>
      </c>
      <c r="P361" s="78">
        <f t="shared" si="22"/>
        <v>0</v>
      </c>
      <c r="Q361" s="99" t="str">
        <f t="shared" si="23"/>
        <v/>
      </c>
      <c r="R361" s="99"/>
      <c r="S361" s="69"/>
      <c r="T361" s="69"/>
      <c r="U361" s="69"/>
      <c r="V361" s="69"/>
      <c r="W361" s="69"/>
      <c r="X361" s="69"/>
      <c r="Y361" s="69"/>
      <c r="Z361" s="69"/>
    </row>
    <row r="362" spans="3:26" ht="30" customHeight="1">
      <c r="C362" s="32"/>
      <c r="D362" s="12"/>
      <c r="E362" s="33"/>
      <c r="F362" s="34"/>
      <c r="G362" s="35"/>
      <c r="H362" s="36"/>
      <c r="I362" s="2">
        <v>356</v>
      </c>
      <c r="J362" s="76">
        <f>SUMIF(Entrada!$D$7:$D$3006,D362,Entrada!$H$7:$H$3006)</f>
        <v>0</v>
      </c>
      <c r="K362" s="76" t="e">
        <f>SUMIF(Entrada!$D$7:$D$3006,PG!D362,Entrada!$L$7:$L$3006)/SUMIF(Entrada!$D$7:$D$3006,PG!D362,Entrada!$H$7:$H$3006)</f>
        <v>#DIV/0!</v>
      </c>
      <c r="L362" s="76">
        <f>SUMIF(Saída!$D$7:$D$3006,PG!D362,Saída!$G$7:$G$3006)</f>
        <v>0</v>
      </c>
      <c r="M362" s="76">
        <f>SUMIF(Saída!$D$7:$D$3006,PG!D362,Saída!$I$7:$I$3006)</f>
        <v>0</v>
      </c>
      <c r="N362" s="77">
        <f t="shared" si="20"/>
        <v>0</v>
      </c>
      <c r="O362" s="77">
        <f t="shared" si="21"/>
        <v>0</v>
      </c>
      <c r="P362" s="78">
        <f t="shared" si="22"/>
        <v>0</v>
      </c>
      <c r="Q362" s="99" t="str">
        <f t="shared" si="23"/>
        <v/>
      </c>
      <c r="R362" s="99"/>
      <c r="S362" s="69"/>
      <c r="T362" s="69"/>
      <c r="U362" s="69"/>
      <c r="V362" s="69"/>
      <c r="W362" s="69"/>
      <c r="X362" s="69"/>
      <c r="Y362" s="69"/>
      <c r="Z362" s="69"/>
    </row>
    <row r="363" spans="3:26" ht="30" customHeight="1">
      <c r="C363" s="32"/>
      <c r="D363" s="12"/>
      <c r="E363" s="33"/>
      <c r="F363" s="34"/>
      <c r="G363" s="35"/>
      <c r="H363" s="36"/>
      <c r="I363" s="2">
        <v>357</v>
      </c>
      <c r="J363" s="76">
        <f>SUMIF(Entrada!$D$7:$D$3006,D363,Entrada!$H$7:$H$3006)</f>
        <v>0</v>
      </c>
      <c r="K363" s="76" t="e">
        <f>SUMIF(Entrada!$D$7:$D$3006,PG!D363,Entrada!$L$7:$L$3006)/SUMIF(Entrada!$D$7:$D$3006,PG!D363,Entrada!$H$7:$H$3006)</f>
        <v>#DIV/0!</v>
      </c>
      <c r="L363" s="76">
        <f>SUMIF(Saída!$D$7:$D$3006,PG!D363,Saída!$G$7:$G$3006)</f>
        <v>0</v>
      </c>
      <c r="M363" s="76">
        <f>SUMIF(Saída!$D$7:$D$3006,PG!D363,Saída!$I$7:$I$3006)</f>
        <v>0</v>
      </c>
      <c r="N363" s="77">
        <f t="shared" si="20"/>
        <v>0</v>
      </c>
      <c r="O363" s="77">
        <f t="shared" si="21"/>
        <v>0</v>
      </c>
      <c r="P363" s="78">
        <f t="shared" si="22"/>
        <v>0</v>
      </c>
      <c r="Q363" s="99" t="str">
        <f t="shared" si="23"/>
        <v/>
      </c>
      <c r="R363" s="99"/>
      <c r="S363" s="69"/>
      <c r="T363" s="69"/>
      <c r="U363" s="69"/>
      <c r="V363" s="69"/>
      <c r="W363" s="69"/>
      <c r="X363" s="69"/>
      <c r="Y363" s="69"/>
      <c r="Z363" s="69"/>
    </row>
    <row r="364" spans="3:26" ht="30" customHeight="1">
      <c r="C364" s="32"/>
      <c r="D364" s="12"/>
      <c r="E364" s="33"/>
      <c r="F364" s="34"/>
      <c r="G364" s="35"/>
      <c r="H364" s="36"/>
      <c r="I364" s="2">
        <v>358</v>
      </c>
      <c r="J364" s="76">
        <f>SUMIF(Entrada!$D$7:$D$3006,D364,Entrada!$H$7:$H$3006)</f>
        <v>0</v>
      </c>
      <c r="K364" s="76" t="e">
        <f>SUMIF(Entrada!$D$7:$D$3006,PG!D364,Entrada!$L$7:$L$3006)/SUMIF(Entrada!$D$7:$D$3006,PG!D364,Entrada!$H$7:$H$3006)</f>
        <v>#DIV/0!</v>
      </c>
      <c r="L364" s="76">
        <f>SUMIF(Saída!$D$7:$D$3006,PG!D364,Saída!$G$7:$G$3006)</f>
        <v>0</v>
      </c>
      <c r="M364" s="76">
        <f>SUMIF(Saída!$D$7:$D$3006,PG!D364,Saída!$I$7:$I$3006)</f>
        <v>0</v>
      </c>
      <c r="N364" s="77">
        <f t="shared" si="20"/>
        <v>0</v>
      </c>
      <c r="O364" s="77">
        <f t="shared" si="21"/>
        <v>0</v>
      </c>
      <c r="P364" s="78">
        <f t="shared" si="22"/>
        <v>0</v>
      </c>
      <c r="Q364" s="99" t="str">
        <f t="shared" si="23"/>
        <v/>
      </c>
      <c r="R364" s="99"/>
      <c r="S364" s="69"/>
      <c r="T364" s="69"/>
      <c r="U364" s="69"/>
      <c r="V364" s="69"/>
      <c r="W364" s="69"/>
      <c r="X364" s="69"/>
      <c r="Y364" s="69"/>
      <c r="Z364" s="69"/>
    </row>
    <row r="365" spans="3:26" ht="30" customHeight="1">
      <c r="C365" s="32"/>
      <c r="D365" s="12"/>
      <c r="E365" s="33"/>
      <c r="F365" s="34"/>
      <c r="G365" s="35"/>
      <c r="H365" s="36"/>
      <c r="I365" s="2">
        <v>359</v>
      </c>
      <c r="J365" s="76">
        <f>SUMIF(Entrada!$D$7:$D$3006,D365,Entrada!$H$7:$H$3006)</f>
        <v>0</v>
      </c>
      <c r="K365" s="76" t="e">
        <f>SUMIF(Entrada!$D$7:$D$3006,PG!D365,Entrada!$L$7:$L$3006)/SUMIF(Entrada!$D$7:$D$3006,PG!D365,Entrada!$H$7:$H$3006)</f>
        <v>#DIV/0!</v>
      </c>
      <c r="L365" s="76">
        <f>SUMIF(Saída!$D$7:$D$3006,PG!D365,Saída!$G$7:$G$3006)</f>
        <v>0</v>
      </c>
      <c r="M365" s="76">
        <f>SUMIF(Saída!$D$7:$D$3006,PG!D365,Saída!$I$7:$I$3006)</f>
        <v>0</v>
      </c>
      <c r="N365" s="77">
        <f t="shared" si="20"/>
        <v>0</v>
      </c>
      <c r="O365" s="77">
        <f t="shared" si="21"/>
        <v>0</v>
      </c>
      <c r="P365" s="78">
        <f t="shared" si="22"/>
        <v>0</v>
      </c>
      <c r="Q365" s="99" t="str">
        <f t="shared" si="23"/>
        <v/>
      </c>
      <c r="R365" s="99"/>
      <c r="S365" s="69"/>
      <c r="T365" s="69"/>
      <c r="U365" s="69"/>
      <c r="V365" s="69"/>
      <c r="W365" s="69"/>
      <c r="X365" s="69"/>
      <c r="Y365" s="69"/>
      <c r="Z365" s="69"/>
    </row>
    <row r="366" spans="3:26" ht="30" customHeight="1">
      <c r="C366" s="32"/>
      <c r="D366" s="12"/>
      <c r="E366" s="33"/>
      <c r="F366" s="34"/>
      <c r="G366" s="35"/>
      <c r="H366" s="36"/>
      <c r="I366" s="2">
        <v>360</v>
      </c>
      <c r="J366" s="76">
        <f>SUMIF(Entrada!$D$7:$D$3006,D366,Entrada!$H$7:$H$3006)</f>
        <v>0</v>
      </c>
      <c r="K366" s="76" t="e">
        <f>SUMIF(Entrada!$D$7:$D$3006,PG!D366,Entrada!$L$7:$L$3006)/SUMIF(Entrada!$D$7:$D$3006,PG!D366,Entrada!$H$7:$H$3006)</f>
        <v>#DIV/0!</v>
      </c>
      <c r="L366" s="76">
        <f>SUMIF(Saída!$D$7:$D$3006,PG!D366,Saída!$G$7:$G$3006)</f>
        <v>0</v>
      </c>
      <c r="M366" s="76">
        <f>SUMIF(Saída!$D$7:$D$3006,PG!D366,Saída!$I$7:$I$3006)</f>
        <v>0</v>
      </c>
      <c r="N366" s="77">
        <f t="shared" si="20"/>
        <v>0</v>
      </c>
      <c r="O366" s="77">
        <f t="shared" si="21"/>
        <v>0</v>
      </c>
      <c r="P366" s="78">
        <f t="shared" si="22"/>
        <v>0</v>
      </c>
      <c r="Q366" s="99" t="str">
        <f t="shared" si="23"/>
        <v/>
      </c>
      <c r="R366" s="99"/>
      <c r="S366" s="69"/>
      <c r="T366" s="69"/>
      <c r="U366" s="69"/>
      <c r="V366" s="69"/>
      <c r="W366" s="69"/>
      <c r="X366" s="69"/>
      <c r="Y366" s="69"/>
      <c r="Z366" s="69"/>
    </row>
    <row r="367" spans="3:26" ht="30" customHeight="1">
      <c r="C367" s="32"/>
      <c r="D367" s="12"/>
      <c r="E367" s="33"/>
      <c r="F367" s="34"/>
      <c r="G367" s="35"/>
      <c r="H367" s="36"/>
      <c r="I367" s="2">
        <v>361</v>
      </c>
      <c r="J367" s="76">
        <f>SUMIF(Entrada!$D$7:$D$3006,D367,Entrada!$H$7:$H$3006)</f>
        <v>0</v>
      </c>
      <c r="K367" s="76" t="e">
        <f>SUMIF(Entrada!$D$7:$D$3006,PG!D367,Entrada!$L$7:$L$3006)/SUMIF(Entrada!$D$7:$D$3006,PG!D367,Entrada!$H$7:$H$3006)</f>
        <v>#DIV/0!</v>
      </c>
      <c r="L367" s="76">
        <f>SUMIF(Saída!$D$7:$D$3006,PG!D367,Saída!$G$7:$G$3006)</f>
        <v>0</v>
      </c>
      <c r="M367" s="76">
        <f>SUMIF(Saída!$D$7:$D$3006,PG!D367,Saída!$I$7:$I$3006)</f>
        <v>0</v>
      </c>
      <c r="N367" s="77">
        <f t="shared" si="20"/>
        <v>0</v>
      </c>
      <c r="O367" s="77">
        <f t="shared" si="21"/>
        <v>0</v>
      </c>
      <c r="P367" s="78">
        <f t="shared" si="22"/>
        <v>0</v>
      </c>
      <c r="Q367" s="99" t="str">
        <f t="shared" si="23"/>
        <v/>
      </c>
      <c r="R367" s="99"/>
      <c r="S367" s="69"/>
      <c r="T367" s="69"/>
      <c r="U367" s="69"/>
      <c r="V367" s="69"/>
      <c r="W367" s="69"/>
      <c r="X367" s="69"/>
      <c r="Y367" s="69"/>
      <c r="Z367" s="69"/>
    </row>
    <row r="368" spans="3:26" ht="30" customHeight="1">
      <c r="C368" s="32"/>
      <c r="D368" s="12"/>
      <c r="E368" s="33"/>
      <c r="F368" s="34"/>
      <c r="G368" s="35"/>
      <c r="H368" s="36"/>
      <c r="I368" s="2">
        <v>362</v>
      </c>
      <c r="J368" s="76">
        <f>SUMIF(Entrada!$D$7:$D$3006,D368,Entrada!$H$7:$H$3006)</f>
        <v>0</v>
      </c>
      <c r="K368" s="76" t="e">
        <f>SUMIF(Entrada!$D$7:$D$3006,PG!D368,Entrada!$L$7:$L$3006)/SUMIF(Entrada!$D$7:$D$3006,PG!D368,Entrada!$H$7:$H$3006)</f>
        <v>#DIV/0!</v>
      </c>
      <c r="L368" s="76">
        <f>SUMIF(Saída!$D$7:$D$3006,PG!D368,Saída!$G$7:$G$3006)</f>
        <v>0</v>
      </c>
      <c r="M368" s="76">
        <f>SUMIF(Saída!$D$7:$D$3006,PG!D368,Saída!$I$7:$I$3006)</f>
        <v>0</v>
      </c>
      <c r="N368" s="77">
        <f t="shared" si="20"/>
        <v>0</v>
      </c>
      <c r="O368" s="77">
        <f t="shared" si="21"/>
        <v>0</v>
      </c>
      <c r="P368" s="78">
        <f t="shared" si="22"/>
        <v>0</v>
      </c>
      <c r="Q368" s="99" t="str">
        <f t="shared" si="23"/>
        <v/>
      </c>
      <c r="R368" s="99"/>
      <c r="S368" s="69"/>
      <c r="T368" s="69"/>
      <c r="U368" s="69"/>
      <c r="V368" s="69"/>
      <c r="W368" s="69"/>
      <c r="X368" s="69"/>
      <c r="Y368" s="69"/>
      <c r="Z368" s="69"/>
    </row>
    <row r="369" spans="3:26" ht="30" customHeight="1">
      <c r="C369" s="32"/>
      <c r="D369" s="12"/>
      <c r="E369" s="33"/>
      <c r="F369" s="34"/>
      <c r="G369" s="35"/>
      <c r="H369" s="36"/>
      <c r="I369" s="2">
        <v>363</v>
      </c>
      <c r="J369" s="76">
        <f>SUMIF(Entrada!$D$7:$D$3006,D369,Entrada!$H$7:$H$3006)</f>
        <v>0</v>
      </c>
      <c r="K369" s="76" t="e">
        <f>SUMIF(Entrada!$D$7:$D$3006,PG!D369,Entrada!$L$7:$L$3006)/SUMIF(Entrada!$D$7:$D$3006,PG!D369,Entrada!$H$7:$H$3006)</f>
        <v>#DIV/0!</v>
      </c>
      <c r="L369" s="76">
        <f>SUMIF(Saída!$D$7:$D$3006,PG!D369,Saída!$G$7:$G$3006)</f>
        <v>0</v>
      </c>
      <c r="M369" s="76">
        <f>SUMIF(Saída!$D$7:$D$3006,PG!D369,Saída!$I$7:$I$3006)</f>
        <v>0</v>
      </c>
      <c r="N369" s="77">
        <f t="shared" si="20"/>
        <v>0</v>
      </c>
      <c r="O369" s="77">
        <f t="shared" si="21"/>
        <v>0</v>
      </c>
      <c r="P369" s="78">
        <f t="shared" si="22"/>
        <v>0</v>
      </c>
      <c r="Q369" s="99" t="str">
        <f t="shared" si="23"/>
        <v/>
      </c>
      <c r="R369" s="99"/>
      <c r="S369" s="69"/>
      <c r="T369" s="69"/>
      <c r="U369" s="69"/>
      <c r="V369" s="69"/>
      <c r="W369" s="69"/>
      <c r="X369" s="69"/>
      <c r="Y369" s="69"/>
      <c r="Z369" s="69"/>
    </row>
    <row r="370" spans="3:26" ht="30" customHeight="1">
      <c r="C370" s="32"/>
      <c r="D370" s="12"/>
      <c r="E370" s="33"/>
      <c r="F370" s="34"/>
      <c r="G370" s="35"/>
      <c r="H370" s="36"/>
      <c r="I370" s="2">
        <v>364</v>
      </c>
      <c r="J370" s="76">
        <f>SUMIF(Entrada!$D$7:$D$3006,D370,Entrada!$H$7:$H$3006)</f>
        <v>0</v>
      </c>
      <c r="K370" s="76" t="e">
        <f>SUMIF(Entrada!$D$7:$D$3006,PG!D370,Entrada!$L$7:$L$3006)/SUMIF(Entrada!$D$7:$D$3006,PG!D370,Entrada!$H$7:$H$3006)</f>
        <v>#DIV/0!</v>
      </c>
      <c r="L370" s="76">
        <f>SUMIF(Saída!$D$7:$D$3006,PG!D370,Saída!$G$7:$G$3006)</f>
        <v>0</v>
      </c>
      <c r="M370" s="76">
        <f>SUMIF(Saída!$D$7:$D$3006,PG!D370,Saída!$I$7:$I$3006)</f>
        <v>0</v>
      </c>
      <c r="N370" s="77">
        <f t="shared" si="20"/>
        <v>0</v>
      </c>
      <c r="O370" s="77">
        <f t="shared" si="21"/>
        <v>0</v>
      </c>
      <c r="P370" s="78">
        <f t="shared" si="22"/>
        <v>0</v>
      </c>
      <c r="Q370" s="99" t="str">
        <f t="shared" si="23"/>
        <v/>
      </c>
      <c r="R370" s="99"/>
      <c r="S370" s="69"/>
      <c r="T370" s="69"/>
      <c r="U370" s="69"/>
      <c r="V370" s="69"/>
      <c r="W370" s="69"/>
      <c r="X370" s="69"/>
      <c r="Y370" s="69"/>
      <c r="Z370" s="69"/>
    </row>
    <row r="371" spans="3:26" ht="30" customHeight="1">
      <c r="C371" s="32"/>
      <c r="D371" s="12"/>
      <c r="E371" s="33"/>
      <c r="F371" s="34"/>
      <c r="G371" s="35"/>
      <c r="H371" s="36"/>
      <c r="I371" s="2">
        <v>365</v>
      </c>
      <c r="J371" s="76">
        <f>SUMIF(Entrada!$D$7:$D$3006,D371,Entrada!$H$7:$H$3006)</f>
        <v>0</v>
      </c>
      <c r="K371" s="76" t="e">
        <f>SUMIF(Entrada!$D$7:$D$3006,PG!D371,Entrada!$L$7:$L$3006)/SUMIF(Entrada!$D$7:$D$3006,PG!D371,Entrada!$H$7:$H$3006)</f>
        <v>#DIV/0!</v>
      </c>
      <c r="L371" s="76">
        <f>SUMIF(Saída!$D$7:$D$3006,PG!D371,Saída!$G$7:$G$3006)</f>
        <v>0</v>
      </c>
      <c r="M371" s="76">
        <f>SUMIF(Saída!$D$7:$D$3006,PG!D371,Saída!$I$7:$I$3006)</f>
        <v>0</v>
      </c>
      <c r="N371" s="77">
        <f t="shared" si="20"/>
        <v>0</v>
      </c>
      <c r="O371" s="77">
        <f t="shared" si="21"/>
        <v>0</v>
      </c>
      <c r="P371" s="78">
        <f t="shared" si="22"/>
        <v>0</v>
      </c>
      <c r="Q371" s="99" t="str">
        <f t="shared" si="23"/>
        <v/>
      </c>
      <c r="R371" s="99"/>
      <c r="S371" s="69"/>
      <c r="T371" s="69"/>
      <c r="U371" s="69"/>
      <c r="V371" s="69"/>
      <c r="W371" s="69"/>
      <c r="X371" s="69"/>
      <c r="Y371" s="69"/>
      <c r="Z371" s="69"/>
    </row>
    <row r="372" spans="3:26" ht="30" customHeight="1">
      <c r="C372" s="32"/>
      <c r="D372" s="12"/>
      <c r="E372" s="33"/>
      <c r="F372" s="34"/>
      <c r="G372" s="35"/>
      <c r="H372" s="36"/>
      <c r="I372" s="2">
        <v>366</v>
      </c>
      <c r="J372" s="76">
        <f>SUMIF(Entrada!$D$7:$D$3006,D372,Entrada!$H$7:$H$3006)</f>
        <v>0</v>
      </c>
      <c r="K372" s="76" t="e">
        <f>SUMIF(Entrada!$D$7:$D$3006,PG!D372,Entrada!$L$7:$L$3006)/SUMIF(Entrada!$D$7:$D$3006,PG!D372,Entrada!$H$7:$H$3006)</f>
        <v>#DIV/0!</v>
      </c>
      <c r="L372" s="76">
        <f>SUMIF(Saída!$D$7:$D$3006,PG!D372,Saída!$G$7:$G$3006)</f>
        <v>0</v>
      </c>
      <c r="M372" s="76">
        <f>SUMIF(Saída!$D$7:$D$3006,PG!D372,Saída!$I$7:$I$3006)</f>
        <v>0</v>
      </c>
      <c r="N372" s="77">
        <f t="shared" si="20"/>
        <v>0</v>
      </c>
      <c r="O372" s="77">
        <f t="shared" si="21"/>
        <v>0</v>
      </c>
      <c r="P372" s="78">
        <f t="shared" si="22"/>
        <v>0</v>
      </c>
      <c r="Q372" s="99" t="str">
        <f t="shared" si="23"/>
        <v/>
      </c>
      <c r="R372" s="99"/>
      <c r="S372" s="69"/>
      <c r="T372" s="69"/>
      <c r="U372" s="69"/>
      <c r="V372" s="69"/>
      <c r="W372" s="69"/>
      <c r="X372" s="69"/>
      <c r="Y372" s="69"/>
      <c r="Z372" s="69"/>
    </row>
    <row r="373" spans="3:26" ht="30" customHeight="1">
      <c r="C373" s="32"/>
      <c r="D373" s="12"/>
      <c r="E373" s="33"/>
      <c r="F373" s="34"/>
      <c r="G373" s="35"/>
      <c r="H373" s="36"/>
      <c r="I373" s="2">
        <v>367</v>
      </c>
      <c r="J373" s="76">
        <f>SUMIF(Entrada!$D$7:$D$3006,D373,Entrada!$H$7:$H$3006)</f>
        <v>0</v>
      </c>
      <c r="K373" s="76" t="e">
        <f>SUMIF(Entrada!$D$7:$D$3006,PG!D373,Entrada!$L$7:$L$3006)/SUMIF(Entrada!$D$7:$D$3006,PG!D373,Entrada!$H$7:$H$3006)</f>
        <v>#DIV/0!</v>
      </c>
      <c r="L373" s="76">
        <f>SUMIF(Saída!$D$7:$D$3006,PG!D373,Saída!$G$7:$G$3006)</f>
        <v>0</v>
      </c>
      <c r="M373" s="76">
        <f>SUMIF(Saída!$D$7:$D$3006,PG!D373,Saída!$I$7:$I$3006)</f>
        <v>0</v>
      </c>
      <c r="N373" s="77">
        <f t="shared" si="20"/>
        <v>0</v>
      </c>
      <c r="O373" s="77">
        <f t="shared" si="21"/>
        <v>0</v>
      </c>
      <c r="P373" s="78">
        <f t="shared" si="22"/>
        <v>0</v>
      </c>
      <c r="Q373" s="99" t="str">
        <f t="shared" si="23"/>
        <v/>
      </c>
      <c r="R373" s="99"/>
      <c r="S373" s="69"/>
      <c r="T373" s="69"/>
      <c r="U373" s="69"/>
      <c r="V373" s="69"/>
      <c r="W373" s="69"/>
      <c r="X373" s="69"/>
      <c r="Y373" s="69"/>
      <c r="Z373" s="69"/>
    </row>
    <row r="374" spans="3:26" ht="30" customHeight="1">
      <c r="C374" s="32"/>
      <c r="D374" s="12"/>
      <c r="E374" s="33"/>
      <c r="F374" s="34"/>
      <c r="G374" s="35"/>
      <c r="H374" s="36"/>
      <c r="I374" s="2">
        <v>368</v>
      </c>
      <c r="J374" s="76">
        <f>SUMIF(Entrada!$D$7:$D$3006,D374,Entrada!$H$7:$H$3006)</f>
        <v>0</v>
      </c>
      <c r="K374" s="76" t="e">
        <f>SUMIF(Entrada!$D$7:$D$3006,PG!D374,Entrada!$L$7:$L$3006)/SUMIF(Entrada!$D$7:$D$3006,PG!D374,Entrada!$H$7:$H$3006)</f>
        <v>#DIV/0!</v>
      </c>
      <c r="L374" s="76">
        <f>SUMIF(Saída!$D$7:$D$3006,PG!D374,Saída!$G$7:$G$3006)</f>
        <v>0</v>
      </c>
      <c r="M374" s="76">
        <f>SUMIF(Saída!$D$7:$D$3006,PG!D374,Saída!$I$7:$I$3006)</f>
        <v>0</v>
      </c>
      <c r="N374" s="77">
        <f t="shared" si="20"/>
        <v>0</v>
      </c>
      <c r="O374" s="77">
        <f t="shared" si="21"/>
        <v>0</v>
      </c>
      <c r="P374" s="78">
        <f t="shared" si="22"/>
        <v>0</v>
      </c>
      <c r="Q374" s="99" t="str">
        <f t="shared" si="23"/>
        <v/>
      </c>
      <c r="R374" s="99"/>
      <c r="S374" s="69"/>
      <c r="T374" s="69"/>
      <c r="U374" s="69"/>
      <c r="V374" s="69"/>
      <c r="W374" s="69"/>
      <c r="X374" s="69"/>
      <c r="Y374" s="69"/>
      <c r="Z374" s="69"/>
    </row>
    <row r="375" spans="3:26" ht="30" customHeight="1">
      <c r="C375" s="32"/>
      <c r="D375" s="12"/>
      <c r="E375" s="33"/>
      <c r="F375" s="34"/>
      <c r="G375" s="35"/>
      <c r="H375" s="36"/>
      <c r="I375" s="2">
        <v>369</v>
      </c>
      <c r="J375" s="76">
        <f>SUMIF(Entrada!$D$7:$D$3006,D375,Entrada!$H$7:$H$3006)</f>
        <v>0</v>
      </c>
      <c r="K375" s="76" t="e">
        <f>SUMIF(Entrada!$D$7:$D$3006,PG!D375,Entrada!$L$7:$L$3006)/SUMIF(Entrada!$D$7:$D$3006,PG!D375,Entrada!$H$7:$H$3006)</f>
        <v>#DIV/0!</v>
      </c>
      <c r="L375" s="76">
        <f>SUMIF(Saída!$D$7:$D$3006,PG!D375,Saída!$G$7:$G$3006)</f>
        <v>0</v>
      </c>
      <c r="M375" s="76">
        <f>SUMIF(Saída!$D$7:$D$3006,PG!D375,Saída!$I$7:$I$3006)</f>
        <v>0</v>
      </c>
      <c r="N375" s="77">
        <f t="shared" si="20"/>
        <v>0</v>
      </c>
      <c r="O375" s="77">
        <f t="shared" si="21"/>
        <v>0</v>
      </c>
      <c r="P375" s="78">
        <f t="shared" si="22"/>
        <v>0</v>
      </c>
      <c r="Q375" s="99" t="str">
        <f t="shared" si="23"/>
        <v/>
      </c>
      <c r="R375" s="99"/>
      <c r="S375" s="69"/>
      <c r="T375" s="69"/>
      <c r="U375" s="69"/>
      <c r="V375" s="69"/>
      <c r="W375" s="69"/>
      <c r="X375" s="69"/>
      <c r="Y375" s="69"/>
      <c r="Z375" s="69"/>
    </row>
    <row r="376" spans="3:26" ht="30" customHeight="1">
      <c r="C376" s="32"/>
      <c r="D376" s="12"/>
      <c r="E376" s="33"/>
      <c r="F376" s="34"/>
      <c r="G376" s="35"/>
      <c r="H376" s="36"/>
      <c r="I376" s="2">
        <v>370</v>
      </c>
      <c r="J376" s="76">
        <f>SUMIF(Entrada!$D$7:$D$3006,D376,Entrada!$H$7:$H$3006)</f>
        <v>0</v>
      </c>
      <c r="K376" s="76" t="e">
        <f>SUMIF(Entrada!$D$7:$D$3006,PG!D376,Entrada!$L$7:$L$3006)/SUMIF(Entrada!$D$7:$D$3006,PG!D376,Entrada!$H$7:$H$3006)</f>
        <v>#DIV/0!</v>
      </c>
      <c r="L376" s="76">
        <f>SUMIF(Saída!$D$7:$D$3006,PG!D376,Saída!$G$7:$G$3006)</f>
        <v>0</v>
      </c>
      <c r="M376" s="76">
        <f>SUMIF(Saída!$D$7:$D$3006,PG!D376,Saída!$I$7:$I$3006)</f>
        <v>0</v>
      </c>
      <c r="N376" s="77">
        <f t="shared" si="20"/>
        <v>0</v>
      </c>
      <c r="O376" s="77">
        <f t="shared" si="21"/>
        <v>0</v>
      </c>
      <c r="P376" s="78">
        <f t="shared" si="22"/>
        <v>0</v>
      </c>
      <c r="Q376" s="99" t="str">
        <f t="shared" si="23"/>
        <v/>
      </c>
      <c r="R376" s="99"/>
      <c r="S376" s="69"/>
      <c r="T376" s="69"/>
      <c r="U376" s="69"/>
      <c r="V376" s="69"/>
      <c r="W376" s="69"/>
      <c r="X376" s="69"/>
      <c r="Y376" s="69"/>
      <c r="Z376" s="69"/>
    </row>
    <row r="377" spans="3:26" ht="30" customHeight="1">
      <c r="C377" s="32"/>
      <c r="D377" s="12"/>
      <c r="E377" s="33"/>
      <c r="F377" s="34"/>
      <c r="G377" s="35"/>
      <c r="H377" s="36"/>
      <c r="I377" s="2">
        <v>371</v>
      </c>
      <c r="J377" s="76">
        <f>SUMIF(Entrada!$D$7:$D$3006,D377,Entrada!$H$7:$H$3006)</f>
        <v>0</v>
      </c>
      <c r="K377" s="76" t="e">
        <f>SUMIF(Entrada!$D$7:$D$3006,PG!D377,Entrada!$L$7:$L$3006)/SUMIF(Entrada!$D$7:$D$3006,PG!D377,Entrada!$H$7:$H$3006)</f>
        <v>#DIV/0!</v>
      </c>
      <c r="L377" s="76">
        <f>SUMIF(Saída!$D$7:$D$3006,PG!D377,Saída!$G$7:$G$3006)</f>
        <v>0</v>
      </c>
      <c r="M377" s="76">
        <f>SUMIF(Saída!$D$7:$D$3006,PG!D377,Saída!$I$7:$I$3006)</f>
        <v>0</v>
      </c>
      <c r="N377" s="77">
        <f t="shared" si="20"/>
        <v>0</v>
      </c>
      <c r="O377" s="77">
        <f t="shared" si="21"/>
        <v>0</v>
      </c>
      <c r="P377" s="78">
        <f t="shared" si="22"/>
        <v>0</v>
      </c>
      <c r="Q377" s="99" t="str">
        <f t="shared" si="23"/>
        <v/>
      </c>
      <c r="R377" s="99"/>
      <c r="S377" s="69"/>
      <c r="T377" s="69"/>
      <c r="U377" s="69"/>
      <c r="V377" s="69"/>
      <c r="W377" s="69"/>
      <c r="X377" s="69"/>
      <c r="Y377" s="69"/>
      <c r="Z377" s="69"/>
    </row>
    <row r="378" spans="3:26" ht="30" customHeight="1">
      <c r="C378" s="32"/>
      <c r="D378" s="12"/>
      <c r="E378" s="33"/>
      <c r="F378" s="34"/>
      <c r="G378" s="35"/>
      <c r="H378" s="36"/>
      <c r="I378" s="2">
        <v>372</v>
      </c>
      <c r="J378" s="76">
        <f>SUMIF(Entrada!$D$7:$D$3006,D378,Entrada!$H$7:$H$3006)</f>
        <v>0</v>
      </c>
      <c r="K378" s="76" t="e">
        <f>SUMIF(Entrada!$D$7:$D$3006,PG!D378,Entrada!$L$7:$L$3006)/SUMIF(Entrada!$D$7:$D$3006,PG!D378,Entrada!$H$7:$H$3006)</f>
        <v>#DIV/0!</v>
      </c>
      <c r="L378" s="76">
        <f>SUMIF(Saída!$D$7:$D$3006,PG!D378,Saída!$G$7:$G$3006)</f>
        <v>0</v>
      </c>
      <c r="M378" s="76">
        <f>SUMIF(Saída!$D$7:$D$3006,PG!D378,Saída!$I$7:$I$3006)</f>
        <v>0</v>
      </c>
      <c r="N378" s="77">
        <f t="shared" si="20"/>
        <v>0</v>
      </c>
      <c r="O378" s="77">
        <f t="shared" si="21"/>
        <v>0</v>
      </c>
      <c r="P378" s="78">
        <f t="shared" si="22"/>
        <v>0</v>
      </c>
      <c r="Q378" s="99" t="str">
        <f t="shared" si="23"/>
        <v/>
      </c>
      <c r="R378" s="99"/>
      <c r="S378" s="69"/>
      <c r="T378" s="69"/>
      <c r="U378" s="69"/>
      <c r="V378" s="69"/>
      <c r="W378" s="69"/>
      <c r="X378" s="69"/>
      <c r="Y378" s="69"/>
      <c r="Z378" s="69"/>
    </row>
    <row r="379" spans="3:26" ht="30" customHeight="1">
      <c r="C379" s="32"/>
      <c r="D379" s="12"/>
      <c r="E379" s="33"/>
      <c r="F379" s="34"/>
      <c r="G379" s="35"/>
      <c r="H379" s="36"/>
      <c r="I379" s="2">
        <v>373</v>
      </c>
      <c r="J379" s="76">
        <f>SUMIF(Entrada!$D$7:$D$3006,D379,Entrada!$H$7:$H$3006)</f>
        <v>0</v>
      </c>
      <c r="K379" s="76" t="e">
        <f>SUMIF(Entrada!$D$7:$D$3006,PG!D379,Entrada!$L$7:$L$3006)/SUMIF(Entrada!$D$7:$D$3006,PG!D379,Entrada!$H$7:$H$3006)</f>
        <v>#DIV/0!</v>
      </c>
      <c r="L379" s="76">
        <f>SUMIF(Saída!$D$7:$D$3006,PG!D379,Saída!$G$7:$G$3006)</f>
        <v>0</v>
      </c>
      <c r="M379" s="76">
        <f>SUMIF(Saída!$D$7:$D$3006,PG!D379,Saída!$I$7:$I$3006)</f>
        <v>0</v>
      </c>
      <c r="N379" s="77">
        <f t="shared" si="20"/>
        <v>0</v>
      </c>
      <c r="O379" s="77">
        <f t="shared" si="21"/>
        <v>0</v>
      </c>
      <c r="P379" s="78">
        <f t="shared" si="22"/>
        <v>0</v>
      </c>
      <c r="Q379" s="99" t="str">
        <f t="shared" si="23"/>
        <v/>
      </c>
      <c r="R379" s="99"/>
      <c r="S379" s="69"/>
      <c r="T379" s="69"/>
      <c r="U379" s="69"/>
      <c r="V379" s="69"/>
      <c r="W379" s="69"/>
      <c r="X379" s="69"/>
      <c r="Y379" s="69"/>
      <c r="Z379" s="69"/>
    </row>
    <row r="380" spans="3:26" ht="30" customHeight="1">
      <c r="C380" s="32"/>
      <c r="D380" s="12"/>
      <c r="E380" s="33"/>
      <c r="F380" s="34"/>
      <c r="G380" s="35"/>
      <c r="H380" s="36"/>
      <c r="I380" s="2">
        <v>374</v>
      </c>
      <c r="J380" s="76">
        <f>SUMIF(Entrada!$D$7:$D$3006,D380,Entrada!$H$7:$H$3006)</f>
        <v>0</v>
      </c>
      <c r="K380" s="76" t="e">
        <f>SUMIF(Entrada!$D$7:$D$3006,PG!D380,Entrada!$L$7:$L$3006)/SUMIF(Entrada!$D$7:$D$3006,PG!D380,Entrada!$H$7:$H$3006)</f>
        <v>#DIV/0!</v>
      </c>
      <c r="L380" s="76">
        <f>SUMIF(Saída!$D$7:$D$3006,PG!D380,Saída!$G$7:$G$3006)</f>
        <v>0</v>
      </c>
      <c r="M380" s="76">
        <f>SUMIF(Saída!$D$7:$D$3006,PG!D380,Saída!$I$7:$I$3006)</f>
        <v>0</v>
      </c>
      <c r="N380" s="77">
        <f t="shared" si="20"/>
        <v>0</v>
      </c>
      <c r="O380" s="77">
        <f t="shared" si="21"/>
        <v>0</v>
      </c>
      <c r="P380" s="78">
        <f t="shared" si="22"/>
        <v>0</v>
      </c>
      <c r="Q380" s="99" t="str">
        <f t="shared" si="23"/>
        <v/>
      </c>
      <c r="R380" s="99"/>
      <c r="S380" s="69"/>
      <c r="T380" s="69"/>
      <c r="U380" s="69"/>
      <c r="V380" s="69"/>
      <c r="W380" s="69"/>
      <c r="X380" s="69"/>
      <c r="Y380" s="69"/>
      <c r="Z380" s="69"/>
    </row>
    <row r="381" spans="3:26" ht="30" customHeight="1">
      <c r="C381" s="32"/>
      <c r="D381" s="12"/>
      <c r="E381" s="33"/>
      <c r="F381" s="34"/>
      <c r="G381" s="35"/>
      <c r="H381" s="36"/>
      <c r="I381" s="2">
        <v>375</v>
      </c>
      <c r="J381" s="76">
        <f>SUMIF(Entrada!$D$7:$D$3006,D381,Entrada!$H$7:$H$3006)</f>
        <v>0</v>
      </c>
      <c r="K381" s="76" t="e">
        <f>SUMIF(Entrada!$D$7:$D$3006,PG!D381,Entrada!$L$7:$L$3006)/SUMIF(Entrada!$D$7:$D$3006,PG!D381,Entrada!$H$7:$H$3006)</f>
        <v>#DIV/0!</v>
      </c>
      <c r="L381" s="76">
        <f>SUMIF(Saída!$D$7:$D$3006,PG!D381,Saída!$G$7:$G$3006)</f>
        <v>0</v>
      </c>
      <c r="M381" s="76">
        <f>SUMIF(Saída!$D$7:$D$3006,PG!D381,Saída!$I$7:$I$3006)</f>
        <v>0</v>
      </c>
      <c r="N381" s="77">
        <f t="shared" si="20"/>
        <v>0</v>
      </c>
      <c r="O381" s="77">
        <f t="shared" si="21"/>
        <v>0</v>
      </c>
      <c r="P381" s="78">
        <f t="shared" si="22"/>
        <v>0</v>
      </c>
      <c r="Q381" s="99" t="str">
        <f t="shared" si="23"/>
        <v/>
      </c>
      <c r="R381" s="99"/>
      <c r="S381" s="69"/>
      <c r="T381" s="69"/>
      <c r="U381" s="69"/>
      <c r="V381" s="69"/>
      <c r="W381" s="69"/>
      <c r="X381" s="69"/>
      <c r="Y381" s="69"/>
      <c r="Z381" s="69"/>
    </row>
    <row r="382" spans="3:26" ht="30" customHeight="1">
      <c r="C382" s="32"/>
      <c r="D382" s="12"/>
      <c r="E382" s="33"/>
      <c r="F382" s="34"/>
      <c r="G382" s="35"/>
      <c r="H382" s="36"/>
      <c r="I382" s="2">
        <v>376</v>
      </c>
      <c r="J382" s="76">
        <f>SUMIF(Entrada!$D$7:$D$3006,D382,Entrada!$H$7:$H$3006)</f>
        <v>0</v>
      </c>
      <c r="K382" s="76" t="e">
        <f>SUMIF(Entrada!$D$7:$D$3006,PG!D382,Entrada!$L$7:$L$3006)/SUMIF(Entrada!$D$7:$D$3006,PG!D382,Entrada!$H$7:$H$3006)</f>
        <v>#DIV/0!</v>
      </c>
      <c r="L382" s="76">
        <f>SUMIF(Saída!$D$7:$D$3006,PG!D382,Saída!$G$7:$G$3006)</f>
        <v>0</v>
      </c>
      <c r="M382" s="76">
        <f>SUMIF(Saída!$D$7:$D$3006,PG!D382,Saída!$I$7:$I$3006)</f>
        <v>0</v>
      </c>
      <c r="N382" s="77">
        <f t="shared" si="20"/>
        <v>0</v>
      </c>
      <c r="O382" s="77">
        <f t="shared" si="21"/>
        <v>0</v>
      </c>
      <c r="P382" s="78">
        <f t="shared" si="22"/>
        <v>0</v>
      </c>
      <c r="Q382" s="99" t="str">
        <f t="shared" si="23"/>
        <v/>
      </c>
      <c r="R382" s="99"/>
      <c r="S382" s="69"/>
      <c r="T382" s="69"/>
      <c r="U382" s="69"/>
      <c r="V382" s="69"/>
      <c r="W382" s="69"/>
      <c r="X382" s="69"/>
      <c r="Y382" s="69"/>
      <c r="Z382" s="69"/>
    </row>
    <row r="383" spans="3:26" ht="30" customHeight="1">
      <c r="C383" s="32"/>
      <c r="D383" s="12"/>
      <c r="E383" s="33"/>
      <c r="F383" s="34"/>
      <c r="G383" s="35"/>
      <c r="H383" s="36"/>
      <c r="I383" s="2">
        <v>377</v>
      </c>
      <c r="J383" s="76">
        <f>SUMIF(Entrada!$D$7:$D$3006,D383,Entrada!$H$7:$H$3006)</f>
        <v>0</v>
      </c>
      <c r="K383" s="76" t="e">
        <f>SUMIF(Entrada!$D$7:$D$3006,PG!D383,Entrada!$L$7:$L$3006)/SUMIF(Entrada!$D$7:$D$3006,PG!D383,Entrada!$H$7:$H$3006)</f>
        <v>#DIV/0!</v>
      </c>
      <c r="L383" s="76">
        <f>SUMIF(Saída!$D$7:$D$3006,PG!D383,Saída!$G$7:$G$3006)</f>
        <v>0</v>
      </c>
      <c r="M383" s="76">
        <f>SUMIF(Saída!$D$7:$D$3006,PG!D383,Saída!$I$7:$I$3006)</f>
        <v>0</v>
      </c>
      <c r="N383" s="77">
        <f t="shared" si="20"/>
        <v>0</v>
      </c>
      <c r="O383" s="77">
        <f t="shared" si="21"/>
        <v>0</v>
      </c>
      <c r="P383" s="78">
        <f t="shared" si="22"/>
        <v>0</v>
      </c>
      <c r="Q383" s="99" t="str">
        <f t="shared" si="23"/>
        <v/>
      </c>
      <c r="R383" s="99"/>
      <c r="S383" s="69"/>
      <c r="T383" s="69"/>
      <c r="U383" s="69"/>
      <c r="V383" s="69"/>
      <c r="W383" s="69"/>
      <c r="X383" s="69"/>
      <c r="Y383" s="69"/>
      <c r="Z383" s="69"/>
    </row>
    <row r="384" spans="3:26" ht="30" customHeight="1">
      <c r="C384" s="32"/>
      <c r="D384" s="12"/>
      <c r="E384" s="33"/>
      <c r="F384" s="34"/>
      <c r="G384" s="35"/>
      <c r="H384" s="36"/>
      <c r="I384" s="2">
        <v>378</v>
      </c>
      <c r="J384" s="76">
        <f>SUMIF(Entrada!$D$7:$D$3006,D384,Entrada!$H$7:$H$3006)</f>
        <v>0</v>
      </c>
      <c r="K384" s="76" t="e">
        <f>SUMIF(Entrada!$D$7:$D$3006,PG!D384,Entrada!$L$7:$L$3006)/SUMIF(Entrada!$D$7:$D$3006,PG!D384,Entrada!$H$7:$H$3006)</f>
        <v>#DIV/0!</v>
      </c>
      <c r="L384" s="76">
        <f>SUMIF(Saída!$D$7:$D$3006,PG!D384,Saída!$G$7:$G$3006)</f>
        <v>0</v>
      </c>
      <c r="M384" s="76">
        <f>SUMIF(Saída!$D$7:$D$3006,PG!D384,Saída!$I$7:$I$3006)</f>
        <v>0</v>
      </c>
      <c r="N384" s="77">
        <f t="shared" si="20"/>
        <v>0</v>
      </c>
      <c r="O384" s="77">
        <f t="shared" si="21"/>
        <v>0</v>
      </c>
      <c r="P384" s="78">
        <f t="shared" si="22"/>
        <v>0</v>
      </c>
      <c r="Q384" s="99" t="str">
        <f t="shared" si="23"/>
        <v/>
      </c>
      <c r="R384" s="99"/>
      <c r="S384" s="69"/>
      <c r="T384" s="69"/>
      <c r="U384" s="69"/>
      <c r="V384" s="69"/>
      <c r="W384" s="69"/>
      <c r="X384" s="69"/>
      <c r="Y384" s="69"/>
      <c r="Z384" s="69"/>
    </row>
    <row r="385" spans="3:26" ht="30" customHeight="1">
      <c r="C385" s="32"/>
      <c r="D385" s="12"/>
      <c r="E385" s="33"/>
      <c r="F385" s="34"/>
      <c r="G385" s="35"/>
      <c r="H385" s="36"/>
      <c r="I385" s="2">
        <v>379</v>
      </c>
      <c r="J385" s="76">
        <f>SUMIF(Entrada!$D$7:$D$3006,D385,Entrada!$H$7:$H$3006)</f>
        <v>0</v>
      </c>
      <c r="K385" s="76" t="e">
        <f>SUMIF(Entrada!$D$7:$D$3006,PG!D385,Entrada!$L$7:$L$3006)/SUMIF(Entrada!$D$7:$D$3006,PG!D385,Entrada!$H$7:$H$3006)</f>
        <v>#DIV/0!</v>
      </c>
      <c r="L385" s="76">
        <f>SUMIF(Saída!$D$7:$D$3006,PG!D385,Saída!$G$7:$G$3006)</f>
        <v>0</v>
      </c>
      <c r="M385" s="76">
        <f>SUMIF(Saída!$D$7:$D$3006,PG!D385,Saída!$I$7:$I$3006)</f>
        <v>0</v>
      </c>
      <c r="N385" s="77">
        <f t="shared" si="20"/>
        <v>0</v>
      </c>
      <c r="O385" s="77">
        <f t="shared" si="21"/>
        <v>0</v>
      </c>
      <c r="P385" s="78">
        <f t="shared" si="22"/>
        <v>0</v>
      </c>
      <c r="Q385" s="99" t="str">
        <f t="shared" si="23"/>
        <v/>
      </c>
      <c r="R385" s="99"/>
      <c r="S385" s="69"/>
      <c r="T385" s="69"/>
      <c r="U385" s="69"/>
      <c r="V385" s="69"/>
      <c r="W385" s="69"/>
      <c r="X385" s="69"/>
      <c r="Y385" s="69"/>
      <c r="Z385" s="69"/>
    </row>
    <row r="386" spans="3:26" ht="30" customHeight="1">
      <c r="C386" s="32"/>
      <c r="D386" s="12"/>
      <c r="E386" s="33"/>
      <c r="F386" s="34"/>
      <c r="G386" s="35"/>
      <c r="H386" s="36"/>
      <c r="I386" s="2">
        <v>380</v>
      </c>
      <c r="J386" s="76">
        <f>SUMIF(Entrada!$D$7:$D$3006,D386,Entrada!$H$7:$H$3006)</f>
        <v>0</v>
      </c>
      <c r="K386" s="76" t="e">
        <f>SUMIF(Entrada!$D$7:$D$3006,PG!D386,Entrada!$L$7:$L$3006)/SUMIF(Entrada!$D$7:$D$3006,PG!D386,Entrada!$H$7:$H$3006)</f>
        <v>#DIV/0!</v>
      </c>
      <c r="L386" s="76">
        <f>SUMIF(Saída!$D$7:$D$3006,PG!D386,Saída!$G$7:$G$3006)</f>
        <v>0</v>
      </c>
      <c r="M386" s="76">
        <f>SUMIF(Saída!$D$7:$D$3006,PG!D386,Saída!$I$7:$I$3006)</f>
        <v>0</v>
      </c>
      <c r="N386" s="77">
        <f t="shared" si="20"/>
        <v>0</v>
      </c>
      <c r="O386" s="77">
        <f t="shared" si="21"/>
        <v>0</v>
      </c>
      <c r="P386" s="78">
        <f t="shared" si="22"/>
        <v>0</v>
      </c>
      <c r="Q386" s="99" t="str">
        <f t="shared" si="23"/>
        <v/>
      </c>
      <c r="R386" s="99"/>
      <c r="S386" s="69"/>
      <c r="T386" s="69"/>
      <c r="U386" s="69"/>
      <c r="V386" s="69"/>
      <c r="W386" s="69"/>
      <c r="X386" s="69"/>
      <c r="Y386" s="69"/>
      <c r="Z386" s="69"/>
    </row>
    <row r="387" spans="3:26" ht="30" customHeight="1">
      <c r="C387" s="32"/>
      <c r="D387" s="12"/>
      <c r="E387" s="33"/>
      <c r="F387" s="34"/>
      <c r="G387" s="35"/>
      <c r="H387" s="36"/>
      <c r="I387" s="2">
        <v>381</v>
      </c>
      <c r="J387" s="76">
        <f>SUMIF(Entrada!$D$7:$D$3006,D387,Entrada!$H$7:$H$3006)</f>
        <v>0</v>
      </c>
      <c r="K387" s="76" t="e">
        <f>SUMIF(Entrada!$D$7:$D$3006,PG!D387,Entrada!$L$7:$L$3006)/SUMIF(Entrada!$D$7:$D$3006,PG!D387,Entrada!$H$7:$H$3006)</f>
        <v>#DIV/0!</v>
      </c>
      <c r="L387" s="76">
        <f>SUMIF(Saída!$D$7:$D$3006,PG!D387,Saída!$G$7:$G$3006)</f>
        <v>0</v>
      </c>
      <c r="M387" s="76">
        <f>SUMIF(Saída!$D$7:$D$3006,PG!D387,Saída!$I$7:$I$3006)</f>
        <v>0</v>
      </c>
      <c r="N387" s="77">
        <f t="shared" si="20"/>
        <v>0</v>
      </c>
      <c r="O387" s="77">
        <f t="shared" si="21"/>
        <v>0</v>
      </c>
      <c r="P387" s="78">
        <f t="shared" si="22"/>
        <v>0</v>
      </c>
      <c r="Q387" s="99" t="str">
        <f t="shared" si="23"/>
        <v/>
      </c>
      <c r="R387" s="99"/>
      <c r="S387" s="69"/>
      <c r="T387" s="69"/>
      <c r="U387" s="69"/>
      <c r="V387" s="69"/>
      <c r="W387" s="69"/>
      <c r="X387" s="69"/>
      <c r="Y387" s="69"/>
      <c r="Z387" s="69"/>
    </row>
    <row r="388" spans="3:26" ht="30" customHeight="1">
      <c r="C388" s="32"/>
      <c r="D388" s="12"/>
      <c r="E388" s="33"/>
      <c r="F388" s="34"/>
      <c r="G388" s="35"/>
      <c r="H388" s="36"/>
      <c r="I388" s="2">
        <v>382</v>
      </c>
      <c r="J388" s="76">
        <f>SUMIF(Entrada!$D$7:$D$3006,D388,Entrada!$H$7:$H$3006)</f>
        <v>0</v>
      </c>
      <c r="K388" s="76" t="e">
        <f>SUMIF(Entrada!$D$7:$D$3006,PG!D388,Entrada!$L$7:$L$3006)/SUMIF(Entrada!$D$7:$D$3006,PG!D388,Entrada!$H$7:$H$3006)</f>
        <v>#DIV/0!</v>
      </c>
      <c r="L388" s="76">
        <f>SUMIF(Saída!$D$7:$D$3006,PG!D388,Saída!$G$7:$G$3006)</f>
        <v>0</v>
      </c>
      <c r="M388" s="76">
        <f>SUMIF(Saída!$D$7:$D$3006,PG!D388,Saída!$I$7:$I$3006)</f>
        <v>0</v>
      </c>
      <c r="N388" s="77">
        <f t="shared" si="20"/>
        <v>0</v>
      </c>
      <c r="O388" s="77">
        <f t="shared" si="21"/>
        <v>0</v>
      </c>
      <c r="P388" s="78">
        <f t="shared" si="22"/>
        <v>0</v>
      </c>
      <c r="Q388" s="99" t="str">
        <f t="shared" si="23"/>
        <v/>
      </c>
      <c r="R388" s="99"/>
      <c r="S388" s="69"/>
      <c r="T388" s="69"/>
      <c r="U388" s="69"/>
      <c r="V388" s="69"/>
      <c r="W388" s="69"/>
      <c r="X388" s="69"/>
      <c r="Y388" s="69"/>
      <c r="Z388" s="69"/>
    </row>
    <row r="389" spans="3:26" ht="30" customHeight="1">
      <c r="C389" s="32"/>
      <c r="D389" s="12"/>
      <c r="E389" s="33"/>
      <c r="F389" s="34"/>
      <c r="G389" s="35"/>
      <c r="H389" s="36"/>
      <c r="I389" s="2">
        <v>383</v>
      </c>
      <c r="J389" s="76">
        <f>SUMIF(Entrada!$D$7:$D$3006,D389,Entrada!$H$7:$H$3006)</f>
        <v>0</v>
      </c>
      <c r="K389" s="76" t="e">
        <f>SUMIF(Entrada!$D$7:$D$3006,PG!D389,Entrada!$L$7:$L$3006)/SUMIF(Entrada!$D$7:$D$3006,PG!D389,Entrada!$H$7:$H$3006)</f>
        <v>#DIV/0!</v>
      </c>
      <c r="L389" s="76">
        <f>SUMIF(Saída!$D$7:$D$3006,PG!D389,Saída!$G$7:$G$3006)</f>
        <v>0</v>
      </c>
      <c r="M389" s="76">
        <f>SUMIF(Saída!$D$7:$D$3006,PG!D389,Saída!$I$7:$I$3006)</f>
        <v>0</v>
      </c>
      <c r="N389" s="77">
        <f t="shared" si="20"/>
        <v>0</v>
      </c>
      <c r="O389" s="77">
        <f t="shared" si="21"/>
        <v>0</v>
      </c>
      <c r="P389" s="78">
        <f t="shared" si="22"/>
        <v>0</v>
      </c>
      <c r="Q389" s="99" t="str">
        <f t="shared" si="23"/>
        <v/>
      </c>
      <c r="R389" s="99"/>
      <c r="S389" s="69"/>
      <c r="T389" s="69"/>
      <c r="U389" s="69"/>
      <c r="V389" s="69"/>
      <c r="W389" s="69"/>
      <c r="X389" s="69"/>
      <c r="Y389" s="69"/>
      <c r="Z389" s="69"/>
    </row>
    <row r="390" spans="3:26" ht="30" customHeight="1">
      <c r="C390" s="32"/>
      <c r="D390" s="12"/>
      <c r="E390" s="33"/>
      <c r="F390" s="34"/>
      <c r="G390" s="35"/>
      <c r="H390" s="36"/>
      <c r="I390" s="2">
        <v>384</v>
      </c>
      <c r="J390" s="76">
        <f>SUMIF(Entrada!$D$7:$D$3006,D390,Entrada!$H$7:$H$3006)</f>
        <v>0</v>
      </c>
      <c r="K390" s="76" t="e">
        <f>SUMIF(Entrada!$D$7:$D$3006,PG!D390,Entrada!$L$7:$L$3006)/SUMIF(Entrada!$D$7:$D$3006,PG!D390,Entrada!$H$7:$H$3006)</f>
        <v>#DIV/0!</v>
      </c>
      <c r="L390" s="76">
        <f>SUMIF(Saída!$D$7:$D$3006,PG!D390,Saída!$G$7:$G$3006)</f>
        <v>0</v>
      </c>
      <c r="M390" s="76">
        <f>SUMIF(Saída!$D$7:$D$3006,PG!D390,Saída!$I$7:$I$3006)</f>
        <v>0</v>
      </c>
      <c r="N390" s="77">
        <f t="shared" si="20"/>
        <v>0</v>
      </c>
      <c r="O390" s="77">
        <f t="shared" si="21"/>
        <v>0</v>
      </c>
      <c r="P390" s="78">
        <f t="shared" si="22"/>
        <v>0</v>
      </c>
      <c r="Q390" s="99" t="str">
        <f t="shared" si="23"/>
        <v/>
      </c>
      <c r="R390" s="99"/>
      <c r="S390" s="69"/>
      <c r="T390" s="69"/>
      <c r="U390" s="69"/>
      <c r="V390" s="69"/>
      <c r="W390" s="69"/>
      <c r="X390" s="69"/>
      <c r="Y390" s="69"/>
      <c r="Z390" s="69"/>
    </row>
    <row r="391" spans="3:26" ht="30" customHeight="1">
      <c r="C391" s="32"/>
      <c r="D391" s="12"/>
      <c r="E391" s="33"/>
      <c r="F391" s="34"/>
      <c r="G391" s="35"/>
      <c r="H391" s="36"/>
      <c r="I391" s="2">
        <v>385</v>
      </c>
      <c r="J391" s="76">
        <f>SUMIF(Entrada!$D$7:$D$3006,D391,Entrada!$H$7:$H$3006)</f>
        <v>0</v>
      </c>
      <c r="K391" s="76" t="e">
        <f>SUMIF(Entrada!$D$7:$D$3006,PG!D391,Entrada!$L$7:$L$3006)/SUMIF(Entrada!$D$7:$D$3006,PG!D391,Entrada!$H$7:$H$3006)</f>
        <v>#DIV/0!</v>
      </c>
      <c r="L391" s="76">
        <f>SUMIF(Saída!$D$7:$D$3006,PG!D391,Saída!$G$7:$G$3006)</f>
        <v>0</v>
      </c>
      <c r="M391" s="76">
        <f>SUMIF(Saída!$D$7:$D$3006,PG!D391,Saída!$I$7:$I$3006)</f>
        <v>0</v>
      </c>
      <c r="N391" s="77">
        <f t="shared" si="20"/>
        <v>0</v>
      </c>
      <c r="O391" s="77">
        <f t="shared" si="21"/>
        <v>0</v>
      </c>
      <c r="P391" s="78">
        <f t="shared" si="22"/>
        <v>0</v>
      </c>
      <c r="Q391" s="99" t="str">
        <f t="shared" si="23"/>
        <v/>
      </c>
      <c r="R391" s="99"/>
      <c r="S391" s="69"/>
      <c r="T391" s="69"/>
      <c r="U391" s="69"/>
      <c r="V391" s="69"/>
      <c r="W391" s="69"/>
      <c r="X391" s="69"/>
      <c r="Y391" s="69"/>
      <c r="Z391" s="69"/>
    </row>
    <row r="392" spans="3:26" ht="30" customHeight="1">
      <c r="C392" s="32"/>
      <c r="D392" s="12"/>
      <c r="E392" s="33"/>
      <c r="F392" s="34"/>
      <c r="G392" s="35"/>
      <c r="H392" s="36"/>
      <c r="I392" s="2">
        <v>386</v>
      </c>
      <c r="J392" s="76">
        <f>SUMIF(Entrada!$D$7:$D$3006,D392,Entrada!$H$7:$H$3006)</f>
        <v>0</v>
      </c>
      <c r="K392" s="76" t="e">
        <f>SUMIF(Entrada!$D$7:$D$3006,PG!D392,Entrada!$L$7:$L$3006)/SUMIF(Entrada!$D$7:$D$3006,PG!D392,Entrada!$H$7:$H$3006)</f>
        <v>#DIV/0!</v>
      </c>
      <c r="L392" s="76">
        <f>SUMIF(Saída!$D$7:$D$3006,PG!D392,Saída!$G$7:$G$3006)</f>
        <v>0</v>
      </c>
      <c r="M392" s="76">
        <f>SUMIF(Saída!$D$7:$D$3006,PG!D392,Saída!$I$7:$I$3006)</f>
        <v>0</v>
      </c>
      <c r="N392" s="77">
        <f t="shared" ref="N392:N455" si="24">J392+F392-L392</f>
        <v>0</v>
      </c>
      <c r="O392" s="77">
        <f t="shared" ref="O392:O455" si="25">IFERROR(((F392*H392)+(J392*K392))/(F392+J392),H392)</f>
        <v>0</v>
      </c>
      <c r="P392" s="78">
        <f t="shared" ref="P392:P455" si="26">F392*H392</f>
        <v>0</v>
      </c>
      <c r="Q392" s="99" t="str">
        <f t="shared" ref="Q392:Q455" si="27">IF(E392="","",IF(N392&gt;E392,1,0))</f>
        <v/>
      </c>
      <c r="R392" s="99"/>
      <c r="S392" s="69"/>
      <c r="T392" s="69"/>
      <c r="U392" s="69"/>
      <c r="V392" s="69"/>
      <c r="W392" s="69"/>
      <c r="X392" s="69"/>
      <c r="Y392" s="69"/>
      <c r="Z392" s="69"/>
    </row>
    <row r="393" spans="3:26" ht="30" customHeight="1">
      <c r="C393" s="32"/>
      <c r="D393" s="12"/>
      <c r="E393" s="33"/>
      <c r="F393" s="34"/>
      <c r="G393" s="35"/>
      <c r="H393" s="36"/>
      <c r="I393" s="2">
        <v>387</v>
      </c>
      <c r="J393" s="76">
        <f>SUMIF(Entrada!$D$7:$D$3006,D393,Entrada!$H$7:$H$3006)</f>
        <v>0</v>
      </c>
      <c r="K393" s="76" t="e">
        <f>SUMIF(Entrada!$D$7:$D$3006,PG!D393,Entrada!$L$7:$L$3006)/SUMIF(Entrada!$D$7:$D$3006,PG!D393,Entrada!$H$7:$H$3006)</f>
        <v>#DIV/0!</v>
      </c>
      <c r="L393" s="76">
        <f>SUMIF(Saída!$D$7:$D$3006,PG!D393,Saída!$G$7:$G$3006)</f>
        <v>0</v>
      </c>
      <c r="M393" s="76">
        <f>SUMIF(Saída!$D$7:$D$3006,PG!D393,Saída!$I$7:$I$3006)</f>
        <v>0</v>
      </c>
      <c r="N393" s="77">
        <f t="shared" si="24"/>
        <v>0</v>
      </c>
      <c r="O393" s="77">
        <f t="shared" si="25"/>
        <v>0</v>
      </c>
      <c r="P393" s="78">
        <f t="shared" si="26"/>
        <v>0</v>
      </c>
      <c r="Q393" s="99" t="str">
        <f t="shared" si="27"/>
        <v/>
      </c>
      <c r="R393" s="99"/>
      <c r="S393" s="69"/>
      <c r="T393" s="69"/>
      <c r="U393" s="69"/>
      <c r="V393" s="69"/>
      <c r="W393" s="69"/>
      <c r="X393" s="69"/>
      <c r="Y393" s="69"/>
      <c r="Z393" s="69"/>
    </row>
    <row r="394" spans="3:26" ht="30" customHeight="1">
      <c r="C394" s="32"/>
      <c r="D394" s="12"/>
      <c r="E394" s="33"/>
      <c r="F394" s="34"/>
      <c r="G394" s="35"/>
      <c r="H394" s="36"/>
      <c r="I394" s="2">
        <v>388</v>
      </c>
      <c r="J394" s="76">
        <f>SUMIF(Entrada!$D$7:$D$3006,D394,Entrada!$H$7:$H$3006)</f>
        <v>0</v>
      </c>
      <c r="K394" s="76" t="e">
        <f>SUMIF(Entrada!$D$7:$D$3006,PG!D394,Entrada!$L$7:$L$3006)/SUMIF(Entrada!$D$7:$D$3006,PG!D394,Entrada!$H$7:$H$3006)</f>
        <v>#DIV/0!</v>
      </c>
      <c r="L394" s="76">
        <f>SUMIF(Saída!$D$7:$D$3006,PG!D394,Saída!$G$7:$G$3006)</f>
        <v>0</v>
      </c>
      <c r="M394" s="76">
        <f>SUMIF(Saída!$D$7:$D$3006,PG!D394,Saída!$I$7:$I$3006)</f>
        <v>0</v>
      </c>
      <c r="N394" s="77">
        <f t="shared" si="24"/>
        <v>0</v>
      </c>
      <c r="O394" s="77">
        <f t="shared" si="25"/>
        <v>0</v>
      </c>
      <c r="P394" s="78">
        <f t="shared" si="26"/>
        <v>0</v>
      </c>
      <c r="Q394" s="99" t="str">
        <f t="shared" si="27"/>
        <v/>
      </c>
      <c r="R394" s="99"/>
      <c r="S394" s="69"/>
      <c r="T394" s="69"/>
      <c r="U394" s="69"/>
      <c r="V394" s="69"/>
      <c r="W394" s="69"/>
      <c r="X394" s="69"/>
      <c r="Y394" s="69"/>
      <c r="Z394" s="69"/>
    </row>
    <row r="395" spans="3:26" ht="30" customHeight="1">
      <c r="C395" s="32"/>
      <c r="D395" s="12"/>
      <c r="E395" s="33"/>
      <c r="F395" s="34"/>
      <c r="G395" s="35"/>
      <c r="H395" s="36"/>
      <c r="I395" s="2">
        <v>389</v>
      </c>
      <c r="J395" s="76">
        <f>SUMIF(Entrada!$D$7:$D$3006,D395,Entrada!$H$7:$H$3006)</f>
        <v>0</v>
      </c>
      <c r="K395" s="76" t="e">
        <f>SUMIF(Entrada!$D$7:$D$3006,PG!D395,Entrada!$L$7:$L$3006)/SUMIF(Entrada!$D$7:$D$3006,PG!D395,Entrada!$H$7:$H$3006)</f>
        <v>#DIV/0!</v>
      </c>
      <c r="L395" s="76">
        <f>SUMIF(Saída!$D$7:$D$3006,PG!D395,Saída!$G$7:$G$3006)</f>
        <v>0</v>
      </c>
      <c r="M395" s="76">
        <f>SUMIF(Saída!$D$7:$D$3006,PG!D395,Saída!$I$7:$I$3006)</f>
        <v>0</v>
      </c>
      <c r="N395" s="77">
        <f t="shared" si="24"/>
        <v>0</v>
      </c>
      <c r="O395" s="77">
        <f t="shared" si="25"/>
        <v>0</v>
      </c>
      <c r="P395" s="78">
        <f t="shared" si="26"/>
        <v>0</v>
      </c>
      <c r="Q395" s="99" t="str">
        <f t="shared" si="27"/>
        <v/>
      </c>
      <c r="R395" s="99"/>
      <c r="S395" s="69"/>
      <c r="T395" s="69"/>
      <c r="U395" s="69"/>
      <c r="V395" s="69"/>
      <c r="W395" s="69"/>
      <c r="X395" s="69"/>
      <c r="Y395" s="69"/>
      <c r="Z395" s="69"/>
    </row>
    <row r="396" spans="3:26" ht="30" customHeight="1">
      <c r="C396" s="32"/>
      <c r="D396" s="12"/>
      <c r="E396" s="33"/>
      <c r="F396" s="34"/>
      <c r="G396" s="35"/>
      <c r="H396" s="36"/>
      <c r="I396" s="2">
        <v>390</v>
      </c>
      <c r="J396" s="76">
        <f>SUMIF(Entrada!$D$7:$D$3006,D396,Entrada!$H$7:$H$3006)</f>
        <v>0</v>
      </c>
      <c r="K396" s="76" t="e">
        <f>SUMIF(Entrada!$D$7:$D$3006,PG!D396,Entrada!$L$7:$L$3006)/SUMIF(Entrada!$D$7:$D$3006,PG!D396,Entrada!$H$7:$H$3006)</f>
        <v>#DIV/0!</v>
      </c>
      <c r="L396" s="76">
        <f>SUMIF(Saída!$D$7:$D$3006,PG!D396,Saída!$G$7:$G$3006)</f>
        <v>0</v>
      </c>
      <c r="M396" s="76">
        <f>SUMIF(Saída!$D$7:$D$3006,PG!D396,Saída!$I$7:$I$3006)</f>
        <v>0</v>
      </c>
      <c r="N396" s="77">
        <f t="shared" si="24"/>
        <v>0</v>
      </c>
      <c r="O396" s="77">
        <f t="shared" si="25"/>
        <v>0</v>
      </c>
      <c r="P396" s="78">
        <f t="shared" si="26"/>
        <v>0</v>
      </c>
      <c r="Q396" s="99" t="str">
        <f t="shared" si="27"/>
        <v/>
      </c>
      <c r="R396" s="99"/>
      <c r="S396" s="69"/>
      <c r="T396" s="69"/>
      <c r="U396" s="69"/>
      <c r="V396" s="69"/>
      <c r="W396" s="69"/>
      <c r="X396" s="69"/>
      <c r="Y396" s="69"/>
      <c r="Z396" s="69"/>
    </row>
    <row r="397" spans="3:26" ht="30" customHeight="1">
      <c r="C397" s="32"/>
      <c r="D397" s="12"/>
      <c r="E397" s="33"/>
      <c r="F397" s="34"/>
      <c r="G397" s="35"/>
      <c r="H397" s="36"/>
      <c r="I397" s="2">
        <v>391</v>
      </c>
      <c r="J397" s="76">
        <f>SUMIF(Entrada!$D$7:$D$3006,D397,Entrada!$H$7:$H$3006)</f>
        <v>0</v>
      </c>
      <c r="K397" s="76" t="e">
        <f>SUMIF(Entrada!$D$7:$D$3006,PG!D397,Entrada!$L$7:$L$3006)/SUMIF(Entrada!$D$7:$D$3006,PG!D397,Entrada!$H$7:$H$3006)</f>
        <v>#DIV/0!</v>
      </c>
      <c r="L397" s="76">
        <f>SUMIF(Saída!$D$7:$D$3006,PG!D397,Saída!$G$7:$G$3006)</f>
        <v>0</v>
      </c>
      <c r="M397" s="76">
        <f>SUMIF(Saída!$D$7:$D$3006,PG!D397,Saída!$I$7:$I$3006)</f>
        <v>0</v>
      </c>
      <c r="N397" s="77">
        <f t="shared" si="24"/>
        <v>0</v>
      </c>
      <c r="O397" s="77">
        <f t="shared" si="25"/>
        <v>0</v>
      </c>
      <c r="P397" s="78">
        <f t="shared" si="26"/>
        <v>0</v>
      </c>
      <c r="Q397" s="99" t="str">
        <f t="shared" si="27"/>
        <v/>
      </c>
      <c r="R397" s="99"/>
      <c r="S397" s="69"/>
      <c r="T397" s="69"/>
      <c r="U397" s="69"/>
      <c r="V397" s="69"/>
      <c r="W397" s="69"/>
      <c r="X397" s="69"/>
      <c r="Y397" s="69"/>
      <c r="Z397" s="69"/>
    </row>
    <row r="398" spans="3:26" ht="30" customHeight="1">
      <c r="C398" s="32"/>
      <c r="D398" s="12"/>
      <c r="E398" s="33"/>
      <c r="F398" s="34"/>
      <c r="G398" s="35"/>
      <c r="H398" s="36"/>
      <c r="I398" s="2">
        <v>392</v>
      </c>
      <c r="J398" s="76">
        <f>SUMIF(Entrada!$D$7:$D$3006,D398,Entrada!$H$7:$H$3006)</f>
        <v>0</v>
      </c>
      <c r="K398" s="76" t="e">
        <f>SUMIF(Entrada!$D$7:$D$3006,PG!D398,Entrada!$L$7:$L$3006)/SUMIF(Entrada!$D$7:$D$3006,PG!D398,Entrada!$H$7:$H$3006)</f>
        <v>#DIV/0!</v>
      </c>
      <c r="L398" s="76">
        <f>SUMIF(Saída!$D$7:$D$3006,PG!D398,Saída!$G$7:$G$3006)</f>
        <v>0</v>
      </c>
      <c r="M398" s="76">
        <f>SUMIF(Saída!$D$7:$D$3006,PG!D398,Saída!$I$7:$I$3006)</f>
        <v>0</v>
      </c>
      <c r="N398" s="77">
        <f t="shared" si="24"/>
        <v>0</v>
      </c>
      <c r="O398" s="77">
        <f t="shared" si="25"/>
        <v>0</v>
      </c>
      <c r="P398" s="78">
        <f t="shared" si="26"/>
        <v>0</v>
      </c>
      <c r="Q398" s="99" t="str">
        <f t="shared" si="27"/>
        <v/>
      </c>
      <c r="R398" s="99"/>
      <c r="S398" s="69"/>
      <c r="T398" s="69"/>
      <c r="U398" s="69"/>
      <c r="V398" s="69"/>
      <c r="W398" s="69"/>
      <c r="X398" s="69"/>
      <c r="Y398" s="69"/>
      <c r="Z398" s="69"/>
    </row>
    <row r="399" spans="3:26" ht="30" customHeight="1">
      <c r="C399" s="32"/>
      <c r="D399" s="12"/>
      <c r="E399" s="33"/>
      <c r="F399" s="34"/>
      <c r="G399" s="35"/>
      <c r="H399" s="36"/>
      <c r="I399" s="2">
        <v>393</v>
      </c>
      <c r="J399" s="76">
        <f>SUMIF(Entrada!$D$7:$D$3006,D399,Entrada!$H$7:$H$3006)</f>
        <v>0</v>
      </c>
      <c r="K399" s="76" t="e">
        <f>SUMIF(Entrada!$D$7:$D$3006,PG!D399,Entrada!$L$7:$L$3006)/SUMIF(Entrada!$D$7:$D$3006,PG!D399,Entrada!$H$7:$H$3006)</f>
        <v>#DIV/0!</v>
      </c>
      <c r="L399" s="76">
        <f>SUMIF(Saída!$D$7:$D$3006,PG!D399,Saída!$G$7:$G$3006)</f>
        <v>0</v>
      </c>
      <c r="M399" s="76">
        <f>SUMIF(Saída!$D$7:$D$3006,PG!D399,Saída!$I$7:$I$3006)</f>
        <v>0</v>
      </c>
      <c r="N399" s="77">
        <f t="shared" si="24"/>
        <v>0</v>
      </c>
      <c r="O399" s="77">
        <f t="shared" si="25"/>
        <v>0</v>
      </c>
      <c r="P399" s="78">
        <f t="shared" si="26"/>
        <v>0</v>
      </c>
      <c r="Q399" s="99" t="str">
        <f t="shared" si="27"/>
        <v/>
      </c>
      <c r="R399" s="99"/>
      <c r="S399" s="69"/>
      <c r="T399" s="69"/>
      <c r="U399" s="69"/>
      <c r="V399" s="69"/>
      <c r="W399" s="69"/>
      <c r="X399" s="69"/>
      <c r="Y399" s="69"/>
      <c r="Z399" s="69"/>
    </row>
    <row r="400" spans="3:26" ht="30" customHeight="1">
      <c r="C400" s="32"/>
      <c r="D400" s="12"/>
      <c r="E400" s="33"/>
      <c r="F400" s="34"/>
      <c r="G400" s="35"/>
      <c r="H400" s="36"/>
      <c r="I400" s="2">
        <v>394</v>
      </c>
      <c r="J400" s="76">
        <f>SUMIF(Entrada!$D$7:$D$3006,D400,Entrada!$H$7:$H$3006)</f>
        <v>0</v>
      </c>
      <c r="K400" s="76" t="e">
        <f>SUMIF(Entrada!$D$7:$D$3006,PG!D400,Entrada!$L$7:$L$3006)/SUMIF(Entrada!$D$7:$D$3006,PG!D400,Entrada!$H$7:$H$3006)</f>
        <v>#DIV/0!</v>
      </c>
      <c r="L400" s="76">
        <f>SUMIF(Saída!$D$7:$D$3006,PG!D400,Saída!$G$7:$G$3006)</f>
        <v>0</v>
      </c>
      <c r="M400" s="76">
        <f>SUMIF(Saída!$D$7:$D$3006,PG!D400,Saída!$I$7:$I$3006)</f>
        <v>0</v>
      </c>
      <c r="N400" s="77">
        <f t="shared" si="24"/>
        <v>0</v>
      </c>
      <c r="O400" s="77">
        <f t="shared" si="25"/>
        <v>0</v>
      </c>
      <c r="P400" s="78">
        <f t="shared" si="26"/>
        <v>0</v>
      </c>
      <c r="Q400" s="99" t="str">
        <f t="shared" si="27"/>
        <v/>
      </c>
      <c r="R400" s="99"/>
      <c r="S400" s="69"/>
      <c r="T400" s="69"/>
      <c r="U400" s="69"/>
      <c r="V400" s="69"/>
      <c r="W400" s="69"/>
      <c r="X400" s="69"/>
      <c r="Y400" s="69"/>
      <c r="Z400" s="69"/>
    </row>
    <row r="401" spans="3:26" ht="30" customHeight="1">
      <c r="C401" s="32"/>
      <c r="D401" s="12"/>
      <c r="E401" s="33"/>
      <c r="F401" s="34"/>
      <c r="G401" s="35"/>
      <c r="H401" s="36"/>
      <c r="I401" s="2">
        <v>395</v>
      </c>
      <c r="J401" s="76">
        <f>SUMIF(Entrada!$D$7:$D$3006,D401,Entrada!$H$7:$H$3006)</f>
        <v>0</v>
      </c>
      <c r="K401" s="76" t="e">
        <f>SUMIF(Entrada!$D$7:$D$3006,PG!D401,Entrada!$L$7:$L$3006)/SUMIF(Entrada!$D$7:$D$3006,PG!D401,Entrada!$H$7:$H$3006)</f>
        <v>#DIV/0!</v>
      </c>
      <c r="L401" s="76">
        <f>SUMIF(Saída!$D$7:$D$3006,PG!D401,Saída!$G$7:$G$3006)</f>
        <v>0</v>
      </c>
      <c r="M401" s="76">
        <f>SUMIF(Saída!$D$7:$D$3006,PG!D401,Saída!$I$7:$I$3006)</f>
        <v>0</v>
      </c>
      <c r="N401" s="77">
        <f t="shared" si="24"/>
        <v>0</v>
      </c>
      <c r="O401" s="77">
        <f t="shared" si="25"/>
        <v>0</v>
      </c>
      <c r="P401" s="78">
        <f t="shared" si="26"/>
        <v>0</v>
      </c>
      <c r="Q401" s="99" t="str">
        <f t="shared" si="27"/>
        <v/>
      </c>
      <c r="R401" s="99"/>
      <c r="S401" s="69"/>
      <c r="T401" s="69"/>
      <c r="U401" s="69"/>
      <c r="V401" s="69"/>
      <c r="W401" s="69"/>
      <c r="X401" s="69"/>
      <c r="Y401" s="69"/>
      <c r="Z401" s="69"/>
    </row>
    <row r="402" spans="3:26" ht="30" customHeight="1">
      <c r="C402" s="32"/>
      <c r="D402" s="12"/>
      <c r="E402" s="33"/>
      <c r="F402" s="34"/>
      <c r="G402" s="35"/>
      <c r="H402" s="36"/>
      <c r="I402" s="2">
        <v>396</v>
      </c>
      <c r="J402" s="76">
        <f>SUMIF(Entrada!$D$7:$D$3006,D402,Entrada!$H$7:$H$3006)</f>
        <v>0</v>
      </c>
      <c r="K402" s="76" t="e">
        <f>SUMIF(Entrada!$D$7:$D$3006,PG!D402,Entrada!$L$7:$L$3006)/SUMIF(Entrada!$D$7:$D$3006,PG!D402,Entrada!$H$7:$H$3006)</f>
        <v>#DIV/0!</v>
      </c>
      <c r="L402" s="76">
        <f>SUMIF(Saída!$D$7:$D$3006,PG!D402,Saída!$G$7:$G$3006)</f>
        <v>0</v>
      </c>
      <c r="M402" s="76">
        <f>SUMIF(Saída!$D$7:$D$3006,PG!D402,Saída!$I$7:$I$3006)</f>
        <v>0</v>
      </c>
      <c r="N402" s="77">
        <f t="shared" si="24"/>
        <v>0</v>
      </c>
      <c r="O402" s="77">
        <f t="shared" si="25"/>
        <v>0</v>
      </c>
      <c r="P402" s="78">
        <f t="shared" si="26"/>
        <v>0</v>
      </c>
      <c r="Q402" s="99" t="str">
        <f t="shared" si="27"/>
        <v/>
      </c>
      <c r="R402" s="99"/>
      <c r="S402" s="69"/>
      <c r="T402" s="69"/>
      <c r="U402" s="69"/>
      <c r="V402" s="69"/>
      <c r="W402" s="69"/>
      <c r="X402" s="69"/>
      <c r="Y402" s="69"/>
      <c r="Z402" s="69"/>
    </row>
    <row r="403" spans="3:26" ht="30" customHeight="1">
      <c r="C403" s="32"/>
      <c r="D403" s="12"/>
      <c r="E403" s="33"/>
      <c r="F403" s="34"/>
      <c r="G403" s="35"/>
      <c r="H403" s="36"/>
      <c r="I403" s="2">
        <v>397</v>
      </c>
      <c r="J403" s="76">
        <f>SUMIF(Entrada!$D$7:$D$3006,D403,Entrada!$H$7:$H$3006)</f>
        <v>0</v>
      </c>
      <c r="K403" s="76" t="e">
        <f>SUMIF(Entrada!$D$7:$D$3006,PG!D403,Entrada!$L$7:$L$3006)/SUMIF(Entrada!$D$7:$D$3006,PG!D403,Entrada!$H$7:$H$3006)</f>
        <v>#DIV/0!</v>
      </c>
      <c r="L403" s="76">
        <f>SUMIF(Saída!$D$7:$D$3006,PG!D403,Saída!$G$7:$G$3006)</f>
        <v>0</v>
      </c>
      <c r="M403" s="76">
        <f>SUMIF(Saída!$D$7:$D$3006,PG!D403,Saída!$I$7:$I$3006)</f>
        <v>0</v>
      </c>
      <c r="N403" s="77">
        <f t="shared" si="24"/>
        <v>0</v>
      </c>
      <c r="O403" s="77">
        <f t="shared" si="25"/>
        <v>0</v>
      </c>
      <c r="P403" s="78">
        <f t="shared" si="26"/>
        <v>0</v>
      </c>
      <c r="Q403" s="99" t="str">
        <f t="shared" si="27"/>
        <v/>
      </c>
      <c r="R403" s="99"/>
      <c r="S403" s="69"/>
      <c r="T403" s="69"/>
      <c r="U403" s="69"/>
      <c r="V403" s="69"/>
      <c r="W403" s="69"/>
      <c r="X403" s="69"/>
      <c r="Y403" s="69"/>
      <c r="Z403" s="69"/>
    </row>
    <row r="404" spans="3:26" ht="30" customHeight="1">
      <c r="C404" s="32"/>
      <c r="D404" s="12"/>
      <c r="E404" s="33"/>
      <c r="F404" s="34"/>
      <c r="G404" s="35"/>
      <c r="H404" s="36"/>
      <c r="I404" s="2">
        <v>398</v>
      </c>
      <c r="J404" s="76">
        <f>SUMIF(Entrada!$D$7:$D$3006,D404,Entrada!$H$7:$H$3006)</f>
        <v>0</v>
      </c>
      <c r="K404" s="76" t="e">
        <f>SUMIF(Entrada!$D$7:$D$3006,PG!D404,Entrada!$L$7:$L$3006)/SUMIF(Entrada!$D$7:$D$3006,PG!D404,Entrada!$H$7:$H$3006)</f>
        <v>#DIV/0!</v>
      </c>
      <c r="L404" s="76">
        <f>SUMIF(Saída!$D$7:$D$3006,PG!D404,Saída!$G$7:$G$3006)</f>
        <v>0</v>
      </c>
      <c r="M404" s="76">
        <f>SUMIF(Saída!$D$7:$D$3006,PG!D404,Saída!$I$7:$I$3006)</f>
        <v>0</v>
      </c>
      <c r="N404" s="77">
        <f t="shared" si="24"/>
        <v>0</v>
      </c>
      <c r="O404" s="77">
        <f t="shared" si="25"/>
        <v>0</v>
      </c>
      <c r="P404" s="78">
        <f t="shared" si="26"/>
        <v>0</v>
      </c>
      <c r="Q404" s="99" t="str">
        <f t="shared" si="27"/>
        <v/>
      </c>
      <c r="R404" s="99"/>
      <c r="S404" s="69"/>
      <c r="T404" s="69"/>
      <c r="U404" s="69"/>
      <c r="V404" s="69"/>
      <c r="W404" s="69"/>
      <c r="X404" s="69"/>
      <c r="Y404" s="69"/>
      <c r="Z404" s="69"/>
    </row>
    <row r="405" spans="3:26" ht="30" customHeight="1">
      <c r="C405" s="32"/>
      <c r="D405" s="12"/>
      <c r="E405" s="33"/>
      <c r="F405" s="34"/>
      <c r="G405" s="35"/>
      <c r="H405" s="36"/>
      <c r="I405" s="2">
        <v>399</v>
      </c>
      <c r="J405" s="76">
        <f>SUMIF(Entrada!$D$7:$D$3006,D405,Entrada!$H$7:$H$3006)</f>
        <v>0</v>
      </c>
      <c r="K405" s="76" t="e">
        <f>SUMIF(Entrada!$D$7:$D$3006,PG!D405,Entrada!$L$7:$L$3006)/SUMIF(Entrada!$D$7:$D$3006,PG!D405,Entrada!$H$7:$H$3006)</f>
        <v>#DIV/0!</v>
      </c>
      <c r="L405" s="76">
        <f>SUMIF(Saída!$D$7:$D$3006,PG!D405,Saída!$G$7:$G$3006)</f>
        <v>0</v>
      </c>
      <c r="M405" s="76">
        <f>SUMIF(Saída!$D$7:$D$3006,PG!D405,Saída!$I$7:$I$3006)</f>
        <v>0</v>
      </c>
      <c r="N405" s="77">
        <f t="shared" si="24"/>
        <v>0</v>
      </c>
      <c r="O405" s="77">
        <f t="shared" si="25"/>
        <v>0</v>
      </c>
      <c r="P405" s="78">
        <f t="shared" si="26"/>
        <v>0</v>
      </c>
      <c r="Q405" s="99" t="str">
        <f t="shared" si="27"/>
        <v/>
      </c>
      <c r="R405" s="99"/>
      <c r="S405" s="69"/>
      <c r="T405" s="69"/>
      <c r="U405" s="69"/>
      <c r="V405" s="69"/>
      <c r="W405" s="69"/>
      <c r="X405" s="69"/>
      <c r="Y405" s="69"/>
      <c r="Z405" s="69"/>
    </row>
    <row r="406" spans="3:26" ht="30" customHeight="1">
      <c r="C406" s="32"/>
      <c r="D406" s="12"/>
      <c r="E406" s="33"/>
      <c r="F406" s="34"/>
      <c r="G406" s="35"/>
      <c r="H406" s="36"/>
      <c r="I406" s="2">
        <v>400</v>
      </c>
      <c r="J406" s="76">
        <f>SUMIF(Entrada!$D$7:$D$3006,D406,Entrada!$H$7:$H$3006)</f>
        <v>0</v>
      </c>
      <c r="K406" s="76" t="e">
        <f>SUMIF(Entrada!$D$7:$D$3006,PG!D406,Entrada!$L$7:$L$3006)/SUMIF(Entrada!$D$7:$D$3006,PG!D406,Entrada!$H$7:$H$3006)</f>
        <v>#DIV/0!</v>
      </c>
      <c r="L406" s="76">
        <f>SUMIF(Saída!$D$7:$D$3006,PG!D406,Saída!$G$7:$G$3006)</f>
        <v>0</v>
      </c>
      <c r="M406" s="76">
        <f>SUMIF(Saída!$D$7:$D$3006,PG!D406,Saída!$I$7:$I$3006)</f>
        <v>0</v>
      </c>
      <c r="N406" s="77">
        <f t="shared" si="24"/>
        <v>0</v>
      </c>
      <c r="O406" s="77">
        <f t="shared" si="25"/>
        <v>0</v>
      </c>
      <c r="P406" s="78">
        <f t="shared" si="26"/>
        <v>0</v>
      </c>
      <c r="Q406" s="99" t="str">
        <f t="shared" si="27"/>
        <v/>
      </c>
      <c r="R406" s="99"/>
      <c r="S406" s="69"/>
      <c r="T406" s="69"/>
      <c r="U406" s="69"/>
      <c r="V406" s="69"/>
      <c r="W406" s="69"/>
      <c r="X406" s="69"/>
      <c r="Y406" s="69"/>
      <c r="Z406" s="69"/>
    </row>
    <row r="407" spans="3:26" ht="30" customHeight="1">
      <c r="C407" s="32"/>
      <c r="D407" s="12"/>
      <c r="E407" s="33"/>
      <c r="F407" s="34"/>
      <c r="G407" s="35"/>
      <c r="H407" s="36"/>
      <c r="I407" s="2">
        <v>401</v>
      </c>
      <c r="J407" s="76">
        <f>SUMIF(Entrada!$D$7:$D$3006,D407,Entrada!$H$7:$H$3006)</f>
        <v>0</v>
      </c>
      <c r="K407" s="76" t="e">
        <f>SUMIF(Entrada!$D$7:$D$3006,PG!D407,Entrada!$L$7:$L$3006)/SUMIF(Entrada!$D$7:$D$3006,PG!D407,Entrada!$H$7:$H$3006)</f>
        <v>#DIV/0!</v>
      </c>
      <c r="L407" s="76">
        <f>SUMIF(Saída!$D$7:$D$3006,PG!D407,Saída!$G$7:$G$3006)</f>
        <v>0</v>
      </c>
      <c r="M407" s="76">
        <f>SUMIF(Saída!$D$7:$D$3006,PG!D407,Saída!$I$7:$I$3006)</f>
        <v>0</v>
      </c>
      <c r="N407" s="77">
        <f t="shared" si="24"/>
        <v>0</v>
      </c>
      <c r="O407" s="77">
        <f t="shared" si="25"/>
        <v>0</v>
      </c>
      <c r="P407" s="78">
        <f t="shared" si="26"/>
        <v>0</v>
      </c>
      <c r="Q407" s="99" t="str">
        <f t="shared" si="27"/>
        <v/>
      </c>
      <c r="R407" s="99"/>
      <c r="S407" s="69"/>
      <c r="T407" s="69"/>
      <c r="U407" s="69"/>
      <c r="V407" s="69"/>
      <c r="W407" s="69"/>
      <c r="X407" s="69"/>
      <c r="Y407" s="69"/>
      <c r="Z407" s="69"/>
    </row>
    <row r="408" spans="3:26" ht="30" customHeight="1">
      <c r="C408" s="32"/>
      <c r="D408" s="12"/>
      <c r="E408" s="33"/>
      <c r="F408" s="34"/>
      <c r="G408" s="35"/>
      <c r="H408" s="36"/>
      <c r="I408" s="2">
        <v>402</v>
      </c>
      <c r="J408" s="76">
        <f>SUMIF(Entrada!$D$7:$D$3006,D408,Entrada!$H$7:$H$3006)</f>
        <v>0</v>
      </c>
      <c r="K408" s="76" t="e">
        <f>SUMIF(Entrada!$D$7:$D$3006,PG!D408,Entrada!$L$7:$L$3006)/SUMIF(Entrada!$D$7:$D$3006,PG!D408,Entrada!$H$7:$H$3006)</f>
        <v>#DIV/0!</v>
      </c>
      <c r="L408" s="76">
        <f>SUMIF(Saída!$D$7:$D$3006,PG!D408,Saída!$G$7:$G$3006)</f>
        <v>0</v>
      </c>
      <c r="M408" s="76">
        <f>SUMIF(Saída!$D$7:$D$3006,PG!D408,Saída!$I$7:$I$3006)</f>
        <v>0</v>
      </c>
      <c r="N408" s="77">
        <f t="shared" si="24"/>
        <v>0</v>
      </c>
      <c r="O408" s="77">
        <f t="shared" si="25"/>
        <v>0</v>
      </c>
      <c r="P408" s="78">
        <f t="shared" si="26"/>
        <v>0</v>
      </c>
      <c r="Q408" s="99" t="str">
        <f t="shared" si="27"/>
        <v/>
      </c>
      <c r="R408" s="99"/>
      <c r="S408" s="69"/>
      <c r="T408" s="69"/>
      <c r="U408" s="69"/>
      <c r="V408" s="69"/>
      <c r="W408" s="69"/>
      <c r="X408" s="69"/>
      <c r="Y408" s="69"/>
      <c r="Z408" s="69"/>
    </row>
    <row r="409" spans="3:26" ht="30" customHeight="1">
      <c r="C409" s="32"/>
      <c r="D409" s="12"/>
      <c r="E409" s="33"/>
      <c r="F409" s="34"/>
      <c r="G409" s="35"/>
      <c r="H409" s="36"/>
      <c r="I409" s="2">
        <v>403</v>
      </c>
      <c r="J409" s="76">
        <f>SUMIF(Entrada!$D$7:$D$3006,D409,Entrada!$H$7:$H$3006)</f>
        <v>0</v>
      </c>
      <c r="K409" s="76" t="e">
        <f>SUMIF(Entrada!$D$7:$D$3006,PG!D409,Entrada!$L$7:$L$3006)/SUMIF(Entrada!$D$7:$D$3006,PG!D409,Entrada!$H$7:$H$3006)</f>
        <v>#DIV/0!</v>
      </c>
      <c r="L409" s="76">
        <f>SUMIF(Saída!$D$7:$D$3006,PG!D409,Saída!$G$7:$G$3006)</f>
        <v>0</v>
      </c>
      <c r="M409" s="76">
        <f>SUMIF(Saída!$D$7:$D$3006,PG!D409,Saída!$I$7:$I$3006)</f>
        <v>0</v>
      </c>
      <c r="N409" s="77">
        <f t="shared" si="24"/>
        <v>0</v>
      </c>
      <c r="O409" s="77">
        <f t="shared" si="25"/>
        <v>0</v>
      </c>
      <c r="P409" s="78">
        <f t="shared" si="26"/>
        <v>0</v>
      </c>
      <c r="Q409" s="99" t="str">
        <f t="shared" si="27"/>
        <v/>
      </c>
      <c r="R409" s="99"/>
      <c r="S409" s="69"/>
      <c r="T409" s="69"/>
      <c r="U409" s="69"/>
      <c r="V409" s="69"/>
      <c r="W409" s="69"/>
      <c r="X409" s="69"/>
      <c r="Y409" s="69"/>
      <c r="Z409" s="69"/>
    </row>
    <row r="410" spans="3:26" ht="30" customHeight="1">
      <c r="C410" s="32"/>
      <c r="D410" s="12"/>
      <c r="E410" s="33"/>
      <c r="F410" s="34"/>
      <c r="G410" s="35"/>
      <c r="H410" s="36"/>
      <c r="I410" s="2">
        <v>404</v>
      </c>
      <c r="J410" s="76">
        <f>SUMIF(Entrada!$D$7:$D$3006,D410,Entrada!$H$7:$H$3006)</f>
        <v>0</v>
      </c>
      <c r="K410" s="76" t="e">
        <f>SUMIF(Entrada!$D$7:$D$3006,PG!D410,Entrada!$L$7:$L$3006)/SUMIF(Entrada!$D$7:$D$3006,PG!D410,Entrada!$H$7:$H$3006)</f>
        <v>#DIV/0!</v>
      </c>
      <c r="L410" s="76">
        <f>SUMIF(Saída!$D$7:$D$3006,PG!D410,Saída!$G$7:$G$3006)</f>
        <v>0</v>
      </c>
      <c r="M410" s="76">
        <f>SUMIF(Saída!$D$7:$D$3006,PG!D410,Saída!$I$7:$I$3006)</f>
        <v>0</v>
      </c>
      <c r="N410" s="77">
        <f t="shared" si="24"/>
        <v>0</v>
      </c>
      <c r="O410" s="77">
        <f t="shared" si="25"/>
        <v>0</v>
      </c>
      <c r="P410" s="78">
        <f t="shared" si="26"/>
        <v>0</v>
      </c>
      <c r="Q410" s="99" t="str">
        <f t="shared" si="27"/>
        <v/>
      </c>
      <c r="R410" s="99"/>
      <c r="S410" s="69"/>
      <c r="T410" s="69"/>
      <c r="U410" s="69"/>
      <c r="V410" s="69"/>
      <c r="W410" s="69"/>
      <c r="X410" s="69"/>
      <c r="Y410" s="69"/>
      <c r="Z410" s="69"/>
    </row>
    <row r="411" spans="3:26" ht="30" customHeight="1">
      <c r="C411" s="32"/>
      <c r="D411" s="12"/>
      <c r="E411" s="33"/>
      <c r="F411" s="34"/>
      <c r="G411" s="35"/>
      <c r="H411" s="36"/>
      <c r="I411" s="2">
        <v>405</v>
      </c>
      <c r="J411" s="76">
        <f>SUMIF(Entrada!$D$7:$D$3006,D411,Entrada!$H$7:$H$3006)</f>
        <v>0</v>
      </c>
      <c r="K411" s="76" t="e">
        <f>SUMIF(Entrada!$D$7:$D$3006,PG!D411,Entrada!$L$7:$L$3006)/SUMIF(Entrada!$D$7:$D$3006,PG!D411,Entrada!$H$7:$H$3006)</f>
        <v>#DIV/0!</v>
      </c>
      <c r="L411" s="76">
        <f>SUMIF(Saída!$D$7:$D$3006,PG!D411,Saída!$G$7:$G$3006)</f>
        <v>0</v>
      </c>
      <c r="M411" s="76">
        <f>SUMIF(Saída!$D$7:$D$3006,PG!D411,Saída!$I$7:$I$3006)</f>
        <v>0</v>
      </c>
      <c r="N411" s="77">
        <f t="shared" si="24"/>
        <v>0</v>
      </c>
      <c r="O411" s="77">
        <f t="shared" si="25"/>
        <v>0</v>
      </c>
      <c r="P411" s="78">
        <f t="shared" si="26"/>
        <v>0</v>
      </c>
      <c r="Q411" s="99" t="str">
        <f t="shared" si="27"/>
        <v/>
      </c>
      <c r="R411" s="99"/>
      <c r="S411" s="69"/>
      <c r="T411" s="69"/>
      <c r="U411" s="69"/>
      <c r="V411" s="69"/>
      <c r="W411" s="69"/>
      <c r="X411" s="69"/>
      <c r="Y411" s="69"/>
      <c r="Z411" s="69"/>
    </row>
    <row r="412" spans="3:26" ht="30" customHeight="1">
      <c r="C412" s="32"/>
      <c r="D412" s="12"/>
      <c r="E412" s="33"/>
      <c r="F412" s="34"/>
      <c r="G412" s="35"/>
      <c r="H412" s="36"/>
      <c r="I412" s="2">
        <v>406</v>
      </c>
      <c r="J412" s="76">
        <f>SUMIF(Entrada!$D$7:$D$3006,D412,Entrada!$H$7:$H$3006)</f>
        <v>0</v>
      </c>
      <c r="K412" s="76" t="e">
        <f>SUMIF(Entrada!$D$7:$D$3006,PG!D412,Entrada!$L$7:$L$3006)/SUMIF(Entrada!$D$7:$D$3006,PG!D412,Entrada!$H$7:$H$3006)</f>
        <v>#DIV/0!</v>
      </c>
      <c r="L412" s="76">
        <f>SUMIF(Saída!$D$7:$D$3006,PG!D412,Saída!$G$7:$G$3006)</f>
        <v>0</v>
      </c>
      <c r="M412" s="76">
        <f>SUMIF(Saída!$D$7:$D$3006,PG!D412,Saída!$I$7:$I$3006)</f>
        <v>0</v>
      </c>
      <c r="N412" s="77">
        <f t="shared" si="24"/>
        <v>0</v>
      </c>
      <c r="O412" s="77">
        <f t="shared" si="25"/>
        <v>0</v>
      </c>
      <c r="P412" s="78">
        <f t="shared" si="26"/>
        <v>0</v>
      </c>
      <c r="Q412" s="99" t="str">
        <f t="shared" si="27"/>
        <v/>
      </c>
      <c r="R412" s="99"/>
      <c r="S412" s="69"/>
      <c r="T412" s="69"/>
      <c r="U412" s="69"/>
      <c r="V412" s="69"/>
      <c r="W412" s="69"/>
      <c r="X412" s="69"/>
      <c r="Y412" s="69"/>
      <c r="Z412" s="69"/>
    </row>
    <row r="413" spans="3:26" ht="30" customHeight="1">
      <c r="C413" s="32"/>
      <c r="D413" s="12"/>
      <c r="E413" s="33"/>
      <c r="F413" s="34"/>
      <c r="G413" s="35"/>
      <c r="H413" s="36"/>
      <c r="I413" s="2">
        <v>407</v>
      </c>
      <c r="J413" s="76">
        <f>SUMIF(Entrada!$D$7:$D$3006,D413,Entrada!$H$7:$H$3006)</f>
        <v>0</v>
      </c>
      <c r="K413" s="76" t="e">
        <f>SUMIF(Entrada!$D$7:$D$3006,PG!D413,Entrada!$L$7:$L$3006)/SUMIF(Entrada!$D$7:$D$3006,PG!D413,Entrada!$H$7:$H$3006)</f>
        <v>#DIV/0!</v>
      </c>
      <c r="L413" s="76">
        <f>SUMIF(Saída!$D$7:$D$3006,PG!D413,Saída!$G$7:$G$3006)</f>
        <v>0</v>
      </c>
      <c r="M413" s="76">
        <f>SUMIF(Saída!$D$7:$D$3006,PG!D413,Saída!$I$7:$I$3006)</f>
        <v>0</v>
      </c>
      <c r="N413" s="77">
        <f t="shared" si="24"/>
        <v>0</v>
      </c>
      <c r="O413" s="77">
        <f t="shared" si="25"/>
        <v>0</v>
      </c>
      <c r="P413" s="78">
        <f t="shared" si="26"/>
        <v>0</v>
      </c>
      <c r="Q413" s="99" t="str">
        <f t="shared" si="27"/>
        <v/>
      </c>
      <c r="R413" s="99"/>
      <c r="S413" s="69"/>
      <c r="T413" s="69"/>
      <c r="U413" s="69"/>
      <c r="V413" s="69"/>
      <c r="W413" s="69"/>
      <c r="X413" s="69"/>
      <c r="Y413" s="69"/>
      <c r="Z413" s="69"/>
    </row>
    <row r="414" spans="3:26" ht="30" customHeight="1">
      <c r="C414" s="32"/>
      <c r="D414" s="12"/>
      <c r="E414" s="33"/>
      <c r="F414" s="34"/>
      <c r="G414" s="35"/>
      <c r="H414" s="36"/>
      <c r="I414" s="2">
        <v>408</v>
      </c>
      <c r="J414" s="76">
        <f>SUMIF(Entrada!$D$7:$D$3006,D414,Entrada!$H$7:$H$3006)</f>
        <v>0</v>
      </c>
      <c r="K414" s="76" t="e">
        <f>SUMIF(Entrada!$D$7:$D$3006,PG!D414,Entrada!$L$7:$L$3006)/SUMIF(Entrada!$D$7:$D$3006,PG!D414,Entrada!$H$7:$H$3006)</f>
        <v>#DIV/0!</v>
      </c>
      <c r="L414" s="76">
        <f>SUMIF(Saída!$D$7:$D$3006,PG!D414,Saída!$G$7:$G$3006)</f>
        <v>0</v>
      </c>
      <c r="M414" s="76">
        <f>SUMIF(Saída!$D$7:$D$3006,PG!D414,Saída!$I$7:$I$3006)</f>
        <v>0</v>
      </c>
      <c r="N414" s="77">
        <f t="shared" si="24"/>
        <v>0</v>
      </c>
      <c r="O414" s="77">
        <f t="shared" si="25"/>
        <v>0</v>
      </c>
      <c r="P414" s="78">
        <f t="shared" si="26"/>
        <v>0</v>
      </c>
      <c r="Q414" s="99" t="str">
        <f t="shared" si="27"/>
        <v/>
      </c>
      <c r="R414" s="99"/>
      <c r="S414" s="69"/>
      <c r="T414" s="69"/>
      <c r="U414" s="69"/>
      <c r="V414" s="69"/>
      <c r="W414" s="69"/>
      <c r="X414" s="69"/>
      <c r="Y414" s="69"/>
      <c r="Z414" s="69"/>
    </row>
    <row r="415" spans="3:26" ht="30" customHeight="1">
      <c r="C415" s="32"/>
      <c r="D415" s="12"/>
      <c r="E415" s="33"/>
      <c r="F415" s="34"/>
      <c r="G415" s="35"/>
      <c r="H415" s="36"/>
      <c r="I415" s="2">
        <v>409</v>
      </c>
      <c r="J415" s="76">
        <f>SUMIF(Entrada!$D$7:$D$3006,D415,Entrada!$H$7:$H$3006)</f>
        <v>0</v>
      </c>
      <c r="K415" s="76" t="e">
        <f>SUMIF(Entrada!$D$7:$D$3006,PG!D415,Entrada!$L$7:$L$3006)/SUMIF(Entrada!$D$7:$D$3006,PG!D415,Entrada!$H$7:$H$3006)</f>
        <v>#DIV/0!</v>
      </c>
      <c r="L415" s="76">
        <f>SUMIF(Saída!$D$7:$D$3006,PG!D415,Saída!$G$7:$G$3006)</f>
        <v>0</v>
      </c>
      <c r="M415" s="76">
        <f>SUMIF(Saída!$D$7:$D$3006,PG!D415,Saída!$I$7:$I$3006)</f>
        <v>0</v>
      </c>
      <c r="N415" s="77">
        <f t="shared" si="24"/>
        <v>0</v>
      </c>
      <c r="O415" s="77">
        <f t="shared" si="25"/>
        <v>0</v>
      </c>
      <c r="P415" s="78">
        <f t="shared" si="26"/>
        <v>0</v>
      </c>
      <c r="Q415" s="99" t="str">
        <f t="shared" si="27"/>
        <v/>
      </c>
      <c r="R415" s="99"/>
      <c r="S415" s="69"/>
      <c r="T415" s="69"/>
      <c r="U415" s="69"/>
      <c r="V415" s="69"/>
      <c r="W415" s="69"/>
      <c r="X415" s="69"/>
      <c r="Y415" s="69"/>
      <c r="Z415" s="69"/>
    </row>
    <row r="416" spans="3:26" ht="30" customHeight="1">
      <c r="C416" s="32"/>
      <c r="D416" s="12"/>
      <c r="E416" s="33"/>
      <c r="F416" s="34"/>
      <c r="G416" s="35"/>
      <c r="H416" s="36"/>
      <c r="I416" s="2">
        <v>410</v>
      </c>
      <c r="J416" s="76">
        <f>SUMIF(Entrada!$D$7:$D$3006,D416,Entrada!$H$7:$H$3006)</f>
        <v>0</v>
      </c>
      <c r="K416" s="76" t="e">
        <f>SUMIF(Entrada!$D$7:$D$3006,PG!D416,Entrada!$L$7:$L$3006)/SUMIF(Entrada!$D$7:$D$3006,PG!D416,Entrada!$H$7:$H$3006)</f>
        <v>#DIV/0!</v>
      </c>
      <c r="L416" s="76">
        <f>SUMIF(Saída!$D$7:$D$3006,PG!D416,Saída!$G$7:$G$3006)</f>
        <v>0</v>
      </c>
      <c r="M416" s="76">
        <f>SUMIF(Saída!$D$7:$D$3006,PG!D416,Saída!$I$7:$I$3006)</f>
        <v>0</v>
      </c>
      <c r="N416" s="77">
        <f t="shared" si="24"/>
        <v>0</v>
      </c>
      <c r="O416" s="77">
        <f t="shared" si="25"/>
        <v>0</v>
      </c>
      <c r="P416" s="78">
        <f t="shared" si="26"/>
        <v>0</v>
      </c>
      <c r="Q416" s="99" t="str">
        <f t="shared" si="27"/>
        <v/>
      </c>
      <c r="R416" s="99"/>
      <c r="S416" s="69"/>
      <c r="T416" s="69"/>
      <c r="U416" s="69"/>
      <c r="V416" s="69"/>
      <c r="W416" s="69"/>
      <c r="X416" s="69"/>
      <c r="Y416" s="69"/>
      <c r="Z416" s="69"/>
    </row>
    <row r="417" spans="3:26" ht="30" customHeight="1">
      <c r="C417" s="32"/>
      <c r="D417" s="12"/>
      <c r="E417" s="33"/>
      <c r="F417" s="34"/>
      <c r="G417" s="35"/>
      <c r="H417" s="36"/>
      <c r="I417" s="2">
        <v>411</v>
      </c>
      <c r="J417" s="76">
        <f>SUMIF(Entrada!$D$7:$D$3006,D417,Entrada!$H$7:$H$3006)</f>
        <v>0</v>
      </c>
      <c r="K417" s="76" t="e">
        <f>SUMIF(Entrada!$D$7:$D$3006,PG!D417,Entrada!$L$7:$L$3006)/SUMIF(Entrada!$D$7:$D$3006,PG!D417,Entrada!$H$7:$H$3006)</f>
        <v>#DIV/0!</v>
      </c>
      <c r="L417" s="76">
        <f>SUMIF(Saída!$D$7:$D$3006,PG!D417,Saída!$G$7:$G$3006)</f>
        <v>0</v>
      </c>
      <c r="M417" s="76">
        <f>SUMIF(Saída!$D$7:$D$3006,PG!D417,Saída!$I$7:$I$3006)</f>
        <v>0</v>
      </c>
      <c r="N417" s="77">
        <f t="shared" si="24"/>
        <v>0</v>
      </c>
      <c r="O417" s="77">
        <f t="shared" si="25"/>
        <v>0</v>
      </c>
      <c r="P417" s="78">
        <f t="shared" si="26"/>
        <v>0</v>
      </c>
      <c r="Q417" s="99" t="str">
        <f t="shared" si="27"/>
        <v/>
      </c>
      <c r="R417" s="99"/>
      <c r="S417" s="69"/>
      <c r="T417" s="69"/>
      <c r="U417" s="69"/>
      <c r="V417" s="69"/>
      <c r="W417" s="69"/>
      <c r="X417" s="69"/>
      <c r="Y417" s="69"/>
      <c r="Z417" s="69"/>
    </row>
    <row r="418" spans="3:26" ht="30" customHeight="1">
      <c r="C418" s="32"/>
      <c r="D418" s="12"/>
      <c r="E418" s="33"/>
      <c r="F418" s="34"/>
      <c r="G418" s="35"/>
      <c r="H418" s="36"/>
      <c r="I418" s="2">
        <v>412</v>
      </c>
      <c r="J418" s="76">
        <f>SUMIF(Entrada!$D$7:$D$3006,D418,Entrada!$H$7:$H$3006)</f>
        <v>0</v>
      </c>
      <c r="K418" s="76" t="e">
        <f>SUMIF(Entrada!$D$7:$D$3006,PG!D418,Entrada!$L$7:$L$3006)/SUMIF(Entrada!$D$7:$D$3006,PG!D418,Entrada!$H$7:$H$3006)</f>
        <v>#DIV/0!</v>
      </c>
      <c r="L418" s="76">
        <f>SUMIF(Saída!$D$7:$D$3006,PG!D418,Saída!$G$7:$G$3006)</f>
        <v>0</v>
      </c>
      <c r="M418" s="76">
        <f>SUMIF(Saída!$D$7:$D$3006,PG!D418,Saída!$I$7:$I$3006)</f>
        <v>0</v>
      </c>
      <c r="N418" s="77">
        <f t="shared" si="24"/>
        <v>0</v>
      </c>
      <c r="O418" s="77">
        <f t="shared" si="25"/>
        <v>0</v>
      </c>
      <c r="P418" s="78">
        <f t="shared" si="26"/>
        <v>0</v>
      </c>
      <c r="Q418" s="99" t="str">
        <f t="shared" si="27"/>
        <v/>
      </c>
      <c r="R418" s="99"/>
      <c r="S418" s="69"/>
      <c r="T418" s="69"/>
      <c r="U418" s="69"/>
      <c r="V418" s="69"/>
      <c r="W418" s="69"/>
      <c r="X418" s="69"/>
      <c r="Y418" s="69"/>
      <c r="Z418" s="69"/>
    </row>
    <row r="419" spans="3:26" ht="30" customHeight="1">
      <c r="C419" s="32"/>
      <c r="D419" s="12"/>
      <c r="E419" s="33"/>
      <c r="F419" s="34"/>
      <c r="G419" s="35"/>
      <c r="H419" s="36"/>
      <c r="I419" s="2">
        <v>413</v>
      </c>
      <c r="J419" s="76">
        <f>SUMIF(Entrada!$D$7:$D$3006,D419,Entrada!$H$7:$H$3006)</f>
        <v>0</v>
      </c>
      <c r="K419" s="76" t="e">
        <f>SUMIF(Entrada!$D$7:$D$3006,PG!D419,Entrada!$L$7:$L$3006)/SUMIF(Entrada!$D$7:$D$3006,PG!D419,Entrada!$H$7:$H$3006)</f>
        <v>#DIV/0!</v>
      </c>
      <c r="L419" s="76">
        <f>SUMIF(Saída!$D$7:$D$3006,PG!D419,Saída!$G$7:$G$3006)</f>
        <v>0</v>
      </c>
      <c r="M419" s="76">
        <f>SUMIF(Saída!$D$7:$D$3006,PG!D419,Saída!$I$7:$I$3006)</f>
        <v>0</v>
      </c>
      <c r="N419" s="77">
        <f t="shared" si="24"/>
        <v>0</v>
      </c>
      <c r="O419" s="77">
        <f t="shared" si="25"/>
        <v>0</v>
      </c>
      <c r="P419" s="78">
        <f t="shared" si="26"/>
        <v>0</v>
      </c>
      <c r="Q419" s="99" t="str">
        <f t="shared" si="27"/>
        <v/>
      </c>
      <c r="R419" s="99"/>
      <c r="S419" s="69"/>
      <c r="T419" s="69"/>
      <c r="U419" s="69"/>
      <c r="V419" s="69"/>
      <c r="W419" s="69"/>
      <c r="X419" s="69"/>
      <c r="Y419" s="69"/>
      <c r="Z419" s="69"/>
    </row>
    <row r="420" spans="3:26" ht="30" customHeight="1">
      <c r="C420" s="32"/>
      <c r="D420" s="12"/>
      <c r="E420" s="33"/>
      <c r="F420" s="34"/>
      <c r="G420" s="35"/>
      <c r="H420" s="36"/>
      <c r="I420" s="2">
        <v>414</v>
      </c>
      <c r="J420" s="76">
        <f>SUMIF(Entrada!$D$7:$D$3006,D420,Entrada!$H$7:$H$3006)</f>
        <v>0</v>
      </c>
      <c r="K420" s="76" t="e">
        <f>SUMIF(Entrada!$D$7:$D$3006,PG!D420,Entrada!$L$7:$L$3006)/SUMIF(Entrada!$D$7:$D$3006,PG!D420,Entrada!$H$7:$H$3006)</f>
        <v>#DIV/0!</v>
      </c>
      <c r="L420" s="76">
        <f>SUMIF(Saída!$D$7:$D$3006,PG!D420,Saída!$G$7:$G$3006)</f>
        <v>0</v>
      </c>
      <c r="M420" s="76">
        <f>SUMIF(Saída!$D$7:$D$3006,PG!D420,Saída!$I$7:$I$3006)</f>
        <v>0</v>
      </c>
      <c r="N420" s="77">
        <f t="shared" si="24"/>
        <v>0</v>
      </c>
      <c r="O420" s="77">
        <f t="shared" si="25"/>
        <v>0</v>
      </c>
      <c r="P420" s="78">
        <f t="shared" si="26"/>
        <v>0</v>
      </c>
      <c r="Q420" s="99" t="str">
        <f t="shared" si="27"/>
        <v/>
      </c>
      <c r="R420" s="99"/>
      <c r="S420" s="69"/>
      <c r="T420" s="69"/>
      <c r="U420" s="69"/>
      <c r="V420" s="69"/>
      <c r="W420" s="69"/>
      <c r="X420" s="69"/>
      <c r="Y420" s="69"/>
      <c r="Z420" s="69"/>
    </row>
    <row r="421" spans="3:26" ht="30" customHeight="1">
      <c r="C421" s="32"/>
      <c r="D421" s="12"/>
      <c r="E421" s="33"/>
      <c r="F421" s="34"/>
      <c r="G421" s="35"/>
      <c r="H421" s="36"/>
      <c r="I421" s="2">
        <v>415</v>
      </c>
      <c r="J421" s="76">
        <f>SUMIF(Entrada!$D$7:$D$3006,D421,Entrada!$H$7:$H$3006)</f>
        <v>0</v>
      </c>
      <c r="K421" s="76" t="e">
        <f>SUMIF(Entrada!$D$7:$D$3006,PG!D421,Entrada!$L$7:$L$3006)/SUMIF(Entrada!$D$7:$D$3006,PG!D421,Entrada!$H$7:$H$3006)</f>
        <v>#DIV/0!</v>
      </c>
      <c r="L421" s="76">
        <f>SUMIF(Saída!$D$7:$D$3006,PG!D421,Saída!$G$7:$G$3006)</f>
        <v>0</v>
      </c>
      <c r="M421" s="76">
        <f>SUMIF(Saída!$D$7:$D$3006,PG!D421,Saída!$I$7:$I$3006)</f>
        <v>0</v>
      </c>
      <c r="N421" s="77">
        <f t="shared" si="24"/>
        <v>0</v>
      </c>
      <c r="O421" s="77">
        <f t="shared" si="25"/>
        <v>0</v>
      </c>
      <c r="P421" s="78">
        <f t="shared" si="26"/>
        <v>0</v>
      </c>
      <c r="Q421" s="99" t="str">
        <f t="shared" si="27"/>
        <v/>
      </c>
      <c r="R421" s="99"/>
      <c r="S421" s="69"/>
      <c r="T421" s="69"/>
      <c r="U421" s="69"/>
      <c r="V421" s="69"/>
      <c r="W421" s="69"/>
      <c r="X421" s="69"/>
      <c r="Y421" s="69"/>
      <c r="Z421" s="69"/>
    </row>
    <row r="422" spans="3:26" ht="30" customHeight="1">
      <c r="C422" s="32"/>
      <c r="D422" s="12"/>
      <c r="E422" s="33"/>
      <c r="F422" s="34"/>
      <c r="G422" s="35"/>
      <c r="H422" s="36"/>
      <c r="I422" s="2">
        <v>416</v>
      </c>
      <c r="J422" s="76">
        <f>SUMIF(Entrada!$D$7:$D$3006,D422,Entrada!$H$7:$H$3006)</f>
        <v>0</v>
      </c>
      <c r="K422" s="76" t="e">
        <f>SUMIF(Entrada!$D$7:$D$3006,PG!D422,Entrada!$L$7:$L$3006)/SUMIF(Entrada!$D$7:$D$3006,PG!D422,Entrada!$H$7:$H$3006)</f>
        <v>#DIV/0!</v>
      </c>
      <c r="L422" s="76">
        <f>SUMIF(Saída!$D$7:$D$3006,PG!D422,Saída!$G$7:$G$3006)</f>
        <v>0</v>
      </c>
      <c r="M422" s="76">
        <f>SUMIF(Saída!$D$7:$D$3006,PG!D422,Saída!$I$7:$I$3006)</f>
        <v>0</v>
      </c>
      <c r="N422" s="77">
        <f t="shared" si="24"/>
        <v>0</v>
      </c>
      <c r="O422" s="77">
        <f t="shared" si="25"/>
        <v>0</v>
      </c>
      <c r="P422" s="78">
        <f t="shared" si="26"/>
        <v>0</v>
      </c>
      <c r="Q422" s="99" t="str">
        <f t="shared" si="27"/>
        <v/>
      </c>
      <c r="R422" s="99"/>
      <c r="S422" s="69"/>
      <c r="T422" s="69"/>
      <c r="U422" s="69"/>
      <c r="V422" s="69"/>
      <c r="W422" s="69"/>
      <c r="X422" s="69"/>
      <c r="Y422" s="69"/>
      <c r="Z422" s="69"/>
    </row>
    <row r="423" spans="3:26" ht="30" customHeight="1">
      <c r="C423" s="32"/>
      <c r="D423" s="12"/>
      <c r="E423" s="33"/>
      <c r="F423" s="34"/>
      <c r="G423" s="35"/>
      <c r="H423" s="36"/>
      <c r="I423" s="2">
        <v>417</v>
      </c>
      <c r="J423" s="76">
        <f>SUMIF(Entrada!$D$7:$D$3006,D423,Entrada!$H$7:$H$3006)</f>
        <v>0</v>
      </c>
      <c r="K423" s="76" t="e">
        <f>SUMIF(Entrada!$D$7:$D$3006,PG!D423,Entrada!$L$7:$L$3006)/SUMIF(Entrada!$D$7:$D$3006,PG!D423,Entrada!$H$7:$H$3006)</f>
        <v>#DIV/0!</v>
      </c>
      <c r="L423" s="76">
        <f>SUMIF(Saída!$D$7:$D$3006,PG!D423,Saída!$G$7:$G$3006)</f>
        <v>0</v>
      </c>
      <c r="M423" s="76">
        <f>SUMIF(Saída!$D$7:$D$3006,PG!D423,Saída!$I$7:$I$3006)</f>
        <v>0</v>
      </c>
      <c r="N423" s="77">
        <f t="shared" si="24"/>
        <v>0</v>
      </c>
      <c r="O423" s="77">
        <f t="shared" si="25"/>
        <v>0</v>
      </c>
      <c r="P423" s="78">
        <f t="shared" si="26"/>
        <v>0</v>
      </c>
      <c r="Q423" s="99" t="str">
        <f t="shared" si="27"/>
        <v/>
      </c>
      <c r="R423" s="99"/>
      <c r="S423" s="69"/>
      <c r="T423" s="69"/>
      <c r="U423" s="69"/>
      <c r="V423" s="69"/>
      <c r="W423" s="69"/>
      <c r="X423" s="69"/>
      <c r="Y423" s="69"/>
      <c r="Z423" s="69"/>
    </row>
    <row r="424" spans="3:26" ht="30" customHeight="1">
      <c r="C424" s="32"/>
      <c r="D424" s="12"/>
      <c r="E424" s="33"/>
      <c r="F424" s="34"/>
      <c r="G424" s="35"/>
      <c r="H424" s="36"/>
      <c r="I424" s="2">
        <v>418</v>
      </c>
      <c r="J424" s="76">
        <f>SUMIF(Entrada!$D$7:$D$3006,D424,Entrada!$H$7:$H$3006)</f>
        <v>0</v>
      </c>
      <c r="K424" s="76" t="e">
        <f>SUMIF(Entrada!$D$7:$D$3006,PG!D424,Entrada!$L$7:$L$3006)/SUMIF(Entrada!$D$7:$D$3006,PG!D424,Entrada!$H$7:$H$3006)</f>
        <v>#DIV/0!</v>
      </c>
      <c r="L424" s="76">
        <f>SUMIF(Saída!$D$7:$D$3006,PG!D424,Saída!$G$7:$G$3006)</f>
        <v>0</v>
      </c>
      <c r="M424" s="76">
        <f>SUMIF(Saída!$D$7:$D$3006,PG!D424,Saída!$I$7:$I$3006)</f>
        <v>0</v>
      </c>
      <c r="N424" s="77">
        <f t="shared" si="24"/>
        <v>0</v>
      </c>
      <c r="O424" s="77">
        <f t="shared" si="25"/>
        <v>0</v>
      </c>
      <c r="P424" s="78">
        <f t="shared" si="26"/>
        <v>0</v>
      </c>
      <c r="Q424" s="99" t="str">
        <f t="shared" si="27"/>
        <v/>
      </c>
      <c r="R424" s="99"/>
      <c r="S424" s="69"/>
      <c r="T424" s="69"/>
      <c r="U424" s="69"/>
      <c r="V424" s="69"/>
      <c r="W424" s="69"/>
      <c r="X424" s="69"/>
      <c r="Y424" s="69"/>
      <c r="Z424" s="69"/>
    </row>
    <row r="425" spans="3:26" ht="30" customHeight="1">
      <c r="C425" s="32"/>
      <c r="D425" s="12"/>
      <c r="E425" s="33"/>
      <c r="F425" s="34"/>
      <c r="G425" s="35"/>
      <c r="H425" s="36"/>
      <c r="I425" s="2">
        <v>419</v>
      </c>
      <c r="J425" s="76">
        <f>SUMIF(Entrada!$D$7:$D$3006,D425,Entrada!$H$7:$H$3006)</f>
        <v>0</v>
      </c>
      <c r="K425" s="76" t="e">
        <f>SUMIF(Entrada!$D$7:$D$3006,PG!D425,Entrada!$L$7:$L$3006)/SUMIF(Entrada!$D$7:$D$3006,PG!D425,Entrada!$H$7:$H$3006)</f>
        <v>#DIV/0!</v>
      </c>
      <c r="L425" s="76">
        <f>SUMIF(Saída!$D$7:$D$3006,PG!D425,Saída!$G$7:$G$3006)</f>
        <v>0</v>
      </c>
      <c r="M425" s="76">
        <f>SUMIF(Saída!$D$7:$D$3006,PG!D425,Saída!$I$7:$I$3006)</f>
        <v>0</v>
      </c>
      <c r="N425" s="77">
        <f t="shared" si="24"/>
        <v>0</v>
      </c>
      <c r="O425" s="77">
        <f t="shared" si="25"/>
        <v>0</v>
      </c>
      <c r="P425" s="78">
        <f t="shared" si="26"/>
        <v>0</v>
      </c>
      <c r="Q425" s="99" t="str">
        <f t="shared" si="27"/>
        <v/>
      </c>
      <c r="R425" s="99"/>
      <c r="S425" s="69"/>
      <c r="T425" s="69"/>
      <c r="U425" s="69"/>
      <c r="V425" s="69"/>
      <c r="W425" s="69"/>
      <c r="X425" s="69"/>
      <c r="Y425" s="69"/>
      <c r="Z425" s="69"/>
    </row>
    <row r="426" spans="3:26" ht="30" customHeight="1">
      <c r="C426" s="32"/>
      <c r="D426" s="12"/>
      <c r="E426" s="33"/>
      <c r="F426" s="34"/>
      <c r="G426" s="35"/>
      <c r="H426" s="36"/>
      <c r="I426" s="2">
        <v>420</v>
      </c>
      <c r="J426" s="76">
        <f>SUMIF(Entrada!$D$7:$D$3006,D426,Entrada!$H$7:$H$3006)</f>
        <v>0</v>
      </c>
      <c r="K426" s="76" t="e">
        <f>SUMIF(Entrada!$D$7:$D$3006,PG!D426,Entrada!$L$7:$L$3006)/SUMIF(Entrada!$D$7:$D$3006,PG!D426,Entrada!$H$7:$H$3006)</f>
        <v>#DIV/0!</v>
      </c>
      <c r="L426" s="76">
        <f>SUMIF(Saída!$D$7:$D$3006,PG!D426,Saída!$G$7:$G$3006)</f>
        <v>0</v>
      </c>
      <c r="M426" s="76">
        <f>SUMIF(Saída!$D$7:$D$3006,PG!D426,Saída!$I$7:$I$3006)</f>
        <v>0</v>
      </c>
      <c r="N426" s="77">
        <f t="shared" si="24"/>
        <v>0</v>
      </c>
      <c r="O426" s="77">
        <f t="shared" si="25"/>
        <v>0</v>
      </c>
      <c r="P426" s="78">
        <f t="shared" si="26"/>
        <v>0</v>
      </c>
      <c r="Q426" s="99" t="str">
        <f t="shared" si="27"/>
        <v/>
      </c>
      <c r="R426" s="99"/>
      <c r="S426" s="69"/>
      <c r="T426" s="69"/>
      <c r="U426" s="69"/>
      <c r="V426" s="69"/>
      <c r="W426" s="69"/>
      <c r="X426" s="69"/>
      <c r="Y426" s="69"/>
      <c r="Z426" s="69"/>
    </row>
    <row r="427" spans="3:26" ht="30" customHeight="1">
      <c r="C427" s="32"/>
      <c r="D427" s="12"/>
      <c r="E427" s="33"/>
      <c r="F427" s="34"/>
      <c r="G427" s="35"/>
      <c r="H427" s="36"/>
      <c r="I427" s="2">
        <v>421</v>
      </c>
      <c r="J427" s="76">
        <f>SUMIF(Entrada!$D$7:$D$3006,D427,Entrada!$H$7:$H$3006)</f>
        <v>0</v>
      </c>
      <c r="K427" s="76" t="e">
        <f>SUMIF(Entrada!$D$7:$D$3006,PG!D427,Entrada!$L$7:$L$3006)/SUMIF(Entrada!$D$7:$D$3006,PG!D427,Entrada!$H$7:$H$3006)</f>
        <v>#DIV/0!</v>
      </c>
      <c r="L427" s="76">
        <f>SUMIF(Saída!$D$7:$D$3006,PG!D427,Saída!$G$7:$G$3006)</f>
        <v>0</v>
      </c>
      <c r="M427" s="76">
        <f>SUMIF(Saída!$D$7:$D$3006,PG!D427,Saída!$I$7:$I$3006)</f>
        <v>0</v>
      </c>
      <c r="N427" s="77">
        <f t="shared" si="24"/>
        <v>0</v>
      </c>
      <c r="O427" s="77">
        <f t="shared" si="25"/>
        <v>0</v>
      </c>
      <c r="P427" s="78">
        <f t="shared" si="26"/>
        <v>0</v>
      </c>
      <c r="Q427" s="99" t="str">
        <f t="shared" si="27"/>
        <v/>
      </c>
      <c r="R427" s="99"/>
      <c r="S427" s="69"/>
      <c r="T427" s="69"/>
      <c r="U427" s="69"/>
      <c r="V427" s="69"/>
      <c r="W427" s="69"/>
      <c r="X427" s="69"/>
      <c r="Y427" s="69"/>
      <c r="Z427" s="69"/>
    </row>
    <row r="428" spans="3:26" ht="30" customHeight="1">
      <c r="C428" s="32"/>
      <c r="D428" s="12"/>
      <c r="E428" s="33"/>
      <c r="F428" s="34"/>
      <c r="G428" s="35"/>
      <c r="H428" s="36"/>
      <c r="I428" s="2">
        <v>422</v>
      </c>
      <c r="J428" s="76">
        <f>SUMIF(Entrada!$D$7:$D$3006,D428,Entrada!$H$7:$H$3006)</f>
        <v>0</v>
      </c>
      <c r="K428" s="76" t="e">
        <f>SUMIF(Entrada!$D$7:$D$3006,PG!D428,Entrada!$L$7:$L$3006)/SUMIF(Entrada!$D$7:$D$3006,PG!D428,Entrada!$H$7:$H$3006)</f>
        <v>#DIV/0!</v>
      </c>
      <c r="L428" s="76">
        <f>SUMIF(Saída!$D$7:$D$3006,PG!D428,Saída!$G$7:$G$3006)</f>
        <v>0</v>
      </c>
      <c r="M428" s="76">
        <f>SUMIF(Saída!$D$7:$D$3006,PG!D428,Saída!$I$7:$I$3006)</f>
        <v>0</v>
      </c>
      <c r="N428" s="77">
        <f t="shared" si="24"/>
        <v>0</v>
      </c>
      <c r="O428" s="77">
        <f t="shared" si="25"/>
        <v>0</v>
      </c>
      <c r="P428" s="78">
        <f t="shared" si="26"/>
        <v>0</v>
      </c>
      <c r="Q428" s="99" t="str">
        <f t="shared" si="27"/>
        <v/>
      </c>
      <c r="R428" s="99"/>
      <c r="S428" s="69"/>
      <c r="T428" s="69"/>
      <c r="U428" s="69"/>
      <c r="V428" s="69"/>
      <c r="W428" s="69"/>
      <c r="X428" s="69"/>
      <c r="Y428" s="69"/>
      <c r="Z428" s="69"/>
    </row>
    <row r="429" spans="3:26" ht="30" customHeight="1">
      <c r="C429" s="32"/>
      <c r="D429" s="12"/>
      <c r="E429" s="33"/>
      <c r="F429" s="34"/>
      <c r="G429" s="35"/>
      <c r="H429" s="36"/>
      <c r="I429" s="2">
        <v>423</v>
      </c>
      <c r="J429" s="76">
        <f>SUMIF(Entrada!$D$7:$D$3006,D429,Entrada!$H$7:$H$3006)</f>
        <v>0</v>
      </c>
      <c r="K429" s="76" t="e">
        <f>SUMIF(Entrada!$D$7:$D$3006,PG!D429,Entrada!$L$7:$L$3006)/SUMIF(Entrada!$D$7:$D$3006,PG!D429,Entrada!$H$7:$H$3006)</f>
        <v>#DIV/0!</v>
      </c>
      <c r="L429" s="76">
        <f>SUMIF(Saída!$D$7:$D$3006,PG!D429,Saída!$G$7:$G$3006)</f>
        <v>0</v>
      </c>
      <c r="M429" s="76">
        <f>SUMIF(Saída!$D$7:$D$3006,PG!D429,Saída!$I$7:$I$3006)</f>
        <v>0</v>
      </c>
      <c r="N429" s="77">
        <f t="shared" si="24"/>
        <v>0</v>
      </c>
      <c r="O429" s="77">
        <f t="shared" si="25"/>
        <v>0</v>
      </c>
      <c r="P429" s="78">
        <f t="shared" si="26"/>
        <v>0</v>
      </c>
      <c r="Q429" s="99" t="str">
        <f t="shared" si="27"/>
        <v/>
      </c>
      <c r="R429" s="99"/>
      <c r="S429" s="69"/>
      <c r="T429" s="69"/>
      <c r="U429" s="69"/>
      <c r="V429" s="69"/>
      <c r="W429" s="69"/>
      <c r="X429" s="69"/>
      <c r="Y429" s="69"/>
      <c r="Z429" s="69"/>
    </row>
    <row r="430" spans="3:26" ht="30" customHeight="1">
      <c r="C430" s="32"/>
      <c r="D430" s="12"/>
      <c r="E430" s="33"/>
      <c r="F430" s="34"/>
      <c r="G430" s="35"/>
      <c r="H430" s="36"/>
      <c r="I430" s="2">
        <v>424</v>
      </c>
      <c r="J430" s="76">
        <f>SUMIF(Entrada!$D$7:$D$3006,D430,Entrada!$H$7:$H$3006)</f>
        <v>0</v>
      </c>
      <c r="K430" s="76" t="e">
        <f>SUMIF(Entrada!$D$7:$D$3006,PG!D430,Entrada!$L$7:$L$3006)/SUMIF(Entrada!$D$7:$D$3006,PG!D430,Entrada!$H$7:$H$3006)</f>
        <v>#DIV/0!</v>
      </c>
      <c r="L430" s="76">
        <f>SUMIF(Saída!$D$7:$D$3006,PG!D430,Saída!$G$7:$G$3006)</f>
        <v>0</v>
      </c>
      <c r="M430" s="76">
        <f>SUMIF(Saída!$D$7:$D$3006,PG!D430,Saída!$I$7:$I$3006)</f>
        <v>0</v>
      </c>
      <c r="N430" s="77">
        <f t="shared" si="24"/>
        <v>0</v>
      </c>
      <c r="O430" s="77">
        <f t="shared" si="25"/>
        <v>0</v>
      </c>
      <c r="P430" s="78">
        <f t="shared" si="26"/>
        <v>0</v>
      </c>
      <c r="Q430" s="99" t="str">
        <f t="shared" si="27"/>
        <v/>
      </c>
      <c r="R430" s="99"/>
      <c r="S430" s="69"/>
      <c r="T430" s="69"/>
      <c r="U430" s="69"/>
      <c r="V430" s="69"/>
      <c r="W430" s="69"/>
      <c r="X430" s="69"/>
      <c r="Y430" s="69"/>
      <c r="Z430" s="69"/>
    </row>
    <row r="431" spans="3:26" ht="30" customHeight="1">
      <c r="C431" s="32"/>
      <c r="D431" s="12"/>
      <c r="E431" s="33"/>
      <c r="F431" s="34"/>
      <c r="G431" s="35"/>
      <c r="H431" s="36"/>
      <c r="I431" s="2">
        <v>425</v>
      </c>
      <c r="J431" s="76">
        <f>SUMIF(Entrada!$D$7:$D$3006,D431,Entrada!$H$7:$H$3006)</f>
        <v>0</v>
      </c>
      <c r="K431" s="76" t="e">
        <f>SUMIF(Entrada!$D$7:$D$3006,PG!D431,Entrada!$L$7:$L$3006)/SUMIF(Entrada!$D$7:$D$3006,PG!D431,Entrada!$H$7:$H$3006)</f>
        <v>#DIV/0!</v>
      </c>
      <c r="L431" s="76">
        <f>SUMIF(Saída!$D$7:$D$3006,PG!D431,Saída!$G$7:$G$3006)</f>
        <v>0</v>
      </c>
      <c r="M431" s="76">
        <f>SUMIF(Saída!$D$7:$D$3006,PG!D431,Saída!$I$7:$I$3006)</f>
        <v>0</v>
      </c>
      <c r="N431" s="77">
        <f t="shared" si="24"/>
        <v>0</v>
      </c>
      <c r="O431" s="77">
        <f t="shared" si="25"/>
        <v>0</v>
      </c>
      <c r="P431" s="78">
        <f t="shared" si="26"/>
        <v>0</v>
      </c>
      <c r="Q431" s="99" t="str">
        <f t="shared" si="27"/>
        <v/>
      </c>
      <c r="R431" s="99"/>
      <c r="S431" s="69"/>
      <c r="T431" s="69"/>
      <c r="U431" s="69"/>
      <c r="V431" s="69"/>
      <c r="W431" s="69"/>
      <c r="X431" s="69"/>
      <c r="Y431" s="69"/>
      <c r="Z431" s="69"/>
    </row>
    <row r="432" spans="3:26" ht="30" customHeight="1">
      <c r="C432" s="32"/>
      <c r="D432" s="12"/>
      <c r="E432" s="33"/>
      <c r="F432" s="34"/>
      <c r="G432" s="35"/>
      <c r="H432" s="36"/>
      <c r="I432" s="2">
        <v>426</v>
      </c>
      <c r="J432" s="76">
        <f>SUMIF(Entrada!$D$7:$D$3006,D432,Entrada!$H$7:$H$3006)</f>
        <v>0</v>
      </c>
      <c r="K432" s="76" t="e">
        <f>SUMIF(Entrada!$D$7:$D$3006,PG!D432,Entrada!$L$7:$L$3006)/SUMIF(Entrada!$D$7:$D$3006,PG!D432,Entrada!$H$7:$H$3006)</f>
        <v>#DIV/0!</v>
      </c>
      <c r="L432" s="76">
        <f>SUMIF(Saída!$D$7:$D$3006,PG!D432,Saída!$G$7:$G$3006)</f>
        <v>0</v>
      </c>
      <c r="M432" s="76">
        <f>SUMIF(Saída!$D$7:$D$3006,PG!D432,Saída!$I$7:$I$3006)</f>
        <v>0</v>
      </c>
      <c r="N432" s="77">
        <f t="shared" si="24"/>
        <v>0</v>
      </c>
      <c r="O432" s="77">
        <f t="shared" si="25"/>
        <v>0</v>
      </c>
      <c r="P432" s="78">
        <f t="shared" si="26"/>
        <v>0</v>
      </c>
      <c r="Q432" s="99" t="str">
        <f t="shared" si="27"/>
        <v/>
      </c>
      <c r="R432" s="99"/>
      <c r="S432" s="69"/>
      <c r="T432" s="69"/>
      <c r="U432" s="69"/>
      <c r="V432" s="69"/>
      <c r="W432" s="69"/>
      <c r="X432" s="69"/>
      <c r="Y432" s="69"/>
      <c r="Z432" s="69"/>
    </row>
    <row r="433" spans="3:26" ht="30" customHeight="1">
      <c r="C433" s="32"/>
      <c r="D433" s="12"/>
      <c r="E433" s="33"/>
      <c r="F433" s="34"/>
      <c r="G433" s="35"/>
      <c r="H433" s="36"/>
      <c r="I433" s="2">
        <v>427</v>
      </c>
      <c r="J433" s="76">
        <f>SUMIF(Entrada!$D$7:$D$3006,D433,Entrada!$H$7:$H$3006)</f>
        <v>0</v>
      </c>
      <c r="K433" s="76" t="e">
        <f>SUMIF(Entrada!$D$7:$D$3006,PG!D433,Entrada!$L$7:$L$3006)/SUMIF(Entrada!$D$7:$D$3006,PG!D433,Entrada!$H$7:$H$3006)</f>
        <v>#DIV/0!</v>
      </c>
      <c r="L433" s="76">
        <f>SUMIF(Saída!$D$7:$D$3006,PG!D433,Saída!$G$7:$G$3006)</f>
        <v>0</v>
      </c>
      <c r="M433" s="76">
        <f>SUMIF(Saída!$D$7:$D$3006,PG!D433,Saída!$I$7:$I$3006)</f>
        <v>0</v>
      </c>
      <c r="N433" s="77">
        <f t="shared" si="24"/>
        <v>0</v>
      </c>
      <c r="O433" s="77">
        <f t="shared" si="25"/>
        <v>0</v>
      </c>
      <c r="P433" s="78">
        <f t="shared" si="26"/>
        <v>0</v>
      </c>
      <c r="Q433" s="99" t="str">
        <f t="shared" si="27"/>
        <v/>
      </c>
      <c r="R433" s="99"/>
      <c r="S433" s="69"/>
      <c r="T433" s="69"/>
      <c r="U433" s="69"/>
      <c r="V433" s="69"/>
      <c r="W433" s="69"/>
      <c r="X433" s="69"/>
      <c r="Y433" s="69"/>
      <c r="Z433" s="69"/>
    </row>
    <row r="434" spans="3:26" ht="30" customHeight="1">
      <c r="C434" s="32"/>
      <c r="D434" s="12"/>
      <c r="E434" s="33"/>
      <c r="F434" s="34"/>
      <c r="G434" s="35"/>
      <c r="H434" s="36"/>
      <c r="I434" s="2">
        <v>428</v>
      </c>
      <c r="J434" s="76">
        <f>SUMIF(Entrada!$D$7:$D$3006,D434,Entrada!$H$7:$H$3006)</f>
        <v>0</v>
      </c>
      <c r="K434" s="76" t="e">
        <f>SUMIF(Entrada!$D$7:$D$3006,PG!D434,Entrada!$L$7:$L$3006)/SUMIF(Entrada!$D$7:$D$3006,PG!D434,Entrada!$H$7:$H$3006)</f>
        <v>#DIV/0!</v>
      </c>
      <c r="L434" s="76">
        <f>SUMIF(Saída!$D$7:$D$3006,PG!D434,Saída!$G$7:$G$3006)</f>
        <v>0</v>
      </c>
      <c r="M434" s="76">
        <f>SUMIF(Saída!$D$7:$D$3006,PG!D434,Saída!$I$7:$I$3006)</f>
        <v>0</v>
      </c>
      <c r="N434" s="77">
        <f t="shared" si="24"/>
        <v>0</v>
      </c>
      <c r="O434" s="77">
        <f t="shared" si="25"/>
        <v>0</v>
      </c>
      <c r="P434" s="78">
        <f t="shared" si="26"/>
        <v>0</v>
      </c>
      <c r="Q434" s="99" t="str">
        <f t="shared" si="27"/>
        <v/>
      </c>
      <c r="R434" s="99"/>
      <c r="S434" s="69"/>
      <c r="T434" s="69"/>
      <c r="U434" s="69"/>
      <c r="V434" s="69"/>
      <c r="W434" s="69"/>
      <c r="X434" s="69"/>
      <c r="Y434" s="69"/>
      <c r="Z434" s="69"/>
    </row>
    <row r="435" spans="3:26" ht="30" customHeight="1">
      <c r="C435" s="32"/>
      <c r="D435" s="12"/>
      <c r="E435" s="33"/>
      <c r="F435" s="34"/>
      <c r="G435" s="35"/>
      <c r="H435" s="36"/>
      <c r="I435" s="2">
        <v>429</v>
      </c>
      <c r="J435" s="76">
        <f>SUMIF(Entrada!$D$7:$D$3006,D435,Entrada!$H$7:$H$3006)</f>
        <v>0</v>
      </c>
      <c r="K435" s="76" t="e">
        <f>SUMIF(Entrada!$D$7:$D$3006,PG!D435,Entrada!$L$7:$L$3006)/SUMIF(Entrada!$D$7:$D$3006,PG!D435,Entrada!$H$7:$H$3006)</f>
        <v>#DIV/0!</v>
      </c>
      <c r="L435" s="76">
        <f>SUMIF(Saída!$D$7:$D$3006,PG!D435,Saída!$G$7:$G$3006)</f>
        <v>0</v>
      </c>
      <c r="M435" s="76">
        <f>SUMIF(Saída!$D$7:$D$3006,PG!D435,Saída!$I$7:$I$3006)</f>
        <v>0</v>
      </c>
      <c r="N435" s="77">
        <f t="shared" si="24"/>
        <v>0</v>
      </c>
      <c r="O435" s="77">
        <f t="shared" si="25"/>
        <v>0</v>
      </c>
      <c r="P435" s="78">
        <f t="shared" si="26"/>
        <v>0</v>
      </c>
      <c r="Q435" s="99" t="str">
        <f t="shared" si="27"/>
        <v/>
      </c>
      <c r="R435" s="99"/>
      <c r="S435" s="69"/>
      <c r="T435" s="69"/>
      <c r="U435" s="69"/>
      <c r="V435" s="69"/>
      <c r="W435" s="69"/>
      <c r="X435" s="69"/>
      <c r="Y435" s="69"/>
      <c r="Z435" s="69"/>
    </row>
    <row r="436" spans="3:26" ht="30" customHeight="1">
      <c r="C436" s="32"/>
      <c r="D436" s="12"/>
      <c r="E436" s="33"/>
      <c r="F436" s="34"/>
      <c r="G436" s="35"/>
      <c r="H436" s="36"/>
      <c r="I436" s="2">
        <v>430</v>
      </c>
      <c r="J436" s="76">
        <f>SUMIF(Entrada!$D$7:$D$3006,D436,Entrada!$H$7:$H$3006)</f>
        <v>0</v>
      </c>
      <c r="K436" s="76" t="e">
        <f>SUMIF(Entrada!$D$7:$D$3006,PG!D436,Entrada!$L$7:$L$3006)/SUMIF(Entrada!$D$7:$D$3006,PG!D436,Entrada!$H$7:$H$3006)</f>
        <v>#DIV/0!</v>
      </c>
      <c r="L436" s="76">
        <f>SUMIF(Saída!$D$7:$D$3006,PG!D436,Saída!$G$7:$G$3006)</f>
        <v>0</v>
      </c>
      <c r="M436" s="76">
        <f>SUMIF(Saída!$D$7:$D$3006,PG!D436,Saída!$I$7:$I$3006)</f>
        <v>0</v>
      </c>
      <c r="N436" s="77">
        <f t="shared" si="24"/>
        <v>0</v>
      </c>
      <c r="O436" s="77">
        <f t="shared" si="25"/>
        <v>0</v>
      </c>
      <c r="P436" s="78">
        <f t="shared" si="26"/>
        <v>0</v>
      </c>
      <c r="Q436" s="99" t="str">
        <f t="shared" si="27"/>
        <v/>
      </c>
      <c r="R436" s="99"/>
      <c r="S436" s="69"/>
      <c r="T436" s="69"/>
      <c r="U436" s="69"/>
      <c r="V436" s="69"/>
      <c r="W436" s="69"/>
      <c r="X436" s="69"/>
      <c r="Y436" s="69"/>
      <c r="Z436" s="69"/>
    </row>
    <row r="437" spans="3:26" ht="30" customHeight="1">
      <c r="C437" s="32"/>
      <c r="D437" s="12"/>
      <c r="E437" s="33"/>
      <c r="F437" s="34"/>
      <c r="G437" s="35"/>
      <c r="H437" s="36"/>
      <c r="I437" s="2">
        <v>431</v>
      </c>
      <c r="J437" s="76">
        <f>SUMIF(Entrada!$D$7:$D$3006,D437,Entrada!$H$7:$H$3006)</f>
        <v>0</v>
      </c>
      <c r="K437" s="76" t="e">
        <f>SUMIF(Entrada!$D$7:$D$3006,PG!D437,Entrada!$L$7:$L$3006)/SUMIF(Entrada!$D$7:$D$3006,PG!D437,Entrada!$H$7:$H$3006)</f>
        <v>#DIV/0!</v>
      </c>
      <c r="L437" s="76">
        <f>SUMIF(Saída!$D$7:$D$3006,PG!D437,Saída!$G$7:$G$3006)</f>
        <v>0</v>
      </c>
      <c r="M437" s="76">
        <f>SUMIF(Saída!$D$7:$D$3006,PG!D437,Saída!$I$7:$I$3006)</f>
        <v>0</v>
      </c>
      <c r="N437" s="77">
        <f t="shared" si="24"/>
        <v>0</v>
      </c>
      <c r="O437" s="77">
        <f t="shared" si="25"/>
        <v>0</v>
      </c>
      <c r="P437" s="78">
        <f t="shared" si="26"/>
        <v>0</v>
      </c>
      <c r="Q437" s="99" t="str">
        <f t="shared" si="27"/>
        <v/>
      </c>
      <c r="R437" s="99"/>
      <c r="S437" s="69"/>
      <c r="T437" s="69"/>
      <c r="U437" s="69"/>
      <c r="V437" s="69"/>
      <c r="W437" s="69"/>
      <c r="X437" s="69"/>
      <c r="Y437" s="69"/>
      <c r="Z437" s="69"/>
    </row>
    <row r="438" spans="3:26" ht="30" customHeight="1">
      <c r="C438" s="32"/>
      <c r="D438" s="12"/>
      <c r="E438" s="33"/>
      <c r="F438" s="34"/>
      <c r="G438" s="35"/>
      <c r="H438" s="36"/>
      <c r="I438" s="2">
        <v>432</v>
      </c>
      <c r="J438" s="76">
        <f>SUMIF(Entrada!$D$7:$D$3006,D438,Entrada!$H$7:$H$3006)</f>
        <v>0</v>
      </c>
      <c r="K438" s="76" t="e">
        <f>SUMIF(Entrada!$D$7:$D$3006,PG!D438,Entrada!$L$7:$L$3006)/SUMIF(Entrada!$D$7:$D$3006,PG!D438,Entrada!$H$7:$H$3006)</f>
        <v>#DIV/0!</v>
      </c>
      <c r="L438" s="76">
        <f>SUMIF(Saída!$D$7:$D$3006,PG!D438,Saída!$G$7:$G$3006)</f>
        <v>0</v>
      </c>
      <c r="M438" s="76">
        <f>SUMIF(Saída!$D$7:$D$3006,PG!D438,Saída!$I$7:$I$3006)</f>
        <v>0</v>
      </c>
      <c r="N438" s="77">
        <f t="shared" si="24"/>
        <v>0</v>
      </c>
      <c r="O438" s="77">
        <f t="shared" si="25"/>
        <v>0</v>
      </c>
      <c r="P438" s="78">
        <f t="shared" si="26"/>
        <v>0</v>
      </c>
      <c r="Q438" s="99" t="str">
        <f t="shared" si="27"/>
        <v/>
      </c>
      <c r="R438" s="99"/>
      <c r="S438" s="69"/>
      <c r="T438" s="69"/>
      <c r="U438" s="69"/>
      <c r="V438" s="69"/>
      <c r="W438" s="69"/>
      <c r="X438" s="69"/>
      <c r="Y438" s="69"/>
      <c r="Z438" s="69"/>
    </row>
    <row r="439" spans="3:26" ht="30" customHeight="1">
      <c r="C439" s="32"/>
      <c r="D439" s="12"/>
      <c r="E439" s="33"/>
      <c r="F439" s="34"/>
      <c r="G439" s="35"/>
      <c r="H439" s="36"/>
      <c r="I439" s="2">
        <v>433</v>
      </c>
      <c r="J439" s="76">
        <f>SUMIF(Entrada!$D$7:$D$3006,D439,Entrada!$H$7:$H$3006)</f>
        <v>0</v>
      </c>
      <c r="K439" s="76" t="e">
        <f>SUMIF(Entrada!$D$7:$D$3006,PG!D439,Entrada!$L$7:$L$3006)/SUMIF(Entrada!$D$7:$D$3006,PG!D439,Entrada!$H$7:$H$3006)</f>
        <v>#DIV/0!</v>
      </c>
      <c r="L439" s="76">
        <f>SUMIF(Saída!$D$7:$D$3006,PG!D439,Saída!$G$7:$G$3006)</f>
        <v>0</v>
      </c>
      <c r="M439" s="76">
        <f>SUMIF(Saída!$D$7:$D$3006,PG!D439,Saída!$I$7:$I$3006)</f>
        <v>0</v>
      </c>
      <c r="N439" s="77">
        <f t="shared" si="24"/>
        <v>0</v>
      </c>
      <c r="O439" s="77">
        <f t="shared" si="25"/>
        <v>0</v>
      </c>
      <c r="P439" s="78">
        <f t="shared" si="26"/>
        <v>0</v>
      </c>
      <c r="Q439" s="99" t="str">
        <f t="shared" si="27"/>
        <v/>
      </c>
      <c r="R439" s="99"/>
      <c r="S439" s="69"/>
      <c r="T439" s="69"/>
      <c r="U439" s="69"/>
      <c r="V439" s="69"/>
      <c r="W439" s="69"/>
      <c r="X439" s="69"/>
      <c r="Y439" s="69"/>
      <c r="Z439" s="69"/>
    </row>
    <row r="440" spans="3:26" ht="30" customHeight="1">
      <c r="C440" s="32"/>
      <c r="D440" s="12"/>
      <c r="E440" s="33"/>
      <c r="F440" s="34"/>
      <c r="G440" s="35"/>
      <c r="H440" s="36"/>
      <c r="I440" s="2">
        <v>434</v>
      </c>
      <c r="J440" s="76">
        <f>SUMIF(Entrada!$D$7:$D$3006,D440,Entrada!$H$7:$H$3006)</f>
        <v>0</v>
      </c>
      <c r="K440" s="76" t="e">
        <f>SUMIF(Entrada!$D$7:$D$3006,PG!D440,Entrada!$L$7:$L$3006)/SUMIF(Entrada!$D$7:$D$3006,PG!D440,Entrada!$H$7:$H$3006)</f>
        <v>#DIV/0!</v>
      </c>
      <c r="L440" s="76">
        <f>SUMIF(Saída!$D$7:$D$3006,PG!D440,Saída!$G$7:$G$3006)</f>
        <v>0</v>
      </c>
      <c r="M440" s="76">
        <f>SUMIF(Saída!$D$7:$D$3006,PG!D440,Saída!$I$7:$I$3006)</f>
        <v>0</v>
      </c>
      <c r="N440" s="77">
        <f t="shared" si="24"/>
        <v>0</v>
      </c>
      <c r="O440" s="77">
        <f t="shared" si="25"/>
        <v>0</v>
      </c>
      <c r="P440" s="78">
        <f t="shared" si="26"/>
        <v>0</v>
      </c>
      <c r="Q440" s="99" t="str">
        <f t="shared" si="27"/>
        <v/>
      </c>
      <c r="R440" s="99"/>
      <c r="S440" s="69"/>
      <c r="T440" s="69"/>
      <c r="U440" s="69"/>
      <c r="V440" s="69"/>
      <c r="W440" s="69"/>
      <c r="X440" s="69"/>
      <c r="Y440" s="69"/>
      <c r="Z440" s="69"/>
    </row>
    <row r="441" spans="3:26" ht="30" customHeight="1">
      <c r="C441" s="32"/>
      <c r="D441" s="12"/>
      <c r="E441" s="33"/>
      <c r="F441" s="34"/>
      <c r="G441" s="35"/>
      <c r="H441" s="36"/>
      <c r="I441" s="2">
        <v>435</v>
      </c>
      <c r="J441" s="76">
        <f>SUMIF(Entrada!$D$7:$D$3006,D441,Entrada!$H$7:$H$3006)</f>
        <v>0</v>
      </c>
      <c r="K441" s="76" t="e">
        <f>SUMIF(Entrada!$D$7:$D$3006,PG!D441,Entrada!$L$7:$L$3006)/SUMIF(Entrada!$D$7:$D$3006,PG!D441,Entrada!$H$7:$H$3006)</f>
        <v>#DIV/0!</v>
      </c>
      <c r="L441" s="76">
        <f>SUMIF(Saída!$D$7:$D$3006,PG!D441,Saída!$G$7:$G$3006)</f>
        <v>0</v>
      </c>
      <c r="M441" s="76">
        <f>SUMIF(Saída!$D$7:$D$3006,PG!D441,Saída!$I$7:$I$3006)</f>
        <v>0</v>
      </c>
      <c r="N441" s="77">
        <f t="shared" si="24"/>
        <v>0</v>
      </c>
      <c r="O441" s="77">
        <f t="shared" si="25"/>
        <v>0</v>
      </c>
      <c r="P441" s="78">
        <f t="shared" si="26"/>
        <v>0</v>
      </c>
      <c r="Q441" s="99" t="str">
        <f t="shared" si="27"/>
        <v/>
      </c>
      <c r="R441" s="99"/>
      <c r="S441" s="69"/>
      <c r="T441" s="69"/>
      <c r="U441" s="69"/>
      <c r="V441" s="69"/>
      <c r="W441" s="69"/>
      <c r="X441" s="69"/>
      <c r="Y441" s="69"/>
      <c r="Z441" s="69"/>
    </row>
    <row r="442" spans="3:26" ht="30" customHeight="1">
      <c r="C442" s="32"/>
      <c r="D442" s="12"/>
      <c r="E442" s="33"/>
      <c r="F442" s="34"/>
      <c r="G442" s="35"/>
      <c r="H442" s="36"/>
      <c r="I442" s="2">
        <v>436</v>
      </c>
      <c r="J442" s="76">
        <f>SUMIF(Entrada!$D$7:$D$3006,D442,Entrada!$H$7:$H$3006)</f>
        <v>0</v>
      </c>
      <c r="K442" s="76" t="e">
        <f>SUMIF(Entrada!$D$7:$D$3006,PG!D442,Entrada!$L$7:$L$3006)/SUMIF(Entrada!$D$7:$D$3006,PG!D442,Entrada!$H$7:$H$3006)</f>
        <v>#DIV/0!</v>
      </c>
      <c r="L442" s="76">
        <f>SUMIF(Saída!$D$7:$D$3006,PG!D442,Saída!$G$7:$G$3006)</f>
        <v>0</v>
      </c>
      <c r="M442" s="76">
        <f>SUMIF(Saída!$D$7:$D$3006,PG!D442,Saída!$I$7:$I$3006)</f>
        <v>0</v>
      </c>
      <c r="N442" s="77">
        <f t="shared" si="24"/>
        <v>0</v>
      </c>
      <c r="O442" s="77">
        <f t="shared" si="25"/>
        <v>0</v>
      </c>
      <c r="P442" s="78">
        <f t="shared" si="26"/>
        <v>0</v>
      </c>
      <c r="Q442" s="99" t="str">
        <f t="shared" si="27"/>
        <v/>
      </c>
      <c r="R442" s="99"/>
      <c r="S442" s="69"/>
      <c r="T442" s="69"/>
      <c r="U442" s="69"/>
      <c r="V442" s="69"/>
      <c r="W442" s="69"/>
      <c r="X442" s="69"/>
      <c r="Y442" s="69"/>
      <c r="Z442" s="69"/>
    </row>
    <row r="443" spans="3:26" ht="30" customHeight="1">
      <c r="C443" s="32"/>
      <c r="D443" s="12"/>
      <c r="E443" s="33"/>
      <c r="F443" s="34"/>
      <c r="G443" s="35"/>
      <c r="H443" s="36"/>
      <c r="I443" s="2">
        <v>437</v>
      </c>
      <c r="J443" s="76">
        <f>SUMIF(Entrada!$D$7:$D$3006,D443,Entrada!$H$7:$H$3006)</f>
        <v>0</v>
      </c>
      <c r="K443" s="76" t="e">
        <f>SUMIF(Entrada!$D$7:$D$3006,PG!D443,Entrada!$L$7:$L$3006)/SUMIF(Entrada!$D$7:$D$3006,PG!D443,Entrada!$H$7:$H$3006)</f>
        <v>#DIV/0!</v>
      </c>
      <c r="L443" s="76">
        <f>SUMIF(Saída!$D$7:$D$3006,PG!D443,Saída!$G$7:$G$3006)</f>
        <v>0</v>
      </c>
      <c r="M443" s="76">
        <f>SUMIF(Saída!$D$7:$D$3006,PG!D443,Saída!$I$7:$I$3006)</f>
        <v>0</v>
      </c>
      <c r="N443" s="77">
        <f t="shared" si="24"/>
        <v>0</v>
      </c>
      <c r="O443" s="77">
        <f t="shared" si="25"/>
        <v>0</v>
      </c>
      <c r="P443" s="78">
        <f t="shared" si="26"/>
        <v>0</v>
      </c>
      <c r="Q443" s="99" t="str">
        <f t="shared" si="27"/>
        <v/>
      </c>
      <c r="R443" s="99"/>
      <c r="S443" s="69"/>
      <c r="T443" s="69"/>
      <c r="U443" s="69"/>
      <c r="V443" s="69"/>
      <c r="W443" s="69"/>
      <c r="X443" s="69"/>
      <c r="Y443" s="69"/>
      <c r="Z443" s="69"/>
    </row>
    <row r="444" spans="3:26" ht="30" customHeight="1">
      <c r="C444" s="32"/>
      <c r="D444" s="12"/>
      <c r="E444" s="33"/>
      <c r="F444" s="34"/>
      <c r="G444" s="35"/>
      <c r="H444" s="36"/>
      <c r="I444" s="2">
        <v>438</v>
      </c>
      <c r="J444" s="76">
        <f>SUMIF(Entrada!$D$7:$D$3006,D444,Entrada!$H$7:$H$3006)</f>
        <v>0</v>
      </c>
      <c r="K444" s="76" t="e">
        <f>SUMIF(Entrada!$D$7:$D$3006,PG!D444,Entrada!$L$7:$L$3006)/SUMIF(Entrada!$D$7:$D$3006,PG!D444,Entrada!$H$7:$H$3006)</f>
        <v>#DIV/0!</v>
      </c>
      <c r="L444" s="76">
        <f>SUMIF(Saída!$D$7:$D$3006,PG!D444,Saída!$G$7:$G$3006)</f>
        <v>0</v>
      </c>
      <c r="M444" s="76">
        <f>SUMIF(Saída!$D$7:$D$3006,PG!D444,Saída!$I$7:$I$3006)</f>
        <v>0</v>
      </c>
      <c r="N444" s="77">
        <f t="shared" si="24"/>
        <v>0</v>
      </c>
      <c r="O444" s="77">
        <f t="shared" si="25"/>
        <v>0</v>
      </c>
      <c r="P444" s="78">
        <f t="shared" si="26"/>
        <v>0</v>
      </c>
      <c r="Q444" s="99" t="str">
        <f t="shared" si="27"/>
        <v/>
      </c>
      <c r="R444" s="99"/>
      <c r="S444" s="69"/>
      <c r="T444" s="69"/>
      <c r="U444" s="69"/>
      <c r="V444" s="69"/>
      <c r="W444" s="69"/>
      <c r="X444" s="69"/>
      <c r="Y444" s="69"/>
      <c r="Z444" s="69"/>
    </row>
    <row r="445" spans="3:26" ht="30" customHeight="1">
      <c r="C445" s="32"/>
      <c r="D445" s="12"/>
      <c r="E445" s="33"/>
      <c r="F445" s="34"/>
      <c r="G445" s="35"/>
      <c r="H445" s="36"/>
      <c r="I445" s="2">
        <v>439</v>
      </c>
      <c r="J445" s="76">
        <f>SUMIF(Entrada!$D$7:$D$3006,D445,Entrada!$H$7:$H$3006)</f>
        <v>0</v>
      </c>
      <c r="K445" s="76" t="e">
        <f>SUMIF(Entrada!$D$7:$D$3006,PG!D445,Entrada!$L$7:$L$3006)/SUMIF(Entrada!$D$7:$D$3006,PG!D445,Entrada!$H$7:$H$3006)</f>
        <v>#DIV/0!</v>
      </c>
      <c r="L445" s="76">
        <f>SUMIF(Saída!$D$7:$D$3006,PG!D445,Saída!$G$7:$G$3006)</f>
        <v>0</v>
      </c>
      <c r="M445" s="76">
        <f>SUMIF(Saída!$D$7:$D$3006,PG!D445,Saída!$I$7:$I$3006)</f>
        <v>0</v>
      </c>
      <c r="N445" s="77">
        <f t="shared" si="24"/>
        <v>0</v>
      </c>
      <c r="O445" s="77">
        <f t="shared" si="25"/>
        <v>0</v>
      </c>
      <c r="P445" s="78">
        <f t="shared" si="26"/>
        <v>0</v>
      </c>
      <c r="Q445" s="99" t="str">
        <f t="shared" si="27"/>
        <v/>
      </c>
      <c r="R445" s="99"/>
      <c r="S445" s="69"/>
      <c r="T445" s="69"/>
      <c r="U445" s="69"/>
      <c r="V445" s="69"/>
      <c r="W445" s="69"/>
      <c r="X445" s="69"/>
      <c r="Y445" s="69"/>
      <c r="Z445" s="69"/>
    </row>
    <row r="446" spans="3:26" ht="30" customHeight="1">
      <c r="C446" s="32"/>
      <c r="D446" s="12"/>
      <c r="E446" s="33"/>
      <c r="F446" s="34"/>
      <c r="G446" s="35"/>
      <c r="H446" s="36"/>
      <c r="I446" s="2">
        <v>440</v>
      </c>
      <c r="J446" s="76">
        <f>SUMIF(Entrada!$D$7:$D$3006,D446,Entrada!$H$7:$H$3006)</f>
        <v>0</v>
      </c>
      <c r="K446" s="76" t="e">
        <f>SUMIF(Entrada!$D$7:$D$3006,PG!D446,Entrada!$L$7:$L$3006)/SUMIF(Entrada!$D$7:$D$3006,PG!D446,Entrada!$H$7:$H$3006)</f>
        <v>#DIV/0!</v>
      </c>
      <c r="L446" s="76">
        <f>SUMIF(Saída!$D$7:$D$3006,PG!D446,Saída!$G$7:$G$3006)</f>
        <v>0</v>
      </c>
      <c r="M446" s="76">
        <f>SUMIF(Saída!$D$7:$D$3006,PG!D446,Saída!$I$7:$I$3006)</f>
        <v>0</v>
      </c>
      <c r="N446" s="77">
        <f t="shared" si="24"/>
        <v>0</v>
      </c>
      <c r="O446" s="77">
        <f t="shared" si="25"/>
        <v>0</v>
      </c>
      <c r="P446" s="78">
        <f t="shared" si="26"/>
        <v>0</v>
      </c>
      <c r="Q446" s="99" t="str">
        <f t="shared" si="27"/>
        <v/>
      </c>
      <c r="R446" s="99"/>
      <c r="S446" s="69"/>
      <c r="T446" s="69"/>
      <c r="U446" s="69"/>
      <c r="V446" s="69"/>
      <c r="W446" s="69"/>
      <c r="X446" s="69"/>
      <c r="Y446" s="69"/>
      <c r="Z446" s="69"/>
    </row>
    <row r="447" spans="3:26" ht="30" customHeight="1">
      <c r="C447" s="32"/>
      <c r="D447" s="12"/>
      <c r="E447" s="33"/>
      <c r="F447" s="34"/>
      <c r="G447" s="35"/>
      <c r="H447" s="36"/>
      <c r="I447" s="2">
        <v>441</v>
      </c>
      <c r="J447" s="76">
        <f>SUMIF(Entrada!$D$7:$D$3006,D447,Entrada!$H$7:$H$3006)</f>
        <v>0</v>
      </c>
      <c r="K447" s="76" t="e">
        <f>SUMIF(Entrada!$D$7:$D$3006,PG!D447,Entrada!$L$7:$L$3006)/SUMIF(Entrada!$D$7:$D$3006,PG!D447,Entrada!$H$7:$H$3006)</f>
        <v>#DIV/0!</v>
      </c>
      <c r="L447" s="76">
        <f>SUMIF(Saída!$D$7:$D$3006,PG!D447,Saída!$G$7:$G$3006)</f>
        <v>0</v>
      </c>
      <c r="M447" s="76">
        <f>SUMIF(Saída!$D$7:$D$3006,PG!D447,Saída!$I$7:$I$3006)</f>
        <v>0</v>
      </c>
      <c r="N447" s="77">
        <f t="shared" si="24"/>
        <v>0</v>
      </c>
      <c r="O447" s="77">
        <f t="shared" si="25"/>
        <v>0</v>
      </c>
      <c r="P447" s="78">
        <f t="shared" si="26"/>
        <v>0</v>
      </c>
      <c r="Q447" s="99" t="str">
        <f t="shared" si="27"/>
        <v/>
      </c>
      <c r="R447" s="99"/>
      <c r="S447" s="69"/>
      <c r="T447" s="69"/>
      <c r="U447" s="69"/>
      <c r="V447" s="69"/>
      <c r="W447" s="69"/>
      <c r="X447" s="69"/>
      <c r="Y447" s="69"/>
      <c r="Z447" s="69"/>
    </row>
    <row r="448" spans="3:26" ht="30" customHeight="1">
      <c r="C448" s="32"/>
      <c r="D448" s="12"/>
      <c r="E448" s="33"/>
      <c r="F448" s="34"/>
      <c r="G448" s="35"/>
      <c r="H448" s="36"/>
      <c r="I448" s="2">
        <v>442</v>
      </c>
      <c r="J448" s="76">
        <f>SUMIF(Entrada!$D$7:$D$3006,D448,Entrada!$H$7:$H$3006)</f>
        <v>0</v>
      </c>
      <c r="K448" s="76" t="e">
        <f>SUMIF(Entrada!$D$7:$D$3006,PG!D448,Entrada!$L$7:$L$3006)/SUMIF(Entrada!$D$7:$D$3006,PG!D448,Entrada!$H$7:$H$3006)</f>
        <v>#DIV/0!</v>
      </c>
      <c r="L448" s="76">
        <f>SUMIF(Saída!$D$7:$D$3006,PG!D448,Saída!$G$7:$G$3006)</f>
        <v>0</v>
      </c>
      <c r="M448" s="76">
        <f>SUMIF(Saída!$D$7:$D$3006,PG!D448,Saída!$I$7:$I$3006)</f>
        <v>0</v>
      </c>
      <c r="N448" s="77">
        <f t="shared" si="24"/>
        <v>0</v>
      </c>
      <c r="O448" s="77">
        <f t="shared" si="25"/>
        <v>0</v>
      </c>
      <c r="P448" s="78">
        <f t="shared" si="26"/>
        <v>0</v>
      </c>
      <c r="Q448" s="99" t="str">
        <f t="shared" si="27"/>
        <v/>
      </c>
      <c r="R448" s="99"/>
      <c r="S448" s="69"/>
      <c r="T448" s="69"/>
      <c r="U448" s="69"/>
      <c r="V448" s="69"/>
      <c r="W448" s="69"/>
      <c r="X448" s="69"/>
      <c r="Y448" s="69"/>
      <c r="Z448" s="69"/>
    </row>
    <row r="449" spans="3:26" ht="30" customHeight="1">
      <c r="C449" s="32"/>
      <c r="D449" s="12"/>
      <c r="E449" s="33"/>
      <c r="F449" s="34"/>
      <c r="G449" s="35"/>
      <c r="H449" s="36"/>
      <c r="I449" s="2">
        <v>443</v>
      </c>
      <c r="J449" s="76">
        <f>SUMIF(Entrada!$D$7:$D$3006,D449,Entrada!$H$7:$H$3006)</f>
        <v>0</v>
      </c>
      <c r="K449" s="76" t="e">
        <f>SUMIF(Entrada!$D$7:$D$3006,PG!D449,Entrada!$L$7:$L$3006)/SUMIF(Entrada!$D$7:$D$3006,PG!D449,Entrada!$H$7:$H$3006)</f>
        <v>#DIV/0!</v>
      </c>
      <c r="L449" s="76">
        <f>SUMIF(Saída!$D$7:$D$3006,PG!D449,Saída!$G$7:$G$3006)</f>
        <v>0</v>
      </c>
      <c r="M449" s="76">
        <f>SUMIF(Saída!$D$7:$D$3006,PG!D449,Saída!$I$7:$I$3006)</f>
        <v>0</v>
      </c>
      <c r="N449" s="77">
        <f t="shared" si="24"/>
        <v>0</v>
      </c>
      <c r="O449" s="77">
        <f t="shared" si="25"/>
        <v>0</v>
      </c>
      <c r="P449" s="78">
        <f t="shared" si="26"/>
        <v>0</v>
      </c>
      <c r="Q449" s="99" t="str">
        <f t="shared" si="27"/>
        <v/>
      </c>
      <c r="R449" s="99"/>
      <c r="S449" s="69"/>
      <c r="T449" s="69"/>
      <c r="U449" s="69"/>
      <c r="V449" s="69"/>
      <c r="W449" s="69"/>
      <c r="X449" s="69"/>
      <c r="Y449" s="69"/>
      <c r="Z449" s="69"/>
    </row>
    <row r="450" spans="3:26" ht="30" customHeight="1">
      <c r="C450" s="32"/>
      <c r="D450" s="12"/>
      <c r="E450" s="33"/>
      <c r="F450" s="34"/>
      <c r="G450" s="35"/>
      <c r="H450" s="36"/>
      <c r="I450" s="2">
        <v>444</v>
      </c>
      <c r="J450" s="76">
        <f>SUMIF(Entrada!$D$7:$D$3006,D450,Entrada!$H$7:$H$3006)</f>
        <v>0</v>
      </c>
      <c r="K450" s="76" t="e">
        <f>SUMIF(Entrada!$D$7:$D$3006,PG!D450,Entrada!$L$7:$L$3006)/SUMIF(Entrada!$D$7:$D$3006,PG!D450,Entrada!$H$7:$H$3006)</f>
        <v>#DIV/0!</v>
      </c>
      <c r="L450" s="76">
        <f>SUMIF(Saída!$D$7:$D$3006,PG!D450,Saída!$G$7:$G$3006)</f>
        <v>0</v>
      </c>
      <c r="M450" s="76">
        <f>SUMIF(Saída!$D$7:$D$3006,PG!D450,Saída!$I$7:$I$3006)</f>
        <v>0</v>
      </c>
      <c r="N450" s="77">
        <f t="shared" si="24"/>
        <v>0</v>
      </c>
      <c r="O450" s="77">
        <f t="shared" si="25"/>
        <v>0</v>
      </c>
      <c r="P450" s="78">
        <f t="shared" si="26"/>
        <v>0</v>
      </c>
      <c r="Q450" s="99" t="str">
        <f t="shared" si="27"/>
        <v/>
      </c>
      <c r="R450" s="99"/>
      <c r="S450" s="69"/>
      <c r="T450" s="69"/>
      <c r="U450" s="69"/>
      <c r="V450" s="69"/>
      <c r="W450" s="69"/>
      <c r="X450" s="69"/>
      <c r="Y450" s="69"/>
      <c r="Z450" s="69"/>
    </row>
    <row r="451" spans="3:26" ht="30" customHeight="1">
      <c r="C451" s="32"/>
      <c r="D451" s="12"/>
      <c r="E451" s="33"/>
      <c r="F451" s="34"/>
      <c r="G451" s="35"/>
      <c r="H451" s="36"/>
      <c r="I451" s="2">
        <v>445</v>
      </c>
      <c r="J451" s="76">
        <f>SUMIF(Entrada!$D$7:$D$3006,D451,Entrada!$H$7:$H$3006)</f>
        <v>0</v>
      </c>
      <c r="K451" s="76" t="e">
        <f>SUMIF(Entrada!$D$7:$D$3006,PG!D451,Entrada!$L$7:$L$3006)/SUMIF(Entrada!$D$7:$D$3006,PG!D451,Entrada!$H$7:$H$3006)</f>
        <v>#DIV/0!</v>
      </c>
      <c r="L451" s="76">
        <f>SUMIF(Saída!$D$7:$D$3006,PG!D451,Saída!$G$7:$G$3006)</f>
        <v>0</v>
      </c>
      <c r="M451" s="76">
        <f>SUMIF(Saída!$D$7:$D$3006,PG!D451,Saída!$I$7:$I$3006)</f>
        <v>0</v>
      </c>
      <c r="N451" s="77">
        <f t="shared" si="24"/>
        <v>0</v>
      </c>
      <c r="O451" s="77">
        <f t="shared" si="25"/>
        <v>0</v>
      </c>
      <c r="P451" s="78">
        <f t="shared" si="26"/>
        <v>0</v>
      </c>
      <c r="Q451" s="99" t="str">
        <f t="shared" si="27"/>
        <v/>
      </c>
      <c r="R451" s="99"/>
      <c r="S451" s="69"/>
      <c r="T451" s="69"/>
      <c r="U451" s="69"/>
      <c r="V451" s="69"/>
      <c r="W451" s="69"/>
      <c r="X451" s="69"/>
      <c r="Y451" s="69"/>
      <c r="Z451" s="69"/>
    </row>
    <row r="452" spans="3:26" ht="30" customHeight="1">
      <c r="C452" s="32"/>
      <c r="D452" s="12"/>
      <c r="E452" s="33"/>
      <c r="F452" s="34"/>
      <c r="G452" s="35"/>
      <c r="H452" s="36"/>
      <c r="I452" s="2">
        <v>446</v>
      </c>
      <c r="J452" s="76">
        <f>SUMIF(Entrada!$D$7:$D$3006,D452,Entrada!$H$7:$H$3006)</f>
        <v>0</v>
      </c>
      <c r="K452" s="76" t="e">
        <f>SUMIF(Entrada!$D$7:$D$3006,PG!D452,Entrada!$L$7:$L$3006)/SUMIF(Entrada!$D$7:$D$3006,PG!D452,Entrada!$H$7:$H$3006)</f>
        <v>#DIV/0!</v>
      </c>
      <c r="L452" s="76">
        <f>SUMIF(Saída!$D$7:$D$3006,PG!D452,Saída!$G$7:$G$3006)</f>
        <v>0</v>
      </c>
      <c r="M452" s="76">
        <f>SUMIF(Saída!$D$7:$D$3006,PG!D452,Saída!$I$7:$I$3006)</f>
        <v>0</v>
      </c>
      <c r="N452" s="77">
        <f t="shared" si="24"/>
        <v>0</v>
      </c>
      <c r="O452" s="77">
        <f t="shared" si="25"/>
        <v>0</v>
      </c>
      <c r="P452" s="78">
        <f t="shared" si="26"/>
        <v>0</v>
      </c>
      <c r="Q452" s="99" t="str">
        <f t="shared" si="27"/>
        <v/>
      </c>
      <c r="R452" s="99"/>
      <c r="S452" s="69"/>
      <c r="T452" s="69"/>
      <c r="U452" s="69"/>
      <c r="V452" s="69"/>
      <c r="W452" s="69"/>
      <c r="X452" s="69"/>
      <c r="Y452" s="69"/>
      <c r="Z452" s="69"/>
    </row>
    <row r="453" spans="3:26" ht="30" customHeight="1">
      <c r="C453" s="32"/>
      <c r="D453" s="12"/>
      <c r="E453" s="33"/>
      <c r="F453" s="34"/>
      <c r="G453" s="35"/>
      <c r="H453" s="36"/>
      <c r="I453" s="2">
        <v>447</v>
      </c>
      <c r="J453" s="76">
        <f>SUMIF(Entrada!$D$7:$D$3006,D453,Entrada!$H$7:$H$3006)</f>
        <v>0</v>
      </c>
      <c r="K453" s="76" t="e">
        <f>SUMIF(Entrada!$D$7:$D$3006,PG!D453,Entrada!$L$7:$L$3006)/SUMIF(Entrada!$D$7:$D$3006,PG!D453,Entrada!$H$7:$H$3006)</f>
        <v>#DIV/0!</v>
      </c>
      <c r="L453" s="76">
        <f>SUMIF(Saída!$D$7:$D$3006,PG!D453,Saída!$G$7:$G$3006)</f>
        <v>0</v>
      </c>
      <c r="M453" s="76">
        <f>SUMIF(Saída!$D$7:$D$3006,PG!D453,Saída!$I$7:$I$3006)</f>
        <v>0</v>
      </c>
      <c r="N453" s="77">
        <f t="shared" si="24"/>
        <v>0</v>
      </c>
      <c r="O453" s="77">
        <f t="shared" si="25"/>
        <v>0</v>
      </c>
      <c r="P453" s="78">
        <f t="shared" si="26"/>
        <v>0</v>
      </c>
      <c r="Q453" s="99" t="str">
        <f t="shared" si="27"/>
        <v/>
      </c>
      <c r="R453" s="99"/>
      <c r="S453" s="69"/>
      <c r="T453" s="69"/>
      <c r="U453" s="69"/>
      <c r="V453" s="69"/>
      <c r="W453" s="69"/>
      <c r="X453" s="69"/>
      <c r="Y453" s="69"/>
      <c r="Z453" s="69"/>
    </row>
    <row r="454" spans="3:26" ht="30" customHeight="1">
      <c r="C454" s="32"/>
      <c r="D454" s="12"/>
      <c r="E454" s="33"/>
      <c r="F454" s="34"/>
      <c r="G454" s="35"/>
      <c r="H454" s="36"/>
      <c r="I454" s="2">
        <v>448</v>
      </c>
      <c r="J454" s="76">
        <f>SUMIF(Entrada!$D$7:$D$3006,D454,Entrada!$H$7:$H$3006)</f>
        <v>0</v>
      </c>
      <c r="K454" s="76" t="e">
        <f>SUMIF(Entrada!$D$7:$D$3006,PG!D454,Entrada!$L$7:$L$3006)/SUMIF(Entrada!$D$7:$D$3006,PG!D454,Entrada!$H$7:$H$3006)</f>
        <v>#DIV/0!</v>
      </c>
      <c r="L454" s="76">
        <f>SUMIF(Saída!$D$7:$D$3006,PG!D454,Saída!$G$7:$G$3006)</f>
        <v>0</v>
      </c>
      <c r="M454" s="76">
        <f>SUMIF(Saída!$D$7:$D$3006,PG!D454,Saída!$I$7:$I$3006)</f>
        <v>0</v>
      </c>
      <c r="N454" s="77">
        <f t="shared" si="24"/>
        <v>0</v>
      </c>
      <c r="O454" s="77">
        <f t="shared" si="25"/>
        <v>0</v>
      </c>
      <c r="P454" s="78">
        <f t="shared" si="26"/>
        <v>0</v>
      </c>
      <c r="Q454" s="99" t="str">
        <f t="shared" si="27"/>
        <v/>
      </c>
      <c r="R454" s="99"/>
      <c r="S454" s="69"/>
      <c r="T454" s="69"/>
      <c r="U454" s="69"/>
      <c r="V454" s="69"/>
      <c r="W454" s="69"/>
      <c r="X454" s="69"/>
      <c r="Y454" s="69"/>
      <c r="Z454" s="69"/>
    </row>
    <row r="455" spans="3:26" ht="30" customHeight="1">
      <c r="C455" s="32"/>
      <c r="D455" s="12"/>
      <c r="E455" s="33"/>
      <c r="F455" s="34"/>
      <c r="G455" s="35"/>
      <c r="H455" s="36"/>
      <c r="I455" s="2">
        <v>449</v>
      </c>
      <c r="J455" s="76">
        <f>SUMIF(Entrada!$D$7:$D$3006,D455,Entrada!$H$7:$H$3006)</f>
        <v>0</v>
      </c>
      <c r="K455" s="76" t="e">
        <f>SUMIF(Entrada!$D$7:$D$3006,PG!D455,Entrada!$L$7:$L$3006)/SUMIF(Entrada!$D$7:$D$3006,PG!D455,Entrada!$H$7:$H$3006)</f>
        <v>#DIV/0!</v>
      </c>
      <c r="L455" s="76">
        <f>SUMIF(Saída!$D$7:$D$3006,PG!D455,Saída!$G$7:$G$3006)</f>
        <v>0</v>
      </c>
      <c r="M455" s="76">
        <f>SUMIF(Saída!$D$7:$D$3006,PG!D455,Saída!$I$7:$I$3006)</f>
        <v>0</v>
      </c>
      <c r="N455" s="77">
        <f t="shared" si="24"/>
        <v>0</v>
      </c>
      <c r="O455" s="77">
        <f t="shared" si="25"/>
        <v>0</v>
      </c>
      <c r="P455" s="78">
        <f t="shared" si="26"/>
        <v>0</v>
      </c>
      <c r="Q455" s="99" t="str">
        <f t="shared" si="27"/>
        <v/>
      </c>
      <c r="R455" s="99"/>
      <c r="S455" s="69"/>
      <c r="T455" s="69"/>
      <c r="U455" s="69"/>
      <c r="V455" s="69"/>
      <c r="W455" s="69"/>
      <c r="X455" s="69"/>
      <c r="Y455" s="69"/>
      <c r="Z455" s="69"/>
    </row>
    <row r="456" spans="3:26" ht="30" customHeight="1">
      <c r="C456" s="32"/>
      <c r="D456" s="12"/>
      <c r="E456" s="33"/>
      <c r="F456" s="34"/>
      <c r="G456" s="35"/>
      <c r="H456" s="36"/>
      <c r="I456" s="2">
        <v>450</v>
      </c>
      <c r="J456" s="76">
        <f>SUMIF(Entrada!$D$7:$D$3006,D456,Entrada!$H$7:$H$3006)</f>
        <v>0</v>
      </c>
      <c r="K456" s="76" t="e">
        <f>SUMIF(Entrada!$D$7:$D$3006,PG!D456,Entrada!$L$7:$L$3006)/SUMIF(Entrada!$D$7:$D$3006,PG!D456,Entrada!$H$7:$H$3006)</f>
        <v>#DIV/0!</v>
      </c>
      <c r="L456" s="76">
        <f>SUMIF(Saída!$D$7:$D$3006,PG!D456,Saída!$G$7:$G$3006)</f>
        <v>0</v>
      </c>
      <c r="M456" s="76">
        <f>SUMIF(Saída!$D$7:$D$3006,PG!D456,Saída!$I$7:$I$3006)</f>
        <v>0</v>
      </c>
      <c r="N456" s="77">
        <f t="shared" ref="N456:N519" si="28">J456+F456-L456</f>
        <v>0</v>
      </c>
      <c r="O456" s="77">
        <f t="shared" ref="O456:O519" si="29">IFERROR(((F456*H456)+(J456*K456))/(F456+J456),H456)</f>
        <v>0</v>
      </c>
      <c r="P456" s="78">
        <f t="shared" ref="P456:P519" si="30">F456*H456</f>
        <v>0</v>
      </c>
      <c r="Q456" s="99" t="str">
        <f t="shared" ref="Q456:Q519" si="31">IF(E456="","",IF(N456&gt;E456,1,0))</f>
        <v/>
      </c>
      <c r="R456" s="99"/>
      <c r="S456" s="69"/>
      <c r="T456" s="69"/>
      <c r="U456" s="69"/>
      <c r="V456" s="69"/>
      <c r="W456" s="69"/>
      <c r="X456" s="69"/>
      <c r="Y456" s="69"/>
      <c r="Z456" s="69"/>
    </row>
    <row r="457" spans="3:26" ht="30" customHeight="1">
      <c r="C457" s="32"/>
      <c r="D457" s="12"/>
      <c r="E457" s="33"/>
      <c r="F457" s="34"/>
      <c r="G457" s="35"/>
      <c r="H457" s="36"/>
      <c r="I457" s="2">
        <v>451</v>
      </c>
      <c r="J457" s="76">
        <f>SUMIF(Entrada!$D$7:$D$3006,D457,Entrada!$H$7:$H$3006)</f>
        <v>0</v>
      </c>
      <c r="K457" s="76" t="e">
        <f>SUMIF(Entrada!$D$7:$D$3006,PG!D457,Entrada!$L$7:$L$3006)/SUMIF(Entrada!$D$7:$D$3006,PG!D457,Entrada!$H$7:$H$3006)</f>
        <v>#DIV/0!</v>
      </c>
      <c r="L457" s="76">
        <f>SUMIF(Saída!$D$7:$D$3006,PG!D457,Saída!$G$7:$G$3006)</f>
        <v>0</v>
      </c>
      <c r="M457" s="76">
        <f>SUMIF(Saída!$D$7:$D$3006,PG!D457,Saída!$I$7:$I$3006)</f>
        <v>0</v>
      </c>
      <c r="N457" s="77">
        <f t="shared" si="28"/>
        <v>0</v>
      </c>
      <c r="O457" s="77">
        <f t="shared" si="29"/>
        <v>0</v>
      </c>
      <c r="P457" s="78">
        <f t="shared" si="30"/>
        <v>0</v>
      </c>
      <c r="Q457" s="99" t="str">
        <f t="shared" si="31"/>
        <v/>
      </c>
      <c r="R457" s="99"/>
      <c r="S457" s="69"/>
      <c r="T457" s="69"/>
      <c r="U457" s="69"/>
      <c r="V457" s="69"/>
      <c r="W457" s="69"/>
      <c r="X457" s="69"/>
      <c r="Y457" s="69"/>
      <c r="Z457" s="69"/>
    </row>
    <row r="458" spans="3:26" ht="30" customHeight="1">
      <c r="C458" s="32"/>
      <c r="D458" s="12"/>
      <c r="E458" s="33"/>
      <c r="F458" s="34"/>
      <c r="G458" s="35"/>
      <c r="H458" s="36"/>
      <c r="I458" s="2">
        <v>452</v>
      </c>
      <c r="J458" s="76">
        <f>SUMIF(Entrada!$D$7:$D$3006,D458,Entrada!$H$7:$H$3006)</f>
        <v>0</v>
      </c>
      <c r="K458" s="76" t="e">
        <f>SUMIF(Entrada!$D$7:$D$3006,PG!D458,Entrada!$L$7:$L$3006)/SUMIF(Entrada!$D$7:$D$3006,PG!D458,Entrada!$H$7:$H$3006)</f>
        <v>#DIV/0!</v>
      </c>
      <c r="L458" s="76">
        <f>SUMIF(Saída!$D$7:$D$3006,PG!D458,Saída!$G$7:$G$3006)</f>
        <v>0</v>
      </c>
      <c r="M458" s="76">
        <f>SUMIF(Saída!$D$7:$D$3006,PG!D458,Saída!$I$7:$I$3006)</f>
        <v>0</v>
      </c>
      <c r="N458" s="77">
        <f t="shared" si="28"/>
        <v>0</v>
      </c>
      <c r="O458" s="77">
        <f t="shared" si="29"/>
        <v>0</v>
      </c>
      <c r="P458" s="78">
        <f t="shared" si="30"/>
        <v>0</v>
      </c>
      <c r="Q458" s="99" t="str">
        <f t="shared" si="31"/>
        <v/>
      </c>
      <c r="R458" s="99"/>
      <c r="S458" s="69"/>
      <c r="T458" s="69"/>
      <c r="U458" s="69"/>
      <c r="V458" s="69"/>
      <c r="W458" s="69"/>
      <c r="X458" s="69"/>
      <c r="Y458" s="69"/>
      <c r="Z458" s="69"/>
    </row>
    <row r="459" spans="3:26" ht="30" customHeight="1">
      <c r="C459" s="32"/>
      <c r="D459" s="12"/>
      <c r="E459" s="33"/>
      <c r="F459" s="34"/>
      <c r="G459" s="35"/>
      <c r="H459" s="36"/>
      <c r="I459" s="2">
        <v>453</v>
      </c>
      <c r="J459" s="76">
        <f>SUMIF(Entrada!$D$7:$D$3006,D459,Entrada!$H$7:$H$3006)</f>
        <v>0</v>
      </c>
      <c r="K459" s="76" t="e">
        <f>SUMIF(Entrada!$D$7:$D$3006,PG!D459,Entrada!$L$7:$L$3006)/SUMIF(Entrada!$D$7:$D$3006,PG!D459,Entrada!$H$7:$H$3006)</f>
        <v>#DIV/0!</v>
      </c>
      <c r="L459" s="76">
        <f>SUMIF(Saída!$D$7:$D$3006,PG!D459,Saída!$G$7:$G$3006)</f>
        <v>0</v>
      </c>
      <c r="M459" s="76">
        <f>SUMIF(Saída!$D$7:$D$3006,PG!D459,Saída!$I$7:$I$3006)</f>
        <v>0</v>
      </c>
      <c r="N459" s="77">
        <f t="shared" si="28"/>
        <v>0</v>
      </c>
      <c r="O459" s="77">
        <f t="shared" si="29"/>
        <v>0</v>
      </c>
      <c r="P459" s="78">
        <f t="shared" si="30"/>
        <v>0</v>
      </c>
      <c r="Q459" s="99" t="str">
        <f t="shared" si="31"/>
        <v/>
      </c>
      <c r="R459" s="99"/>
      <c r="S459" s="69"/>
      <c r="T459" s="69"/>
      <c r="U459" s="69"/>
      <c r="V459" s="69"/>
      <c r="W459" s="69"/>
      <c r="X459" s="69"/>
      <c r="Y459" s="69"/>
      <c r="Z459" s="69"/>
    </row>
    <row r="460" spans="3:26" ht="30" customHeight="1">
      <c r="C460" s="32"/>
      <c r="D460" s="12"/>
      <c r="E460" s="33"/>
      <c r="F460" s="34"/>
      <c r="G460" s="35"/>
      <c r="H460" s="36"/>
      <c r="I460" s="2">
        <v>454</v>
      </c>
      <c r="J460" s="76">
        <f>SUMIF(Entrada!$D$7:$D$3006,D460,Entrada!$H$7:$H$3006)</f>
        <v>0</v>
      </c>
      <c r="K460" s="76" t="e">
        <f>SUMIF(Entrada!$D$7:$D$3006,PG!D460,Entrada!$L$7:$L$3006)/SUMIF(Entrada!$D$7:$D$3006,PG!D460,Entrada!$H$7:$H$3006)</f>
        <v>#DIV/0!</v>
      </c>
      <c r="L460" s="76">
        <f>SUMIF(Saída!$D$7:$D$3006,PG!D460,Saída!$G$7:$G$3006)</f>
        <v>0</v>
      </c>
      <c r="M460" s="76">
        <f>SUMIF(Saída!$D$7:$D$3006,PG!D460,Saída!$I$7:$I$3006)</f>
        <v>0</v>
      </c>
      <c r="N460" s="77">
        <f t="shared" si="28"/>
        <v>0</v>
      </c>
      <c r="O460" s="77">
        <f t="shared" si="29"/>
        <v>0</v>
      </c>
      <c r="P460" s="78">
        <f t="shared" si="30"/>
        <v>0</v>
      </c>
      <c r="Q460" s="99" t="str">
        <f t="shared" si="31"/>
        <v/>
      </c>
      <c r="R460" s="99"/>
      <c r="S460" s="69"/>
      <c r="T460" s="69"/>
      <c r="U460" s="69"/>
      <c r="V460" s="69"/>
      <c r="W460" s="69"/>
      <c r="X460" s="69"/>
      <c r="Y460" s="69"/>
      <c r="Z460" s="69"/>
    </row>
    <row r="461" spans="3:26" ht="30" customHeight="1">
      <c r="C461" s="32"/>
      <c r="D461" s="12"/>
      <c r="E461" s="33"/>
      <c r="F461" s="34"/>
      <c r="G461" s="35"/>
      <c r="H461" s="36"/>
      <c r="I461" s="2">
        <v>455</v>
      </c>
      <c r="J461" s="76">
        <f>SUMIF(Entrada!$D$7:$D$3006,D461,Entrada!$H$7:$H$3006)</f>
        <v>0</v>
      </c>
      <c r="K461" s="76" t="e">
        <f>SUMIF(Entrada!$D$7:$D$3006,PG!D461,Entrada!$L$7:$L$3006)/SUMIF(Entrada!$D$7:$D$3006,PG!D461,Entrada!$H$7:$H$3006)</f>
        <v>#DIV/0!</v>
      </c>
      <c r="L461" s="76">
        <f>SUMIF(Saída!$D$7:$D$3006,PG!D461,Saída!$G$7:$G$3006)</f>
        <v>0</v>
      </c>
      <c r="M461" s="76">
        <f>SUMIF(Saída!$D$7:$D$3006,PG!D461,Saída!$I$7:$I$3006)</f>
        <v>0</v>
      </c>
      <c r="N461" s="77">
        <f t="shared" si="28"/>
        <v>0</v>
      </c>
      <c r="O461" s="77">
        <f t="shared" si="29"/>
        <v>0</v>
      </c>
      <c r="P461" s="78">
        <f t="shared" si="30"/>
        <v>0</v>
      </c>
      <c r="Q461" s="99" t="str">
        <f t="shared" si="31"/>
        <v/>
      </c>
      <c r="R461" s="99"/>
      <c r="S461" s="69"/>
      <c r="T461" s="69"/>
      <c r="U461" s="69"/>
      <c r="V461" s="69"/>
      <c r="W461" s="69"/>
      <c r="X461" s="69"/>
      <c r="Y461" s="69"/>
      <c r="Z461" s="69"/>
    </row>
    <row r="462" spans="3:26" ht="30" customHeight="1">
      <c r="C462" s="32"/>
      <c r="D462" s="12"/>
      <c r="E462" s="33"/>
      <c r="F462" s="34"/>
      <c r="G462" s="35"/>
      <c r="H462" s="36"/>
      <c r="I462" s="2">
        <v>456</v>
      </c>
      <c r="J462" s="76">
        <f>SUMIF(Entrada!$D$7:$D$3006,D462,Entrada!$H$7:$H$3006)</f>
        <v>0</v>
      </c>
      <c r="K462" s="76" t="e">
        <f>SUMIF(Entrada!$D$7:$D$3006,PG!D462,Entrada!$L$7:$L$3006)/SUMIF(Entrada!$D$7:$D$3006,PG!D462,Entrada!$H$7:$H$3006)</f>
        <v>#DIV/0!</v>
      </c>
      <c r="L462" s="76">
        <f>SUMIF(Saída!$D$7:$D$3006,PG!D462,Saída!$G$7:$G$3006)</f>
        <v>0</v>
      </c>
      <c r="M462" s="76">
        <f>SUMIF(Saída!$D$7:$D$3006,PG!D462,Saída!$I$7:$I$3006)</f>
        <v>0</v>
      </c>
      <c r="N462" s="77">
        <f t="shared" si="28"/>
        <v>0</v>
      </c>
      <c r="O462" s="77">
        <f t="shared" si="29"/>
        <v>0</v>
      </c>
      <c r="P462" s="78">
        <f t="shared" si="30"/>
        <v>0</v>
      </c>
      <c r="Q462" s="99" t="str">
        <f t="shared" si="31"/>
        <v/>
      </c>
      <c r="R462" s="99"/>
      <c r="S462" s="69"/>
      <c r="T462" s="69"/>
      <c r="U462" s="69"/>
      <c r="V462" s="69"/>
      <c r="W462" s="69"/>
      <c r="X462" s="69"/>
      <c r="Y462" s="69"/>
      <c r="Z462" s="69"/>
    </row>
    <row r="463" spans="3:26" ht="30" customHeight="1">
      <c r="C463" s="32"/>
      <c r="D463" s="12"/>
      <c r="E463" s="33"/>
      <c r="F463" s="34"/>
      <c r="G463" s="35"/>
      <c r="H463" s="36"/>
      <c r="I463" s="2">
        <v>457</v>
      </c>
      <c r="J463" s="76">
        <f>SUMIF(Entrada!$D$7:$D$3006,D463,Entrada!$H$7:$H$3006)</f>
        <v>0</v>
      </c>
      <c r="K463" s="76" t="e">
        <f>SUMIF(Entrada!$D$7:$D$3006,PG!D463,Entrada!$L$7:$L$3006)/SUMIF(Entrada!$D$7:$D$3006,PG!D463,Entrada!$H$7:$H$3006)</f>
        <v>#DIV/0!</v>
      </c>
      <c r="L463" s="76">
        <f>SUMIF(Saída!$D$7:$D$3006,PG!D463,Saída!$G$7:$G$3006)</f>
        <v>0</v>
      </c>
      <c r="M463" s="76">
        <f>SUMIF(Saída!$D$7:$D$3006,PG!D463,Saída!$I$7:$I$3006)</f>
        <v>0</v>
      </c>
      <c r="N463" s="77">
        <f t="shared" si="28"/>
        <v>0</v>
      </c>
      <c r="O463" s="77">
        <f t="shared" si="29"/>
        <v>0</v>
      </c>
      <c r="P463" s="78">
        <f t="shared" si="30"/>
        <v>0</v>
      </c>
      <c r="Q463" s="99" t="str">
        <f t="shared" si="31"/>
        <v/>
      </c>
      <c r="R463" s="99"/>
      <c r="S463" s="69"/>
      <c r="T463" s="69"/>
      <c r="U463" s="69"/>
      <c r="V463" s="69"/>
      <c r="W463" s="69"/>
      <c r="X463" s="69"/>
      <c r="Y463" s="69"/>
      <c r="Z463" s="69"/>
    </row>
    <row r="464" spans="3:26" ht="30" customHeight="1">
      <c r="C464" s="32"/>
      <c r="D464" s="12"/>
      <c r="E464" s="33"/>
      <c r="F464" s="34"/>
      <c r="G464" s="35"/>
      <c r="H464" s="36"/>
      <c r="I464" s="2">
        <v>458</v>
      </c>
      <c r="J464" s="76">
        <f>SUMIF(Entrada!$D$7:$D$3006,D464,Entrada!$H$7:$H$3006)</f>
        <v>0</v>
      </c>
      <c r="K464" s="76" t="e">
        <f>SUMIF(Entrada!$D$7:$D$3006,PG!D464,Entrada!$L$7:$L$3006)/SUMIF(Entrada!$D$7:$D$3006,PG!D464,Entrada!$H$7:$H$3006)</f>
        <v>#DIV/0!</v>
      </c>
      <c r="L464" s="76">
        <f>SUMIF(Saída!$D$7:$D$3006,PG!D464,Saída!$G$7:$G$3006)</f>
        <v>0</v>
      </c>
      <c r="M464" s="76">
        <f>SUMIF(Saída!$D$7:$D$3006,PG!D464,Saída!$I$7:$I$3006)</f>
        <v>0</v>
      </c>
      <c r="N464" s="77">
        <f t="shared" si="28"/>
        <v>0</v>
      </c>
      <c r="O464" s="77">
        <f t="shared" si="29"/>
        <v>0</v>
      </c>
      <c r="P464" s="78">
        <f t="shared" si="30"/>
        <v>0</v>
      </c>
      <c r="Q464" s="99" t="str">
        <f t="shared" si="31"/>
        <v/>
      </c>
      <c r="R464" s="99"/>
      <c r="S464" s="69"/>
      <c r="T464" s="69"/>
      <c r="U464" s="69"/>
      <c r="V464" s="69"/>
      <c r="W464" s="69"/>
      <c r="X464" s="69"/>
      <c r="Y464" s="69"/>
      <c r="Z464" s="69"/>
    </row>
    <row r="465" spans="3:26" ht="30" customHeight="1">
      <c r="C465" s="32"/>
      <c r="D465" s="12"/>
      <c r="E465" s="33"/>
      <c r="F465" s="34"/>
      <c r="G465" s="35"/>
      <c r="H465" s="36"/>
      <c r="I465" s="2">
        <v>459</v>
      </c>
      <c r="J465" s="76">
        <f>SUMIF(Entrada!$D$7:$D$3006,D465,Entrada!$H$7:$H$3006)</f>
        <v>0</v>
      </c>
      <c r="K465" s="76" t="e">
        <f>SUMIF(Entrada!$D$7:$D$3006,PG!D465,Entrada!$L$7:$L$3006)/SUMIF(Entrada!$D$7:$D$3006,PG!D465,Entrada!$H$7:$H$3006)</f>
        <v>#DIV/0!</v>
      </c>
      <c r="L465" s="76">
        <f>SUMIF(Saída!$D$7:$D$3006,PG!D465,Saída!$G$7:$G$3006)</f>
        <v>0</v>
      </c>
      <c r="M465" s="76">
        <f>SUMIF(Saída!$D$7:$D$3006,PG!D465,Saída!$I$7:$I$3006)</f>
        <v>0</v>
      </c>
      <c r="N465" s="77">
        <f t="shared" si="28"/>
        <v>0</v>
      </c>
      <c r="O465" s="77">
        <f t="shared" si="29"/>
        <v>0</v>
      </c>
      <c r="P465" s="78">
        <f t="shared" si="30"/>
        <v>0</v>
      </c>
      <c r="Q465" s="99" t="str">
        <f t="shared" si="31"/>
        <v/>
      </c>
      <c r="R465" s="99"/>
      <c r="S465" s="69"/>
      <c r="T465" s="69"/>
      <c r="U465" s="69"/>
      <c r="V465" s="69"/>
      <c r="W465" s="69"/>
      <c r="X465" s="69"/>
      <c r="Y465" s="69"/>
      <c r="Z465" s="69"/>
    </row>
    <row r="466" spans="3:26" ht="30" customHeight="1">
      <c r="C466" s="32"/>
      <c r="D466" s="12"/>
      <c r="E466" s="33"/>
      <c r="F466" s="34"/>
      <c r="G466" s="35"/>
      <c r="H466" s="36"/>
      <c r="I466" s="2">
        <v>460</v>
      </c>
      <c r="J466" s="76">
        <f>SUMIF(Entrada!$D$7:$D$3006,D466,Entrada!$H$7:$H$3006)</f>
        <v>0</v>
      </c>
      <c r="K466" s="76" t="e">
        <f>SUMIF(Entrada!$D$7:$D$3006,PG!D466,Entrada!$L$7:$L$3006)/SUMIF(Entrada!$D$7:$D$3006,PG!D466,Entrada!$H$7:$H$3006)</f>
        <v>#DIV/0!</v>
      </c>
      <c r="L466" s="76">
        <f>SUMIF(Saída!$D$7:$D$3006,PG!D466,Saída!$G$7:$G$3006)</f>
        <v>0</v>
      </c>
      <c r="M466" s="76">
        <f>SUMIF(Saída!$D$7:$D$3006,PG!D466,Saída!$I$7:$I$3006)</f>
        <v>0</v>
      </c>
      <c r="N466" s="77">
        <f t="shared" si="28"/>
        <v>0</v>
      </c>
      <c r="O466" s="77">
        <f t="shared" si="29"/>
        <v>0</v>
      </c>
      <c r="P466" s="78">
        <f t="shared" si="30"/>
        <v>0</v>
      </c>
      <c r="Q466" s="99" t="str">
        <f t="shared" si="31"/>
        <v/>
      </c>
      <c r="R466" s="99"/>
      <c r="S466" s="69"/>
      <c r="T466" s="69"/>
      <c r="U466" s="69"/>
      <c r="V466" s="69"/>
      <c r="W466" s="69"/>
      <c r="X466" s="69"/>
      <c r="Y466" s="69"/>
      <c r="Z466" s="69"/>
    </row>
    <row r="467" spans="3:26" ht="30" customHeight="1">
      <c r="C467" s="32"/>
      <c r="D467" s="12"/>
      <c r="E467" s="33"/>
      <c r="F467" s="34"/>
      <c r="G467" s="35"/>
      <c r="H467" s="36"/>
      <c r="I467" s="2">
        <v>461</v>
      </c>
      <c r="J467" s="76">
        <f>SUMIF(Entrada!$D$7:$D$3006,D467,Entrada!$H$7:$H$3006)</f>
        <v>0</v>
      </c>
      <c r="K467" s="76" t="e">
        <f>SUMIF(Entrada!$D$7:$D$3006,PG!D467,Entrada!$L$7:$L$3006)/SUMIF(Entrada!$D$7:$D$3006,PG!D467,Entrada!$H$7:$H$3006)</f>
        <v>#DIV/0!</v>
      </c>
      <c r="L467" s="76">
        <f>SUMIF(Saída!$D$7:$D$3006,PG!D467,Saída!$G$7:$G$3006)</f>
        <v>0</v>
      </c>
      <c r="M467" s="76">
        <f>SUMIF(Saída!$D$7:$D$3006,PG!D467,Saída!$I$7:$I$3006)</f>
        <v>0</v>
      </c>
      <c r="N467" s="77">
        <f t="shared" si="28"/>
        <v>0</v>
      </c>
      <c r="O467" s="77">
        <f t="shared" si="29"/>
        <v>0</v>
      </c>
      <c r="P467" s="78">
        <f t="shared" si="30"/>
        <v>0</v>
      </c>
      <c r="Q467" s="99" t="str">
        <f t="shared" si="31"/>
        <v/>
      </c>
      <c r="R467" s="99"/>
      <c r="S467" s="69"/>
      <c r="T467" s="69"/>
      <c r="U467" s="69"/>
      <c r="V467" s="69"/>
      <c r="W467" s="69"/>
      <c r="X467" s="69"/>
      <c r="Y467" s="69"/>
      <c r="Z467" s="69"/>
    </row>
    <row r="468" spans="3:26" ht="30" customHeight="1">
      <c r="C468" s="32"/>
      <c r="D468" s="12"/>
      <c r="E468" s="33"/>
      <c r="F468" s="34"/>
      <c r="G468" s="35"/>
      <c r="H468" s="36"/>
      <c r="I468" s="2">
        <v>462</v>
      </c>
      <c r="J468" s="76">
        <f>SUMIF(Entrada!$D$7:$D$3006,D468,Entrada!$H$7:$H$3006)</f>
        <v>0</v>
      </c>
      <c r="K468" s="76" t="e">
        <f>SUMIF(Entrada!$D$7:$D$3006,PG!D468,Entrada!$L$7:$L$3006)/SUMIF(Entrada!$D$7:$D$3006,PG!D468,Entrada!$H$7:$H$3006)</f>
        <v>#DIV/0!</v>
      </c>
      <c r="L468" s="76">
        <f>SUMIF(Saída!$D$7:$D$3006,PG!D468,Saída!$G$7:$G$3006)</f>
        <v>0</v>
      </c>
      <c r="M468" s="76">
        <f>SUMIF(Saída!$D$7:$D$3006,PG!D468,Saída!$I$7:$I$3006)</f>
        <v>0</v>
      </c>
      <c r="N468" s="77">
        <f t="shared" si="28"/>
        <v>0</v>
      </c>
      <c r="O468" s="77">
        <f t="shared" si="29"/>
        <v>0</v>
      </c>
      <c r="P468" s="78">
        <f t="shared" si="30"/>
        <v>0</v>
      </c>
      <c r="Q468" s="99" t="str">
        <f t="shared" si="31"/>
        <v/>
      </c>
      <c r="R468" s="99"/>
      <c r="S468" s="69"/>
      <c r="T468" s="69"/>
      <c r="U468" s="69"/>
      <c r="V468" s="69"/>
      <c r="W468" s="69"/>
      <c r="X468" s="69"/>
      <c r="Y468" s="69"/>
      <c r="Z468" s="69"/>
    </row>
    <row r="469" spans="3:26" ht="30" customHeight="1">
      <c r="C469" s="32"/>
      <c r="D469" s="12"/>
      <c r="E469" s="33"/>
      <c r="F469" s="34"/>
      <c r="G469" s="35"/>
      <c r="H469" s="36"/>
      <c r="I469" s="2">
        <v>463</v>
      </c>
      <c r="J469" s="76">
        <f>SUMIF(Entrada!$D$7:$D$3006,D469,Entrada!$H$7:$H$3006)</f>
        <v>0</v>
      </c>
      <c r="K469" s="76" t="e">
        <f>SUMIF(Entrada!$D$7:$D$3006,PG!D469,Entrada!$L$7:$L$3006)/SUMIF(Entrada!$D$7:$D$3006,PG!D469,Entrada!$H$7:$H$3006)</f>
        <v>#DIV/0!</v>
      </c>
      <c r="L469" s="76">
        <f>SUMIF(Saída!$D$7:$D$3006,PG!D469,Saída!$G$7:$G$3006)</f>
        <v>0</v>
      </c>
      <c r="M469" s="76">
        <f>SUMIF(Saída!$D$7:$D$3006,PG!D469,Saída!$I$7:$I$3006)</f>
        <v>0</v>
      </c>
      <c r="N469" s="77">
        <f t="shared" si="28"/>
        <v>0</v>
      </c>
      <c r="O469" s="77">
        <f t="shared" si="29"/>
        <v>0</v>
      </c>
      <c r="P469" s="78">
        <f t="shared" si="30"/>
        <v>0</v>
      </c>
      <c r="Q469" s="99" t="str">
        <f t="shared" si="31"/>
        <v/>
      </c>
      <c r="R469" s="99"/>
      <c r="S469" s="69"/>
      <c r="T469" s="69"/>
      <c r="U469" s="69"/>
      <c r="V469" s="69"/>
      <c r="W469" s="69"/>
      <c r="X469" s="69"/>
      <c r="Y469" s="69"/>
      <c r="Z469" s="69"/>
    </row>
    <row r="470" spans="3:26" ht="30" customHeight="1">
      <c r="C470" s="32"/>
      <c r="D470" s="12"/>
      <c r="E470" s="33"/>
      <c r="F470" s="34"/>
      <c r="G470" s="35"/>
      <c r="H470" s="36"/>
      <c r="I470" s="2">
        <v>464</v>
      </c>
      <c r="J470" s="76">
        <f>SUMIF(Entrada!$D$7:$D$3006,D470,Entrada!$H$7:$H$3006)</f>
        <v>0</v>
      </c>
      <c r="K470" s="76" t="e">
        <f>SUMIF(Entrada!$D$7:$D$3006,PG!D470,Entrada!$L$7:$L$3006)/SUMIF(Entrada!$D$7:$D$3006,PG!D470,Entrada!$H$7:$H$3006)</f>
        <v>#DIV/0!</v>
      </c>
      <c r="L470" s="76">
        <f>SUMIF(Saída!$D$7:$D$3006,PG!D470,Saída!$G$7:$G$3006)</f>
        <v>0</v>
      </c>
      <c r="M470" s="76">
        <f>SUMIF(Saída!$D$7:$D$3006,PG!D470,Saída!$I$7:$I$3006)</f>
        <v>0</v>
      </c>
      <c r="N470" s="77">
        <f t="shared" si="28"/>
        <v>0</v>
      </c>
      <c r="O470" s="77">
        <f t="shared" si="29"/>
        <v>0</v>
      </c>
      <c r="P470" s="78">
        <f t="shared" si="30"/>
        <v>0</v>
      </c>
      <c r="Q470" s="99" t="str">
        <f t="shared" si="31"/>
        <v/>
      </c>
      <c r="R470" s="99"/>
      <c r="S470" s="69"/>
      <c r="T470" s="69"/>
      <c r="U470" s="69"/>
      <c r="V470" s="69"/>
      <c r="W470" s="69"/>
      <c r="X470" s="69"/>
      <c r="Y470" s="69"/>
      <c r="Z470" s="69"/>
    </row>
    <row r="471" spans="3:26" ht="30" customHeight="1">
      <c r="C471" s="32"/>
      <c r="D471" s="12"/>
      <c r="E471" s="33"/>
      <c r="F471" s="34"/>
      <c r="G471" s="35"/>
      <c r="H471" s="36"/>
      <c r="I471" s="2">
        <v>465</v>
      </c>
      <c r="J471" s="76">
        <f>SUMIF(Entrada!$D$7:$D$3006,D471,Entrada!$H$7:$H$3006)</f>
        <v>0</v>
      </c>
      <c r="K471" s="76" t="e">
        <f>SUMIF(Entrada!$D$7:$D$3006,PG!D471,Entrada!$L$7:$L$3006)/SUMIF(Entrada!$D$7:$D$3006,PG!D471,Entrada!$H$7:$H$3006)</f>
        <v>#DIV/0!</v>
      </c>
      <c r="L471" s="76">
        <f>SUMIF(Saída!$D$7:$D$3006,PG!D471,Saída!$G$7:$G$3006)</f>
        <v>0</v>
      </c>
      <c r="M471" s="76">
        <f>SUMIF(Saída!$D$7:$D$3006,PG!D471,Saída!$I$7:$I$3006)</f>
        <v>0</v>
      </c>
      <c r="N471" s="77">
        <f t="shared" si="28"/>
        <v>0</v>
      </c>
      <c r="O471" s="77">
        <f t="shared" si="29"/>
        <v>0</v>
      </c>
      <c r="P471" s="78">
        <f t="shared" si="30"/>
        <v>0</v>
      </c>
      <c r="Q471" s="99" t="str">
        <f t="shared" si="31"/>
        <v/>
      </c>
      <c r="R471" s="99"/>
      <c r="S471" s="69"/>
      <c r="T471" s="69"/>
      <c r="U471" s="69"/>
      <c r="V471" s="69"/>
      <c r="W471" s="69"/>
      <c r="X471" s="69"/>
      <c r="Y471" s="69"/>
      <c r="Z471" s="69"/>
    </row>
    <row r="472" spans="3:26" ht="30" customHeight="1">
      <c r="C472" s="32"/>
      <c r="D472" s="12"/>
      <c r="E472" s="33"/>
      <c r="F472" s="34"/>
      <c r="G472" s="35"/>
      <c r="H472" s="36"/>
      <c r="I472" s="2">
        <v>466</v>
      </c>
      <c r="J472" s="76">
        <f>SUMIF(Entrada!$D$7:$D$3006,D472,Entrada!$H$7:$H$3006)</f>
        <v>0</v>
      </c>
      <c r="K472" s="76" t="e">
        <f>SUMIF(Entrada!$D$7:$D$3006,PG!D472,Entrada!$L$7:$L$3006)/SUMIF(Entrada!$D$7:$D$3006,PG!D472,Entrada!$H$7:$H$3006)</f>
        <v>#DIV/0!</v>
      </c>
      <c r="L472" s="76">
        <f>SUMIF(Saída!$D$7:$D$3006,PG!D472,Saída!$G$7:$G$3006)</f>
        <v>0</v>
      </c>
      <c r="M472" s="76">
        <f>SUMIF(Saída!$D$7:$D$3006,PG!D472,Saída!$I$7:$I$3006)</f>
        <v>0</v>
      </c>
      <c r="N472" s="77">
        <f t="shared" si="28"/>
        <v>0</v>
      </c>
      <c r="O472" s="77">
        <f t="shared" si="29"/>
        <v>0</v>
      </c>
      <c r="P472" s="78">
        <f t="shared" si="30"/>
        <v>0</v>
      </c>
      <c r="Q472" s="99" t="str">
        <f t="shared" si="31"/>
        <v/>
      </c>
      <c r="R472" s="99"/>
      <c r="S472" s="69"/>
      <c r="T472" s="69"/>
      <c r="U472" s="69"/>
      <c r="V472" s="69"/>
      <c r="W472" s="69"/>
      <c r="X472" s="69"/>
      <c r="Y472" s="69"/>
      <c r="Z472" s="69"/>
    </row>
    <row r="473" spans="3:26" ht="30" customHeight="1">
      <c r="C473" s="32"/>
      <c r="D473" s="12"/>
      <c r="E473" s="33"/>
      <c r="F473" s="34"/>
      <c r="G473" s="35"/>
      <c r="H473" s="36"/>
      <c r="I473" s="2">
        <v>467</v>
      </c>
      <c r="J473" s="76">
        <f>SUMIF(Entrada!$D$7:$D$3006,D473,Entrada!$H$7:$H$3006)</f>
        <v>0</v>
      </c>
      <c r="K473" s="76" t="e">
        <f>SUMIF(Entrada!$D$7:$D$3006,PG!D473,Entrada!$L$7:$L$3006)/SUMIF(Entrada!$D$7:$D$3006,PG!D473,Entrada!$H$7:$H$3006)</f>
        <v>#DIV/0!</v>
      </c>
      <c r="L473" s="76">
        <f>SUMIF(Saída!$D$7:$D$3006,PG!D473,Saída!$G$7:$G$3006)</f>
        <v>0</v>
      </c>
      <c r="M473" s="76">
        <f>SUMIF(Saída!$D$7:$D$3006,PG!D473,Saída!$I$7:$I$3006)</f>
        <v>0</v>
      </c>
      <c r="N473" s="77">
        <f t="shared" si="28"/>
        <v>0</v>
      </c>
      <c r="O473" s="77">
        <f t="shared" si="29"/>
        <v>0</v>
      </c>
      <c r="P473" s="78">
        <f t="shared" si="30"/>
        <v>0</v>
      </c>
      <c r="Q473" s="99" t="str">
        <f t="shared" si="31"/>
        <v/>
      </c>
      <c r="R473" s="99"/>
      <c r="S473" s="69"/>
      <c r="T473" s="69"/>
      <c r="U473" s="69"/>
      <c r="V473" s="69"/>
      <c r="W473" s="69"/>
      <c r="X473" s="69"/>
      <c r="Y473" s="69"/>
      <c r="Z473" s="69"/>
    </row>
    <row r="474" spans="3:26" ht="30" customHeight="1">
      <c r="C474" s="32"/>
      <c r="D474" s="12"/>
      <c r="E474" s="33"/>
      <c r="F474" s="34"/>
      <c r="G474" s="35"/>
      <c r="H474" s="36"/>
      <c r="I474" s="2">
        <v>468</v>
      </c>
      <c r="J474" s="76">
        <f>SUMIF(Entrada!$D$7:$D$3006,D474,Entrada!$H$7:$H$3006)</f>
        <v>0</v>
      </c>
      <c r="K474" s="76" t="e">
        <f>SUMIF(Entrada!$D$7:$D$3006,PG!D474,Entrada!$L$7:$L$3006)/SUMIF(Entrada!$D$7:$D$3006,PG!D474,Entrada!$H$7:$H$3006)</f>
        <v>#DIV/0!</v>
      </c>
      <c r="L474" s="76">
        <f>SUMIF(Saída!$D$7:$D$3006,PG!D474,Saída!$G$7:$G$3006)</f>
        <v>0</v>
      </c>
      <c r="M474" s="76">
        <f>SUMIF(Saída!$D$7:$D$3006,PG!D474,Saída!$I$7:$I$3006)</f>
        <v>0</v>
      </c>
      <c r="N474" s="77">
        <f t="shared" si="28"/>
        <v>0</v>
      </c>
      <c r="O474" s="77">
        <f t="shared" si="29"/>
        <v>0</v>
      </c>
      <c r="P474" s="78">
        <f t="shared" si="30"/>
        <v>0</v>
      </c>
      <c r="Q474" s="99" t="str">
        <f t="shared" si="31"/>
        <v/>
      </c>
      <c r="R474" s="99"/>
      <c r="S474" s="69"/>
      <c r="T474" s="69"/>
      <c r="U474" s="69"/>
      <c r="V474" s="69"/>
      <c r="W474" s="69"/>
      <c r="X474" s="69"/>
      <c r="Y474" s="69"/>
      <c r="Z474" s="69"/>
    </row>
    <row r="475" spans="3:26" ht="30" customHeight="1">
      <c r="C475" s="32"/>
      <c r="D475" s="12"/>
      <c r="E475" s="33"/>
      <c r="F475" s="34"/>
      <c r="G475" s="35"/>
      <c r="H475" s="36"/>
      <c r="I475" s="2">
        <v>469</v>
      </c>
      <c r="J475" s="76">
        <f>SUMIF(Entrada!$D$7:$D$3006,D475,Entrada!$H$7:$H$3006)</f>
        <v>0</v>
      </c>
      <c r="K475" s="76" t="e">
        <f>SUMIF(Entrada!$D$7:$D$3006,PG!D475,Entrada!$L$7:$L$3006)/SUMIF(Entrada!$D$7:$D$3006,PG!D475,Entrada!$H$7:$H$3006)</f>
        <v>#DIV/0!</v>
      </c>
      <c r="L475" s="76">
        <f>SUMIF(Saída!$D$7:$D$3006,PG!D475,Saída!$G$7:$G$3006)</f>
        <v>0</v>
      </c>
      <c r="M475" s="76">
        <f>SUMIF(Saída!$D$7:$D$3006,PG!D475,Saída!$I$7:$I$3006)</f>
        <v>0</v>
      </c>
      <c r="N475" s="77">
        <f t="shared" si="28"/>
        <v>0</v>
      </c>
      <c r="O475" s="77">
        <f t="shared" si="29"/>
        <v>0</v>
      </c>
      <c r="P475" s="78">
        <f t="shared" si="30"/>
        <v>0</v>
      </c>
      <c r="Q475" s="99" t="str">
        <f t="shared" si="31"/>
        <v/>
      </c>
      <c r="R475" s="99"/>
      <c r="S475" s="69"/>
      <c r="T475" s="69"/>
      <c r="U475" s="69"/>
      <c r="V475" s="69"/>
      <c r="W475" s="69"/>
      <c r="X475" s="69"/>
      <c r="Y475" s="69"/>
      <c r="Z475" s="69"/>
    </row>
    <row r="476" spans="3:26" ht="30" customHeight="1">
      <c r="C476" s="32"/>
      <c r="D476" s="12"/>
      <c r="E476" s="33"/>
      <c r="F476" s="34"/>
      <c r="G476" s="35"/>
      <c r="H476" s="36"/>
      <c r="I476" s="2">
        <v>470</v>
      </c>
      <c r="J476" s="76">
        <f>SUMIF(Entrada!$D$7:$D$3006,D476,Entrada!$H$7:$H$3006)</f>
        <v>0</v>
      </c>
      <c r="K476" s="76" t="e">
        <f>SUMIF(Entrada!$D$7:$D$3006,PG!D476,Entrada!$L$7:$L$3006)/SUMIF(Entrada!$D$7:$D$3006,PG!D476,Entrada!$H$7:$H$3006)</f>
        <v>#DIV/0!</v>
      </c>
      <c r="L476" s="76">
        <f>SUMIF(Saída!$D$7:$D$3006,PG!D476,Saída!$G$7:$G$3006)</f>
        <v>0</v>
      </c>
      <c r="M476" s="76">
        <f>SUMIF(Saída!$D$7:$D$3006,PG!D476,Saída!$I$7:$I$3006)</f>
        <v>0</v>
      </c>
      <c r="N476" s="77">
        <f t="shared" si="28"/>
        <v>0</v>
      </c>
      <c r="O476" s="77">
        <f t="shared" si="29"/>
        <v>0</v>
      </c>
      <c r="P476" s="78">
        <f t="shared" si="30"/>
        <v>0</v>
      </c>
      <c r="Q476" s="99" t="str">
        <f t="shared" si="31"/>
        <v/>
      </c>
      <c r="R476" s="99"/>
      <c r="S476" s="69"/>
      <c r="T476" s="69"/>
      <c r="U476" s="69"/>
      <c r="V476" s="69"/>
      <c r="W476" s="69"/>
      <c r="X476" s="69"/>
      <c r="Y476" s="69"/>
      <c r="Z476" s="69"/>
    </row>
    <row r="477" spans="3:26" ht="30" customHeight="1">
      <c r="C477" s="32"/>
      <c r="D477" s="12"/>
      <c r="E477" s="33"/>
      <c r="F477" s="34"/>
      <c r="G477" s="35"/>
      <c r="H477" s="36"/>
      <c r="I477" s="2">
        <v>471</v>
      </c>
      <c r="J477" s="76">
        <f>SUMIF(Entrada!$D$7:$D$3006,D477,Entrada!$H$7:$H$3006)</f>
        <v>0</v>
      </c>
      <c r="K477" s="76" t="e">
        <f>SUMIF(Entrada!$D$7:$D$3006,PG!D477,Entrada!$L$7:$L$3006)/SUMIF(Entrada!$D$7:$D$3006,PG!D477,Entrada!$H$7:$H$3006)</f>
        <v>#DIV/0!</v>
      </c>
      <c r="L477" s="76">
        <f>SUMIF(Saída!$D$7:$D$3006,PG!D477,Saída!$G$7:$G$3006)</f>
        <v>0</v>
      </c>
      <c r="M477" s="76">
        <f>SUMIF(Saída!$D$7:$D$3006,PG!D477,Saída!$I$7:$I$3006)</f>
        <v>0</v>
      </c>
      <c r="N477" s="77">
        <f t="shared" si="28"/>
        <v>0</v>
      </c>
      <c r="O477" s="77">
        <f t="shared" si="29"/>
        <v>0</v>
      </c>
      <c r="P477" s="78">
        <f t="shared" si="30"/>
        <v>0</v>
      </c>
      <c r="Q477" s="99" t="str">
        <f t="shared" si="31"/>
        <v/>
      </c>
      <c r="R477" s="99"/>
      <c r="S477" s="69"/>
      <c r="T477" s="69"/>
      <c r="U477" s="69"/>
      <c r="V477" s="69"/>
      <c r="W477" s="69"/>
      <c r="X477" s="69"/>
      <c r="Y477" s="69"/>
      <c r="Z477" s="69"/>
    </row>
    <row r="478" spans="3:26" ht="30" customHeight="1">
      <c r="C478" s="32"/>
      <c r="D478" s="12"/>
      <c r="E478" s="33"/>
      <c r="F478" s="34"/>
      <c r="G478" s="35"/>
      <c r="H478" s="36"/>
      <c r="I478" s="2">
        <v>472</v>
      </c>
      <c r="J478" s="76">
        <f>SUMIF(Entrada!$D$7:$D$3006,D478,Entrada!$H$7:$H$3006)</f>
        <v>0</v>
      </c>
      <c r="K478" s="76" t="e">
        <f>SUMIF(Entrada!$D$7:$D$3006,PG!D478,Entrada!$L$7:$L$3006)/SUMIF(Entrada!$D$7:$D$3006,PG!D478,Entrada!$H$7:$H$3006)</f>
        <v>#DIV/0!</v>
      </c>
      <c r="L478" s="76">
        <f>SUMIF(Saída!$D$7:$D$3006,PG!D478,Saída!$G$7:$G$3006)</f>
        <v>0</v>
      </c>
      <c r="M478" s="76">
        <f>SUMIF(Saída!$D$7:$D$3006,PG!D478,Saída!$I$7:$I$3006)</f>
        <v>0</v>
      </c>
      <c r="N478" s="77">
        <f t="shared" si="28"/>
        <v>0</v>
      </c>
      <c r="O478" s="77">
        <f t="shared" si="29"/>
        <v>0</v>
      </c>
      <c r="P478" s="78">
        <f t="shared" si="30"/>
        <v>0</v>
      </c>
      <c r="Q478" s="99" t="str">
        <f t="shared" si="31"/>
        <v/>
      </c>
      <c r="R478" s="99"/>
      <c r="S478" s="69"/>
      <c r="T478" s="69"/>
      <c r="U478" s="69"/>
      <c r="V478" s="69"/>
      <c r="W478" s="69"/>
      <c r="X478" s="69"/>
      <c r="Y478" s="69"/>
      <c r="Z478" s="69"/>
    </row>
    <row r="479" spans="3:26" ht="30" customHeight="1">
      <c r="C479" s="32"/>
      <c r="D479" s="12"/>
      <c r="E479" s="33"/>
      <c r="F479" s="34"/>
      <c r="G479" s="35"/>
      <c r="H479" s="36"/>
      <c r="I479" s="2">
        <v>473</v>
      </c>
      <c r="J479" s="76">
        <f>SUMIF(Entrada!$D$7:$D$3006,D479,Entrada!$H$7:$H$3006)</f>
        <v>0</v>
      </c>
      <c r="K479" s="76" t="e">
        <f>SUMIF(Entrada!$D$7:$D$3006,PG!D479,Entrada!$L$7:$L$3006)/SUMIF(Entrada!$D$7:$D$3006,PG!D479,Entrada!$H$7:$H$3006)</f>
        <v>#DIV/0!</v>
      </c>
      <c r="L479" s="76">
        <f>SUMIF(Saída!$D$7:$D$3006,PG!D479,Saída!$G$7:$G$3006)</f>
        <v>0</v>
      </c>
      <c r="M479" s="76">
        <f>SUMIF(Saída!$D$7:$D$3006,PG!D479,Saída!$I$7:$I$3006)</f>
        <v>0</v>
      </c>
      <c r="N479" s="77">
        <f t="shared" si="28"/>
        <v>0</v>
      </c>
      <c r="O479" s="77">
        <f t="shared" si="29"/>
        <v>0</v>
      </c>
      <c r="P479" s="78">
        <f t="shared" si="30"/>
        <v>0</v>
      </c>
      <c r="Q479" s="99" t="str">
        <f t="shared" si="31"/>
        <v/>
      </c>
      <c r="R479" s="99"/>
      <c r="S479" s="69"/>
      <c r="T479" s="69"/>
      <c r="U479" s="69"/>
      <c r="V479" s="69"/>
      <c r="W479" s="69"/>
      <c r="X479" s="69"/>
      <c r="Y479" s="69"/>
      <c r="Z479" s="69"/>
    </row>
    <row r="480" spans="3:26" ht="30" customHeight="1">
      <c r="C480" s="32"/>
      <c r="D480" s="12"/>
      <c r="E480" s="33"/>
      <c r="F480" s="34"/>
      <c r="G480" s="35"/>
      <c r="H480" s="36"/>
      <c r="I480" s="2">
        <v>474</v>
      </c>
      <c r="J480" s="76">
        <f>SUMIF(Entrada!$D$7:$D$3006,D480,Entrada!$H$7:$H$3006)</f>
        <v>0</v>
      </c>
      <c r="K480" s="76" t="e">
        <f>SUMIF(Entrada!$D$7:$D$3006,PG!D480,Entrada!$L$7:$L$3006)/SUMIF(Entrada!$D$7:$D$3006,PG!D480,Entrada!$H$7:$H$3006)</f>
        <v>#DIV/0!</v>
      </c>
      <c r="L480" s="76">
        <f>SUMIF(Saída!$D$7:$D$3006,PG!D480,Saída!$G$7:$G$3006)</f>
        <v>0</v>
      </c>
      <c r="M480" s="76">
        <f>SUMIF(Saída!$D$7:$D$3006,PG!D480,Saída!$I$7:$I$3006)</f>
        <v>0</v>
      </c>
      <c r="N480" s="77">
        <f t="shared" si="28"/>
        <v>0</v>
      </c>
      <c r="O480" s="77">
        <f t="shared" si="29"/>
        <v>0</v>
      </c>
      <c r="P480" s="78">
        <f t="shared" si="30"/>
        <v>0</v>
      </c>
      <c r="Q480" s="99" t="str">
        <f t="shared" si="31"/>
        <v/>
      </c>
      <c r="R480" s="99"/>
      <c r="S480" s="69"/>
      <c r="T480" s="69"/>
      <c r="U480" s="69"/>
      <c r="V480" s="69"/>
      <c r="W480" s="69"/>
      <c r="X480" s="69"/>
      <c r="Y480" s="69"/>
      <c r="Z480" s="69"/>
    </row>
    <row r="481" spans="3:26" ht="30" customHeight="1">
      <c r="C481" s="32"/>
      <c r="D481" s="12"/>
      <c r="E481" s="33"/>
      <c r="F481" s="34"/>
      <c r="G481" s="35"/>
      <c r="H481" s="36"/>
      <c r="I481" s="2">
        <v>475</v>
      </c>
      <c r="J481" s="76">
        <f>SUMIF(Entrada!$D$7:$D$3006,D481,Entrada!$H$7:$H$3006)</f>
        <v>0</v>
      </c>
      <c r="K481" s="76" t="e">
        <f>SUMIF(Entrada!$D$7:$D$3006,PG!D481,Entrada!$L$7:$L$3006)/SUMIF(Entrada!$D$7:$D$3006,PG!D481,Entrada!$H$7:$H$3006)</f>
        <v>#DIV/0!</v>
      </c>
      <c r="L481" s="76">
        <f>SUMIF(Saída!$D$7:$D$3006,PG!D481,Saída!$G$7:$G$3006)</f>
        <v>0</v>
      </c>
      <c r="M481" s="76">
        <f>SUMIF(Saída!$D$7:$D$3006,PG!D481,Saída!$I$7:$I$3006)</f>
        <v>0</v>
      </c>
      <c r="N481" s="77">
        <f t="shared" si="28"/>
        <v>0</v>
      </c>
      <c r="O481" s="77">
        <f t="shared" si="29"/>
        <v>0</v>
      </c>
      <c r="P481" s="78">
        <f t="shared" si="30"/>
        <v>0</v>
      </c>
      <c r="Q481" s="99" t="str">
        <f t="shared" si="31"/>
        <v/>
      </c>
      <c r="R481" s="99"/>
      <c r="S481" s="69"/>
      <c r="T481" s="69"/>
      <c r="U481" s="69"/>
      <c r="V481" s="69"/>
      <c r="W481" s="69"/>
      <c r="X481" s="69"/>
      <c r="Y481" s="69"/>
      <c r="Z481" s="69"/>
    </row>
    <row r="482" spans="3:26" ht="30" customHeight="1">
      <c r="C482" s="32"/>
      <c r="D482" s="12"/>
      <c r="E482" s="33"/>
      <c r="F482" s="34"/>
      <c r="G482" s="35"/>
      <c r="H482" s="36"/>
      <c r="I482" s="2">
        <v>476</v>
      </c>
      <c r="J482" s="76">
        <f>SUMIF(Entrada!$D$7:$D$3006,D482,Entrada!$H$7:$H$3006)</f>
        <v>0</v>
      </c>
      <c r="K482" s="76" t="e">
        <f>SUMIF(Entrada!$D$7:$D$3006,PG!D482,Entrada!$L$7:$L$3006)/SUMIF(Entrada!$D$7:$D$3006,PG!D482,Entrada!$H$7:$H$3006)</f>
        <v>#DIV/0!</v>
      </c>
      <c r="L482" s="76">
        <f>SUMIF(Saída!$D$7:$D$3006,PG!D482,Saída!$G$7:$G$3006)</f>
        <v>0</v>
      </c>
      <c r="M482" s="76">
        <f>SUMIF(Saída!$D$7:$D$3006,PG!D482,Saída!$I$7:$I$3006)</f>
        <v>0</v>
      </c>
      <c r="N482" s="77">
        <f t="shared" si="28"/>
        <v>0</v>
      </c>
      <c r="O482" s="77">
        <f t="shared" si="29"/>
        <v>0</v>
      </c>
      <c r="P482" s="78">
        <f t="shared" si="30"/>
        <v>0</v>
      </c>
      <c r="Q482" s="99" t="str">
        <f t="shared" si="31"/>
        <v/>
      </c>
      <c r="R482" s="99"/>
      <c r="S482" s="69"/>
      <c r="T482" s="69"/>
      <c r="U482" s="69"/>
      <c r="V482" s="69"/>
      <c r="W482" s="69"/>
      <c r="X482" s="69"/>
      <c r="Y482" s="69"/>
      <c r="Z482" s="69"/>
    </row>
    <row r="483" spans="3:26" ht="30" customHeight="1">
      <c r="C483" s="32"/>
      <c r="D483" s="12"/>
      <c r="E483" s="33"/>
      <c r="F483" s="34"/>
      <c r="G483" s="35"/>
      <c r="H483" s="36"/>
      <c r="I483" s="2">
        <v>477</v>
      </c>
      <c r="J483" s="76">
        <f>SUMIF(Entrada!$D$7:$D$3006,D483,Entrada!$H$7:$H$3006)</f>
        <v>0</v>
      </c>
      <c r="K483" s="76" t="e">
        <f>SUMIF(Entrada!$D$7:$D$3006,PG!D483,Entrada!$L$7:$L$3006)/SUMIF(Entrada!$D$7:$D$3006,PG!D483,Entrada!$H$7:$H$3006)</f>
        <v>#DIV/0!</v>
      </c>
      <c r="L483" s="76">
        <f>SUMIF(Saída!$D$7:$D$3006,PG!D483,Saída!$G$7:$G$3006)</f>
        <v>0</v>
      </c>
      <c r="M483" s="76">
        <f>SUMIF(Saída!$D$7:$D$3006,PG!D483,Saída!$I$7:$I$3006)</f>
        <v>0</v>
      </c>
      <c r="N483" s="77">
        <f t="shared" si="28"/>
        <v>0</v>
      </c>
      <c r="O483" s="77">
        <f t="shared" si="29"/>
        <v>0</v>
      </c>
      <c r="P483" s="78">
        <f t="shared" si="30"/>
        <v>0</v>
      </c>
      <c r="Q483" s="99" t="str">
        <f t="shared" si="31"/>
        <v/>
      </c>
      <c r="R483" s="99"/>
      <c r="S483" s="69"/>
      <c r="T483" s="69"/>
      <c r="U483" s="69"/>
      <c r="V483" s="69"/>
      <c r="W483" s="69"/>
      <c r="X483" s="69"/>
      <c r="Y483" s="69"/>
      <c r="Z483" s="69"/>
    </row>
    <row r="484" spans="3:26" ht="30" customHeight="1">
      <c r="C484" s="32"/>
      <c r="D484" s="12"/>
      <c r="E484" s="33"/>
      <c r="F484" s="34"/>
      <c r="G484" s="35"/>
      <c r="H484" s="36"/>
      <c r="I484" s="2">
        <v>478</v>
      </c>
      <c r="J484" s="76">
        <f>SUMIF(Entrada!$D$7:$D$3006,D484,Entrada!$H$7:$H$3006)</f>
        <v>0</v>
      </c>
      <c r="K484" s="76" t="e">
        <f>SUMIF(Entrada!$D$7:$D$3006,PG!D484,Entrada!$L$7:$L$3006)/SUMIF(Entrada!$D$7:$D$3006,PG!D484,Entrada!$H$7:$H$3006)</f>
        <v>#DIV/0!</v>
      </c>
      <c r="L484" s="76">
        <f>SUMIF(Saída!$D$7:$D$3006,PG!D484,Saída!$G$7:$G$3006)</f>
        <v>0</v>
      </c>
      <c r="M484" s="76">
        <f>SUMIF(Saída!$D$7:$D$3006,PG!D484,Saída!$I$7:$I$3006)</f>
        <v>0</v>
      </c>
      <c r="N484" s="77">
        <f t="shared" si="28"/>
        <v>0</v>
      </c>
      <c r="O484" s="77">
        <f t="shared" si="29"/>
        <v>0</v>
      </c>
      <c r="P484" s="78">
        <f t="shared" si="30"/>
        <v>0</v>
      </c>
      <c r="Q484" s="99" t="str">
        <f t="shared" si="31"/>
        <v/>
      </c>
      <c r="R484" s="99"/>
      <c r="S484" s="69"/>
      <c r="T484" s="69"/>
      <c r="U484" s="69"/>
      <c r="V484" s="69"/>
      <c r="W484" s="69"/>
      <c r="X484" s="69"/>
      <c r="Y484" s="69"/>
      <c r="Z484" s="69"/>
    </row>
    <row r="485" spans="3:26" ht="30" customHeight="1">
      <c r="C485" s="32"/>
      <c r="D485" s="12"/>
      <c r="E485" s="33"/>
      <c r="F485" s="34"/>
      <c r="G485" s="35"/>
      <c r="H485" s="36"/>
      <c r="I485" s="2">
        <v>479</v>
      </c>
      <c r="J485" s="76">
        <f>SUMIF(Entrada!$D$7:$D$3006,D485,Entrada!$H$7:$H$3006)</f>
        <v>0</v>
      </c>
      <c r="K485" s="76" t="e">
        <f>SUMIF(Entrada!$D$7:$D$3006,PG!D485,Entrada!$L$7:$L$3006)/SUMIF(Entrada!$D$7:$D$3006,PG!D485,Entrada!$H$7:$H$3006)</f>
        <v>#DIV/0!</v>
      </c>
      <c r="L485" s="76">
        <f>SUMIF(Saída!$D$7:$D$3006,PG!D485,Saída!$G$7:$G$3006)</f>
        <v>0</v>
      </c>
      <c r="M485" s="76">
        <f>SUMIF(Saída!$D$7:$D$3006,PG!D485,Saída!$I$7:$I$3006)</f>
        <v>0</v>
      </c>
      <c r="N485" s="77">
        <f t="shared" si="28"/>
        <v>0</v>
      </c>
      <c r="O485" s="77">
        <f t="shared" si="29"/>
        <v>0</v>
      </c>
      <c r="P485" s="78">
        <f t="shared" si="30"/>
        <v>0</v>
      </c>
      <c r="Q485" s="99" t="str">
        <f t="shared" si="31"/>
        <v/>
      </c>
      <c r="R485" s="99"/>
      <c r="S485" s="69"/>
      <c r="T485" s="69"/>
      <c r="U485" s="69"/>
      <c r="V485" s="69"/>
      <c r="W485" s="69"/>
      <c r="X485" s="69"/>
      <c r="Y485" s="69"/>
      <c r="Z485" s="69"/>
    </row>
    <row r="486" spans="3:26" ht="30" customHeight="1">
      <c r="C486" s="32"/>
      <c r="D486" s="12"/>
      <c r="E486" s="33"/>
      <c r="F486" s="34"/>
      <c r="G486" s="35"/>
      <c r="H486" s="36"/>
      <c r="I486" s="2">
        <v>480</v>
      </c>
      <c r="J486" s="76">
        <f>SUMIF(Entrada!$D$7:$D$3006,D486,Entrada!$H$7:$H$3006)</f>
        <v>0</v>
      </c>
      <c r="K486" s="76" t="e">
        <f>SUMIF(Entrada!$D$7:$D$3006,PG!D486,Entrada!$L$7:$L$3006)/SUMIF(Entrada!$D$7:$D$3006,PG!D486,Entrada!$H$7:$H$3006)</f>
        <v>#DIV/0!</v>
      </c>
      <c r="L486" s="76">
        <f>SUMIF(Saída!$D$7:$D$3006,PG!D486,Saída!$G$7:$G$3006)</f>
        <v>0</v>
      </c>
      <c r="M486" s="76">
        <f>SUMIF(Saída!$D$7:$D$3006,PG!D486,Saída!$I$7:$I$3006)</f>
        <v>0</v>
      </c>
      <c r="N486" s="77">
        <f t="shared" si="28"/>
        <v>0</v>
      </c>
      <c r="O486" s="77">
        <f t="shared" si="29"/>
        <v>0</v>
      </c>
      <c r="P486" s="78">
        <f t="shared" si="30"/>
        <v>0</v>
      </c>
      <c r="Q486" s="99" t="str">
        <f t="shared" si="31"/>
        <v/>
      </c>
      <c r="R486" s="99"/>
      <c r="S486" s="69"/>
      <c r="T486" s="69"/>
      <c r="U486" s="69"/>
      <c r="V486" s="69"/>
      <c r="W486" s="69"/>
      <c r="X486" s="69"/>
      <c r="Y486" s="69"/>
      <c r="Z486" s="69"/>
    </row>
    <row r="487" spans="3:26" ht="30" customHeight="1">
      <c r="C487" s="32"/>
      <c r="D487" s="12"/>
      <c r="E487" s="33"/>
      <c r="F487" s="34"/>
      <c r="G487" s="35"/>
      <c r="H487" s="36"/>
      <c r="I487" s="2">
        <v>481</v>
      </c>
      <c r="J487" s="76">
        <f>SUMIF(Entrada!$D$7:$D$3006,D487,Entrada!$H$7:$H$3006)</f>
        <v>0</v>
      </c>
      <c r="K487" s="76" t="e">
        <f>SUMIF(Entrada!$D$7:$D$3006,PG!D487,Entrada!$L$7:$L$3006)/SUMIF(Entrada!$D$7:$D$3006,PG!D487,Entrada!$H$7:$H$3006)</f>
        <v>#DIV/0!</v>
      </c>
      <c r="L487" s="76">
        <f>SUMIF(Saída!$D$7:$D$3006,PG!D487,Saída!$G$7:$G$3006)</f>
        <v>0</v>
      </c>
      <c r="M487" s="76">
        <f>SUMIF(Saída!$D$7:$D$3006,PG!D487,Saída!$I$7:$I$3006)</f>
        <v>0</v>
      </c>
      <c r="N487" s="77">
        <f t="shared" si="28"/>
        <v>0</v>
      </c>
      <c r="O487" s="77">
        <f t="shared" si="29"/>
        <v>0</v>
      </c>
      <c r="P487" s="78">
        <f t="shared" si="30"/>
        <v>0</v>
      </c>
      <c r="Q487" s="99" t="str">
        <f t="shared" si="31"/>
        <v/>
      </c>
      <c r="R487" s="99"/>
      <c r="S487" s="69"/>
      <c r="T487" s="69"/>
      <c r="U487" s="69"/>
      <c r="V487" s="69"/>
      <c r="W487" s="69"/>
      <c r="X487" s="69"/>
      <c r="Y487" s="69"/>
      <c r="Z487" s="69"/>
    </row>
    <row r="488" spans="3:26" ht="30" customHeight="1">
      <c r="C488" s="32"/>
      <c r="D488" s="12"/>
      <c r="E488" s="33"/>
      <c r="F488" s="34"/>
      <c r="G488" s="35"/>
      <c r="H488" s="36"/>
      <c r="I488" s="2">
        <v>482</v>
      </c>
      <c r="J488" s="76">
        <f>SUMIF(Entrada!$D$7:$D$3006,D488,Entrada!$H$7:$H$3006)</f>
        <v>0</v>
      </c>
      <c r="K488" s="76" t="e">
        <f>SUMIF(Entrada!$D$7:$D$3006,PG!D488,Entrada!$L$7:$L$3006)/SUMIF(Entrada!$D$7:$D$3006,PG!D488,Entrada!$H$7:$H$3006)</f>
        <v>#DIV/0!</v>
      </c>
      <c r="L488" s="76">
        <f>SUMIF(Saída!$D$7:$D$3006,PG!D488,Saída!$G$7:$G$3006)</f>
        <v>0</v>
      </c>
      <c r="M488" s="76">
        <f>SUMIF(Saída!$D$7:$D$3006,PG!D488,Saída!$I$7:$I$3006)</f>
        <v>0</v>
      </c>
      <c r="N488" s="77">
        <f t="shared" si="28"/>
        <v>0</v>
      </c>
      <c r="O488" s="77">
        <f t="shared" si="29"/>
        <v>0</v>
      </c>
      <c r="P488" s="78">
        <f t="shared" si="30"/>
        <v>0</v>
      </c>
      <c r="Q488" s="99" t="str">
        <f t="shared" si="31"/>
        <v/>
      </c>
      <c r="R488" s="99"/>
      <c r="S488" s="69"/>
      <c r="T488" s="69"/>
      <c r="U488" s="69"/>
      <c r="V488" s="69"/>
      <c r="W488" s="69"/>
      <c r="X488" s="69"/>
      <c r="Y488" s="69"/>
      <c r="Z488" s="69"/>
    </row>
    <row r="489" spans="3:26" ht="30" customHeight="1">
      <c r="C489" s="32"/>
      <c r="D489" s="12"/>
      <c r="E489" s="33"/>
      <c r="F489" s="34"/>
      <c r="G489" s="35"/>
      <c r="H489" s="36"/>
      <c r="I489" s="2">
        <v>483</v>
      </c>
      <c r="J489" s="76">
        <f>SUMIF(Entrada!$D$7:$D$3006,D489,Entrada!$H$7:$H$3006)</f>
        <v>0</v>
      </c>
      <c r="K489" s="76" t="e">
        <f>SUMIF(Entrada!$D$7:$D$3006,PG!D489,Entrada!$L$7:$L$3006)/SUMIF(Entrada!$D$7:$D$3006,PG!D489,Entrada!$H$7:$H$3006)</f>
        <v>#DIV/0!</v>
      </c>
      <c r="L489" s="76">
        <f>SUMIF(Saída!$D$7:$D$3006,PG!D489,Saída!$G$7:$G$3006)</f>
        <v>0</v>
      </c>
      <c r="M489" s="76">
        <f>SUMIF(Saída!$D$7:$D$3006,PG!D489,Saída!$I$7:$I$3006)</f>
        <v>0</v>
      </c>
      <c r="N489" s="77">
        <f t="shared" si="28"/>
        <v>0</v>
      </c>
      <c r="O489" s="77">
        <f t="shared" si="29"/>
        <v>0</v>
      </c>
      <c r="P489" s="78">
        <f t="shared" si="30"/>
        <v>0</v>
      </c>
      <c r="Q489" s="99" t="str">
        <f t="shared" si="31"/>
        <v/>
      </c>
      <c r="R489" s="99"/>
      <c r="S489" s="69"/>
      <c r="T489" s="69"/>
      <c r="U489" s="69"/>
      <c r="V489" s="69"/>
      <c r="W489" s="69"/>
      <c r="X489" s="69"/>
      <c r="Y489" s="69"/>
      <c r="Z489" s="69"/>
    </row>
    <row r="490" spans="3:26" ht="30" customHeight="1">
      <c r="C490" s="32"/>
      <c r="D490" s="12"/>
      <c r="E490" s="33"/>
      <c r="F490" s="34"/>
      <c r="G490" s="35"/>
      <c r="H490" s="36"/>
      <c r="I490" s="2">
        <v>484</v>
      </c>
      <c r="J490" s="76">
        <f>SUMIF(Entrada!$D$7:$D$3006,D490,Entrada!$H$7:$H$3006)</f>
        <v>0</v>
      </c>
      <c r="K490" s="76" t="e">
        <f>SUMIF(Entrada!$D$7:$D$3006,PG!D490,Entrada!$L$7:$L$3006)/SUMIF(Entrada!$D$7:$D$3006,PG!D490,Entrada!$H$7:$H$3006)</f>
        <v>#DIV/0!</v>
      </c>
      <c r="L490" s="76">
        <f>SUMIF(Saída!$D$7:$D$3006,PG!D490,Saída!$G$7:$G$3006)</f>
        <v>0</v>
      </c>
      <c r="M490" s="76">
        <f>SUMIF(Saída!$D$7:$D$3006,PG!D490,Saída!$I$7:$I$3006)</f>
        <v>0</v>
      </c>
      <c r="N490" s="77">
        <f t="shared" si="28"/>
        <v>0</v>
      </c>
      <c r="O490" s="77">
        <f t="shared" si="29"/>
        <v>0</v>
      </c>
      <c r="P490" s="78">
        <f t="shared" si="30"/>
        <v>0</v>
      </c>
      <c r="Q490" s="99" t="str">
        <f t="shared" si="31"/>
        <v/>
      </c>
      <c r="R490" s="99"/>
      <c r="S490" s="69"/>
      <c r="T490" s="69"/>
      <c r="U490" s="69"/>
      <c r="V490" s="69"/>
      <c r="W490" s="69"/>
      <c r="X490" s="69"/>
      <c r="Y490" s="69"/>
      <c r="Z490" s="69"/>
    </row>
    <row r="491" spans="3:26" ht="30" customHeight="1">
      <c r="C491" s="32"/>
      <c r="D491" s="12"/>
      <c r="E491" s="33"/>
      <c r="F491" s="34"/>
      <c r="G491" s="35"/>
      <c r="H491" s="36"/>
      <c r="I491" s="2">
        <v>485</v>
      </c>
      <c r="J491" s="76">
        <f>SUMIF(Entrada!$D$7:$D$3006,D491,Entrada!$H$7:$H$3006)</f>
        <v>0</v>
      </c>
      <c r="K491" s="76" t="e">
        <f>SUMIF(Entrada!$D$7:$D$3006,PG!D491,Entrada!$L$7:$L$3006)/SUMIF(Entrada!$D$7:$D$3006,PG!D491,Entrada!$H$7:$H$3006)</f>
        <v>#DIV/0!</v>
      </c>
      <c r="L491" s="76">
        <f>SUMIF(Saída!$D$7:$D$3006,PG!D491,Saída!$G$7:$G$3006)</f>
        <v>0</v>
      </c>
      <c r="M491" s="76">
        <f>SUMIF(Saída!$D$7:$D$3006,PG!D491,Saída!$I$7:$I$3006)</f>
        <v>0</v>
      </c>
      <c r="N491" s="77">
        <f t="shared" si="28"/>
        <v>0</v>
      </c>
      <c r="O491" s="77">
        <f t="shared" si="29"/>
        <v>0</v>
      </c>
      <c r="P491" s="78">
        <f t="shared" si="30"/>
        <v>0</v>
      </c>
      <c r="Q491" s="99" t="str">
        <f t="shared" si="31"/>
        <v/>
      </c>
      <c r="R491" s="99"/>
      <c r="S491" s="69"/>
      <c r="T491" s="69"/>
      <c r="U491" s="69"/>
      <c r="V491" s="69"/>
      <c r="W491" s="69"/>
      <c r="X491" s="69"/>
      <c r="Y491" s="69"/>
      <c r="Z491" s="69"/>
    </row>
    <row r="492" spans="3:26" ht="30" customHeight="1">
      <c r="C492" s="32"/>
      <c r="D492" s="12"/>
      <c r="E492" s="33"/>
      <c r="F492" s="34"/>
      <c r="G492" s="35"/>
      <c r="H492" s="36"/>
      <c r="I492" s="2">
        <v>486</v>
      </c>
      <c r="J492" s="76">
        <f>SUMIF(Entrada!$D$7:$D$3006,D492,Entrada!$H$7:$H$3006)</f>
        <v>0</v>
      </c>
      <c r="K492" s="76" t="e">
        <f>SUMIF(Entrada!$D$7:$D$3006,PG!D492,Entrada!$L$7:$L$3006)/SUMIF(Entrada!$D$7:$D$3006,PG!D492,Entrada!$H$7:$H$3006)</f>
        <v>#DIV/0!</v>
      </c>
      <c r="L492" s="76">
        <f>SUMIF(Saída!$D$7:$D$3006,PG!D492,Saída!$G$7:$G$3006)</f>
        <v>0</v>
      </c>
      <c r="M492" s="76">
        <f>SUMIF(Saída!$D$7:$D$3006,PG!D492,Saída!$I$7:$I$3006)</f>
        <v>0</v>
      </c>
      <c r="N492" s="77">
        <f t="shared" si="28"/>
        <v>0</v>
      </c>
      <c r="O492" s="77">
        <f t="shared" si="29"/>
        <v>0</v>
      </c>
      <c r="P492" s="78">
        <f t="shared" si="30"/>
        <v>0</v>
      </c>
      <c r="Q492" s="99" t="str">
        <f t="shared" si="31"/>
        <v/>
      </c>
      <c r="R492" s="99"/>
      <c r="S492" s="69"/>
      <c r="T492" s="69"/>
      <c r="U492" s="69"/>
      <c r="V492" s="69"/>
      <c r="W492" s="69"/>
      <c r="X492" s="69"/>
      <c r="Y492" s="69"/>
      <c r="Z492" s="69"/>
    </row>
    <row r="493" spans="3:26" ht="30" customHeight="1">
      <c r="C493" s="32"/>
      <c r="D493" s="12"/>
      <c r="E493" s="33"/>
      <c r="F493" s="34"/>
      <c r="G493" s="35"/>
      <c r="H493" s="36"/>
      <c r="I493" s="2">
        <v>487</v>
      </c>
      <c r="J493" s="76">
        <f>SUMIF(Entrada!$D$7:$D$3006,D493,Entrada!$H$7:$H$3006)</f>
        <v>0</v>
      </c>
      <c r="K493" s="76" t="e">
        <f>SUMIF(Entrada!$D$7:$D$3006,PG!D493,Entrada!$L$7:$L$3006)/SUMIF(Entrada!$D$7:$D$3006,PG!D493,Entrada!$H$7:$H$3006)</f>
        <v>#DIV/0!</v>
      </c>
      <c r="L493" s="76">
        <f>SUMIF(Saída!$D$7:$D$3006,PG!D493,Saída!$G$7:$G$3006)</f>
        <v>0</v>
      </c>
      <c r="M493" s="76">
        <f>SUMIF(Saída!$D$7:$D$3006,PG!D493,Saída!$I$7:$I$3006)</f>
        <v>0</v>
      </c>
      <c r="N493" s="77">
        <f t="shared" si="28"/>
        <v>0</v>
      </c>
      <c r="O493" s="77">
        <f t="shared" si="29"/>
        <v>0</v>
      </c>
      <c r="P493" s="78">
        <f t="shared" si="30"/>
        <v>0</v>
      </c>
      <c r="Q493" s="99" t="str">
        <f t="shared" si="31"/>
        <v/>
      </c>
      <c r="R493" s="99"/>
      <c r="S493" s="69"/>
      <c r="T493" s="69"/>
      <c r="U493" s="69"/>
      <c r="V493" s="69"/>
      <c r="W493" s="69"/>
      <c r="X493" s="69"/>
      <c r="Y493" s="69"/>
      <c r="Z493" s="69"/>
    </row>
    <row r="494" spans="3:26" ht="30" customHeight="1">
      <c r="C494" s="32"/>
      <c r="D494" s="12"/>
      <c r="E494" s="33"/>
      <c r="F494" s="34"/>
      <c r="G494" s="35"/>
      <c r="H494" s="36"/>
      <c r="I494" s="2">
        <v>488</v>
      </c>
      <c r="J494" s="76">
        <f>SUMIF(Entrada!$D$7:$D$3006,D494,Entrada!$H$7:$H$3006)</f>
        <v>0</v>
      </c>
      <c r="K494" s="76" t="e">
        <f>SUMIF(Entrada!$D$7:$D$3006,PG!D494,Entrada!$L$7:$L$3006)/SUMIF(Entrada!$D$7:$D$3006,PG!D494,Entrada!$H$7:$H$3006)</f>
        <v>#DIV/0!</v>
      </c>
      <c r="L494" s="76">
        <f>SUMIF(Saída!$D$7:$D$3006,PG!D494,Saída!$G$7:$G$3006)</f>
        <v>0</v>
      </c>
      <c r="M494" s="76">
        <f>SUMIF(Saída!$D$7:$D$3006,PG!D494,Saída!$I$7:$I$3006)</f>
        <v>0</v>
      </c>
      <c r="N494" s="77">
        <f t="shared" si="28"/>
        <v>0</v>
      </c>
      <c r="O494" s="77">
        <f t="shared" si="29"/>
        <v>0</v>
      </c>
      <c r="P494" s="78">
        <f t="shared" si="30"/>
        <v>0</v>
      </c>
      <c r="Q494" s="99" t="str">
        <f t="shared" si="31"/>
        <v/>
      </c>
      <c r="R494" s="99"/>
      <c r="S494" s="69"/>
      <c r="T494" s="69"/>
      <c r="U494" s="69"/>
      <c r="V494" s="69"/>
      <c r="W494" s="69"/>
      <c r="X494" s="69"/>
      <c r="Y494" s="69"/>
      <c r="Z494" s="69"/>
    </row>
    <row r="495" spans="3:26" ht="30" customHeight="1">
      <c r="C495" s="32"/>
      <c r="D495" s="12"/>
      <c r="E495" s="33"/>
      <c r="F495" s="34"/>
      <c r="G495" s="35"/>
      <c r="H495" s="36"/>
      <c r="I495" s="2">
        <v>489</v>
      </c>
      <c r="J495" s="76">
        <f>SUMIF(Entrada!$D$7:$D$3006,D495,Entrada!$H$7:$H$3006)</f>
        <v>0</v>
      </c>
      <c r="K495" s="76" t="e">
        <f>SUMIF(Entrada!$D$7:$D$3006,PG!D495,Entrada!$L$7:$L$3006)/SUMIF(Entrada!$D$7:$D$3006,PG!D495,Entrada!$H$7:$H$3006)</f>
        <v>#DIV/0!</v>
      </c>
      <c r="L495" s="76">
        <f>SUMIF(Saída!$D$7:$D$3006,PG!D495,Saída!$G$7:$G$3006)</f>
        <v>0</v>
      </c>
      <c r="M495" s="76">
        <f>SUMIF(Saída!$D$7:$D$3006,PG!D495,Saída!$I$7:$I$3006)</f>
        <v>0</v>
      </c>
      <c r="N495" s="77">
        <f t="shared" si="28"/>
        <v>0</v>
      </c>
      <c r="O495" s="77">
        <f t="shared" si="29"/>
        <v>0</v>
      </c>
      <c r="P495" s="78">
        <f t="shared" si="30"/>
        <v>0</v>
      </c>
      <c r="Q495" s="99" t="str">
        <f t="shared" si="31"/>
        <v/>
      </c>
      <c r="R495" s="99"/>
      <c r="S495" s="69"/>
      <c r="T495" s="69"/>
      <c r="U495" s="69"/>
      <c r="V495" s="69"/>
      <c r="W495" s="69"/>
      <c r="X495" s="69"/>
      <c r="Y495" s="69"/>
      <c r="Z495" s="69"/>
    </row>
    <row r="496" spans="3:26" ht="30" customHeight="1">
      <c r="C496" s="32"/>
      <c r="D496" s="12"/>
      <c r="E496" s="33"/>
      <c r="F496" s="34"/>
      <c r="G496" s="35"/>
      <c r="H496" s="36"/>
      <c r="I496" s="2">
        <v>490</v>
      </c>
      <c r="J496" s="76">
        <f>SUMIF(Entrada!$D$7:$D$3006,D496,Entrada!$H$7:$H$3006)</f>
        <v>0</v>
      </c>
      <c r="K496" s="76" t="e">
        <f>SUMIF(Entrada!$D$7:$D$3006,PG!D496,Entrada!$L$7:$L$3006)/SUMIF(Entrada!$D$7:$D$3006,PG!D496,Entrada!$H$7:$H$3006)</f>
        <v>#DIV/0!</v>
      </c>
      <c r="L496" s="76">
        <f>SUMIF(Saída!$D$7:$D$3006,PG!D496,Saída!$G$7:$G$3006)</f>
        <v>0</v>
      </c>
      <c r="M496" s="76">
        <f>SUMIF(Saída!$D$7:$D$3006,PG!D496,Saída!$I$7:$I$3006)</f>
        <v>0</v>
      </c>
      <c r="N496" s="77">
        <f t="shared" si="28"/>
        <v>0</v>
      </c>
      <c r="O496" s="77">
        <f t="shared" si="29"/>
        <v>0</v>
      </c>
      <c r="P496" s="78">
        <f t="shared" si="30"/>
        <v>0</v>
      </c>
      <c r="Q496" s="99" t="str">
        <f t="shared" si="31"/>
        <v/>
      </c>
      <c r="R496" s="99"/>
      <c r="S496" s="69"/>
      <c r="T496" s="69"/>
      <c r="U496" s="69"/>
      <c r="V496" s="69"/>
      <c r="W496" s="69"/>
      <c r="X496" s="69"/>
      <c r="Y496" s="69"/>
      <c r="Z496" s="69"/>
    </row>
    <row r="497" spans="3:26" ht="30" customHeight="1">
      <c r="C497" s="32"/>
      <c r="D497" s="12"/>
      <c r="E497" s="33"/>
      <c r="F497" s="34"/>
      <c r="G497" s="35"/>
      <c r="H497" s="36"/>
      <c r="I497" s="2">
        <v>491</v>
      </c>
      <c r="J497" s="76">
        <f>SUMIF(Entrada!$D$7:$D$3006,D497,Entrada!$H$7:$H$3006)</f>
        <v>0</v>
      </c>
      <c r="K497" s="76" t="e">
        <f>SUMIF(Entrada!$D$7:$D$3006,PG!D497,Entrada!$L$7:$L$3006)/SUMIF(Entrada!$D$7:$D$3006,PG!D497,Entrada!$H$7:$H$3006)</f>
        <v>#DIV/0!</v>
      </c>
      <c r="L497" s="76">
        <f>SUMIF(Saída!$D$7:$D$3006,PG!D497,Saída!$G$7:$G$3006)</f>
        <v>0</v>
      </c>
      <c r="M497" s="76">
        <f>SUMIF(Saída!$D$7:$D$3006,PG!D497,Saída!$I$7:$I$3006)</f>
        <v>0</v>
      </c>
      <c r="N497" s="77">
        <f t="shared" si="28"/>
        <v>0</v>
      </c>
      <c r="O497" s="77">
        <f t="shared" si="29"/>
        <v>0</v>
      </c>
      <c r="P497" s="78">
        <f t="shared" si="30"/>
        <v>0</v>
      </c>
      <c r="Q497" s="99" t="str">
        <f t="shared" si="31"/>
        <v/>
      </c>
      <c r="R497" s="99"/>
      <c r="S497" s="69"/>
      <c r="T497" s="69"/>
      <c r="U497" s="69"/>
      <c r="V497" s="69"/>
      <c r="W497" s="69"/>
      <c r="X497" s="69"/>
      <c r="Y497" s="69"/>
      <c r="Z497" s="69"/>
    </row>
    <row r="498" spans="3:26" ht="30" customHeight="1">
      <c r="C498" s="32"/>
      <c r="D498" s="12"/>
      <c r="E498" s="33"/>
      <c r="F498" s="34"/>
      <c r="G498" s="35"/>
      <c r="H498" s="36"/>
      <c r="I498" s="2">
        <v>492</v>
      </c>
      <c r="J498" s="76">
        <f>SUMIF(Entrada!$D$7:$D$3006,D498,Entrada!$H$7:$H$3006)</f>
        <v>0</v>
      </c>
      <c r="K498" s="76" t="e">
        <f>SUMIF(Entrada!$D$7:$D$3006,PG!D498,Entrada!$L$7:$L$3006)/SUMIF(Entrada!$D$7:$D$3006,PG!D498,Entrada!$H$7:$H$3006)</f>
        <v>#DIV/0!</v>
      </c>
      <c r="L498" s="76">
        <f>SUMIF(Saída!$D$7:$D$3006,PG!D498,Saída!$G$7:$G$3006)</f>
        <v>0</v>
      </c>
      <c r="M498" s="76">
        <f>SUMIF(Saída!$D$7:$D$3006,PG!D498,Saída!$I$7:$I$3006)</f>
        <v>0</v>
      </c>
      <c r="N498" s="77">
        <f t="shared" si="28"/>
        <v>0</v>
      </c>
      <c r="O498" s="77">
        <f t="shared" si="29"/>
        <v>0</v>
      </c>
      <c r="P498" s="78">
        <f t="shared" si="30"/>
        <v>0</v>
      </c>
      <c r="Q498" s="99" t="str">
        <f t="shared" si="31"/>
        <v/>
      </c>
      <c r="R498" s="99"/>
      <c r="S498" s="69"/>
      <c r="T498" s="69"/>
      <c r="U498" s="69"/>
      <c r="V498" s="69"/>
      <c r="W498" s="69"/>
      <c r="X498" s="69"/>
      <c r="Y498" s="69"/>
      <c r="Z498" s="69"/>
    </row>
    <row r="499" spans="3:26" ht="30" customHeight="1">
      <c r="C499" s="32"/>
      <c r="D499" s="12"/>
      <c r="E499" s="33"/>
      <c r="F499" s="34"/>
      <c r="G499" s="35"/>
      <c r="H499" s="36"/>
      <c r="I499" s="2">
        <v>493</v>
      </c>
      <c r="J499" s="76">
        <f>SUMIF(Entrada!$D$7:$D$3006,D499,Entrada!$H$7:$H$3006)</f>
        <v>0</v>
      </c>
      <c r="K499" s="76" t="e">
        <f>SUMIF(Entrada!$D$7:$D$3006,PG!D499,Entrada!$L$7:$L$3006)/SUMIF(Entrada!$D$7:$D$3006,PG!D499,Entrada!$H$7:$H$3006)</f>
        <v>#DIV/0!</v>
      </c>
      <c r="L499" s="76">
        <f>SUMIF(Saída!$D$7:$D$3006,PG!D499,Saída!$G$7:$G$3006)</f>
        <v>0</v>
      </c>
      <c r="M499" s="76">
        <f>SUMIF(Saída!$D$7:$D$3006,PG!D499,Saída!$I$7:$I$3006)</f>
        <v>0</v>
      </c>
      <c r="N499" s="77">
        <f t="shared" si="28"/>
        <v>0</v>
      </c>
      <c r="O499" s="77">
        <f t="shared" si="29"/>
        <v>0</v>
      </c>
      <c r="P499" s="78">
        <f t="shared" si="30"/>
        <v>0</v>
      </c>
      <c r="Q499" s="99" t="str">
        <f t="shared" si="31"/>
        <v/>
      </c>
      <c r="R499" s="99"/>
      <c r="S499" s="69"/>
      <c r="T499" s="69"/>
      <c r="U499" s="69"/>
      <c r="V499" s="69"/>
      <c r="W499" s="69"/>
      <c r="X499" s="69"/>
      <c r="Y499" s="69"/>
      <c r="Z499" s="69"/>
    </row>
    <row r="500" spans="3:26" ht="30" customHeight="1">
      <c r="C500" s="32"/>
      <c r="D500" s="12"/>
      <c r="E500" s="33"/>
      <c r="F500" s="34"/>
      <c r="G500" s="35"/>
      <c r="H500" s="36"/>
      <c r="I500" s="2">
        <v>494</v>
      </c>
      <c r="J500" s="76">
        <f>SUMIF(Entrada!$D$7:$D$3006,D500,Entrada!$H$7:$H$3006)</f>
        <v>0</v>
      </c>
      <c r="K500" s="76" t="e">
        <f>SUMIF(Entrada!$D$7:$D$3006,PG!D500,Entrada!$L$7:$L$3006)/SUMIF(Entrada!$D$7:$D$3006,PG!D500,Entrada!$H$7:$H$3006)</f>
        <v>#DIV/0!</v>
      </c>
      <c r="L500" s="76">
        <f>SUMIF(Saída!$D$7:$D$3006,PG!D500,Saída!$G$7:$G$3006)</f>
        <v>0</v>
      </c>
      <c r="M500" s="76">
        <f>SUMIF(Saída!$D$7:$D$3006,PG!D500,Saída!$I$7:$I$3006)</f>
        <v>0</v>
      </c>
      <c r="N500" s="77">
        <f t="shared" si="28"/>
        <v>0</v>
      </c>
      <c r="O500" s="77">
        <f t="shared" si="29"/>
        <v>0</v>
      </c>
      <c r="P500" s="78">
        <f t="shared" si="30"/>
        <v>0</v>
      </c>
      <c r="Q500" s="99" t="str">
        <f t="shared" si="31"/>
        <v/>
      </c>
      <c r="R500" s="99"/>
      <c r="S500" s="69"/>
      <c r="T500" s="69"/>
      <c r="U500" s="69"/>
      <c r="V500" s="69"/>
      <c r="W500" s="69"/>
      <c r="X500" s="69"/>
      <c r="Y500" s="69"/>
      <c r="Z500" s="69"/>
    </row>
    <row r="501" spans="3:26" ht="30" customHeight="1">
      <c r="C501" s="32"/>
      <c r="D501" s="12"/>
      <c r="E501" s="33"/>
      <c r="F501" s="34"/>
      <c r="G501" s="35"/>
      <c r="H501" s="36"/>
      <c r="I501" s="2">
        <v>495</v>
      </c>
      <c r="J501" s="76">
        <f>SUMIF(Entrada!$D$7:$D$3006,D501,Entrada!$H$7:$H$3006)</f>
        <v>0</v>
      </c>
      <c r="K501" s="76" t="e">
        <f>SUMIF(Entrada!$D$7:$D$3006,PG!D501,Entrada!$L$7:$L$3006)/SUMIF(Entrada!$D$7:$D$3006,PG!D501,Entrada!$H$7:$H$3006)</f>
        <v>#DIV/0!</v>
      </c>
      <c r="L501" s="76">
        <f>SUMIF(Saída!$D$7:$D$3006,PG!D501,Saída!$G$7:$G$3006)</f>
        <v>0</v>
      </c>
      <c r="M501" s="76">
        <f>SUMIF(Saída!$D$7:$D$3006,PG!D501,Saída!$I$7:$I$3006)</f>
        <v>0</v>
      </c>
      <c r="N501" s="77">
        <f t="shared" si="28"/>
        <v>0</v>
      </c>
      <c r="O501" s="77">
        <f t="shared" si="29"/>
        <v>0</v>
      </c>
      <c r="P501" s="78">
        <f t="shared" si="30"/>
        <v>0</v>
      </c>
      <c r="Q501" s="99" t="str">
        <f t="shared" si="31"/>
        <v/>
      </c>
      <c r="R501" s="99"/>
      <c r="S501" s="69"/>
      <c r="T501" s="69"/>
      <c r="U501" s="69"/>
      <c r="V501" s="69"/>
      <c r="W501" s="69"/>
      <c r="X501" s="69"/>
      <c r="Y501" s="69"/>
      <c r="Z501" s="69"/>
    </row>
    <row r="502" spans="3:26" ht="30" customHeight="1">
      <c r="C502" s="32"/>
      <c r="D502" s="12"/>
      <c r="E502" s="33"/>
      <c r="F502" s="34"/>
      <c r="G502" s="35"/>
      <c r="H502" s="36"/>
      <c r="I502" s="2">
        <v>496</v>
      </c>
      <c r="J502" s="76">
        <f>SUMIF(Entrada!$D$7:$D$3006,D502,Entrada!$H$7:$H$3006)</f>
        <v>0</v>
      </c>
      <c r="K502" s="76" t="e">
        <f>SUMIF(Entrada!$D$7:$D$3006,PG!D502,Entrada!$L$7:$L$3006)/SUMIF(Entrada!$D$7:$D$3006,PG!D502,Entrada!$H$7:$H$3006)</f>
        <v>#DIV/0!</v>
      </c>
      <c r="L502" s="76">
        <f>SUMIF(Saída!$D$7:$D$3006,PG!D502,Saída!$G$7:$G$3006)</f>
        <v>0</v>
      </c>
      <c r="M502" s="76">
        <f>SUMIF(Saída!$D$7:$D$3006,PG!D502,Saída!$I$7:$I$3006)</f>
        <v>0</v>
      </c>
      <c r="N502" s="77">
        <f t="shared" si="28"/>
        <v>0</v>
      </c>
      <c r="O502" s="77">
        <f t="shared" si="29"/>
        <v>0</v>
      </c>
      <c r="P502" s="78">
        <f t="shared" si="30"/>
        <v>0</v>
      </c>
      <c r="Q502" s="99" t="str">
        <f t="shared" si="31"/>
        <v/>
      </c>
      <c r="R502" s="99"/>
      <c r="S502" s="69"/>
      <c r="T502" s="69"/>
      <c r="U502" s="69"/>
      <c r="V502" s="69"/>
      <c r="W502" s="69"/>
      <c r="X502" s="69"/>
      <c r="Y502" s="69"/>
      <c r="Z502" s="69"/>
    </row>
    <row r="503" spans="3:26" ht="30" customHeight="1">
      <c r="C503" s="32"/>
      <c r="D503" s="12"/>
      <c r="E503" s="33"/>
      <c r="F503" s="34"/>
      <c r="G503" s="35"/>
      <c r="H503" s="36"/>
      <c r="I503" s="2">
        <v>497</v>
      </c>
      <c r="J503" s="76">
        <f>SUMIF(Entrada!$D$7:$D$3006,D503,Entrada!$H$7:$H$3006)</f>
        <v>0</v>
      </c>
      <c r="K503" s="76" t="e">
        <f>SUMIF(Entrada!$D$7:$D$3006,PG!D503,Entrada!$L$7:$L$3006)/SUMIF(Entrada!$D$7:$D$3006,PG!D503,Entrada!$H$7:$H$3006)</f>
        <v>#DIV/0!</v>
      </c>
      <c r="L503" s="76">
        <f>SUMIF(Saída!$D$7:$D$3006,PG!D503,Saída!$G$7:$G$3006)</f>
        <v>0</v>
      </c>
      <c r="M503" s="76">
        <f>SUMIF(Saída!$D$7:$D$3006,PG!D503,Saída!$I$7:$I$3006)</f>
        <v>0</v>
      </c>
      <c r="N503" s="77">
        <f t="shared" si="28"/>
        <v>0</v>
      </c>
      <c r="O503" s="77">
        <f t="shared" si="29"/>
        <v>0</v>
      </c>
      <c r="P503" s="78">
        <f t="shared" si="30"/>
        <v>0</v>
      </c>
      <c r="Q503" s="99" t="str">
        <f t="shared" si="31"/>
        <v/>
      </c>
      <c r="R503" s="99"/>
      <c r="S503" s="69"/>
      <c r="T503" s="69"/>
      <c r="U503" s="69"/>
      <c r="V503" s="69"/>
      <c r="W503" s="69"/>
      <c r="X503" s="69"/>
      <c r="Y503" s="69"/>
      <c r="Z503" s="69"/>
    </row>
    <row r="504" spans="3:26" ht="30" customHeight="1">
      <c r="C504" s="32"/>
      <c r="D504" s="12"/>
      <c r="E504" s="33"/>
      <c r="F504" s="34"/>
      <c r="G504" s="35"/>
      <c r="H504" s="36"/>
      <c r="I504" s="2">
        <v>498</v>
      </c>
      <c r="J504" s="76">
        <f>SUMIF(Entrada!$D$7:$D$3006,D504,Entrada!$H$7:$H$3006)</f>
        <v>0</v>
      </c>
      <c r="K504" s="76" t="e">
        <f>SUMIF(Entrada!$D$7:$D$3006,PG!D504,Entrada!$L$7:$L$3006)/SUMIF(Entrada!$D$7:$D$3006,PG!D504,Entrada!$H$7:$H$3006)</f>
        <v>#DIV/0!</v>
      </c>
      <c r="L504" s="76">
        <f>SUMIF(Saída!$D$7:$D$3006,PG!D504,Saída!$G$7:$G$3006)</f>
        <v>0</v>
      </c>
      <c r="M504" s="76">
        <f>SUMIF(Saída!$D$7:$D$3006,PG!D504,Saída!$I$7:$I$3006)</f>
        <v>0</v>
      </c>
      <c r="N504" s="77">
        <f t="shared" si="28"/>
        <v>0</v>
      </c>
      <c r="O504" s="77">
        <f t="shared" si="29"/>
        <v>0</v>
      </c>
      <c r="P504" s="78">
        <f t="shared" si="30"/>
        <v>0</v>
      </c>
      <c r="Q504" s="99" t="str">
        <f t="shared" si="31"/>
        <v/>
      </c>
      <c r="R504" s="99"/>
      <c r="S504" s="69"/>
      <c r="T504" s="69"/>
      <c r="U504" s="69"/>
      <c r="V504" s="69"/>
      <c r="W504" s="69"/>
      <c r="X504" s="69"/>
      <c r="Y504" s="69"/>
      <c r="Z504" s="69"/>
    </row>
    <row r="505" spans="3:26" ht="30" customHeight="1">
      <c r="C505" s="32"/>
      <c r="D505" s="12"/>
      <c r="E505" s="33"/>
      <c r="F505" s="34"/>
      <c r="G505" s="35"/>
      <c r="H505" s="36"/>
      <c r="I505" s="2">
        <v>499</v>
      </c>
      <c r="J505" s="76">
        <f>SUMIF(Entrada!$D$7:$D$3006,D505,Entrada!$H$7:$H$3006)</f>
        <v>0</v>
      </c>
      <c r="K505" s="76" t="e">
        <f>SUMIF(Entrada!$D$7:$D$3006,PG!D505,Entrada!$L$7:$L$3006)/SUMIF(Entrada!$D$7:$D$3006,PG!D505,Entrada!$H$7:$H$3006)</f>
        <v>#DIV/0!</v>
      </c>
      <c r="L505" s="76">
        <f>SUMIF(Saída!$D$7:$D$3006,PG!D505,Saída!$G$7:$G$3006)</f>
        <v>0</v>
      </c>
      <c r="M505" s="76">
        <f>SUMIF(Saída!$D$7:$D$3006,PG!D505,Saída!$I$7:$I$3006)</f>
        <v>0</v>
      </c>
      <c r="N505" s="77">
        <f t="shared" si="28"/>
        <v>0</v>
      </c>
      <c r="O505" s="77">
        <f t="shared" si="29"/>
        <v>0</v>
      </c>
      <c r="P505" s="78">
        <f t="shared" si="30"/>
        <v>0</v>
      </c>
      <c r="Q505" s="99" t="str">
        <f t="shared" si="31"/>
        <v/>
      </c>
      <c r="R505" s="99"/>
      <c r="S505" s="69"/>
      <c r="T505" s="69"/>
      <c r="U505" s="69"/>
      <c r="V505" s="69"/>
      <c r="W505" s="69"/>
      <c r="X505" s="69"/>
      <c r="Y505" s="69"/>
      <c r="Z505" s="69"/>
    </row>
    <row r="506" spans="3:26" ht="30" customHeight="1">
      <c r="C506" s="32"/>
      <c r="D506" s="12"/>
      <c r="E506" s="33"/>
      <c r="F506" s="34"/>
      <c r="G506" s="35"/>
      <c r="H506" s="36"/>
      <c r="I506" s="2">
        <v>500</v>
      </c>
      <c r="J506" s="76">
        <f>SUMIF(Entrada!$D$7:$D$3006,D506,Entrada!$H$7:$H$3006)</f>
        <v>0</v>
      </c>
      <c r="K506" s="76" t="e">
        <f>SUMIF(Entrada!$D$7:$D$3006,PG!D506,Entrada!$L$7:$L$3006)/SUMIF(Entrada!$D$7:$D$3006,PG!D506,Entrada!$H$7:$H$3006)</f>
        <v>#DIV/0!</v>
      </c>
      <c r="L506" s="76">
        <f>SUMIF(Saída!$D$7:$D$3006,PG!D506,Saída!$G$7:$G$3006)</f>
        <v>0</v>
      </c>
      <c r="M506" s="76">
        <f>SUMIF(Saída!$D$7:$D$3006,PG!D506,Saída!$I$7:$I$3006)</f>
        <v>0</v>
      </c>
      <c r="N506" s="77">
        <f t="shared" si="28"/>
        <v>0</v>
      </c>
      <c r="O506" s="77">
        <f t="shared" si="29"/>
        <v>0</v>
      </c>
      <c r="P506" s="78">
        <f t="shared" si="30"/>
        <v>0</v>
      </c>
      <c r="Q506" s="99" t="str">
        <f t="shared" si="31"/>
        <v/>
      </c>
      <c r="R506" s="99"/>
      <c r="S506" s="69"/>
      <c r="T506" s="69"/>
      <c r="U506" s="69"/>
      <c r="V506" s="69"/>
      <c r="W506" s="69"/>
      <c r="X506" s="69"/>
      <c r="Y506" s="69"/>
      <c r="Z506" s="69"/>
    </row>
    <row r="507" spans="3:26" ht="30" customHeight="1">
      <c r="C507" s="32"/>
      <c r="D507" s="12"/>
      <c r="E507" s="33"/>
      <c r="F507" s="34"/>
      <c r="G507" s="35"/>
      <c r="H507" s="36"/>
      <c r="I507" s="2">
        <v>501</v>
      </c>
      <c r="J507" s="76">
        <f>SUMIF(Entrada!$D$7:$D$3006,D507,Entrada!$H$7:$H$3006)</f>
        <v>0</v>
      </c>
      <c r="K507" s="76" t="e">
        <f>SUMIF(Entrada!$D$7:$D$3006,PG!D507,Entrada!$L$7:$L$3006)/SUMIF(Entrada!$D$7:$D$3006,PG!D507,Entrada!$H$7:$H$3006)</f>
        <v>#DIV/0!</v>
      </c>
      <c r="L507" s="76">
        <f>SUMIF(Saída!$D$7:$D$3006,PG!D507,Saída!$G$7:$G$3006)</f>
        <v>0</v>
      </c>
      <c r="M507" s="76">
        <f>SUMIF(Saída!$D$7:$D$3006,PG!D507,Saída!$I$7:$I$3006)</f>
        <v>0</v>
      </c>
      <c r="N507" s="77">
        <f t="shared" si="28"/>
        <v>0</v>
      </c>
      <c r="O507" s="77">
        <f t="shared" si="29"/>
        <v>0</v>
      </c>
      <c r="P507" s="78">
        <f t="shared" si="30"/>
        <v>0</v>
      </c>
      <c r="Q507" s="99" t="str">
        <f t="shared" si="31"/>
        <v/>
      </c>
      <c r="R507" s="99"/>
      <c r="S507" s="69"/>
      <c r="T507" s="69"/>
      <c r="U507" s="69"/>
      <c r="V507" s="69"/>
      <c r="W507" s="69"/>
      <c r="X507" s="69"/>
      <c r="Y507" s="69"/>
      <c r="Z507" s="69"/>
    </row>
    <row r="508" spans="3:26" ht="30" customHeight="1">
      <c r="C508" s="32"/>
      <c r="D508" s="12"/>
      <c r="E508" s="33"/>
      <c r="F508" s="34"/>
      <c r="G508" s="35"/>
      <c r="H508" s="36"/>
      <c r="I508" s="2">
        <v>502</v>
      </c>
      <c r="J508" s="76">
        <f>SUMIF(Entrada!$D$7:$D$3006,D508,Entrada!$H$7:$H$3006)</f>
        <v>0</v>
      </c>
      <c r="K508" s="76" t="e">
        <f>SUMIF(Entrada!$D$7:$D$3006,PG!D508,Entrada!$L$7:$L$3006)/SUMIF(Entrada!$D$7:$D$3006,PG!D508,Entrada!$H$7:$H$3006)</f>
        <v>#DIV/0!</v>
      </c>
      <c r="L508" s="76">
        <f>SUMIF(Saída!$D$7:$D$3006,PG!D508,Saída!$G$7:$G$3006)</f>
        <v>0</v>
      </c>
      <c r="M508" s="76">
        <f>SUMIF(Saída!$D$7:$D$3006,PG!D508,Saída!$I$7:$I$3006)</f>
        <v>0</v>
      </c>
      <c r="N508" s="77">
        <f t="shared" si="28"/>
        <v>0</v>
      </c>
      <c r="O508" s="77">
        <f t="shared" si="29"/>
        <v>0</v>
      </c>
      <c r="P508" s="78">
        <f t="shared" si="30"/>
        <v>0</v>
      </c>
      <c r="Q508" s="99" t="str">
        <f t="shared" si="31"/>
        <v/>
      </c>
      <c r="R508" s="99"/>
      <c r="S508" s="69"/>
      <c r="T508" s="69"/>
      <c r="U508" s="69"/>
      <c r="V508" s="69"/>
      <c r="W508" s="69"/>
      <c r="X508" s="69"/>
      <c r="Y508" s="69"/>
      <c r="Z508" s="69"/>
    </row>
    <row r="509" spans="3:26" ht="30" customHeight="1">
      <c r="C509" s="32"/>
      <c r="D509" s="12"/>
      <c r="E509" s="33"/>
      <c r="F509" s="34"/>
      <c r="G509" s="35"/>
      <c r="H509" s="36"/>
      <c r="I509" s="2">
        <v>503</v>
      </c>
      <c r="J509" s="76">
        <f>SUMIF(Entrada!$D$7:$D$3006,D509,Entrada!$H$7:$H$3006)</f>
        <v>0</v>
      </c>
      <c r="K509" s="76" t="e">
        <f>SUMIF(Entrada!$D$7:$D$3006,PG!D509,Entrada!$L$7:$L$3006)/SUMIF(Entrada!$D$7:$D$3006,PG!D509,Entrada!$H$7:$H$3006)</f>
        <v>#DIV/0!</v>
      </c>
      <c r="L509" s="76">
        <f>SUMIF(Saída!$D$7:$D$3006,PG!D509,Saída!$G$7:$G$3006)</f>
        <v>0</v>
      </c>
      <c r="M509" s="76">
        <f>SUMIF(Saída!$D$7:$D$3006,PG!D509,Saída!$I$7:$I$3006)</f>
        <v>0</v>
      </c>
      <c r="N509" s="77">
        <f t="shared" si="28"/>
        <v>0</v>
      </c>
      <c r="O509" s="77">
        <f t="shared" si="29"/>
        <v>0</v>
      </c>
      <c r="P509" s="78">
        <f t="shared" si="30"/>
        <v>0</v>
      </c>
      <c r="Q509" s="99" t="str">
        <f t="shared" si="31"/>
        <v/>
      </c>
      <c r="R509" s="99"/>
      <c r="S509" s="69"/>
      <c r="T509" s="69"/>
      <c r="U509" s="69"/>
      <c r="V509" s="69"/>
      <c r="W509" s="69"/>
      <c r="X509" s="69"/>
      <c r="Y509" s="69"/>
      <c r="Z509" s="69"/>
    </row>
    <row r="510" spans="3:26" ht="30" customHeight="1">
      <c r="C510" s="32"/>
      <c r="D510" s="12"/>
      <c r="E510" s="33"/>
      <c r="F510" s="34"/>
      <c r="G510" s="35"/>
      <c r="H510" s="36"/>
      <c r="I510" s="2">
        <v>504</v>
      </c>
      <c r="J510" s="76">
        <f>SUMIF(Entrada!$D$7:$D$3006,D510,Entrada!$H$7:$H$3006)</f>
        <v>0</v>
      </c>
      <c r="K510" s="76" t="e">
        <f>SUMIF(Entrada!$D$7:$D$3006,PG!D510,Entrada!$L$7:$L$3006)/SUMIF(Entrada!$D$7:$D$3006,PG!D510,Entrada!$H$7:$H$3006)</f>
        <v>#DIV/0!</v>
      </c>
      <c r="L510" s="76">
        <f>SUMIF(Saída!$D$7:$D$3006,PG!D510,Saída!$G$7:$G$3006)</f>
        <v>0</v>
      </c>
      <c r="M510" s="76">
        <f>SUMIF(Saída!$D$7:$D$3006,PG!D510,Saída!$I$7:$I$3006)</f>
        <v>0</v>
      </c>
      <c r="N510" s="77">
        <f t="shared" si="28"/>
        <v>0</v>
      </c>
      <c r="O510" s="77">
        <f t="shared" si="29"/>
        <v>0</v>
      </c>
      <c r="P510" s="78">
        <f t="shared" si="30"/>
        <v>0</v>
      </c>
      <c r="Q510" s="99" t="str">
        <f t="shared" si="31"/>
        <v/>
      </c>
      <c r="R510" s="99"/>
      <c r="S510" s="69"/>
      <c r="T510" s="69"/>
      <c r="U510" s="69"/>
      <c r="V510" s="69"/>
      <c r="W510" s="69"/>
      <c r="X510" s="69"/>
      <c r="Y510" s="69"/>
      <c r="Z510" s="69"/>
    </row>
    <row r="511" spans="3:26" ht="30" customHeight="1">
      <c r="C511" s="32"/>
      <c r="D511" s="12"/>
      <c r="E511" s="33"/>
      <c r="F511" s="34"/>
      <c r="G511" s="35"/>
      <c r="H511" s="36"/>
      <c r="I511" s="2">
        <v>505</v>
      </c>
      <c r="J511" s="76">
        <f>SUMIF(Entrada!$D$7:$D$3006,D511,Entrada!$H$7:$H$3006)</f>
        <v>0</v>
      </c>
      <c r="K511" s="76" t="e">
        <f>SUMIF(Entrada!$D$7:$D$3006,PG!D511,Entrada!$L$7:$L$3006)/SUMIF(Entrada!$D$7:$D$3006,PG!D511,Entrada!$H$7:$H$3006)</f>
        <v>#DIV/0!</v>
      </c>
      <c r="L511" s="76">
        <f>SUMIF(Saída!$D$7:$D$3006,PG!D511,Saída!$G$7:$G$3006)</f>
        <v>0</v>
      </c>
      <c r="M511" s="76">
        <f>SUMIF(Saída!$D$7:$D$3006,PG!D511,Saída!$I$7:$I$3006)</f>
        <v>0</v>
      </c>
      <c r="N511" s="77">
        <f t="shared" si="28"/>
        <v>0</v>
      </c>
      <c r="O511" s="77">
        <f t="shared" si="29"/>
        <v>0</v>
      </c>
      <c r="P511" s="78">
        <f t="shared" si="30"/>
        <v>0</v>
      </c>
      <c r="Q511" s="99" t="str">
        <f t="shared" si="31"/>
        <v/>
      </c>
      <c r="R511" s="99"/>
      <c r="S511" s="69"/>
      <c r="T511" s="69"/>
      <c r="U511" s="69"/>
      <c r="V511" s="69"/>
      <c r="W511" s="69"/>
      <c r="X511" s="69"/>
      <c r="Y511" s="69"/>
      <c r="Z511" s="69"/>
    </row>
    <row r="512" spans="3:26" ht="30" customHeight="1">
      <c r="C512" s="32"/>
      <c r="D512" s="12"/>
      <c r="E512" s="33"/>
      <c r="F512" s="34"/>
      <c r="G512" s="35"/>
      <c r="H512" s="36"/>
      <c r="I512" s="2">
        <v>506</v>
      </c>
      <c r="J512" s="76">
        <f>SUMIF(Entrada!$D$7:$D$3006,D512,Entrada!$H$7:$H$3006)</f>
        <v>0</v>
      </c>
      <c r="K512" s="76" t="e">
        <f>SUMIF(Entrada!$D$7:$D$3006,PG!D512,Entrada!$L$7:$L$3006)/SUMIF(Entrada!$D$7:$D$3006,PG!D512,Entrada!$H$7:$H$3006)</f>
        <v>#DIV/0!</v>
      </c>
      <c r="L512" s="76">
        <f>SUMIF(Saída!$D$7:$D$3006,PG!D512,Saída!$G$7:$G$3006)</f>
        <v>0</v>
      </c>
      <c r="M512" s="76">
        <f>SUMIF(Saída!$D$7:$D$3006,PG!D512,Saída!$I$7:$I$3006)</f>
        <v>0</v>
      </c>
      <c r="N512" s="77">
        <f t="shared" si="28"/>
        <v>0</v>
      </c>
      <c r="O512" s="77">
        <f t="shared" si="29"/>
        <v>0</v>
      </c>
      <c r="P512" s="78">
        <f t="shared" si="30"/>
        <v>0</v>
      </c>
      <c r="Q512" s="99" t="str">
        <f t="shared" si="31"/>
        <v/>
      </c>
      <c r="R512" s="99"/>
      <c r="S512" s="69"/>
      <c r="T512" s="69"/>
      <c r="U512" s="69"/>
      <c r="V512" s="69"/>
      <c r="W512" s="69"/>
      <c r="X512" s="69"/>
      <c r="Y512" s="69"/>
      <c r="Z512" s="69"/>
    </row>
    <row r="513" spans="3:26" ht="30" customHeight="1">
      <c r="C513" s="32"/>
      <c r="D513" s="12"/>
      <c r="E513" s="33"/>
      <c r="F513" s="34"/>
      <c r="G513" s="35"/>
      <c r="H513" s="36"/>
      <c r="I513" s="2">
        <v>507</v>
      </c>
      <c r="J513" s="76">
        <f>SUMIF(Entrada!$D$7:$D$3006,D513,Entrada!$H$7:$H$3006)</f>
        <v>0</v>
      </c>
      <c r="K513" s="76" t="e">
        <f>SUMIF(Entrada!$D$7:$D$3006,PG!D513,Entrada!$L$7:$L$3006)/SUMIF(Entrada!$D$7:$D$3006,PG!D513,Entrada!$H$7:$H$3006)</f>
        <v>#DIV/0!</v>
      </c>
      <c r="L513" s="76">
        <f>SUMIF(Saída!$D$7:$D$3006,PG!D513,Saída!$G$7:$G$3006)</f>
        <v>0</v>
      </c>
      <c r="M513" s="76">
        <f>SUMIF(Saída!$D$7:$D$3006,PG!D513,Saída!$I$7:$I$3006)</f>
        <v>0</v>
      </c>
      <c r="N513" s="77">
        <f t="shared" si="28"/>
        <v>0</v>
      </c>
      <c r="O513" s="77">
        <f t="shared" si="29"/>
        <v>0</v>
      </c>
      <c r="P513" s="78">
        <f t="shared" si="30"/>
        <v>0</v>
      </c>
      <c r="Q513" s="99" t="str">
        <f t="shared" si="31"/>
        <v/>
      </c>
      <c r="R513" s="99"/>
      <c r="S513" s="69"/>
      <c r="T513" s="69"/>
      <c r="U513" s="69"/>
      <c r="V513" s="69"/>
      <c r="W513" s="69"/>
      <c r="X513" s="69"/>
      <c r="Y513" s="69"/>
      <c r="Z513" s="69"/>
    </row>
    <row r="514" spans="3:26" ht="30" customHeight="1">
      <c r="C514" s="32"/>
      <c r="D514" s="12"/>
      <c r="E514" s="33"/>
      <c r="F514" s="34"/>
      <c r="G514" s="35"/>
      <c r="H514" s="36"/>
      <c r="I514" s="2">
        <v>508</v>
      </c>
      <c r="J514" s="76">
        <f>SUMIF(Entrada!$D$7:$D$3006,D514,Entrada!$H$7:$H$3006)</f>
        <v>0</v>
      </c>
      <c r="K514" s="76" t="e">
        <f>SUMIF(Entrada!$D$7:$D$3006,PG!D514,Entrada!$L$7:$L$3006)/SUMIF(Entrada!$D$7:$D$3006,PG!D514,Entrada!$H$7:$H$3006)</f>
        <v>#DIV/0!</v>
      </c>
      <c r="L514" s="76">
        <f>SUMIF(Saída!$D$7:$D$3006,PG!D514,Saída!$G$7:$G$3006)</f>
        <v>0</v>
      </c>
      <c r="M514" s="76">
        <f>SUMIF(Saída!$D$7:$D$3006,PG!D514,Saída!$I$7:$I$3006)</f>
        <v>0</v>
      </c>
      <c r="N514" s="77">
        <f t="shared" si="28"/>
        <v>0</v>
      </c>
      <c r="O514" s="77">
        <f t="shared" si="29"/>
        <v>0</v>
      </c>
      <c r="P514" s="78">
        <f t="shared" si="30"/>
        <v>0</v>
      </c>
      <c r="Q514" s="99" t="str">
        <f t="shared" si="31"/>
        <v/>
      </c>
      <c r="R514" s="99"/>
      <c r="S514" s="69"/>
      <c r="T514" s="69"/>
      <c r="U514" s="69"/>
      <c r="V514" s="69"/>
      <c r="W514" s="69"/>
      <c r="X514" s="69"/>
      <c r="Y514" s="69"/>
      <c r="Z514" s="69"/>
    </row>
    <row r="515" spans="3:26" ht="30" customHeight="1">
      <c r="C515" s="32"/>
      <c r="D515" s="12"/>
      <c r="E515" s="33"/>
      <c r="F515" s="34"/>
      <c r="G515" s="35"/>
      <c r="H515" s="36"/>
      <c r="I515" s="2">
        <v>509</v>
      </c>
      <c r="J515" s="76">
        <f>SUMIF(Entrada!$D$7:$D$3006,D515,Entrada!$H$7:$H$3006)</f>
        <v>0</v>
      </c>
      <c r="K515" s="76" t="e">
        <f>SUMIF(Entrada!$D$7:$D$3006,PG!D515,Entrada!$L$7:$L$3006)/SUMIF(Entrada!$D$7:$D$3006,PG!D515,Entrada!$H$7:$H$3006)</f>
        <v>#DIV/0!</v>
      </c>
      <c r="L515" s="76">
        <f>SUMIF(Saída!$D$7:$D$3006,PG!D515,Saída!$G$7:$G$3006)</f>
        <v>0</v>
      </c>
      <c r="M515" s="76">
        <f>SUMIF(Saída!$D$7:$D$3006,PG!D515,Saída!$I$7:$I$3006)</f>
        <v>0</v>
      </c>
      <c r="N515" s="77">
        <f t="shared" si="28"/>
        <v>0</v>
      </c>
      <c r="O515" s="77">
        <f t="shared" si="29"/>
        <v>0</v>
      </c>
      <c r="P515" s="78">
        <f t="shared" si="30"/>
        <v>0</v>
      </c>
      <c r="Q515" s="99" t="str">
        <f t="shared" si="31"/>
        <v/>
      </c>
      <c r="R515" s="99"/>
      <c r="S515" s="69"/>
      <c r="T515" s="69"/>
      <c r="U515" s="69"/>
      <c r="V515" s="69"/>
      <c r="W515" s="69"/>
      <c r="X515" s="69"/>
      <c r="Y515" s="69"/>
      <c r="Z515" s="69"/>
    </row>
    <row r="516" spans="3:26" ht="30" customHeight="1">
      <c r="C516" s="32"/>
      <c r="D516" s="12"/>
      <c r="E516" s="33"/>
      <c r="F516" s="34"/>
      <c r="G516" s="35"/>
      <c r="H516" s="36"/>
      <c r="I516" s="2">
        <v>510</v>
      </c>
      <c r="J516" s="76">
        <f>SUMIF(Entrada!$D$7:$D$3006,D516,Entrada!$H$7:$H$3006)</f>
        <v>0</v>
      </c>
      <c r="K516" s="76" t="e">
        <f>SUMIF(Entrada!$D$7:$D$3006,PG!D516,Entrada!$L$7:$L$3006)/SUMIF(Entrada!$D$7:$D$3006,PG!D516,Entrada!$H$7:$H$3006)</f>
        <v>#DIV/0!</v>
      </c>
      <c r="L516" s="76">
        <f>SUMIF(Saída!$D$7:$D$3006,PG!D516,Saída!$G$7:$G$3006)</f>
        <v>0</v>
      </c>
      <c r="M516" s="76">
        <f>SUMIF(Saída!$D$7:$D$3006,PG!D516,Saída!$I$7:$I$3006)</f>
        <v>0</v>
      </c>
      <c r="N516" s="77">
        <f t="shared" si="28"/>
        <v>0</v>
      </c>
      <c r="O516" s="77">
        <f t="shared" si="29"/>
        <v>0</v>
      </c>
      <c r="P516" s="78">
        <f t="shared" si="30"/>
        <v>0</v>
      </c>
      <c r="Q516" s="99" t="str">
        <f t="shared" si="31"/>
        <v/>
      </c>
      <c r="R516" s="99"/>
      <c r="S516" s="69"/>
      <c r="T516" s="69"/>
      <c r="U516" s="69"/>
      <c r="V516" s="69"/>
      <c r="W516" s="69"/>
      <c r="X516" s="69"/>
      <c r="Y516" s="69"/>
      <c r="Z516" s="69"/>
    </row>
    <row r="517" spans="3:26" ht="30" customHeight="1">
      <c r="C517" s="32"/>
      <c r="D517" s="12"/>
      <c r="E517" s="33"/>
      <c r="F517" s="34"/>
      <c r="G517" s="35"/>
      <c r="H517" s="36"/>
      <c r="I517" s="2">
        <v>511</v>
      </c>
      <c r="J517" s="76">
        <f>SUMIF(Entrada!$D$7:$D$3006,D517,Entrada!$H$7:$H$3006)</f>
        <v>0</v>
      </c>
      <c r="K517" s="76" t="e">
        <f>SUMIF(Entrada!$D$7:$D$3006,PG!D517,Entrada!$L$7:$L$3006)/SUMIF(Entrada!$D$7:$D$3006,PG!D517,Entrada!$H$7:$H$3006)</f>
        <v>#DIV/0!</v>
      </c>
      <c r="L517" s="76">
        <f>SUMIF(Saída!$D$7:$D$3006,PG!D517,Saída!$G$7:$G$3006)</f>
        <v>0</v>
      </c>
      <c r="M517" s="76">
        <f>SUMIF(Saída!$D$7:$D$3006,PG!D517,Saída!$I$7:$I$3006)</f>
        <v>0</v>
      </c>
      <c r="N517" s="77">
        <f t="shared" si="28"/>
        <v>0</v>
      </c>
      <c r="O517" s="77">
        <f t="shared" si="29"/>
        <v>0</v>
      </c>
      <c r="P517" s="78">
        <f t="shared" si="30"/>
        <v>0</v>
      </c>
      <c r="Q517" s="99" t="str">
        <f t="shared" si="31"/>
        <v/>
      </c>
      <c r="R517" s="99"/>
      <c r="S517" s="69"/>
      <c r="T517" s="69"/>
      <c r="U517" s="69"/>
      <c r="V517" s="69"/>
      <c r="W517" s="69"/>
      <c r="X517" s="69"/>
      <c r="Y517" s="69"/>
      <c r="Z517" s="69"/>
    </row>
    <row r="518" spans="3:26" ht="30" customHeight="1">
      <c r="C518" s="32"/>
      <c r="D518" s="12"/>
      <c r="E518" s="33"/>
      <c r="F518" s="34"/>
      <c r="G518" s="35"/>
      <c r="H518" s="36"/>
      <c r="I518" s="2">
        <v>512</v>
      </c>
      <c r="J518" s="76">
        <f>SUMIF(Entrada!$D$7:$D$3006,D518,Entrada!$H$7:$H$3006)</f>
        <v>0</v>
      </c>
      <c r="K518" s="76" t="e">
        <f>SUMIF(Entrada!$D$7:$D$3006,PG!D518,Entrada!$L$7:$L$3006)/SUMIF(Entrada!$D$7:$D$3006,PG!D518,Entrada!$H$7:$H$3006)</f>
        <v>#DIV/0!</v>
      </c>
      <c r="L518" s="76">
        <f>SUMIF(Saída!$D$7:$D$3006,PG!D518,Saída!$G$7:$G$3006)</f>
        <v>0</v>
      </c>
      <c r="M518" s="76">
        <f>SUMIF(Saída!$D$7:$D$3006,PG!D518,Saída!$I$7:$I$3006)</f>
        <v>0</v>
      </c>
      <c r="N518" s="77">
        <f t="shared" si="28"/>
        <v>0</v>
      </c>
      <c r="O518" s="77">
        <f t="shared" si="29"/>
        <v>0</v>
      </c>
      <c r="P518" s="78">
        <f t="shared" si="30"/>
        <v>0</v>
      </c>
      <c r="Q518" s="99" t="str">
        <f t="shared" si="31"/>
        <v/>
      </c>
      <c r="R518" s="99"/>
      <c r="S518" s="69"/>
      <c r="T518" s="69"/>
      <c r="U518" s="69"/>
      <c r="V518" s="69"/>
      <c r="W518" s="69"/>
      <c r="X518" s="69"/>
      <c r="Y518" s="69"/>
      <c r="Z518" s="69"/>
    </row>
    <row r="519" spans="3:26" ht="30" customHeight="1">
      <c r="C519" s="32"/>
      <c r="D519" s="12"/>
      <c r="E519" s="33"/>
      <c r="F519" s="34"/>
      <c r="G519" s="35"/>
      <c r="H519" s="36"/>
      <c r="I519" s="2">
        <v>513</v>
      </c>
      <c r="J519" s="76">
        <f>SUMIF(Entrada!$D$7:$D$3006,D519,Entrada!$H$7:$H$3006)</f>
        <v>0</v>
      </c>
      <c r="K519" s="76" t="e">
        <f>SUMIF(Entrada!$D$7:$D$3006,PG!D519,Entrada!$L$7:$L$3006)/SUMIF(Entrada!$D$7:$D$3006,PG!D519,Entrada!$H$7:$H$3006)</f>
        <v>#DIV/0!</v>
      </c>
      <c r="L519" s="76">
        <f>SUMIF(Saída!$D$7:$D$3006,PG!D519,Saída!$G$7:$G$3006)</f>
        <v>0</v>
      </c>
      <c r="M519" s="76">
        <f>SUMIF(Saída!$D$7:$D$3006,PG!D519,Saída!$I$7:$I$3006)</f>
        <v>0</v>
      </c>
      <c r="N519" s="77">
        <f t="shared" si="28"/>
        <v>0</v>
      </c>
      <c r="O519" s="77">
        <f t="shared" si="29"/>
        <v>0</v>
      </c>
      <c r="P519" s="78">
        <f t="shared" si="30"/>
        <v>0</v>
      </c>
      <c r="Q519" s="99" t="str">
        <f t="shared" si="31"/>
        <v/>
      </c>
      <c r="R519" s="99"/>
      <c r="S519" s="69"/>
      <c r="T519" s="69"/>
      <c r="U519" s="69"/>
      <c r="V519" s="69"/>
      <c r="W519" s="69"/>
      <c r="X519" s="69"/>
      <c r="Y519" s="69"/>
      <c r="Z519" s="69"/>
    </row>
    <row r="520" spans="3:26" ht="30" customHeight="1">
      <c r="C520" s="32"/>
      <c r="D520" s="12"/>
      <c r="E520" s="33"/>
      <c r="F520" s="34"/>
      <c r="G520" s="35"/>
      <c r="H520" s="36"/>
      <c r="I520" s="2">
        <v>514</v>
      </c>
      <c r="J520" s="76">
        <f>SUMIF(Entrada!$D$7:$D$3006,D520,Entrada!$H$7:$H$3006)</f>
        <v>0</v>
      </c>
      <c r="K520" s="76" t="e">
        <f>SUMIF(Entrada!$D$7:$D$3006,PG!D520,Entrada!$L$7:$L$3006)/SUMIF(Entrada!$D$7:$D$3006,PG!D520,Entrada!$H$7:$H$3006)</f>
        <v>#DIV/0!</v>
      </c>
      <c r="L520" s="76">
        <f>SUMIF(Saída!$D$7:$D$3006,PG!D520,Saída!$G$7:$G$3006)</f>
        <v>0</v>
      </c>
      <c r="M520" s="76">
        <f>SUMIF(Saída!$D$7:$D$3006,PG!D520,Saída!$I$7:$I$3006)</f>
        <v>0</v>
      </c>
      <c r="N520" s="77">
        <f t="shared" ref="N520:N583" si="32">J520+F520-L520</f>
        <v>0</v>
      </c>
      <c r="O520" s="77">
        <f t="shared" ref="O520:O583" si="33">IFERROR(((F520*H520)+(J520*K520))/(F520+J520),H520)</f>
        <v>0</v>
      </c>
      <c r="P520" s="78">
        <f t="shared" ref="P520:P583" si="34">F520*H520</f>
        <v>0</v>
      </c>
      <c r="Q520" s="99" t="str">
        <f t="shared" ref="Q520:Q583" si="35">IF(E520="","",IF(N520&gt;E520,1,0))</f>
        <v/>
      </c>
      <c r="R520" s="99"/>
      <c r="S520" s="69"/>
      <c r="T520" s="69"/>
      <c r="U520" s="69"/>
      <c r="V520" s="69"/>
      <c r="W520" s="69"/>
      <c r="X520" s="69"/>
      <c r="Y520" s="69"/>
      <c r="Z520" s="69"/>
    </row>
    <row r="521" spans="3:26" ht="30" customHeight="1">
      <c r="C521" s="32"/>
      <c r="D521" s="12"/>
      <c r="E521" s="33"/>
      <c r="F521" s="34"/>
      <c r="G521" s="35"/>
      <c r="H521" s="36"/>
      <c r="I521" s="2">
        <v>515</v>
      </c>
      <c r="J521" s="76">
        <f>SUMIF(Entrada!$D$7:$D$3006,D521,Entrada!$H$7:$H$3006)</f>
        <v>0</v>
      </c>
      <c r="K521" s="76" t="e">
        <f>SUMIF(Entrada!$D$7:$D$3006,PG!D521,Entrada!$L$7:$L$3006)/SUMIF(Entrada!$D$7:$D$3006,PG!D521,Entrada!$H$7:$H$3006)</f>
        <v>#DIV/0!</v>
      </c>
      <c r="L521" s="76">
        <f>SUMIF(Saída!$D$7:$D$3006,PG!D521,Saída!$G$7:$G$3006)</f>
        <v>0</v>
      </c>
      <c r="M521" s="76">
        <f>SUMIF(Saída!$D$7:$D$3006,PG!D521,Saída!$I$7:$I$3006)</f>
        <v>0</v>
      </c>
      <c r="N521" s="77">
        <f t="shared" si="32"/>
        <v>0</v>
      </c>
      <c r="O521" s="77">
        <f t="shared" si="33"/>
        <v>0</v>
      </c>
      <c r="P521" s="78">
        <f t="shared" si="34"/>
        <v>0</v>
      </c>
      <c r="Q521" s="99" t="str">
        <f t="shared" si="35"/>
        <v/>
      </c>
      <c r="R521" s="99"/>
      <c r="S521" s="69"/>
      <c r="T521" s="69"/>
      <c r="U521" s="69"/>
      <c r="V521" s="69"/>
      <c r="W521" s="69"/>
      <c r="X521" s="69"/>
      <c r="Y521" s="69"/>
      <c r="Z521" s="69"/>
    </row>
    <row r="522" spans="3:26" ht="30" customHeight="1">
      <c r="C522" s="32"/>
      <c r="D522" s="12"/>
      <c r="E522" s="33"/>
      <c r="F522" s="34"/>
      <c r="G522" s="35"/>
      <c r="H522" s="36"/>
      <c r="I522" s="2">
        <v>516</v>
      </c>
      <c r="J522" s="76">
        <f>SUMIF(Entrada!$D$7:$D$3006,D522,Entrada!$H$7:$H$3006)</f>
        <v>0</v>
      </c>
      <c r="K522" s="76" t="e">
        <f>SUMIF(Entrada!$D$7:$D$3006,PG!D522,Entrada!$L$7:$L$3006)/SUMIF(Entrada!$D$7:$D$3006,PG!D522,Entrada!$H$7:$H$3006)</f>
        <v>#DIV/0!</v>
      </c>
      <c r="L522" s="76">
        <f>SUMIF(Saída!$D$7:$D$3006,PG!D522,Saída!$G$7:$G$3006)</f>
        <v>0</v>
      </c>
      <c r="M522" s="76">
        <f>SUMIF(Saída!$D$7:$D$3006,PG!D522,Saída!$I$7:$I$3006)</f>
        <v>0</v>
      </c>
      <c r="N522" s="77">
        <f t="shared" si="32"/>
        <v>0</v>
      </c>
      <c r="O522" s="77">
        <f t="shared" si="33"/>
        <v>0</v>
      </c>
      <c r="P522" s="78">
        <f t="shared" si="34"/>
        <v>0</v>
      </c>
      <c r="Q522" s="99" t="str">
        <f t="shared" si="35"/>
        <v/>
      </c>
      <c r="R522" s="99"/>
      <c r="S522" s="69"/>
      <c r="T522" s="69"/>
      <c r="U522" s="69"/>
      <c r="V522" s="69"/>
      <c r="W522" s="69"/>
      <c r="X522" s="69"/>
      <c r="Y522" s="69"/>
      <c r="Z522" s="69"/>
    </row>
    <row r="523" spans="3:26" ht="30" customHeight="1">
      <c r="C523" s="32"/>
      <c r="D523" s="12"/>
      <c r="E523" s="33"/>
      <c r="F523" s="34"/>
      <c r="G523" s="35"/>
      <c r="H523" s="36"/>
      <c r="I523" s="2">
        <v>517</v>
      </c>
      <c r="J523" s="76">
        <f>SUMIF(Entrada!$D$7:$D$3006,D523,Entrada!$H$7:$H$3006)</f>
        <v>0</v>
      </c>
      <c r="K523" s="76" t="e">
        <f>SUMIF(Entrada!$D$7:$D$3006,PG!D523,Entrada!$L$7:$L$3006)/SUMIF(Entrada!$D$7:$D$3006,PG!D523,Entrada!$H$7:$H$3006)</f>
        <v>#DIV/0!</v>
      </c>
      <c r="L523" s="76">
        <f>SUMIF(Saída!$D$7:$D$3006,PG!D523,Saída!$G$7:$G$3006)</f>
        <v>0</v>
      </c>
      <c r="M523" s="76">
        <f>SUMIF(Saída!$D$7:$D$3006,PG!D523,Saída!$I$7:$I$3006)</f>
        <v>0</v>
      </c>
      <c r="N523" s="77">
        <f t="shared" si="32"/>
        <v>0</v>
      </c>
      <c r="O523" s="77">
        <f t="shared" si="33"/>
        <v>0</v>
      </c>
      <c r="P523" s="78">
        <f t="shared" si="34"/>
        <v>0</v>
      </c>
      <c r="Q523" s="99" t="str">
        <f t="shared" si="35"/>
        <v/>
      </c>
      <c r="R523" s="99"/>
      <c r="S523" s="69"/>
      <c r="T523" s="69"/>
      <c r="U523" s="69"/>
      <c r="V523" s="69"/>
      <c r="W523" s="69"/>
      <c r="X523" s="69"/>
      <c r="Y523" s="69"/>
      <c r="Z523" s="69"/>
    </row>
    <row r="524" spans="3:26" ht="30" customHeight="1">
      <c r="C524" s="32"/>
      <c r="D524" s="12"/>
      <c r="E524" s="33"/>
      <c r="F524" s="34"/>
      <c r="G524" s="35"/>
      <c r="H524" s="36"/>
      <c r="I524" s="2">
        <v>518</v>
      </c>
      <c r="J524" s="76">
        <f>SUMIF(Entrada!$D$7:$D$3006,D524,Entrada!$H$7:$H$3006)</f>
        <v>0</v>
      </c>
      <c r="K524" s="76" t="e">
        <f>SUMIF(Entrada!$D$7:$D$3006,PG!D524,Entrada!$L$7:$L$3006)/SUMIF(Entrada!$D$7:$D$3006,PG!D524,Entrada!$H$7:$H$3006)</f>
        <v>#DIV/0!</v>
      </c>
      <c r="L524" s="76">
        <f>SUMIF(Saída!$D$7:$D$3006,PG!D524,Saída!$G$7:$G$3006)</f>
        <v>0</v>
      </c>
      <c r="M524" s="76">
        <f>SUMIF(Saída!$D$7:$D$3006,PG!D524,Saída!$I$7:$I$3006)</f>
        <v>0</v>
      </c>
      <c r="N524" s="77">
        <f t="shared" si="32"/>
        <v>0</v>
      </c>
      <c r="O524" s="77">
        <f t="shared" si="33"/>
        <v>0</v>
      </c>
      <c r="P524" s="78">
        <f t="shared" si="34"/>
        <v>0</v>
      </c>
      <c r="Q524" s="99" t="str">
        <f t="shared" si="35"/>
        <v/>
      </c>
      <c r="R524" s="99"/>
      <c r="S524" s="69"/>
      <c r="T524" s="69"/>
      <c r="U524" s="69"/>
      <c r="V524" s="69"/>
      <c r="W524" s="69"/>
      <c r="X524" s="69"/>
      <c r="Y524" s="69"/>
      <c r="Z524" s="69"/>
    </row>
    <row r="525" spans="3:26" ht="30" customHeight="1">
      <c r="C525" s="32"/>
      <c r="D525" s="12"/>
      <c r="E525" s="33"/>
      <c r="F525" s="34"/>
      <c r="G525" s="35"/>
      <c r="H525" s="36"/>
      <c r="I525" s="2">
        <v>519</v>
      </c>
      <c r="J525" s="76">
        <f>SUMIF(Entrada!$D$7:$D$3006,D525,Entrada!$H$7:$H$3006)</f>
        <v>0</v>
      </c>
      <c r="K525" s="76" t="e">
        <f>SUMIF(Entrada!$D$7:$D$3006,PG!D525,Entrada!$L$7:$L$3006)/SUMIF(Entrada!$D$7:$D$3006,PG!D525,Entrada!$H$7:$H$3006)</f>
        <v>#DIV/0!</v>
      </c>
      <c r="L525" s="76">
        <f>SUMIF(Saída!$D$7:$D$3006,PG!D525,Saída!$G$7:$G$3006)</f>
        <v>0</v>
      </c>
      <c r="M525" s="76">
        <f>SUMIF(Saída!$D$7:$D$3006,PG!D525,Saída!$I$7:$I$3006)</f>
        <v>0</v>
      </c>
      <c r="N525" s="77">
        <f t="shared" si="32"/>
        <v>0</v>
      </c>
      <c r="O525" s="77">
        <f t="shared" si="33"/>
        <v>0</v>
      </c>
      <c r="P525" s="78">
        <f t="shared" si="34"/>
        <v>0</v>
      </c>
      <c r="Q525" s="99" t="str">
        <f t="shared" si="35"/>
        <v/>
      </c>
      <c r="R525" s="99"/>
      <c r="S525" s="69"/>
      <c r="T525" s="69"/>
      <c r="U525" s="69"/>
      <c r="V525" s="69"/>
      <c r="W525" s="69"/>
      <c r="X525" s="69"/>
      <c r="Y525" s="69"/>
      <c r="Z525" s="69"/>
    </row>
    <row r="526" spans="3:26" ht="30" customHeight="1">
      <c r="C526" s="32"/>
      <c r="D526" s="12"/>
      <c r="E526" s="33"/>
      <c r="F526" s="34"/>
      <c r="G526" s="35"/>
      <c r="H526" s="36"/>
      <c r="I526" s="2">
        <v>520</v>
      </c>
      <c r="J526" s="76">
        <f>SUMIF(Entrada!$D$7:$D$3006,D526,Entrada!$H$7:$H$3006)</f>
        <v>0</v>
      </c>
      <c r="K526" s="76" t="e">
        <f>SUMIF(Entrada!$D$7:$D$3006,PG!D526,Entrada!$L$7:$L$3006)/SUMIF(Entrada!$D$7:$D$3006,PG!D526,Entrada!$H$7:$H$3006)</f>
        <v>#DIV/0!</v>
      </c>
      <c r="L526" s="76">
        <f>SUMIF(Saída!$D$7:$D$3006,PG!D526,Saída!$G$7:$G$3006)</f>
        <v>0</v>
      </c>
      <c r="M526" s="76">
        <f>SUMIF(Saída!$D$7:$D$3006,PG!D526,Saída!$I$7:$I$3006)</f>
        <v>0</v>
      </c>
      <c r="N526" s="77">
        <f t="shared" si="32"/>
        <v>0</v>
      </c>
      <c r="O526" s="77">
        <f t="shared" si="33"/>
        <v>0</v>
      </c>
      <c r="P526" s="78">
        <f t="shared" si="34"/>
        <v>0</v>
      </c>
      <c r="Q526" s="99" t="str">
        <f t="shared" si="35"/>
        <v/>
      </c>
      <c r="R526" s="99"/>
      <c r="S526" s="69"/>
      <c r="T526" s="69"/>
      <c r="U526" s="69"/>
      <c r="V526" s="69"/>
      <c r="W526" s="69"/>
      <c r="X526" s="69"/>
      <c r="Y526" s="69"/>
      <c r="Z526" s="69"/>
    </row>
    <row r="527" spans="3:26" ht="30" customHeight="1">
      <c r="C527" s="32"/>
      <c r="D527" s="12"/>
      <c r="E527" s="33"/>
      <c r="F527" s="34"/>
      <c r="G527" s="35"/>
      <c r="H527" s="36"/>
      <c r="I527" s="2">
        <v>521</v>
      </c>
      <c r="J527" s="76">
        <f>SUMIF(Entrada!$D$7:$D$3006,D527,Entrada!$H$7:$H$3006)</f>
        <v>0</v>
      </c>
      <c r="K527" s="76" t="e">
        <f>SUMIF(Entrada!$D$7:$D$3006,PG!D527,Entrada!$L$7:$L$3006)/SUMIF(Entrada!$D$7:$D$3006,PG!D527,Entrada!$H$7:$H$3006)</f>
        <v>#DIV/0!</v>
      </c>
      <c r="L527" s="76">
        <f>SUMIF(Saída!$D$7:$D$3006,PG!D527,Saída!$G$7:$G$3006)</f>
        <v>0</v>
      </c>
      <c r="M527" s="76">
        <f>SUMIF(Saída!$D$7:$D$3006,PG!D527,Saída!$I$7:$I$3006)</f>
        <v>0</v>
      </c>
      <c r="N527" s="77">
        <f t="shared" si="32"/>
        <v>0</v>
      </c>
      <c r="O527" s="77">
        <f t="shared" si="33"/>
        <v>0</v>
      </c>
      <c r="P527" s="78">
        <f t="shared" si="34"/>
        <v>0</v>
      </c>
      <c r="Q527" s="99" t="str">
        <f t="shared" si="35"/>
        <v/>
      </c>
      <c r="R527" s="99"/>
      <c r="S527" s="69"/>
      <c r="T527" s="69"/>
      <c r="U527" s="69"/>
      <c r="V527" s="69"/>
      <c r="W527" s="69"/>
      <c r="X527" s="69"/>
      <c r="Y527" s="69"/>
      <c r="Z527" s="69"/>
    </row>
    <row r="528" spans="3:26" ht="30" customHeight="1">
      <c r="C528" s="32"/>
      <c r="D528" s="12"/>
      <c r="E528" s="33"/>
      <c r="F528" s="34"/>
      <c r="G528" s="35"/>
      <c r="H528" s="36"/>
      <c r="I528" s="2">
        <v>522</v>
      </c>
      <c r="J528" s="76">
        <f>SUMIF(Entrada!$D$7:$D$3006,D528,Entrada!$H$7:$H$3006)</f>
        <v>0</v>
      </c>
      <c r="K528" s="76" t="e">
        <f>SUMIF(Entrada!$D$7:$D$3006,PG!D528,Entrada!$L$7:$L$3006)/SUMIF(Entrada!$D$7:$D$3006,PG!D528,Entrada!$H$7:$H$3006)</f>
        <v>#DIV/0!</v>
      </c>
      <c r="L528" s="76">
        <f>SUMIF(Saída!$D$7:$D$3006,PG!D528,Saída!$G$7:$G$3006)</f>
        <v>0</v>
      </c>
      <c r="M528" s="76">
        <f>SUMIF(Saída!$D$7:$D$3006,PG!D528,Saída!$I$7:$I$3006)</f>
        <v>0</v>
      </c>
      <c r="N528" s="77">
        <f t="shared" si="32"/>
        <v>0</v>
      </c>
      <c r="O528" s="77">
        <f t="shared" si="33"/>
        <v>0</v>
      </c>
      <c r="P528" s="78">
        <f t="shared" si="34"/>
        <v>0</v>
      </c>
      <c r="Q528" s="99" t="str">
        <f t="shared" si="35"/>
        <v/>
      </c>
      <c r="R528" s="99"/>
      <c r="S528" s="69"/>
      <c r="T528" s="69"/>
      <c r="U528" s="69"/>
      <c r="V528" s="69"/>
      <c r="W528" s="69"/>
      <c r="X528" s="69"/>
      <c r="Y528" s="69"/>
      <c r="Z528" s="69"/>
    </row>
    <row r="529" spans="3:26" ht="30" customHeight="1">
      <c r="C529" s="32"/>
      <c r="D529" s="12"/>
      <c r="E529" s="33"/>
      <c r="F529" s="34"/>
      <c r="G529" s="35"/>
      <c r="H529" s="36"/>
      <c r="I529" s="2">
        <v>523</v>
      </c>
      <c r="J529" s="76">
        <f>SUMIF(Entrada!$D$7:$D$3006,D529,Entrada!$H$7:$H$3006)</f>
        <v>0</v>
      </c>
      <c r="K529" s="76" t="e">
        <f>SUMIF(Entrada!$D$7:$D$3006,PG!D529,Entrada!$L$7:$L$3006)/SUMIF(Entrada!$D$7:$D$3006,PG!D529,Entrada!$H$7:$H$3006)</f>
        <v>#DIV/0!</v>
      </c>
      <c r="L529" s="76">
        <f>SUMIF(Saída!$D$7:$D$3006,PG!D529,Saída!$G$7:$G$3006)</f>
        <v>0</v>
      </c>
      <c r="M529" s="76">
        <f>SUMIF(Saída!$D$7:$D$3006,PG!D529,Saída!$I$7:$I$3006)</f>
        <v>0</v>
      </c>
      <c r="N529" s="77">
        <f t="shared" si="32"/>
        <v>0</v>
      </c>
      <c r="O529" s="77">
        <f t="shared" si="33"/>
        <v>0</v>
      </c>
      <c r="P529" s="78">
        <f t="shared" si="34"/>
        <v>0</v>
      </c>
      <c r="Q529" s="99" t="str">
        <f t="shared" si="35"/>
        <v/>
      </c>
      <c r="R529" s="99"/>
      <c r="S529" s="69"/>
      <c r="T529" s="69"/>
      <c r="U529" s="69"/>
      <c r="V529" s="69"/>
      <c r="W529" s="69"/>
      <c r="X529" s="69"/>
      <c r="Y529" s="69"/>
      <c r="Z529" s="69"/>
    </row>
    <row r="530" spans="3:26" ht="30" customHeight="1">
      <c r="C530" s="32"/>
      <c r="D530" s="12"/>
      <c r="E530" s="33"/>
      <c r="F530" s="34"/>
      <c r="G530" s="35"/>
      <c r="H530" s="36"/>
      <c r="I530" s="2">
        <v>524</v>
      </c>
      <c r="J530" s="76">
        <f>SUMIF(Entrada!$D$7:$D$3006,D530,Entrada!$H$7:$H$3006)</f>
        <v>0</v>
      </c>
      <c r="K530" s="76" t="e">
        <f>SUMIF(Entrada!$D$7:$D$3006,PG!D530,Entrada!$L$7:$L$3006)/SUMIF(Entrada!$D$7:$D$3006,PG!D530,Entrada!$H$7:$H$3006)</f>
        <v>#DIV/0!</v>
      </c>
      <c r="L530" s="76">
        <f>SUMIF(Saída!$D$7:$D$3006,PG!D530,Saída!$G$7:$G$3006)</f>
        <v>0</v>
      </c>
      <c r="M530" s="76">
        <f>SUMIF(Saída!$D$7:$D$3006,PG!D530,Saída!$I$7:$I$3006)</f>
        <v>0</v>
      </c>
      <c r="N530" s="77">
        <f t="shared" si="32"/>
        <v>0</v>
      </c>
      <c r="O530" s="77">
        <f t="shared" si="33"/>
        <v>0</v>
      </c>
      <c r="P530" s="78">
        <f t="shared" si="34"/>
        <v>0</v>
      </c>
      <c r="Q530" s="99" t="str">
        <f t="shared" si="35"/>
        <v/>
      </c>
      <c r="R530" s="99"/>
      <c r="S530" s="69"/>
      <c r="T530" s="69"/>
      <c r="U530" s="69"/>
      <c r="V530" s="69"/>
      <c r="W530" s="69"/>
      <c r="X530" s="69"/>
      <c r="Y530" s="69"/>
      <c r="Z530" s="69"/>
    </row>
    <row r="531" spans="3:26" ht="30" customHeight="1">
      <c r="C531" s="32"/>
      <c r="D531" s="12"/>
      <c r="E531" s="33"/>
      <c r="F531" s="34"/>
      <c r="G531" s="35"/>
      <c r="H531" s="36"/>
      <c r="I531" s="2">
        <v>525</v>
      </c>
      <c r="J531" s="76">
        <f>SUMIF(Entrada!$D$7:$D$3006,D531,Entrada!$H$7:$H$3006)</f>
        <v>0</v>
      </c>
      <c r="K531" s="76" t="e">
        <f>SUMIF(Entrada!$D$7:$D$3006,PG!D531,Entrada!$L$7:$L$3006)/SUMIF(Entrada!$D$7:$D$3006,PG!D531,Entrada!$H$7:$H$3006)</f>
        <v>#DIV/0!</v>
      </c>
      <c r="L531" s="76">
        <f>SUMIF(Saída!$D$7:$D$3006,PG!D531,Saída!$G$7:$G$3006)</f>
        <v>0</v>
      </c>
      <c r="M531" s="76">
        <f>SUMIF(Saída!$D$7:$D$3006,PG!D531,Saída!$I$7:$I$3006)</f>
        <v>0</v>
      </c>
      <c r="N531" s="77">
        <f t="shared" si="32"/>
        <v>0</v>
      </c>
      <c r="O531" s="77">
        <f t="shared" si="33"/>
        <v>0</v>
      </c>
      <c r="P531" s="78">
        <f t="shared" si="34"/>
        <v>0</v>
      </c>
      <c r="Q531" s="99" t="str">
        <f t="shared" si="35"/>
        <v/>
      </c>
      <c r="R531" s="99"/>
      <c r="S531" s="69"/>
      <c r="T531" s="69"/>
      <c r="U531" s="69"/>
      <c r="V531" s="69"/>
      <c r="W531" s="69"/>
      <c r="X531" s="69"/>
      <c r="Y531" s="69"/>
      <c r="Z531" s="69"/>
    </row>
    <row r="532" spans="3:26" ht="30" customHeight="1">
      <c r="C532" s="32"/>
      <c r="D532" s="12"/>
      <c r="E532" s="33"/>
      <c r="F532" s="34"/>
      <c r="G532" s="35"/>
      <c r="H532" s="36"/>
      <c r="I532" s="2">
        <v>526</v>
      </c>
      <c r="J532" s="76">
        <f>SUMIF(Entrada!$D$7:$D$3006,D532,Entrada!$H$7:$H$3006)</f>
        <v>0</v>
      </c>
      <c r="K532" s="76" t="e">
        <f>SUMIF(Entrada!$D$7:$D$3006,PG!D532,Entrada!$L$7:$L$3006)/SUMIF(Entrada!$D$7:$D$3006,PG!D532,Entrada!$H$7:$H$3006)</f>
        <v>#DIV/0!</v>
      </c>
      <c r="L532" s="76">
        <f>SUMIF(Saída!$D$7:$D$3006,PG!D532,Saída!$G$7:$G$3006)</f>
        <v>0</v>
      </c>
      <c r="M532" s="76">
        <f>SUMIF(Saída!$D$7:$D$3006,PG!D532,Saída!$I$7:$I$3006)</f>
        <v>0</v>
      </c>
      <c r="N532" s="77">
        <f t="shared" si="32"/>
        <v>0</v>
      </c>
      <c r="O532" s="77">
        <f t="shared" si="33"/>
        <v>0</v>
      </c>
      <c r="P532" s="78">
        <f t="shared" si="34"/>
        <v>0</v>
      </c>
      <c r="Q532" s="99" t="str">
        <f t="shared" si="35"/>
        <v/>
      </c>
      <c r="R532" s="99"/>
      <c r="S532" s="69"/>
      <c r="T532" s="69"/>
      <c r="U532" s="69"/>
      <c r="V532" s="69"/>
      <c r="W532" s="69"/>
      <c r="X532" s="69"/>
      <c r="Y532" s="69"/>
      <c r="Z532" s="69"/>
    </row>
    <row r="533" spans="3:26" ht="30" customHeight="1">
      <c r="C533" s="32"/>
      <c r="D533" s="12"/>
      <c r="E533" s="33"/>
      <c r="F533" s="34"/>
      <c r="G533" s="35"/>
      <c r="H533" s="36"/>
      <c r="I533" s="2">
        <v>527</v>
      </c>
      <c r="J533" s="76">
        <f>SUMIF(Entrada!$D$7:$D$3006,D533,Entrada!$H$7:$H$3006)</f>
        <v>0</v>
      </c>
      <c r="K533" s="76" t="e">
        <f>SUMIF(Entrada!$D$7:$D$3006,PG!D533,Entrada!$L$7:$L$3006)/SUMIF(Entrada!$D$7:$D$3006,PG!D533,Entrada!$H$7:$H$3006)</f>
        <v>#DIV/0!</v>
      </c>
      <c r="L533" s="76">
        <f>SUMIF(Saída!$D$7:$D$3006,PG!D533,Saída!$G$7:$G$3006)</f>
        <v>0</v>
      </c>
      <c r="M533" s="76">
        <f>SUMIF(Saída!$D$7:$D$3006,PG!D533,Saída!$I$7:$I$3006)</f>
        <v>0</v>
      </c>
      <c r="N533" s="77">
        <f t="shared" si="32"/>
        <v>0</v>
      </c>
      <c r="O533" s="77">
        <f t="shared" si="33"/>
        <v>0</v>
      </c>
      <c r="P533" s="78">
        <f t="shared" si="34"/>
        <v>0</v>
      </c>
      <c r="Q533" s="99" t="str">
        <f t="shared" si="35"/>
        <v/>
      </c>
      <c r="R533" s="99"/>
      <c r="S533" s="69"/>
      <c r="T533" s="69"/>
      <c r="U533" s="69"/>
      <c r="V533" s="69"/>
      <c r="W533" s="69"/>
      <c r="X533" s="69"/>
      <c r="Y533" s="69"/>
      <c r="Z533" s="69"/>
    </row>
    <row r="534" spans="3:26" ht="30" customHeight="1">
      <c r="C534" s="32"/>
      <c r="D534" s="12"/>
      <c r="E534" s="33"/>
      <c r="F534" s="34"/>
      <c r="G534" s="35"/>
      <c r="H534" s="36"/>
      <c r="I534" s="2">
        <v>528</v>
      </c>
      <c r="J534" s="76">
        <f>SUMIF(Entrada!$D$7:$D$3006,D534,Entrada!$H$7:$H$3006)</f>
        <v>0</v>
      </c>
      <c r="K534" s="76" t="e">
        <f>SUMIF(Entrada!$D$7:$D$3006,PG!D534,Entrada!$L$7:$L$3006)/SUMIF(Entrada!$D$7:$D$3006,PG!D534,Entrada!$H$7:$H$3006)</f>
        <v>#DIV/0!</v>
      </c>
      <c r="L534" s="76">
        <f>SUMIF(Saída!$D$7:$D$3006,PG!D534,Saída!$G$7:$G$3006)</f>
        <v>0</v>
      </c>
      <c r="M534" s="76">
        <f>SUMIF(Saída!$D$7:$D$3006,PG!D534,Saída!$I$7:$I$3006)</f>
        <v>0</v>
      </c>
      <c r="N534" s="77">
        <f t="shared" si="32"/>
        <v>0</v>
      </c>
      <c r="O534" s="77">
        <f t="shared" si="33"/>
        <v>0</v>
      </c>
      <c r="P534" s="78">
        <f t="shared" si="34"/>
        <v>0</v>
      </c>
      <c r="Q534" s="99" t="str">
        <f t="shared" si="35"/>
        <v/>
      </c>
      <c r="R534" s="99"/>
      <c r="S534" s="69"/>
      <c r="T534" s="69"/>
      <c r="U534" s="69"/>
      <c r="V534" s="69"/>
      <c r="W534" s="69"/>
      <c r="X534" s="69"/>
      <c r="Y534" s="69"/>
      <c r="Z534" s="69"/>
    </row>
    <row r="535" spans="3:26" ht="30" customHeight="1">
      <c r="C535" s="32"/>
      <c r="D535" s="12"/>
      <c r="E535" s="33"/>
      <c r="F535" s="34"/>
      <c r="G535" s="35"/>
      <c r="H535" s="36"/>
      <c r="I535" s="2">
        <v>529</v>
      </c>
      <c r="J535" s="76">
        <f>SUMIF(Entrada!$D$7:$D$3006,D535,Entrada!$H$7:$H$3006)</f>
        <v>0</v>
      </c>
      <c r="K535" s="76" t="e">
        <f>SUMIF(Entrada!$D$7:$D$3006,PG!D535,Entrada!$L$7:$L$3006)/SUMIF(Entrada!$D$7:$D$3006,PG!D535,Entrada!$H$7:$H$3006)</f>
        <v>#DIV/0!</v>
      </c>
      <c r="L535" s="76">
        <f>SUMIF(Saída!$D$7:$D$3006,PG!D535,Saída!$G$7:$G$3006)</f>
        <v>0</v>
      </c>
      <c r="M535" s="76">
        <f>SUMIF(Saída!$D$7:$D$3006,PG!D535,Saída!$I$7:$I$3006)</f>
        <v>0</v>
      </c>
      <c r="N535" s="77">
        <f t="shared" si="32"/>
        <v>0</v>
      </c>
      <c r="O535" s="77">
        <f t="shared" si="33"/>
        <v>0</v>
      </c>
      <c r="P535" s="78">
        <f t="shared" si="34"/>
        <v>0</v>
      </c>
      <c r="Q535" s="99" t="str">
        <f t="shared" si="35"/>
        <v/>
      </c>
      <c r="R535" s="99"/>
      <c r="S535" s="69"/>
      <c r="T535" s="69"/>
      <c r="U535" s="69"/>
      <c r="V535" s="69"/>
      <c r="W535" s="69"/>
      <c r="X535" s="69"/>
      <c r="Y535" s="69"/>
      <c r="Z535" s="69"/>
    </row>
    <row r="536" spans="3:26" ht="30" customHeight="1">
      <c r="C536" s="32"/>
      <c r="D536" s="12"/>
      <c r="E536" s="33"/>
      <c r="F536" s="34"/>
      <c r="G536" s="35"/>
      <c r="H536" s="36"/>
      <c r="I536" s="2">
        <v>530</v>
      </c>
      <c r="J536" s="76">
        <f>SUMIF(Entrada!$D$7:$D$3006,D536,Entrada!$H$7:$H$3006)</f>
        <v>0</v>
      </c>
      <c r="K536" s="76" t="e">
        <f>SUMIF(Entrada!$D$7:$D$3006,PG!D536,Entrada!$L$7:$L$3006)/SUMIF(Entrada!$D$7:$D$3006,PG!D536,Entrada!$H$7:$H$3006)</f>
        <v>#DIV/0!</v>
      </c>
      <c r="L536" s="76">
        <f>SUMIF(Saída!$D$7:$D$3006,PG!D536,Saída!$G$7:$G$3006)</f>
        <v>0</v>
      </c>
      <c r="M536" s="76">
        <f>SUMIF(Saída!$D$7:$D$3006,PG!D536,Saída!$I$7:$I$3006)</f>
        <v>0</v>
      </c>
      <c r="N536" s="77">
        <f t="shared" si="32"/>
        <v>0</v>
      </c>
      <c r="O536" s="77">
        <f t="shared" si="33"/>
        <v>0</v>
      </c>
      <c r="P536" s="78">
        <f t="shared" si="34"/>
        <v>0</v>
      </c>
      <c r="Q536" s="99" t="str">
        <f t="shared" si="35"/>
        <v/>
      </c>
      <c r="R536" s="99"/>
      <c r="S536" s="69"/>
      <c r="T536" s="69"/>
      <c r="U536" s="69"/>
      <c r="V536" s="69"/>
      <c r="W536" s="69"/>
      <c r="X536" s="69"/>
      <c r="Y536" s="69"/>
      <c r="Z536" s="69"/>
    </row>
    <row r="537" spans="3:26" ht="30" customHeight="1">
      <c r="C537" s="32"/>
      <c r="D537" s="12"/>
      <c r="E537" s="33"/>
      <c r="F537" s="34"/>
      <c r="G537" s="35"/>
      <c r="H537" s="36"/>
      <c r="I537" s="2">
        <v>531</v>
      </c>
      <c r="J537" s="76">
        <f>SUMIF(Entrada!$D$7:$D$3006,D537,Entrada!$H$7:$H$3006)</f>
        <v>0</v>
      </c>
      <c r="K537" s="76" t="e">
        <f>SUMIF(Entrada!$D$7:$D$3006,PG!D537,Entrada!$L$7:$L$3006)/SUMIF(Entrada!$D$7:$D$3006,PG!D537,Entrada!$H$7:$H$3006)</f>
        <v>#DIV/0!</v>
      </c>
      <c r="L537" s="76">
        <f>SUMIF(Saída!$D$7:$D$3006,PG!D537,Saída!$G$7:$G$3006)</f>
        <v>0</v>
      </c>
      <c r="M537" s="76">
        <f>SUMIF(Saída!$D$7:$D$3006,PG!D537,Saída!$I$7:$I$3006)</f>
        <v>0</v>
      </c>
      <c r="N537" s="77">
        <f t="shared" si="32"/>
        <v>0</v>
      </c>
      <c r="O537" s="77">
        <f t="shared" si="33"/>
        <v>0</v>
      </c>
      <c r="P537" s="78">
        <f t="shared" si="34"/>
        <v>0</v>
      </c>
      <c r="Q537" s="99" t="str">
        <f t="shared" si="35"/>
        <v/>
      </c>
      <c r="R537" s="99"/>
      <c r="S537" s="69"/>
      <c r="T537" s="69"/>
      <c r="U537" s="69"/>
      <c r="V537" s="69"/>
      <c r="W537" s="69"/>
      <c r="X537" s="69"/>
      <c r="Y537" s="69"/>
      <c r="Z537" s="69"/>
    </row>
    <row r="538" spans="3:26" ht="30" customHeight="1">
      <c r="C538" s="32"/>
      <c r="D538" s="12"/>
      <c r="E538" s="33"/>
      <c r="F538" s="34"/>
      <c r="G538" s="35"/>
      <c r="H538" s="36"/>
      <c r="I538" s="2">
        <v>532</v>
      </c>
      <c r="J538" s="76">
        <f>SUMIF(Entrada!$D$7:$D$3006,D538,Entrada!$H$7:$H$3006)</f>
        <v>0</v>
      </c>
      <c r="K538" s="76" t="e">
        <f>SUMIF(Entrada!$D$7:$D$3006,PG!D538,Entrada!$L$7:$L$3006)/SUMIF(Entrada!$D$7:$D$3006,PG!D538,Entrada!$H$7:$H$3006)</f>
        <v>#DIV/0!</v>
      </c>
      <c r="L538" s="76">
        <f>SUMIF(Saída!$D$7:$D$3006,PG!D538,Saída!$G$7:$G$3006)</f>
        <v>0</v>
      </c>
      <c r="M538" s="76">
        <f>SUMIF(Saída!$D$7:$D$3006,PG!D538,Saída!$I$7:$I$3006)</f>
        <v>0</v>
      </c>
      <c r="N538" s="77">
        <f t="shared" si="32"/>
        <v>0</v>
      </c>
      <c r="O538" s="77">
        <f t="shared" si="33"/>
        <v>0</v>
      </c>
      <c r="P538" s="78">
        <f t="shared" si="34"/>
        <v>0</v>
      </c>
      <c r="Q538" s="99" t="str">
        <f t="shared" si="35"/>
        <v/>
      </c>
      <c r="R538" s="99"/>
      <c r="S538" s="69"/>
      <c r="T538" s="69"/>
      <c r="U538" s="69"/>
      <c r="V538" s="69"/>
      <c r="W538" s="69"/>
      <c r="X538" s="69"/>
      <c r="Y538" s="69"/>
      <c r="Z538" s="69"/>
    </row>
    <row r="539" spans="3:26" ht="30" customHeight="1">
      <c r="C539" s="32"/>
      <c r="D539" s="12"/>
      <c r="E539" s="33"/>
      <c r="F539" s="34"/>
      <c r="G539" s="35"/>
      <c r="H539" s="36"/>
      <c r="I539" s="2">
        <v>533</v>
      </c>
      <c r="J539" s="76">
        <f>SUMIF(Entrada!$D$7:$D$3006,D539,Entrada!$H$7:$H$3006)</f>
        <v>0</v>
      </c>
      <c r="K539" s="76" t="e">
        <f>SUMIF(Entrada!$D$7:$D$3006,PG!D539,Entrada!$L$7:$L$3006)/SUMIF(Entrada!$D$7:$D$3006,PG!D539,Entrada!$H$7:$H$3006)</f>
        <v>#DIV/0!</v>
      </c>
      <c r="L539" s="76">
        <f>SUMIF(Saída!$D$7:$D$3006,PG!D539,Saída!$G$7:$G$3006)</f>
        <v>0</v>
      </c>
      <c r="M539" s="76">
        <f>SUMIF(Saída!$D$7:$D$3006,PG!D539,Saída!$I$7:$I$3006)</f>
        <v>0</v>
      </c>
      <c r="N539" s="77">
        <f t="shared" si="32"/>
        <v>0</v>
      </c>
      <c r="O539" s="77">
        <f t="shared" si="33"/>
        <v>0</v>
      </c>
      <c r="P539" s="78">
        <f t="shared" si="34"/>
        <v>0</v>
      </c>
      <c r="Q539" s="99" t="str">
        <f t="shared" si="35"/>
        <v/>
      </c>
      <c r="R539" s="99"/>
      <c r="S539" s="69"/>
      <c r="T539" s="69"/>
      <c r="U539" s="69"/>
      <c r="V539" s="69"/>
      <c r="W539" s="69"/>
      <c r="X539" s="69"/>
      <c r="Y539" s="69"/>
      <c r="Z539" s="69"/>
    </row>
    <row r="540" spans="3:26" ht="30" customHeight="1">
      <c r="C540" s="32"/>
      <c r="D540" s="12"/>
      <c r="E540" s="33"/>
      <c r="F540" s="34"/>
      <c r="G540" s="35"/>
      <c r="H540" s="36"/>
      <c r="I540" s="2">
        <v>534</v>
      </c>
      <c r="J540" s="76">
        <f>SUMIF(Entrada!$D$7:$D$3006,D540,Entrada!$H$7:$H$3006)</f>
        <v>0</v>
      </c>
      <c r="K540" s="76" t="e">
        <f>SUMIF(Entrada!$D$7:$D$3006,PG!D540,Entrada!$L$7:$L$3006)/SUMIF(Entrada!$D$7:$D$3006,PG!D540,Entrada!$H$7:$H$3006)</f>
        <v>#DIV/0!</v>
      </c>
      <c r="L540" s="76">
        <f>SUMIF(Saída!$D$7:$D$3006,PG!D540,Saída!$G$7:$G$3006)</f>
        <v>0</v>
      </c>
      <c r="M540" s="76">
        <f>SUMIF(Saída!$D$7:$D$3006,PG!D540,Saída!$I$7:$I$3006)</f>
        <v>0</v>
      </c>
      <c r="N540" s="77">
        <f t="shared" si="32"/>
        <v>0</v>
      </c>
      <c r="O540" s="77">
        <f t="shared" si="33"/>
        <v>0</v>
      </c>
      <c r="P540" s="78">
        <f t="shared" si="34"/>
        <v>0</v>
      </c>
      <c r="Q540" s="99" t="str">
        <f t="shared" si="35"/>
        <v/>
      </c>
      <c r="R540" s="99"/>
      <c r="S540" s="69"/>
      <c r="T540" s="69"/>
      <c r="U540" s="69"/>
      <c r="V540" s="69"/>
      <c r="W540" s="69"/>
      <c r="X540" s="69"/>
      <c r="Y540" s="69"/>
      <c r="Z540" s="69"/>
    </row>
    <row r="541" spans="3:26" ht="30" customHeight="1">
      <c r="C541" s="32"/>
      <c r="D541" s="12"/>
      <c r="E541" s="33"/>
      <c r="F541" s="34"/>
      <c r="G541" s="35"/>
      <c r="H541" s="36"/>
      <c r="I541" s="2">
        <v>535</v>
      </c>
      <c r="J541" s="76">
        <f>SUMIF(Entrada!$D$7:$D$3006,D541,Entrada!$H$7:$H$3006)</f>
        <v>0</v>
      </c>
      <c r="K541" s="76" t="e">
        <f>SUMIF(Entrada!$D$7:$D$3006,PG!D541,Entrada!$L$7:$L$3006)/SUMIF(Entrada!$D$7:$D$3006,PG!D541,Entrada!$H$7:$H$3006)</f>
        <v>#DIV/0!</v>
      </c>
      <c r="L541" s="76">
        <f>SUMIF(Saída!$D$7:$D$3006,PG!D541,Saída!$G$7:$G$3006)</f>
        <v>0</v>
      </c>
      <c r="M541" s="76">
        <f>SUMIF(Saída!$D$7:$D$3006,PG!D541,Saída!$I$7:$I$3006)</f>
        <v>0</v>
      </c>
      <c r="N541" s="77">
        <f t="shared" si="32"/>
        <v>0</v>
      </c>
      <c r="O541" s="77">
        <f t="shared" si="33"/>
        <v>0</v>
      </c>
      <c r="P541" s="78">
        <f t="shared" si="34"/>
        <v>0</v>
      </c>
      <c r="Q541" s="99" t="str">
        <f t="shared" si="35"/>
        <v/>
      </c>
      <c r="R541" s="99"/>
      <c r="S541" s="69"/>
      <c r="T541" s="69"/>
      <c r="U541" s="69"/>
      <c r="V541" s="69"/>
      <c r="W541" s="69"/>
      <c r="X541" s="69"/>
      <c r="Y541" s="69"/>
      <c r="Z541" s="69"/>
    </row>
    <row r="542" spans="3:26" ht="30" customHeight="1">
      <c r="C542" s="32"/>
      <c r="D542" s="12"/>
      <c r="E542" s="33"/>
      <c r="F542" s="34"/>
      <c r="G542" s="35"/>
      <c r="H542" s="36"/>
      <c r="I542" s="2">
        <v>536</v>
      </c>
      <c r="J542" s="76">
        <f>SUMIF(Entrada!$D$7:$D$3006,D542,Entrada!$H$7:$H$3006)</f>
        <v>0</v>
      </c>
      <c r="K542" s="76" t="e">
        <f>SUMIF(Entrada!$D$7:$D$3006,PG!D542,Entrada!$L$7:$L$3006)/SUMIF(Entrada!$D$7:$D$3006,PG!D542,Entrada!$H$7:$H$3006)</f>
        <v>#DIV/0!</v>
      </c>
      <c r="L542" s="76">
        <f>SUMIF(Saída!$D$7:$D$3006,PG!D542,Saída!$G$7:$G$3006)</f>
        <v>0</v>
      </c>
      <c r="M542" s="76">
        <f>SUMIF(Saída!$D$7:$D$3006,PG!D542,Saída!$I$7:$I$3006)</f>
        <v>0</v>
      </c>
      <c r="N542" s="77">
        <f t="shared" si="32"/>
        <v>0</v>
      </c>
      <c r="O542" s="77">
        <f t="shared" si="33"/>
        <v>0</v>
      </c>
      <c r="P542" s="78">
        <f t="shared" si="34"/>
        <v>0</v>
      </c>
      <c r="Q542" s="99" t="str">
        <f t="shared" si="35"/>
        <v/>
      </c>
      <c r="R542" s="99"/>
      <c r="S542" s="69"/>
      <c r="T542" s="69"/>
      <c r="U542" s="69"/>
      <c r="V542" s="69"/>
      <c r="W542" s="69"/>
      <c r="X542" s="69"/>
      <c r="Y542" s="69"/>
      <c r="Z542" s="69"/>
    </row>
    <row r="543" spans="3:26" ht="30" customHeight="1">
      <c r="C543" s="32"/>
      <c r="D543" s="12"/>
      <c r="E543" s="33"/>
      <c r="F543" s="34"/>
      <c r="G543" s="35"/>
      <c r="H543" s="36"/>
      <c r="I543" s="2">
        <v>537</v>
      </c>
      <c r="J543" s="76">
        <f>SUMIF(Entrada!$D$7:$D$3006,D543,Entrada!$H$7:$H$3006)</f>
        <v>0</v>
      </c>
      <c r="K543" s="76" t="e">
        <f>SUMIF(Entrada!$D$7:$D$3006,PG!D543,Entrada!$L$7:$L$3006)/SUMIF(Entrada!$D$7:$D$3006,PG!D543,Entrada!$H$7:$H$3006)</f>
        <v>#DIV/0!</v>
      </c>
      <c r="L543" s="76">
        <f>SUMIF(Saída!$D$7:$D$3006,PG!D543,Saída!$G$7:$G$3006)</f>
        <v>0</v>
      </c>
      <c r="M543" s="76">
        <f>SUMIF(Saída!$D$7:$D$3006,PG!D543,Saída!$I$7:$I$3006)</f>
        <v>0</v>
      </c>
      <c r="N543" s="77">
        <f t="shared" si="32"/>
        <v>0</v>
      </c>
      <c r="O543" s="77">
        <f t="shared" si="33"/>
        <v>0</v>
      </c>
      <c r="P543" s="78">
        <f t="shared" si="34"/>
        <v>0</v>
      </c>
      <c r="Q543" s="99" t="str">
        <f t="shared" si="35"/>
        <v/>
      </c>
      <c r="R543" s="99"/>
      <c r="S543" s="69"/>
      <c r="T543" s="69"/>
      <c r="U543" s="69"/>
      <c r="V543" s="69"/>
      <c r="W543" s="69"/>
      <c r="X543" s="69"/>
      <c r="Y543" s="69"/>
      <c r="Z543" s="69"/>
    </row>
    <row r="544" spans="3:26" ht="30" customHeight="1">
      <c r="C544" s="32"/>
      <c r="D544" s="12"/>
      <c r="E544" s="33"/>
      <c r="F544" s="34"/>
      <c r="G544" s="35"/>
      <c r="H544" s="36"/>
      <c r="I544" s="2">
        <v>538</v>
      </c>
      <c r="J544" s="76">
        <f>SUMIF(Entrada!$D$7:$D$3006,D544,Entrada!$H$7:$H$3006)</f>
        <v>0</v>
      </c>
      <c r="K544" s="76" t="e">
        <f>SUMIF(Entrada!$D$7:$D$3006,PG!D544,Entrada!$L$7:$L$3006)/SUMIF(Entrada!$D$7:$D$3006,PG!D544,Entrada!$H$7:$H$3006)</f>
        <v>#DIV/0!</v>
      </c>
      <c r="L544" s="76">
        <f>SUMIF(Saída!$D$7:$D$3006,PG!D544,Saída!$G$7:$G$3006)</f>
        <v>0</v>
      </c>
      <c r="M544" s="76">
        <f>SUMIF(Saída!$D$7:$D$3006,PG!D544,Saída!$I$7:$I$3006)</f>
        <v>0</v>
      </c>
      <c r="N544" s="77">
        <f t="shared" si="32"/>
        <v>0</v>
      </c>
      <c r="O544" s="77">
        <f t="shared" si="33"/>
        <v>0</v>
      </c>
      <c r="P544" s="78">
        <f t="shared" si="34"/>
        <v>0</v>
      </c>
      <c r="Q544" s="99" t="str">
        <f t="shared" si="35"/>
        <v/>
      </c>
      <c r="R544" s="99"/>
      <c r="S544" s="69"/>
      <c r="T544" s="69"/>
      <c r="U544" s="69"/>
      <c r="V544" s="69"/>
      <c r="W544" s="69"/>
      <c r="X544" s="69"/>
      <c r="Y544" s="69"/>
      <c r="Z544" s="69"/>
    </row>
    <row r="545" spans="3:26" ht="30" customHeight="1">
      <c r="C545" s="32"/>
      <c r="D545" s="12"/>
      <c r="E545" s="33"/>
      <c r="F545" s="34"/>
      <c r="G545" s="35"/>
      <c r="H545" s="36"/>
      <c r="I545" s="2">
        <v>539</v>
      </c>
      <c r="J545" s="76">
        <f>SUMIF(Entrada!$D$7:$D$3006,D545,Entrada!$H$7:$H$3006)</f>
        <v>0</v>
      </c>
      <c r="K545" s="76" t="e">
        <f>SUMIF(Entrada!$D$7:$D$3006,PG!D545,Entrada!$L$7:$L$3006)/SUMIF(Entrada!$D$7:$D$3006,PG!D545,Entrada!$H$7:$H$3006)</f>
        <v>#DIV/0!</v>
      </c>
      <c r="L545" s="76">
        <f>SUMIF(Saída!$D$7:$D$3006,PG!D545,Saída!$G$7:$G$3006)</f>
        <v>0</v>
      </c>
      <c r="M545" s="76">
        <f>SUMIF(Saída!$D$7:$D$3006,PG!D545,Saída!$I$7:$I$3006)</f>
        <v>0</v>
      </c>
      <c r="N545" s="77">
        <f t="shared" si="32"/>
        <v>0</v>
      </c>
      <c r="O545" s="77">
        <f t="shared" si="33"/>
        <v>0</v>
      </c>
      <c r="P545" s="78">
        <f t="shared" si="34"/>
        <v>0</v>
      </c>
      <c r="Q545" s="99" t="str">
        <f t="shared" si="35"/>
        <v/>
      </c>
      <c r="R545" s="99"/>
      <c r="S545" s="69"/>
      <c r="T545" s="69"/>
      <c r="U545" s="69"/>
      <c r="V545" s="69"/>
      <c r="W545" s="69"/>
      <c r="X545" s="69"/>
      <c r="Y545" s="69"/>
      <c r="Z545" s="69"/>
    </row>
    <row r="546" spans="3:26" ht="30" customHeight="1">
      <c r="C546" s="32"/>
      <c r="D546" s="12"/>
      <c r="E546" s="33"/>
      <c r="F546" s="34"/>
      <c r="G546" s="35"/>
      <c r="H546" s="36"/>
      <c r="I546" s="2">
        <v>540</v>
      </c>
      <c r="J546" s="76">
        <f>SUMIF(Entrada!$D$7:$D$3006,D546,Entrada!$H$7:$H$3006)</f>
        <v>0</v>
      </c>
      <c r="K546" s="76" t="e">
        <f>SUMIF(Entrada!$D$7:$D$3006,PG!D546,Entrada!$L$7:$L$3006)/SUMIF(Entrada!$D$7:$D$3006,PG!D546,Entrada!$H$7:$H$3006)</f>
        <v>#DIV/0!</v>
      </c>
      <c r="L546" s="76">
        <f>SUMIF(Saída!$D$7:$D$3006,PG!D546,Saída!$G$7:$G$3006)</f>
        <v>0</v>
      </c>
      <c r="M546" s="76">
        <f>SUMIF(Saída!$D$7:$D$3006,PG!D546,Saída!$I$7:$I$3006)</f>
        <v>0</v>
      </c>
      <c r="N546" s="77">
        <f t="shared" si="32"/>
        <v>0</v>
      </c>
      <c r="O546" s="77">
        <f t="shared" si="33"/>
        <v>0</v>
      </c>
      <c r="P546" s="78">
        <f t="shared" si="34"/>
        <v>0</v>
      </c>
      <c r="Q546" s="99" t="str">
        <f t="shared" si="35"/>
        <v/>
      </c>
      <c r="R546" s="99"/>
      <c r="S546" s="69"/>
      <c r="T546" s="69"/>
      <c r="U546" s="69"/>
      <c r="V546" s="69"/>
      <c r="W546" s="69"/>
      <c r="X546" s="69"/>
      <c r="Y546" s="69"/>
      <c r="Z546" s="69"/>
    </row>
    <row r="547" spans="3:26" ht="30" customHeight="1">
      <c r="C547" s="32"/>
      <c r="D547" s="12"/>
      <c r="E547" s="33"/>
      <c r="F547" s="34"/>
      <c r="G547" s="35"/>
      <c r="H547" s="36"/>
      <c r="I547" s="2">
        <v>541</v>
      </c>
      <c r="J547" s="76">
        <f>SUMIF(Entrada!$D$7:$D$3006,D547,Entrada!$H$7:$H$3006)</f>
        <v>0</v>
      </c>
      <c r="K547" s="76" t="e">
        <f>SUMIF(Entrada!$D$7:$D$3006,PG!D547,Entrada!$L$7:$L$3006)/SUMIF(Entrada!$D$7:$D$3006,PG!D547,Entrada!$H$7:$H$3006)</f>
        <v>#DIV/0!</v>
      </c>
      <c r="L547" s="76">
        <f>SUMIF(Saída!$D$7:$D$3006,PG!D547,Saída!$G$7:$G$3006)</f>
        <v>0</v>
      </c>
      <c r="M547" s="76">
        <f>SUMIF(Saída!$D$7:$D$3006,PG!D547,Saída!$I$7:$I$3006)</f>
        <v>0</v>
      </c>
      <c r="N547" s="77">
        <f t="shared" si="32"/>
        <v>0</v>
      </c>
      <c r="O547" s="77">
        <f t="shared" si="33"/>
        <v>0</v>
      </c>
      <c r="P547" s="78">
        <f t="shared" si="34"/>
        <v>0</v>
      </c>
      <c r="Q547" s="99" t="str">
        <f t="shared" si="35"/>
        <v/>
      </c>
      <c r="R547" s="99"/>
      <c r="S547" s="69"/>
      <c r="T547" s="69"/>
      <c r="U547" s="69"/>
      <c r="V547" s="69"/>
      <c r="W547" s="69"/>
      <c r="X547" s="69"/>
      <c r="Y547" s="69"/>
      <c r="Z547" s="69"/>
    </row>
    <row r="548" spans="3:26" ht="30" customHeight="1">
      <c r="C548" s="32"/>
      <c r="D548" s="12"/>
      <c r="E548" s="33"/>
      <c r="F548" s="34"/>
      <c r="G548" s="35"/>
      <c r="H548" s="36"/>
      <c r="I548" s="2">
        <v>542</v>
      </c>
      <c r="J548" s="76">
        <f>SUMIF(Entrada!$D$7:$D$3006,D548,Entrada!$H$7:$H$3006)</f>
        <v>0</v>
      </c>
      <c r="K548" s="76" t="e">
        <f>SUMIF(Entrada!$D$7:$D$3006,PG!D548,Entrada!$L$7:$L$3006)/SUMIF(Entrada!$D$7:$D$3006,PG!D548,Entrada!$H$7:$H$3006)</f>
        <v>#DIV/0!</v>
      </c>
      <c r="L548" s="76">
        <f>SUMIF(Saída!$D$7:$D$3006,PG!D548,Saída!$G$7:$G$3006)</f>
        <v>0</v>
      </c>
      <c r="M548" s="76">
        <f>SUMIF(Saída!$D$7:$D$3006,PG!D548,Saída!$I$7:$I$3006)</f>
        <v>0</v>
      </c>
      <c r="N548" s="77">
        <f t="shared" si="32"/>
        <v>0</v>
      </c>
      <c r="O548" s="77">
        <f t="shared" si="33"/>
        <v>0</v>
      </c>
      <c r="P548" s="78">
        <f t="shared" si="34"/>
        <v>0</v>
      </c>
      <c r="Q548" s="99" t="str">
        <f t="shared" si="35"/>
        <v/>
      </c>
      <c r="R548" s="99"/>
      <c r="S548" s="69"/>
      <c r="T548" s="69"/>
      <c r="U548" s="69"/>
      <c r="V548" s="69"/>
      <c r="W548" s="69"/>
      <c r="X548" s="69"/>
      <c r="Y548" s="69"/>
      <c r="Z548" s="69"/>
    </row>
    <row r="549" spans="3:26" ht="30" customHeight="1">
      <c r="C549" s="32"/>
      <c r="D549" s="12"/>
      <c r="E549" s="33"/>
      <c r="F549" s="34"/>
      <c r="G549" s="35"/>
      <c r="H549" s="36"/>
      <c r="I549" s="2">
        <v>543</v>
      </c>
      <c r="J549" s="76">
        <f>SUMIF(Entrada!$D$7:$D$3006,D549,Entrada!$H$7:$H$3006)</f>
        <v>0</v>
      </c>
      <c r="K549" s="76" t="e">
        <f>SUMIF(Entrada!$D$7:$D$3006,PG!D549,Entrada!$L$7:$L$3006)/SUMIF(Entrada!$D$7:$D$3006,PG!D549,Entrada!$H$7:$H$3006)</f>
        <v>#DIV/0!</v>
      </c>
      <c r="L549" s="76">
        <f>SUMIF(Saída!$D$7:$D$3006,PG!D549,Saída!$G$7:$G$3006)</f>
        <v>0</v>
      </c>
      <c r="M549" s="76">
        <f>SUMIF(Saída!$D$7:$D$3006,PG!D549,Saída!$I$7:$I$3006)</f>
        <v>0</v>
      </c>
      <c r="N549" s="77">
        <f t="shared" si="32"/>
        <v>0</v>
      </c>
      <c r="O549" s="77">
        <f t="shared" si="33"/>
        <v>0</v>
      </c>
      <c r="P549" s="78">
        <f t="shared" si="34"/>
        <v>0</v>
      </c>
      <c r="Q549" s="99" t="str">
        <f t="shared" si="35"/>
        <v/>
      </c>
      <c r="R549" s="99"/>
      <c r="S549" s="69"/>
      <c r="T549" s="69"/>
      <c r="U549" s="69"/>
      <c r="V549" s="69"/>
      <c r="W549" s="69"/>
      <c r="X549" s="69"/>
      <c r="Y549" s="69"/>
      <c r="Z549" s="69"/>
    </row>
    <row r="550" spans="3:26" ht="30" customHeight="1">
      <c r="C550" s="32"/>
      <c r="D550" s="12"/>
      <c r="E550" s="33"/>
      <c r="F550" s="34"/>
      <c r="G550" s="35"/>
      <c r="H550" s="36"/>
      <c r="I550" s="2">
        <v>544</v>
      </c>
      <c r="J550" s="76">
        <f>SUMIF(Entrada!$D$7:$D$3006,D550,Entrada!$H$7:$H$3006)</f>
        <v>0</v>
      </c>
      <c r="K550" s="76" t="e">
        <f>SUMIF(Entrada!$D$7:$D$3006,PG!D550,Entrada!$L$7:$L$3006)/SUMIF(Entrada!$D$7:$D$3006,PG!D550,Entrada!$H$7:$H$3006)</f>
        <v>#DIV/0!</v>
      </c>
      <c r="L550" s="76">
        <f>SUMIF(Saída!$D$7:$D$3006,PG!D550,Saída!$G$7:$G$3006)</f>
        <v>0</v>
      </c>
      <c r="M550" s="76">
        <f>SUMIF(Saída!$D$7:$D$3006,PG!D550,Saída!$I$7:$I$3006)</f>
        <v>0</v>
      </c>
      <c r="N550" s="77">
        <f t="shared" si="32"/>
        <v>0</v>
      </c>
      <c r="O550" s="77">
        <f t="shared" si="33"/>
        <v>0</v>
      </c>
      <c r="P550" s="78">
        <f t="shared" si="34"/>
        <v>0</v>
      </c>
      <c r="Q550" s="99" t="str">
        <f t="shared" si="35"/>
        <v/>
      </c>
      <c r="R550" s="99"/>
      <c r="S550" s="69"/>
      <c r="T550" s="69"/>
      <c r="U550" s="69"/>
      <c r="V550" s="69"/>
      <c r="W550" s="69"/>
      <c r="X550" s="69"/>
      <c r="Y550" s="69"/>
      <c r="Z550" s="69"/>
    </row>
    <row r="551" spans="3:26" ht="30" customHeight="1">
      <c r="C551" s="32"/>
      <c r="D551" s="12"/>
      <c r="E551" s="33"/>
      <c r="F551" s="34"/>
      <c r="G551" s="35"/>
      <c r="H551" s="36"/>
      <c r="I551" s="2">
        <v>545</v>
      </c>
      <c r="J551" s="76">
        <f>SUMIF(Entrada!$D$7:$D$3006,D551,Entrada!$H$7:$H$3006)</f>
        <v>0</v>
      </c>
      <c r="K551" s="76" t="e">
        <f>SUMIF(Entrada!$D$7:$D$3006,PG!D551,Entrada!$L$7:$L$3006)/SUMIF(Entrada!$D$7:$D$3006,PG!D551,Entrada!$H$7:$H$3006)</f>
        <v>#DIV/0!</v>
      </c>
      <c r="L551" s="76">
        <f>SUMIF(Saída!$D$7:$D$3006,PG!D551,Saída!$G$7:$G$3006)</f>
        <v>0</v>
      </c>
      <c r="M551" s="76">
        <f>SUMIF(Saída!$D$7:$D$3006,PG!D551,Saída!$I$7:$I$3006)</f>
        <v>0</v>
      </c>
      <c r="N551" s="77">
        <f t="shared" si="32"/>
        <v>0</v>
      </c>
      <c r="O551" s="77">
        <f t="shared" si="33"/>
        <v>0</v>
      </c>
      <c r="P551" s="78">
        <f t="shared" si="34"/>
        <v>0</v>
      </c>
      <c r="Q551" s="99" t="str">
        <f t="shared" si="35"/>
        <v/>
      </c>
      <c r="R551" s="99"/>
      <c r="S551" s="69"/>
      <c r="T551" s="69"/>
      <c r="U551" s="69"/>
      <c r="V551" s="69"/>
      <c r="W551" s="69"/>
      <c r="X551" s="69"/>
      <c r="Y551" s="69"/>
      <c r="Z551" s="69"/>
    </row>
    <row r="552" spans="3:26" ht="30" customHeight="1">
      <c r="C552" s="32"/>
      <c r="D552" s="12"/>
      <c r="E552" s="33"/>
      <c r="F552" s="34"/>
      <c r="G552" s="35"/>
      <c r="H552" s="36"/>
      <c r="I552" s="2">
        <v>546</v>
      </c>
      <c r="J552" s="76">
        <f>SUMIF(Entrada!$D$7:$D$3006,D552,Entrada!$H$7:$H$3006)</f>
        <v>0</v>
      </c>
      <c r="K552" s="76" t="e">
        <f>SUMIF(Entrada!$D$7:$D$3006,PG!D552,Entrada!$L$7:$L$3006)/SUMIF(Entrada!$D$7:$D$3006,PG!D552,Entrada!$H$7:$H$3006)</f>
        <v>#DIV/0!</v>
      </c>
      <c r="L552" s="76">
        <f>SUMIF(Saída!$D$7:$D$3006,PG!D552,Saída!$G$7:$G$3006)</f>
        <v>0</v>
      </c>
      <c r="M552" s="76">
        <f>SUMIF(Saída!$D$7:$D$3006,PG!D552,Saída!$I$7:$I$3006)</f>
        <v>0</v>
      </c>
      <c r="N552" s="77">
        <f t="shared" si="32"/>
        <v>0</v>
      </c>
      <c r="O552" s="77">
        <f t="shared" si="33"/>
        <v>0</v>
      </c>
      <c r="P552" s="78">
        <f t="shared" si="34"/>
        <v>0</v>
      </c>
      <c r="Q552" s="99" t="str">
        <f t="shared" si="35"/>
        <v/>
      </c>
      <c r="R552" s="99"/>
      <c r="S552" s="69"/>
      <c r="T552" s="69"/>
      <c r="U552" s="69"/>
      <c r="V552" s="69"/>
      <c r="W552" s="69"/>
      <c r="X552" s="69"/>
      <c r="Y552" s="69"/>
      <c r="Z552" s="69"/>
    </row>
    <row r="553" spans="3:26" ht="30" customHeight="1">
      <c r="C553" s="32"/>
      <c r="D553" s="12"/>
      <c r="E553" s="33"/>
      <c r="F553" s="34"/>
      <c r="G553" s="35"/>
      <c r="H553" s="36"/>
      <c r="I553" s="2">
        <v>547</v>
      </c>
      <c r="J553" s="76">
        <f>SUMIF(Entrada!$D$7:$D$3006,D553,Entrada!$H$7:$H$3006)</f>
        <v>0</v>
      </c>
      <c r="K553" s="76" t="e">
        <f>SUMIF(Entrada!$D$7:$D$3006,PG!D553,Entrada!$L$7:$L$3006)/SUMIF(Entrada!$D$7:$D$3006,PG!D553,Entrada!$H$7:$H$3006)</f>
        <v>#DIV/0!</v>
      </c>
      <c r="L553" s="76">
        <f>SUMIF(Saída!$D$7:$D$3006,PG!D553,Saída!$G$7:$G$3006)</f>
        <v>0</v>
      </c>
      <c r="M553" s="76">
        <f>SUMIF(Saída!$D$7:$D$3006,PG!D553,Saída!$I$7:$I$3006)</f>
        <v>0</v>
      </c>
      <c r="N553" s="77">
        <f t="shared" si="32"/>
        <v>0</v>
      </c>
      <c r="O553" s="77">
        <f t="shared" si="33"/>
        <v>0</v>
      </c>
      <c r="P553" s="78">
        <f t="shared" si="34"/>
        <v>0</v>
      </c>
      <c r="Q553" s="99" t="str">
        <f t="shared" si="35"/>
        <v/>
      </c>
      <c r="R553" s="99"/>
      <c r="S553" s="69"/>
      <c r="T553" s="69"/>
      <c r="U553" s="69"/>
      <c r="V553" s="69"/>
      <c r="W553" s="69"/>
      <c r="X553" s="69"/>
      <c r="Y553" s="69"/>
      <c r="Z553" s="69"/>
    </row>
    <row r="554" spans="3:26" ht="30" customHeight="1">
      <c r="C554" s="32"/>
      <c r="D554" s="12"/>
      <c r="E554" s="33"/>
      <c r="F554" s="34"/>
      <c r="G554" s="35"/>
      <c r="H554" s="36"/>
      <c r="I554" s="2">
        <v>548</v>
      </c>
      <c r="J554" s="76">
        <f>SUMIF(Entrada!$D$7:$D$3006,D554,Entrada!$H$7:$H$3006)</f>
        <v>0</v>
      </c>
      <c r="K554" s="76" t="e">
        <f>SUMIF(Entrada!$D$7:$D$3006,PG!D554,Entrada!$L$7:$L$3006)/SUMIF(Entrada!$D$7:$D$3006,PG!D554,Entrada!$H$7:$H$3006)</f>
        <v>#DIV/0!</v>
      </c>
      <c r="L554" s="76">
        <f>SUMIF(Saída!$D$7:$D$3006,PG!D554,Saída!$G$7:$G$3006)</f>
        <v>0</v>
      </c>
      <c r="M554" s="76">
        <f>SUMIF(Saída!$D$7:$D$3006,PG!D554,Saída!$I$7:$I$3006)</f>
        <v>0</v>
      </c>
      <c r="N554" s="77">
        <f t="shared" si="32"/>
        <v>0</v>
      </c>
      <c r="O554" s="77">
        <f t="shared" si="33"/>
        <v>0</v>
      </c>
      <c r="P554" s="78">
        <f t="shared" si="34"/>
        <v>0</v>
      </c>
      <c r="Q554" s="99" t="str">
        <f t="shared" si="35"/>
        <v/>
      </c>
      <c r="R554" s="99"/>
      <c r="S554" s="69"/>
      <c r="T554" s="69"/>
      <c r="U554" s="69"/>
      <c r="V554" s="69"/>
      <c r="W554" s="69"/>
      <c r="X554" s="69"/>
      <c r="Y554" s="69"/>
      <c r="Z554" s="69"/>
    </row>
    <row r="555" spans="3:26" ht="30" customHeight="1">
      <c r="C555" s="32"/>
      <c r="D555" s="12"/>
      <c r="E555" s="33"/>
      <c r="F555" s="34"/>
      <c r="G555" s="35"/>
      <c r="H555" s="36"/>
      <c r="I555" s="2">
        <v>549</v>
      </c>
      <c r="J555" s="76">
        <f>SUMIF(Entrada!$D$7:$D$3006,D555,Entrada!$H$7:$H$3006)</f>
        <v>0</v>
      </c>
      <c r="K555" s="76" t="e">
        <f>SUMIF(Entrada!$D$7:$D$3006,PG!D555,Entrada!$L$7:$L$3006)/SUMIF(Entrada!$D$7:$D$3006,PG!D555,Entrada!$H$7:$H$3006)</f>
        <v>#DIV/0!</v>
      </c>
      <c r="L555" s="76">
        <f>SUMIF(Saída!$D$7:$D$3006,PG!D555,Saída!$G$7:$G$3006)</f>
        <v>0</v>
      </c>
      <c r="M555" s="76">
        <f>SUMIF(Saída!$D$7:$D$3006,PG!D555,Saída!$I$7:$I$3006)</f>
        <v>0</v>
      </c>
      <c r="N555" s="77">
        <f t="shared" si="32"/>
        <v>0</v>
      </c>
      <c r="O555" s="77">
        <f t="shared" si="33"/>
        <v>0</v>
      </c>
      <c r="P555" s="78">
        <f t="shared" si="34"/>
        <v>0</v>
      </c>
      <c r="Q555" s="99" t="str">
        <f t="shared" si="35"/>
        <v/>
      </c>
      <c r="R555" s="99"/>
      <c r="S555" s="69"/>
      <c r="T555" s="69"/>
      <c r="U555" s="69"/>
      <c r="V555" s="69"/>
      <c r="W555" s="69"/>
      <c r="X555" s="69"/>
      <c r="Y555" s="69"/>
      <c r="Z555" s="69"/>
    </row>
    <row r="556" spans="3:26" ht="30" customHeight="1">
      <c r="C556" s="32"/>
      <c r="D556" s="12"/>
      <c r="E556" s="33"/>
      <c r="F556" s="34"/>
      <c r="G556" s="35"/>
      <c r="H556" s="36"/>
      <c r="I556" s="2">
        <v>550</v>
      </c>
      <c r="J556" s="76">
        <f>SUMIF(Entrada!$D$7:$D$3006,D556,Entrada!$H$7:$H$3006)</f>
        <v>0</v>
      </c>
      <c r="K556" s="76" t="e">
        <f>SUMIF(Entrada!$D$7:$D$3006,PG!D556,Entrada!$L$7:$L$3006)/SUMIF(Entrada!$D$7:$D$3006,PG!D556,Entrada!$H$7:$H$3006)</f>
        <v>#DIV/0!</v>
      </c>
      <c r="L556" s="76">
        <f>SUMIF(Saída!$D$7:$D$3006,PG!D556,Saída!$G$7:$G$3006)</f>
        <v>0</v>
      </c>
      <c r="M556" s="76">
        <f>SUMIF(Saída!$D$7:$D$3006,PG!D556,Saída!$I$7:$I$3006)</f>
        <v>0</v>
      </c>
      <c r="N556" s="77">
        <f t="shared" si="32"/>
        <v>0</v>
      </c>
      <c r="O556" s="77">
        <f t="shared" si="33"/>
        <v>0</v>
      </c>
      <c r="P556" s="78">
        <f t="shared" si="34"/>
        <v>0</v>
      </c>
      <c r="Q556" s="99" t="str">
        <f t="shared" si="35"/>
        <v/>
      </c>
      <c r="R556" s="99"/>
      <c r="S556" s="69"/>
      <c r="T556" s="69"/>
      <c r="U556" s="69"/>
      <c r="V556" s="69"/>
      <c r="W556" s="69"/>
      <c r="X556" s="69"/>
      <c r="Y556" s="69"/>
      <c r="Z556" s="69"/>
    </row>
    <row r="557" spans="3:26" ht="30" customHeight="1">
      <c r="C557" s="32"/>
      <c r="D557" s="12"/>
      <c r="E557" s="33"/>
      <c r="F557" s="34"/>
      <c r="G557" s="35"/>
      <c r="H557" s="36"/>
      <c r="I557" s="2">
        <v>551</v>
      </c>
      <c r="J557" s="76">
        <f>SUMIF(Entrada!$D$7:$D$3006,D557,Entrada!$H$7:$H$3006)</f>
        <v>0</v>
      </c>
      <c r="K557" s="76" t="e">
        <f>SUMIF(Entrada!$D$7:$D$3006,PG!D557,Entrada!$L$7:$L$3006)/SUMIF(Entrada!$D$7:$D$3006,PG!D557,Entrada!$H$7:$H$3006)</f>
        <v>#DIV/0!</v>
      </c>
      <c r="L557" s="76">
        <f>SUMIF(Saída!$D$7:$D$3006,PG!D557,Saída!$G$7:$G$3006)</f>
        <v>0</v>
      </c>
      <c r="M557" s="76">
        <f>SUMIF(Saída!$D$7:$D$3006,PG!D557,Saída!$I$7:$I$3006)</f>
        <v>0</v>
      </c>
      <c r="N557" s="77">
        <f t="shared" si="32"/>
        <v>0</v>
      </c>
      <c r="O557" s="77">
        <f t="shared" si="33"/>
        <v>0</v>
      </c>
      <c r="P557" s="78">
        <f t="shared" si="34"/>
        <v>0</v>
      </c>
      <c r="Q557" s="99" t="str">
        <f t="shared" si="35"/>
        <v/>
      </c>
      <c r="R557" s="99"/>
      <c r="S557" s="69"/>
      <c r="T557" s="69"/>
      <c r="U557" s="69"/>
      <c r="V557" s="69"/>
      <c r="W557" s="69"/>
      <c r="X557" s="69"/>
      <c r="Y557" s="69"/>
      <c r="Z557" s="69"/>
    </row>
    <row r="558" spans="3:26" ht="30" customHeight="1">
      <c r="C558" s="32"/>
      <c r="D558" s="12"/>
      <c r="E558" s="33"/>
      <c r="F558" s="34"/>
      <c r="G558" s="35"/>
      <c r="H558" s="36"/>
      <c r="I558" s="2">
        <v>552</v>
      </c>
      <c r="J558" s="76">
        <f>SUMIF(Entrada!$D$7:$D$3006,D558,Entrada!$H$7:$H$3006)</f>
        <v>0</v>
      </c>
      <c r="K558" s="76" t="e">
        <f>SUMIF(Entrada!$D$7:$D$3006,PG!D558,Entrada!$L$7:$L$3006)/SUMIF(Entrada!$D$7:$D$3006,PG!D558,Entrada!$H$7:$H$3006)</f>
        <v>#DIV/0!</v>
      </c>
      <c r="L558" s="76">
        <f>SUMIF(Saída!$D$7:$D$3006,PG!D558,Saída!$G$7:$G$3006)</f>
        <v>0</v>
      </c>
      <c r="M558" s="76">
        <f>SUMIF(Saída!$D$7:$D$3006,PG!D558,Saída!$I$7:$I$3006)</f>
        <v>0</v>
      </c>
      <c r="N558" s="77">
        <f t="shared" si="32"/>
        <v>0</v>
      </c>
      <c r="O558" s="77">
        <f t="shared" si="33"/>
        <v>0</v>
      </c>
      <c r="P558" s="78">
        <f t="shared" si="34"/>
        <v>0</v>
      </c>
      <c r="Q558" s="99" t="str">
        <f t="shared" si="35"/>
        <v/>
      </c>
      <c r="R558" s="99"/>
      <c r="S558" s="69"/>
      <c r="T558" s="69"/>
      <c r="U558" s="69"/>
      <c r="V558" s="69"/>
      <c r="W558" s="69"/>
      <c r="X558" s="69"/>
      <c r="Y558" s="69"/>
      <c r="Z558" s="69"/>
    </row>
    <row r="559" spans="3:26" ht="30" customHeight="1">
      <c r="C559" s="32"/>
      <c r="D559" s="12"/>
      <c r="E559" s="33"/>
      <c r="F559" s="34"/>
      <c r="G559" s="35"/>
      <c r="H559" s="36"/>
      <c r="I559" s="2">
        <v>553</v>
      </c>
      <c r="J559" s="76">
        <f>SUMIF(Entrada!$D$7:$D$3006,D559,Entrada!$H$7:$H$3006)</f>
        <v>0</v>
      </c>
      <c r="K559" s="76" t="e">
        <f>SUMIF(Entrada!$D$7:$D$3006,PG!D559,Entrada!$L$7:$L$3006)/SUMIF(Entrada!$D$7:$D$3006,PG!D559,Entrada!$H$7:$H$3006)</f>
        <v>#DIV/0!</v>
      </c>
      <c r="L559" s="76">
        <f>SUMIF(Saída!$D$7:$D$3006,PG!D559,Saída!$G$7:$G$3006)</f>
        <v>0</v>
      </c>
      <c r="M559" s="76">
        <f>SUMIF(Saída!$D$7:$D$3006,PG!D559,Saída!$I$7:$I$3006)</f>
        <v>0</v>
      </c>
      <c r="N559" s="77">
        <f t="shared" si="32"/>
        <v>0</v>
      </c>
      <c r="O559" s="77">
        <f t="shared" si="33"/>
        <v>0</v>
      </c>
      <c r="P559" s="78">
        <f t="shared" si="34"/>
        <v>0</v>
      </c>
      <c r="Q559" s="99" t="str">
        <f t="shared" si="35"/>
        <v/>
      </c>
      <c r="R559" s="99"/>
      <c r="S559" s="69"/>
      <c r="T559" s="69"/>
      <c r="U559" s="69"/>
      <c r="V559" s="69"/>
      <c r="W559" s="69"/>
      <c r="X559" s="69"/>
      <c r="Y559" s="69"/>
      <c r="Z559" s="69"/>
    </row>
    <row r="560" spans="3:26" ht="30" customHeight="1">
      <c r="C560" s="32"/>
      <c r="D560" s="12"/>
      <c r="E560" s="33"/>
      <c r="F560" s="34"/>
      <c r="G560" s="35"/>
      <c r="H560" s="36"/>
      <c r="I560" s="2">
        <v>554</v>
      </c>
      <c r="J560" s="76">
        <f>SUMIF(Entrada!$D$7:$D$3006,D560,Entrada!$H$7:$H$3006)</f>
        <v>0</v>
      </c>
      <c r="K560" s="76" t="e">
        <f>SUMIF(Entrada!$D$7:$D$3006,PG!D560,Entrada!$L$7:$L$3006)/SUMIF(Entrada!$D$7:$D$3006,PG!D560,Entrada!$H$7:$H$3006)</f>
        <v>#DIV/0!</v>
      </c>
      <c r="L560" s="76">
        <f>SUMIF(Saída!$D$7:$D$3006,PG!D560,Saída!$G$7:$G$3006)</f>
        <v>0</v>
      </c>
      <c r="M560" s="76">
        <f>SUMIF(Saída!$D$7:$D$3006,PG!D560,Saída!$I$7:$I$3006)</f>
        <v>0</v>
      </c>
      <c r="N560" s="77">
        <f t="shared" si="32"/>
        <v>0</v>
      </c>
      <c r="O560" s="77">
        <f t="shared" si="33"/>
        <v>0</v>
      </c>
      <c r="P560" s="78">
        <f t="shared" si="34"/>
        <v>0</v>
      </c>
      <c r="Q560" s="99" t="str">
        <f t="shared" si="35"/>
        <v/>
      </c>
      <c r="R560" s="99"/>
      <c r="S560" s="69"/>
      <c r="T560" s="69"/>
      <c r="U560" s="69"/>
      <c r="V560" s="69"/>
      <c r="W560" s="69"/>
      <c r="X560" s="69"/>
      <c r="Y560" s="69"/>
      <c r="Z560" s="69"/>
    </row>
    <row r="561" spans="3:26" ht="30" customHeight="1">
      <c r="C561" s="32"/>
      <c r="D561" s="12"/>
      <c r="E561" s="33"/>
      <c r="F561" s="34"/>
      <c r="G561" s="35"/>
      <c r="H561" s="36"/>
      <c r="I561" s="2">
        <v>555</v>
      </c>
      <c r="J561" s="76">
        <f>SUMIF(Entrada!$D$7:$D$3006,D561,Entrada!$H$7:$H$3006)</f>
        <v>0</v>
      </c>
      <c r="K561" s="76" t="e">
        <f>SUMIF(Entrada!$D$7:$D$3006,PG!D561,Entrada!$L$7:$L$3006)/SUMIF(Entrada!$D$7:$D$3006,PG!D561,Entrada!$H$7:$H$3006)</f>
        <v>#DIV/0!</v>
      </c>
      <c r="L561" s="76">
        <f>SUMIF(Saída!$D$7:$D$3006,PG!D561,Saída!$G$7:$G$3006)</f>
        <v>0</v>
      </c>
      <c r="M561" s="76">
        <f>SUMIF(Saída!$D$7:$D$3006,PG!D561,Saída!$I$7:$I$3006)</f>
        <v>0</v>
      </c>
      <c r="N561" s="77">
        <f t="shared" si="32"/>
        <v>0</v>
      </c>
      <c r="O561" s="77">
        <f t="shared" si="33"/>
        <v>0</v>
      </c>
      <c r="P561" s="78">
        <f t="shared" si="34"/>
        <v>0</v>
      </c>
      <c r="Q561" s="99" t="str">
        <f t="shared" si="35"/>
        <v/>
      </c>
      <c r="R561" s="99"/>
      <c r="S561" s="69"/>
      <c r="T561" s="69"/>
      <c r="U561" s="69"/>
      <c r="V561" s="69"/>
      <c r="W561" s="69"/>
      <c r="X561" s="69"/>
      <c r="Y561" s="69"/>
      <c r="Z561" s="69"/>
    </row>
    <row r="562" spans="3:26" ht="30" customHeight="1">
      <c r="C562" s="32"/>
      <c r="D562" s="12"/>
      <c r="E562" s="33"/>
      <c r="F562" s="34"/>
      <c r="G562" s="35"/>
      <c r="H562" s="36"/>
      <c r="I562" s="2">
        <v>556</v>
      </c>
      <c r="J562" s="76">
        <f>SUMIF(Entrada!$D$7:$D$3006,D562,Entrada!$H$7:$H$3006)</f>
        <v>0</v>
      </c>
      <c r="K562" s="76" t="e">
        <f>SUMIF(Entrada!$D$7:$D$3006,PG!D562,Entrada!$L$7:$L$3006)/SUMIF(Entrada!$D$7:$D$3006,PG!D562,Entrada!$H$7:$H$3006)</f>
        <v>#DIV/0!</v>
      </c>
      <c r="L562" s="76">
        <f>SUMIF(Saída!$D$7:$D$3006,PG!D562,Saída!$G$7:$G$3006)</f>
        <v>0</v>
      </c>
      <c r="M562" s="76">
        <f>SUMIF(Saída!$D$7:$D$3006,PG!D562,Saída!$I$7:$I$3006)</f>
        <v>0</v>
      </c>
      <c r="N562" s="77">
        <f t="shared" si="32"/>
        <v>0</v>
      </c>
      <c r="O562" s="77">
        <f t="shared" si="33"/>
        <v>0</v>
      </c>
      <c r="P562" s="78">
        <f t="shared" si="34"/>
        <v>0</v>
      </c>
      <c r="Q562" s="99" t="str">
        <f t="shared" si="35"/>
        <v/>
      </c>
      <c r="R562" s="99"/>
      <c r="S562" s="69"/>
      <c r="T562" s="69"/>
      <c r="U562" s="69"/>
      <c r="V562" s="69"/>
      <c r="W562" s="69"/>
      <c r="X562" s="69"/>
      <c r="Y562" s="69"/>
      <c r="Z562" s="69"/>
    </row>
    <row r="563" spans="3:26" ht="30" customHeight="1">
      <c r="C563" s="32"/>
      <c r="D563" s="12"/>
      <c r="E563" s="33"/>
      <c r="F563" s="34"/>
      <c r="G563" s="35"/>
      <c r="H563" s="36"/>
      <c r="I563" s="2">
        <v>557</v>
      </c>
      <c r="J563" s="76">
        <f>SUMIF(Entrada!$D$7:$D$3006,D563,Entrada!$H$7:$H$3006)</f>
        <v>0</v>
      </c>
      <c r="K563" s="76" t="e">
        <f>SUMIF(Entrada!$D$7:$D$3006,PG!D563,Entrada!$L$7:$L$3006)/SUMIF(Entrada!$D$7:$D$3006,PG!D563,Entrada!$H$7:$H$3006)</f>
        <v>#DIV/0!</v>
      </c>
      <c r="L563" s="76">
        <f>SUMIF(Saída!$D$7:$D$3006,PG!D563,Saída!$G$7:$G$3006)</f>
        <v>0</v>
      </c>
      <c r="M563" s="76">
        <f>SUMIF(Saída!$D$7:$D$3006,PG!D563,Saída!$I$7:$I$3006)</f>
        <v>0</v>
      </c>
      <c r="N563" s="77">
        <f t="shared" si="32"/>
        <v>0</v>
      </c>
      <c r="O563" s="77">
        <f t="shared" si="33"/>
        <v>0</v>
      </c>
      <c r="P563" s="78">
        <f t="shared" si="34"/>
        <v>0</v>
      </c>
      <c r="Q563" s="99" t="str">
        <f t="shared" si="35"/>
        <v/>
      </c>
      <c r="R563" s="99"/>
      <c r="S563" s="69"/>
      <c r="T563" s="69"/>
      <c r="U563" s="69"/>
      <c r="V563" s="69"/>
      <c r="W563" s="69"/>
      <c r="X563" s="69"/>
      <c r="Y563" s="69"/>
      <c r="Z563" s="69"/>
    </row>
    <row r="564" spans="3:26" ht="30" customHeight="1">
      <c r="C564" s="32"/>
      <c r="D564" s="12"/>
      <c r="E564" s="33"/>
      <c r="F564" s="34"/>
      <c r="G564" s="35"/>
      <c r="H564" s="36"/>
      <c r="I564" s="2">
        <v>558</v>
      </c>
      <c r="J564" s="76">
        <f>SUMIF(Entrada!$D$7:$D$3006,D564,Entrada!$H$7:$H$3006)</f>
        <v>0</v>
      </c>
      <c r="K564" s="76" t="e">
        <f>SUMIF(Entrada!$D$7:$D$3006,PG!D564,Entrada!$L$7:$L$3006)/SUMIF(Entrada!$D$7:$D$3006,PG!D564,Entrada!$H$7:$H$3006)</f>
        <v>#DIV/0!</v>
      </c>
      <c r="L564" s="76">
        <f>SUMIF(Saída!$D$7:$D$3006,PG!D564,Saída!$G$7:$G$3006)</f>
        <v>0</v>
      </c>
      <c r="M564" s="76">
        <f>SUMIF(Saída!$D$7:$D$3006,PG!D564,Saída!$I$7:$I$3006)</f>
        <v>0</v>
      </c>
      <c r="N564" s="77">
        <f t="shared" si="32"/>
        <v>0</v>
      </c>
      <c r="O564" s="77">
        <f t="shared" si="33"/>
        <v>0</v>
      </c>
      <c r="P564" s="78">
        <f t="shared" si="34"/>
        <v>0</v>
      </c>
      <c r="Q564" s="99" t="str">
        <f t="shared" si="35"/>
        <v/>
      </c>
      <c r="R564" s="99"/>
      <c r="S564" s="69"/>
      <c r="T564" s="69"/>
      <c r="U564" s="69"/>
      <c r="V564" s="69"/>
      <c r="W564" s="69"/>
      <c r="X564" s="69"/>
      <c r="Y564" s="69"/>
      <c r="Z564" s="69"/>
    </row>
    <row r="565" spans="3:26" ht="30" customHeight="1">
      <c r="C565" s="32"/>
      <c r="D565" s="12"/>
      <c r="E565" s="33"/>
      <c r="F565" s="34"/>
      <c r="G565" s="35"/>
      <c r="H565" s="36"/>
      <c r="I565" s="2">
        <v>559</v>
      </c>
      <c r="J565" s="76">
        <f>SUMIF(Entrada!$D$7:$D$3006,D565,Entrada!$H$7:$H$3006)</f>
        <v>0</v>
      </c>
      <c r="K565" s="76" t="e">
        <f>SUMIF(Entrada!$D$7:$D$3006,PG!D565,Entrada!$L$7:$L$3006)/SUMIF(Entrada!$D$7:$D$3006,PG!D565,Entrada!$H$7:$H$3006)</f>
        <v>#DIV/0!</v>
      </c>
      <c r="L565" s="76">
        <f>SUMIF(Saída!$D$7:$D$3006,PG!D565,Saída!$G$7:$G$3006)</f>
        <v>0</v>
      </c>
      <c r="M565" s="76">
        <f>SUMIF(Saída!$D$7:$D$3006,PG!D565,Saída!$I$7:$I$3006)</f>
        <v>0</v>
      </c>
      <c r="N565" s="77">
        <f t="shared" si="32"/>
        <v>0</v>
      </c>
      <c r="O565" s="77">
        <f t="shared" si="33"/>
        <v>0</v>
      </c>
      <c r="P565" s="78">
        <f t="shared" si="34"/>
        <v>0</v>
      </c>
      <c r="Q565" s="99" t="str">
        <f t="shared" si="35"/>
        <v/>
      </c>
      <c r="R565" s="99"/>
      <c r="S565" s="69"/>
      <c r="T565" s="69"/>
      <c r="U565" s="69"/>
      <c r="V565" s="69"/>
      <c r="W565" s="69"/>
      <c r="X565" s="69"/>
      <c r="Y565" s="69"/>
      <c r="Z565" s="69"/>
    </row>
    <row r="566" spans="3:26" ht="30" customHeight="1">
      <c r="C566" s="32"/>
      <c r="D566" s="12"/>
      <c r="E566" s="33"/>
      <c r="F566" s="34"/>
      <c r="G566" s="35"/>
      <c r="H566" s="36"/>
      <c r="I566" s="2">
        <v>560</v>
      </c>
      <c r="J566" s="76">
        <f>SUMIF(Entrada!$D$7:$D$3006,D566,Entrada!$H$7:$H$3006)</f>
        <v>0</v>
      </c>
      <c r="K566" s="76" t="e">
        <f>SUMIF(Entrada!$D$7:$D$3006,PG!D566,Entrada!$L$7:$L$3006)/SUMIF(Entrada!$D$7:$D$3006,PG!D566,Entrada!$H$7:$H$3006)</f>
        <v>#DIV/0!</v>
      </c>
      <c r="L566" s="76">
        <f>SUMIF(Saída!$D$7:$D$3006,PG!D566,Saída!$G$7:$G$3006)</f>
        <v>0</v>
      </c>
      <c r="M566" s="76">
        <f>SUMIF(Saída!$D$7:$D$3006,PG!D566,Saída!$I$7:$I$3006)</f>
        <v>0</v>
      </c>
      <c r="N566" s="77">
        <f t="shared" si="32"/>
        <v>0</v>
      </c>
      <c r="O566" s="77">
        <f t="shared" si="33"/>
        <v>0</v>
      </c>
      <c r="P566" s="78">
        <f t="shared" si="34"/>
        <v>0</v>
      </c>
      <c r="Q566" s="99" t="str">
        <f t="shared" si="35"/>
        <v/>
      </c>
      <c r="R566" s="99"/>
      <c r="S566" s="69"/>
      <c r="T566" s="69"/>
      <c r="U566" s="69"/>
      <c r="V566" s="69"/>
      <c r="W566" s="69"/>
      <c r="X566" s="69"/>
      <c r="Y566" s="69"/>
      <c r="Z566" s="69"/>
    </row>
    <row r="567" spans="3:26" ht="30" customHeight="1">
      <c r="C567" s="32"/>
      <c r="D567" s="12"/>
      <c r="E567" s="33"/>
      <c r="F567" s="34"/>
      <c r="G567" s="35"/>
      <c r="H567" s="36"/>
      <c r="I567" s="2">
        <v>561</v>
      </c>
      <c r="J567" s="76">
        <f>SUMIF(Entrada!$D$7:$D$3006,D567,Entrada!$H$7:$H$3006)</f>
        <v>0</v>
      </c>
      <c r="K567" s="76" t="e">
        <f>SUMIF(Entrada!$D$7:$D$3006,PG!D567,Entrada!$L$7:$L$3006)/SUMIF(Entrada!$D$7:$D$3006,PG!D567,Entrada!$H$7:$H$3006)</f>
        <v>#DIV/0!</v>
      </c>
      <c r="L567" s="76">
        <f>SUMIF(Saída!$D$7:$D$3006,PG!D567,Saída!$G$7:$G$3006)</f>
        <v>0</v>
      </c>
      <c r="M567" s="76">
        <f>SUMIF(Saída!$D$7:$D$3006,PG!D567,Saída!$I$7:$I$3006)</f>
        <v>0</v>
      </c>
      <c r="N567" s="77">
        <f t="shared" si="32"/>
        <v>0</v>
      </c>
      <c r="O567" s="77">
        <f t="shared" si="33"/>
        <v>0</v>
      </c>
      <c r="P567" s="78">
        <f t="shared" si="34"/>
        <v>0</v>
      </c>
      <c r="Q567" s="99" t="str">
        <f t="shared" si="35"/>
        <v/>
      </c>
      <c r="R567" s="99"/>
      <c r="S567" s="69"/>
      <c r="T567" s="69"/>
      <c r="U567" s="69"/>
      <c r="V567" s="69"/>
      <c r="W567" s="69"/>
      <c r="X567" s="69"/>
      <c r="Y567" s="69"/>
      <c r="Z567" s="69"/>
    </row>
    <row r="568" spans="3:26" ht="30" customHeight="1">
      <c r="C568" s="32"/>
      <c r="D568" s="12"/>
      <c r="E568" s="33"/>
      <c r="F568" s="34"/>
      <c r="G568" s="35"/>
      <c r="H568" s="36"/>
      <c r="I568" s="2">
        <v>562</v>
      </c>
      <c r="J568" s="76">
        <f>SUMIF(Entrada!$D$7:$D$3006,D568,Entrada!$H$7:$H$3006)</f>
        <v>0</v>
      </c>
      <c r="K568" s="76" t="e">
        <f>SUMIF(Entrada!$D$7:$D$3006,PG!D568,Entrada!$L$7:$L$3006)/SUMIF(Entrada!$D$7:$D$3006,PG!D568,Entrada!$H$7:$H$3006)</f>
        <v>#DIV/0!</v>
      </c>
      <c r="L568" s="76">
        <f>SUMIF(Saída!$D$7:$D$3006,PG!D568,Saída!$G$7:$G$3006)</f>
        <v>0</v>
      </c>
      <c r="M568" s="76">
        <f>SUMIF(Saída!$D$7:$D$3006,PG!D568,Saída!$I$7:$I$3006)</f>
        <v>0</v>
      </c>
      <c r="N568" s="77">
        <f t="shared" si="32"/>
        <v>0</v>
      </c>
      <c r="O568" s="77">
        <f t="shared" si="33"/>
        <v>0</v>
      </c>
      <c r="P568" s="78">
        <f t="shared" si="34"/>
        <v>0</v>
      </c>
      <c r="Q568" s="99" t="str">
        <f t="shared" si="35"/>
        <v/>
      </c>
      <c r="R568" s="99"/>
      <c r="S568" s="69"/>
      <c r="T568" s="69"/>
      <c r="U568" s="69"/>
      <c r="V568" s="69"/>
      <c r="W568" s="69"/>
      <c r="X568" s="69"/>
      <c r="Y568" s="69"/>
      <c r="Z568" s="69"/>
    </row>
    <row r="569" spans="3:26" ht="30" customHeight="1">
      <c r="C569" s="32"/>
      <c r="D569" s="12"/>
      <c r="E569" s="33"/>
      <c r="F569" s="34"/>
      <c r="G569" s="35"/>
      <c r="H569" s="36"/>
      <c r="I569" s="2">
        <v>563</v>
      </c>
      <c r="J569" s="76">
        <f>SUMIF(Entrada!$D$7:$D$3006,D569,Entrada!$H$7:$H$3006)</f>
        <v>0</v>
      </c>
      <c r="K569" s="76" t="e">
        <f>SUMIF(Entrada!$D$7:$D$3006,PG!D569,Entrada!$L$7:$L$3006)/SUMIF(Entrada!$D$7:$D$3006,PG!D569,Entrada!$H$7:$H$3006)</f>
        <v>#DIV/0!</v>
      </c>
      <c r="L569" s="76">
        <f>SUMIF(Saída!$D$7:$D$3006,PG!D569,Saída!$G$7:$G$3006)</f>
        <v>0</v>
      </c>
      <c r="M569" s="76">
        <f>SUMIF(Saída!$D$7:$D$3006,PG!D569,Saída!$I$7:$I$3006)</f>
        <v>0</v>
      </c>
      <c r="N569" s="77">
        <f t="shared" si="32"/>
        <v>0</v>
      </c>
      <c r="O569" s="77">
        <f t="shared" si="33"/>
        <v>0</v>
      </c>
      <c r="P569" s="78">
        <f t="shared" si="34"/>
        <v>0</v>
      </c>
      <c r="Q569" s="99" t="str">
        <f t="shared" si="35"/>
        <v/>
      </c>
      <c r="R569" s="99"/>
      <c r="S569" s="69"/>
      <c r="T569" s="69"/>
      <c r="U569" s="69"/>
      <c r="V569" s="69"/>
      <c r="W569" s="69"/>
      <c r="X569" s="69"/>
      <c r="Y569" s="69"/>
      <c r="Z569" s="69"/>
    </row>
    <row r="570" spans="3:26" ht="30" customHeight="1">
      <c r="C570" s="32"/>
      <c r="D570" s="12"/>
      <c r="E570" s="33"/>
      <c r="F570" s="34"/>
      <c r="G570" s="35"/>
      <c r="H570" s="36"/>
      <c r="I570" s="2">
        <v>564</v>
      </c>
      <c r="J570" s="76">
        <f>SUMIF(Entrada!$D$7:$D$3006,D570,Entrada!$H$7:$H$3006)</f>
        <v>0</v>
      </c>
      <c r="K570" s="76" t="e">
        <f>SUMIF(Entrada!$D$7:$D$3006,PG!D570,Entrada!$L$7:$L$3006)/SUMIF(Entrada!$D$7:$D$3006,PG!D570,Entrada!$H$7:$H$3006)</f>
        <v>#DIV/0!</v>
      </c>
      <c r="L570" s="76">
        <f>SUMIF(Saída!$D$7:$D$3006,PG!D570,Saída!$G$7:$G$3006)</f>
        <v>0</v>
      </c>
      <c r="M570" s="76">
        <f>SUMIF(Saída!$D$7:$D$3006,PG!D570,Saída!$I$7:$I$3006)</f>
        <v>0</v>
      </c>
      <c r="N570" s="77">
        <f t="shared" si="32"/>
        <v>0</v>
      </c>
      <c r="O570" s="77">
        <f t="shared" si="33"/>
        <v>0</v>
      </c>
      <c r="P570" s="78">
        <f t="shared" si="34"/>
        <v>0</v>
      </c>
      <c r="Q570" s="99" t="str">
        <f t="shared" si="35"/>
        <v/>
      </c>
      <c r="R570" s="99"/>
      <c r="S570" s="69"/>
      <c r="T570" s="69"/>
      <c r="U570" s="69"/>
      <c r="V570" s="69"/>
      <c r="W570" s="69"/>
      <c r="X570" s="69"/>
      <c r="Y570" s="69"/>
      <c r="Z570" s="69"/>
    </row>
    <row r="571" spans="3:26" ht="30" customHeight="1">
      <c r="C571" s="32"/>
      <c r="D571" s="12"/>
      <c r="E571" s="33"/>
      <c r="F571" s="34"/>
      <c r="G571" s="35"/>
      <c r="H571" s="36"/>
      <c r="I571" s="2">
        <v>565</v>
      </c>
      <c r="J571" s="76">
        <f>SUMIF(Entrada!$D$7:$D$3006,D571,Entrada!$H$7:$H$3006)</f>
        <v>0</v>
      </c>
      <c r="K571" s="76" t="e">
        <f>SUMIF(Entrada!$D$7:$D$3006,PG!D571,Entrada!$L$7:$L$3006)/SUMIF(Entrada!$D$7:$D$3006,PG!D571,Entrada!$H$7:$H$3006)</f>
        <v>#DIV/0!</v>
      </c>
      <c r="L571" s="76">
        <f>SUMIF(Saída!$D$7:$D$3006,PG!D571,Saída!$G$7:$G$3006)</f>
        <v>0</v>
      </c>
      <c r="M571" s="76">
        <f>SUMIF(Saída!$D$7:$D$3006,PG!D571,Saída!$I$7:$I$3006)</f>
        <v>0</v>
      </c>
      <c r="N571" s="77">
        <f t="shared" si="32"/>
        <v>0</v>
      </c>
      <c r="O571" s="77">
        <f t="shared" si="33"/>
        <v>0</v>
      </c>
      <c r="P571" s="78">
        <f t="shared" si="34"/>
        <v>0</v>
      </c>
      <c r="Q571" s="99" t="str">
        <f t="shared" si="35"/>
        <v/>
      </c>
      <c r="R571" s="99"/>
      <c r="S571" s="69"/>
      <c r="T571" s="69"/>
      <c r="U571" s="69"/>
      <c r="V571" s="69"/>
      <c r="W571" s="69"/>
      <c r="X571" s="69"/>
      <c r="Y571" s="69"/>
      <c r="Z571" s="69"/>
    </row>
    <row r="572" spans="3:26" ht="30" customHeight="1">
      <c r="C572" s="32"/>
      <c r="D572" s="12"/>
      <c r="E572" s="33"/>
      <c r="F572" s="34"/>
      <c r="G572" s="35"/>
      <c r="H572" s="36"/>
      <c r="I572" s="2">
        <v>566</v>
      </c>
      <c r="J572" s="76">
        <f>SUMIF(Entrada!$D$7:$D$3006,D572,Entrada!$H$7:$H$3006)</f>
        <v>0</v>
      </c>
      <c r="K572" s="76" t="e">
        <f>SUMIF(Entrada!$D$7:$D$3006,PG!D572,Entrada!$L$7:$L$3006)/SUMIF(Entrada!$D$7:$D$3006,PG!D572,Entrada!$H$7:$H$3006)</f>
        <v>#DIV/0!</v>
      </c>
      <c r="L572" s="76">
        <f>SUMIF(Saída!$D$7:$D$3006,PG!D572,Saída!$G$7:$G$3006)</f>
        <v>0</v>
      </c>
      <c r="M572" s="76">
        <f>SUMIF(Saída!$D$7:$D$3006,PG!D572,Saída!$I$7:$I$3006)</f>
        <v>0</v>
      </c>
      <c r="N572" s="77">
        <f t="shared" si="32"/>
        <v>0</v>
      </c>
      <c r="O572" s="77">
        <f t="shared" si="33"/>
        <v>0</v>
      </c>
      <c r="P572" s="78">
        <f t="shared" si="34"/>
        <v>0</v>
      </c>
      <c r="Q572" s="99" t="str">
        <f t="shared" si="35"/>
        <v/>
      </c>
      <c r="R572" s="99"/>
      <c r="S572" s="69"/>
      <c r="T572" s="69"/>
      <c r="U572" s="69"/>
      <c r="V572" s="69"/>
      <c r="W572" s="69"/>
      <c r="X572" s="69"/>
      <c r="Y572" s="69"/>
      <c r="Z572" s="69"/>
    </row>
    <row r="573" spans="3:26" ht="30" customHeight="1">
      <c r="C573" s="32"/>
      <c r="D573" s="12"/>
      <c r="E573" s="33"/>
      <c r="F573" s="34"/>
      <c r="G573" s="35"/>
      <c r="H573" s="36"/>
      <c r="I573" s="2">
        <v>567</v>
      </c>
      <c r="J573" s="76">
        <f>SUMIF(Entrada!$D$7:$D$3006,D573,Entrada!$H$7:$H$3006)</f>
        <v>0</v>
      </c>
      <c r="K573" s="76" t="e">
        <f>SUMIF(Entrada!$D$7:$D$3006,PG!D573,Entrada!$L$7:$L$3006)/SUMIF(Entrada!$D$7:$D$3006,PG!D573,Entrada!$H$7:$H$3006)</f>
        <v>#DIV/0!</v>
      </c>
      <c r="L573" s="76">
        <f>SUMIF(Saída!$D$7:$D$3006,PG!D573,Saída!$G$7:$G$3006)</f>
        <v>0</v>
      </c>
      <c r="M573" s="76">
        <f>SUMIF(Saída!$D$7:$D$3006,PG!D573,Saída!$I$7:$I$3006)</f>
        <v>0</v>
      </c>
      <c r="N573" s="77">
        <f t="shared" si="32"/>
        <v>0</v>
      </c>
      <c r="O573" s="77">
        <f t="shared" si="33"/>
        <v>0</v>
      </c>
      <c r="P573" s="78">
        <f t="shared" si="34"/>
        <v>0</v>
      </c>
      <c r="Q573" s="99" t="str">
        <f t="shared" si="35"/>
        <v/>
      </c>
      <c r="R573" s="99"/>
      <c r="S573" s="69"/>
      <c r="T573" s="69"/>
      <c r="U573" s="69"/>
      <c r="V573" s="69"/>
      <c r="W573" s="69"/>
      <c r="X573" s="69"/>
      <c r="Y573" s="69"/>
      <c r="Z573" s="69"/>
    </row>
    <row r="574" spans="3:26" ht="30" customHeight="1">
      <c r="C574" s="32"/>
      <c r="D574" s="12"/>
      <c r="E574" s="33"/>
      <c r="F574" s="34"/>
      <c r="G574" s="35"/>
      <c r="H574" s="36"/>
      <c r="I574" s="2">
        <v>568</v>
      </c>
      <c r="J574" s="76">
        <f>SUMIF(Entrada!$D$7:$D$3006,D574,Entrada!$H$7:$H$3006)</f>
        <v>0</v>
      </c>
      <c r="K574" s="76" t="e">
        <f>SUMIF(Entrada!$D$7:$D$3006,PG!D574,Entrada!$L$7:$L$3006)/SUMIF(Entrada!$D$7:$D$3006,PG!D574,Entrada!$H$7:$H$3006)</f>
        <v>#DIV/0!</v>
      </c>
      <c r="L574" s="76">
        <f>SUMIF(Saída!$D$7:$D$3006,PG!D574,Saída!$G$7:$G$3006)</f>
        <v>0</v>
      </c>
      <c r="M574" s="76">
        <f>SUMIF(Saída!$D$7:$D$3006,PG!D574,Saída!$I$7:$I$3006)</f>
        <v>0</v>
      </c>
      <c r="N574" s="77">
        <f t="shared" si="32"/>
        <v>0</v>
      </c>
      <c r="O574" s="77">
        <f t="shared" si="33"/>
        <v>0</v>
      </c>
      <c r="P574" s="78">
        <f t="shared" si="34"/>
        <v>0</v>
      </c>
      <c r="Q574" s="99" t="str">
        <f t="shared" si="35"/>
        <v/>
      </c>
      <c r="R574" s="99"/>
      <c r="S574" s="69"/>
      <c r="T574" s="69"/>
      <c r="U574" s="69"/>
      <c r="V574" s="69"/>
      <c r="W574" s="69"/>
      <c r="X574" s="69"/>
      <c r="Y574" s="69"/>
      <c r="Z574" s="69"/>
    </row>
    <row r="575" spans="3:26" ht="30" customHeight="1">
      <c r="C575" s="32"/>
      <c r="D575" s="12"/>
      <c r="E575" s="33"/>
      <c r="F575" s="34"/>
      <c r="G575" s="35"/>
      <c r="H575" s="36"/>
      <c r="I575" s="2">
        <v>569</v>
      </c>
      <c r="J575" s="76">
        <f>SUMIF(Entrada!$D$7:$D$3006,D575,Entrada!$H$7:$H$3006)</f>
        <v>0</v>
      </c>
      <c r="K575" s="76" t="e">
        <f>SUMIF(Entrada!$D$7:$D$3006,PG!D575,Entrada!$L$7:$L$3006)/SUMIF(Entrada!$D$7:$D$3006,PG!D575,Entrada!$H$7:$H$3006)</f>
        <v>#DIV/0!</v>
      </c>
      <c r="L575" s="76">
        <f>SUMIF(Saída!$D$7:$D$3006,PG!D575,Saída!$G$7:$G$3006)</f>
        <v>0</v>
      </c>
      <c r="M575" s="76">
        <f>SUMIF(Saída!$D$7:$D$3006,PG!D575,Saída!$I$7:$I$3006)</f>
        <v>0</v>
      </c>
      <c r="N575" s="77">
        <f t="shared" si="32"/>
        <v>0</v>
      </c>
      <c r="O575" s="77">
        <f t="shared" si="33"/>
        <v>0</v>
      </c>
      <c r="P575" s="78">
        <f t="shared" si="34"/>
        <v>0</v>
      </c>
      <c r="Q575" s="99" t="str">
        <f t="shared" si="35"/>
        <v/>
      </c>
      <c r="R575" s="99"/>
      <c r="S575" s="69"/>
      <c r="T575" s="69"/>
      <c r="U575" s="69"/>
      <c r="V575" s="69"/>
      <c r="W575" s="69"/>
      <c r="X575" s="69"/>
      <c r="Y575" s="69"/>
      <c r="Z575" s="69"/>
    </row>
    <row r="576" spans="3:26" ht="30" customHeight="1">
      <c r="C576" s="32"/>
      <c r="D576" s="12"/>
      <c r="E576" s="33"/>
      <c r="F576" s="34"/>
      <c r="G576" s="35"/>
      <c r="H576" s="36"/>
      <c r="I576" s="2">
        <v>570</v>
      </c>
      <c r="J576" s="76">
        <f>SUMIF(Entrada!$D$7:$D$3006,D576,Entrada!$H$7:$H$3006)</f>
        <v>0</v>
      </c>
      <c r="K576" s="76" t="e">
        <f>SUMIF(Entrada!$D$7:$D$3006,PG!D576,Entrada!$L$7:$L$3006)/SUMIF(Entrada!$D$7:$D$3006,PG!D576,Entrada!$H$7:$H$3006)</f>
        <v>#DIV/0!</v>
      </c>
      <c r="L576" s="76">
        <f>SUMIF(Saída!$D$7:$D$3006,PG!D576,Saída!$G$7:$G$3006)</f>
        <v>0</v>
      </c>
      <c r="M576" s="76">
        <f>SUMIF(Saída!$D$7:$D$3006,PG!D576,Saída!$I$7:$I$3006)</f>
        <v>0</v>
      </c>
      <c r="N576" s="77">
        <f t="shared" si="32"/>
        <v>0</v>
      </c>
      <c r="O576" s="77">
        <f t="shared" si="33"/>
        <v>0</v>
      </c>
      <c r="P576" s="78">
        <f t="shared" si="34"/>
        <v>0</v>
      </c>
      <c r="Q576" s="99" t="str">
        <f t="shared" si="35"/>
        <v/>
      </c>
      <c r="R576" s="99"/>
      <c r="S576" s="69"/>
      <c r="T576" s="69"/>
      <c r="U576" s="69"/>
      <c r="V576" s="69"/>
      <c r="W576" s="69"/>
      <c r="X576" s="69"/>
      <c r="Y576" s="69"/>
      <c r="Z576" s="69"/>
    </row>
    <row r="577" spans="3:26" ht="30" customHeight="1">
      <c r="C577" s="32"/>
      <c r="D577" s="12"/>
      <c r="E577" s="33"/>
      <c r="F577" s="34"/>
      <c r="G577" s="35"/>
      <c r="H577" s="36"/>
      <c r="I577" s="2">
        <v>571</v>
      </c>
      <c r="J577" s="76">
        <f>SUMIF(Entrada!$D$7:$D$3006,D577,Entrada!$H$7:$H$3006)</f>
        <v>0</v>
      </c>
      <c r="K577" s="76" t="e">
        <f>SUMIF(Entrada!$D$7:$D$3006,PG!D577,Entrada!$L$7:$L$3006)/SUMIF(Entrada!$D$7:$D$3006,PG!D577,Entrada!$H$7:$H$3006)</f>
        <v>#DIV/0!</v>
      </c>
      <c r="L577" s="76">
        <f>SUMIF(Saída!$D$7:$D$3006,PG!D577,Saída!$G$7:$G$3006)</f>
        <v>0</v>
      </c>
      <c r="M577" s="76">
        <f>SUMIF(Saída!$D$7:$D$3006,PG!D577,Saída!$I$7:$I$3006)</f>
        <v>0</v>
      </c>
      <c r="N577" s="77">
        <f t="shared" si="32"/>
        <v>0</v>
      </c>
      <c r="O577" s="77">
        <f t="shared" si="33"/>
        <v>0</v>
      </c>
      <c r="P577" s="78">
        <f t="shared" si="34"/>
        <v>0</v>
      </c>
      <c r="Q577" s="99" t="str">
        <f t="shared" si="35"/>
        <v/>
      </c>
      <c r="R577" s="99"/>
      <c r="S577" s="69"/>
      <c r="T577" s="69"/>
      <c r="U577" s="69"/>
      <c r="V577" s="69"/>
      <c r="W577" s="69"/>
      <c r="X577" s="69"/>
      <c r="Y577" s="69"/>
      <c r="Z577" s="69"/>
    </row>
    <row r="578" spans="3:26" ht="30" customHeight="1">
      <c r="C578" s="32"/>
      <c r="D578" s="12"/>
      <c r="E578" s="33"/>
      <c r="F578" s="34"/>
      <c r="G578" s="35"/>
      <c r="H578" s="36"/>
      <c r="I578" s="2">
        <v>572</v>
      </c>
      <c r="J578" s="76">
        <f>SUMIF(Entrada!$D$7:$D$3006,D578,Entrada!$H$7:$H$3006)</f>
        <v>0</v>
      </c>
      <c r="K578" s="76" t="e">
        <f>SUMIF(Entrada!$D$7:$D$3006,PG!D578,Entrada!$L$7:$L$3006)/SUMIF(Entrada!$D$7:$D$3006,PG!D578,Entrada!$H$7:$H$3006)</f>
        <v>#DIV/0!</v>
      </c>
      <c r="L578" s="76">
        <f>SUMIF(Saída!$D$7:$D$3006,PG!D578,Saída!$G$7:$G$3006)</f>
        <v>0</v>
      </c>
      <c r="M578" s="76">
        <f>SUMIF(Saída!$D$7:$D$3006,PG!D578,Saída!$I$7:$I$3006)</f>
        <v>0</v>
      </c>
      <c r="N578" s="77">
        <f t="shared" si="32"/>
        <v>0</v>
      </c>
      <c r="O578" s="77">
        <f t="shared" si="33"/>
        <v>0</v>
      </c>
      <c r="P578" s="78">
        <f t="shared" si="34"/>
        <v>0</v>
      </c>
      <c r="Q578" s="99" t="str">
        <f t="shared" si="35"/>
        <v/>
      </c>
      <c r="R578" s="99"/>
      <c r="S578" s="69"/>
      <c r="T578" s="69"/>
      <c r="U578" s="69"/>
      <c r="V578" s="69"/>
      <c r="W578" s="69"/>
      <c r="X578" s="69"/>
      <c r="Y578" s="69"/>
      <c r="Z578" s="69"/>
    </row>
    <row r="579" spans="3:26" ht="30" customHeight="1">
      <c r="C579" s="32"/>
      <c r="D579" s="12"/>
      <c r="E579" s="33"/>
      <c r="F579" s="34"/>
      <c r="G579" s="35"/>
      <c r="H579" s="36"/>
      <c r="I579" s="2">
        <v>573</v>
      </c>
      <c r="J579" s="76">
        <f>SUMIF(Entrada!$D$7:$D$3006,D579,Entrada!$H$7:$H$3006)</f>
        <v>0</v>
      </c>
      <c r="K579" s="76" t="e">
        <f>SUMIF(Entrada!$D$7:$D$3006,PG!D579,Entrada!$L$7:$L$3006)/SUMIF(Entrada!$D$7:$D$3006,PG!D579,Entrada!$H$7:$H$3006)</f>
        <v>#DIV/0!</v>
      </c>
      <c r="L579" s="76">
        <f>SUMIF(Saída!$D$7:$D$3006,PG!D579,Saída!$G$7:$G$3006)</f>
        <v>0</v>
      </c>
      <c r="M579" s="76">
        <f>SUMIF(Saída!$D$7:$D$3006,PG!D579,Saída!$I$7:$I$3006)</f>
        <v>0</v>
      </c>
      <c r="N579" s="77">
        <f t="shared" si="32"/>
        <v>0</v>
      </c>
      <c r="O579" s="77">
        <f t="shared" si="33"/>
        <v>0</v>
      </c>
      <c r="P579" s="78">
        <f t="shared" si="34"/>
        <v>0</v>
      </c>
      <c r="Q579" s="99" t="str">
        <f t="shared" si="35"/>
        <v/>
      </c>
      <c r="R579" s="99"/>
      <c r="S579" s="69"/>
      <c r="T579" s="69"/>
      <c r="U579" s="69"/>
      <c r="V579" s="69"/>
      <c r="W579" s="69"/>
      <c r="X579" s="69"/>
      <c r="Y579" s="69"/>
      <c r="Z579" s="69"/>
    </row>
    <row r="580" spans="3:26" ht="30" customHeight="1">
      <c r="C580" s="32"/>
      <c r="D580" s="12"/>
      <c r="E580" s="33"/>
      <c r="F580" s="34"/>
      <c r="G580" s="35"/>
      <c r="H580" s="36"/>
      <c r="I580" s="2">
        <v>574</v>
      </c>
      <c r="J580" s="76">
        <f>SUMIF(Entrada!$D$7:$D$3006,D580,Entrada!$H$7:$H$3006)</f>
        <v>0</v>
      </c>
      <c r="K580" s="76" t="e">
        <f>SUMIF(Entrada!$D$7:$D$3006,PG!D580,Entrada!$L$7:$L$3006)/SUMIF(Entrada!$D$7:$D$3006,PG!D580,Entrada!$H$7:$H$3006)</f>
        <v>#DIV/0!</v>
      </c>
      <c r="L580" s="76">
        <f>SUMIF(Saída!$D$7:$D$3006,PG!D580,Saída!$G$7:$G$3006)</f>
        <v>0</v>
      </c>
      <c r="M580" s="76">
        <f>SUMIF(Saída!$D$7:$D$3006,PG!D580,Saída!$I$7:$I$3006)</f>
        <v>0</v>
      </c>
      <c r="N580" s="77">
        <f t="shared" si="32"/>
        <v>0</v>
      </c>
      <c r="O580" s="77">
        <f t="shared" si="33"/>
        <v>0</v>
      </c>
      <c r="P580" s="78">
        <f t="shared" si="34"/>
        <v>0</v>
      </c>
      <c r="Q580" s="99" t="str">
        <f t="shared" si="35"/>
        <v/>
      </c>
      <c r="R580" s="99"/>
      <c r="S580" s="69"/>
      <c r="T580" s="69"/>
      <c r="U580" s="69"/>
      <c r="V580" s="69"/>
      <c r="W580" s="69"/>
      <c r="X580" s="69"/>
      <c r="Y580" s="69"/>
      <c r="Z580" s="69"/>
    </row>
    <row r="581" spans="3:26" ht="30" customHeight="1">
      <c r="C581" s="32"/>
      <c r="D581" s="12"/>
      <c r="E581" s="33"/>
      <c r="F581" s="34"/>
      <c r="G581" s="35"/>
      <c r="H581" s="36"/>
      <c r="I581" s="2">
        <v>575</v>
      </c>
      <c r="J581" s="76">
        <f>SUMIF(Entrada!$D$7:$D$3006,D581,Entrada!$H$7:$H$3006)</f>
        <v>0</v>
      </c>
      <c r="K581" s="76" t="e">
        <f>SUMIF(Entrada!$D$7:$D$3006,PG!D581,Entrada!$L$7:$L$3006)/SUMIF(Entrada!$D$7:$D$3006,PG!D581,Entrada!$H$7:$H$3006)</f>
        <v>#DIV/0!</v>
      </c>
      <c r="L581" s="76">
        <f>SUMIF(Saída!$D$7:$D$3006,PG!D581,Saída!$G$7:$G$3006)</f>
        <v>0</v>
      </c>
      <c r="M581" s="76">
        <f>SUMIF(Saída!$D$7:$D$3006,PG!D581,Saída!$I$7:$I$3006)</f>
        <v>0</v>
      </c>
      <c r="N581" s="77">
        <f t="shared" si="32"/>
        <v>0</v>
      </c>
      <c r="O581" s="77">
        <f t="shared" si="33"/>
        <v>0</v>
      </c>
      <c r="P581" s="78">
        <f t="shared" si="34"/>
        <v>0</v>
      </c>
      <c r="Q581" s="99" t="str">
        <f t="shared" si="35"/>
        <v/>
      </c>
      <c r="R581" s="99"/>
      <c r="S581" s="69"/>
      <c r="T581" s="69"/>
      <c r="U581" s="69"/>
      <c r="V581" s="69"/>
      <c r="W581" s="69"/>
      <c r="X581" s="69"/>
      <c r="Y581" s="69"/>
      <c r="Z581" s="69"/>
    </row>
    <row r="582" spans="3:26" ht="30" customHeight="1">
      <c r="C582" s="32"/>
      <c r="D582" s="12"/>
      <c r="E582" s="33"/>
      <c r="F582" s="34"/>
      <c r="G582" s="35"/>
      <c r="H582" s="36"/>
      <c r="I582" s="2">
        <v>576</v>
      </c>
      <c r="J582" s="76">
        <f>SUMIF(Entrada!$D$7:$D$3006,D582,Entrada!$H$7:$H$3006)</f>
        <v>0</v>
      </c>
      <c r="K582" s="76" t="e">
        <f>SUMIF(Entrada!$D$7:$D$3006,PG!D582,Entrada!$L$7:$L$3006)/SUMIF(Entrada!$D$7:$D$3006,PG!D582,Entrada!$H$7:$H$3006)</f>
        <v>#DIV/0!</v>
      </c>
      <c r="L582" s="76">
        <f>SUMIF(Saída!$D$7:$D$3006,PG!D582,Saída!$G$7:$G$3006)</f>
        <v>0</v>
      </c>
      <c r="M582" s="76">
        <f>SUMIF(Saída!$D$7:$D$3006,PG!D582,Saída!$I$7:$I$3006)</f>
        <v>0</v>
      </c>
      <c r="N582" s="77">
        <f t="shared" si="32"/>
        <v>0</v>
      </c>
      <c r="O582" s="77">
        <f t="shared" si="33"/>
        <v>0</v>
      </c>
      <c r="P582" s="78">
        <f t="shared" si="34"/>
        <v>0</v>
      </c>
      <c r="Q582" s="99" t="str">
        <f t="shared" si="35"/>
        <v/>
      </c>
      <c r="R582" s="99"/>
      <c r="S582" s="69"/>
      <c r="T582" s="69"/>
      <c r="U582" s="69"/>
      <c r="V582" s="69"/>
      <c r="W582" s="69"/>
      <c r="X582" s="69"/>
      <c r="Y582" s="69"/>
      <c r="Z582" s="69"/>
    </row>
    <row r="583" spans="3:26" ht="30" customHeight="1">
      <c r="C583" s="32"/>
      <c r="D583" s="12"/>
      <c r="E583" s="33"/>
      <c r="F583" s="34"/>
      <c r="G583" s="35"/>
      <c r="H583" s="36"/>
      <c r="I583" s="2">
        <v>577</v>
      </c>
      <c r="J583" s="76">
        <f>SUMIF(Entrada!$D$7:$D$3006,D583,Entrada!$H$7:$H$3006)</f>
        <v>0</v>
      </c>
      <c r="K583" s="76" t="e">
        <f>SUMIF(Entrada!$D$7:$D$3006,PG!D583,Entrada!$L$7:$L$3006)/SUMIF(Entrada!$D$7:$D$3006,PG!D583,Entrada!$H$7:$H$3006)</f>
        <v>#DIV/0!</v>
      </c>
      <c r="L583" s="76">
        <f>SUMIF(Saída!$D$7:$D$3006,PG!D583,Saída!$G$7:$G$3006)</f>
        <v>0</v>
      </c>
      <c r="M583" s="76">
        <f>SUMIF(Saída!$D$7:$D$3006,PG!D583,Saída!$I$7:$I$3006)</f>
        <v>0</v>
      </c>
      <c r="N583" s="77">
        <f t="shared" si="32"/>
        <v>0</v>
      </c>
      <c r="O583" s="77">
        <f t="shared" si="33"/>
        <v>0</v>
      </c>
      <c r="P583" s="78">
        <f t="shared" si="34"/>
        <v>0</v>
      </c>
      <c r="Q583" s="99" t="str">
        <f t="shared" si="35"/>
        <v/>
      </c>
      <c r="R583" s="99"/>
      <c r="S583" s="69"/>
      <c r="T583" s="69"/>
      <c r="U583" s="69"/>
      <c r="V583" s="69"/>
      <c r="W583" s="69"/>
      <c r="X583" s="69"/>
      <c r="Y583" s="69"/>
      <c r="Z583" s="69"/>
    </row>
    <row r="584" spans="3:26" ht="30" customHeight="1">
      <c r="C584" s="32"/>
      <c r="D584" s="12"/>
      <c r="E584" s="33"/>
      <c r="F584" s="34"/>
      <c r="G584" s="35"/>
      <c r="H584" s="36"/>
      <c r="I584" s="2">
        <v>578</v>
      </c>
      <c r="J584" s="76">
        <f>SUMIF(Entrada!$D$7:$D$3006,D584,Entrada!$H$7:$H$3006)</f>
        <v>0</v>
      </c>
      <c r="K584" s="76" t="e">
        <f>SUMIF(Entrada!$D$7:$D$3006,PG!D584,Entrada!$L$7:$L$3006)/SUMIF(Entrada!$D$7:$D$3006,PG!D584,Entrada!$H$7:$H$3006)</f>
        <v>#DIV/0!</v>
      </c>
      <c r="L584" s="76">
        <f>SUMIF(Saída!$D$7:$D$3006,PG!D584,Saída!$G$7:$G$3006)</f>
        <v>0</v>
      </c>
      <c r="M584" s="76">
        <f>SUMIF(Saída!$D$7:$D$3006,PG!D584,Saída!$I$7:$I$3006)</f>
        <v>0</v>
      </c>
      <c r="N584" s="77">
        <f t="shared" ref="N584:N647" si="36">J584+F584-L584</f>
        <v>0</v>
      </c>
      <c r="O584" s="77">
        <f t="shared" ref="O584:O647" si="37">IFERROR(((F584*H584)+(J584*K584))/(F584+J584),H584)</f>
        <v>0</v>
      </c>
      <c r="P584" s="78">
        <f t="shared" ref="P584:P647" si="38">F584*H584</f>
        <v>0</v>
      </c>
      <c r="Q584" s="99" t="str">
        <f t="shared" ref="Q584:Q647" si="39">IF(E584="","",IF(N584&gt;E584,1,0))</f>
        <v/>
      </c>
      <c r="R584" s="99"/>
      <c r="S584" s="69"/>
      <c r="T584" s="69"/>
      <c r="U584" s="69"/>
      <c r="V584" s="69"/>
      <c r="W584" s="69"/>
      <c r="X584" s="69"/>
      <c r="Y584" s="69"/>
      <c r="Z584" s="69"/>
    </row>
    <row r="585" spans="3:26" ht="30" customHeight="1">
      <c r="C585" s="32"/>
      <c r="D585" s="12"/>
      <c r="E585" s="33"/>
      <c r="F585" s="34"/>
      <c r="G585" s="35"/>
      <c r="H585" s="36"/>
      <c r="I585" s="2">
        <v>579</v>
      </c>
      <c r="J585" s="76">
        <f>SUMIF(Entrada!$D$7:$D$3006,D585,Entrada!$H$7:$H$3006)</f>
        <v>0</v>
      </c>
      <c r="K585" s="76" t="e">
        <f>SUMIF(Entrada!$D$7:$D$3006,PG!D585,Entrada!$L$7:$L$3006)/SUMIF(Entrada!$D$7:$D$3006,PG!D585,Entrada!$H$7:$H$3006)</f>
        <v>#DIV/0!</v>
      </c>
      <c r="L585" s="76">
        <f>SUMIF(Saída!$D$7:$D$3006,PG!D585,Saída!$G$7:$G$3006)</f>
        <v>0</v>
      </c>
      <c r="M585" s="76">
        <f>SUMIF(Saída!$D$7:$D$3006,PG!D585,Saída!$I$7:$I$3006)</f>
        <v>0</v>
      </c>
      <c r="N585" s="77">
        <f t="shared" si="36"/>
        <v>0</v>
      </c>
      <c r="O585" s="77">
        <f t="shared" si="37"/>
        <v>0</v>
      </c>
      <c r="P585" s="78">
        <f t="shared" si="38"/>
        <v>0</v>
      </c>
      <c r="Q585" s="99" t="str">
        <f t="shared" si="39"/>
        <v/>
      </c>
      <c r="R585" s="99"/>
      <c r="S585" s="69"/>
      <c r="T585" s="69"/>
      <c r="U585" s="69"/>
      <c r="V585" s="69"/>
      <c r="W585" s="69"/>
      <c r="X585" s="69"/>
      <c r="Y585" s="69"/>
      <c r="Z585" s="69"/>
    </row>
    <row r="586" spans="3:26" ht="30" customHeight="1">
      <c r="C586" s="32"/>
      <c r="D586" s="12"/>
      <c r="E586" s="33"/>
      <c r="F586" s="34"/>
      <c r="G586" s="35"/>
      <c r="H586" s="36"/>
      <c r="I586" s="2">
        <v>580</v>
      </c>
      <c r="J586" s="76">
        <f>SUMIF(Entrada!$D$7:$D$3006,D586,Entrada!$H$7:$H$3006)</f>
        <v>0</v>
      </c>
      <c r="K586" s="76" t="e">
        <f>SUMIF(Entrada!$D$7:$D$3006,PG!D586,Entrada!$L$7:$L$3006)/SUMIF(Entrada!$D$7:$D$3006,PG!D586,Entrada!$H$7:$H$3006)</f>
        <v>#DIV/0!</v>
      </c>
      <c r="L586" s="76">
        <f>SUMIF(Saída!$D$7:$D$3006,PG!D586,Saída!$G$7:$G$3006)</f>
        <v>0</v>
      </c>
      <c r="M586" s="76">
        <f>SUMIF(Saída!$D$7:$D$3006,PG!D586,Saída!$I$7:$I$3006)</f>
        <v>0</v>
      </c>
      <c r="N586" s="77">
        <f t="shared" si="36"/>
        <v>0</v>
      </c>
      <c r="O586" s="77">
        <f t="shared" si="37"/>
        <v>0</v>
      </c>
      <c r="P586" s="78">
        <f t="shared" si="38"/>
        <v>0</v>
      </c>
      <c r="Q586" s="99" t="str">
        <f t="shared" si="39"/>
        <v/>
      </c>
      <c r="R586" s="99"/>
      <c r="S586" s="69"/>
      <c r="T586" s="69"/>
      <c r="U586" s="69"/>
      <c r="V586" s="69"/>
      <c r="W586" s="69"/>
      <c r="X586" s="69"/>
      <c r="Y586" s="69"/>
      <c r="Z586" s="69"/>
    </row>
    <row r="587" spans="3:26" ht="30" customHeight="1">
      <c r="C587" s="32"/>
      <c r="D587" s="12"/>
      <c r="E587" s="33"/>
      <c r="F587" s="34"/>
      <c r="G587" s="35"/>
      <c r="H587" s="36"/>
      <c r="I587" s="2">
        <v>581</v>
      </c>
      <c r="J587" s="76">
        <f>SUMIF(Entrada!$D$7:$D$3006,D587,Entrada!$H$7:$H$3006)</f>
        <v>0</v>
      </c>
      <c r="K587" s="76" t="e">
        <f>SUMIF(Entrada!$D$7:$D$3006,PG!D587,Entrada!$L$7:$L$3006)/SUMIF(Entrada!$D$7:$D$3006,PG!D587,Entrada!$H$7:$H$3006)</f>
        <v>#DIV/0!</v>
      </c>
      <c r="L587" s="76">
        <f>SUMIF(Saída!$D$7:$D$3006,PG!D587,Saída!$G$7:$G$3006)</f>
        <v>0</v>
      </c>
      <c r="M587" s="76">
        <f>SUMIF(Saída!$D$7:$D$3006,PG!D587,Saída!$I$7:$I$3006)</f>
        <v>0</v>
      </c>
      <c r="N587" s="77">
        <f t="shared" si="36"/>
        <v>0</v>
      </c>
      <c r="O587" s="77">
        <f t="shared" si="37"/>
        <v>0</v>
      </c>
      <c r="P587" s="78">
        <f t="shared" si="38"/>
        <v>0</v>
      </c>
      <c r="Q587" s="99" t="str">
        <f t="shared" si="39"/>
        <v/>
      </c>
      <c r="R587" s="99"/>
      <c r="S587" s="69"/>
      <c r="T587" s="69"/>
      <c r="U587" s="69"/>
      <c r="V587" s="69"/>
      <c r="W587" s="69"/>
      <c r="X587" s="69"/>
      <c r="Y587" s="69"/>
      <c r="Z587" s="69"/>
    </row>
    <row r="588" spans="3:26" ht="30" customHeight="1">
      <c r="C588" s="32"/>
      <c r="D588" s="12"/>
      <c r="E588" s="33"/>
      <c r="F588" s="34"/>
      <c r="G588" s="35"/>
      <c r="H588" s="36"/>
      <c r="I588" s="2">
        <v>582</v>
      </c>
      <c r="J588" s="76">
        <f>SUMIF(Entrada!$D$7:$D$3006,D588,Entrada!$H$7:$H$3006)</f>
        <v>0</v>
      </c>
      <c r="K588" s="76" t="e">
        <f>SUMIF(Entrada!$D$7:$D$3006,PG!D588,Entrada!$L$7:$L$3006)/SUMIF(Entrada!$D$7:$D$3006,PG!D588,Entrada!$H$7:$H$3006)</f>
        <v>#DIV/0!</v>
      </c>
      <c r="L588" s="76">
        <f>SUMIF(Saída!$D$7:$D$3006,PG!D588,Saída!$G$7:$G$3006)</f>
        <v>0</v>
      </c>
      <c r="M588" s="76">
        <f>SUMIF(Saída!$D$7:$D$3006,PG!D588,Saída!$I$7:$I$3006)</f>
        <v>0</v>
      </c>
      <c r="N588" s="77">
        <f t="shared" si="36"/>
        <v>0</v>
      </c>
      <c r="O588" s="77">
        <f t="shared" si="37"/>
        <v>0</v>
      </c>
      <c r="P588" s="78">
        <f t="shared" si="38"/>
        <v>0</v>
      </c>
      <c r="Q588" s="99" t="str">
        <f t="shared" si="39"/>
        <v/>
      </c>
      <c r="R588" s="99"/>
      <c r="S588" s="69"/>
      <c r="T588" s="69"/>
      <c r="U588" s="69"/>
      <c r="V588" s="69"/>
      <c r="W588" s="69"/>
      <c r="X588" s="69"/>
      <c r="Y588" s="69"/>
      <c r="Z588" s="69"/>
    </row>
    <row r="589" spans="3:26" ht="30" customHeight="1">
      <c r="C589" s="32"/>
      <c r="D589" s="12"/>
      <c r="E589" s="33"/>
      <c r="F589" s="34"/>
      <c r="G589" s="35"/>
      <c r="H589" s="36"/>
      <c r="I589" s="2">
        <v>583</v>
      </c>
      <c r="J589" s="76">
        <f>SUMIF(Entrada!$D$7:$D$3006,D589,Entrada!$H$7:$H$3006)</f>
        <v>0</v>
      </c>
      <c r="K589" s="76" t="e">
        <f>SUMIF(Entrada!$D$7:$D$3006,PG!D589,Entrada!$L$7:$L$3006)/SUMIF(Entrada!$D$7:$D$3006,PG!D589,Entrada!$H$7:$H$3006)</f>
        <v>#DIV/0!</v>
      </c>
      <c r="L589" s="76">
        <f>SUMIF(Saída!$D$7:$D$3006,PG!D589,Saída!$G$7:$G$3006)</f>
        <v>0</v>
      </c>
      <c r="M589" s="76">
        <f>SUMIF(Saída!$D$7:$D$3006,PG!D589,Saída!$I$7:$I$3006)</f>
        <v>0</v>
      </c>
      <c r="N589" s="77">
        <f t="shared" si="36"/>
        <v>0</v>
      </c>
      <c r="O589" s="77">
        <f t="shared" si="37"/>
        <v>0</v>
      </c>
      <c r="P589" s="78">
        <f t="shared" si="38"/>
        <v>0</v>
      </c>
      <c r="Q589" s="99" t="str">
        <f t="shared" si="39"/>
        <v/>
      </c>
      <c r="R589" s="99"/>
      <c r="S589" s="69"/>
      <c r="T589" s="69"/>
      <c r="U589" s="69"/>
      <c r="V589" s="69"/>
      <c r="W589" s="69"/>
      <c r="X589" s="69"/>
      <c r="Y589" s="69"/>
      <c r="Z589" s="69"/>
    </row>
    <row r="590" spans="3:26" ht="30" customHeight="1">
      <c r="C590" s="32"/>
      <c r="D590" s="12"/>
      <c r="E590" s="33"/>
      <c r="F590" s="34"/>
      <c r="G590" s="35"/>
      <c r="H590" s="36"/>
      <c r="I590" s="2">
        <v>584</v>
      </c>
      <c r="J590" s="76">
        <f>SUMIF(Entrada!$D$7:$D$3006,D590,Entrada!$H$7:$H$3006)</f>
        <v>0</v>
      </c>
      <c r="K590" s="76" t="e">
        <f>SUMIF(Entrada!$D$7:$D$3006,PG!D590,Entrada!$L$7:$L$3006)/SUMIF(Entrada!$D$7:$D$3006,PG!D590,Entrada!$H$7:$H$3006)</f>
        <v>#DIV/0!</v>
      </c>
      <c r="L590" s="76">
        <f>SUMIF(Saída!$D$7:$D$3006,PG!D590,Saída!$G$7:$G$3006)</f>
        <v>0</v>
      </c>
      <c r="M590" s="76">
        <f>SUMIF(Saída!$D$7:$D$3006,PG!D590,Saída!$I$7:$I$3006)</f>
        <v>0</v>
      </c>
      <c r="N590" s="77">
        <f t="shared" si="36"/>
        <v>0</v>
      </c>
      <c r="O590" s="77">
        <f t="shared" si="37"/>
        <v>0</v>
      </c>
      <c r="P590" s="78">
        <f t="shared" si="38"/>
        <v>0</v>
      </c>
      <c r="Q590" s="99" t="str">
        <f t="shared" si="39"/>
        <v/>
      </c>
      <c r="R590" s="99"/>
      <c r="S590" s="69"/>
      <c r="T590" s="69"/>
      <c r="U590" s="69"/>
      <c r="V590" s="69"/>
      <c r="W590" s="69"/>
      <c r="X590" s="69"/>
      <c r="Y590" s="69"/>
      <c r="Z590" s="69"/>
    </row>
    <row r="591" spans="3:26" ht="30" customHeight="1">
      <c r="C591" s="32"/>
      <c r="D591" s="12"/>
      <c r="E591" s="33"/>
      <c r="F591" s="34"/>
      <c r="G591" s="35"/>
      <c r="H591" s="36"/>
      <c r="I591" s="2">
        <v>585</v>
      </c>
      <c r="J591" s="76">
        <f>SUMIF(Entrada!$D$7:$D$3006,D591,Entrada!$H$7:$H$3006)</f>
        <v>0</v>
      </c>
      <c r="K591" s="76" t="e">
        <f>SUMIF(Entrada!$D$7:$D$3006,PG!D591,Entrada!$L$7:$L$3006)/SUMIF(Entrada!$D$7:$D$3006,PG!D591,Entrada!$H$7:$H$3006)</f>
        <v>#DIV/0!</v>
      </c>
      <c r="L591" s="76">
        <f>SUMIF(Saída!$D$7:$D$3006,PG!D591,Saída!$G$7:$G$3006)</f>
        <v>0</v>
      </c>
      <c r="M591" s="76">
        <f>SUMIF(Saída!$D$7:$D$3006,PG!D591,Saída!$I$7:$I$3006)</f>
        <v>0</v>
      </c>
      <c r="N591" s="77">
        <f t="shared" si="36"/>
        <v>0</v>
      </c>
      <c r="O591" s="77">
        <f t="shared" si="37"/>
        <v>0</v>
      </c>
      <c r="P591" s="78">
        <f t="shared" si="38"/>
        <v>0</v>
      </c>
      <c r="Q591" s="99" t="str">
        <f t="shared" si="39"/>
        <v/>
      </c>
      <c r="R591" s="99"/>
      <c r="S591" s="69"/>
      <c r="T591" s="69"/>
      <c r="U591" s="69"/>
      <c r="V591" s="69"/>
      <c r="W591" s="69"/>
      <c r="X591" s="69"/>
      <c r="Y591" s="69"/>
      <c r="Z591" s="69"/>
    </row>
    <row r="592" spans="3:26" ht="30" customHeight="1">
      <c r="C592" s="32"/>
      <c r="D592" s="12"/>
      <c r="E592" s="33"/>
      <c r="F592" s="34"/>
      <c r="G592" s="35"/>
      <c r="H592" s="36"/>
      <c r="I592" s="2">
        <v>586</v>
      </c>
      <c r="J592" s="76">
        <f>SUMIF(Entrada!$D$7:$D$3006,D592,Entrada!$H$7:$H$3006)</f>
        <v>0</v>
      </c>
      <c r="K592" s="76" t="e">
        <f>SUMIF(Entrada!$D$7:$D$3006,PG!D592,Entrada!$L$7:$L$3006)/SUMIF(Entrada!$D$7:$D$3006,PG!D592,Entrada!$H$7:$H$3006)</f>
        <v>#DIV/0!</v>
      </c>
      <c r="L592" s="76">
        <f>SUMIF(Saída!$D$7:$D$3006,PG!D592,Saída!$G$7:$G$3006)</f>
        <v>0</v>
      </c>
      <c r="M592" s="76">
        <f>SUMIF(Saída!$D$7:$D$3006,PG!D592,Saída!$I$7:$I$3006)</f>
        <v>0</v>
      </c>
      <c r="N592" s="77">
        <f t="shared" si="36"/>
        <v>0</v>
      </c>
      <c r="O592" s="77">
        <f t="shared" si="37"/>
        <v>0</v>
      </c>
      <c r="P592" s="78">
        <f t="shared" si="38"/>
        <v>0</v>
      </c>
      <c r="Q592" s="99" t="str">
        <f t="shared" si="39"/>
        <v/>
      </c>
      <c r="R592" s="99"/>
      <c r="S592" s="69"/>
      <c r="T592" s="69"/>
      <c r="U592" s="69"/>
      <c r="V592" s="69"/>
      <c r="W592" s="69"/>
      <c r="X592" s="69"/>
      <c r="Y592" s="69"/>
      <c r="Z592" s="69"/>
    </row>
    <row r="593" spans="3:26" ht="30" customHeight="1">
      <c r="C593" s="32"/>
      <c r="D593" s="12"/>
      <c r="E593" s="33"/>
      <c r="F593" s="34"/>
      <c r="G593" s="35"/>
      <c r="H593" s="36"/>
      <c r="I593" s="2">
        <v>587</v>
      </c>
      <c r="J593" s="76">
        <f>SUMIF(Entrada!$D$7:$D$3006,D593,Entrada!$H$7:$H$3006)</f>
        <v>0</v>
      </c>
      <c r="K593" s="76" t="e">
        <f>SUMIF(Entrada!$D$7:$D$3006,PG!D593,Entrada!$L$7:$L$3006)/SUMIF(Entrada!$D$7:$D$3006,PG!D593,Entrada!$H$7:$H$3006)</f>
        <v>#DIV/0!</v>
      </c>
      <c r="L593" s="76">
        <f>SUMIF(Saída!$D$7:$D$3006,PG!D593,Saída!$G$7:$G$3006)</f>
        <v>0</v>
      </c>
      <c r="M593" s="76">
        <f>SUMIF(Saída!$D$7:$D$3006,PG!D593,Saída!$I$7:$I$3006)</f>
        <v>0</v>
      </c>
      <c r="N593" s="77">
        <f t="shared" si="36"/>
        <v>0</v>
      </c>
      <c r="O593" s="77">
        <f t="shared" si="37"/>
        <v>0</v>
      </c>
      <c r="P593" s="78">
        <f t="shared" si="38"/>
        <v>0</v>
      </c>
      <c r="Q593" s="99" t="str">
        <f t="shared" si="39"/>
        <v/>
      </c>
      <c r="R593" s="99"/>
      <c r="S593" s="69"/>
      <c r="T593" s="69"/>
      <c r="U593" s="69"/>
      <c r="V593" s="69"/>
      <c r="W593" s="69"/>
      <c r="X593" s="69"/>
      <c r="Y593" s="69"/>
      <c r="Z593" s="69"/>
    </row>
    <row r="594" spans="3:26" ht="30" customHeight="1">
      <c r="C594" s="32"/>
      <c r="D594" s="12"/>
      <c r="E594" s="33"/>
      <c r="F594" s="34"/>
      <c r="G594" s="35"/>
      <c r="H594" s="36"/>
      <c r="I594" s="2">
        <v>588</v>
      </c>
      <c r="J594" s="76">
        <f>SUMIF(Entrada!$D$7:$D$3006,D594,Entrada!$H$7:$H$3006)</f>
        <v>0</v>
      </c>
      <c r="K594" s="76" t="e">
        <f>SUMIF(Entrada!$D$7:$D$3006,PG!D594,Entrada!$L$7:$L$3006)/SUMIF(Entrada!$D$7:$D$3006,PG!D594,Entrada!$H$7:$H$3006)</f>
        <v>#DIV/0!</v>
      </c>
      <c r="L594" s="76">
        <f>SUMIF(Saída!$D$7:$D$3006,PG!D594,Saída!$G$7:$G$3006)</f>
        <v>0</v>
      </c>
      <c r="M594" s="76">
        <f>SUMIF(Saída!$D$7:$D$3006,PG!D594,Saída!$I$7:$I$3006)</f>
        <v>0</v>
      </c>
      <c r="N594" s="77">
        <f t="shared" si="36"/>
        <v>0</v>
      </c>
      <c r="O594" s="77">
        <f t="shared" si="37"/>
        <v>0</v>
      </c>
      <c r="P594" s="78">
        <f t="shared" si="38"/>
        <v>0</v>
      </c>
      <c r="Q594" s="99" t="str">
        <f t="shared" si="39"/>
        <v/>
      </c>
      <c r="R594" s="99"/>
      <c r="S594" s="69"/>
      <c r="T594" s="69"/>
      <c r="U594" s="69"/>
      <c r="V594" s="69"/>
      <c r="W594" s="69"/>
      <c r="X594" s="69"/>
      <c r="Y594" s="69"/>
      <c r="Z594" s="69"/>
    </row>
    <row r="595" spans="3:26" ht="30" customHeight="1">
      <c r="C595" s="32"/>
      <c r="D595" s="12"/>
      <c r="E595" s="33"/>
      <c r="F595" s="34"/>
      <c r="G595" s="35"/>
      <c r="H595" s="36"/>
      <c r="I595" s="2">
        <v>589</v>
      </c>
      <c r="J595" s="76">
        <f>SUMIF(Entrada!$D$7:$D$3006,D595,Entrada!$H$7:$H$3006)</f>
        <v>0</v>
      </c>
      <c r="K595" s="76" t="e">
        <f>SUMIF(Entrada!$D$7:$D$3006,PG!D595,Entrada!$L$7:$L$3006)/SUMIF(Entrada!$D$7:$D$3006,PG!D595,Entrada!$H$7:$H$3006)</f>
        <v>#DIV/0!</v>
      </c>
      <c r="L595" s="76">
        <f>SUMIF(Saída!$D$7:$D$3006,PG!D595,Saída!$G$7:$G$3006)</f>
        <v>0</v>
      </c>
      <c r="M595" s="76">
        <f>SUMIF(Saída!$D$7:$D$3006,PG!D595,Saída!$I$7:$I$3006)</f>
        <v>0</v>
      </c>
      <c r="N595" s="77">
        <f t="shared" si="36"/>
        <v>0</v>
      </c>
      <c r="O595" s="77">
        <f t="shared" si="37"/>
        <v>0</v>
      </c>
      <c r="P595" s="78">
        <f t="shared" si="38"/>
        <v>0</v>
      </c>
      <c r="Q595" s="99" t="str">
        <f t="shared" si="39"/>
        <v/>
      </c>
      <c r="R595" s="99"/>
      <c r="S595" s="69"/>
      <c r="T595" s="69"/>
      <c r="U595" s="69"/>
      <c r="V595" s="69"/>
      <c r="W595" s="69"/>
      <c r="X595" s="69"/>
      <c r="Y595" s="69"/>
      <c r="Z595" s="69"/>
    </row>
    <row r="596" spans="3:26" ht="30" customHeight="1">
      <c r="C596" s="32"/>
      <c r="D596" s="12"/>
      <c r="E596" s="33"/>
      <c r="F596" s="34"/>
      <c r="G596" s="35"/>
      <c r="H596" s="36"/>
      <c r="I596" s="2">
        <v>590</v>
      </c>
      <c r="J596" s="76">
        <f>SUMIF(Entrada!$D$7:$D$3006,D596,Entrada!$H$7:$H$3006)</f>
        <v>0</v>
      </c>
      <c r="K596" s="76" t="e">
        <f>SUMIF(Entrada!$D$7:$D$3006,PG!D596,Entrada!$L$7:$L$3006)/SUMIF(Entrada!$D$7:$D$3006,PG!D596,Entrada!$H$7:$H$3006)</f>
        <v>#DIV/0!</v>
      </c>
      <c r="L596" s="76">
        <f>SUMIF(Saída!$D$7:$D$3006,PG!D596,Saída!$G$7:$G$3006)</f>
        <v>0</v>
      </c>
      <c r="M596" s="76">
        <f>SUMIF(Saída!$D$7:$D$3006,PG!D596,Saída!$I$7:$I$3006)</f>
        <v>0</v>
      </c>
      <c r="N596" s="77">
        <f t="shared" si="36"/>
        <v>0</v>
      </c>
      <c r="O596" s="77">
        <f t="shared" si="37"/>
        <v>0</v>
      </c>
      <c r="P596" s="78">
        <f t="shared" si="38"/>
        <v>0</v>
      </c>
      <c r="Q596" s="99" t="str">
        <f t="shared" si="39"/>
        <v/>
      </c>
      <c r="R596" s="99"/>
      <c r="S596" s="69"/>
      <c r="T596" s="69"/>
      <c r="U596" s="69"/>
      <c r="V596" s="69"/>
      <c r="W596" s="69"/>
      <c r="X596" s="69"/>
      <c r="Y596" s="69"/>
      <c r="Z596" s="69"/>
    </row>
    <row r="597" spans="3:26" ht="30" customHeight="1">
      <c r="C597" s="32"/>
      <c r="D597" s="12"/>
      <c r="E597" s="33"/>
      <c r="F597" s="34"/>
      <c r="G597" s="35"/>
      <c r="H597" s="36"/>
      <c r="I597" s="2">
        <v>591</v>
      </c>
      <c r="J597" s="76">
        <f>SUMIF(Entrada!$D$7:$D$3006,D597,Entrada!$H$7:$H$3006)</f>
        <v>0</v>
      </c>
      <c r="K597" s="76" t="e">
        <f>SUMIF(Entrada!$D$7:$D$3006,PG!D597,Entrada!$L$7:$L$3006)/SUMIF(Entrada!$D$7:$D$3006,PG!D597,Entrada!$H$7:$H$3006)</f>
        <v>#DIV/0!</v>
      </c>
      <c r="L597" s="76">
        <f>SUMIF(Saída!$D$7:$D$3006,PG!D597,Saída!$G$7:$G$3006)</f>
        <v>0</v>
      </c>
      <c r="M597" s="76">
        <f>SUMIF(Saída!$D$7:$D$3006,PG!D597,Saída!$I$7:$I$3006)</f>
        <v>0</v>
      </c>
      <c r="N597" s="77">
        <f t="shared" si="36"/>
        <v>0</v>
      </c>
      <c r="O597" s="77">
        <f t="shared" si="37"/>
        <v>0</v>
      </c>
      <c r="P597" s="78">
        <f t="shared" si="38"/>
        <v>0</v>
      </c>
      <c r="Q597" s="99" t="str">
        <f t="shared" si="39"/>
        <v/>
      </c>
      <c r="R597" s="99"/>
      <c r="S597" s="69"/>
      <c r="T597" s="69"/>
      <c r="U597" s="69"/>
      <c r="V597" s="69"/>
      <c r="W597" s="69"/>
      <c r="X597" s="69"/>
      <c r="Y597" s="69"/>
      <c r="Z597" s="69"/>
    </row>
    <row r="598" spans="3:26" ht="30" customHeight="1">
      <c r="C598" s="32"/>
      <c r="D598" s="12"/>
      <c r="E598" s="33"/>
      <c r="F598" s="34"/>
      <c r="G598" s="35"/>
      <c r="H598" s="36"/>
      <c r="I598" s="2">
        <v>592</v>
      </c>
      <c r="J598" s="76">
        <f>SUMIF(Entrada!$D$7:$D$3006,D598,Entrada!$H$7:$H$3006)</f>
        <v>0</v>
      </c>
      <c r="K598" s="76" t="e">
        <f>SUMIF(Entrada!$D$7:$D$3006,PG!D598,Entrada!$L$7:$L$3006)/SUMIF(Entrada!$D$7:$D$3006,PG!D598,Entrada!$H$7:$H$3006)</f>
        <v>#DIV/0!</v>
      </c>
      <c r="L598" s="76">
        <f>SUMIF(Saída!$D$7:$D$3006,PG!D598,Saída!$G$7:$G$3006)</f>
        <v>0</v>
      </c>
      <c r="M598" s="76">
        <f>SUMIF(Saída!$D$7:$D$3006,PG!D598,Saída!$I$7:$I$3006)</f>
        <v>0</v>
      </c>
      <c r="N598" s="77">
        <f t="shared" si="36"/>
        <v>0</v>
      </c>
      <c r="O598" s="77">
        <f t="shared" si="37"/>
        <v>0</v>
      </c>
      <c r="P598" s="78">
        <f t="shared" si="38"/>
        <v>0</v>
      </c>
      <c r="Q598" s="99" t="str">
        <f t="shared" si="39"/>
        <v/>
      </c>
      <c r="R598" s="99"/>
      <c r="S598" s="69"/>
      <c r="T598" s="69"/>
      <c r="U598" s="69"/>
      <c r="V598" s="69"/>
      <c r="W598" s="69"/>
      <c r="X598" s="69"/>
      <c r="Y598" s="69"/>
      <c r="Z598" s="69"/>
    </row>
    <row r="599" spans="3:26" ht="30" customHeight="1">
      <c r="C599" s="32"/>
      <c r="D599" s="12"/>
      <c r="E599" s="33"/>
      <c r="F599" s="34"/>
      <c r="G599" s="35"/>
      <c r="H599" s="36"/>
      <c r="I599" s="2">
        <v>593</v>
      </c>
      <c r="J599" s="76">
        <f>SUMIF(Entrada!$D$7:$D$3006,D599,Entrada!$H$7:$H$3006)</f>
        <v>0</v>
      </c>
      <c r="K599" s="76" t="e">
        <f>SUMIF(Entrada!$D$7:$D$3006,PG!D599,Entrada!$L$7:$L$3006)/SUMIF(Entrada!$D$7:$D$3006,PG!D599,Entrada!$H$7:$H$3006)</f>
        <v>#DIV/0!</v>
      </c>
      <c r="L599" s="76">
        <f>SUMIF(Saída!$D$7:$D$3006,PG!D599,Saída!$G$7:$G$3006)</f>
        <v>0</v>
      </c>
      <c r="M599" s="76">
        <f>SUMIF(Saída!$D$7:$D$3006,PG!D599,Saída!$I$7:$I$3006)</f>
        <v>0</v>
      </c>
      <c r="N599" s="77">
        <f t="shared" si="36"/>
        <v>0</v>
      </c>
      <c r="O599" s="77">
        <f t="shared" si="37"/>
        <v>0</v>
      </c>
      <c r="P599" s="78">
        <f t="shared" si="38"/>
        <v>0</v>
      </c>
      <c r="Q599" s="99" t="str">
        <f t="shared" si="39"/>
        <v/>
      </c>
      <c r="R599" s="99"/>
      <c r="S599" s="69"/>
      <c r="T599" s="69"/>
      <c r="U599" s="69"/>
      <c r="V599" s="69"/>
      <c r="W599" s="69"/>
      <c r="X599" s="69"/>
      <c r="Y599" s="69"/>
      <c r="Z599" s="69"/>
    </row>
    <row r="600" spans="3:26" ht="30" customHeight="1">
      <c r="C600" s="32"/>
      <c r="D600" s="12"/>
      <c r="E600" s="33"/>
      <c r="F600" s="34"/>
      <c r="G600" s="35"/>
      <c r="H600" s="36"/>
      <c r="I600" s="2">
        <v>594</v>
      </c>
      <c r="J600" s="76">
        <f>SUMIF(Entrada!$D$7:$D$3006,D600,Entrada!$H$7:$H$3006)</f>
        <v>0</v>
      </c>
      <c r="K600" s="76" t="e">
        <f>SUMIF(Entrada!$D$7:$D$3006,PG!D600,Entrada!$L$7:$L$3006)/SUMIF(Entrada!$D$7:$D$3006,PG!D600,Entrada!$H$7:$H$3006)</f>
        <v>#DIV/0!</v>
      </c>
      <c r="L600" s="76">
        <f>SUMIF(Saída!$D$7:$D$3006,PG!D600,Saída!$G$7:$G$3006)</f>
        <v>0</v>
      </c>
      <c r="M600" s="76">
        <f>SUMIF(Saída!$D$7:$D$3006,PG!D600,Saída!$I$7:$I$3006)</f>
        <v>0</v>
      </c>
      <c r="N600" s="77">
        <f t="shared" si="36"/>
        <v>0</v>
      </c>
      <c r="O600" s="77">
        <f t="shared" si="37"/>
        <v>0</v>
      </c>
      <c r="P600" s="78">
        <f t="shared" si="38"/>
        <v>0</v>
      </c>
      <c r="Q600" s="99" t="str">
        <f t="shared" si="39"/>
        <v/>
      </c>
      <c r="R600" s="99"/>
      <c r="S600" s="69"/>
      <c r="T600" s="69"/>
      <c r="U600" s="69"/>
      <c r="V600" s="69"/>
      <c r="W600" s="69"/>
      <c r="X600" s="69"/>
      <c r="Y600" s="69"/>
      <c r="Z600" s="69"/>
    </row>
    <row r="601" spans="3:26" ht="30" customHeight="1">
      <c r="C601" s="32"/>
      <c r="D601" s="12"/>
      <c r="E601" s="33"/>
      <c r="F601" s="34"/>
      <c r="G601" s="35"/>
      <c r="H601" s="36"/>
      <c r="I601" s="2">
        <v>595</v>
      </c>
      <c r="J601" s="76">
        <f>SUMIF(Entrada!$D$7:$D$3006,D601,Entrada!$H$7:$H$3006)</f>
        <v>0</v>
      </c>
      <c r="K601" s="76" t="e">
        <f>SUMIF(Entrada!$D$7:$D$3006,PG!D601,Entrada!$L$7:$L$3006)/SUMIF(Entrada!$D$7:$D$3006,PG!D601,Entrada!$H$7:$H$3006)</f>
        <v>#DIV/0!</v>
      </c>
      <c r="L601" s="76">
        <f>SUMIF(Saída!$D$7:$D$3006,PG!D601,Saída!$G$7:$G$3006)</f>
        <v>0</v>
      </c>
      <c r="M601" s="76">
        <f>SUMIF(Saída!$D$7:$D$3006,PG!D601,Saída!$I$7:$I$3006)</f>
        <v>0</v>
      </c>
      <c r="N601" s="77">
        <f t="shared" si="36"/>
        <v>0</v>
      </c>
      <c r="O601" s="77">
        <f t="shared" si="37"/>
        <v>0</v>
      </c>
      <c r="P601" s="78">
        <f t="shared" si="38"/>
        <v>0</v>
      </c>
      <c r="Q601" s="99" t="str">
        <f t="shared" si="39"/>
        <v/>
      </c>
      <c r="R601" s="99"/>
      <c r="S601" s="69"/>
      <c r="T601" s="69"/>
      <c r="U601" s="69"/>
      <c r="V601" s="69"/>
      <c r="W601" s="69"/>
      <c r="X601" s="69"/>
      <c r="Y601" s="69"/>
      <c r="Z601" s="69"/>
    </row>
    <row r="602" spans="3:26" ht="30" customHeight="1">
      <c r="C602" s="32"/>
      <c r="D602" s="12"/>
      <c r="E602" s="33"/>
      <c r="F602" s="34"/>
      <c r="G602" s="35"/>
      <c r="H602" s="36"/>
      <c r="I602" s="2">
        <v>596</v>
      </c>
      <c r="J602" s="76">
        <f>SUMIF(Entrada!$D$7:$D$3006,D602,Entrada!$H$7:$H$3006)</f>
        <v>0</v>
      </c>
      <c r="K602" s="76" t="e">
        <f>SUMIF(Entrada!$D$7:$D$3006,PG!D602,Entrada!$L$7:$L$3006)/SUMIF(Entrada!$D$7:$D$3006,PG!D602,Entrada!$H$7:$H$3006)</f>
        <v>#DIV/0!</v>
      </c>
      <c r="L602" s="76">
        <f>SUMIF(Saída!$D$7:$D$3006,PG!D602,Saída!$G$7:$G$3006)</f>
        <v>0</v>
      </c>
      <c r="M602" s="76">
        <f>SUMIF(Saída!$D$7:$D$3006,PG!D602,Saída!$I$7:$I$3006)</f>
        <v>0</v>
      </c>
      <c r="N602" s="77">
        <f t="shared" si="36"/>
        <v>0</v>
      </c>
      <c r="O602" s="77">
        <f t="shared" si="37"/>
        <v>0</v>
      </c>
      <c r="P602" s="78">
        <f t="shared" si="38"/>
        <v>0</v>
      </c>
      <c r="Q602" s="99" t="str">
        <f t="shared" si="39"/>
        <v/>
      </c>
      <c r="R602" s="99"/>
      <c r="S602" s="69"/>
      <c r="T602" s="69"/>
      <c r="U602" s="69"/>
      <c r="V602" s="69"/>
      <c r="W602" s="69"/>
      <c r="X602" s="69"/>
      <c r="Y602" s="69"/>
      <c r="Z602" s="69"/>
    </row>
    <row r="603" spans="3:26" ht="30" customHeight="1">
      <c r="C603" s="32"/>
      <c r="D603" s="12"/>
      <c r="E603" s="33"/>
      <c r="F603" s="34"/>
      <c r="G603" s="35"/>
      <c r="H603" s="36"/>
      <c r="I603" s="2">
        <v>597</v>
      </c>
      <c r="J603" s="76">
        <f>SUMIF(Entrada!$D$7:$D$3006,D603,Entrada!$H$7:$H$3006)</f>
        <v>0</v>
      </c>
      <c r="K603" s="76" t="e">
        <f>SUMIF(Entrada!$D$7:$D$3006,PG!D603,Entrada!$L$7:$L$3006)/SUMIF(Entrada!$D$7:$D$3006,PG!D603,Entrada!$H$7:$H$3006)</f>
        <v>#DIV/0!</v>
      </c>
      <c r="L603" s="76">
        <f>SUMIF(Saída!$D$7:$D$3006,PG!D603,Saída!$G$7:$G$3006)</f>
        <v>0</v>
      </c>
      <c r="M603" s="76">
        <f>SUMIF(Saída!$D$7:$D$3006,PG!D603,Saída!$I$7:$I$3006)</f>
        <v>0</v>
      </c>
      <c r="N603" s="77">
        <f t="shared" si="36"/>
        <v>0</v>
      </c>
      <c r="O603" s="77">
        <f t="shared" si="37"/>
        <v>0</v>
      </c>
      <c r="P603" s="78">
        <f t="shared" si="38"/>
        <v>0</v>
      </c>
      <c r="Q603" s="99" t="str">
        <f t="shared" si="39"/>
        <v/>
      </c>
      <c r="R603" s="99"/>
      <c r="S603" s="69"/>
      <c r="T603" s="69"/>
      <c r="U603" s="69"/>
      <c r="V603" s="69"/>
      <c r="W603" s="69"/>
      <c r="X603" s="69"/>
      <c r="Y603" s="69"/>
      <c r="Z603" s="69"/>
    </row>
    <row r="604" spans="3:26" ht="30" customHeight="1">
      <c r="C604" s="32"/>
      <c r="D604" s="12"/>
      <c r="E604" s="33"/>
      <c r="F604" s="34"/>
      <c r="G604" s="35"/>
      <c r="H604" s="36"/>
      <c r="I604" s="2">
        <v>598</v>
      </c>
      <c r="J604" s="76">
        <f>SUMIF(Entrada!$D$7:$D$3006,D604,Entrada!$H$7:$H$3006)</f>
        <v>0</v>
      </c>
      <c r="K604" s="76" t="e">
        <f>SUMIF(Entrada!$D$7:$D$3006,PG!D604,Entrada!$L$7:$L$3006)/SUMIF(Entrada!$D$7:$D$3006,PG!D604,Entrada!$H$7:$H$3006)</f>
        <v>#DIV/0!</v>
      </c>
      <c r="L604" s="76">
        <f>SUMIF(Saída!$D$7:$D$3006,PG!D604,Saída!$G$7:$G$3006)</f>
        <v>0</v>
      </c>
      <c r="M604" s="76">
        <f>SUMIF(Saída!$D$7:$D$3006,PG!D604,Saída!$I$7:$I$3006)</f>
        <v>0</v>
      </c>
      <c r="N604" s="77">
        <f t="shared" si="36"/>
        <v>0</v>
      </c>
      <c r="O604" s="77">
        <f t="shared" si="37"/>
        <v>0</v>
      </c>
      <c r="P604" s="78">
        <f t="shared" si="38"/>
        <v>0</v>
      </c>
      <c r="Q604" s="99" t="str">
        <f t="shared" si="39"/>
        <v/>
      </c>
      <c r="R604" s="99"/>
      <c r="S604" s="69"/>
      <c r="T604" s="69"/>
      <c r="U604" s="69"/>
      <c r="V604" s="69"/>
      <c r="W604" s="69"/>
      <c r="X604" s="69"/>
      <c r="Y604" s="69"/>
      <c r="Z604" s="69"/>
    </row>
    <row r="605" spans="3:26" ht="30" customHeight="1">
      <c r="C605" s="32"/>
      <c r="D605" s="12"/>
      <c r="E605" s="33"/>
      <c r="F605" s="34"/>
      <c r="G605" s="35"/>
      <c r="H605" s="36"/>
      <c r="I605" s="2">
        <v>599</v>
      </c>
      <c r="J605" s="76">
        <f>SUMIF(Entrada!$D$7:$D$3006,D605,Entrada!$H$7:$H$3006)</f>
        <v>0</v>
      </c>
      <c r="K605" s="76" t="e">
        <f>SUMIF(Entrada!$D$7:$D$3006,PG!D605,Entrada!$L$7:$L$3006)/SUMIF(Entrada!$D$7:$D$3006,PG!D605,Entrada!$H$7:$H$3006)</f>
        <v>#DIV/0!</v>
      </c>
      <c r="L605" s="76">
        <f>SUMIF(Saída!$D$7:$D$3006,PG!D605,Saída!$G$7:$G$3006)</f>
        <v>0</v>
      </c>
      <c r="M605" s="76">
        <f>SUMIF(Saída!$D$7:$D$3006,PG!D605,Saída!$I$7:$I$3006)</f>
        <v>0</v>
      </c>
      <c r="N605" s="77">
        <f t="shared" si="36"/>
        <v>0</v>
      </c>
      <c r="O605" s="77">
        <f t="shared" si="37"/>
        <v>0</v>
      </c>
      <c r="P605" s="78">
        <f t="shared" si="38"/>
        <v>0</v>
      </c>
      <c r="Q605" s="99" t="str">
        <f t="shared" si="39"/>
        <v/>
      </c>
      <c r="R605" s="99"/>
      <c r="S605" s="69"/>
      <c r="T605" s="69"/>
      <c r="U605" s="69"/>
      <c r="V605" s="69"/>
      <c r="W605" s="69"/>
      <c r="X605" s="69"/>
      <c r="Y605" s="69"/>
      <c r="Z605" s="69"/>
    </row>
    <row r="606" spans="3:26" ht="30" customHeight="1">
      <c r="C606" s="32"/>
      <c r="D606" s="12"/>
      <c r="E606" s="33"/>
      <c r="F606" s="34"/>
      <c r="G606" s="35"/>
      <c r="H606" s="36"/>
      <c r="I606" s="2">
        <v>600</v>
      </c>
      <c r="J606" s="76">
        <f>SUMIF(Entrada!$D$7:$D$3006,D606,Entrada!$H$7:$H$3006)</f>
        <v>0</v>
      </c>
      <c r="K606" s="76" t="e">
        <f>SUMIF(Entrada!$D$7:$D$3006,PG!D606,Entrada!$L$7:$L$3006)/SUMIF(Entrada!$D$7:$D$3006,PG!D606,Entrada!$H$7:$H$3006)</f>
        <v>#DIV/0!</v>
      </c>
      <c r="L606" s="76">
        <f>SUMIF(Saída!$D$7:$D$3006,PG!D606,Saída!$G$7:$G$3006)</f>
        <v>0</v>
      </c>
      <c r="M606" s="76">
        <f>SUMIF(Saída!$D$7:$D$3006,PG!D606,Saída!$I$7:$I$3006)</f>
        <v>0</v>
      </c>
      <c r="N606" s="77">
        <f t="shared" si="36"/>
        <v>0</v>
      </c>
      <c r="O606" s="77">
        <f t="shared" si="37"/>
        <v>0</v>
      </c>
      <c r="P606" s="78">
        <f t="shared" si="38"/>
        <v>0</v>
      </c>
      <c r="Q606" s="99" t="str">
        <f t="shared" si="39"/>
        <v/>
      </c>
      <c r="R606" s="99"/>
      <c r="S606" s="69"/>
      <c r="T606" s="69"/>
      <c r="U606" s="69"/>
      <c r="V606" s="69"/>
      <c r="W606" s="69"/>
      <c r="X606" s="69"/>
      <c r="Y606" s="69"/>
      <c r="Z606" s="69"/>
    </row>
    <row r="607" spans="3:26" ht="30" customHeight="1">
      <c r="C607" s="32"/>
      <c r="D607" s="12"/>
      <c r="E607" s="33"/>
      <c r="F607" s="34"/>
      <c r="G607" s="35"/>
      <c r="H607" s="36"/>
      <c r="I607" s="2">
        <v>601</v>
      </c>
      <c r="J607" s="76">
        <f>SUMIF(Entrada!$D$7:$D$3006,D607,Entrada!$H$7:$H$3006)</f>
        <v>0</v>
      </c>
      <c r="K607" s="76" t="e">
        <f>SUMIF(Entrada!$D$7:$D$3006,PG!D607,Entrada!$L$7:$L$3006)/SUMIF(Entrada!$D$7:$D$3006,PG!D607,Entrada!$H$7:$H$3006)</f>
        <v>#DIV/0!</v>
      </c>
      <c r="L607" s="76">
        <f>SUMIF(Saída!$D$7:$D$3006,PG!D607,Saída!$G$7:$G$3006)</f>
        <v>0</v>
      </c>
      <c r="M607" s="76">
        <f>SUMIF(Saída!$D$7:$D$3006,PG!D607,Saída!$I$7:$I$3006)</f>
        <v>0</v>
      </c>
      <c r="N607" s="77">
        <f t="shared" si="36"/>
        <v>0</v>
      </c>
      <c r="O607" s="77">
        <f t="shared" si="37"/>
        <v>0</v>
      </c>
      <c r="P607" s="78">
        <f t="shared" si="38"/>
        <v>0</v>
      </c>
      <c r="Q607" s="99" t="str">
        <f t="shared" si="39"/>
        <v/>
      </c>
      <c r="R607" s="99"/>
      <c r="S607" s="69"/>
      <c r="T607" s="69"/>
      <c r="U607" s="69"/>
      <c r="V607" s="69"/>
      <c r="W607" s="69"/>
      <c r="X607" s="69"/>
      <c r="Y607" s="69"/>
      <c r="Z607" s="69"/>
    </row>
    <row r="608" spans="3:26" ht="30" customHeight="1">
      <c r="C608" s="32"/>
      <c r="D608" s="12"/>
      <c r="E608" s="33"/>
      <c r="F608" s="34"/>
      <c r="G608" s="35"/>
      <c r="H608" s="36"/>
      <c r="I608" s="2">
        <v>602</v>
      </c>
      <c r="J608" s="76">
        <f>SUMIF(Entrada!$D$7:$D$3006,D608,Entrada!$H$7:$H$3006)</f>
        <v>0</v>
      </c>
      <c r="K608" s="76" t="e">
        <f>SUMIF(Entrada!$D$7:$D$3006,PG!D608,Entrada!$L$7:$L$3006)/SUMIF(Entrada!$D$7:$D$3006,PG!D608,Entrada!$H$7:$H$3006)</f>
        <v>#DIV/0!</v>
      </c>
      <c r="L608" s="76">
        <f>SUMIF(Saída!$D$7:$D$3006,PG!D608,Saída!$G$7:$G$3006)</f>
        <v>0</v>
      </c>
      <c r="M608" s="76">
        <f>SUMIF(Saída!$D$7:$D$3006,PG!D608,Saída!$I$7:$I$3006)</f>
        <v>0</v>
      </c>
      <c r="N608" s="77">
        <f t="shared" si="36"/>
        <v>0</v>
      </c>
      <c r="O608" s="77">
        <f t="shared" si="37"/>
        <v>0</v>
      </c>
      <c r="P608" s="78">
        <f t="shared" si="38"/>
        <v>0</v>
      </c>
      <c r="Q608" s="99" t="str">
        <f t="shared" si="39"/>
        <v/>
      </c>
      <c r="R608" s="99"/>
      <c r="S608" s="69"/>
      <c r="T608" s="69"/>
      <c r="U608" s="69"/>
      <c r="V608" s="69"/>
      <c r="W608" s="69"/>
      <c r="X608" s="69"/>
      <c r="Y608" s="69"/>
      <c r="Z608" s="69"/>
    </row>
    <row r="609" spans="3:26" ht="30" customHeight="1">
      <c r="C609" s="32"/>
      <c r="D609" s="12"/>
      <c r="E609" s="33"/>
      <c r="F609" s="34"/>
      <c r="G609" s="35"/>
      <c r="H609" s="36"/>
      <c r="I609" s="2">
        <v>603</v>
      </c>
      <c r="J609" s="76">
        <f>SUMIF(Entrada!$D$7:$D$3006,D609,Entrada!$H$7:$H$3006)</f>
        <v>0</v>
      </c>
      <c r="K609" s="76" t="e">
        <f>SUMIF(Entrada!$D$7:$D$3006,PG!D609,Entrada!$L$7:$L$3006)/SUMIF(Entrada!$D$7:$D$3006,PG!D609,Entrada!$H$7:$H$3006)</f>
        <v>#DIV/0!</v>
      </c>
      <c r="L609" s="76">
        <f>SUMIF(Saída!$D$7:$D$3006,PG!D609,Saída!$G$7:$G$3006)</f>
        <v>0</v>
      </c>
      <c r="M609" s="76">
        <f>SUMIF(Saída!$D$7:$D$3006,PG!D609,Saída!$I$7:$I$3006)</f>
        <v>0</v>
      </c>
      <c r="N609" s="77">
        <f t="shared" si="36"/>
        <v>0</v>
      </c>
      <c r="O609" s="77">
        <f t="shared" si="37"/>
        <v>0</v>
      </c>
      <c r="P609" s="78">
        <f t="shared" si="38"/>
        <v>0</v>
      </c>
      <c r="Q609" s="99" t="str">
        <f t="shared" si="39"/>
        <v/>
      </c>
      <c r="R609" s="99"/>
      <c r="S609" s="69"/>
      <c r="T609" s="69"/>
      <c r="U609" s="69"/>
      <c r="V609" s="69"/>
      <c r="W609" s="69"/>
      <c r="X609" s="69"/>
      <c r="Y609" s="69"/>
      <c r="Z609" s="69"/>
    </row>
    <row r="610" spans="3:26" ht="30" customHeight="1">
      <c r="C610" s="32"/>
      <c r="D610" s="12"/>
      <c r="E610" s="33"/>
      <c r="F610" s="34"/>
      <c r="G610" s="35"/>
      <c r="H610" s="36"/>
      <c r="I610" s="2">
        <v>604</v>
      </c>
      <c r="J610" s="76">
        <f>SUMIF(Entrada!$D$7:$D$3006,D610,Entrada!$H$7:$H$3006)</f>
        <v>0</v>
      </c>
      <c r="K610" s="76" t="e">
        <f>SUMIF(Entrada!$D$7:$D$3006,PG!D610,Entrada!$L$7:$L$3006)/SUMIF(Entrada!$D$7:$D$3006,PG!D610,Entrada!$H$7:$H$3006)</f>
        <v>#DIV/0!</v>
      </c>
      <c r="L610" s="76">
        <f>SUMIF(Saída!$D$7:$D$3006,PG!D610,Saída!$G$7:$G$3006)</f>
        <v>0</v>
      </c>
      <c r="M610" s="76">
        <f>SUMIF(Saída!$D$7:$D$3006,PG!D610,Saída!$I$7:$I$3006)</f>
        <v>0</v>
      </c>
      <c r="N610" s="77">
        <f t="shared" si="36"/>
        <v>0</v>
      </c>
      <c r="O610" s="77">
        <f t="shared" si="37"/>
        <v>0</v>
      </c>
      <c r="P610" s="78">
        <f t="shared" si="38"/>
        <v>0</v>
      </c>
      <c r="Q610" s="99" t="str">
        <f t="shared" si="39"/>
        <v/>
      </c>
      <c r="R610" s="99"/>
      <c r="S610" s="69"/>
      <c r="T610" s="69"/>
      <c r="U610" s="69"/>
      <c r="V610" s="69"/>
      <c r="W610" s="69"/>
      <c r="X610" s="69"/>
      <c r="Y610" s="69"/>
      <c r="Z610" s="69"/>
    </row>
    <row r="611" spans="3:26" ht="30" customHeight="1">
      <c r="C611" s="32"/>
      <c r="D611" s="12"/>
      <c r="E611" s="33"/>
      <c r="F611" s="34"/>
      <c r="G611" s="35"/>
      <c r="H611" s="36"/>
      <c r="I611" s="2">
        <v>605</v>
      </c>
      <c r="J611" s="76">
        <f>SUMIF(Entrada!$D$7:$D$3006,D611,Entrada!$H$7:$H$3006)</f>
        <v>0</v>
      </c>
      <c r="K611" s="76" t="e">
        <f>SUMIF(Entrada!$D$7:$D$3006,PG!D611,Entrada!$L$7:$L$3006)/SUMIF(Entrada!$D$7:$D$3006,PG!D611,Entrada!$H$7:$H$3006)</f>
        <v>#DIV/0!</v>
      </c>
      <c r="L611" s="76">
        <f>SUMIF(Saída!$D$7:$D$3006,PG!D611,Saída!$G$7:$G$3006)</f>
        <v>0</v>
      </c>
      <c r="M611" s="76">
        <f>SUMIF(Saída!$D$7:$D$3006,PG!D611,Saída!$I$7:$I$3006)</f>
        <v>0</v>
      </c>
      <c r="N611" s="77">
        <f t="shared" si="36"/>
        <v>0</v>
      </c>
      <c r="O611" s="77">
        <f t="shared" si="37"/>
        <v>0</v>
      </c>
      <c r="P611" s="78">
        <f t="shared" si="38"/>
        <v>0</v>
      </c>
      <c r="Q611" s="99" t="str">
        <f t="shared" si="39"/>
        <v/>
      </c>
      <c r="R611" s="99"/>
      <c r="S611" s="69"/>
      <c r="T611" s="69"/>
      <c r="U611" s="69"/>
      <c r="V611" s="69"/>
      <c r="W611" s="69"/>
      <c r="X611" s="69"/>
      <c r="Y611" s="69"/>
      <c r="Z611" s="69"/>
    </row>
    <row r="612" spans="3:26" ht="30" customHeight="1">
      <c r="C612" s="32"/>
      <c r="D612" s="12"/>
      <c r="E612" s="33"/>
      <c r="F612" s="34"/>
      <c r="G612" s="35"/>
      <c r="H612" s="36"/>
      <c r="I612" s="2">
        <v>606</v>
      </c>
      <c r="J612" s="76">
        <f>SUMIF(Entrada!$D$7:$D$3006,D612,Entrada!$H$7:$H$3006)</f>
        <v>0</v>
      </c>
      <c r="K612" s="76" t="e">
        <f>SUMIF(Entrada!$D$7:$D$3006,PG!D612,Entrada!$L$7:$L$3006)/SUMIF(Entrada!$D$7:$D$3006,PG!D612,Entrada!$H$7:$H$3006)</f>
        <v>#DIV/0!</v>
      </c>
      <c r="L612" s="76">
        <f>SUMIF(Saída!$D$7:$D$3006,PG!D612,Saída!$G$7:$G$3006)</f>
        <v>0</v>
      </c>
      <c r="M612" s="76">
        <f>SUMIF(Saída!$D$7:$D$3006,PG!D612,Saída!$I$7:$I$3006)</f>
        <v>0</v>
      </c>
      <c r="N612" s="77">
        <f t="shared" si="36"/>
        <v>0</v>
      </c>
      <c r="O612" s="77">
        <f t="shared" si="37"/>
        <v>0</v>
      </c>
      <c r="P612" s="78">
        <f t="shared" si="38"/>
        <v>0</v>
      </c>
      <c r="Q612" s="99" t="str">
        <f t="shared" si="39"/>
        <v/>
      </c>
      <c r="R612" s="99"/>
      <c r="S612" s="69"/>
      <c r="T612" s="69"/>
      <c r="U612" s="69"/>
      <c r="V612" s="69"/>
      <c r="W612" s="69"/>
      <c r="X612" s="69"/>
      <c r="Y612" s="69"/>
      <c r="Z612" s="69"/>
    </row>
    <row r="613" spans="3:26" ht="30" customHeight="1">
      <c r="C613" s="32"/>
      <c r="D613" s="12"/>
      <c r="E613" s="33"/>
      <c r="F613" s="34"/>
      <c r="G613" s="35"/>
      <c r="H613" s="36"/>
      <c r="I613" s="2">
        <v>607</v>
      </c>
      <c r="J613" s="76">
        <f>SUMIF(Entrada!$D$7:$D$3006,D613,Entrada!$H$7:$H$3006)</f>
        <v>0</v>
      </c>
      <c r="K613" s="76" t="e">
        <f>SUMIF(Entrada!$D$7:$D$3006,PG!D613,Entrada!$L$7:$L$3006)/SUMIF(Entrada!$D$7:$D$3006,PG!D613,Entrada!$H$7:$H$3006)</f>
        <v>#DIV/0!</v>
      </c>
      <c r="L613" s="76">
        <f>SUMIF(Saída!$D$7:$D$3006,PG!D613,Saída!$G$7:$G$3006)</f>
        <v>0</v>
      </c>
      <c r="M613" s="76">
        <f>SUMIF(Saída!$D$7:$D$3006,PG!D613,Saída!$I$7:$I$3006)</f>
        <v>0</v>
      </c>
      <c r="N613" s="77">
        <f t="shared" si="36"/>
        <v>0</v>
      </c>
      <c r="O613" s="77">
        <f t="shared" si="37"/>
        <v>0</v>
      </c>
      <c r="P613" s="78">
        <f t="shared" si="38"/>
        <v>0</v>
      </c>
      <c r="Q613" s="99" t="str">
        <f t="shared" si="39"/>
        <v/>
      </c>
      <c r="R613" s="99"/>
      <c r="S613" s="69"/>
      <c r="T613" s="69"/>
      <c r="U613" s="69"/>
      <c r="V613" s="69"/>
      <c r="W613" s="69"/>
      <c r="X613" s="69"/>
      <c r="Y613" s="69"/>
      <c r="Z613" s="69"/>
    </row>
    <row r="614" spans="3:26" ht="30" customHeight="1">
      <c r="C614" s="32"/>
      <c r="D614" s="12"/>
      <c r="E614" s="33"/>
      <c r="F614" s="34"/>
      <c r="G614" s="35"/>
      <c r="H614" s="36"/>
      <c r="I614" s="2">
        <v>608</v>
      </c>
      <c r="J614" s="76">
        <f>SUMIF(Entrada!$D$7:$D$3006,D614,Entrada!$H$7:$H$3006)</f>
        <v>0</v>
      </c>
      <c r="K614" s="76" t="e">
        <f>SUMIF(Entrada!$D$7:$D$3006,PG!D614,Entrada!$L$7:$L$3006)/SUMIF(Entrada!$D$7:$D$3006,PG!D614,Entrada!$H$7:$H$3006)</f>
        <v>#DIV/0!</v>
      </c>
      <c r="L614" s="76">
        <f>SUMIF(Saída!$D$7:$D$3006,PG!D614,Saída!$G$7:$G$3006)</f>
        <v>0</v>
      </c>
      <c r="M614" s="76">
        <f>SUMIF(Saída!$D$7:$D$3006,PG!D614,Saída!$I$7:$I$3006)</f>
        <v>0</v>
      </c>
      <c r="N614" s="77">
        <f t="shared" si="36"/>
        <v>0</v>
      </c>
      <c r="O614" s="77">
        <f t="shared" si="37"/>
        <v>0</v>
      </c>
      <c r="P614" s="78">
        <f t="shared" si="38"/>
        <v>0</v>
      </c>
      <c r="Q614" s="99" t="str">
        <f t="shared" si="39"/>
        <v/>
      </c>
      <c r="R614" s="99"/>
      <c r="S614" s="69"/>
      <c r="T614" s="69"/>
      <c r="U614" s="69"/>
      <c r="V614" s="69"/>
      <c r="W614" s="69"/>
      <c r="X614" s="69"/>
      <c r="Y614" s="69"/>
      <c r="Z614" s="69"/>
    </row>
    <row r="615" spans="3:26" ht="30" customHeight="1">
      <c r="C615" s="32"/>
      <c r="D615" s="12"/>
      <c r="E615" s="33"/>
      <c r="F615" s="34"/>
      <c r="G615" s="35"/>
      <c r="H615" s="36"/>
      <c r="I615" s="2">
        <v>609</v>
      </c>
      <c r="J615" s="76">
        <f>SUMIF(Entrada!$D$7:$D$3006,D615,Entrada!$H$7:$H$3006)</f>
        <v>0</v>
      </c>
      <c r="K615" s="76" t="e">
        <f>SUMIF(Entrada!$D$7:$D$3006,PG!D615,Entrada!$L$7:$L$3006)/SUMIF(Entrada!$D$7:$D$3006,PG!D615,Entrada!$H$7:$H$3006)</f>
        <v>#DIV/0!</v>
      </c>
      <c r="L615" s="76">
        <f>SUMIF(Saída!$D$7:$D$3006,PG!D615,Saída!$G$7:$G$3006)</f>
        <v>0</v>
      </c>
      <c r="M615" s="76">
        <f>SUMIF(Saída!$D$7:$D$3006,PG!D615,Saída!$I$7:$I$3006)</f>
        <v>0</v>
      </c>
      <c r="N615" s="77">
        <f t="shared" si="36"/>
        <v>0</v>
      </c>
      <c r="O615" s="77">
        <f t="shared" si="37"/>
        <v>0</v>
      </c>
      <c r="P615" s="78">
        <f t="shared" si="38"/>
        <v>0</v>
      </c>
      <c r="Q615" s="99" t="str">
        <f t="shared" si="39"/>
        <v/>
      </c>
      <c r="R615" s="99"/>
      <c r="S615" s="69"/>
      <c r="T615" s="69"/>
      <c r="U615" s="69"/>
      <c r="V615" s="69"/>
      <c r="W615" s="69"/>
      <c r="X615" s="69"/>
      <c r="Y615" s="69"/>
      <c r="Z615" s="69"/>
    </row>
    <row r="616" spans="3:26" ht="30" customHeight="1">
      <c r="C616" s="32"/>
      <c r="D616" s="12"/>
      <c r="E616" s="33"/>
      <c r="F616" s="34"/>
      <c r="G616" s="35"/>
      <c r="H616" s="36"/>
      <c r="I616" s="2">
        <v>610</v>
      </c>
      <c r="J616" s="76">
        <f>SUMIF(Entrada!$D$7:$D$3006,D616,Entrada!$H$7:$H$3006)</f>
        <v>0</v>
      </c>
      <c r="K616" s="76" t="e">
        <f>SUMIF(Entrada!$D$7:$D$3006,PG!D616,Entrada!$L$7:$L$3006)/SUMIF(Entrada!$D$7:$D$3006,PG!D616,Entrada!$H$7:$H$3006)</f>
        <v>#DIV/0!</v>
      </c>
      <c r="L616" s="76">
        <f>SUMIF(Saída!$D$7:$D$3006,PG!D616,Saída!$G$7:$G$3006)</f>
        <v>0</v>
      </c>
      <c r="M616" s="76">
        <f>SUMIF(Saída!$D$7:$D$3006,PG!D616,Saída!$I$7:$I$3006)</f>
        <v>0</v>
      </c>
      <c r="N616" s="77">
        <f t="shared" si="36"/>
        <v>0</v>
      </c>
      <c r="O616" s="77">
        <f t="shared" si="37"/>
        <v>0</v>
      </c>
      <c r="P616" s="78">
        <f t="shared" si="38"/>
        <v>0</v>
      </c>
      <c r="Q616" s="99" t="str">
        <f t="shared" si="39"/>
        <v/>
      </c>
      <c r="R616" s="99"/>
      <c r="S616" s="69"/>
      <c r="T616" s="69"/>
      <c r="U616" s="69"/>
      <c r="V616" s="69"/>
      <c r="W616" s="69"/>
      <c r="X616" s="69"/>
      <c r="Y616" s="69"/>
      <c r="Z616" s="69"/>
    </row>
    <row r="617" spans="3:26" ht="30" customHeight="1">
      <c r="C617" s="32"/>
      <c r="D617" s="12"/>
      <c r="E617" s="33"/>
      <c r="F617" s="34"/>
      <c r="G617" s="35"/>
      <c r="H617" s="36"/>
      <c r="I617" s="2">
        <v>611</v>
      </c>
      <c r="J617" s="76">
        <f>SUMIF(Entrada!$D$7:$D$3006,D617,Entrada!$H$7:$H$3006)</f>
        <v>0</v>
      </c>
      <c r="K617" s="76" t="e">
        <f>SUMIF(Entrada!$D$7:$D$3006,PG!D617,Entrada!$L$7:$L$3006)/SUMIF(Entrada!$D$7:$D$3006,PG!D617,Entrada!$H$7:$H$3006)</f>
        <v>#DIV/0!</v>
      </c>
      <c r="L617" s="76">
        <f>SUMIF(Saída!$D$7:$D$3006,PG!D617,Saída!$G$7:$G$3006)</f>
        <v>0</v>
      </c>
      <c r="M617" s="76">
        <f>SUMIF(Saída!$D$7:$D$3006,PG!D617,Saída!$I$7:$I$3006)</f>
        <v>0</v>
      </c>
      <c r="N617" s="77">
        <f t="shared" si="36"/>
        <v>0</v>
      </c>
      <c r="O617" s="77">
        <f t="shared" si="37"/>
        <v>0</v>
      </c>
      <c r="P617" s="78">
        <f t="shared" si="38"/>
        <v>0</v>
      </c>
      <c r="Q617" s="99" t="str">
        <f t="shared" si="39"/>
        <v/>
      </c>
      <c r="R617" s="99"/>
      <c r="S617" s="69"/>
      <c r="T617" s="69"/>
      <c r="U617" s="69"/>
      <c r="V617" s="69"/>
      <c r="W617" s="69"/>
      <c r="X617" s="69"/>
      <c r="Y617" s="69"/>
      <c r="Z617" s="69"/>
    </row>
    <row r="618" spans="3:26" ht="30" customHeight="1">
      <c r="C618" s="32"/>
      <c r="D618" s="12"/>
      <c r="E618" s="33"/>
      <c r="F618" s="34"/>
      <c r="G618" s="35"/>
      <c r="H618" s="36"/>
      <c r="I618" s="2">
        <v>612</v>
      </c>
      <c r="J618" s="76">
        <f>SUMIF(Entrada!$D$7:$D$3006,D618,Entrada!$H$7:$H$3006)</f>
        <v>0</v>
      </c>
      <c r="K618" s="76" t="e">
        <f>SUMIF(Entrada!$D$7:$D$3006,PG!D618,Entrada!$L$7:$L$3006)/SUMIF(Entrada!$D$7:$D$3006,PG!D618,Entrada!$H$7:$H$3006)</f>
        <v>#DIV/0!</v>
      </c>
      <c r="L618" s="76">
        <f>SUMIF(Saída!$D$7:$D$3006,PG!D618,Saída!$G$7:$G$3006)</f>
        <v>0</v>
      </c>
      <c r="M618" s="76">
        <f>SUMIF(Saída!$D$7:$D$3006,PG!D618,Saída!$I$7:$I$3006)</f>
        <v>0</v>
      </c>
      <c r="N618" s="77">
        <f t="shared" si="36"/>
        <v>0</v>
      </c>
      <c r="O618" s="77">
        <f t="shared" si="37"/>
        <v>0</v>
      </c>
      <c r="P618" s="78">
        <f t="shared" si="38"/>
        <v>0</v>
      </c>
      <c r="Q618" s="99" t="str">
        <f t="shared" si="39"/>
        <v/>
      </c>
      <c r="R618" s="99"/>
      <c r="S618" s="69"/>
      <c r="T618" s="69"/>
      <c r="U618" s="69"/>
      <c r="V618" s="69"/>
      <c r="W618" s="69"/>
      <c r="X618" s="69"/>
      <c r="Y618" s="69"/>
      <c r="Z618" s="69"/>
    </row>
    <row r="619" spans="3:26" ht="30" customHeight="1">
      <c r="C619" s="32"/>
      <c r="D619" s="12"/>
      <c r="E619" s="33"/>
      <c r="F619" s="34"/>
      <c r="G619" s="35"/>
      <c r="H619" s="36"/>
      <c r="I619" s="2">
        <v>613</v>
      </c>
      <c r="J619" s="76">
        <f>SUMIF(Entrada!$D$7:$D$3006,D619,Entrada!$H$7:$H$3006)</f>
        <v>0</v>
      </c>
      <c r="K619" s="76" t="e">
        <f>SUMIF(Entrada!$D$7:$D$3006,PG!D619,Entrada!$L$7:$L$3006)/SUMIF(Entrada!$D$7:$D$3006,PG!D619,Entrada!$H$7:$H$3006)</f>
        <v>#DIV/0!</v>
      </c>
      <c r="L619" s="76">
        <f>SUMIF(Saída!$D$7:$D$3006,PG!D619,Saída!$G$7:$G$3006)</f>
        <v>0</v>
      </c>
      <c r="M619" s="76">
        <f>SUMIF(Saída!$D$7:$D$3006,PG!D619,Saída!$I$7:$I$3006)</f>
        <v>0</v>
      </c>
      <c r="N619" s="77">
        <f t="shared" si="36"/>
        <v>0</v>
      </c>
      <c r="O619" s="77">
        <f t="shared" si="37"/>
        <v>0</v>
      </c>
      <c r="P619" s="78">
        <f t="shared" si="38"/>
        <v>0</v>
      </c>
      <c r="Q619" s="99" t="str">
        <f t="shared" si="39"/>
        <v/>
      </c>
      <c r="R619" s="99"/>
      <c r="S619" s="69"/>
      <c r="T619" s="69"/>
      <c r="U619" s="69"/>
      <c r="V619" s="69"/>
      <c r="W619" s="69"/>
      <c r="X619" s="69"/>
      <c r="Y619" s="69"/>
      <c r="Z619" s="69"/>
    </row>
    <row r="620" spans="3:26" ht="30" customHeight="1">
      <c r="C620" s="32"/>
      <c r="D620" s="12"/>
      <c r="E620" s="33"/>
      <c r="F620" s="34"/>
      <c r="G620" s="35"/>
      <c r="H620" s="36"/>
      <c r="I620" s="2">
        <v>614</v>
      </c>
      <c r="J620" s="76">
        <f>SUMIF(Entrada!$D$7:$D$3006,D620,Entrada!$H$7:$H$3006)</f>
        <v>0</v>
      </c>
      <c r="K620" s="76" t="e">
        <f>SUMIF(Entrada!$D$7:$D$3006,PG!D620,Entrada!$L$7:$L$3006)/SUMIF(Entrada!$D$7:$D$3006,PG!D620,Entrada!$H$7:$H$3006)</f>
        <v>#DIV/0!</v>
      </c>
      <c r="L620" s="76">
        <f>SUMIF(Saída!$D$7:$D$3006,PG!D620,Saída!$G$7:$G$3006)</f>
        <v>0</v>
      </c>
      <c r="M620" s="76">
        <f>SUMIF(Saída!$D$7:$D$3006,PG!D620,Saída!$I$7:$I$3006)</f>
        <v>0</v>
      </c>
      <c r="N620" s="77">
        <f t="shared" si="36"/>
        <v>0</v>
      </c>
      <c r="O620" s="77">
        <f t="shared" si="37"/>
        <v>0</v>
      </c>
      <c r="P620" s="78">
        <f t="shared" si="38"/>
        <v>0</v>
      </c>
      <c r="Q620" s="99" t="str">
        <f t="shared" si="39"/>
        <v/>
      </c>
      <c r="R620" s="99"/>
      <c r="S620" s="69"/>
      <c r="T620" s="69"/>
      <c r="U620" s="69"/>
      <c r="V620" s="69"/>
      <c r="W620" s="69"/>
      <c r="X620" s="69"/>
      <c r="Y620" s="69"/>
      <c r="Z620" s="69"/>
    </row>
    <row r="621" spans="3:26" ht="30" customHeight="1">
      <c r="C621" s="32"/>
      <c r="D621" s="12"/>
      <c r="E621" s="33"/>
      <c r="F621" s="34"/>
      <c r="G621" s="35"/>
      <c r="H621" s="36"/>
      <c r="I621" s="2">
        <v>615</v>
      </c>
      <c r="J621" s="76">
        <f>SUMIF(Entrada!$D$7:$D$3006,D621,Entrada!$H$7:$H$3006)</f>
        <v>0</v>
      </c>
      <c r="K621" s="76" t="e">
        <f>SUMIF(Entrada!$D$7:$D$3006,PG!D621,Entrada!$L$7:$L$3006)/SUMIF(Entrada!$D$7:$D$3006,PG!D621,Entrada!$H$7:$H$3006)</f>
        <v>#DIV/0!</v>
      </c>
      <c r="L621" s="76">
        <f>SUMIF(Saída!$D$7:$D$3006,PG!D621,Saída!$G$7:$G$3006)</f>
        <v>0</v>
      </c>
      <c r="M621" s="76">
        <f>SUMIF(Saída!$D$7:$D$3006,PG!D621,Saída!$I$7:$I$3006)</f>
        <v>0</v>
      </c>
      <c r="N621" s="77">
        <f t="shared" si="36"/>
        <v>0</v>
      </c>
      <c r="O621" s="77">
        <f t="shared" si="37"/>
        <v>0</v>
      </c>
      <c r="P621" s="78">
        <f t="shared" si="38"/>
        <v>0</v>
      </c>
      <c r="Q621" s="99" t="str">
        <f t="shared" si="39"/>
        <v/>
      </c>
      <c r="R621" s="99"/>
      <c r="S621" s="69"/>
      <c r="T621" s="69"/>
      <c r="U621" s="69"/>
      <c r="V621" s="69"/>
      <c r="W621" s="69"/>
      <c r="X621" s="69"/>
      <c r="Y621" s="69"/>
      <c r="Z621" s="69"/>
    </row>
    <row r="622" spans="3:26" ht="30" customHeight="1">
      <c r="C622" s="32"/>
      <c r="D622" s="12"/>
      <c r="E622" s="33"/>
      <c r="F622" s="34"/>
      <c r="G622" s="35"/>
      <c r="H622" s="36"/>
      <c r="I622" s="2">
        <v>616</v>
      </c>
      <c r="J622" s="76">
        <f>SUMIF(Entrada!$D$7:$D$3006,D622,Entrada!$H$7:$H$3006)</f>
        <v>0</v>
      </c>
      <c r="K622" s="76" t="e">
        <f>SUMIF(Entrada!$D$7:$D$3006,PG!D622,Entrada!$L$7:$L$3006)/SUMIF(Entrada!$D$7:$D$3006,PG!D622,Entrada!$H$7:$H$3006)</f>
        <v>#DIV/0!</v>
      </c>
      <c r="L622" s="76">
        <f>SUMIF(Saída!$D$7:$D$3006,PG!D622,Saída!$G$7:$G$3006)</f>
        <v>0</v>
      </c>
      <c r="M622" s="76">
        <f>SUMIF(Saída!$D$7:$D$3006,PG!D622,Saída!$I$7:$I$3006)</f>
        <v>0</v>
      </c>
      <c r="N622" s="77">
        <f t="shared" si="36"/>
        <v>0</v>
      </c>
      <c r="O622" s="77">
        <f t="shared" si="37"/>
        <v>0</v>
      </c>
      <c r="P622" s="78">
        <f t="shared" si="38"/>
        <v>0</v>
      </c>
      <c r="Q622" s="99" t="str">
        <f t="shared" si="39"/>
        <v/>
      </c>
      <c r="R622" s="99"/>
      <c r="S622" s="69"/>
      <c r="T622" s="69"/>
      <c r="U622" s="69"/>
      <c r="V622" s="69"/>
      <c r="W622" s="69"/>
      <c r="X622" s="69"/>
      <c r="Y622" s="69"/>
      <c r="Z622" s="69"/>
    </row>
    <row r="623" spans="3:26" ht="30" customHeight="1">
      <c r="C623" s="32"/>
      <c r="D623" s="12"/>
      <c r="E623" s="33"/>
      <c r="F623" s="34"/>
      <c r="G623" s="35"/>
      <c r="H623" s="36"/>
      <c r="I623" s="2">
        <v>617</v>
      </c>
      <c r="J623" s="76">
        <f>SUMIF(Entrada!$D$7:$D$3006,D623,Entrada!$H$7:$H$3006)</f>
        <v>0</v>
      </c>
      <c r="K623" s="76" t="e">
        <f>SUMIF(Entrada!$D$7:$D$3006,PG!D623,Entrada!$L$7:$L$3006)/SUMIF(Entrada!$D$7:$D$3006,PG!D623,Entrada!$H$7:$H$3006)</f>
        <v>#DIV/0!</v>
      </c>
      <c r="L623" s="76">
        <f>SUMIF(Saída!$D$7:$D$3006,PG!D623,Saída!$G$7:$G$3006)</f>
        <v>0</v>
      </c>
      <c r="M623" s="76">
        <f>SUMIF(Saída!$D$7:$D$3006,PG!D623,Saída!$I$7:$I$3006)</f>
        <v>0</v>
      </c>
      <c r="N623" s="77">
        <f t="shared" si="36"/>
        <v>0</v>
      </c>
      <c r="O623" s="77">
        <f t="shared" si="37"/>
        <v>0</v>
      </c>
      <c r="P623" s="78">
        <f t="shared" si="38"/>
        <v>0</v>
      </c>
      <c r="Q623" s="99" t="str">
        <f t="shared" si="39"/>
        <v/>
      </c>
      <c r="R623" s="99"/>
      <c r="S623" s="69"/>
      <c r="T623" s="69"/>
      <c r="U623" s="69"/>
      <c r="V623" s="69"/>
      <c r="W623" s="69"/>
      <c r="X623" s="69"/>
      <c r="Y623" s="69"/>
      <c r="Z623" s="69"/>
    </row>
    <row r="624" spans="3:26" ht="30" customHeight="1">
      <c r="C624" s="32"/>
      <c r="D624" s="12"/>
      <c r="E624" s="33"/>
      <c r="F624" s="34"/>
      <c r="G624" s="35"/>
      <c r="H624" s="36"/>
      <c r="I624" s="2">
        <v>618</v>
      </c>
      <c r="J624" s="76">
        <f>SUMIF(Entrada!$D$7:$D$3006,D624,Entrada!$H$7:$H$3006)</f>
        <v>0</v>
      </c>
      <c r="K624" s="76" t="e">
        <f>SUMIF(Entrada!$D$7:$D$3006,PG!D624,Entrada!$L$7:$L$3006)/SUMIF(Entrada!$D$7:$D$3006,PG!D624,Entrada!$H$7:$H$3006)</f>
        <v>#DIV/0!</v>
      </c>
      <c r="L624" s="76">
        <f>SUMIF(Saída!$D$7:$D$3006,PG!D624,Saída!$G$7:$G$3006)</f>
        <v>0</v>
      </c>
      <c r="M624" s="76">
        <f>SUMIF(Saída!$D$7:$D$3006,PG!D624,Saída!$I$7:$I$3006)</f>
        <v>0</v>
      </c>
      <c r="N624" s="77">
        <f t="shared" si="36"/>
        <v>0</v>
      </c>
      <c r="O624" s="77">
        <f t="shared" si="37"/>
        <v>0</v>
      </c>
      <c r="P624" s="78">
        <f t="shared" si="38"/>
        <v>0</v>
      </c>
      <c r="Q624" s="99" t="str">
        <f t="shared" si="39"/>
        <v/>
      </c>
      <c r="R624" s="99"/>
      <c r="S624" s="69"/>
      <c r="T624" s="69"/>
      <c r="U624" s="69"/>
      <c r="V624" s="69"/>
      <c r="W624" s="69"/>
      <c r="X624" s="69"/>
      <c r="Y624" s="69"/>
      <c r="Z624" s="69"/>
    </row>
    <row r="625" spans="3:26" ht="30" customHeight="1">
      <c r="C625" s="32"/>
      <c r="D625" s="12"/>
      <c r="E625" s="33"/>
      <c r="F625" s="34"/>
      <c r="G625" s="35"/>
      <c r="H625" s="36"/>
      <c r="I625" s="2">
        <v>619</v>
      </c>
      <c r="J625" s="76">
        <f>SUMIF(Entrada!$D$7:$D$3006,D625,Entrada!$H$7:$H$3006)</f>
        <v>0</v>
      </c>
      <c r="K625" s="76" t="e">
        <f>SUMIF(Entrada!$D$7:$D$3006,PG!D625,Entrada!$L$7:$L$3006)/SUMIF(Entrada!$D$7:$D$3006,PG!D625,Entrada!$H$7:$H$3006)</f>
        <v>#DIV/0!</v>
      </c>
      <c r="L625" s="76">
        <f>SUMIF(Saída!$D$7:$D$3006,PG!D625,Saída!$G$7:$G$3006)</f>
        <v>0</v>
      </c>
      <c r="M625" s="76">
        <f>SUMIF(Saída!$D$7:$D$3006,PG!D625,Saída!$I$7:$I$3006)</f>
        <v>0</v>
      </c>
      <c r="N625" s="77">
        <f t="shared" si="36"/>
        <v>0</v>
      </c>
      <c r="O625" s="77">
        <f t="shared" si="37"/>
        <v>0</v>
      </c>
      <c r="P625" s="78">
        <f t="shared" si="38"/>
        <v>0</v>
      </c>
      <c r="Q625" s="99" t="str">
        <f t="shared" si="39"/>
        <v/>
      </c>
      <c r="R625" s="99"/>
      <c r="S625" s="69"/>
      <c r="T625" s="69"/>
      <c r="U625" s="69"/>
      <c r="V625" s="69"/>
      <c r="W625" s="69"/>
      <c r="X625" s="69"/>
      <c r="Y625" s="69"/>
      <c r="Z625" s="69"/>
    </row>
    <row r="626" spans="3:26" ht="30" customHeight="1">
      <c r="C626" s="32"/>
      <c r="D626" s="12"/>
      <c r="E626" s="33"/>
      <c r="F626" s="34"/>
      <c r="G626" s="35"/>
      <c r="H626" s="36"/>
      <c r="I626" s="2">
        <v>620</v>
      </c>
      <c r="J626" s="76">
        <f>SUMIF(Entrada!$D$7:$D$3006,D626,Entrada!$H$7:$H$3006)</f>
        <v>0</v>
      </c>
      <c r="K626" s="76" t="e">
        <f>SUMIF(Entrada!$D$7:$D$3006,PG!D626,Entrada!$L$7:$L$3006)/SUMIF(Entrada!$D$7:$D$3006,PG!D626,Entrada!$H$7:$H$3006)</f>
        <v>#DIV/0!</v>
      </c>
      <c r="L626" s="76">
        <f>SUMIF(Saída!$D$7:$D$3006,PG!D626,Saída!$G$7:$G$3006)</f>
        <v>0</v>
      </c>
      <c r="M626" s="76">
        <f>SUMIF(Saída!$D$7:$D$3006,PG!D626,Saída!$I$7:$I$3006)</f>
        <v>0</v>
      </c>
      <c r="N626" s="77">
        <f t="shared" si="36"/>
        <v>0</v>
      </c>
      <c r="O626" s="77">
        <f t="shared" si="37"/>
        <v>0</v>
      </c>
      <c r="P626" s="78">
        <f t="shared" si="38"/>
        <v>0</v>
      </c>
      <c r="Q626" s="99" t="str">
        <f t="shared" si="39"/>
        <v/>
      </c>
      <c r="R626" s="99"/>
      <c r="S626" s="69"/>
      <c r="T626" s="69"/>
      <c r="U626" s="69"/>
      <c r="V626" s="69"/>
      <c r="W626" s="69"/>
      <c r="X626" s="69"/>
      <c r="Y626" s="69"/>
      <c r="Z626" s="69"/>
    </row>
    <row r="627" spans="3:26" ht="30" customHeight="1">
      <c r="C627" s="32"/>
      <c r="D627" s="12"/>
      <c r="E627" s="33"/>
      <c r="F627" s="34"/>
      <c r="G627" s="35"/>
      <c r="H627" s="36"/>
      <c r="I627" s="2">
        <v>621</v>
      </c>
      <c r="J627" s="76">
        <f>SUMIF(Entrada!$D$7:$D$3006,D627,Entrada!$H$7:$H$3006)</f>
        <v>0</v>
      </c>
      <c r="K627" s="76" t="e">
        <f>SUMIF(Entrada!$D$7:$D$3006,PG!D627,Entrada!$L$7:$L$3006)/SUMIF(Entrada!$D$7:$D$3006,PG!D627,Entrada!$H$7:$H$3006)</f>
        <v>#DIV/0!</v>
      </c>
      <c r="L627" s="76">
        <f>SUMIF(Saída!$D$7:$D$3006,PG!D627,Saída!$G$7:$G$3006)</f>
        <v>0</v>
      </c>
      <c r="M627" s="76">
        <f>SUMIF(Saída!$D$7:$D$3006,PG!D627,Saída!$I$7:$I$3006)</f>
        <v>0</v>
      </c>
      <c r="N627" s="77">
        <f t="shared" si="36"/>
        <v>0</v>
      </c>
      <c r="O627" s="77">
        <f t="shared" si="37"/>
        <v>0</v>
      </c>
      <c r="P627" s="78">
        <f t="shared" si="38"/>
        <v>0</v>
      </c>
      <c r="Q627" s="99" t="str">
        <f t="shared" si="39"/>
        <v/>
      </c>
      <c r="R627" s="99"/>
      <c r="S627" s="69"/>
      <c r="T627" s="69"/>
      <c r="U627" s="69"/>
      <c r="V627" s="69"/>
      <c r="W627" s="69"/>
      <c r="X627" s="69"/>
      <c r="Y627" s="69"/>
      <c r="Z627" s="69"/>
    </row>
    <row r="628" spans="3:26" ht="30" customHeight="1">
      <c r="C628" s="32"/>
      <c r="D628" s="12"/>
      <c r="E628" s="33"/>
      <c r="F628" s="34"/>
      <c r="G628" s="35"/>
      <c r="H628" s="36"/>
      <c r="I628" s="2">
        <v>622</v>
      </c>
      <c r="J628" s="76">
        <f>SUMIF(Entrada!$D$7:$D$3006,D628,Entrada!$H$7:$H$3006)</f>
        <v>0</v>
      </c>
      <c r="K628" s="76" t="e">
        <f>SUMIF(Entrada!$D$7:$D$3006,PG!D628,Entrada!$L$7:$L$3006)/SUMIF(Entrada!$D$7:$D$3006,PG!D628,Entrada!$H$7:$H$3006)</f>
        <v>#DIV/0!</v>
      </c>
      <c r="L628" s="76">
        <f>SUMIF(Saída!$D$7:$D$3006,PG!D628,Saída!$G$7:$G$3006)</f>
        <v>0</v>
      </c>
      <c r="M628" s="76">
        <f>SUMIF(Saída!$D$7:$D$3006,PG!D628,Saída!$I$7:$I$3006)</f>
        <v>0</v>
      </c>
      <c r="N628" s="77">
        <f t="shared" si="36"/>
        <v>0</v>
      </c>
      <c r="O628" s="77">
        <f t="shared" si="37"/>
        <v>0</v>
      </c>
      <c r="P628" s="78">
        <f t="shared" si="38"/>
        <v>0</v>
      </c>
      <c r="Q628" s="99" t="str">
        <f t="shared" si="39"/>
        <v/>
      </c>
      <c r="R628" s="99"/>
      <c r="S628" s="69"/>
      <c r="T628" s="69"/>
      <c r="U628" s="69"/>
      <c r="V628" s="69"/>
      <c r="W628" s="69"/>
      <c r="X628" s="69"/>
      <c r="Y628" s="69"/>
      <c r="Z628" s="69"/>
    </row>
    <row r="629" spans="3:26" ht="30" customHeight="1">
      <c r="C629" s="32"/>
      <c r="D629" s="12"/>
      <c r="E629" s="33"/>
      <c r="F629" s="34"/>
      <c r="G629" s="35"/>
      <c r="H629" s="36"/>
      <c r="I629" s="2">
        <v>623</v>
      </c>
      <c r="J629" s="76">
        <f>SUMIF(Entrada!$D$7:$D$3006,D629,Entrada!$H$7:$H$3006)</f>
        <v>0</v>
      </c>
      <c r="K629" s="76" t="e">
        <f>SUMIF(Entrada!$D$7:$D$3006,PG!D629,Entrada!$L$7:$L$3006)/SUMIF(Entrada!$D$7:$D$3006,PG!D629,Entrada!$H$7:$H$3006)</f>
        <v>#DIV/0!</v>
      </c>
      <c r="L629" s="76">
        <f>SUMIF(Saída!$D$7:$D$3006,PG!D629,Saída!$G$7:$G$3006)</f>
        <v>0</v>
      </c>
      <c r="M629" s="76">
        <f>SUMIF(Saída!$D$7:$D$3006,PG!D629,Saída!$I$7:$I$3006)</f>
        <v>0</v>
      </c>
      <c r="N629" s="77">
        <f t="shared" si="36"/>
        <v>0</v>
      </c>
      <c r="O629" s="77">
        <f t="shared" si="37"/>
        <v>0</v>
      </c>
      <c r="P629" s="78">
        <f t="shared" si="38"/>
        <v>0</v>
      </c>
      <c r="Q629" s="99" t="str">
        <f t="shared" si="39"/>
        <v/>
      </c>
      <c r="R629" s="99"/>
      <c r="S629" s="69"/>
      <c r="T629" s="69"/>
      <c r="U629" s="69"/>
      <c r="V629" s="69"/>
      <c r="W629" s="69"/>
      <c r="X629" s="69"/>
      <c r="Y629" s="69"/>
      <c r="Z629" s="69"/>
    </row>
    <row r="630" spans="3:26" ht="30" customHeight="1">
      <c r="C630" s="32"/>
      <c r="D630" s="12"/>
      <c r="E630" s="33"/>
      <c r="F630" s="34"/>
      <c r="G630" s="35"/>
      <c r="H630" s="36"/>
      <c r="I630" s="2">
        <v>624</v>
      </c>
      <c r="J630" s="76">
        <f>SUMIF(Entrada!$D$7:$D$3006,D630,Entrada!$H$7:$H$3006)</f>
        <v>0</v>
      </c>
      <c r="K630" s="76" t="e">
        <f>SUMIF(Entrada!$D$7:$D$3006,PG!D630,Entrada!$L$7:$L$3006)/SUMIF(Entrada!$D$7:$D$3006,PG!D630,Entrada!$H$7:$H$3006)</f>
        <v>#DIV/0!</v>
      </c>
      <c r="L630" s="76">
        <f>SUMIF(Saída!$D$7:$D$3006,PG!D630,Saída!$G$7:$G$3006)</f>
        <v>0</v>
      </c>
      <c r="M630" s="76">
        <f>SUMIF(Saída!$D$7:$D$3006,PG!D630,Saída!$I$7:$I$3006)</f>
        <v>0</v>
      </c>
      <c r="N630" s="77">
        <f t="shared" si="36"/>
        <v>0</v>
      </c>
      <c r="O630" s="77">
        <f t="shared" si="37"/>
        <v>0</v>
      </c>
      <c r="P630" s="78">
        <f t="shared" si="38"/>
        <v>0</v>
      </c>
      <c r="Q630" s="99" t="str">
        <f t="shared" si="39"/>
        <v/>
      </c>
      <c r="R630" s="99"/>
      <c r="S630" s="69"/>
      <c r="T630" s="69"/>
      <c r="U630" s="69"/>
      <c r="V630" s="69"/>
      <c r="W630" s="69"/>
      <c r="X630" s="69"/>
      <c r="Y630" s="69"/>
      <c r="Z630" s="69"/>
    </row>
    <row r="631" spans="3:26" ht="30" customHeight="1">
      <c r="C631" s="32"/>
      <c r="D631" s="12"/>
      <c r="E631" s="33"/>
      <c r="F631" s="34"/>
      <c r="G631" s="35"/>
      <c r="H631" s="36"/>
      <c r="I631" s="2">
        <v>625</v>
      </c>
      <c r="J631" s="76">
        <f>SUMIF(Entrada!$D$7:$D$3006,D631,Entrada!$H$7:$H$3006)</f>
        <v>0</v>
      </c>
      <c r="K631" s="76" t="e">
        <f>SUMIF(Entrada!$D$7:$D$3006,PG!D631,Entrada!$L$7:$L$3006)/SUMIF(Entrada!$D$7:$D$3006,PG!D631,Entrada!$H$7:$H$3006)</f>
        <v>#DIV/0!</v>
      </c>
      <c r="L631" s="76">
        <f>SUMIF(Saída!$D$7:$D$3006,PG!D631,Saída!$G$7:$G$3006)</f>
        <v>0</v>
      </c>
      <c r="M631" s="76">
        <f>SUMIF(Saída!$D$7:$D$3006,PG!D631,Saída!$I$7:$I$3006)</f>
        <v>0</v>
      </c>
      <c r="N631" s="77">
        <f t="shared" si="36"/>
        <v>0</v>
      </c>
      <c r="O631" s="77">
        <f t="shared" si="37"/>
        <v>0</v>
      </c>
      <c r="P631" s="78">
        <f t="shared" si="38"/>
        <v>0</v>
      </c>
      <c r="Q631" s="99" t="str">
        <f t="shared" si="39"/>
        <v/>
      </c>
      <c r="R631" s="99"/>
      <c r="S631" s="69"/>
      <c r="T631" s="69"/>
      <c r="U631" s="69"/>
      <c r="V631" s="69"/>
      <c r="W631" s="69"/>
      <c r="X631" s="69"/>
      <c r="Y631" s="69"/>
      <c r="Z631" s="69"/>
    </row>
    <row r="632" spans="3:26" ht="30" customHeight="1">
      <c r="C632" s="32"/>
      <c r="D632" s="12"/>
      <c r="E632" s="33"/>
      <c r="F632" s="34"/>
      <c r="G632" s="35"/>
      <c r="H632" s="36"/>
      <c r="I632" s="2">
        <v>626</v>
      </c>
      <c r="J632" s="76">
        <f>SUMIF(Entrada!$D$7:$D$3006,D632,Entrada!$H$7:$H$3006)</f>
        <v>0</v>
      </c>
      <c r="K632" s="76" t="e">
        <f>SUMIF(Entrada!$D$7:$D$3006,PG!D632,Entrada!$L$7:$L$3006)/SUMIF(Entrada!$D$7:$D$3006,PG!D632,Entrada!$H$7:$H$3006)</f>
        <v>#DIV/0!</v>
      </c>
      <c r="L632" s="76">
        <f>SUMIF(Saída!$D$7:$D$3006,PG!D632,Saída!$G$7:$G$3006)</f>
        <v>0</v>
      </c>
      <c r="M632" s="76">
        <f>SUMIF(Saída!$D$7:$D$3006,PG!D632,Saída!$I$7:$I$3006)</f>
        <v>0</v>
      </c>
      <c r="N632" s="77">
        <f t="shared" si="36"/>
        <v>0</v>
      </c>
      <c r="O632" s="77">
        <f t="shared" si="37"/>
        <v>0</v>
      </c>
      <c r="P632" s="78">
        <f t="shared" si="38"/>
        <v>0</v>
      </c>
      <c r="Q632" s="99" t="str">
        <f t="shared" si="39"/>
        <v/>
      </c>
      <c r="R632" s="99"/>
      <c r="S632" s="69"/>
      <c r="T632" s="69"/>
      <c r="U632" s="69"/>
      <c r="V632" s="69"/>
      <c r="W632" s="69"/>
      <c r="X632" s="69"/>
      <c r="Y632" s="69"/>
      <c r="Z632" s="69"/>
    </row>
    <row r="633" spans="3:26" ht="30" customHeight="1">
      <c r="C633" s="32"/>
      <c r="D633" s="12"/>
      <c r="E633" s="33"/>
      <c r="F633" s="34"/>
      <c r="G633" s="35"/>
      <c r="H633" s="36"/>
      <c r="I633" s="2">
        <v>627</v>
      </c>
      <c r="J633" s="76">
        <f>SUMIF(Entrada!$D$7:$D$3006,D633,Entrada!$H$7:$H$3006)</f>
        <v>0</v>
      </c>
      <c r="K633" s="76" t="e">
        <f>SUMIF(Entrada!$D$7:$D$3006,PG!D633,Entrada!$L$7:$L$3006)/SUMIF(Entrada!$D$7:$D$3006,PG!D633,Entrada!$H$7:$H$3006)</f>
        <v>#DIV/0!</v>
      </c>
      <c r="L633" s="76">
        <f>SUMIF(Saída!$D$7:$D$3006,PG!D633,Saída!$G$7:$G$3006)</f>
        <v>0</v>
      </c>
      <c r="M633" s="76">
        <f>SUMIF(Saída!$D$7:$D$3006,PG!D633,Saída!$I$7:$I$3006)</f>
        <v>0</v>
      </c>
      <c r="N633" s="77">
        <f t="shared" si="36"/>
        <v>0</v>
      </c>
      <c r="O633" s="77">
        <f t="shared" si="37"/>
        <v>0</v>
      </c>
      <c r="P633" s="78">
        <f t="shared" si="38"/>
        <v>0</v>
      </c>
      <c r="Q633" s="99" t="str">
        <f t="shared" si="39"/>
        <v/>
      </c>
      <c r="R633" s="99"/>
      <c r="S633" s="69"/>
      <c r="T633" s="69"/>
      <c r="U633" s="69"/>
      <c r="V633" s="69"/>
      <c r="W633" s="69"/>
      <c r="X633" s="69"/>
      <c r="Y633" s="69"/>
      <c r="Z633" s="69"/>
    </row>
    <row r="634" spans="3:26" ht="30" customHeight="1">
      <c r="C634" s="32"/>
      <c r="D634" s="12"/>
      <c r="E634" s="33"/>
      <c r="F634" s="34"/>
      <c r="G634" s="35"/>
      <c r="H634" s="36"/>
      <c r="I634" s="2">
        <v>628</v>
      </c>
      <c r="J634" s="76">
        <f>SUMIF(Entrada!$D$7:$D$3006,D634,Entrada!$H$7:$H$3006)</f>
        <v>0</v>
      </c>
      <c r="K634" s="76" t="e">
        <f>SUMIF(Entrada!$D$7:$D$3006,PG!D634,Entrada!$L$7:$L$3006)/SUMIF(Entrada!$D$7:$D$3006,PG!D634,Entrada!$H$7:$H$3006)</f>
        <v>#DIV/0!</v>
      </c>
      <c r="L634" s="76">
        <f>SUMIF(Saída!$D$7:$D$3006,PG!D634,Saída!$G$7:$G$3006)</f>
        <v>0</v>
      </c>
      <c r="M634" s="76">
        <f>SUMIF(Saída!$D$7:$D$3006,PG!D634,Saída!$I$7:$I$3006)</f>
        <v>0</v>
      </c>
      <c r="N634" s="77">
        <f t="shared" si="36"/>
        <v>0</v>
      </c>
      <c r="O634" s="77">
        <f t="shared" si="37"/>
        <v>0</v>
      </c>
      <c r="P634" s="78">
        <f t="shared" si="38"/>
        <v>0</v>
      </c>
      <c r="Q634" s="99" t="str">
        <f t="shared" si="39"/>
        <v/>
      </c>
      <c r="R634" s="99"/>
      <c r="S634" s="69"/>
      <c r="T634" s="69"/>
      <c r="U634" s="69"/>
      <c r="V634" s="69"/>
      <c r="W634" s="69"/>
      <c r="X634" s="69"/>
      <c r="Y634" s="69"/>
      <c r="Z634" s="69"/>
    </row>
    <row r="635" spans="3:26" ht="30" customHeight="1">
      <c r="C635" s="32"/>
      <c r="D635" s="12"/>
      <c r="E635" s="33"/>
      <c r="F635" s="34"/>
      <c r="G635" s="35"/>
      <c r="H635" s="36"/>
      <c r="I635" s="2">
        <v>629</v>
      </c>
      <c r="J635" s="76">
        <f>SUMIF(Entrada!$D$7:$D$3006,D635,Entrada!$H$7:$H$3006)</f>
        <v>0</v>
      </c>
      <c r="K635" s="76" t="e">
        <f>SUMIF(Entrada!$D$7:$D$3006,PG!D635,Entrada!$L$7:$L$3006)/SUMIF(Entrada!$D$7:$D$3006,PG!D635,Entrada!$H$7:$H$3006)</f>
        <v>#DIV/0!</v>
      </c>
      <c r="L635" s="76">
        <f>SUMIF(Saída!$D$7:$D$3006,PG!D635,Saída!$G$7:$G$3006)</f>
        <v>0</v>
      </c>
      <c r="M635" s="76">
        <f>SUMIF(Saída!$D$7:$D$3006,PG!D635,Saída!$I$7:$I$3006)</f>
        <v>0</v>
      </c>
      <c r="N635" s="77">
        <f t="shared" si="36"/>
        <v>0</v>
      </c>
      <c r="O635" s="77">
        <f t="shared" si="37"/>
        <v>0</v>
      </c>
      <c r="P635" s="78">
        <f t="shared" si="38"/>
        <v>0</v>
      </c>
      <c r="Q635" s="99" t="str">
        <f t="shared" si="39"/>
        <v/>
      </c>
      <c r="R635" s="99"/>
      <c r="S635" s="69"/>
      <c r="T635" s="69"/>
      <c r="U635" s="69"/>
      <c r="V635" s="69"/>
      <c r="W635" s="69"/>
      <c r="X635" s="69"/>
      <c r="Y635" s="69"/>
      <c r="Z635" s="69"/>
    </row>
    <row r="636" spans="3:26" ht="30" customHeight="1">
      <c r="C636" s="32"/>
      <c r="D636" s="12"/>
      <c r="E636" s="33"/>
      <c r="F636" s="34"/>
      <c r="G636" s="35"/>
      <c r="H636" s="36"/>
      <c r="I636" s="2">
        <v>630</v>
      </c>
      <c r="J636" s="76">
        <f>SUMIF(Entrada!$D$7:$D$3006,D636,Entrada!$H$7:$H$3006)</f>
        <v>0</v>
      </c>
      <c r="K636" s="76" t="e">
        <f>SUMIF(Entrada!$D$7:$D$3006,PG!D636,Entrada!$L$7:$L$3006)/SUMIF(Entrada!$D$7:$D$3006,PG!D636,Entrada!$H$7:$H$3006)</f>
        <v>#DIV/0!</v>
      </c>
      <c r="L636" s="76">
        <f>SUMIF(Saída!$D$7:$D$3006,PG!D636,Saída!$G$7:$G$3006)</f>
        <v>0</v>
      </c>
      <c r="M636" s="76">
        <f>SUMIF(Saída!$D$7:$D$3006,PG!D636,Saída!$I$7:$I$3006)</f>
        <v>0</v>
      </c>
      <c r="N636" s="77">
        <f t="shared" si="36"/>
        <v>0</v>
      </c>
      <c r="O636" s="77">
        <f t="shared" si="37"/>
        <v>0</v>
      </c>
      <c r="P636" s="78">
        <f t="shared" si="38"/>
        <v>0</v>
      </c>
      <c r="Q636" s="99" t="str">
        <f t="shared" si="39"/>
        <v/>
      </c>
      <c r="R636" s="99"/>
      <c r="S636" s="69"/>
      <c r="T636" s="69"/>
      <c r="U636" s="69"/>
      <c r="V636" s="69"/>
      <c r="W636" s="69"/>
      <c r="X636" s="69"/>
      <c r="Y636" s="69"/>
      <c r="Z636" s="69"/>
    </row>
    <row r="637" spans="3:26" ht="30" customHeight="1">
      <c r="C637" s="32"/>
      <c r="D637" s="12"/>
      <c r="E637" s="33"/>
      <c r="F637" s="34"/>
      <c r="G637" s="35"/>
      <c r="H637" s="36"/>
      <c r="I637" s="2">
        <v>631</v>
      </c>
      <c r="J637" s="76">
        <f>SUMIF(Entrada!$D$7:$D$3006,D637,Entrada!$H$7:$H$3006)</f>
        <v>0</v>
      </c>
      <c r="K637" s="76" t="e">
        <f>SUMIF(Entrada!$D$7:$D$3006,PG!D637,Entrada!$L$7:$L$3006)/SUMIF(Entrada!$D$7:$D$3006,PG!D637,Entrada!$H$7:$H$3006)</f>
        <v>#DIV/0!</v>
      </c>
      <c r="L637" s="76">
        <f>SUMIF(Saída!$D$7:$D$3006,PG!D637,Saída!$G$7:$G$3006)</f>
        <v>0</v>
      </c>
      <c r="M637" s="76">
        <f>SUMIF(Saída!$D$7:$D$3006,PG!D637,Saída!$I$7:$I$3006)</f>
        <v>0</v>
      </c>
      <c r="N637" s="77">
        <f t="shared" si="36"/>
        <v>0</v>
      </c>
      <c r="O637" s="77">
        <f t="shared" si="37"/>
        <v>0</v>
      </c>
      <c r="P637" s="78">
        <f t="shared" si="38"/>
        <v>0</v>
      </c>
      <c r="Q637" s="99" t="str">
        <f t="shared" si="39"/>
        <v/>
      </c>
      <c r="R637" s="99"/>
      <c r="S637" s="69"/>
      <c r="T637" s="69"/>
      <c r="U637" s="69"/>
      <c r="V637" s="69"/>
      <c r="W637" s="69"/>
      <c r="X637" s="69"/>
      <c r="Y637" s="69"/>
      <c r="Z637" s="69"/>
    </row>
    <row r="638" spans="3:26" ht="30" customHeight="1">
      <c r="C638" s="32"/>
      <c r="D638" s="12"/>
      <c r="E638" s="33"/>
      <c r="F638" s="34"/>
      <c r="G638" s="35"/>
      <c r="H638" s="36"/>
      <c r="I638" s="2">
        <v>632</v>
      </c>
      <c r="J638" s="76">
        <f>SUMIF(Entrada!$D$7:$D$3006,D638,Entrada!$H$7:$H$3006)</f>
        <v>0</v>
      </c>
      <c r="K638" s="76" t="e">
        <f>SUMIF(Entrada!$D$7:$D$3006,PG!D638,Entrada!$L$7:$L$3006)/SUMIF(Entrada!$D$7:$D$3006,PG!D638,Entrada!$H$7:$H$3006)</f>
        <v>#DIV/0!</v>
      </c>
      <c r="L638" s="76">
        <f>SUMIF(Saída!$D$7:$D$3006,PG!D638,Saída!$G$7:$G$3006)</f>
        <v>0</v>
      </c>
      <c r="M638" s="76">
        <f>SUMIF(Saída!$D$7:$D$3006,PG!D638,Saída!$I$7:$I$3006)</f>
        <v>0</v>
      </c>
      <c r="N638" s="77">
        <f t="shared" si="36"/>
        <v>0</v>
      </c>
      <c r="O638" s="77">
        <f t="shared" si="37"/>
        <v>0</v>
      </c>
      <c r="P638" s="78">
        <f t="shared" si="38"/>
        <v>0</v>
      </c>
      <c r="Q638" s="99" t="str">
        <f t="shared" si="39"/>
        <v/>
      </c>
      <c r="R638" s="99"/>
      <c r="S638" s="69"/>
      <c r="T638" s="69"/>
      <c r="U638" s="69"/>
      <c r="V638" s="69"/>
      <c r="W638" s="69"/>
      <c r="X638" s="69"/>
      <c r="Y638" s="69"/>
      <c r="Z638" s="69"/>
    </row>
    <row r="639" spans="3:26" ht="30" customHeight="1">
      <c r="C639" s="32"/>
      <c r="D639" s="12"/>
      <c r="E639" s="33"/>
      <c r="F639" s="34"/>
      <c r="G639" s="35"/>
      <c r="H639" s="36"/>
      <c r="I639" s="2">
        <v>633</v>
      </c>
      <c r="J639" s="76">
        <f>SUMIF(Entrada!$D$7:$D$3006,D639,Entrada!$H$7:$H$3006)</f>
        <v>0</v>
      </c>
      <c r="K639" s="76" t="e">
        <f>SUMIF(Entrada!$D$7:$D$3006,PG!D639,Entrada!$L$7:$L$3006)/SUMIF(Entrada!$D$7:$D$3006,PG!D639,Entrada!$H$7:$H$3006)</f>
        <v>#DIV/0!</v>
      </c>
      <c r="L639" s="76">
        <f>SUMIF(Saída!$D$7:$D$3006,PG!D639,Saída!$G$7:$G$3006)</f>
        <v>0</v>
      </c>
      <c r="M639" s="76">
        <f>SUMIF(Saída!$D$7:$D$3006,PG!D639,Saída!$I$7:$I$3006)</f>
        <v>0</v>
      </c>
      <c r="N639" s="77">
        <f t="shared" si="36"/>
        <v>0</v>
      </c>
      <c r="O639" s="77">
        <f t="shared" si="37"/>
        <v>0</v>
      </c>
      <c r="P639" s="78">
        <f t="shared" si="38"/>
        <v>0</v>
      </c>
      <c r="Q639" s="99" t="str">
        <f t="shared" si="39"/>
        <v/>
      </c>
      <c r="R639" s="99"/>
      <c r="S639" s="69"/>
      <c r="T639" s="69"/>
      <c r="U639" s="69"/>
      <c r="V639" s="69"/>
      <c r="W639" s="69"/>
      <c r="X639" s="69"/>
      <c r="Y639" s="69"/>
      <c r="Z639" s="69"/>
    </row>
    <row r="640" spans="3:26" ht="30" customHeight="1">
      <c r="C640" s="32"/>
      <c r="D640" s="12"/>
      <c r="E640" s="33"/>
      <c r="F640" s="34"/>
      <c r="G640" s="35"/>
      <c r="H640" s="36"/>
      <c r="I640" s="2">
        <v>634</v>
      </c>
      <c r="J640" s="76">
        <f>SUMIF(Entrada!$D$7:$D$3006,D640,Entrada!$H$7:$H$3006)</f>
        <v>0</v>
      </c>
      <c r="K640" s="76" t="e">
        <f>SUMIF(Entrada!$D$7:$D$3006,PG!D640,Entrada!$L$7:$L$3006)/SUMIF(Entrada!$D$7:$D$3006,PG!D640,Entrada!$H$7:$H$3006)</f>
        <v>#DIV/0!</v>
      </c>
      <c r="L640" s="76">
        <f>SUMIF(Saída!$D$7:$D$3006,PG!D640,Saída!$G$7:$G$3006)</f>
        <v>0</v>
      </c>
      <c r="M640" s="76">
        <f>SUMIF(Saída!$D$7:$D$3006,PG!D640,Saída!$I$7:$I$3006)</f>
        <v>0</v>
      </c>
      <c r="N640" s="77">
        <f t="shared" si="36"/>
        <v>0</v>
      </c>
      <c r="O640" s="77">
        <f t="shared" si="37"/>
        <v>0</v>
      </c>
      <c r="P640" s="78">
        <f t="shared" si="38"/>
        <v>0</v>
      </c>
      <c r="Q640" s="99" t="str">
        <f t="shared" si="39"/>
        <v/>
      </c>
      <c r="R640" s="99"/>
      <c r="S640" s="69"/>
      <c r="T640" s="69"/>
      <c r="U640" s="69"/>
      <c r="V640" s="69"/>
      <c r="W640" s="69"/>
      <c r="X640" s="69"/>
      <c r="Y640" s="69"/>
      <c r="Z640" s="69"/>
    </row>
    <row r="641" spans="3:26" ht="30" customHeight="1">
      <c r="C641" s="32"/>
      <c r="D641" s="12"/>
      <c r="E641" s="33"/>
      <c r="F641" s="34"/>
      <c r="G641" s="35"/>
      <c r="H641" s="36"/>
      <c r="I641" s="2">
        <v>635</v>
      </c>
      <c r="J641" s="76">
        <f>SUMIF(Entrada!$D$7:$D$3006,D641,Entrada!$H$7:$H$3006)</f>
        <v>0</v>
      </c>
      <c r="K641" s="76" t="e">
        <f>SUMIF(Entrada!$D$7:$D$3006,PG!D641,Entrada!$L$7:$L$3006)/SUMIF(Entrada!$D$7:$D$3006,PG!D641,Entrada!$H$7:$H$3006)</f>
        <v>#DIV/0!</v>
      </c>
      <c r="L641" s="76">
        <f>SUMIF(Saída!$D$7:$D$3006,PG!D641,Saída!$G$7:$G$3006)</f>
        <v>0</v>
      </c>
      <c r="M641" s="76">
        <f>SUMIF(Saída!$D$7:$D$3006,PG!D641,Saída!$I$7:$I$3006)</f>
        <v>0</v>
      </c>
      <c r="N641" s="77">
        <f t="shared" si="36"/>
        <v>0</v>
      </c>
      <c r="O641" s="77">
        <f t="shared" si="37"/>
        <v>0</v>
      </c>
      <c r="P641" s="78">
        <f t="shared" si="38"/>
        <v>0</v>
      </c>
      <c r="Q641" s="99" t="str">
        <f t="shared" si="39"/>
        <v/>
      </c>
      <c r="R641" s="99"/>
      <c r="S641" s="69"/>
      <c r="T641" s="69"/>
      <c r="U641" s="69"/>
      <c r="V641" s="69"/>
      <c r="W641" s="69"/>
      <c r="X641" s="69"/>
      <c r="Y641" s="69"/>
      <c r="Z641" s="69"/>
    </row>
    <row r="642" spans="3:26" ht="30" customHeight="1">
      <c r="C642" s="32"/>
      <c r="D642" s="12"/>
      <c r="E642" s="33"/>
      <c r="F642" s="34"/>
      <c r="G642" s="35"/>
      <c r="H642" s="36"/>
      <c r="I642" s="2">
        <v>636</v>
      </c>
      <c r="J642" s="76">
        <f>SUMIF(Entrada!$D$7:$D$3006,D642,Entrada!$H$7:$H$3006)</f>
        <v>0</v>
      </c>
      <c r="K642" s="76" t="e">
        <f>SUMIF(Entrada!$D$7:$D$3006,PG!D642,Entrada!$L$7:$L$3006)/SUMIF(Entrada!$D$7:$D$3006,PG!D642,Entrada!$H$7:$H$3006)</f>
        <v>#DIV/0!</v>
      </c>
      <c r="L642" s="76">
        <f>SUMIF(Saída!$D$7:$D$3006,PG!D642,Saída!$G$7:$G$3006)</f>
        <v>0</v>
      </c>
      <c r="M642" s="76">
        <f>SUMIF(Saída!$D$7:$D$3006,PG!D642,Saída!$I$7:$I$3006)</f>
        <v>0</v>
      </c>
      <c r="N642" s="77">
        <f t="shared" si="36"/>
        <v>0</v>
      </c>
      <c r="O642" s="77">
        <f t="shared" si="37"/>
        <v>0</v>
      </c>
      <c r="P642" s="78">
        <f t="shared" si="38"/>
        <v>0</v>
      </c>
      <c r="Q642" s="99" t="str">
        <f t="shared" si="39"/>
        <v/>
      </c>
      <c r="R642" s="99"/>
      <c r="S642" s="69"/>
      <c r="T642" s="69"/>
      <c r="U642" s="69"/>
      <c r="V642" s="69"/>
      <c r="W642" s="69"/>
      <c r="X642" s="69"/>
      <c r="Y642" s="69"/>
      <c r="Z642" s="69"/>
    </row>
    <row r="643" spans="3:26" ht="30" customHeight="1">
      <c r="C643" s="32"/>
      <c r="D643" s="12"/>
      <c r="E643" s="33"/>
      <c r="F643" s="34"/>
      <c r="G643" s="35"/>
      <c r="H643" s="36"/>
      <c r="I643" s="2">
        <v>637</v>
      </c>
      <c r="J643" s="76">
        <f>SUMIF(Entrada!$D$7:$D$3006,D643,Entrada!$H$7:$H$3006)</f>
        <v>0</v>
      </c>
      <c r="K643" s="76" t="e">
        <f>SUMIF(Entrada!$D$7:$D$3006,PG!D643,Entrada!$L$7:$L$3006)/SUMIF(Entrada!$D$7:$D$3006,PG!D643,Entrada!$H$7:$H$3006)</f>
        <v>#DIV/0!</v>
      </c>
      <c r="L643" s="76">
        <f>SUMIF(Saída!$D$7:$D$3006,PG!D643,Saída!$G$7:$G$3006)</f>
        <v>0</v>
      </c>
      <c r="M643" s="76">
        <f>SUMIF(Saída!$D$7:$D$3006,PG!D643,Saída!$I$7:$I$3006)</f>
        <v>0</v>
      </c>
      <c r="N643" s="77">
        <f t="shared" si="36"/>
        <v>0</v>
      </c>
      <c r="O643" s="77">
        <f t="shared" si="37"/>
        <v>0</v>
      </c>
      <c r="P643" s="78">
        <f t="shared" si="38"/>
        <v>0</v>
      </c>
      <c r="Q643" s="99" t="str">
        <f t="shared" si="39"/>
        <v/>
      </c>
      <c r="R643" s="99"/>
      <c r="S643" s="69"/>
      <c r="T643" s="69"/>
      <c r="U643" s="69"/>
      <c r="V643" s="69"/>
      <c r="W643" s="69"/>
      <c r="X643" s="69"/>
      <c r="Y643" s="69"/>
      <c r="Z643" s="69"/>
    </row>
    <row r="644" spans="3:26" ht="30" customHeight="1">
      <c r="C644" s="32"/>
      <c r="D644" s="12"/>
      <c r="E644" s="33"/>
      <c r="F644" s="34"/>
      <c r="G644" s="35"/>
      <c r="H644" s="36"/>
      <c r="I644" s="2">
        <v>638</v>
      </c>
      <c r="J644" s="76">
        <f>SUMIF(Entrada!$D$7:$D$3006,D644,Entrada!$H$7:$H$3006)</f>
        <v>0</v>
      </c>
      <c r="K644" s="76" t="e">
        <f>SUMIF(Entrada!$D$7:$D$3006,PG!D644,Entrada!$L$7:$L$3006)/SUMIF(Entrada!$D$7:$D$3006,PG!D644,Entrada!$H$7:$H$3006)</f>
        <v>#DIV/0!</v>
      </c>
      <c r="L644" s="76">
        <f>SUMIF(Saída!$D$7:$D$3006,PG!D644,Saída!$G$7:$G$3006)</f>
        <v>0</v>
      </c>
      <c r="M644" s="76">
        <f>SUMIF(Saída!$D$7:$D$3006,PG!D644,Saída!$I$7:$I$3006)</f>
        <v>0</v>
      </c>
      <c r="N644" s="77">
        <f t="shared" si="36"/>
        <v>0</v>
      </c>
      <c r="O644" s="77">
        <f t="shared" si="37"/>
        <v>0</v>
      </c>
      <c r="P644" s="78">
        <f t="shared" si="38"/>
        <v>0</v>
      </c>
      <c r="Q644" s="99" t="str">
        <f t="shared" si="39"/>
        <v/>
      </c>
      <c r="R644" s="99"/>
      <c r="S644" s="69"/>
      <c r="T644" s="69"/>
      <c r="U644" s="69"/>
      <c r="V644" s="69"/>
      <c r="W644" s="69"/>
      <c r="X644" s="69"/>
      <c r="Y644" s="69"/>
      <c r="Z644" s="69"/>
    </row>
    <row r="645" spans="3:26" ht="30" customHeight="1">
      <c r="C645" s="32"/>
      <c r="D645" s="12"/>
      <c r="E645" s="33"/>
      <c r="F645" s="34"/>
      <c r="G645" s="35"/>
      <c r="H645" s="36"/>
      <c r="I645" s="2">
        <v>639</v>
      </c>
      <c r="J645" s="76">
        <f>SUMIF(Entrada!$D$7:$D$3006,D645,Entrada!$H$7:$H$3006)</f>
        <v>0</v>
      </c>
      <c r="K645" s="76" t="e">
        <f>SUMIF(Entrada!$D$7:$D$3006,PG!D645,Entrada!$L$7:$L$3006)/SUMIF(Entrada!$D$7:$D$3006,PG!D645,Entrada!$H$7:$H$3006)</f>
        <v>#DIV/0!</v>
      </c>
      <c r="L645" s="76">
        <f>SUMIF(Saída!$D$7:$D$3006,PG!D645,Saída!$G$7:$G$3006)</f>
        <v>0</v>
      </c>
      <c r="M645" s="76">
        <f>SUMIF(Saída!$D$7:$D$3006,PG!D645,Saída!$I$7:$I$3006)</f>
        <v>0</v>
      </c>
      <c r="N645" s="77">
        <f t="shared" si="36"/>
        <v>0</v>
      </c>
      <c r="O645" s="77">
        <f t="shared" si="37"/>
        <v>0</v>
      </c>
      <c r="P645" s="78">
        <f t="shared" si="38"/>
        <v>0</v>
      </c>
      <c r="Q645" s="99" t="str">
        <f t="shared" si="39"/>
        <v/>
      </c>
      <c r="R645" s="99"/>
      <c r="S645" s="69"/>
      <c r="T645" s="69"/>
      <c r="U645" s="69"/>
      <c r="V645" s="69"/>
      <c r="W645" s="69"/>
      <c r="X645" s="69"/>
      <c r="Y645" s="69"/>
      <c r="Z645" s="69"/>
    </row>
    <row r="646" spans="3:26" ht="30" customHeight="1">
      <c r="C646" s="32"/>
      <c r="D646" s="12"/>
      <c r="E646" s="33"/>
      <c r="F646" s="34"/>
      <c r="G646" s="35"/>
      <c r="H646" s="36"/>
      <c r="I646" s="2">
        <v>640</v>
      </c>
      <c r="J646" s="76">
        <f>SUMIF(Entrada!$D$7:$D$3006,D646,Entrada!$H$7:$H$3006)</f>
        <v>0</v>
      </c>
      <c r="K646" s="76" t="e">
        <f>SUMIF(Entrada!$D$7:$D$3006,PG!D646,Entrada!$L$7:$L$3006)/SUMIF(Entrada!$D$7:$D$3006,PG!D646,Entrada!$H$7:$H$3006)</f>
        <v>#DIV/0!</v>
      </c>
      <c r="L646" s="76">
        <f>SUMIF(Saída!$D$7:$D$3006,PG!D646,Saída!$G$7:$G$3006)</f>
        <v>0</v>
      </c>
      <c r="M646" s="76">
        <f>SUMIF(Saída!$D$7:$D$3006,PG!D646,Saída!$I$7:$I$3006)</f>
        <v>0</v>
      </c>
      <c r="N646" s="77">
        <f t="shared" si="36"/>
        <v>0</v>
      </c>
      <c r="O646" s="77">
        <f t="shared" si="37"/>
        <v>0</v>
      </c>
      <c r="P646" s="78">
        <f t="shared" si="38"/>
        <v>0</v>
      </c>
      <c r="Q646" s="99" t="str">
        <f t="shared" si="39"/>
        <v/>
      </c>
      <c r="R646" s="99"/>
      <c r="S646" s="69"/>
      <c r="T646" s="69"/>
      <c r="U646" s="69"/>
      <c r="V646" s="69"/>
      <c r="W646" s="69"/>
      <c r="X646" s="69"/>
      <c r="Y646" s="69"/>
      <c r="Z646" s="69"/>
    </row>
    <row r="647" spans="3:26" ht="30" customHeight="1">
      <c r="C647" s="32"/>
      <c r="D647" s="12"/>
      <c r="E647" s="33"/>
      <c r="F647" s="34"/>
      <c r="G647" s="35"/>
      <c r="H647" s="36"/>
      <c r="I647" s="2">
        <v>641</v>
      </c>
      <c r="J647" s="76">
        <f>SUMIF(Entrada!$D$7:$D$3006,D647,Entrada!$H$7:$H$3006)</f>
        <v>0</v>
      </c>
      <c r="K647" s="76" t="e">
        <f>SUMIF(Entrada!$D$7:$D$3006,PG!D647,Entrada!$L$7:$L$3006)/SUMIF(Entrada!$D$7:$D$3006,PG!D647,Entrada!$H$7:$H$3006)</f>
        <v>#DIV/0!</v>
      </c>
      <c r="L647" s="76">
        <f>SUMIF(Saída!$D$7:$D$3006,PG!D647,Saída!$G$7:$G$3006)</f>
        <v>0</v>
      </c>
      <c r="M647" s="76">
        <f>SUMIF(Saída!$D$7:$D$3006,PG!D647,Saída!$I$7:$I$3006)</f>
        <v>0</v>
      </c>
      <c r="N647" s="77">
        <f t="shared" si="36"/>
        <v>0</v>
      </c>
      <c r="O647" s="77">
        <f t="shared" si="37"/>
        <v>0</v>
      </c>
      <c r="P647" s="78">
        <f t="shared" si="38"/>
        <v>0</v>
      </c>
      <c r="Q647" s="99" t="str">
        <f t="shared" si="39"/>
        <v/>
      </c>
      <c r="R647" s="99"/>
      <c r="S647" s="69"/>
      <c r="T647" s="69"/>
      <c r="U647" s="69"/>
      <c r="V647" s="69"/>
      <c r="W647" s="69"/>
      <c r="X647" s="69"/>
      <c r="Y647" s="69"/>
      <c r="Z647" s="69"/>
    </row>
    <row r="648" spans="3:26" ht="30" customHeight="1">
      <c r="C648" s="32"/>
      <c r="D648" s="12"/>
      <c r="E648" s="33"/>
      <c r="F648" s="34"/>
      <c r="G648" s="35"/>
      <c r="H648" s="36"/>
      <c r="I648" s="2">
        <v>642</v>
      </c>
      <c r="J648" s="76">
        <f>SUMIF(Entrada!$D$7:$D$3006,D648,Entrada!$H$7:$H$3006)</f>
        <v>0</v>
      </c>
      <c r="K648" s="76" t="e">
        <f>SUMIF(Entrada!$D$7:$D$3006,PG!D648,Entrada!$L$7:$L$3006)/SUMIF(Entrada!$D$7:$D$3006,PG!D648,Entrada!$H$7:$H$3006)</f>
        <v>#DIV/0!</v>
      </c>
      <c r="L648" s="76">
        <f>SUMIF(Saída!$D$7:$D$3006,PG!D648,Saída!$G$7:$G$3006)</f>
        <v>0</v>
      </c>
      <c r="M648" s="76">
        <f>SUMIF(Saída!$D$7:$D$3006,PG!D648,Saída!$I$7:$I$3006)</f>
        <v>0</v>
      </c>
      <c r="N648" s="77">
        <f t="shared" ref="N648:N711" si="40">J648+F648-L648</f>
        <v>0</v>
      </c>
      <c r="O648" s="77">
        <f t="shared" ref="O648:O711" si="41">IFERROR(((F648*H648)+(J648*K648))/(F648+J648),H648)</f>
        <v>0</v>
      </c>
      <c r="P648" s="78">
        <f t="shared" ref="P648:P711" si="42">F648*H648</f>
        <v>0</v>
      </c>
      <c r="Q648" s="99" t="str">
        <f t="shared" ref="Q648:Q711" si="43">IF(E648="","",IF(N648&gt;E648,1,0))</f>
        <v/>
      </c>
      <c r="R648" s="99"/>
      <c r="S648" s="69"/>
      <c r="T648" s="69"/>
      <c r="U648" s="69"/>
      <c r="V648" s="69"/>
      <c r="W648" s="69"/>
      <c r="X648" s="69"/>
      <c r="Y648" s="69"/>
      <c r="Z648" s="69"/>
    </row>
    <row r="649" spans="3:26" ht="30" customHeight="1">
      <c r="C649" s="32"/>
      <c r="D649" s="12"/>
      <c r="E649" s="33"/>
      <c r="F649" s="34"/>
      <c r="G649" s="35"/>
      <c r="H649" s="36"/>
      <c r="I649" s="2">
        <v>643</v>
      </c>
      <c r="J649" s="76">
        <f>SUMIF(Entrada!$D$7:$D$3006,D649,Entrada!$H$7:$H$3006)</f>
        <v>0</v>
      </c>
      <c r="K649" s="76" t="e">
        <f>SUMIF(Entrada!$D$7:$D$3006,PG!D649,Entrada!$L$7:$L$3006)/SUMIF(Entrada!$D$7:$D$3006,PG!D649,Entrada!$H$7:$H$3006)</f>
        <v>#DIV/0!</v>
      </c>
      <c r="L649" s="76">
        <f>SUMIF(Saída!$D$7:$D$3006,PG!D649,Saída!$G$7:$G$3006)</f>
        <v>0</v>
      </c>
      <c r="M649" s="76">
        <f>SUMIF(Saída!$D$7:$D$3006,PG!D649,Saída!$I$7:$I$3006)</f>
        <v>0</v>
      </c>
      <c r="N649" s="77">
        <f t="shared" si="40"/>
        <v>0</v>
      </c>
      <c r="O649" s="77">
        <f t="shared" si="41"/>
        <v>0</v>
      </c>
      <c r="P649" s="78">
        <f t="shared" si="42"/>
        <v>0</v>
      </c>
      <c r="Q649" s="99" t="str">
        <f t="shared" si="43"/>
        <v/>
      </c>
      <c r="R649" s="99"/>
      <c r="S649" s="69"/>
      <c r="T649" s="69"/>
      <c r="U649" s="69"/>
      <c r="V649" s="69"/>
      <c r="W649" s="69"/>
      <c r="X649" s="69"/>
      <c r="Y649" s="69"/>
      <c r="Z649" s="69"/>
    </row>
    <row r="650" spans="3:26" ht="30" customHeight="1">
      <c r="C650" s="32"/>
      <c r="D650" s="12"/>
      <c r="E650" s="33"/>
      <c r="F650" s="34"/>
      <c r="G650" s="35"/>
      <c r="H650" s="36"/>
      <c r="I650" s="2">
        <v>644</v>
      </c>
      <c r="J650" s="76">
        <f>SUMIF(Entrada!$D$7:$D$3006,D650,Entrada!$H$7:$H$3006)</f>
        <v>0</v>
      </c>
      <c r="K650" s="76" t="e">
        <f>SUMIF(Entrada!$D$7:$D$3006,PG!D650,Entrada!$L$7:$L$3006)/SUMIF(Entrada!$D$7:$D$3006,PG!D650,Entrada!$H$7:$H$3006)</f>
        <v>#DIV/0!</v>
      </c>
      <c r="L650" s="76">
        <f>SUMIF(Saída!$D$7:$D$3006,PG!D650,Saída!$G$7:$G$3006)</f>
        <v>0</v>
      </c>
      <c r="M650" s="76">
        <f>SUMIF(Saída!$D$7:$D$3006,PG!D650,Saída!$I$7:$I$3006)</f>
        <v>0</v>
      </c>
      <c r="N650" s="77">
        <f t="shared" si="40"/>
        <v>0</v>
      </c>
      <c r="O650" s="77">
        <f t="shared" si="41"/>
        <v>0</v>
      </c>
      <c r="P650" s="78">
        <f t="shared" si="42"/>
        <v>0</v>
      </c>
      <c r="Q650" s="99" t="str">
        <f t="shared" si="43"/>
        <v/>
      </c>
      <c r="R650" s="99"/>
      <c r="S650" s="69"/>
      <c r="T650" s="69"/>
      <c r="U650" s="69"/>
      <c r="V650" s="69"/>
      <c r="W650" s="69"/>
      <c r="X650" s="69"/>
      <c r="Y650" s="69"/>
      <c r="Z650" s="69"/>
    </row>
    <row r="651" spans="3:26" ht="30" customHeight="1">
      <c r="C651" s="32"/>
      <c r="D651" s="12"/>
      <c r="E651" s="33"/>
      <c r="F651" s="34"/>
      <c r="G651" s="35"/>
      <c r="H651" s="36"/>
      <c r="I651" s="2">
        <v>645</v>
      </c>
      <c r="J651" s="76">
        <f>SUMIF(Entrada!$D$7:$D$3006,D651,Entrada!$H$7:$H$3006)</f>
        <v>0</v>
      </c>
      <c r="K651" s="76" t="e">
        <f>SUMIF(Entrada!$D$7:$D$3006,PG!D651,Entrada!$L$7:$L$3006)/SUMIF(Entrada!$D$7:$D$3006,PG!D651,Entrada!$H$7:$H$3006)</f>
        <v>#DIV/0!</v>
      </c>
      <c r="L651" s="76">
        <f>SUMIF(Saída!$D$7:$D$3006,PG!D651,Saída!$G$7:$G$3006)</f>
        <v>0</v>
      </c>
      <c r="M651" s="76">
        <f>SUMIF(Saída!$D$7:$D$3006,PG!D651,Saída!$I$7:$I$3006)</f>
        <v>0</v>
      </c>
      <c r="N651" s="77">
        <f t="shared" si="40"/>
        <v>0</v>
      </c>
      <c r="O651" s="77">
        <f t="shared" si="41"/>
        <v>0</v>
      </c>
      <c r="P651" s="78">
        <f t="shared" si="42"/>
        <v>0</v>
      </c>
      <c r="Q651" s="99" t="str">
        <f t="shared" si="43"/>
        <v/>
      </c>
      <c r="R651" s="99"/>
      <c r="S651" s="69"/>
      <c r="T651" s="69"/>
      <c r="U651" s="69"/>
      <c r="V651" s="69"/>
      <c r="W651" s="69"/>
      <c r="X651" s="69"/>
      <c r="Y651" s="69"/>
      <c r="Z651" s="69"/>
    </row>
    <row r="652" spans="3:26" ht="30" customHeight="1">
      <c r="C652" s="32"/>
      <c r="D652" s="12"/>
      <c r="E652" s="33"/>
      <c r="F652" s="34"/>
      <c r="G652" s="35"/>
      <c r="H652" s="36"/>
      <c r="I652" s="2">
        <v>646</v>
      </c>
      <c r="J652" s="76">
        <f>SUMIF(Entrada!$D$7:$D$3006,D652,Entrada!$H$7:$H$3006)</f>
        <v>0</v>
      </c>
      <c r="K652" s="76" t="e">
        <f>SUMIF(Entrada!$D$7:$D$3006,PG!D652,Entrada!$L$7:$L$3006)/SUMIF(Entrada!$D$7:$D$3006,PG!D652,Entrada!$H$7:$H$3006)</f>
        <v>#DIV/0!</v>
      </c>
      <c r="L652" s="76">
        <f>SUMIF(Saída!$D$7:$D$3006,PG!D652,Saída!$G$7:$G$3006)</f>
        <v>0</v>
      </c>
      <c r="M652" s="76">
        <f>SUMIF(Saída!$D$7:$D$3006,PG!D652,Saída!$I$7:$I$3006)</f>
        <v>0</v>
      </c>
      <c r="N652" s="77">
        <f t="shared" si="40"/>
        <v>0</v>
      </c>
      <c r="O652" s="77">
        <f t="shared" si="41"/>
        <v>0</v>
      </c>
      <c r="P652" s="78">
        <f t="shared" si="42"/>
        <v>0</v>
      </c>
      <c r="Q652" s="99" t="str">
        <f t="shared" si="43"/>
        <v/>
      </c>
      <c r="R652" s="99"/>
      <c r="S652" s="69"/>
      <c r="T652" s="69"/>
      <c r="U652" s="69"/>
      <c r="V652" s="69"/>
      <c r="W652" s="69"/>
      <c r="X652" s="69"/>
      <c r="Y652" s="69"/>
      <c r="Z652" s="69"/>
    </row>
    <row r="653" spans="3:26" ht="30" customHeight="1">
      <c r="C653" s="32"/>
      <c r="D653" s="12"/>
      <c r="E653" s="33"/>
      <c r="F653" s="34"/>
      <c r="G653" s="35"/>
      <c r="H653" s="36"/>
      <c r="I653" s="2">
        <v>647</v>
      </c>
      <c r="J653" s="76">
        <f>SUMIF(Entrada!$D$7:$D$3006,D653,Entrada!$H$7:$H$3006)</f>
        <v>0</v>
      </c>
      <c r="K653" s="76" t="e">
        <f>SUMIF(Entrada!$D$7:$D$3006,PG!D653,Entrada!$L$7:$L$3006)/SUMIF(Entrada!$D$7:$D$3006,PG!D653,Entrada!$H$7:$H$3006)</f>
        <v>#DIV/0!</v>
      </c>
      <c r="L653" s="76">
        <f>SUMIF(Saída!$D$7:$D$3006,PG!D653,Saída!$G$7:$G$3006)</f>
        <v>0</v>
      </c>
      <c r="M653" s="76">
        <f>SUMIF(Saída!$D$7:$D$3006,PG!D653,Saída!$I$7:$I$3006)</f>
        <v>0</v>
      </c>
      <c r="N653" s="77">
        <f t="shared" si="40"/>
        <v>0</v>
      </c>
      <c r="O653" s="77">
        <f t="shared" si="41"/>
        <v>0</v>
      </c>
      <c r="P653" s="78">
        <f t="shared" si="42"/>
        <v>0</v>
      </c>
      <c r="Q653" s="99" t="str">
        <f t="shared" si="43"/>
        <v/>
      </c>
      <c r="R653" s="99"/>
      <c r="S653" s="69"/>
      <c r="T653" s="69"/>
      <c r="U653" s="69"/>
      <c r="V653" s="69"/>
      <c r="W653" s="69"/>
      <c r="X653" s="69"/>
      <c r="Y653" s="69"/>
      <c r="Z653" s="69"/>
    </row>
    <row r="654" spans="3:26" ht="30" customHeight="1">
      <c r="C654" s="32"/>
      <c r="D654" s="12"/>
      <c r="E654" s="33"/>
      <c r="F654" s="34"/>
      <c r="G654" s="35"/>
      <c r="H654" s="36"/>
      <c r="I654" s="2">
        <v>648</v>
      </c>
      <c r="J654" s="76">
        <f>SUMIF(Entrada!$D$7:$D$3006,D654,Entrada!$H$7:$H$3006)</f>
        <v>0</v>
      </c>
      <c r="K654" s="76" t="e">
        <f>SUMIF(Entrada!$D$7:$D$3006,PG!D654,Entrada!$L$7:$L$3006)/SUMIF(Entrada!$D$7:$D$3006,PG!D654,Entrada!$H$7:$H$3006)</f>
        <v>#DIV/0!</v>
      </c>
      <c r="L654" s="76">
        <f>SUMIF(Saída!$D$7:$D$3006,PG!D654,Saída!$G$7:$G$3006)</f>
        <v>0</v>
      </c>
      <c r="M654" s="76">
        <f>SUMIF(Saída!$D$7:$D$3006,PG!D654,Saída!$I$7:$I$3006)</f>
        <v>0</v>
      </c>
      <c r="N654" s="77">
        <f t="shared" si="40"/>
        <v>0</v>
      </c>
      <c r="O654" s="77">
        <f t="shared" si="41"/>
        <v>0</v>
      </c>
      <c r="P654" s="78">
        <f t="shared" si="42"/>
        <v>0</v>
      </c>
      <c r="Q654" s="99" t="str">
        <f t="shared" si="43"/>
        <v/>
      </c>
      <c r="R654" s="99"/>
      <c r="S654" s="69"/>
      <c r="T654" s="69"/>
      <c r="U654" s="69"/>
      <c r="V654" s="69"/>
      <c r="W654" s="69"/>
      <c r="X654" s="69"/>
      <c r="Y654" s="69"/>
      <c r="Z654" s="69"/>
    </row>
    <row r="655" spans="3:26" ht="30" customHeight="1">
      <c r="C655" s="32"/>
      <c r="D655" s="12"/>
      <c r="E655" s="33"/>
      <c r="F655" s="34"/>
      <c r="G655" s="35"/>
      <c r="H655" s="36"/>
      <c r="I655" s="2">
        <v>649</v>
      </c>
      <c r="J655" s="76">
        <f>SUMIF(Entrada!$D$7:$D$3006,D655,Entrada!$H$7:$H$3006)</f>
        <v>0</v>
      </c>
      <c r="K655" s="76" t="e">
        <f>SUMIF(Entrada!$D$7:$D$3006,PG!D655,Entrada!$L$7:$L$3006)/SUMIF(Entrada!$D$7:$D$3006,PG!D655,Entrada!$H$7:$H$3006)</f>
        <v>#DIV/0!</v>
      </c>
      <c r="L655" s="76">
        <f>SUMIF(Saída!$D$7:$D$3006,PG!D655,Saída!$G$7:$G$3006)</f>
        <v>0</v>
      </c>
      <c r="M655" s="76">
        <f>SUMIF(Saída!$D$7:$D$3006,PG!D655,Saída!$I$7:$I$3006)</f>
        <v>0</v>
      </c>
      <c r="N655" s="77">
        <f t="shared" si="40"/>
        <v>0</v>
      </c>
      <c r="O655" s="77">
        <f t="shared" si="41"/>
        <v>0</v>
      </c>
      <c r="P655" s="78">
        <f t="shared" si="42"/>
        <v>0</v>
      </c>
      <c r="Q655" s="99" t="str">
        <f t="shared" si="43"/>
        <v/>
      </c>
      <c r="R655" s="99"/>
      <c r="S655" s="69"/>
      <c r="T655" s="69"/>
      <c r="U655" s="69"/>
      <c r="V655" s="69"/>
      <c r="W655" s="69"/>
      <c r="X655" s="69"/>
      <c r="Y655" s="69"/>
      <c r="Z655" s="69"/>
    </row>
    <row r="656" spans="3:26" ht="30" customHeight="1">
      <c r="C656" s="32"/>
      <c r="D656" s="12"/>
      <c r="E656" s="33"/>
      <c r="F656" s="34"/>
      <c r="G656" s="35"/>
      <c r="H656" s="36"/>
      <c r="I656" s="2">
        <v>650</v>
      </c>
      <c r="J656" s="76">
        <f>SUMIF(Entrada!$D$7:$D$3006,D656,Entrada!$H$7:$H$3006)</f>
        <v>0</v>
      </c>
      <c r="K656" s="76" t="e">
        <f>SUMIF(Entrada!$D$7:$D$3006,PG!D656,Entrada!$L$7:$L$3006)/SUMIF(Entrada!$D$7:$D$3006,PG!D656,Entrada!$H$7:$H$3006)</f>
        <v>#DIV/0!</v>
      </c>
      <c r="L656" s="76">
        <f>SUMIF(Saída!$D$7:$D$3006,PG!D656,Saída!$G$7:$G$3006)</f>
        <v>0</v>
      </c>
      <c r="M656" s="76">
        <f>SUMIF(Saída!$D$7:$D$3006,PG!D656,Saída!$I$7:$I$3006)</f>
        <v>0</v>
      </c>
      <c r="N656" s="77">
        <f t="shared" si="40"/>
        <v>0</v>
      </c>
      <c r="O656" s="77">
        <f t="shared" si="41"/>
        <v>0</v>
      </c>
      <c r="P656" s="78">
        <f t="shared" si="42"/>
        <v>0</v>
      </c>
      <c r="Q656" s="99" t="str">
        <f t="shared" si="43"/>
        <v/>
      </c>
      <c r="R656" s="99"/>
      <c r="S656" s="69"/>
      <c r="T656" s="69"/>
      <c r="U656" s="69"/>
      <c r="V656" s="69"/>
      <c r="W656" s="69"/>
      <c r="X656" s="69"/>
      <c r="Y656" s="69"/>
      <c r="Z656" s="69"/>
    </row>
    <row r="657" spans="3:26" ht="30" customHeight="1">
      <c r="C657" s="32"/>
      <c r="D657" s="12"/>
      <c r="E657" s="33"/>
      <c r="F657" s="34"/>
      <c r="G657" s="35"/>
      <c r="H657" s="36"/>
      <c r="I657" s="2">
        <v>651</v>
      </c>
      <c r="J657" s="76">
        <f>SUMIF(Entrada!$D$7:$D$3006,D657,Entrada!$H$7:$H$3006)</f>
        <v>0</v>
      </c>
      <c r="K657" s="76" t="e">
        <f>SUMIF(Entrada!$D$7:$D$3006,PG!D657,Entrada!$L$7:$L$3006)/SUMIF(Entrada!$D$7:$D$3006,PG!D657,Entrada!$H$7:$H$3006)</f>
        <v>#DIV/0!</v>
      </c>
      <c r="L657" s="76">
        <f>SUMIF(Saída!$D$7:$D$3006,PG!D657,Saída!$G$7:$G$3006)</f>
        <v>0</v>
      </c>
      <c r="M657" s="76">
        <f>SUMIF(Saída!$D$7:$D$3006,PG!D657,Saída!$I$7:$I$3006)</f>
        <v>0</v>
      </c>
      <c r="N657" s="77">
        <f t="shared" si="40"/>
        <v>0</v>
      </c>
      <c r="O657" s="77">
        <f t="shared" si="41"/>
        <v>0</v>
      </c>
      <c r="P657" s="78">
        <f t="shared" si="42"/>
        <v>0</v>
      </c>
      <c r="Q657" s="99" t="str">
        <f t="shared" si="43"/>
        <v/>
      </c>
      <c r="R657" s="99"/>
      <c r="S657" s="69"/>
      <c r="T657" s="69"/>
      <c r="U657" s="69"/>
      <c r="V657" s="69"/>
      <c r="W657" s="69"/>
      <c r="X657" s="69"/>
      <c r="Y657" s="69"/>
      <c r="Z657" s="69"/>
    </row>
    <row r="658" spans="3:26" ht="30" customHeight="1">
      <c r="C658" s="32"/>
      <c r="D658" s="12"/>
      <c r="E658" s="33"/>
      <c r="F658" s="34"/>
      <c r="G658" s="35"/>
      <c r="H658" s="36"/>
      <c r="I658" s="2">
        <v>652</v>
      </c>
      <c r="J658" s="76">
        <f>SUMIF(Entrada!$D$7:$D$3006,D658,Entrada!$H$7:$H$3006)</f>
        <v>0</v>
      </c>
      <c r="K658" s="76" t="e">
        <f>SUMIF(Entrada!$D$7:$D$3006,PG!D658,Entrada!$L$7:$L$3006)/SUMIF(Entrada!$D$7:$D$3006,PG!D658,Entrada!$H$7:$H$3006)</f>
        <v>#DIV/0!</v>
      </c>
      <c r="L658" s="76">
        <f>SUMIF(Saída!$D$7:$D$3006,PG!D658,Saída!$G$7:$G$3006)</f>
        <v>0</v>
      </c>
      <c r="M658" s="76">
        <f>SUMIF(Saída!$D$7:$D$3006,PG!D658,Saída!$I$7:$I$3006)</f>
        <v>0</v>
      </c>
      <c r="N658" s="77">
        <f t="shared" si="40"/>
        <v>0</v>
      </c>
      <c r="O658" s="77">
        <f t="shared" si="41"/>
        <v>0</v>
      </c>
      <c r="P658" s="78">
        <f t="shared" si="42"/>
        <v>0</v>
      </c>
      <c r="Q658" s="99" t="str">
        <f t="shared" si="43"/>
        <v/>
      </c>
      <c r="R658" s="99"/>
      <c r="S658" s="69"/>
      <c r="T658" s="69"/>
      <c r="U658" s="69"/>
      <c r="V658" s="69"/>
      <c r="W658" s="69"/>
      <c r="X658" s="69"/>
      <c r="Y658" s="69"/>
      <c r="Z658" s="69"/>
    </row>
    <row r="659" spans="3:26" ht="30" customHeight="1">
      <c r="C659" s="32"/>
      <c r="D659" s="12"/>
      <c r="E659" s="33"/>
      <c r="F659" s="34"/>
      <c r="G659" s="35"/>
      <c r="H659" s="36"/>
      <c r="I659" s="2">
        <v>653</v>
      </c>
      <c r="J659" s="76">
        <f>SUMIF(Entrada!$D$7:$D$3006,D659,Entrada!$H$7:$H$3006)</f>
        <v>0</v>
      </c>
      <c r="K659" s="76" t="e">
        <f>SUMIF(Entrada!$D$7:$D$3006,PG!D659,Entrada!$L$7:$L$3006)/SUMIF(Entrada!$D$7:$D$3006,PG!D659,Entrada!$H$7:$H$3006)</f>
        <v>#DIV/0!</v>
      </c>
      <c r="L659" s="76">
        <f>SUMIF(Saída!$D$7:$D$3006,PG!D659,Saída!$G$7:$G$3006)</f>
        <v>0</v>
      </c>
      <c r="M659" s="76">
        <f>SUMIF(Saída!$D$7:$D$3006,PG!D659,Saída!$I$7:$I$3006)</f>
        <v>0</v>
      </c>
      <c r="N659" s="77">
        <f t="shared" si="40"/>
        <v>0</v>
      </c>
      <c r="O659" s="77">
        <f t="shared" si="41"/>
        <v>0</v>
      </c>
      <c r="P659" s="78">
        <f t="shared" si="42"/>
        <v>0</v>
      </c>
      <c r="Q659" s="99" t="str">
        <f t="shared" si="43"/>
        <v/>
      </c>
      <c r="R659" s="99"/>
      <c r="S659" s="69"/>
      <c r="T659" s="69"/>
      <c r="U659" s="69"/>
      <c r="V659" s="69"/>
      <c r="W659" s="69"/>
      <c r="X659" s="69"/>
      <c r="Y659" s="69"/>
      <c r="Z659" s="69"/>
    </row>
    <row r="660" spans="3:26" ht="30" customHeight="1">
      <c r="C660" s="32"/>
      <c r="D660" s="12"/>
      <c r="E660" s="33"/>
      <c r="F660" s="34"/>
      <c r="G660" s="35"/>
      <c r="H660" s="36"/>
      <c r="I660" s="2">
        <v>654</v>
      </c>
      <c r="J660" s="76">
        <f>SUMIF(Entrada!$D$7:$D$3006,D660,Entrada!$H$7:$H$3006)</f>
        <v>0</v>
      </c>
      <c r="K660" s="76" t="e">
        <f>SUMIF(Entrada!$D$7:$D$3006,PG!D660,Entrada!$L$7:$L$3006)/SUMIF(Entrada!$D$7:$D$3006,PG!D660,Entrada!$H$7:$H$3006)</f>
        <v>#DIV/0!</v>
      </c>
      <c r="L660" s="76">
        <f>SUMIF(Saída!$D$7:$D$3006,PG!D660,Saída!$G$7:$G$3006)</f>
        <v>0</v>
      </c>
      <c r="M660" s="76">
        <f>SUMIF(Saída!$D$7:$D$3006,PG!D660,Saída!$I$7:$I$3006)</f>
        <v>0</v>
      </c>
      <c r="N660" s="77">
        <f t="shared" si="40"/>
        <v>0</v>
      </c>
      <c r="O660" s="77">
        <f t="shared" si="41"/>
        <v>0</v>
      </c>
      <c r="P660" s="78">
        <f t="shared" si="42"/>
        <v>0</v>
      </c>
      <c r="Q660" s="99" t="str">
        <f t="shared" si="43"/>
        <v/>
      </c>
      <c r="R660" s="99"/>
      <c r="S660" s="69"/>
      <c r="T660" s="69"/>
      <c r="U660" s="69"/>
      <c r="V660" s="69"/>
      <c r="W660" s="69"/>
      <c r="X660" s="69"/>
      <c r="Y660" s="69"/>
      <c r="Z660" s="69"/>
    </row>
    <row r="661" spans="3:26" ht="30" customHeight="1">
      <c r="C661" s="32"/>
      <c r="D661" s="12"/>
      <c r="E661" s="33"/>
      <c r="F661" s="34"/>
      <c r="G661" s="35"/>
      <c r="H661" s="36"/>
      <c r="I661" s="2">
        <v>655</v>
      </c>
      <c r="J661" s="76">
        <f>SUMIF(Entrada!$D$7:$D$3006,D661,Entrada!$H$7:$H$3006)</f>
        <v>0</v>
      </c>
      <c r="K661" s="76" t="e">
        <f>SUMIF(Entrada!$D$7:$D$3006,PG!D661,Entrada!$L$7:$L$3006)/SUMIF(Entrada!$D$7:$D$3006,PG!D661,Entrada!$H$7:$H$3006)</f>
        <v>#DIV/0!</v>
      </c>
      <c r="L661" s="76">
        <f>SUMIF(Saída!$D$7:$D$3006,PG!D661,Saída!$G$7:$G$3006)</f>
        <v>0</v>
      </c>
      <c r="M661" s="76">
        <f>SUMIF(Saída!$D$7:$D$3006,PG!D661,Saída!$I$7:$I$3006)</f>
        <v>0</v>
      </c>
      <c r="N661" s="77">
        <f t="shared" si="40"/>
        <v>0</v>
      </c>
      <c r="O661" s="77">
        <f t="shared" si="41"/>
        <v>0</v>
      </c>
      <c r="P661" s="78">
        <f t="shared" si="42"/>
        <v>0</v>
      </c>
      <c r="Q661" s="99" t="str">
        <f t="shared" si="43"/>
        <v/>
      </c>
      <c r="R661" s="99"/>
      <c r="S661" s="69"/>
      <c r="T661" s="69"/>
      <c r="U661" s="69"/>
      <c r="V661" s="69"/>
      <c r="W661" s="69"/>
      <c r="X661" s="69"/>
      <c r="Y661" s="69"/>
      <c r="Z661" s="69"/>
    </row>
    <row r="662" spans="3:26" ht="30" customHeight="1">
      <c r="C662" s="32"/>
      <c r="D662" s="12"/>
      <c r="E662" s="33"/>
      <c r="F662" s="34"/>
      <c r="G662" s="35"/>
      <c r="H662" s="36"/>
      <c r="I662" s="2">
        <v>656</v>
      </c>
      <c r="J662" s="76">
        <f>SUMIF(Entrada!$D$7:$D$3006,D662,Entrada!$H$7:$H$3006)</f>
        <v>0</v>
      </c>
      <c r="K662" s="76" t="e">
        <f>SUMIF(Entrada!$D$7:$D$3006,PG!D662,Entrada!$L$7:$L$3006)/SUMIF(Entrada!$D$7:$D$3006,PG!D662,Entrada!$H$7:$H$3006)</f>
        <v>#DIV/0!</v>
      </c>
      <c r="L662" s="76">
        <f>SUMIF(Saída!$D$7:$D$3006,PG!D662,Saída!$G$7:$G$3006)</f>
        <v>0</v>
      </c>
      <c r="M662" s="76">
        <f>SUMIF(Saída!$D$7:$D$3006,PG!D662,Saída!$I$7:$I$3006)</f>
        <v>0</v>
      </c>
      <c r="N662" s="77">
        <f t="shared" si="40"/>
        <v>0</v>
      </c>
      <c r="O662" s="77">
        <f t="shared" si="41"/>
        <v>0</v>
      </c>
      <c r="P662" s="78">
        <f t="shared" si="42"/>
        <v>0</v>
      </c>
      <c r="Q662" s="99" t="str">
        <f t="shared" si="43"/>
        <v/>
      </c>
      <c r="R662" s="99"/>
      <c r="S662" s="69"/>
      <c r="T662" s="69"/>
      <c r="U662" s="69"/>
      <c r="V662" s="69"/>
      <c r="W662" s="69"/>
      <c r="X662" s="69"/>
      <c r="Y662" s="69"/>
      <c r="Z662" s="69"/>
    </row>
    <row r="663" spans="3:26" ht="30" customHeight="1">
      <c r="C663" s="32"/>
      <c r="D663" s="12"/>
      <c r="E663" s="33"/>
      <c r="F663" s="34"/>
      <c r="G663" s="35"/>
      <c r="H663" s="36"/>
      <c r="I663" s="2">
        <v>657</v>
      </c>
      <c r="J663" s="76">
        <f>SUMIF(Entrada!$D$7:$D$3006,D663,Entrada!$H$7:$H$3006)</f>
        <v>0</v>
      </c>
      <c r="K663" s="76" t="e">
        <f>SUMIF(Entrada!$D$7:$D$3006,PG!D663,Entrada!$L$7:$L$3006)/SUMIF(Entrada!$D$7:$D$3006,PG!D663,Entrada!$H$7:$H$3006)</f>
        <v>#DIV/0!</v>
      </c>
      <c r="L663" s="76">
        <f>SUMIF(Saída!$D$7:$D$3006,PG!D663,Saída!$G$7:$G$3006)</f>
        <v>0</v>
      </c>
      <c r="M663" s="76">
        <f>SUMIF(Saída!$D$7:$D$3006,PG!D663,Saída!$I$7:$I$3006)</f>
        <v>0</v>
      </c>
      <c r="N663" s="77">
        <f t="shared" si="40"/>
        <v>0</v>
      </c>
      <c r="O663" s="77">
        <f t="shared" si="41"/>
        <v>0</v>
      </c>
      <c r="P663" s="78">
        <f t="shared" si="42"/>
        <v>0</v>
      </c>
      <c r="Q663" s="99" t="str">
        <f t="shared" si="43"/>
        <v/>
      </c>
      <c r="R663" s="99"/>
      <c r="S663" s="69"/>
      <c r="T663" s="69"/>
      <c r="U663" s="69"/>
      <c r="V663" s="69"/>
      <c r="W663" s="69"/>
      <c r="X663" s="69"/>
      <c r="Y663" s="69"/>
      <c r="Z663" s="69"/>
    </row>
    <row r="664" spans="3:26" ht="30" customHeight="1">
      <c r="C664" s="32"/>
      <c r="D664" s="12"/>
      <c r="E664" s="33"/>
      <c r="F664" s="34"/>
      <c r="G664" s="35"/>
      <c r="H664" s="36"/>
      <c r="I664" s="2">
        <v>658</v>
      </c>
      <c r="J664" s="76">
        <f>SUMIF(Entrada!$D$7:$D$3006,D664,Entrada!$H$7:$H$3006)</f>
        <v>0</v>
      </c>
      <c r="K664" s="76" t="e">
        <f>SUMIF(Entrada!$D$7:$D$3006,PG!D664,Entrada!$L$7:$L$3006)/SUMIF(Entrada!$D$7:$D$3006,PG!D664,Entrada!$H$7:$H$3006)</f>
        <v>#DIV/0!</v>
      </c>
      <c r="L664" s="76">
        <f>SUMIF(Saída!$D$7:$D$3006,PG!D664,Saída!$G$7:$G$3006)</f>
        <v>0</v>
      </c>
      <c r="M664" s="76">
        <f>SUMIF(Saída!$D$7:$D$3006,PG!D664,Saída!$I$7:$I$3006)</f>
        <v>0</v>
      </c>
      <c r="N664" s="77">
        <f t="shared" si="40"/>
        <v>0</v>
      </c>
      <c r="O664" s="77">
        <f t="shared" si="41"/>
        <v>0</v>
      </c>
      <c r="P664" s="78">
        <f t="shared" si="42"/>
        <v>0</v>
      </c>
      <c r="Q664" s="99" t="str">
        <f t="shared" si="43"/>
        <v/>
      </c>
      <c r="R664" s="99"/>
      <c r="S664" s="69"/>
      <c r="T664" s="69"/>
      <c r="U664" s="69"/>
      <c r="V664" s="69"/>
      <c r="W664" s="69"/>
      <c r="X664" s="69"/>
      <c r="Y664" s="69"/>
      <c r="Z664" s="69"/>
    </row>
    <row r="665" spans="3:26" ht="30" customHeight="1">
      <c r="C665" s="32"/>
      <c r="D665" s="12"/>
      <c r="E665" s="33"/>
      <c r="F665" s="34"/>
      <c r="G665" s="35"/>
      <c r="H665" s="36"/>
      <c r="I665" s="2">
        <v>659</v>
      </c>
      <c r="J665" s="76">
        <f>SUMIF(Entrada!$D$7:$D$3006,D665,Entrada!$H$7:$H$3006)</f>
        <v>0</v>
      </c>
      <c r="K665" s="76" t="e">
        <f>SUMIF(Entrada!$D$7:$D$3006,PG!D665,Entrada!$L$7:$L$3006)/SUMIF(Entrada!$D$7:$D$3006,PG!D665,Entrada!$H$7:$H$3006)</f>
        <v>#DIV/0!</v>
      </c>
      <c r="L665" s="76">
        <f>SUMIF(Saída!$D$7:$D$3006,PG!D665,Saída!$G$7:$G$3006)</f>
        <v>0</v>
      </c>
      <c r="M665" s="76">
        <f>SUMIF(Saída!$D$7:$D$3006,PG!D665,Saída!$I$7:$I$3006)</f>
        <v>0</v>
      </c>
      <c r="N665" s="77">
        <f t="shared" si="40"/>
        <v>0</v>
      </c>
      <c r="O665" s="77">
        <f t="shared" si="41"/>
        <v>0</v>
      </c>
      <c r="P665" s="78">
        <f t="shared" si="42"/>
        <v>0</v>
      </c>
      <c r="Q665" s="99" t="str">
        <f t="shared" si="43"/>
        <v/>
      </c>
      <c r="R665" s="99"/>
      <c r="S665" s="69"/>
      <c r="T665" s="69"/>
      <c r="U665" s="69"/>
      <c r="V665" s="69"/>
      <c r="W665" s="69"/>
      <c r="X665" s="69"/>
      <c r="Y665" s="69"/>
      <c r="Z665" s="69"/>
    </row>
    <row r="666" spans="3:26" ht="30" customHeight="1">
      <c r="C666" s="32"/>
      <c r="D666" s="12"/>
      <c r="E666" s="33"/>
      <c r="F666" s="34"/>
      <c r="G666" s="35"/>
      <c r="H666" s="36"/>
      <c r="I666" s="2">
        <v>660</v>
      </c>
      <c r="J666" s="76">
        <f>SUMIF(Entrada!$D$7:$D$3006,D666,Entrada!$H$7:$H$3006)</f>
        <v>0</v>
      </c>
      <c r="K666" s="76" t="e">
        <f>SUMIF(Entrada!$D$7:$D$3006,PG!D666,Entrada!$L$7:$L$3006)/SUMIF(Entrada!$D$7:$D$3006,PG!D666,Entrada!$H$7:$H$3006)</f>
        <v>#DIV/0!</v>
      </c>
      <c r="L666" s="76">
        <f>SUMIF(Saída!$D$7:$D$3006,PG!D666,Saída!$G$7:$G$3006)</f>
        <v>0</v>
      </c>
      <c r="M666" s="76">
        <f>SUMIF(Saída!$D$7:$D$3006,PG!D666,Saída!$I$7:$I$3006)</f>
        <v>0</v>
      </c>
      <c r="N666" s="77">
        <f t="shared" si="40"/>
        <v>0</v>
      </c>
      <c r="O666" s="77">
        <f t="shared" si="41"/>
        <v>0</v>
      </c>
      <c r="P666" s="78">
        <f t="shared" si="42"/>
        <v>0</v>
      </c>
      <c r="Q666" s="99" t="str">
        <f t="shared" si="43"/>
        <v/>
      </c>
      <c r="R666" s="99"/>
      <c r="S666" s="69"/>
      <c r="T666" s="69"/>
      <c r="U666" s="69"/>
      <c r="V666" s="69"/>
      <c r="W666" s="69"/>
      <c r="X666" s="69"/>
      <c r="Y666" s="69"/>
      <c r="Z666" s="69"/>
    </row>
    <row r="667" spans="3:26" ht="30" customHeight="1">
      <c r="C667" s="32"/>
      <c r="D667" s="12"/>
      <c r="E667" s="33"/>
      <c r="F667" s="34"/>
      <c r="G667" s="35"/>
      <c r="H667" s="36"/>
      <c r="I667" s="2">
        <v>661</v>
      </c>
      <c r="J667" s="76">
        <f>SUMIF(Entrada!$D$7:$D$3006,D667,Entrada!$H$7:$H$3006)</f>
        <v>0</v>
      </c>
      <c r="K667" s="76" t="e">
        <f>SUMIF(Entrada!$D$7:$D$3006,PG!D667,Entrada!$L$7:$L$3006)/SUMIF(Entrada!$D$7:$D$3006,PG!D667,Entrada!$H$7:$H$3006)</f>
        <v>#DIV/0!</v>
      </c>
      <c r="L667" s="76">
        <f>SUMIF(Saída!$D$7:$D$3006,PG!D667,Saída!$G$7:$G$3006)</f>
        <v>0</v>
      </c>
      <c r="M667" s="76">
        <f>SUMIF(Saída!$D$7:$D$3006,PG!D667,Saída!$I$7:$I$3006)</f>
        <v>0</v>
      </c>
      <c r="N667" s="77">
        <f t="shared" si="40"/>
        <v>0</v>
      </c>
      <c r="O667" s="77">
        <f t="shared" si="41"/>
        <v>0</v>
      </c>
      <c r="P667" s="78">
        <f t="shared" si="42"/>
        <v>0</v>
      </c>
      <c r="Q667" s="99" t="str">
        <f t="shared" si="43"/>
        <v/>
      </c>
      <c r="R667" s="99"/>
      <c r="S667" s="69"/>
      <c r="T667" s="69"/>
      <c r="U667" s="69"/>
      <c r="V667" s="69"/>
      <c r="W667" s="69"/>
      <c r="X667" s="69"/>
      <c r="Y667" s="69"/>
      <c r="Z667" s="69"/>
    </row>
    <row r="668" spans="3:26" ht="30" customHeight="1">
      <c r="C668" s="32"/>
      <c r="D668" s="12"/>
      <c r="E668" s="33"/>
      <c r="F668" s="34"/>
      <c r="G668" s="35"/>
      <c r="H668" s="36"/>
      <c r="I668" s="2">
        <v>662</v>
      </c>
      <c r="J668" s="76">
        <f>SUMIF(Entrada!$D$7:$D$3006,D668,Entrada!$H$7:$H$3006)</f>
        <v>0</v>
      </c>
      <c r="K668" s="76" t="e">
        <f>SUMIF(Entrada!$D$7:$D$3006,PG!D668,Entrada!$L$7:$L$3006)/SUMIF(Entrada!$D$7:$D$3006,PG!D668,Entrada!$H$7:$H$3006)</f>
        <v>#DIV/0!</v>
      </c>
      <c r="L668" s="76">
        <f>SUMIF(Saída!$D$7:$D$3006,PG!D668,Saída!$G$7:$G$3006)</f>
        <v>0</v>
      </c>
      <c r="M668" s="76">
        <f>SUMIF(Saída!$D$7:$D$3006,PG!D668,Saída!$I$7:$I$3006)</f>
        <v>0</v>
      </c>
      <c r="N668" s="77">
        <f t="shared" si="40"/>
        <v>0</v>
      </c>
      <c r="O668" s="77">
        <f t="shared" si="41"/>
        <v>0</v>
      </c>
      <c r="P668" s="78">
        <f t="shared" si="42"/>
        <v>0</v>
      </c>
      <c r="Q668" s="99" t="str">
        <f t="shared" si="43"/>
        <v/>
      </c>
      <c r="R668" s="99"/>
      <c r="S668" s="69"/>
      <c r="T668" s="69"/>
      <c r="U668" s="69"/>
      <c r="V668" s="69"/>
      <c r="W668" s="69"/>
      <c r="X668" s="69"/>
      <c r="Y668" s="69"/>
      <c r="Z668" s="69"/>
    </row>
    <row r="669" spans="3:26" ht="30" customHeight="1">
      <c r="C669" s="32"/>
      <c r="D669" s="12"/>
      <c r="E669" s="33"/>
      <c r="F669" s="34"/>
      <c r="G669" s="35"/>
      <c r="H669" s="36"/>
      <c r="I669" s="2">
        <v>663</v>
      </c>
      <c r="J669" s="76">
        <f>SUMIF(Entrada!$D$7:$D$3006,D669,Entrada!$H$7:$H$3006)</f>
        <v>0</v>
      </c>
      <c r="K669" s="76" t="e">
        <f>SUMIF(Entrada!$D$7:$D$3006,PG!D669,Entrada!$L$7:$L$3006)/SUMIF(Entrada!$D$7:$D$3006,PG!D669,Entrada!$H$7:$H$3006)</f>
        <v>#DIV/0!</v>
      </c>
      <c r="L669" s="76">
        <f>SUMIF(Saída!$D$7:$D$3006,PG!D669,Saída!$G$7:$G$3006)</f>
        <v>0</v>
      </c>
      <c r="M669" s="76">
        <f>SUMIF(Saída!$D$7:$D$3006,PG!D669,Saída!$I$7:$I$3006)</f>
        <v>0</v>
      </c>
      <c r="N669" s="77">
        <f t="shared" si="40"/>
        <v>0</v>
      </c>
      <c r="O669" s="77">
        <f t="shared" si="41"/>
        <v>0</v>
      </c>
      <c r="P669" s="78">
        <f t="shared" si="42"/>
        <v>0</v>
      </c>
      <c r="Q669" s="99" t="str">
        <f t="shared" si="43"/>
        <v/>
      </c>
      <c r="R669" s="99"/>
      <c r="S669" s="69"/>
      <c r="T669" s="69"/>
      <c r="U669" s="69"/>
      <c r="V669" s="69"/>
      <c r="W669" s="69"/>
      <c r="X669" s="69"/>
      <c r="Y669" s="69"/>
      <c r="Z669" s="69"/>
    </row>
    <row r="670" spans="3:26" ht="30" customHeight="1">
      <c r="C670" s="32"/>
      <c r="D670" s="12"/>
      <c r="E670" s="33"/>
      <c r="F670" s="34"/>
      <c r="G670" s="35"/>
      <c r="H670" s="36"/>
      <c r="I670" s="2">
        <v>664</v>
      </c>
      <c r="J670" s="76">
        <f>SUMIF(Entrada!$D$7:$D$3006,D670,Entrada!$H$7:$H$3006)</f>
        <v>0</v>
      </c>
      <c r="K670" s="76" t="e">
        <f>SUMIF(Entrada!$D$7:$D$3006,PG!D670,Entrada!$L$7:$L$3006)/SUMIF(Entrada!$D$7:$D$3006,PG!D670,Entrada!$H$7:$H$3006)</f>
        <v>#DIV/0!</v>
      </c>
      <c r="L670" s="76">
        <f>SUMIF(Saída!$D$7:$D$3006,PG!D670,Saída!$G$7:$G$3006)</f>
        <v>0</v>
      </c>
      <c r="M670" s="76">
        <f>SUMIF(Saída!$D$7:$D$3006,PG!D670,Saída!$I$7:$I$3006)</f>
        <v>0</v>
      </c>
      <c r="N670" s="77">
        <f t="shared" si="40"/>
        <v>0</v>
      </c>
      <c r="O670" s="77">
        <f t="shared" si="41"/>
        <v>0</v>
      </c>
      <c r="P670" s="78">
        <f t="shared" si="42"/>
        <v>0</v>
      </c>
      <c r="Q670" s="99" t="str">
        <f t="shared" si="43"/>
        <v/>
      </c>
      <c r="R670" s="99"/>
      <c r="S670" s="69"/>
      <c r="T670" s="69"/>
      <c r="U670" s="69"/>
      <c r="V670" s="69"/>
      <c r="W670" s="69"/>
      <c r="X670" s="69"/>
      <c r="Y670" s="69"/>
      <c r="Z670" s="69"/>
    </row>
    <row r="671" spans="3:26" ht="30" customHeight="1">
      <c r="C671" s="32"/>
      <c r="D671" s="12"/>
      <c r="E671" s="33"/>
      <c r="F671" s="34"/>
      <c r="G671" s="35"/>
      <c r="H671" s="36"/>
      <c r="I671" s="2">
        <v>665</v>
      </c>
      <c r="J671" s="76">
        <f>SUMIF(Entrada!$D$7:$D$3006,D671,Entrada!$H$7:$H$3006)</f>
        <v>0</v>
      </c>
      <c r="K671" s="76" t="e">
        <f>SUMIF(Entrada!$D$7:$D$3006,PG!D671,Entrada!$L$7:$L$3006)/SUMIF(Entrada!$D$7:$D$3006,PG!D671,Entrada!$H$7:$H$3006)</f>
        <v>#DIV/0!</v>
      </c>
      <c r="L671" s="76">
        <f>SUMIF(Saída!$D$7:$D$3006,PG!D671,Saída!$G$7:$G$3006)</f>
        <v>0</v>
      </c>
      <c r="M671" s="76">
        <f>SUMIF(Saída!$D$7:$D$3006,PG!D671,Saída!$I$7:$I$3006)</f>
        <v>0</v>
      </c>
      <c r="N671" s="77">
        <f t="shared" si="40"/>
        <v>0</v>
      </c>
      <c r="O671" s="77">
        <f t="shared" si="41"/>
        <v>0</v>
      </c>
      <c r="P671" s="78">
        <f t="shared" si="42"/>
        <v>0</v>
      </c>
      <c r="Q671" s="99" t="str">
        <f t="shared" si="43"/>
        <v/>
      </c>
      <c r="R671" s="99"/>
      <c r="S671" s="69"/>
      <c r="T671" s="69"/>
      <c r="U671" s="69"/>
      <c r="V671" s="69"/>
      <c r="W671" s="69"/>
      <c r="X671" s="69"/>
      <c r="Y671" s="69"/>
      <c r="Z671" s="69"/>
    </row>
    <row r="672" spans="3:26" ht="30" customHeight="1">
      <c r="C672" s="32"/>
      <c r="D672" s="12"/>
      <c r="E672" s="33"/>
      <c r="F672" s="34"/>
      <c r="G672" s="35"/>
      <c r="H672" s="36"/>
      <c r="I672" s="2">
        <v>666</v>
      </c>
      <c r="J672" s="76">
        <f>SUMIF(Entrada!$D$7:$D$3006,D672,Entrada!$H$7:$H$3006)</f>
        <v>0</v>
      </c>
      <c r="K672" s="76" t="e">
        <f>SUMIF(Entrada!$D$7:$D$3006,PG!D672,Entrada!$L$7:$L$3006)/SUMIF(Entrada!$D$7:$D$3006,PG!D672,Entrada!$H$7:$H$3006)</f>
        <v>#DIV/0!</v>
      </c>
      <c r="L672" s="76">
        <f>SUMIF(Saída!$D$7:$D$3006,PG!D672,Saída!$G$7:$G$3006)</f>
        <v>0</v>
      </c>
      <c r="M672" s="76">
        <f>SUMIF(Saída!$D$7:$D$3006,PG!D672,Saída!$I$7:$I$3006)</f>
        <v>0</v>
      </c>
      <c r="N672" s="77">
        <f t="shared" si="40"/>
        <v>0</v>
      </c>
      <c r="O672" s="77">
        <f t="shared" si="41"/>
        <v>0</v>
      </c>
      <c r="P672" s="78">
        <f t="shared" si="42"/>
        <v>0</v>
      </c>
      <c r="Q672" s="99" t="str">
        <f t="shared" si="43"/>
        <v/>
      </c>
      <c r="R672" s="99"/>
      <c r="S672" s="69"/>
      <c r="T672" s="69"/>
      <c r="U672" s="69"/>
      <c r="V672" s="69"/>
      <c r="W672" s="69"/>
      <c r="X672" s="69"/>
      <c r="Y672" s="69"/>
      <c r="Z672" s="69"/>
    </row>
    <row r="673" spans="3:26" ht="30" customHeight="1">
      <c r="C673" s="32"/>
      <c r="D673" s="12"/>
      <c r="E673" s="33"/>
      <c r="F673" s="34"/>
      <c r="G673" s="35"/>
      <c r="H673" s="36"/>
      <c r="I673" s="2">
        <v>667</v>
      </c>
      <c r="J673" s="76">
        <f>SUMIF(Entrada!$D$7:$D$3006,D673,Entrada!$H$7:$H$3006)</f>
        <v>0</v>
      </c>
      <c r="K673" s="76" t="e">
        <f>SUMIF(Entrada!$D$7:$D$3006,PG!D673,Entrada!$L$7:$L$3006)/SUMIF(Entrada!$D$7:$D$3006,PG!D673,Entrada!$H$7:$H$3006)</f>
        <v>#DIV/0!</v>
      </c>
      <c r="L673" s="76">
        <f>SUMIF(Saída!$D$7:$D$3006,PG!D673,Saída!$G$7:$G$3006)</f>
        <v>0</v>
      </c>
      <c r="M673" s="76">
        <f>SUMIF(Saída!$D$7:$D$3006,PG!D673,Saída!$I$7:$I$3006)</f>
        <v>0</v>
      </c>
      <c r="N673" s="77">
        <f t="shared" si="40"/>
        <v>0</v>
      </c>
      <c r="O673" s="77">
        <f t="shared" si="41"/>
        <v>0</v>
      </c>
      <c r="P673" s="78">
        <f t="shared" si="42"/>
        <v>0</v>
      </c>
      <c r="Q673" s="99" t="str">
        <f t="shared" si="43"/>
        <v/>
      </c>
      <c r="R673" s="99"/>
      <c r="S673" s="69"/>
      <c r="T673" s="69"/>
      <c r="U673" s="69"/>
      <c r="V673" s="69"/>
      <c r="W673" s="69"/>
      <c r="X673" s="69"/>
      <c r="Y673" s="69"/>
      <c r="Z673" s="69"/>
    </row>
    <row r="674" spans="3:26" ht="30" customHeight="1">
      <c r="C674" s="32"/>
      <c r="D674" s="12"/>
      <c r="E674" s="33"/>
      <c r="F674" s="34"/>
      <c r="G674" s="35"/>
      <c r="H674" s="36"/>
      <c r="I674" s="2">
        <v>668</v>
      </c>
      <c r="J674" s="76">
        <f>SUMIF(Entrada!$D$7:$D$3006,D674,Entrada!$H$7:$H$3006)</f>
        <v>0</v>
      </c>
      <c r="K674" s="76" t="e">
        <f>SUMIF(Entrada!$D$7:$D$3006,PG!D674,Entrada!$L$7:$L$3006)/SUMIF(Entrada!$D$7:$D$3006,PG!D674,Entrada!$H$7:$H$3006)</f>
        <v>#DIV/0!</v>
      </c>
      <c r="L674" s="76">
        <f>SUMIF(Saída!$D$7:$D$3006,PG!D674,Saída!$G$7:$G$3006)</f>
        <v>0</v>
      </c>
      <c r="M674" s="76">
        <f>SUMIF(Saída!$D$7:$D$3006,PG!D674,Saída!$I$7:$I$3006)</f>
        <v>0</v>
      </c>
      <c r="N674" s="77">
        <f t="shared" si="40"/>
        <v>0</v>
      </c>
      <c r="O674" s="77">
        <f t="shared" si="41"/>
        <v>0</v>
      </c>
      <c r="P674" s="78">
        <f t="shared" si="42"/>
        <v>0</v>
      </c>
      <c r="Q674" s="99" t="str">
        <f t="shared" si="43"/>
        <v/>
      </c>
      <c r="R674" s="99"/>
      <c r="S674" s="69"/>
      <c r="T674" s="69"/>
      <c r="U674" s="69"/>
      <c r="V674" s="69"/>
      <c r="W674" s="69"/>
      <c r="X674" s="69"/>
      <c r="Y674" s="69"/>
      <c r="Z674" s="69"/>
    </row>
    <row r="675" spans="3:26" ht="30" customHeight="1">
      <c r="C675" s="32"/>
      <c r="D675" s="12"/>
      <c r="E675" s="33"/>
      <c r="F675" s="34"/>
      <c r="G675" s="35"/>
      <c r="H675" s="36"/>
      <c r="I675" s="2">
        <v>669</v>
      </c>
      <c r="J675" s="76">
        <f>SUMIF(Entrada!$D$7:$D$3006,D675,Entrada!$H$7:$H$3006)</f>
        <v>0</v>
      </c>
      <c r="K675" s="76" t="e">
        <f>SUMIF(Entrada!$D$7:$D$3006,PG!D675,Entrada!$L$7:$L$3006)/SUMIF(Entrada!$D$7:$D$3006,PG!D675,Entrada!$H$7:$H$3006)</f>
        <v>#DIV/0!</v>
      </c>
      <c r="L675" s="76">
        <f>SUMIF(Saída!$D$7:$D$3006,PG!D675,Saída!$G$7:$G$3006)</f>
        <v>0</v>
      </c>
      <c r="M675" s="76">
        <f>SUMIF(Saída!$D$7:$D$3006,PG!D675,Saída!$I$7:$I$3006)</f>
        <v>0</v>
      </c>
      <c r="N675" s="77">
        <f t="shared" si="40"/>
        <v>0</v>
      </c>
      <c r="O675" s="77">
        <f t="shared" si="41"/>
        <v>0</v>
      </c>
      <c r="P675" s="78">
        <f t="shared" si="42"/>
        <v>0</v>
      </c>
      <c r="Q675" s="99" t="str">
        <f t="shared" si="43"/>
        <v/>
      </c>
      <c r="R675" s="99"/>
      <c r="S675" s="69"/>
      <c r="T675" s="69"/>
      <c r="U675" s="69"/>
      <c r="V675" s="69"/>
      <c r="W675" s="69"/>
      <c r="X675" s="69"/>
      <c r="Y675" s="69"/>
      <c r="Z675" s="69"/>
    </row>
    <row r="676" spans="3:26" ht="30" customHeight="1">
      <c r="C676" s="32"/>
      <c r="D676" s="12"/>
      <c r="E676" s="33"/>
      <c r="F676" s="34"/>
      <c r="G676" s="35"/>
      <c r="H676" s="36"/>
      <c r="I676" s="2">
        <v>670</v>
      </c>
      <c r="J676" s="76">
        <f>SUMIF(Entrada!$D$7:$D$3006,D676,Entrada!$H$7:$H$3006)</f>
        <v>0</v>
      </c>
      <c r="K676" s="76" t="e">
        <f>SUMIF(Entrada!$D$7:$D$3006,PG!D676,Entrada!$L$7:$L$3006)/SUMIF(Entrada!$D$7:$D$3006,PG!D676,Entrada!$H$7:$H$3006)</f>
        <v>#DIV/0!</v>
      </c>
      <c r="L676" s="76">
        <f>SUMIF(Saída!$D$7:$D$3006,PG!D676,Saída!$G$7:$G$3006)</f>
        <v>0</v>
      </c>
      <c r="M676" s="76">
        <f>SUMIF(Saída!$D$7:$D$3006,PG!D676,Saída!$I$7:$I$3006)</f>
        <v>0</v>
      </c>
      <c r="N676" s="77">
        <f t="shared" si="40"/>
        <v>0</v>
      </c>
      <c r="O676" s="77">
        <f t="shared" si="41"/>
        <v>0</v>
      </c>
      <c r="P676" s="78">
        <f t="shared" si="42"/>
        <v>0</v>
      </c>
      <c r="Q676" s="99" t="str">
        <f t="shared" si="43"/>
        <v/>
      </c>
      <c r="R676" s="99"/>
      <c r="S676" s="69"/>
      <c r="T676" s="69"/>
      <c r="U676" s="69"/>
      <c r="V676" s="69"/>
      <c r="W676" s="69"/>
      <c r="X676" s="69"/>
      <c r="Y676" s="69"/>
      <c r="Z676" s="69"/>
    </row>
    <row r="677" spans="3:26" ht="30" customHeight="1">
      <c r="C677" s="32"/>
      <c r="D677" s="12"/>
      <c r="E677" s="33"/>
      <c r="F677" s="34"/>
      <c r="G677" s="35"/>
      <c r="H677" s="36"/>
      <c r="I677" s="2">
        <v>671</v>
      </c>
      <c r="J677" s="76">
        <f>SUMIF(Entrada!$D$7:$D$3006,D677,Entrada!$H$7:$H$3006)</f>
        <v>0</v>
      </c>
      <c r="K677" s="76" t="e">
        <f>SUMIF(Entrada!$D$7:$D$3006,PG!D677,Entrada!$L$7:$L$3006)/SUMIF(Entrada!$D$7:$D$3006,PG!D677,Entrada!$H$7:$H$3006)</f>
        <v>#DIV/0!</v>
      </c>
      <c r="L677" s="76">
        <f>SUMIF(Saída!$D$7:$D$3006,PG!D677,Saída!$G$7:$G$3006)</f>
        <v>0</v>
      </c>
      <c r="M677" s="76">
        <f>SUMIF(Saída!$D$7:$D$3006,PG!D677,Saída!$I$7:$I$3006)</f>
        <v>0</v>
      </c>
      <c r="N677" s="77">
        <f t="shared" si="40"/>
        <v>0</v>
      </c>
      <c r="O677" s="77">
        <f t="shared" si="41"/>
        <v>0</v>
      </c>
      <c r="P677" s="78">
        <f t="shared" si="42"/>
        <v>0</v>
      </c>
      <c r="Q677" s="99" t="str">
        <f t="shared" si="43"/>
        <v/>
      </c>
      <c r="R677" s="99"/>
      <c r="S677" s="69"/>
      <c r="T677" s="69"/>
      <c r="U677" s="69"/>
      <c r="V677" s="69"/>
      <c r="W677" s="69"/>
      <c r="X677" s="69"/>
      <c r="Y677" s="69"/>
      <c r="Z677" s="69"/>
    </row>
    <row r="678" spans="3:26" ht="30" customHeight="1">
      <c r="C678" s="32"/>
      <c r="D678" s="12"/>
      <c r="E678" s="33"/>
      <c r="F678" s="34"/>
      <c r="G678" s="35"/>
      <c r="H678" s="36"/>
      <c r="I678" s="2">
        <v>672</v>
      </c>
      <c r="J678" s="76">
        <f>SUMIF(Entrada!$D$7:$D$3006,D678,Entrada!$H$7:$H$3006)</f>
        <v>0</v>
      </c>
      <c r="K678" s="76" t="e">
        <f>SUMIF(Entrada!$D$7:$D$3006,PG!D678,Entrada!$L$7:$L$3006)/SUMIF(Entrada!$D$7:$D$3006,PG!D678,Entrada!$H$7:$H$3006)</f>
        <v>#DIV/0!</v>
      </c>
      <c r="L678" s="76">
        <f>SUMIF(Saída!$D$7:$D$3006,PG!D678,Saída!$G$7:$G$3006)</f>
        <v>0</v>
      </c>
      <c r="M678" s="76">
        <f>SUMIF(Saída!$D$7:$D$3006,PG!D678,Saída!$I$7:$I$3006)</f>
        <v>0</v>
      </c>
      <c r="N678" s="77">
        <f t="shared" si="40"/>
        <v>0</v>
      </c>
      <c r="O678" s="77">
        <f t="shared" si="41"/>
        <v>0</v>
      </c>
      <c r="P678" s="78">
        <f t="shared" si="42"/>
        <v>0</v>
      </c>
      <c r="Q678" s="99" t="str">
        <f t="shared" si="43"/>
        <v/>
      </c>
      <c r="R678" s="99"/>
      <c r="S678" s="69"/>
      <c r="T678" s="69"/>
      <c r="U678" s="69"/>
      <c r="V678" s="69"/>
      <c r="W678" s="69"/>
      <c r="X678" s="69"/>
      <c r="Y678" s="69"/>
      <c r="Z678" s="69"/>
    </row>
    <row r="679" spans="3:26" ht="30" customHeight="1">
      <c r="C679" s="32"/>
      <c r="D679" s="12"/>
      <c r="E679" s="33"/>
      <c r="F679" s="34"/>
      <c r="G679" s="35"/>
      <c r="H679" s="36"/>
      <c r="I679" s="2">
        <v>673</v>
      </c>
      <c r="J679" s="76">
        <f>SUMIF(Entrada!$D$7:$D$3006,D679,Entrada!$H$7:$H$3006)</f>
        <v>0</v>
      </c>
      <c r="K679" s="76" t="e">
        <f>SUMIF(Entrada!$D$7:$D$3006,PG!D679,Entrada!$L$7:$L$3006)/SUMIF(Entrada!$D$7:$D$3006,PG!D679,Entrada!$H$7:$H$3006)</f>
        <v>#DIV/0!</v>
      </c>
      <c r="L679" s="76">
        <f>SUMIF(Saída!$D$7:$D$3006,PG!D679,Saída!$G$7:$G$3006)</f>
        <v>0</v>
      </c>
      <c r="M679" s="76">
        <f>SUMIF(Saída!$D$7:$D$3006,PG!D679,Saída!$I$7:$I$3006)</f>
        <v>0</v>
      </c>
      <c r="N679" s="77">
        <f t="shared" si="40"/>
        <v>0</v>
      </c>
      <c r="O679" s="77">
        <f t="shared" si="41"/>
        <v>0</v>
      </c>
      <c r="P679" s="78">
        <f t="shared" si="42"/>
        <v>0</v>
      </c>
      <c r="Q679" s="99" t="str">
        <f t="shared" si="43"/>
        <v/>
      </c>
      <c r="R679" s="99"/>
      <c r="S679" s="69"/>
      <c r="T679" s="69"/>
      <c r="U679" s="69"/>
      <c r="V679" s="69"/>
      <c r="W679" s="69"/>
      <c r="X679" s="69"/>
      <c r="Y679" s="69"/>
      <c r="Z679" s="69"/>
    </row>
    <row r="680" spans="3:26" ht="30" customHeight="1">
      <c r="C680" s="32"/>
      <c r="D680" s="12"/>
      <c r="E680" s="33"/>
      <c r="F680" s="34"/>
      <c r="G680" s="35"/>
      <c r="H680" s="36"/>
      <c r="I680" s="2">
        <v>674</v>
      </c>
      <c r="J680" s="76">
        <f>SUMIF(Entrada!$D$7:$D$3006,D680,Entrada!$H$7:$H$3006)</f>
        <v>0</v>
      </c>
      <c r="K680" s="76" t="e">
        <f>SUMIF(Entrada!$D$7:$D$3006,PG!D680,Entrada!$L$7:$L$3006)/SUMIF(Entrada!$D$7:$D$3006,PG!D680,Entrada!$H$7:$H$3006)</f>
        <v>#DIV/0!</v>
      </c>
      <c r="L680" s="76">
        <f>SUMIF(Saída!$D$7:$D$3006,PG!D680,Saída!$G$7:$G$3006)</f>
        <v>0</v>
      </c>
      <c r="M680" s="76">
        <f>SUMIF(Saída!$D$7:$D$3006,PG!D680,Saída!$I$7:$I$3006)</f>
        <v>0</v>
      </c>
      <c r="N680" s="77">
        <f t="shared" si="40"/>
        <v>0</v>
      </c>
      <c r="O680" s="77">
        <f t="shared" si="41"/>
        <v>0</v>
      </c>
      <c r="P680" s="78">
        <f t="shared" si="42"/>
        <v>0</v>
      </c>
      <c r="Q680" s="99" t="str">
        <f t="shared" si="43"/>
        <v/>
      </c>
      <c r="R680" s="99"/>
      <c r="S680" s="69"/>
      <c r="T680" s="69"/>
      <c r="U680" s="69"/>
      <c r="V680" s="69"/>
      <c r="W680" s="69"/>
      <c r="X680" s="69"/>
      <c r="Y680" s="69"/>
      <c r="Z680" s="69"/>
    </row>
    <row r="681" spans="3:26" ht="30" customHeight="1">
      <c r="C681" s="32"/>
      <c r="D681" s="12"/>
      <c r="E681" s="33"/>
      <c r="F681" s="34"/>
      <c r="G681" s="35"/>
      <c r="H681" s="36"/>
      <c r="I681" s="2">
        <v>675</v>
      </c>
      <c r="J681" s="76">
        <f>SUMIF(Entrada!$D$7:$D$3006,D681,Entrada!$H$7:$H$3006)</f>
        <v>0</v>
      </c>
      <c r="K681" s="76" t="e">
        <f>SUMIF(Entrada!$D$7:$D$3006,PG!D681,Entrada!$L$7:$L$3006)/SUMIF(Entrada!$D$7:$D$3006,PG!D681,Entrada!$H$7:$H$3006)</f>
        <v>#DIV/0!</v>
      </c>
      <c r="L681" s="76">
        <f>SUMIF(Saída!$D$7:$D$3006,PG!D681,Saída!$G$7:$G$3006)</f>
        <v>0</v>
      </c>
      <c r="M681" s="76">
        <f>SUMIF(Saída!$D$7:$D$3006,PG!D681,Saída!$I$7:$I$3006)</f>
        <v>0</v>
      </c>
      <c r="N681" s="77">
        <f t="shared" si="40"/>
        <v>0</v>
      </c>
      <c r="O681" s="77">
        <f t="shared" si="41"/>
        <v>0</v>
      </c>
      <c r="P681" s="78">
        <f t="shared" si="42"/>
        <v>0</v>
      </c>
      <c r="Q681" s="99" t="str">
        <f t="shared" si="43"/>
        <v/>
      </c>
      <c r="R681" s="99"/>
      <c r="S681" s="69"/>
      <c r="T681" s="69"/>
      <c r="U681" s="69"/>
      <c r="V681" s="69"/>
      <c r="W681" s="69"/>
      <c r="X681" s="69"/>
      <c r="Y681" s="69"/>
      <c r="Z681" s="69"/>
    </row>
    <row r="682" spans="3:26" ht="30" customHeight="1">
      <c r="C682" s="32"/>
      <c r="D682" s="12"/>
      <c r="E682" s="33"/>
      <c r="F682" s="34"/>
      <c r="G682" s="35"/>
      <c r="H682" s="36"/>
      <c r="I682" s="2">
        <v>676</v>
      </c>
      <c r="J682" s="76">
        <f>SUMIF(Entrada!$D$7:$D$3006,D682,Entrada!$H$7:$H$3006)</f>
        <v>0</v>
      </c>
      <c r="K682" s="76" t="e">
        <f>SUMIF(Entrada!$D$7:$D$3006,PG!D682,Entrada!$L$7:$L$3006)/SUMIF(Entrada!$D$7:$D$3006,PG!D682,Entrada!$H$7:$H$3006)</f>
        <v>#DIV/0!</v>
      </c>
      <c r="L682" s="76">
        <f>SUMIF(Saída!$D$7:$D$3006,PG!D682,Saída!$G$7:$G$3006)</f>
        <v>0</v>
      </c>
      <c r="M682" s="76">
        <f>SUMIF(Saída!$D$7:$D$3006,PG!D682,Saída!$I$7:$I$3006)</f>
        <v>0</v>
      </c>
      <c r="N682" s="77">
        <f t="shared" si="40"/>
        <v>0</v>
      </c>
      <c r="O682" s="77">
        <f t="shared" si="41"/>
        <v>0</v>
      </c>
      <c r="P682" s="78">
        <f t="shared" si="42"/>
        <v>0</v>
      </c>
      <c r="Q682" s="99" t="str">
        <f t="shared" si="43"/>
        <v/>
      </c>
      <c r="R682" s="99"/>
      <c r="S682" s="69"/>
      <c r="T682" s="69"/>
      <c r="U682" s="69"/>
      <c r="V682" s="69"/>
      <c r="W682" s="69"/>
      <c r="X682" s="69"/>
      <c r="Y682" s="69"/>
      <c r="Z682" s="69"/>
    </row>
    <row r="683" spans="3:26" ht="30" customHeight="1">
      <c r="C683" s="32"/>
      <c r="D683" s="12"/>
      <c r="E683" s="33"/>
      <c r="F683" s="34"/>
      <c r="G683" s="35"/>
      <c r="H683" s="36"/>
      <c r="I683" s="2">
        <v>677</v>
      </c>
      <c r="J683" s="76">
        <f>SUMIF(Entrada!$D$7:$D$3006,D683,Entrada!$H$7:$H$3006)</f>
        <v>0</v>
      </c>
      <c r="K683" s="76" t="e">
        <f>SUMIF(Entrada!$D$7:$D$3006,PG!D683,Entrada!$L$7:$L$3006)/SUMIF(Entrada!$D$7:$D$3006,PG!D683,Entrada!$H$7:$H$3006)</f>
        <v>#DIV/0!</v>
      </c>
      <c r="L683" s="76">
        <f>SUMIF(Saída!$D$7:$D$3006,PG!D683,Saída!$G$7:$G$3006)</f>
        <v>0</v>
      </c>
      <c r="M683" s="76">
        <f>SUMIF(Saída!$D$7:$D$3006,PG!D683,Saída!$I$7:$I$3006)</f>
        <v>0</v>
      </c>
      <c r="N683" s="77">
        <f t="shared" si="40"/>
        <v>0</v>
      </c>
      <c r="O683" s="77">
        <f t="shared" si="41"/>
        <v>0</v>
      </c>
      <c r="P683" s="78">
        <f t="shared" si="42"/>
        <v>0</v>
      </c>
      <c r="Q683" s="99" t="str">
        <f t="shared" si="43"/>
        <v/>
      </c>
      <c r="R683" s="99"/>
      <c r="S683" s="69"/>
      <c r="T683" s="69"/>
      <c r="U683" s="69"/>
      <c r="V683" s="69"/>
      <c r="W683" s="69"/>
      <c r="X683" s="69"/>
      <c r="Y683" s="69"/>
      <c r="Z683" s="69"/>
    </row>
    <row r="684" spans="3:26" ht="30" customHeight="1">
      <c r="C684" s="32"/>
      <c r="D684" s="12"/>
      <c r="E684" s="33"/>
      <c r="F684" s="34"/>
      <c r="G684" s="35"/>
      <c r="H684" s="36"/>
      <c r="I684" s="2">
        <v>678</v>
      </c>
      <c r="J684" s="76">
        <f>SUMIF(Entrada!$D$7:$D$3006,D684,Entrada!$H$7:$H$3006)</f>
        <v>0</v>
      </c>
      <c r="K684" s="76" t="e">
        <f>SUMIF(Entrada!$D$7:$D$3006,PG!D684,Entrada!$L$7:$L$3006)/SUMIF(Entrada!$D$7:$D$3006,PG!D684,Entrada!$H$7:$H$3006)</f>
        <v>#DIV/0!</v>
      </c>
      <c r="L684" s="76">
        <f>SUMIF(Saída!$D$7:$D$3006,PG!D684,Saída!$G$7:$G$3006)</f>
        <v>0</v>
      </c>
      <c r="M684" s="76">
        <f>SUMIF(Saída!$D$7:$D$3006,PG!D684,Saída!$I$7:$I$3006)</f>
        <v>0</v>
      </c>
      <c r="N684" s="77">
        <f t="shared" si="40"/>
        <v>0</v>
      </c>
      <c r="O684" s="77">
        <f t="shared" si="41"/>
        <v>0</v>
      </c>
      <c r="P684" s="78">
        <f t="shared" si="42"/>
        <v>0</v>
      </c>
      <c r="Q684" s="99" t="str">
        <f t="shared" si="43"/>
        <v/>
      </c>
      <c r="R684" s="99"/>
      <c r="S684" s="69"/>
      <c r="T684" s="69"/>
      <c r="U684" s="69"/>
      <c r="V684" s="69"/>
      <c r="W684" s="69"/>
      <c r="X684" s="69"/>
      <c r="Y684" s="69"/>
      <c r="Z684" s="69"/>
    </row>
    <row r="685" spans="3:26" ht="30" customHeight="1">
      <c r="C685" s="32"/>
      <c r="D685" s="12"/>
      <c r="E685" s="33"/>
      <c r="F685" s="34"/>
      <c r="G685" s="35"/>
      <c r="H685" s="36"/>
      <c r="I685" s="2">
        <v>679</v>
      </c>
      <c r="J685" s="76">
        <f>SUMIF(Entrada!$D$7:$D$3006,D685,Entrada!$H$7:$H$3006)</f>
        <v>0</v>
      </c>
      <c r="K685" s="76" t="e">
        <f>SUMIF(Entrada!$D$7:$D$3006,PG!D685,Entrada!$L$7:$L$3006)/SUMIF(Entrada!$D$7:$D$3006,PG!D685,Entrada!$H$7:$H$3006)</f>
        <v>#DIV/0!</v>
      </c>
      <c r="L685" s="76">
        <f>SUMIF(Saída!$D$7:$D$3006,PG!D685,Saída!$G$7:$G$3006)</f>
        <v>0</v>
      </c>
      <c r="M685" s="76">
        <f>SUMIF(Saída!$D$7:$D$3006,PG!D685,Saída!$I$7:$I$3006)</f>
        <v>0</v>
      </c>
      <c r="N685" s="77">
        <f t="shared" si="40"/>
        <v>0</v>
      </c>
      <c r="O685" s="77">
        <f t="shared" si="41"/>
        <v>0</v>
      </c>
      <c r="P685" s="78">
        <f t="shared" si="42"/>
        <v>0</v>
      </c>
      <c r="Q685" s="99" t="str">
        <f t="shared" si="43"/>
        <v/>
      </c>
      <c r="R685" s="99"/>
      <c r="S685" s="69"/>
      <c r="T685" s="69"/>
      <c r="U685" s="69"/>
      <c r="V685" s="69"/>
      <c r="W685" s="69"/>
      <c r="X685" s="69"/>
      <c r="Y685" s="69"/>
      <c r="Z685" s="69"/>
    </row>
    <row r="686" spans="3:26" ht="30" customHeight="1">
      <c r="C686" s="32"/>
      <c r="D686" s="12"/>
      <c r="E686" s="33"/>
      <c r="F686" s="34"/>
      <c r="G686" s="35"/>
      <c r="H686" s="36"/>
      <c r="I686" s="2">
        <v>680</v>
      </c>
      <c r="J686" s="76">
        <f>SUMIF(Entrada!$D$7:$D$3006,D686,Entrada!$H$7:$H$3006)</f>
        <v>0</v>
      </c>
      <c r="K686" s="76" t="e">
        <f>SUMIF(Entrada!$D$7:$D$3006,PG!D686,Entrada!$L$7:$L$3006)/SUMIF(Entrada!$D$7:$D$3006,PG!D686,Entrada!$H$7:$H$3006)</f>
        <v>#DIV/0!</v>
      </c>
      <c r="L686" s="76">
        <f>SUMIF(Saída!$D$7:$D$3006,PG!D686,Saída!$G$7:$G$3006)</f>
        <v>0</v>
      </c>
      <c r="M686" s="76">
        <f>SUMIF(Saída!$D$7:$D$3006,PG!D686,Saída!$I$7:$I$3006)</f>
        <v>0</v>
      </c>
      <c r="N686" s="77">
        <f t="shared" si="40"/>
        <v>0</v>
      </c>
      <c r="O686" s="77">
        <f t="shared" si="41"/>
        <v>0</v>
      </c>
      <c r="P686" s="78">
        <f t="shared" si="42"/>
        <v>0</v>
      </c>
      <c r="Q686" s="99" t="str">
        <f t="shared" si="43"/>
        <v/>
      </c>
      <c r="R686" s="99"/>
      <c r="S686" s="69"/>
      <c r="T686" s="69"/>
      <c r="U686" s="69"/>
      <c r="V686" s="69"/>
      <c r="W686" s="69"/>
      <c r="X686" s="69"/>
      <c r="Y686" s="69"/>
      <c r="Z686" s="69"/>
    </row>
    <row r="687" spans="3:26" ht="30" customHeight="1">
      <c r="C687" s="32"/>
      <c r="D687" s="12"/>
      <c r="E687" s="33"/>
      <c r="F687" s="34"/>
      <c r="G687" s="35"/>
      <c r="H687" s="36"/>
      <c r="I687" s="2">
        <v>681</v>
      </c>
      <c r="J687" s="76">
        <f>SUMIF(Entrada!$D$7:$D$3006,D687,Entrada!$H$7:$H$3006)</f>
        <v>0</v>
      </c>
      <c r="K687" s="76" t="e">
        <f>SUMIF(Entrada!$D$7:$D$3006,PG!D687,Entrada!$L$7:$L$3006)/SUMIF(Entrada!$D$7:$D$3006,PG!D687,Entrada!$H$7:$H$3006)</f>
        <v>#DIV/0!</v>
      </c>
      <c r="L687" s="76">
        <f>SUMIF(Saída!$D$7:$D$3006,PG!D687,Saída!$G$7:$G$3006)</f>
        <v>0</v>
      </c>
      <c r="M687" s="76">
        <f>SUMIF(Saída!$D$7:$D$3006,PG!D687,Saída!$I$7:$I$3006)</f>
        <v>0</v>
      </c>
      <c r="N687" s="77">
        <f t="shared" si="40"/>
        <v>0</v>
      </c>
      <c r="O687" s="77">
        <f t="shared" si="41"/>
        <v>0</v>
      </c>
      <c r="P687" s="78">
        <f t="shared" si="42"/>
        <v>0</v>
      </c>
      <c r="Q687" s="99" t="str">
        <f t="shared" si="43"/>
        <v/>
      </c>
      <c r="R687" s="99"/>
      <c r="S687" s="69"/>
      <c r="T687" s="69"/>
      <c r="U687" s="69"/>
      <c r="V687" s="69"/>
      <c r="W687" s="69"/>
      <c r="X687" s="69"/>
      <c r="Y687" s="69"/>
      <c r="Z687" s="69"/>
    </row>
    <row r="688" spans="3:26" ht="30" customHeight="1">
      <c r="C688" s="32"/>
      <c r="D688" s="12"/>
      <c r="E688" s="33"/>
      <c r="F688" s="34"/>
      <c r="G688" s="35"/>
      <c r="H688" s="36"/>
      <c r="I688" s="2">
        <v>682</v>
      </c>
      <c r="J688" s="76">
        <f>SUMIF(Entrada!$D$7:$D$3006,D688,Entrada!$H$7:$H$3006)</f>
        <v>0</v>
      </c>
      <c r="K688" s="76" t="e">
        <f>SUMIF(Entrada!$D$7:$D$3006,PG!D688,Entrada!$L$7:$L$3006)/SUMIF(Entrada!$D$7:$D$3006,PG!D688,Entrada!$H$7:$H$3006)</f>
        <v>#DIV/0!</v>
      </c>
      <c r="L688" s="76">
        <f>SUMIF(Saída!$D$7:$D$3006,PG!D688,Saída!$G$7:$G$3006)</f>
        <v>0</v>
      </c>
      <c r="M688" s="76">
        <f>SUMIF(Saída!$D$7:$D$3006,PG!D688,Saída!$I$7:$I$3006)</f>
        <v>0</v>
      </c>
      <c r="N688" s="77">
        <f t="shared" si="40"/>
        <v>0</v>
      </c>
      <c r="O688" s="77">
        <f t="shared" si="41"/>
        <v>0</v>
      </c>
      <c r="P688" s="78">
        <f t="shared" si="42"/>
        <v>0</v>
      </c>
      <c r="Q688" s="99" t="str">
        <f t="shared" si="43"/>
        <v/>
      </c>
      <c r="R688" s="99"/>
      <c r="S688" s="69"/>
      <c r="T688" s="69"/>
      <c r="U688" s="69"/>
      <c r="V688" s="69"/>
      <c r="W688" s="69"/>
      <c r="X688" s="69"/>
      <c r="Y688" s="69"/>
      <c r="Z688" s="69"/>
    </row>
    <row r="689" spans="3:26" ht="30" customHeight="1">
      <c r="C689" s="32"/>
      <c r="D689" s="12"/>
      <c r="E689" s="33"/>
      <c r="F689" s="34"/>
      <c r="G689" s="35"/>
      <c r="H689" s="36"/>
      <c r="I689" s="2">
        <v>683</v>
      </c>
      <c r="J689" s="76">
        <f>SUMIF(Entrada!$D$7:$D$3006,D689,Entrada!$H$7:$H$3006)</f>
        <v>0</v>
      </c>
      <c r="K689" s="76" t="e">
        <f>SUMIF(Entrada!$D$7:$D$3006,PG!D689,Entrada!$L$7:$L$3006)/SUMIF(Entrada!$D$7:$D$3006,PG!D689,Entrada!$H$7:$H$3006)</f>
        <v>#DIV/0!</v>
      </c>
      <c r="L689" s="76">
        <f>SUMIF(Saída!$D$7:$D$3006,PG!D689,Saída!$G$7:$G$3006)</f>
        <v>0</v>
      </c>
      <c r="M689" s="76">
        <f>SUMIF(Saída!$D$7:$D$3006,PG!D689,Saída!$I$7:$I$3006)</f>
        <v>0</v>
      </c>
      <c r="N689" s="77">
        <f t="shared" si="40"/>
        <v>0</v>
      </c>
      <c r="O689" s="77">
        <f t="shared" si="41"/>
        <v>0</v>
      </c>
      <c r="P689" s="78">
        <f t="shared" si="42"/>
        <v>0</v>
      </c>
      <c r="Q689" s="99" t="str">
        <f t="shared" si="43"/>
        <v/>
      </c>
      <c r="R689" s="99"/>
      <c r="S689" s="69"/>
      <c r="T689" s="69"/>
      <c r="U689" s="69"/>
      <c r="V689" s="69"/>
      <c r="W689" s="69"/>
      <c r="X689" s="69"/>
      <c r="Y689" s="69"/>
      <c r="Z689" s="69"/>
    </row>
    <row r="690" spans="3:26" ht="30" customHeight="1">
      <c r="C690" s="32"/>
      <c r="D690" s="12"/>
      <c r="E690" s="33"/>
      <c r="F690" s="34"/>
      <c r="G690" s="35"/>
      <c r="H690" s="36"/>
      <c r="I690" s="2">
        <v>684</v>
      </c>
      <c r="J690" s="76">
        <f>SUMIF(Entrada!$D$7:$D$3006,D690,Entrada!$H$7:$H$3006)</f>
        <v>0</v>
      </c>
      <c r="K690" s="76" t="e">
        <f>SUMIF(Entrada!$D$7:$D$3006,PG!D690,Entrada!$L$7:$L$3006)/SUMIF(Entrada!$D$7:$D$3006,PG!D690,Entrada!$H$7:$H$3006)</f>
        <v>#DIV/0!</v>
      </c>
      <c r="L690" s="76">
        <f>SUMIF(Saída!$D$7:$D$3006,PG!D690,Saída!$G$7:$G$3006)</f>
        <v>0</v>
      </c>
      <c r="M690" s="76">
        <f>SUMIF(Saída!$D$7:$D$3006,PG!D690,Saída!$I$7:$I$3006)</f>
        <v>0</v>
      </c>
      <c r="N690" s="77">
        <f t="shared" si="40"/>
        <v>0</v>
      </c>
      <c r="O690" s="77">
        <f t="shared" si="41"/>
        <v>0</v>
      </c>
      <c r="P690" s="78">
        <f t="shared" si="42"/>
        <v>0</v>
      </c>
      <c r="Q690" s="99" t="str">
        <f t="shared" si="43"/>
        <v/>
      </c>
      <c r="R690" s="99"/>
      <c r="S690" s="69"/>
      <c r="T690" s="69"/>
      <c r="U690" s="69"/>
      <c r="V690" s="69"/>
      <c r="W690" s="69"/>
      <c r="X690" s="69"/>
      <c r="Y690" s="69"/>
      <c r="Z690" s="69"/>
    </row>
    <row r="691" spans="3:26" ht="30" customHeight="1">
      <c r="C691" s="32"/>
      <c r="D691" s="12"/>
      <c r="E691" s="33"/>
      <c r="F691" s="34"/>
      <c r="G691" s="35"/>
      <c r="H691" s="36"/>
      <c r="I691" s="2">
        <v>685</v>
      </c>
      <c r="J691" s="76">
        <f>SUMIF(Entrada!$D$7:$D$3006,D691,Entrada!$H$7:$H$3006)</f>
        <v>0</v>
      </c>
      <c r="K691" s="76" t="e">
        <f>SUMIF(Entrada!$D$7:$D$3006,PG!D691,Entrada!$L$7:$L$3006)/SUMIF(Entrada!$D$7:$D$3006,PG!D691,Entrada!$H$7:$H$3006)</f>
        <v>#DIV/0!</v>
      </c>
      <c r="L691" s="76">
        <f>SUMIF(Saída!$D$7:$D$3006,PG!D691,Saída!$G$7:$G$3006)</f>
        <v>0</v>
      </c>
      <c r="M691" s="76">
        <f>SUMIF(Saída!$D$7:$D$3006,PG!D691,Saída!$I$7:$I$3006)</f>
        <v>0</v>
      </c>
      <c r="N691" s="77">
        <f t="shared" si="40"/>
        <v>0</v>
      </c>
      <c r="O691" s="77">
        <f t="shared" si="41"/>
        <v>0</v>
      </c>
      <c r="P691" s="78">
        <f t="shared" si="42"/>
        <v>0</v>
      </c>
      <c r="Q691" s="99" t="str">
        <f t="shared" si="43"/>
        <v/>
      </c>
      <c r="R691" s="99"/>
      <c r="S691" s="69"/>
      <c r="T691" s="69"/>
      <c r="U691" s="69"/>
      <c r="V691" s="69"/>
      <c r="W691" s="69"/>
      <c r="X691" s="69"/>
      <c r="Y691" s="69"/>
      <c r="Z691" s="69"/>
    </row>
    <row r="692" spans="3:26" ht="30" customHeight="1">
      <c r="C692" s="32"/>
      <c r="D692" s="12"/>
      <c r="E692" s="33"/>
      <c r="F692" s="34"/>
      <c r="G692" s="35"/>
      <c r="H692" s="36"/>
      <c r="I692" s="2">
        <v>686</v>
      </c>
      <c r="J692" s="76">
        <f>SUMIF(Entrada!$D$7:$D$3006,D692,Entrada!$H$7:$H$3006)</f>
        <v>0</v>
      </c>
      <c r="K692" s="76" t="e">
        <f>SUMIF(Entrada!$D$7:$D$3006,PG!D692,Entrada!$L$7:$L$3006)/SUMIF(Entrada!$D$7:$D$3006,PG!D692,Entrada!$H$7:$H$3006)</f>
        <v>#DIV/0!</v>
      </c>
      <c r="L692" s="76">
        <f>SUMIF(Saída!$D$7:$D$3006,PG!D692,Saída!$G$7:$G$3006)</f>
        <v>0</v>
      </c>
      <c r="M692" s="76">
        <f>SUMIF(Saída!$D$7:$D$3006,PG!D692,Saída!$I$7:$I$3006)</f>
        <v>0</v>
      </c>
      <c r="N692" s="77">
        <f t="shared" si="40"/>
        <v>0</v>
      </c>
      <c r="O692" s="77">
        <f t="shared" si="41"/>
        <v>0</v>
      </c>
      <c r="P692" s="78">
        <f t="shared" si="42"/>
        <v>0</v>
      </c>
      <c r="Q692" s="99" t="str">
        <f t="shared" si="43"/>
        <v/>
      </c>
      <c r="R692" s="99"/>
      <c r="S692" s="69"/>
      <c r="T692" s="69"/>
      <c r="U692" s="69"/>
      <c r="V692" s="69"/>
      <c r="W692" s="69"/>
      <c r="X692" s="69"/>
      <c r="Y692" s="69"/>
      <c r="Z692" s="69"/>
    </row>
    <row r="693" spans="3:26" ht="30" customHeight="1">
      <c r="C693" s="32"/>
      <c r="D693" s="12"/>
      <c r="E693" s="33"/>
      <c r="F693" s="34"/>
      <c r="G693" s="35"/>
      <c r="H693" s="36"/>
      <c r="I693" s="2">
        <v>687</v>
      </c>
      <c r="J693" s="76">
        <f>SUMIF(Entrada!$D$7:$D$3006,D693,Entrada!$H$7:$H$3006)</f>
        <v>0</v>
      </c>
      <c r="K693" s="76" t="e">
        <f>SUMIF(Entrada!$D$7:$D$3006,PG!D693,Entrada!$L$7:$L$3006)/SUMIF(Entrada!$D$7:$D$3006,PG!D693,Entrada!$H$7:$H$3006)</f>
        <v>#DIV/0!</v>
      </c>
      <c r="L693" s="76">
        <f>SUMIF(Saída!$D$7:$D$3006,PG!D693,Saída!$G$7:$G$3006)</f>
        <v>0</v>
      </c>
      <c r="M693" s="76">
        <f>SUMIF(Saída!$D$7:$D$3006,PG!D693,Saída!$I$7:$I$3006)</f>
        <v>0</v>
      </c>
      <c r="N693" s="77">
        <f t="shared" si="40"/>
        <v>0</v>
      </c>
      <c r="O693" s="77">
        <f t="shared" si="41"/>
        <v>0</v>
      </c>
      <c r="P693" s="78">
        <f t="shared" si="42"/>
        <v>0</v>
      </c>
      <c r="Q693" s="99" t="str">
        <f t="shared" si="43"/>
        <v/>
      </c>
      <c r="R693" s="99"/>
      <c r="S693" s="69"/>
      <c r="T693" s="69"/>
      <c r="U693" s="69"/>
      <c r="V693" s="69"/>
      <c r="W693" s="69"/>
      <c r="X693" s="69"/>
      <c r="Y693" s="69"/>
      <c r="Z693" s="69"/>
    </row>
    <row r="694" spans="3:26" ht="30" customHeight="1">
      <c r="C694" s="32"/>
      <c r="D694" s="12"/>
      <c r="E694" s="33"/>
      <c r="F694" s="34"/>
      <c r="G694" s="35"/>
      <c r="H694" s="36"/>
      <c r="I694" s="2">
        <v>688</v>
      </c>
      <c r="J694" s="76">
        <f>SUMIF(Entrada!$D$7:$D$3006,D694,Entrada!$H$7:$H$3006)</f>
        <v>0</v>
      </c>
      <c r="K694" s="76" t="e">
        <f>SUMIF(Entrada!$D$7:$D$3006,PG!D694,Entrada!$L$7:$L$3006)/SUMIF(Entrada!$D$7:$D$3006,PG!D694,Entrada!$H$7:$H$3006)</f>
        <v>#DIV/0!</v>
      </c>
      <c r="L694" s="76">
        <f>SUMIF(Saída!$D$7:$D$3006,PG!D694,Saída!$G$7:$G$3006)</f>
        <v>0</v>
      </c>
      <c r="M694" s="76">
        <f>SUMIF(Saída!$D$7:$D$3006,PG!D694,Saída!$I$7:$I$3006)</f>
        <v>0</v>
      </c>
      <c r="N694" s="77">
        <f t="shared" si="40"/>
        <v>0</v>
      </c>
      <c r="O694" s="77">
        <f t="shared" si="41"/>
        <v>0</v>
      </c>
      <c r="P694" s="78">
        <f t="shared" si="42"/>
        <v>0</v>
      </c>
      <c r="Q694" s="99" t="str">
        <f t="shared" si="43"/>
        <v/>
      </c>
      <c r="R694" s="99"/>
      <c r="S694" s="69"/>
      <c r="T694" s="69"/>
      <c r="U694" s="69"/>
      <c r="V694" s="69"/>
      <c r="W694" s="69"/>
      <c r="X694" s="69"/>
      <c r="Y694" s="69"/>
      <c r="Z694" s="69"/>
    </row>
    <row r="695" spans="3:26" ht="30" customHeight="1">
      <c r="C695" s="32"/>
      <c r="D695" s="12"/>
      <c r="E695" s="33"/>
      <c r="F695" s="34"/>
      <c r="G695" s="35"/>
      <c r="H695" s="36"/>
      <c r="I695" s="2">
        <v>689</v>
      </c>
      <c r="J695" s="76">
        <f>SUMIF(Entrada!$D$7:$D$3006,D695,Entrada!$H$7:$H$3006)</f>
        <v>0</v>
      </c>
      <c r="K695" s="76" t="e">
        <f>SUMIF(Entrada!$D$7:$D$3006,PG!D695,Entrada!$L$7:$L$3006)/SUMIF(Entrada!$D$7:$D$3006,PG!D695,Entrada!$H$7:$H$3006)</f>
        <v>#DIV/0!</v>
      </c>
      <c r="L695" s="76">
        <f>SUMIF(Saída!$D$7:$D$3006,PG!D695,Saída!$G$7:$G$3006)</f>
        <v>0</v>
      </c>
      <c r="M695" s="76">
        <f>SUMIF(Saída!$D$7:$D$3006,PG!D695,Saída!$I$7:$I$3006)</f>
        <v>0</v>
      </c>
      <c r="N695" s="77">
        <f t="shared" si="40"/>
        <v>0</v>
      </c>
      <c r="O695" s="77">
        <f t="shared" si="41"/>
        <v>0</v>
      </c>
      <c r="P695" s="78">
        <f t="shared" si="42"/>
        <v>0</v>
      </c>
      <c r="Q695" s="99" t="str">
        <f t="shared" si="43"/>
        <v/>
      </c>
      <c r="R695" s="99"/>
      <c r="S695" s="69"/>
      <c r="T695" s="69"/>
      <c r="U695" s="69"/>
      <c r="V695" s="69"/>
      <c r="W695" s="69"/>
      <c r="X695" s="69"/>
      <c r="Y695" s="69"/>
      <c r="Z695" s="69"/>
    </row>
    <row r="696" spans="3:26" ht="30" customHeight="1">
      <c r="C696" s="32"/>
      <c r="D696" s="12"/>
      <c r="E696" s="33"/>
      <c r="F696" s="34"/>
      <c r="G696" s="35"/>
      <c r="H696" s="36"/>
      <c r="I696" s="2">
        <v>690</v>
      </c>
      <c r="J696" s="76">
        <f>SUMIF(Entrada!$D$7:$D$3006,D696,Entrada!$H$7:$H$3006)</f>
        <v>0</v>
      </c>
      <c r="K696" s="76" t="e">
        <f>SUMIF(Entrada!$D$7:$D$3006,PG!D696,Entrada!$L$7:$L$3006)/SUMIF(Entrada!$D$7:$D$3006,PG!D696,Entrada!$H$7:$H$3006)</f>
        <v>#DIV/0!</v>
      </c>
      <c r="L696" s="76">
        <f>SUMIF(Saída!$D$7:$D$3006,PG!D696,Saída!$G$7:$G$3006)</f>
        <v>0</v>
      </c>
      <c r="M696" s="76">
        <f>SUMIF(Saída!$D$7:$D$3006,PG!D696,Saída!$I$7:$I$3006)</f>
        <v>0</v>
      </c>
      <c r="N696" s="77">
        <f t="shared" si="40"/>
        <v>0</v>
      </c>
      <c r="O696" s="77">
        <f t="shared" si="41"/>
        <v>0</v>
      </c>
      <c r="P696" s="78">
        <f t="shared" si="42"/>
        <v>0</v>
      </c>
      <c r="Q696" s="99" t="str">
        <f t="shared" si="43"/>
        <v/>
      </c>
      <c r="R696" s="99"/>
      <c r="S696" s="69"/>
      <c r="T696" s="69"/>
      <c r="U696" s="69"/>
      <c r="V696" s="69"/>
      <c r="W696" s="69"/>
      <c r="X696" s="69"/>
      <c r="Y696" s="69"/>
      <c r="Z696" s="69"/>
    </row>
    <row r="697" spans="3:26" ht="30" customHeight="1">
      <c r="C697" s="32"/>
      <c r="D697" s="12"/>
      <c r="E697" s="33"/>
      <c r="F697" s="34"/>
      <c r="G697" s="35"/>
      <c r="H697" s="36"/>
      <c r="I697" s="2">
        <v>691</v>
      </c>
      <c r="J697" s="76">
        <f>SUMIF(Entrada!$D$7:$D$3006,D697,Entrada!$H$7:$H$3006)</f>
        <v>0</v>
      </c>
      <c r="K697" s="76" t="e">
        <f>SUMIF(Entrada!$D$7:$D$3006,PG!D697,Entrada!$L$7:$L$3006)/SUMIF(Entrada!$D$7:$D$3006,PG!D697,Entrada!$H$7:$H$3006)</f>
        <v>#DIV/0!</v>
      </c>
      <c r="L697" s="76">
        <f>SUMIF(Saída!$D$7:$D$3006,PG!D697,Saída!$G$7:$G$3006)</f>
        <v>0</v>
      </c>
      <c r="M697" s="76">
        <f>SUMIF(Saída!$D$7:$D$3006,PG!D697,Saída!$I$7:$I$3006)</f>
        <v>0</v>
      </c>
      <c r="N697" s="77">
        <f t="shared" si="40"/>
        <v>0</v>
      </c>
      <c r="O697" s="77">
        <f t="shared" si="41"/>
        <v>0</v>
      </c>
      <c r="P697" s="78">
        <f t="shared" si="42"/>
        <v>0</v>
      </c>
      <c r="Q697" s="99" t="str">
        <f t="shared" si="43"/>
        <v/>
      </c>
      <c r="R697" s="99"/>
      <c r="S697" s="69"/>
      <c r="T697" s="69"/>
      <c r="U697" s="69"/>
      <c r="V697" s="69"/>
      <c r="W697" s="69"/>
      <c r="X697" s="69"/>
      <c r="Y697" s="69"/>
      <c r="Z697" s="69"/>
    </row>
    <row r="698" spans="3:26" ht="30" customHeight="1">
      <c r="C698" s="32"/>
      <c r="D698" s="12"/>
      <c r="E698" s="33"/>
      <c r="F698" s="34"/>
      <c r="G698" s="35"/>
      <c r="H698" s="36"/>
      <c r="I698" s="2">
        <v>692</v>
      </c>
      <c r="J698" s="76">
        <f>SUMIF(Entrada!$D$7:$D$3006,D698,Entrada!$H$7:$H$3006)</f>
        <v>0</v>
      </c>
      <c r="K698" s="76" t="e">
        <f>SUMIF(Entrada!$D$7:$D$3006,PG!D698,Entrada!$L$7:$L$3006)/SUMIF(Entrada!$D$7:$D$3006,PG!D698,Entrada!$H$7:$H$3006)</f>
        <v>#DIV/0!</v>
      </c>
      <c r="L698" s="76">
        <f>SUMIF(Saída!$D$7:$D$3006,PG!D698,Saída!$G$7:$G$3006)</f>
        <v>0</v>
      </c>
      <c r="M698" s="76">
        <f>SUMIF(Saída!$D$7:$D$3006,PG!D698,Saída!$I$7:$I$3006)</f>
        <v>0</v>
      </c>
      <c r="N698" s="77">
        <f t="shared" si="40"/>
        <v>0</v>
      </c>
      <c r="O698" s="77">
        <f t="shared" si="41"/>
        <v>0</v>
      </c>
      <c r="P698" s="78">
        <f t="shared" si="42"/>
        <v>0</v>
      </c>
      <c r="Q698" s="99" t="str">
        <f t="shared" si="43"/>
        <v/>
      </c>
      <c r="R698" s="99"/>
      <c r="S698" s="69"/>
      <c r="T698" s="69"/>
      <c r="U698" s="69"/>
      <c r="V698" s="69"/>
      <c r="W698" s="69"/>
      <c r="X698" s="69"/>
      <c r="Y698" s="69"/>
      <c r="Z698" s="69"/>
    </row>
    <row r="699" spans="3:26" ht="30" customHeight="1">
      <c r="C699" s="32"/>
      <c r="D699" s="12"/>
      <c r="E699" s="33"/>
      <c r="F699" s="34"/>
      <c r="G699" s="35"/>
      <c r="H699" s="36"/>
      <c r="I699" s="2">
        <v>693</v>
      </c>
      <c r="J699" s="76">
        <f>SUMIF(Entrada!$D$7:$D$3006,D699,Entrada!$H$7:$H$3006)</f>
        <v>0</v>
      </c>
      <c r="K699" s="76" t="e">
        <f>SUMIF(Entrada!$D$7:$D$3006,PG!D699,Entrada!$L$7:$L$3006)/SUMIF(Entrada!$D$7:$D$3006,PG!D699,Entrada!$H$7:$H$3006)</f>
        <v>#DIV/0!</v>
      </c>
      <c r="L699" s="76">
        <f>SUMIF(Saída!$D$7:$D$3006,PG!D699,Saída!$G$7:$G$3006)</f>
        <v>0</v>
      </c>
      <c r="M699" s="76">
        <f>SUMIF(Saída!$D$7:$D$3006,PG!D699,Saída!$I$7:$I$3006)</f>
        <v>0</v>
      </c>
      <c r="N699" s="77">
        <f t="shared" si="40"/>
        <v>0</v>
      </c>
      <c r="O699" s="77">
        <f t="shared" si="41"/>
        <v>0</v>
      </c>
      <c r="P699" s="78">
        <f t="shared" si="42"/>
        <v>0</v>
      </c>
      <c r="Q699" s="99" t="str">
        <f t="shared" si="43"/>
        <v/>
      </c>
      <c r="R699" s="99"/>
      <c r="S699" s="69"/>
      <c r="T699" s="69"/>
      <c r="U699" s="69"/>
      <c r="V699" s="69"/>
      <c r="W699" s="69"/>
      <c r="X699" s="69"/>
      <c r="Y699" s="69"/>
      <c r="Z699" s="69"/>
    </row>
    <row r="700" spans="3:26" ht="30" customHeight="1">
      <c r="C700" s="32"/>
      <c r="D700" s="12"/>
      <c r="E700" s="33"/>
      <c r="F700" s="34"/>
      <c r="G700" s="35"/>
      <c r="H700" s="36"/>
      <c r="I700" s="2">
        <v>694</v>
      </c>
      <c r="J700" s="76">
        <f>SUMIF(Entrada!$D$7:$D$3006,D700,Entrada!$H$7:$H$3006)</f>
        <v>0</v>
      </c>
      <c r="K700" s="76" t="e">
        <f>SUMIF(Entrada!$D$7:$D$3006,PG!D700,Entrada!$L$7:$L$3006)/SUMIF(Entrada!$D$7:$D$3006,PG!D700,Entrada!$H$7:$H$3006)</f>
        <v>#DIV/0!</v>
      </c>
      <c r="L700" s="76">
        <f>SUMIF(Saída!$D$7:$D$3006,PG!D700,Saída!$G$7:$G$3006)</f>
        <v>0</v>
      </c>
      <c r="M700" s="76">
        <f>SUMIF(Saída!$D$7:$D$3006,PG!D700,Saída!$I$7:$I$3006)</f>
        <v>0</v>
      </c>
      <c r="N700" s="77">
        <f t="shared" si="40"/>
        <v>0</v>
      </c>
      <c r="O700" s="77">
        <f t="shared" si="41"/>
        <v>0</v>
      </c>
      <c r="P700" s="78">
        <f t="shared" si="42"/>
        <v>0</v>
      </c>
      <c r="Q700" s="99" t="str">
        <f t="shared" si="43"/>
        <v/>
      </c>
      <c r="R700" s="99"/>
      <c r="S700" s="69"/>
      <c r="T700" s="69"/>
      <c r="U700" s="69"/>
      <c r="V700" s="69"/>
      <c r="W700" s="69"/>
      <c r="X700" s="69"/>
      <c r="Y700" s="69"/>
      <c r="Z700" s="69"/>
    </row>
    <row r="701" spans="3:26" ht="30" customHeight="1">
      <c r="C701" s="32"/>
      <c r="D701" s="12"/>
      <c r="E701" s="33"/>
      <c r="F701" s="34"/>
      <c r="G701" s="35"/>
      <c r="H701" s="36"/>
      <c r="I701" s="2">
        <v>695</v>
      </c>
      <c r="J701" s="76">
        <f>SUMIF(Entrada!$D$7:$D$3006,D701,Entrada!$H$7:$H$3006)</f>
        <v>0</v>
      </c>
      <c r="K701" s="76" t="e">
        <f>SUMIF(Entrada!$D$7:$D$3006,PG!D701,Entrada!$L$7:$L$3006)/SUMIF(Entrada!$D$7:$D$3006,PG!D701,Entrada!$H$7:$H$3006)</f>
        <v>#DIV/0!</v>
      </c>
      <c r="L701" s="76">
        <f>SUMIF(Saída!$D$7:$D$3006,PG!D701,Saída!$G$7:$G$3006)</f>
        <v>0</v>
      </c>
      <c r="M701" s="76">
        <f>SUMIF(Saída!$D$7:$D$3006,PG!D701,Saída!$I$7:$I$3006)</f>
        <v>0</v>
      </c>
      <c r="N701" s="77">
        <f t="shared" si="40"/>
        <v>0</v>
      </c>
      <c r="O701" s="77">
        <f t="shared" si="41"/>
        <v>0</v>
      </c>
      <c r="P701" s="78">
        <f t="shared" si="42"/>
        <v>0</v>
      </c>
      <c r="Q701" s="99" t="str">
        <f t="shared" si="43"/>
        <v/>
      </c>
      <c r="R701" s="99"/>
      <c r="S701" s="69"/>
      <c r="T701" s="69"/>
      <c r="U701" s="69"/>
      <c r="V701" s="69"/>
      <c r="W701" s="69"/>
      <c r="X701" s="69"/>
      <c r="Y701" s="69"/>
      <c r="Z701" s="69"/>
    </row>
    <row r="702" spans="3:26" ht="30" customHeight="1">
      <c r="C702" s="32"/>
      <c r="D702" s="12"/>
      <c r="E702" s="33"/>
      <c r="F702" s="34"/>
      <c r="G702" s="35"/>
      <c r="H702" s="36"/>
      <c r="I702" s="2">
        <v>696</v>
      </c>
      <c r="J702" s="76">
        <f>SUMIF(Entrada!$D$7:$D$3006,D702,Entrada!$H$7:$H$3006)</f>
        <v>0</v>
      </c>
      <c r="K702" s="76" t="e">
        <f>SUMIF(Entrada!$D$7:$D$3006,PG!D702,Entrada!$L$7:$L$3006)/SUMIF(Entrada!$D$7:$D$3006,PG!D702,Entrada!$H$7:$H$3006)</f>
        <v>#DIV/0!</v>
      </c>
      <c r="L702" s="76">
        <f>SUMIF(Saída!$D$7:$D$3006,PG!D702,Saída!$G$7:$G$3006)</f>
        <v>0</v>
      </c>
      <c r="M702" s="76">
        <f>SUMIF(Saída!$D$7:$D$3006,PG!D702,Saída!$I$7:$I$3006)</f>
        <v>0</v>
      </c>
      <c r="N702" s="77">
        <f t="shared" si="40"/>
        <v>0</v>
      </c>
      <c r="O702" s="77">
        <f t="shared" si="41"/>
        <v>0</v>
      </c>
      <c r="P702" s="78">
        <f t="shared" si="42"/>
        <v>0</v>
      </c>
      <c r="Q702" s="99" t="str">
        <f t="shared" si="43"/>
        <v/>
      </c>
      <c r="R702" s="99"/>
      <c r="S702" s="69"/>
      <c r="T702" s="69"/>
      <c r="U702" s="69"/>
      <c r="V702" s="69"/>
      <c r="W702" s="69"/>
      <c r="X702" s="69"/>
      <c r="Y702" s="69"/>
      <c r="Z702" s="69"/>
    </row>
    <row r="703" spans="3:26" ht="30" customHeight="1">
      <c r="C703" s="32"/>
      <c r="D703" s="12"/>
      <c r="E703" s="33"/>
      <c r="F703" s="34"/>
      <c r="G703" s="35"/>
      <c r="H703" s="36"/>
      <c r="I703" s="2">
        <v>697</v>
      </c>
      <c r="J703" s="76">
        <f>SUMIF(Entrada!$D$7:$D$3006,D703,Entrada!$H$7:$H$3006)</f>
        <v>0</v>
      </c>
      <c r="K703" s="76" t="e">
        <f>SUMIF(Entrada!$D$7:$D$3006,PG!D703,Entrada!$L$7:$L$3006)/SUMIF(Entrada!$D$7:$D$3006,PG!D703,Entrada!$H$7:$H$3006)</f>
        <v>#DIV/0!</v>
      </c>
      <c r="L703" s="76">
        <f>SUMIF(Saída!$D$7:$D$3006,PG!D703,Saída!$G$7:$G$3006)</f>
        <v>0</v>
      </c>
      <c r="M703" s="76">
        <f>SUMIF(Saída!$D$7:$D$3006,PG!D703,Saída!$I$7:$I$3006)</f>
        <v>0</v>
      </c>
      <c r="N703" s="77">
        <f t="shared" si="40"/>
        <v>0</v>
      </c>
      <c r="O703" s="77">
        <f t="shared" si="41"/>
        <v>0</v>
      </c>
      <c r="P703" s="78">
        <f t="shared" si="42"/>
        <v>0</v>
      </c>
      <c r="Q703" s="99" t="str">
        <f t="shared" si="43"/>
        <v/>
      </c>
      <c r="R703" s="99"/>
      <c r="S703" s="69"/>
      <c r="T703" s="69"/>
      <c r="U703" s="69"/>
      <c r="V703" s="69"/>
      <c r="W703" s="69"/>
      <c r="X703" s="69"/>
      <c r="Y703" s="69"/>
      <c r="Z703" s="69"/>
    </row>
    <row r="704" spans="3:26" ht="30" customHeight="1">
      <c r="C704" s="32"/>
      <c r="D704" s="12"/>
      <c r="E704" s="33"/>
      <c r="F704" s="34"/>
      <c r="G704" s="35"/>
      <c r="H704" s="36"/>
      <c r="I704" s="2">
        <v>698</v>
      </c>
      <c r="J704" s="76">
        <f>SUMIF(Entrada!$D$7:$D$3006,D704,Entrada!$H$7:$H$3006)</f>
        <v>0</v>
      </c>
      <c r="K704" s="76" t="e">
        <f>SUMIF(Entrada!$D$7:$D$3006,PG!D704,Entrada!$L$7:$L$3006)/SUMIF(Entrada!$D$7:$D$3006,PG!D704,Entrada!$H$7:$H$3006)</f>
        <v>#DIV/0!</v>
      </c>
      <c r="L704" s="76">
        <f>SUMIF(Saída!$D$7:$D$3006,PG!D704,Saída!$G$7:$G$3006)</f>
        <v>0</v>
      </c>
      <c r="M704" s="76">
        <f>SUMIF(Saída!$D$7:$D$3006,PG!D704,Saída!$I$7:$I$3006)</f>
        <v>0</v>
      </c>
      <c r="N704" s="77">
        <f t="shared" si="40"/>
        <v>0</v>
      </c>
      <c r="O704" s="77">
        <f t="shared" si="41"/>
        <v>0</v>
      </c>
      <c r="P704" s="78">
        <f t="shared" si="42"/>
        <v>0</v>
      </c>
      <c r="Q704" s="99" t="str">
        <f t="shared" si="43"/>
        <v/>
      </c>
      <c r="R704" s="99"/>
      <c r="S704" s="69"/>
      <c r="T704" s="69"/>
      <c r="U704" s="69"/>
      <c r="V704" s="69"/>
      <c r="W704" s="69"/>
      <c r="X704" s="69"/>
      <c r="Y704" s="69"/>
      <c r="Z704" s="69"/>
    </row>
    <row r="705" spans="3:26" ht="30" customHeight="1">
      <c r="C705" s="32"/>
      <c r="D705" s="12"/>
      <c r="E705" s="33"/>
      <c r="F705" s="34"/>
      <c r="G705" s="35"/>
      <c r="H705" s="36"/>
      <c r="I705" s="2">
        <v>699</v>
      </c>
      <c r="J705" s="76">
        <f>SUMIF(Entrada!$D$7:$D$3006,D705,Entrada!$H$7:$H$3006)</f>
        <v>0</v>
      </c>
      <c r="K705" s="76" t="e">
        <f>SUMIF(Entrada!$D$7:$D$3006,PG!D705,Entrada!$L$7:$L$3006)/SUMIF(Entrada!$D$7:$D$3006,PG!D705,Entrada!$H$7:$H$3006)</f>
        <v>#DIV/0!</v>
      </c>
      <c r="L705" s="76">
        <f>SUMIF(Saída!$D$7:$D$3006,PG!D705,Saída!$G$7:$G$3006)</f>
        <v>0</v>
      </c>
      <c r="M705" s="76">
        <f>SUMIF(Saída!$D$7:$D$3006,PG!D705,Saída!$I$7:$I$3006)</f>
        <v>0</v>
      </c>
      <c r="N705" s="77">
        <f t="shared" si="40"/>
        <v>0</v>
      </c>
      <c r="O705" s="77">
        <f t="shared" si="41"/>
        <v>0</v>
      </c>
      <c r="P705" s="78">
        <f t="shared" si="42"/>
        <v>0</v>
      </c>
      <c r="Q705" s="99" t="str">
        <f t="shared" si="43"/>
        <v/>
      </c>
      <c r="R705" s="99"/>
      <c r="S705" s="69"/>
      <c r="T705" s="69"/>
      <c r="U705" s="69"/>
      <c r="V705" s="69"/>
      <c r="W705" s="69"/>
      <c r="X705" s="69"/>
      <c r="Y705" s="69"/>
      <c r="Z705" s="69"/>
    </row>
    <row r="706" spans="3:26" ht="30" customHeight="1">
      <c r="C706" s="32"/>
      <c r="D706" s="12"/>
      <c r="E706" s="33"/>
      <c r="F706" s="34"/>
      <c r="G706" s="35"/>
      <c r="H706" s="36"/>
      <c r="I706" s="2">
        <v>700</v>
      </c>
      <c r="J706" s="76">
        <f>SUMIF(Entrada!$D$7:$D$3006,D706,Entrada!$H$7:$H$3006)</f>
        <v>0</v>
      </c>
      <c r="K706" s="76" t="e">
        <f>SUMIF(Entrada!$D$7:$D$3006,PG!D706,Entrada!$L$7:$L$3006)/SUMIF(Entrada!$D$7:$D$3006,PG!D706,Entrada!$H$7:$H$3006)</f>
        <v>#DIV/0!</v>
      </c>
      <c r="L706" s="76">
        <f>SUMIF(Saída!$D$7:$D$3006,PG!D706,Saída!$G$7:$G$3006)</f>
        <v>0</v>
      </c>
      <c r="M706" s="76">
        <f>SUMIF(Saída!$D$7:$D$3006,PG!D706,Saída!$I$7:$I$3006)</f>
        <v>0</v>
      </c>
      <c r="N706" s="77">
        <f t="shared" si="40"/>
        <v>0</v>
      </c>
      <c r="O706" s="77">
        <f t="shared" si="41"/>
        <v>0</v>
      </c>
      <c r="P706" s="78">
        <f t="shared" si="42"/>
        <v>0</v>
      </c>
      <c r="Q706" s="99" t="str">
        <f t="shared" si="43"/>
        <v/>
      </c>
      <c r="R706" s="99"/>
      <c r="S706" s="69"/>
      <c r="T706" s="69"/>
      <c r="U706" s="69"/>
      <c r="V706" s="69"/>
      <c r="W706" s="69"/>
      <c r="X706" s="69"/>
      <c r="Y706" s="69"/>
      <c r="Z706" s="69"/>
    </row>
    <row r="707" spans="3:26" ht="30" customHeight="1">
      <c r="C707" s="32"/>
      <c r="D707" s="12"/>
      <c r="E707" s="33"/>
      <c r="F707" s="34"/>
      <c r="G707" s="35"/>
      <c r="H707" s="36"/>
      <c r="I707" s="2">
        <v>701</v>
      </c>
      <c r="J707" s="76">
        <f>SUMIF(Entrada!$D$7:$D$3006,D707,Entrada!$H$7:$H$3006)</f>
        <v>0</v>
      </c>
      <c r="K707" s="76" t="e">
        <f>SUMIF(Entrada!$D$7:$D$3006,PG!D707,Entrada!$L$7:$L$3006)/SUMIF(Entrada!$D$7:$D$3006,PG!D707,Entrada!$H$7:$H$3006)</f>
        <v>#DIV/0!</v>
      </c>
      <c r="L707" s="76">
        <f>SUMIF(Saída!$D$7:$D$3006,PG!D707,Saída!$G$7:$G$3006)</f>
        <v>0</v>
      </c>
      <c r="M707" s="76">
        <f>SUMIF(Saída!$D$7:$D$3006,PG!D707,Saída!$I$7:$I$3006)</f>
        <v>0</v>
      </c>
      <c r="N707" s="77">
        <f t="shared" si="40"/>
        <v>0</v>
      </c>
      <c r="O707" s="77">
        <f t="shared" si="41"/>
        <v>0</v>
      </c>
      <c r="P707" s="78">
        <f t="shared" si="42"/>
        <v>0</v>
      </c>
      <c r="Q707" s="99" t="str">
        <f t="shared" si="43"/>
        <v/>
      </c>
      <c r="R707" s="99"/>
      <c r="S707" s="69"/>
      <c r="T707" s="69"/>
      <c r="U707" s="69"/>
      <c r="V707" s="69"/>
      <c r="W707" s="69"/>
      <c r="X707" s="69"/>
      <c r="Y707" s="69"/>
      <c r="Z707" s="69"/>
    </row>
    <row r="708" spans="3:26" ht="30" customHeight="1">
      <c r="C708" s="32"/>
      <c r="D708" s="12"/>
      <c r="E708" s="33"/>
      <c r="F708" s="34"/>
      <c r="G708" s="35"/>
      <c r="H708" s="36"/>
      <c r="I708" s="2">
        <v>702</v>
      </c>
      <c r="J708" s="76">
        <f>SUMIF(Entrada!$D$7:$D$3006,D708,Entrada!$H$7:$H$3006)</f>
        <v>0</v>
      </c>
      <c r="K708" s="76" t="e">
        <f>SUMIF(Entrada!$D$7:$D$3006,PG!D708,Entrada!$L$7:$L$3006)/SUMIF(Entrada!$D$7:$D$3006,PG!D708,Entrada!$H$7:$H$3006)</f>
        <v>#DIV/0!</v>
      </c>
      <c r="L708" s="76">
        <f>SUMIF(Saída!$D$7:$D$3006,PG!D708,Saída!$G$7:$G$3006)</f>
        <v>0</v>
      </c>
      <c r="M708" s="76">
        <f>SUMIF(Saída!$D$7:$D$3006,PG!D708,Saída!$I$7:$I$3006)</f>
        <v>0</v>
      </c>
      <c r="N708" s="77">
        <f t="shared" si="40"/>
        <v>0</v>
      </c>
      <c r="O708" s="77">
        <f t="shared" si="41"/>
        <v>0</v>
      </c>
      <c r="P708" s="78">
        <f t="shared" si="42"/>
        <v>0</v>
      </c>
      <c r="Q708" s="99" t="str">
        <f t="shared" si="43"/>
        <v/>
      </c>
      <c r="R708" s="99"/>
      <c r="S708" s="69"/>
      <c r="T708" s="69"/>
      <c r="U708" s="69"/>
      <c r="V708" s="69"/>
      <c r="W708" s="69"/>
      <c r="X708" s="69"/>
      <c r="Y708" s="69"/>
      <c r="Z708" s="69"/>
    </row>
    <row r="709" spans="3:26" ht="30" customHeight="1">
      <c r="C709" s="32"/>
      <c r="D709" s="12"/>
      <c r="E709" s="33"/>
      <c r="F709" s="34"/>
      <c r="G709" s="35"/>
      <c r="H709" s="36"/>
      <c r="I709" s="2">
        <v>703</v>
      </c>
      <c r="J709" s="76">
        <f>SUMIF(Entrada!$D$7:$D$3006,D709,Entrada!$H$7:$H$3006)</f>
        <v>0</v>
      </c>
      <c r="K709" s="76" t="e">
        <f>SUMIF(Entrada!$D$7:$D$3006,PG!D709,Entrada!$L$7:$L$3006)/SUMIF(Entrada!$D$7:$D$3006,PG!D709,Entrada!$H$7:$H$3006)</f>
        <v>#DIV/0!</v>
      </c>
      <c r="L709" s="76">
        <f>SUMIF(Saída!$D$7:$D$3006,PG!D709,Saída!$G$7:$G$3006)</f>
        <v>0</v>
      </c>
      <c r="M709" s="76">
        <f>SUMIF(Saída!$D$7:$D$3006,PG!D709,Saída!$I$7:$I$3006)</f>
        <v>0</v>
      </c>
      <c r="N709" s="77">
        <f t="shared" si="40"/>
        <v>0</v>
      </c>
      <c r="O709" s="77">
        <f t="shared" si="41"/>
        <v>0</v>
      </c>
      <c r="P709" s="78">
        <f t="shared" si="42"/>
        <v>0</v>
      </c>
      <c r="Q709" s="99" t="str">
        <f t="shared" si="43"/>
        <v/>
      </c>
      <c r="R709" s="99"/>
      <c r="S709" s="69"/>
      <c r="T709" s="69"/>
      <c r="U709" s="69"/>
      <c r="V709" s="69"/>
      <c r="W709" s="69"/>
      <c r="X709" s="69"/>
      <c r="Y709" s="69"/>
      <c r="Z709" s="69"/>
    </row>
    <row r="710" spans="3:26" ht="30" customHeight="1">
      <c r="C710" s="32"/>
      <c r="D710" s="12"/>
      <c r="E710" s="33"/>
      <c r="F710" s="34"/>
      <c r="G710" s="35"/>
      <c r="H710" s="36"/>
      <c r="I710" s="2">
        <v>704</v>
      </c>
      <c r="J710" s="76">
        <f>SUMIF(Entrada!$D$7:$D$3006,D710,Entrada!$H$7:$H$3006)</f>
        <v>0</v>
      </c>
      <c r="K710" s="76" t="e">
        <f>SUMIF(Entrada!$D$7:$D$3006,PG!D710,Entrada!$L$7:$L$3006)/SUMIF(Entrada!$D$7:$D$3006,PG!D710,Entrada!$H$7:$H$3006)</f>
        <v>#DIV/0!</v>
      </c>
      <c r="L710" s="76">
        <f>SUMIF(Saída!$D$7:$D$3006,PG!D710,Saída!$G$7:$G$3006)</f>
        <v>0</v>
      </c>
      <c r="M710" s="76">
        <f>SUMIF(Saída!$D$7:$D$3006,PG!D710,Saída!$I$7:$I$3006)</f>
        <v>0</v>
      </c>
      <c r="N710" s="77">
        <f t="shared" si="40"/>
        <v>0</v>
      </c>
      <c r="O710" s="77">
        <f t="shared" si="41"/>
        <v>0</v>
      </c>
      <c r="P710" s="78">
        <f t="shared" si="42"/>
        <v>0</v>
      </c>
      <c r="Q710" s="99" t="str">
        <f t="shared" si="43"/>
        <v/>
      </c>
      <c r="R710" s="99"/>
      <c r="S710" s="69"/>
      <c r="T710" s="69"/>
      <c r="U710" s="69"/>
      <c r="V710" s="69"/>
      <c r="W710" s="69"/>
      <c r="X710" s="69"/>
      <c r="Y710" s="69"/>
      <c r="Z710" s="69"/>
    </row>
    <row r="711" spans="3:26" ht="30" customHeight="1">
      <c r="C711" s="32"/>
      <c r="D711" s="12"/>
      <c r="E711" s="33"/>
      <c r="F711" s="34"/>
      <c r="G711" s="35"/>
      <c r="H711" s="36"/>
      <c r="I711" s="2">
        <v>705</v>
      </c>
      <c r="J711" s="76">
        <f>SUMIF(Entrada!$D$7:$D$3006,D711,Entrada!$H$7:$H$3006)</f>
        <v>0</v>
      </c>
      <c r="K711" s="76" t="e">
        <f>SUMIF(Entrada!$D$7:$D$3006,PG!D711,Entrada!$L$7:$L$3006)/SUMIF(Entrada!$D$7:$D$3006,PG!D711,Entrada!$H$7:$H$3006)</f>
        <v>#DIV/0!</v>
      </c>
      <c r="L711" s="76">
        <f>SUMIF(Saída!$D$7:$D$3006,PG!D711,Saída!$G$7:$G$3006)</f>
        <v>0</v>
      </c>
      <c r="M711" s="76">
        <f>SUMIF(Saída!$D$7:$D$3006,PG!D711,Saída!$I$7:$I$3006)</f>
        <v>0</v>
      </c>
      <c r="N711" s="77">
        <f t="shared" si="40"/>
        <v>0</v>
      </c>
      <c r="O711" s="77">
        <f t="shared" si="41"/>
        <v>0</v>
      </c>
      <c r="P711" s="78">
        <f t="shared" si="42"/>
        <v>0</v>
      </c>
      <c r="Q711" s="99" t="str">
        <f t="shared" si="43"/>
        <v/>
      </c>
      <c r="R711" s="99"/>
      <c r="S711" s="69"/>
      <c r="T711" s="69"/>
      <c r="U711" s="69"/>
      <c r="V711" s="69"/>
      <c r="W711" s="69"/>
      <c r="X711" s="69"/>
      <c r="Y711" s="69"/>
      <c r="Z711" s="69"/>
    </row>
    <row r="712" spans="3:26" ht="30" customHeight="1">
      <c r="C712" s="32"/>
      <c r="D712" s="12"/>
      <c r="E712" s="33"/>
      <c r="F712" s="34"/>
      <c r="G712" s="35"/>
      <c r="H712" s="36"/>
      <c r="I712" s="2">
        <v>706</v>
      </c>
      <c r="J712" s="76">
        <f>SUMIF(Entrada!$D$7:$D$3006,D712,Entrada!$H$7:$H$3006)</f>
        <v>0</v>
      </c>
      <c r="K712" s="76" t="e">
        <f>SUMIF(Entrada!$D$7:$D$3006,PG!D712,Entrada!$L$7:$L$3006)/SUMIF(Entrada!$D$7:$D$3006,PG!D712,Entrada!$H$7:$H$3006)</f>
        <v>#DIV/0!</v>
      </c>
      <c r="L712" s="76">
        <f>SUMIF(Saída!$D$7:$D$3006,PG!D712,Saída!$G$7:$G$3006)</f>
        <v>0</v>
      </c>
      <c r="M712" s="76">
        <f>SUMIF(Saída!$D$7:$D$3006,PG!D712,Saída!$I$7:$I$3006)</f>
        <v>0</v>
      </c>
      <c r="N712" s="77">
        <f t="shared" ref="N712:N775" si="44">J712+F712-L712</f>
        <v>0</v>
      </c>
      <c r="O712" s="77">
        <f t="shared" ref="O712:O775" si="45">IFERROR(((F712*H712)+(J712*K712))/(F712+J712),H712)</f>
        <v>0</v>
      </c>
      <c r="P712" s="78">
        <f t="shared" ref="P712:P775" si="46">F712*H712</f>
        <v>0</v>
      </c>
      <c r="Q712" s="99" t="str">
        <f t="shared" ref="Q712:Q775" si="47">IF(E712="","",IF(N712&gt;E712,1,0))</f>
        <v/>
      </c>
      <c r="R712" s="99"/>
      <c r="S712" s="69"/>
      <c r="T712" s="69"/>
      <c r="U712" s="69"/>
      <c r="V712" s="69"/>
      <c r="W712" s="69"/>
      <c r="X712" s="69"/>
      <c r="Y712" s="69"/>
      <c r="Z712" s="69"/>
    </row>
    <row r="713" spans="3:26" ht="30" customHeight="1">
      <c r="C713" s="32"/>
      <c r="D713" s="12"/>
      <c r="E713" s="33"/>
      <c r="F713" s="34"/>
      <c r="G713" s="35"/>
      <c r="H713" s="36"/>
      <c r="I713" s="2">
        <v>707</v>
      </c>
      <c r="J713" s="76">
        <f>SUMIF(Entrada!$D$7:$D$3006,D713,Entrada!$H$7:$H$3006)</f>
        <v>0</v>
      </c>
      <c r="K713" s="76" t="e">
        <f>SUMIF(Entrada!$D$7:$D$3006,PG!D713,Entrada!$L$7:$L$3006)/SUMIF(Entrada!$D$7:$D$3006,PG!D713,Entrada!$H$7:$H$3006)</f>
        <v>#DIV/0!</v>
      </c>
      <c r="L713" s="76">
        <f>SUMIF(Saída!$D$7:$D$3006,PG!D713,Saída!$G$7:$G$3006)</f>
        <v>0</v>
      </c>
      <c r="M713" s="76">
        <f>SUMIF(Saída!$D$7:$D$3006,PG!D713,Saída!$I$7:$I$3006)</f>
        <v>0</v>
      </c>
      <c r="N713" s="77">
        <f t="shared" si="44"/>
        <v>0</v>
      </c>
      <c r="O713" s="77">
        <f t="shared" si="45"/>
        <v>0</v>
      </c>
      <c r="P713" s="78">
        <f t="shared" si="46"/>
        <v>0</v>
      </c>
      <c r="Q713" s="99" t="str">
        <f t="shared" si="47"/>
        <v/>
      </c>
      <c r="R713" s="99"/>
      <c r="S713" s="69"/>
      <c r="T713" s="69"/>
      <c r="U713" s="69"/>
      <c r="V713" s="69"/>
      <c r="W713" s="69"/>
      <c r="X713" s="69"/>
      <c r="Y713" s="69"/>
      <c r="Z713" s="69"/>
    </row>
    <row r="714" spans="3:26" ht="30" customHeight="1">
      <c r="C714" s="32"/>
      <c r="D714" s="12"/>
      <c r="E714" s="33"/>
      <c r="F714" s="34"/>
      <c r="G714" s="35"/>
      <c r="H714" s="36"/>
      <c r="I714" s="2">
        <v>708</v>
      </c>
      <c r="J714" s="76">
        <f>SUMIF(Entrada!$D$7:$D$3006,D714,Entrada!$H$7:$H$3006)</f>
        <v>0</v>
      </c>
      <c r="K714" s="76" t="e">
        <f>SUMIF(Entrada!$D$7:$D$3006,PG!D714,Entrada!$L$7:$L$3006)/SUMIF(Entrada!$D$7:$D$3006,PG!D714,Entrada!$H$7:$H$3006)</f>
        <v>#DIV/0!</v>
      </c>
      <c r="L714" s="76">
        <f>SUMIF(Saída!$D$7:$D$3006,PG!D714,Saída!$G$7:$G$3006)</f>
        <v>0</v>
      </c>
      <c r="M714" s="76">
        <f>SUMIF(Saída!$D$7:$D$3006,PG!D714,Saída!$I$7:$I$3006)</f>
        <v>0</v>
      </c>
      <c r="N714" s="77">
        <f t="shared" si="44"/>
        <v>0</v>
      </c>
      <c r="O714" s="77">
        <f t="shared" si="45"/>
        <v>0</v>
      </c>
      <c r="P714" s="78">
        <f t="shared" si="46"/>
        <v>0</v>
      </c>
      <c r="Q714" s="99" t="str">
        <f t="shared" si="47"/>
        <v/>
      </c>
      <c r="R714" s="99"/>
      <c r="S714" s="69"/>
      <c r="T714" s="69"/>
      <c r="U714" s="69"/>
      <c r="V714" s="69"/>
      <c r="W714" s="69"/>
      <c r="X714" s="69"/>
      <c r="Y714" s="69"/>
      <c r="Z714" s="69"/>
    </row>
    <row r="715" spans="3:26" ht="30" customHeight="1">
      <c r="C715" s="32"/>
      <c r="D715" s="12"/>
      <c r="E715" s="33"/>
      <c r="F715" s="34"/>
      <c r="G715" s="35"/>
      <c r="H715" s="36"/>
      <c r="I715" s="2">
        <v>709</v>
      </c>
      <c r="J715" s="76">
        <f>SUMIF(Entrada!$D$7:$D$3006,D715,Entrada!$H$7:$H$3006)</f>
        <v>0</v>
      </c>
      <c r="K715" s="76" t="e">
        <f>SUMIF(Entrada!$D$7:$D$3006,PG!D715,Entrada!$L$7:$L$3006)/SUMIF(Entrada!$D$7:$D$3006,PG!D715,Entrada!$H$7:$H$3006)</f>
        <v>#DIV/0!</v>
      </c>
      <c r="L715" s="76">
        <f>SUMIF(Saída!$D$7:$D$3006,PG!D715,Saída!$G$7:$G$3006)</f>
        <v>0</v>
      </c>
      <c r="M715" s="76">
        <f>SUMIF(Saída!$D$7:$D$3006,PG!D715,Saída!$I$7:$I$3006)</f>
        <v>0</v>
      </c>
      <c r="N715" s="77">
        <f t="shared" si="44"/>
        <v>0</v>
      </c>
      <c r="O715" s="77">
        <f t="shared" si="45"/>
        <v>0</v>
      </c>
      <c r="P715" s="78">
        <f t="shared" si="46"/>
        <v>0</v>
      </c>
      <c r="Q715" s="99" t="str">
        <f t="shared" si="47"/>
        <v/>
      </c>
      <c r="R715" s="99"/>
      <c r="S715" s="69"/>
      <c r="T715" s="69"/>
      <c r="U715" s="69"/>
      <c r="V715" s="69"/>
      <c r="W715" s="69"/>
      <c r="X715" s="69"/>
      <c r="Y715" s="69"/>
      <c r="Z715" s="69"/>
    </row>
    <row r="716" spans="3:26" ht="30" customHeight="1">
      <c r="C716" s="32"/>
      <c r="D716" s="12"/>
      <c r="E716" s="33"/>
      <c r="F716" s="34"/>
      <c r="G716" s="35"/>
      <c r="H716" s="36"/>
      <c r="I716" s="2">
        <v>710</v>
      </c>
      <c r="J716" s="76">
        <f>SUMIF(Entrada!$D$7:$D$3006,D716,Entrada!$H$7:$H$3006)</f>
        <v>0</v>
      </c>
      <c r="K716" s="76" t="e">
        <f>SUMIF(Entrada!$D$7:$D$3006,PG!D716,Entrada!$L$7:$L$3006)/SUMIF(Entrada!$D$7:$D$3006,PG!D716,Entrada!$H$7:$H$3006)</f>
        <v>#DIV/0!</v>
      </c>
      <c r="L716" s="76">
        <f>SUMIF(Saída!$D$7:$D$3006,PG!D716,Saída!$G$7:$G$3006)</f>
        <v>0</v>
      </c>
      <c r="M716" s="76">
        <f>SUMIF(Saída!$D$7:$D$3006,PG!D716,Saída!$I$7:$I$3006)</f>
        <v>0</v>
      </c>
      <c r="N716" s="77">
        <f t="shared" si="44"/>
        <v>0</v>
      </c>
      <c r="O716" s="77">
        <f t="shared" si="45"/>
        <v>0</v>
      </c>
      <c r="P716" s="78">
        <f t="shared" si="46"/>
        <v>0</v>
      </c>
      <c r="Q716" s="99" t="str">
        <f t="shared" si="47"/>
        <v/>
      </c>
      <c r="R716" s="99"/>
      <c r="S716" s="69"/>
      <c r="T716" s="69"/>
      <c r="U716" s="69"/>
      <c r="V716" s="69"/>
      <c r="W716" s="69"/>
      <c r="X716" s="69"/>
      <c r="Y716" s="69"/>
      <c r="Z716" s="69"/>
    </row>
    <row r="717" spans="3:26" ht="30" customHeight="1">
      <c r="C717" s="32"/>
      <c r="D717" s="12"/>
      <c r="E717" s="33"/>
      <c r="F717" s="34"/>
      <c r="G717" s="35"/>
      <c r="H717" s="36"/>
      <c r="I717" s="2">
        <v>711</v>
      </c>
      <c r="J717" s="76">
        <f>SUMIF(Entrada!$D$7:$D$3006,D717,Entrada!$H$7:$H$3006)</f>
        <v>0</v>
      </c>
      <c r="K717" s="76" t="e">
        <f>SUMIF(Entrada!$D$7:$D$3006,PG!D717,Entrada!$L$7:$L$3006)/SUMIF(Entrada!$D$7:$D$3006,PG!D717,Entrada!$H$7:$H$3006)</f>
        <v>#DIV/0!</v>
      </c>
      <c r="L717" s="76">
        <f>SUMIF(Saída!$D$7:$D$3006,PG!D717,Saída!$G$7:$G$3006)</f>
        <v>0</v>
      </c>
      <c r="M717" s="76">
        <f>SUMIF(Saída!$D$7:$D$3006,PG!D717,Saída!$I$7:$I$3006)</f>
        <v>0</v>
      </c>
      <c r="N717" s="77">
        <f t="shared" si="44"/>
        <v>0</v>
      </c>
      <c r="O717" s="77">
        <f t="shared" si="45"/>
        <v>0</v>
      </c>
      <c r="P717" s="78">
        <f t="shared" si="46"/>
        <v>0</v>
      </c>
      <c r="Q717" s="99" t="str">
        <f t="shared" si="47"/>
        <v/>
      </c>
      <c r="R717" s="99"/>
      <c r="S717" s="69"/>
      <c r="T717" s="69"/>
      <c r="U717" s="69"/>
      <c r="V717" s="69"/>
      <c r="W717" s="69"/>
      <c r="X717" s="69"/>
      <c r="Y717" s="69"/>
      <c r="Z717" s="69"/>
    </row>
    <row r="718" spans="3:26" ht="30" customHeight="1">
      <c r="C718" s="32"/>
      <c r="D718" s="12"/>
      <c r="E718" s="33"/>
      <c r="F718" s="34"/>
      <c r="G718" s="35"/>
      <c r="H718" s="36"/>
      <c r="I718" s="2">
        <v>712</v>
      </c>
      <c r="J718" s="76">
        <f>SUMIF(Entrada!$D$7:$D$3006,D718,Entrada!$H$7:$H$3006)</f>
        <v>0</v>
      </c>
      <c r="K718" s="76" t="e">
        <f>SUMIF(Entrada!$D$7:$D$3006,PG!D718,Entrada!$L$7:$L$3006)/SUMIF(Entrada!$D$7:$D$3006,PG!D718,Entrada!$H$7:$H$3006)</f>
        <v>#DIV/0!</v>
      </c>
      <c r="L718" s="76">
        <f>SUMIF(Saída!$D$7:$D$3006,PG!D718,Saída!$G$7:$G$3006)</f>
        <v>0</v>
      </c>
      <c r="M718" s="76">
        <f>SUMIF(Saída!$D$7:$D$3006,PG!D718,Saída!$I$7:$I$3006)</f>
        <v>0</v>
      </c>
      <c r="N718" s="77">
        <f t="shared" si="44"/>
        <v>0</v>
      </c>
      <c r="O718" s="77">
        <f t="shared" si="45"/>
        <v>0</v>
      </c>
      <c r="P718" s="78">
        <f t="shared" si="46"/>
        <v>0</v>
      </c>
      <c r="Q718" s="99" t="str">
        <f t="shared" si="47"/>
        <v/>
      </c>
      <c r="R718" s="99"/>
      <c r="S718" s="69"/>
      <c r="T718" s="69"/>
      <c r="U718" s="69"/>
      <c r="V718" s="69"/>
      <c r="W718" s="69"/>
      <c r="X718" s="69"/>
      <c r="Y718" s="69"/>
      <c r="Z718" s="69"/>
    </row>
    <row r="719" spans="3:26" ht="30" customHeight="1">
      <c r="C719" s="32"/>
      <c r="D719" s="12"/>
      <c r="E719" s="33"/>
      <c r="F719" s="34"/>
      <c r="G719" s="35"/>
      <c r="H719" s="36"/>
      <c r="I719" s="2">
        <v>713</v>
      </c>
      <c r="J719" s="76">
        <f>SUMIF(Entrada!$D$7:$D$3006,D719,Entrada!$H$7:$H$3006)</f>
        <v>0</v>
      </c>
      <c r="K719" s="76" t="e">
        <f>SUMIF(Entrada!$D$7:$D$3006,PG!D719,Entrada!$L$7:$L$3006)/SUMIF(Entrada!$D$7:$D$3006,PG!D719,Entrada!$H$7:$H$3006)</f>
        <v>#DIV/0!</v>
      </c>
      <c r="L719" s="76">
        <f>SUMIF(Saída!$D$7:$D$3006,PG!D719,Saída!$G$7:$G$3006)</f>
        <v>0</v>
      </c>
      <c r="M719" s="76">
        <f>SUMIF(Saída!$D$7:$D$3006,PG!D719,Saída!$I$7:$I$3006)</f>
        <v>0</v>
      </c>
      <c r="N719" s="77">
        <f t="shared" si="44"/>
        <v>0</v>
      </c>
      <c r="O719" s="77">
        <f t="shared" si="45"/>
        <v>0</v>
      </c>
      <c r="P719" s="78">
        <f t="shared" si="46"/>
        <v>0</v>
      </c>
      <c r="Q719" s="99" t="str">
        <f t="shared" si="47"/>
        <v/>
      </c>
      <c r="R719" s="99"/>
      <c r="S719" s="69"/>
      <c r="T719" s="69"/>
      <c r="U719" s="69"/>
      <c r="V719" s="69"/>
      <c r="W719" s="69"/>
      <c r="X719" s="69"/>
      <c r="Y719" s="69"/>
      <c r="Z719" s="69"/>
    </row>
    <row r="720" spans="3:26" ht="30" customHeight="1">
      <c r="C720" s="32"/>
      <c r="D720" s="12"/>
      <c r="E720" s="33"/>
      <c r="F720" s="34"/>
      <c r="G720" s="35"/>
      <c r="H720" s="36"/>
      <c r="I720" s="2">
        <v>714</v>
      </c>
      <c r="J720" s="76">
        <f>SUMIF(Entrada!$D$7:$D$3006,D720,Entrada!$H$7:$H$3006)</f>
        <v>0</v>
      </c>
      <c r="K720" s="76" t="e">
        <f>SUMIF(Entrada!$D$7:$D$3006,PG!D720,Entrada!$L$7:$L$3006)/SUMIF(Entrada!$D$7:$D$3006,PG!D720,Entrada!$H$7:$H$3006)</f>
        <v>#DIV/0!</v>
      </c>
      <c r="L720" s="76">
        <f>SUMIF(Saída!$D$7:$D$3006,PG!D720,Saída!$G$7:$G$3006)</f>
        <v>0</v>
      </c>
      <c r="M720" s="76">
        <f>SUMIF(Saída!$D$7:$D$3006,PG!D720,Saída!$I$7:$I$3006)</f>
        <v>0</v>
      </c>
      <c r="N720" s="77">
        <f t="shared" si="44"/>
        <v>0</v>
      </c>
      <c r="O720" s="77">
        <f t="shared" si="45"/>
        <v>0</v>
      </c>
      <c r="P720" s="78">
        <f t="shared" si="46"/>
        <v>0</v>
      </c>
      <c r="Q720" s="99" t="str">
        <f t="shared" si="47"/>
        <v/>
      </c>
      <c r="R720" s="99"/>
      <c r="S720" s="69"/>
      <c r="T720" s="69"/>
      <c r="U720" s="69"/>
      <c r="V720" s="69"/>
      <c r="W720" s="69"/>
      <c r="X720" s="69"/>
      <c r="Y720" s="69"/>
      <c r="Z720" s="69"/>
    </row>
    <row r="721" spans="3:26" ht="30" customHeight="1">
      <c r="C721" s="32"/>
      <c r="D721" s="12"/>
      <c r="E721" s="33"/>
      <c r="F721" s="34"/>
      <c r="G721" s="35"/>
      <c r="H721" s="36"/>
      <c r="I721" s="2">
        <v>715</v>
      </c>
      <c r="J721" s="76">
        <f>SUMIF(Entrada!$D$7:$D$3006,D721,Entrada!$H$7:$H$3006)</f>
        <v>0</v>
      </c>
      <c r="K721" s="76" t="e">
        <f>SUMIF(Entrada!$D$7:$D$3006,PG!D721,Entrada!$L$7:$L$3006)/SUMIF(Entrada!$D$7:$D$3006,PG!D721,Entrada!$H$7:$H$3006)</f>
        <v>#DIV/0!</v>
      </c>
      <c r="L721" s="76">
        <f>SUMIF(Saída!$D$7:$D$3006,PG!D721,Saída!$G$7:$G$3006)</f>
        <v>0</v>
      </c>
      <c r="M721" s="76">
        <f>SUMIF(Saída!$D$7:$D$3006,PG!D721,Saída!$I$7:$I$3006)</f>
        <v>0</v>
      </c>
      <c r="N721" s="77">
        <f t="shared" si="44"/>
        <v>0</v>
      </c>
      <c r="O721" s="77">
        <f t="shared" si="45"/>
        <v>0</v>
      </c>
      <c r="P721" s="78">
        <f t="shared" si="46"/>
        <v>0</v>
      </c>
      <c r="Q721" s="99" t="str">
        <f t="shared" si="47"/>
        <v/>
      </c>
      <c r="R721" s="99"/>
      <c r="S721" s="69"/>
      <c r="T721" s="69"/>
      <c r="U721" s="69"/>
      <c r="V721" s="69"/>
      <c r="W721" s="69"/>
      <c r="X721" s="69"/>
      <c r="Y721" s="69"/>
      <c r="Z721" s="69"/>
    </row>
    <row r="722" spans="3:26" ht="30" customHeight="1">
      <c r="C722" s="32"/>
      <c r="D722" s="12"/>
      <c r="E722" s="33"/>
      <c r="F722" s="34"/>
      <c r="G722" s="35"/>
      <c r="H722" s="36"/>
      <c r="I722" s="2">
        <v>716</v>
      </c>
      <c r="J722" s="76">
        <f>SUMIF(Entrada!$D$7:$D$3006,D722,Entrada!$H$7:$H$3006)</f>
        <v>0</v>
      </c>
      <c r="K722" s="76" t="e">
        <f>SUMIF(Entrada!$D$7:$D$3006,PG!D722,Entrada!$L$7:$L$3006)/SUMIF(Entrada!$D$7:$D$3006,PG!D722,Entrada!$H$7:$H$3006)</f>
        <v>#DIV/0!</v>
      </c>
      <c r="L722" s="76">
        <f>SUMIF(Saída!$D$7:$D$3006,PG!D722,Saída!$G$7:$G$3006)</f>
        <v>0</v>
      </c>
      <c r="M722" s="76">
        <f>SUMIF(Saída!$D$7:$D$3006,PG!D722,Saída!$I$7:$I$3006)</f>
        <v>0</v>
      </c>
      <c r="N722" s="77">
        <f t="shared" si="44"/>
        <v>0</v>
      </c>
      <c r="O722" s="77">
        <f t="shared" si="45"/>
        <v>0</v>
      </c>
      <c r="P722" s="78">
        <f t="shared" si="46"/>
        <v>0</v>
      </c>
      <c r="Q722" s="99" t="str">
        <f t="shared" si="47"/>
        <v/>
      </c>
      <c r="R722" s="99"/>
      <c r="S722" s="69"/>
      <c r="T722" s="69"/>
      <c r="U722" s="69"/>
      <c r="V722" s="69"/>
      <c r="W722" s="69"/>
      <c r="X722" s="69"/>
      <c r="Y722" s="69"/>
      <c r="Z722" s="69"/>
    </row>
    <row r="723" spans="3:26" ht="30" customHeight="1">
      <c r="C723" s="32"/>
      <c r="D723" s="12"/>
      <c r="E723" s="33"/>
      <c r="F723" s="34"/>
      <c r="G723" s="35"/>
      <c r="H723" s="36"/>
      <c r="I723" s="2">
        <v>717</v>
      </c>
      <c r="J723" s="76">
        <f>SUMIF(Entrada!$D$7:$D$3006,D723,Entrada!$H$7:$H$3006)</f>
        <v>0</v>
      </c>
      <c r="K723" s="76" t="e">
        <f>SUMIF(Entrada!$D$7:$D$3006,PG!D723,Entrada!$L$7:$L$3006)/SUMIF(Entrada!$D$7:$D$3006,PG!D723,Entrada!$H$7:$H$3006)</f>
        <v>#DIV/0!</v>
      </c>
      <c r="L723" s="76">
        <f>SUMIF(Saída!$D$7:$D$3006,PG!D723,Saída!$G$7:$G$3006)</f>
        <v>0</v>
      </c>
      <c r="M723" s="76">
        <f>SUMIF(Saída!$D$7:$D$3006,PG!D723,Saída!$I$7:$I$3006)</f>
        <v>0</v>
      </c>
      <c r="N723" s="77">
        <f t="shared" si="44"/>
        <v>0</v>
      </c>
      <c r="O723" s="77">
        <f t="shared" si="45"/>
        <v>0</v>
      </c>
      <c r="P723" s="78">
        <f t="shared" si="46"/>
        <v>0</v>
      </c>
      <c r="Q723" s="99" t="str">
        <f t="shared" si="47"/>
        <v/>
      </c>
      <c r="R723" s="99"/>
      <c r="S723" s="69"/>
      <c r="T723" s="69"/>
      <c r="U723" s="69"/>
      <c r="V723" s="69"/>
      <c r="W723" s="69"/>
      <c r="X723" s="69"/>
      <c r="Y723" s="69"/>
      <c r="Z723" s="69"/>
    </row>
    <row r="724" spans="3:26" ht="30" customHeight="1">
      <c r="C724" s="32"/>
      <c r="D724" s="12"/>
      <c r="E724" s="33"/>
      <c r="F724" s="34"/>
      <c r="G724" s="35"/>
      <c r="H724" s="36"/>
      <c r="I724" s="2">
        <v>718</v>
      </c>
      <c r="J724" s="76">
        <f>SUMIF(Entrada!$D$7:$D$3006,D724,Entrada!$H$7:$H$3006)</f>
        <v>0</v>
      </c>
      <c r="K724" s="76" t="e">
        <f>SUMIF(Entrada!$D$7:$D$3006,PG!D724,Entrada!$L$7:$L$3006)/SUMIF(Entrada!$D$7:$D$3006,PG!D724,Entrada!$H$7:$H$3006)</f>
        <v>#DIV/0!</v>
      </c>
      <c r="L724" s="76">
        <f>SUMIF(Saída!$D$7:$D$3006,PG!D724,Saída!$G$7:$G$3006)</f>
        <v>0</v>
      </c>
      <c r="M724" s="76">
        <f>SUMIF(Saída!$D$7:$D$3006,PG!D724,Saída!$I$7:$I$3006)</f>
        <v>0</v>
      </c>
      <c r="N724" s="77">
        <f t="shared" si="44"/>
        <v>0</v>
      </c>
      <c r="O724" s="77">
        <f t="shared" si="45"/>
        <v>0</v>
      </c>
      <c r="P724" s="78">
        <f t="shared" si="46"/>
        <v>0</v>
      </c>
      <c r="Q724" s="99" t="str">
        <f t="shared" si="47"/>
        <v/>
      </c>
      <c r="R724" s="99"/>
      <c r="S724" s="69"/>
      <c r="T724" s="69"/>
      <c r="U724" s="69"/>
      <c r="V724" s="69"/>
      <c r="W724" s="69"/>
      <c r="X724" s="69"/>
      <c r="Y724" s="69"/>
      <c r="Z724" s="69"/>
    </row>
    <row r="725" spans="3:26" ht="30" customHeight="1">
      <c r="C725" s="32"/>
      <c r="D725" s="12"/>
      <c r="E725" s="33"/>
      <c r="F725" s="34"/>
      <c r="G725" s="35"/>
      <c r="H725" s="36"/>
      <c r="I725" s="2">
        <v>719</v>
      </c>
      <c r="J725" s="76">
        <f>SUMIF(Entrada!$D$7:$D$3006,D725,Entrada!$H$7:$H$3006)</f>
        <v>0</v>
      </c>
      <c r="K725" s="76" t="e">
        <f>SUMIF(Entrada!$D$7:$D$3006,PG!D725,Entrada!$L$7:$L$3006)/SUMIF(Entrada!$D$7:$D$3006,PG!D725,Entrada!$H$7:$H$3006)</f>
        <v>#DIV/0!</v>
      </c>
      <c r="L725" s="76">
        <f>SUMIF(Saída!$D$7:$D$3006,PG!D725,Saída!$G$7:$G$3006)</f>
        <v>0</v>
      </c>
      <c r="M725" s="76">
        <f>SUMIF(Saída!$D$7:$D$3006,PG!D725,Saída!$I$7:$I$3006)</f>
        <v>0</v>
      </c>
      <c r="N725" s="77">
        <f t="shared" si="44"/>
        <v>0</v>
      </c>
      <c r="O725" s="77">
        <f t="shared" si="45"/>
        <v>0</v>
      </c>
      <c r="P725" s="78">
        <f t="shared" si="46"/>
        <v>0</v>
      </c>
      <c r="Q725" s="99" t="str">
        <f t="shared" si="47"/>
        <v/>
      </c>
      <c r="R725" s="99"/>
      <c r="S725" s="69"/>
      <c r="T725" s="69"/>
      <c r="U725" s="69"/>
      <c r="V725" s="69"/>
      <c r="W725" s="69"/>
      <c r="X725" s="69"/>
      <c r="Y725" s="69"/>
      <c r="Z725" s="69"/>
    </row>
    <row r="726" spans="3:26" ht="30" customHeight="1">
      <c r="C726" s="32"/>
      <c r="D726" s="12"/>
      <c r="E726" s="33"/>
      <c r="F726" s="34"/>
      <c r="G726" s="35"/>
      <c r="H726" s="36"/>
      <c r="I726" s="2">
        <v>720</v>
      </c>
      <c r="J726" s="76">
        <f>SUMIF(Entrada!$D$7:$D$3006,D726,Entrada!$H$7:$H$3006)</f>
        <v>0</v>
      </c>
      <c r="K726" s="76" t="e">
        <f>SUMIF(Entrada!$D$7:$D$3006,PG!D726,Entrada!$L$7:$L$3006)/SUMIF(Entrada!$D$7:$D$3006,PG!D726,Entrada!$H$7:$H$3006)</f>
        <v>#DIV/0!</v>
      </c>
      <c r="L726" s="76">
        <f>SUMIF(Saída!$D$7:$D$3006,PG!D726,Saída!$G$7:$G$3006)</f>
        <v>0</v>
      </c>
      <c r="M726" s="76">
        <f>SUMIF(Saída!$D$7:$D$3006,PG!D726,Saída!$I$7:$I$3006)</f>
        <v>0</v>
      </c>
      <c r="N726" s="77">
        <f t="shared" si="44"/>
        <v>0</v>
      </c>
      <c r="O726" s="77">
        <f t="shared" si="45"/>
        <v>0</v>
      </c>
      <c r="P726" s="78">
        <f t="shared" si="46"/>
        <v>0</v>
      </c>
      <c r="Q726" s="99" t="str">
        <f t="shared" si="47"/>
        <v/>
      </c>
      <c r="R726" s="99"/>
      <c r="S726" s="69"/>
      <c r="T726" s="69"/>
      <c r="U726" s="69"/>
      <c r="V726" s="69"/>
      <c r="W726" s="69"/>
      <c r="X726" s="69"/>
      <c r="Y726" s="69"/>
      <c r="Z726" s="69"/>
    </row>
    <row r="727" spans="3:26" ht="30" customHeight="1">
      <c r="C727" s="32"/>
      <c r="D727" s="12"/>
      <c r="E727" s="33"/>
      <c r="F727" s="34"/>
      <c r="G727" s="35"/>
      <c r="H727" s="36"/>
      <c r="I727" s="2">
        <v>721</v>
      </c>
      <c r="J727" s="76">
        <f>SUMIF(Entrada!$D$7:$D$3006,D727,Entrada!$H$7:$H$3006)</f>
        <v>0</v>
      </c>
      <c r="K727" s="76" t="e">
        <f>SUMIF(Entrada!$D$7:$D$3006,PG!D727,Entrada!$L$7:$L$3006)/SUMIF(Entrada!$D$7:$D$3006,PG!D727,Entrada!$H$7:$H$3006)</f>
        <v>#DIV/0!</v>
      </c>
      <c r="L727" s="76">
        <f>SUMIF(Saída!$D$7:$D$3006,PG!D727,Saída!$G$7:$G$3006)</f>
        <v>0</v>
      </c>
      <c r="M727" s="76">
        <f>SUMIF(Saída!$D$7:$D$3006,PG!D727,Saída!$I$7:$I$3006)</f>
        <v>0</v>
      </c>
      <c r="N727" s="77">
        <f t="shared" si="44"/>
        <v>0</v>
      </c>
      <c r="O727" s="77">
        <f t="shared" si="45"/>
        <v>0</v>
      </c>
      <c r="P727" s="78">
        <f t="shared" si="46"/>
        <v>0</v>
      </c>
      <c r="Q727" s="99" t="str">
        <f t="shared" si="47"/>
        <v/>
      </c>
      <c r="R727" s="99"/>
      <c r="S727" s="69"/>
      <c r="T727" s="69"/>
      <c r="U727" s="69"/>
      <c r="V727" s="69"/>
      <c r="W727" s="69"/>
      <c r="X727" s="69"/>
      <c r="Y727" s="69"/>
      <c r="Z727" s="69"/>
    </row>
    <row r="728" spans="3:26" ht="30" customHeight="1">
      <c r="C728" s="32"/>
      <c r="D728" s="12"/>
      <c r="E728" s="33"/>
      <c r="F728" s="34"/>
      <c r="G728" s="35"/>
      <c r="H728" s="36"/>
      <c r="I728" s="2">
        <v>722</v>
      </c>
      <c r="J728" s="76">
        <f>SUMIF(Entrada!$D$7:$D$3006,D728,Entrada!$H$7:$H$3006)</f>
        <v>0</v>
      </c>
      <c r="K728" s="76" t="e">
        <f>SUMIF(Entrada!$D$7:$D$3006,PG!D728,Entrada!$L$7:$L$3006)/SUMIF(Entrada!$D$7:$D$3006,PG!D728,Entrada!$H$7:$H$3006)</f>
        <v>#DIV/0!</v>
      </c>
      <c r="L728" s="76">
        <f>SUMIF(Saída!$D$7:$D$3006,PG!D728,Saída!$G$7:$G$3006)</f>
        <v>0</v>
      </c>
      <c r="M728" s="76">
        <f>SUMIF(Saída!$D$7:$D$3006,PG!D728,Saída!$I$7:$I$3006)</f>
        <v>0</v>
      </c>
      <c r="N728" s="77">
        <f t="shared" si="44"/>
        <v>0</v>
      </c>
      <c r="O728" s="77">
        <f t="shared" si="45"/>
        <v>0</v>
      </c>
      <c r="P728" s="78">
        <f t="shared" si="46"/>
        <v>0</v>
      </c>
      <c r="Q728" s="99" t="str">
        <f t="shared" si="47"/>
        <v/>
      </c>
      <c r="R728" s="99"/>
      <c r="S728" s="69"/>
      <c r="T728" s="69"/>
      <c r="U728" s="69"/>
      <c r="V728" s="69"/>
      <c r="W728" s="69"/>
      <c r="X728" s="69"/>
      <c r="Y728" s="69"/>
      <c r="Z728" s="69"/>
    </row>
    <row r="729" spans="3:26" ht="30" customHeight="1">
      <c r="C729" s="32"/>
      <c r="D729" s="12"/>
      <c r="E729" s="33"/>
      <c r="F729" s="34"/>
      <c r="G729" s="35"/>
      <c r="H729" s="36"/>
      <c r="I729" s="2">
        <v>723</v>
      </c>
      <c r="J729" s="76">
        <f>SUMIF(Entrada!$D$7:$D$3006,D729,Entrada!$H$7:$H$3006)</f>
        <v>0</v>
      </c>
      <c r="K729" s="76" t="e">
        <f>SUMIF(Entrada!$D$7:$D$3006,PG!D729,Entrada!$L$7:$L$3006)/SUMIF(Entrada!$D$7:$D$3006,PG!D729,Entrada!$H$7:$H$3006)</f>
        <v>#DIV/0!</v>
      </c>
      <c r="L729" s="76">
        <f>SUMIF(Saída!$D$7:$D$3006,PG!D729,Saída!$G$7:$G$3006)</f>
        <v>0</v>
      </c>
      <c r="M729" s="76">
        <f>SUMIF(Saída!$D$7:$D$3006,PG!D729,Saída!$I$7:$I$3006)</f>
        <v>0</v>
      </c>
      <c r="N729" s="77">
        <f t="shared" si="44"/>
        <v>0</v>
      </c>
      <c r="O729" s="77">
        <f t="shared" si="45"/>
        <v>0</v>
      </c>
      <c r="P729" s="78">
        <f t="shared" si="46"/>
        <v>0</v>
      </c>
      <c r="Q729" s="99" t="str">
        <f t="shared" si="47"/>
        <v/>
      </c>
      <c r="R729" s="99"/>
      <c r="S729" s="69"/>
      <c r="T729" s="69"/>
      <c r="U729" s="69"/>
      <c r="V729" s="69"/>
      <c r="W729" s="69"/>
      <c r="X729" s="69"/>
      <c r="Y729" s="69"/>
      <c r="Z729" s="69"/>
    </row>
    <row r="730" spans="3:26" ht="30" customHeight="1">
      <c r="C730" s="32"/>
      <c r="D730" s="12"/>
      <c r="E730" s="33"/>
      <c r="F730" s="34"/>
      <c r="G730" s="35"/>
      <c r="H730" s="36"/>
      <c r="I730" s="2">
        <v>724</v>
      </c>
      <c r="J730" s="76">
        <f>SUMIF(Entrada!$D$7:$D$3006,D730,Entrada!$H$7:$H$3006)</f>
        <v>0</v>
      </c>
      <c r="K730" s="76" t="e">
        <f>SUMIF(Entrada!$D$7:$D$3006,PG!D730,Entrada!$L$7:$L$3006)/SUMIF(Entrada!$D$7:$D$3006,PG!D730,Entrada!$H$7:$H$3006)</f>
        <v>#DIV/0!</v>
      </c>
      <c r="L730" s="76">
        <f>SUMIF(Saída!$D$7:$D$3006,PG!D730,Saída!$G$7:$G$3006)</f>
        <v>0</v>
      </c>
      <c r="M730" s="76">
        <f>SUMIF(Saída!$D$7:$D$3006,PG!D730,Saída!$I$7:$I$3006)</f>
        <v>0</v>
      </c>
      <c r="N730" s="77">
        <f t="shared" si="44"/>
        <v>0</v>
      </c>
      <c r="O730" s="77">
        <f t="shared" si="45"/>
        <v>0</v>
      </c>
      <c r="P730" s="78">
        <f t="shared" si="46"/>
        <v>0</v>
      </c>
      <c r="Q730" s="99" t="str">
        <f t="shared" si="47"/>
        <v/>
      </c>
      <c r="R730" s="99"/>
      <c r="S730" s="69"/>
      <c r="T730" s="69"/>
      <c r="U730" s="69"/>
      <c r="V730" s="69"/>
      <c r="W730" s="69"/>
      <c r="X730" s="69"/>
      <c r="Y730" s="69"/>
      <c r="Z730" s="69"/>
    </row>
    <row r="731" spans="3:26" ht="30" customHeight="1">
      <c r="C731" s="32"/>
      <c r="D731" s="12"/>
      <c r="E731" s="33"/>
      <c r="F731" s="34"/>
      <c r="G731" s="35"/>
      <c r="H731" s="36"/>
      <c r="I731" s="2">
        <v>725</v>
      </c>
      <c r="J731" s="76">
        <f>SUMIF(Entrada!$D$7:$D$3006,D731,Entrada!$H$7:$H$3006)</f>
        <v>0</v>
      </c>
      <c r="K731" s="76" t="e">
        <f>SUMIF(Entrada!$D$7:$D$3006,PG!D731,Entrada!$L$7:$L$3006)/SUMIF(Entrada!$D$7:$D$3006,PG!D731,Entrada!$H$7:$H$3006)</f>
        <v>#DIV/0!</v>
      </c>
      <c r="L731" s="76">
        <f>SUMIF(Saída!$D$7:$D$3006,PG!D731,Saída!$G$7:$G$3006)</f>
        <v>0</v>
      </c>
      <c r="M731" s="76">
        <f>SUMIF(Saída!$D$7:$D$3006,PG!D731,Saída!$I$7:$I$3006)</f>
        <v>0</v>
      </c>
      <c r="N731" s="77">
        <f t="shared" si="44"/>
        <v>0</v>
      </c>
      <c r="O731" s="77">
        <f t="shared" si="45"/>
        <v>0</v>
      </c>
      <c r="P731" s="78">
        <f t="shared" si="46"/>
        <v>0</v>
      </c>
      <c r="Q731" s="99" t="str">
        <f t="shared" si="47"/>
        <v/>
      </c>
      <c r="R731" s="99"/>
      <c r="S731" s="69"/>
      <c r="T731" s="69"/>
      <c r="U731" s="69"/>
      <c r="V731" s="69"/>
      <c r="W731" s="69"/>
      <c r="X731" s="69"/>
      <c r="Y731" s="69"/>
      <c r="Z731" s="69"/>
    </row>
    <row r="732" spans="3:26" ht="30" customHeight="1">
      <c r="C732" s="32"/>
      <c r="D732" s="12"/>
      <c r="E732" s="33"/>
      <c r="F732" s="34"/>
      <c r="G732" s="35"/>
      <c r="H732" s="36"/>
      <c r="I732" s="2">
        <v>726</v>
      </c>
      <c r="J732" s="76">
        <f>SUMIF(Entrada!$D$7:$D$3006,D732,Entrada!$H$7:$H$3006)</f>
        <v>0</v>
      </c>
      <c r="K732" s="76" t="e">
        <f>SUMIF(Entrada!$D$7:$D$3006,PG!D732,Entrada!$L$7:$L$3006)/SUMIF(Entrada!$D$7:$D$3006,PG!D732,Entrada!$H$7:$H$3006)</f>
        <v>#DIV/0!</v>
      </c>
      <c r="L732" s="76">
        <f>SUMIF(Saída!$D$7:$D$3006,PG!D732,Saída!$G$7:$G$3006)</f>
        <v>0</v>
      </c>
      <c r="M732" s="76">
        <f>SUMIF(Saída!$D$7:$D$3006,PG!D732,Saída!$I$7:$I$3006)</f>
        <v>0</v>
      </c>
      <c r="N732" s="77">
        <f t="shared" si="44"/>
        <v>0</v>
      </c>
      <c r="O732" s="77">
        <f t="shared" si="45"/>
        <v>0</v>
      </c>
      <c r="P732" s="78">
        <f t="shared" si="46"/>
        <v>0</v>
      </c>
      <c r="Q732" s="99" t="str">
        <f t="shared" si="47"/>
        <v/>
      </c>
      <c r="R732" s="99"/>
      <c r="S732" s="69"/>
      <c r="T732" s="69"/>
      <c r="U732" s="69"/>
      <c r="V732" s="69"/>
      <c r="W732" s="69"/>
      <c r="X732" s="69"/>
      <c r="Y732" s="69"/>
      <c r="Z732" s="69"/>
    </row>
    <row r="733" spans="3:26" ht="30" customHeight="1">
      <c r="C733" s="32"/>
      <c r="D733" s="12"/>
      <c r="E733" s="33"/>
      <c r="F733" s="34"/>
      <c r="G733" s="35"/>
      <c r="H733" s="36"/>
      <c r="I733" s="2">
        <v>727</v>
      </c>
      <c r="J733" s="76">
        <f>SUMIF(Entrada!$D$7:$D$3006,D733,Entrada!$H$7:$H$3006)</f>
        <v>0</v>
      </c>
      <c r="K733" s="76" t="e">
        <f>SUMIF(Entrada!$D$7:$D$3006,PG!D733,Entrada!$L$7:$L$3006)/SUMIF(Entrada!$D$7:$D$3006,PG!D733,Entrada!$H$7:$H$3006)</f>
        <v>#DIV/0!</v>
      </c>
      <c r="L733" s="76">
        <f>SUMIF(Saída!$D$7:$D$3006,PG!D733,Saída!$G$7:$G$3006)</f>
        <v>0</v>
      </c>
      <c r="M733" s="76">
        <f>SUMIF(Saída!$D$7:$D$3006,PG!D733,Saída!$I$7:$I$3006)</f>
        <v>0</v>
      </c>
      <c r="N733" s="77">
        <f t="shared" si="44"/>
        <v>0</v>
      </c>
      <c r="O733" s="77">
        <f t="shared" si="45"/>
        <v>0</v>
      </c>
      <c r="P733" s="78">
        <f t="shared" si="46"/>
        <v>0</v>
      </c>
      <c r="Q733" s="99" t="str">
        <f t="shared" si="47"/>
        <v/>
      </c>
      <c r="R733" s="99"/>
      <c r="S733" s="69"/>
      <c r="T733" s="69"/>
      <c r="U733" s="69"/>
      <c r="V733" s="69"/>
      <c r="W733" s="69"/>
      <c r="X733" s="69"/>
      <c r="Y733" s="69"/>
      <c r="Z733" s="69"/>
    </row>
    <row r="734" spans="3:26" ht="30" customHeight="1">
      <c r="C734" s="32"/>
      <c r="D734" s="12"/>
      <c r="E734" s="33"/>
      <c r="F734" s="34"/>
      <c r="G734" s="35"/>
      <c r="H734" s="36"/>
      <c r="I734" s="2">
        <v>728</v>
      </c>
      <c r="J734" s="76">
        <f>SUMIF(Entrada!$D$7:$D$3006,D734,Entrada!$H$7:$H$3006)</f>
        <v>0</v>
      </c>
      <c r="K734" s="76" t="e">
        <f>SUMIF(Entrada!$D$7:$D$3006,PG!D734,Entrada!$L$7:$L$3006)/SUMIF(Entrada!$D$7:$D$3006,PG!D734,Entrada!$H$7:$H$3006)</f>
        <v>#DIV/0!</v>
      </c>
      <c r="L734" s="76">
        <f>SUMIF(Saída!$D$7:$D$3006,PG!D734,Saída!$G$7:$G$3006)</f>
        <v>0</v>
      </c>
      <c r="M734" s="76">
        <f>SUMIF(Saída!$D$7:$D$3006,PG!D734,Saída!$I$7:$I$3006)</f>
        <v>0</v>
      </c>
      <c r="N734" s="77">
        <f t="shared" si="44"/>
        <v>0</v>
      </c>
      <c r="O734" s="77">
        <f t="shared" si="45"/>
        <v>0</v>
      </c>
      <c r="P734" s="78">
        <f t="shared" si="46"/>
        <v>0</v>
      </c>
      <c r="Q734" s="99" t="str">
        <f t="shared" si="47"/>
        <v/>
      </c>
      <c r="R734" s="99"/>
      <c r="S734" s="69"/>
      <c r="T734" s="69"/>
      <c r="U734" s="69"/>
      <c r="V734" s="69"/>
      <c r="W734" s="69"/>
      <c r="X734" s="69"/>
      <c r="Y734" s="69"/>
      <c r="Z734" s="69"/>
    </row>
    <row r="735" spans="3:26" ht="30" customHeight="1">
      <c r="C735" s="32"/>
      <c r="D735" s="12"/>
      <c r="E735" s="33"/>
      <c r="F735" s="34"/>
      <c r="G735" s="35"/>
      <c r="H735" s="36"/>
      <c r="I735" s="2">
        <v>729</v>
      </c>
      <c r="J735" s="76">
        <f>SUMIF(Entrada!$D$7:$D$3006,D735,Entrada!$H$7:$H$3006)</f>
        <v>0</v>
      </c>
      <c r="K735" s="76" t="e">
        <f>SUMIF(Entrada!$D$7:$D$3006,PG!D735,Entrada!$L$7:$L$3006)/SUMIF(Entrada!$D$7:$D$3006,PG!D735,Entrada!$H$7:$H$3006)</f>
        <v>#DIV/0!</v>
      </c>
      <c r="L735" s="76">
        <f>SUMIF(Saída!$D$7:$D$3006,PG!D735,Saída!$G$7:$G$3006)</f>
        <v>0</v>
      </c>
      <c r="M735" s="76">
        <f>SUMIF(Saída!$D$7:$D$3006,PG!D735,Saída!$I$7:$I$3006)</f>
        <v>0</v>
      </c>
      <c r="N735" s="77">
        <f t="shared" si="44"/>
        <v>0</v>
      </c>
      <c r="O735" s="77">
        <f t="shared" si="45"/>
        <v>0</v>
      </c>
      <c r="P735" s="78">
        <f t="shared" si="46"/>
        <v>0</v>
      </c>
      <c r="Q735" s="99" t="str">
        <f t="shared" si="47"/>
        <v/>
      </c>
      <c r="R735" s="99"/>
      <c r="S735" s="69"/>
      <c r="T735" s="69"/>
      <c r="U735" s="69"/>
      <c r="V735" s="69"/>
      <c r="W735" s="69"/>
      <c r="X735" s="69"/>
      <c r="Y735" s="69"/>
      <c r="Z735" s="69"/>
    </row>
    <row r="736" spans="3:26" ht="30" customHeight="1">
      <c r="C736" s="32"/>
      <c r="D736" s="12"/>
      <c r="E736" s="33"/>
      <c r="F736" s="34"/>
      <c r="G736" s="35"/>
      <c r="H736" s="36"/>
      <c r="I736" s="2">
        <v>730</v>
      </c>
      <c r="J736" s="76">
        <f>SUMIF(Entrada!$D$7:$D$3006,D736,Entrada!$H$7:$H$3006)</f>
        <v>0</v>
      </c>
      <c r="K736" s="76" t="e">
        <f>SUMIF(Entrada!$D$7:$D$3006,PG!D736,Entrada!$L$7:$L$3006)/SUMIF(Entrada!$D$7:$D$3006,PG!D736,Entrada!$H$7:$H$3006)</f>
        <v>#DIV/0!</v>
      </c>
      <c r="L736" s="76">
        <f>SUMIF(Saída!$D$7:$D$3006,PG!D736,Saída!$G$7:$G$3006)</f>
        <v>0</v>
      </c>
      <c r="M736" s="76">
        <f>SUMIF(Saída!$D$7:$D$3006,PG!D736,Saída!$I$7:$I$3006)</f>
        <v>0</v>
      </c>
      <c r="N736" s="77">
        <f t="shared" si="44"/>
        <v>0</v>
      </c>
      <c r="O736" s="77">
        <f t="shared" si="45"/>
        <v>0</v>
      </c>
      <c r="P736" s="78">
        <f t="shared" si="46"/>
        <v>0</v>
      </c>
      <c r="Q736" s="99" t="str">
        <f t="shared" si="47"/>
        <v/>
      </c>
      <c r="R736" s="99"/>
      <c r="S736" s="69"/>
      <c r="T736" s="69"/>
      <c r="U736" s="69"/>
      <c r="V736" s="69"/>
      <c r="W736" s="69"/>
      <c r="X736" s="69"/>
      <c r="Y736" s="69"/>
      <c r="Z736" s="69"/>
    </row>
    <row r="737" spans="3:26" ht="30" customHeight="1">
      <c r="C737" s="32"/>
      <c r="D737" s="12"/>
      <c r="E737" s="33"/>
      <c r="F737" s="34"/>
      <c r="G737" s="35"/>
      <c r="H737" s="36"/>
      <c r="I737" s="2">
        <v>731</v>
      </c>
      <c r="J737" s="76">
        <f>SUMIF(Entrada!$D$7:$D$3006,D737,Entrada!$H$7:$H$3006)</f>
        <v>0</v>
      </c>
      <c r="K737" s="76" t="e">
        <f>SUMIF(Entrada!$D$7:$D$3006,PG!D737,Entrada!$L$7:$L$3006)/SUMIF(Entrada!$D$7:$D$3006,PG!D737,Entrada!$H$7:$H$3006)</f>
        <v>#DIV/0!</v>
      </c>
      <c r="L737" s="76">
        <f>SUMIF(Saída!$D$7:$D$3006,PG!D737,Saída!$G$7:$G$3006)</f>
        <v>0</v>
      </c>
      <c r="M737" s="76">
        <f>SUMIF(Saída!$D$7:$D$3006,PG!D737,Saída!$I$7:$I$3006)</f>
        <v>0</v>
      </c>
      <c r="N737" s="77">
        <f t="shared" si="44"/>
        <v>0</v>
      </c>
      <c r="O737" s="77">
        <f t="shared" si="45"/>
        <v>0</v>
      </c>
      <c r="P737" s="78">
        <f t="shared" si="46"/>
        <v>0</v>
      </c>
      <c r="Q737" s="99" t="str">
        <f t="shared" si="47"/>
        <v/>
      </c>
      <c r="R737" s="99"/>
      <c r="S737" s="69"/>
      <c r="T737" s="69"/>
      <c r="U737" s="69"/>
      <c r="V737" s="69"/>
      <c r="W737" s="69"/>
      <c r="X737" s="69"/>
      <c r="Y737" s="69"/>
      <c r="Z737" s="69"/>
    </row>
    <row r="738" spans="3:26" ht="30" customHeight="1">
      <c r="C738" s="32"/>
      <c r="D738" s="12"/>
      <c r="E738" s="33"/>
      <c r="F738" s="34"/>
      <c r="G738" s="35"/>
      <c r="H738" s="36"/>
      <c r="I738" s="2">
        <v>732</v>
      </c>
      <c r="J738" s="76">
        <f>SUMIF(Entrada!$D$7:$D$3006,D738,Entrada!$H$7:$H$3006)</f>
        <v>0</v>
      </c>
      <c r="K738" s="76" t="e">
        <f>SUMIF(Entrada!$D$7:$D$3006,PG!D738,Entrada!$L$7:$L$3006)/SUMIF(Entrada!$D$7:$D$3006,PG!D738,Entrada!$H$7:$H$3006)</f>
        <v>#DIV/0!</v>
      </c>
      <c r="L738" s="76">
        <f>SUMIF(Saída!$D$7:$D$3006,PG!D738,Saída!$G$7:$G$3006)</f>
        <v>0</v>
      </c>
      <c r="M738" s="76">
        <f>SUMIF(Saída!$D$7:$D$3006,PG!D738,Saída!$I$7:$I$3006)</f>
        <v>0</v>
      </c>
      <c r="N738" s="77">
        <f t="shared" si="44"/>
        <v>0</v>
      </c>
      <c r="O738" s="77">
        <f t="shared" si="45"/>
        <v>0</v>
      </c>
      <c r="P738" s="78">
        <f t="shared" si="46"/>
        <v>0</v>
      </c>
      <c r="Q738" s="99" t="str">
        <f t="shared" si="47"/>
        <v/>
      </c>
      <c r="R738" s="99"/>
      <c r="S738" s="69"/>
      <c r="T738" s="69"/>
      <c r="U738" s="69"/>
      <c r="V738" s="69"/>
      <c r="W738" s="69"/>
      <c r="X738" s="69"/>
      <c r="Y738" s="69"/>
      <c r="Z738" s="69"/>
    </row>
    <row r="739" spans="3:26" ht="30" customHeight="1">
      <c r="C739" s="32"/>
      <c r="D739" s="12"/>
      <c r="E739" s="33"/>
      <c r="F739" s="34"/>
      <c r="G739" s="35"/>
      <c r="H739" s="36"/>
      <c r="I739" s="2">
        <v>733</v>
      </c>
      <c r="J739" s="76">
        <f>SUMIF(Entrada!$D$7:$D$3006,D739,Entrada!$H$7:$H$3006)</f>
        <v>0</v>
      </c>
      <c r="K739" s="76" t="e">
        <f>SUMIF(Entrada!$D$7:$D$3006,PG!D739,Entrada!$L$7:$L$3006)/SUMIF(Entrada!$D$7:$D$3006,PG!D739,Entrada!$H$7:$H$3006)</f>
        <v>#DIV/0!</v>
      </c>
      <c r="L739" s="76">
        <f>SUMIF(Saída!$D$7:$D$3006,PG!D739,Saída!$G$7:$G$3006)</f>
        <v>0</v>
      </c>
      <c r="M739" s="76">
        <f>SUMIF(Saída!$D$7:$D$3006,PG!D739,Saída!$I$7:$I$3006)</f>
        <v>0</v>
      </c>
      <c r="N739" s="77">
        <f t="shared" si="44"/>
        <v>0</v>
      </c>
      <c r="O739" s="77">
        <f t="shared" si="45"/>
        <v>0</v>
      </c>
      <c r="P739" s="78">
        <f t="shared" si="46"/>
        <v>0</v>
      </c>
      <c r="Q739" s="99" t="str">
        <f t="shared" si="47"/>
        <v/>
      </c>
      <c r="R739" s="99"/>
      <c r="S739" s="69"/>
      <c r="T739" s="69"/>
      <c r="U739" s="69"/>
      <c r="V739" s="69"/>
      <c r="W739" s="69"/>
      <c r="X739" s="69"/>
      <c r="Y739" s="69"/>
      <c r="Z739" s="69"/>
    </row>
    <row r="740" spans="3:26" ht="30" customHeight="1">
      <c r="C740" s="32"/>
      <c r="D740" s="12"/>
      <c r="E740" s="33"/>
      <c r="F740" s="34"/>
      <c r="G740" s="35"/>
      <c r="H740" s="36"/>
      <c r="I740" s="2">
        <v>734</v>
      </c>
      <c r="J740" s="76">
        <f>SUMIF(Entrada!$D$7:$D$3006,D740,Entrada!$H$7:$H$3006)</f>
        <v>0</v>
      </c>
      <c r="K740" s="76" t="e">
        <f>SUMIF(Entrada!$D$7:$D$3006,PG!D740,Entrada!$L$7:$L$3006)/SUMIF(Entrada!$D$7:$D$3006,PG!D740,Entrada!$H$7:$H$3006)</f>
        <v>#DIV/0!</v>
      </c>
      <c r="L740" s="76">
        <f>SUMIF(Saída!$D$7:$D$3006,PG!D740,Saída!$G$7:$G$3006)</f>
        <v>0</v>
      </c>
      <c r="M740" s="76">
        <f>SUMIF(Saída!$D$7:$D$3006,PG!D740,Saída!$I$7:$I$3006)</f>
        <v>0</v>
      </c>
      <c r="N740" s="77">
        <f t="shared" si="44"/>
        <v>0</v>
      </c>
      <c r="O740" s="77">
        <f t="shared" si="45"/>
        <v>0</v>
      </c>
      <c r="P740" s="78">
        <f t="shared" si="46"/>
        <v>0</v>
      </c>
      <c r="Q740" s="99" t="str">
        <f t="shared" si="47"/>
        <v/>
      </c>
      <c r="R740" s="99"/>
      <c r="S740" s="69"/>
      <c r="T740" s="69"/>
      <c r="U740" s="69"/>
      <c r="V740" s="69"/>
      <c r="W740" s="69"/>
      <c r="X740" s="69"/>
      <c r="Y740" s="69"/>
      <c r="Z740" s="69"/>
    </row>
    <row r="741" spans="3:26" ht="30" customHeight="1">
      <c r="C741" s="32"/>
      <c r="D741" s="12"/>
      <c r="E741" s="33"/>
      <c r="F741" s="34"/>
      <c r="G741" s="35"/>
      <c r="H741" s="36"/>
      <c r="I741" s="2">
        <v>735</v>
      </c>
      <c r="J741" s="76">
        <f>SUMIF(Entrada!$D$7:$D$3006,D741,Entrada!$H$7:$H$3006)</f>
        <v>0</v>
      </c>
      <c r="K741" s="76" t="e">
        <f>SUMIF(Entrada!$D$7:$D$3006,PG!D741,Entrada!$L$7:$L$3006)/SUMIF(Entrada!$D$7:$D$3006,PG!D741,Entrada!$H$7:$H$3006)</f>
        <v>#DIV/0!</v>
      </c>
      <c r="L741" s="76">
        <f>SUMIF(Saída!$D$7:$D$3006,PG!D741,Saída!$G$7:$G$3006)</f>
        <v>0</v>
      </c>
      <c r="M741" s="76">
        <f>SUMIF(Saída!$D$7:$D$3006,PG!D741,Saída!$I$7:$I$3006)</f>
        <v>0</v>
      </c>
      <c r="N741" s="77">
        <f t="shared" si="44"/>
        <v>0</v>
      </c>
      <c r="O741" s="77">
        <f t="shared" si="45"/>
        <v>0</v>
      </c>
      <c r="P741" s="78">
        <f t="shared" si="46"/>
        <v>0</v>
      </c>
      <c r="Q741" s="99" t="str">
        <f t="shared" si="47"/>
        <v/>
      </c>
      <c r="R741" s="99"/>
      <c r="S741" s="69"/>
      <c r="T741" s="69"/>
      <c r="U741" s="69"/>
      <c r="V741" s="69"/>
      <c r="W741" s="69"/>
      <c r="X741" s="69"/>
      <c r="Y741" s="69"/>
      <c r="Z741" s="69"/>
    </row>
    <row r="742" spans="3:26" ht="30" customHeight="1">
      <c r="C742" s="32"/>
      <c r="D742" s="12"/>
      <c r="E742" s="33"/>
      <c r="F742" s="34"/>
      <c r="G742" s="35"/>
      <c r="H742" s="36"/>
      <c r="I742" s="2">
        <v>736</v>
      </c>
      <c r="J742" s="76">
        <f>SUMIF(Entrada!$D$7:$D$3006,D742,Entrada!$H$7:$H$3006)</f>
        <v>0</v>
      </c>
      <c r="K742" s="76" t="e">
        <f>SUMIF(Entrada!$D$7:$D$3006,PG!D742,Entrada!$L$7:$L$3006)/SUMIF(Entrada!$D$7:$D$3006,PG!D742,Entrada!$H$7:$H$3006)</f>
        <v>#DIV/0!</v>
      </c>
      <c r="L742" s="76">
        <f>SUMIF(Saída!$D$7:$D$3006,PG!D742,Saída!$G$7:$G$3006)</f>
        <v>0</v>
      </c>
      <c r="M742" s="76">
        <f>SUMIF(Saída!$D$7:$D$3006,PG!D742,Saída!$I$7:$I$3006)</f>
        <v>0</v>
      </c>
      <c r="N742" s="77">
        <f t="shared" si="44"/>
        <v>0</v>
      </c>
      <c r="O742" s="77">
        <f t="shared" si="45"/>
        <v>0</v>
      </c>
      <c r="P742" s="78">
        <f t="shared" si="46"/>
        <v>0</v>
      </c>
      <c r="Q742" s="99" t="str">
        <f t="shared" si="47"/>
        <v/>
      </c>
      <c r="R742" s="99"/>
      <c r="S742" s="69"/>
      <c r="T742" s="69"/>
      <c r="U742" s="69"/>
      <c r="V742" s="69"/>
      <c r="W742" s="69"/>
      <c r="X742" s="69"/>
      <c r="Y742" s="69"/>
      <c r="Z742" s="69"/>
    </row>
    <row r="743" spans="3:26" ht="30" customHeight="1">
      <c r="C743" s="32"/>
      <c r="D743" s="12"/>
      <c r="E743" s="33"/>
      <c r="F743" s="34"/>
      <c r="G743" s="35"/>
      <c r="H743" s="36"/>
      <c r="I743" s="2">
        <v>737</v>
      </c>
      <c r="J743" s="76">
        <f>SUMIF(Entrada!$D$7:$D$3006,D743,Entrada!$H$7:$H$3006)</f>
        <v>0</v>
      </c>
      <c r="K743" s="76" t="e">
        <f>SUMIF(Entrada!$D$7:$D$3006,PG!D743,Entrada!$L$7:$L$3006)/SUMIF(Entrada!$D$7:$D$3006,PG!D743,Entrada!$H$7:$H$3006)</f>
        <v>#DIV/0!</v>
      </c>
      <c r="L743" s="76">
        <f>SUMIF(Saída!$D$7:$D$3006,PG!D743,Saída!$G$7:$G$3006)</f>
        <v>0</v>
      </c>
      <c r="M743" s="76">
        <f>SUMIF(Saída!$D$7:$D$3006,PG!D743,Saída!$I$7:$I$3006)</f>
        <v>0</v>
      </c>
      <c r="N743" s="77">
        <f t="shared" si="44"/>
        <v>0</v>
      </c>
      <c r="O743" s="77">
        <f t="shared" si="45"/>
        <v>0</v>
      </c>
      <c r="P743" s="78">
        <f t="shared" si="46"/>
        <v>0</v>
      </c>
      <c r="Q743" s="99" t="str">
        <f t="shared" si="47"/>
        <v/>
      </c>
      <c r="R743" s="99"/>
      <c r="S743" s="69"/>
      <c r="T743" s="69"/>
      <c r="U743" s="69"/>
      <c r="V743" s="69"/>
      <c r="W743" s="69"/>
      <c r="X743" s="69"/>
      <c r="Y743" s="69"/>
      <c r="Z743" s="69"/>
    </row>
    <row r="744" spans="3:26" ht="30" customHeight="1">
      <c r="C744" s="32"/>
      <c r="D744" s="12"/>
      <c r="E744" s="33"/>
      <c r="F744" s="34"/>
      <c r="G744" s="35"/>
      <c r="H744" s="36"/>
      <c r="I744" s="2">
        <v>738</v>
      </c>
      <c r="J744" s="76">
        <f>SUMIF(Entrada!$D$7:$D$3006,D744,Entrada!$H$7:$H$3006)</f>
        <v>0</v>
      </c>
      <c r="K744" s="76" t="e">
        <f>SUMIF(Entrada!$D$7:$D$3006,PG!D744,Entrada!$L$7:$L$3006)/SUMIF(Entrada!$D$7:$D$3006,PG!D744,Entrada!$H$7:$H$3006)</f>
        <v>#DIV/0!</v>
      </c>
      <c r="L744" s="76">
        <f>SUMIF(Saída!$D$7:$D$3006,PG!D744,Saída!$G$7:$G$3006)</f>
        <v>0</v>
      </c>
      <c r="M744" s="76">
        <f>SUMIF(Saída!$D$7:$D$3006,PG!D744,Saída!$I$7:$I$3006)</f>
        <v>0</v>
      </c>
      <c r="N744" s="77">
        <f t="shared" si="44"/>
        <v>0</v>
      </c>
      <c r="O744" s="77">
        <f t="shared" si="45"/>
        <v>0</v>
      </c>
      <c r="P744" s="78">
        <f t="shared" si="46"/>
        <v>0</v>
      </c>
      <c r="Q744" s="99" t="str">
        <f t="shared" si="47"/>
        <v/>
      </c>
      <c r="R744" s="99"/>
      <c r="S744" s="69"/>
      <c r="T744" s="69"/>
      <c r="U744" s="69"/>
      <c r="V744" s="69"/>
      <c r="W744" s="69"/>
      <c r="X744" s="69"/>
      <c r="Y744" s="69"/>
      <c r="Z744" s="69"/>
    </row>
    <row r="745" spans="3:26" ht="30" customHeight="1">
      <c r="C745" s="32"/>
      <c r="D745" s="12"/>
      <c r="E745" s="33"/>
      <c r="F745" s="34"/>
      <c r="G745" s="35"/>
      <c r="H745" s="36"/>
      <c r="I745" s="2">
        <v>739</v>
      </c>
      <c r="J745" s="76">
        <f>SUMIF(Entrada!$D$7:$D$3006,D745,Entrada!$H$7:$H$3006)</f>
        <v>0</v>
      </c>
      <c r="K745" s="76" t="e">
        <f>SUMIF(Entrada!$D$7:$D$3006,PG!D745,Entrada!$L$7:$L$3006)/SUMIF(Entrada!$D$7:$D$3006,PG!D745,Entrada!$H$7:$H$3006)</f>
        <v>#DIV/0!</v>
      </c>
      <c r="L745" s="76">
        <f>SUMIF(Saída!$D$7:$D$3006,PG!D745,Saída!$G$7:$G$3006)</f>
        <v>0</v>
      </c>
      <c r="M745" s="76">
        <f>SUMIF(Saída!$D$7:$D$3006,PG!D745,Saída!$I$7:$I$3006)</f>
        <v>0</v>
      </c>
      <c r="N745" s="77">
        <f t="shared" si="44"/>
        <v>0</v>
      </c>
      <c r="O745" s="77">
        <f t="shared" si="45"/>
        <v>0</v>
      </c>
      <c r="P745" s="78">
        <f t="shared" si="46"/>
        <v>0</v>
      </c>
      <c r="Q745" s="99" t="str">
        <f t="shared" si="47"/>
        <v/>
      </c>
      <c r="R745" s="99"/>
      <c r="S745" s="69"/>
      <c r="T745" s="69"/>
      <c r="U745" s="69"/>
      <c r="V745" s="69"/>
      <c r="W745" s="69"/>
      <c r="X745" s="69"/>
      <c r="Y745" s="69"/>
      <c r="Z745" s="69"/>
    </row>
    <row r="746" spans="3:26" ht="30" customHeight="1">
      <c r="C746" s="32"/>
      <c r="D746" s="12"/>
      <c r="E746" s="33"/>
      <c r="F746" s="34"/>
      <c r="G746" s="35"/>
      <c r="H746" s="36"/>
      <c r="I746" s="2">
        <v>740</v>
      </c>
      <c r="J746" s="76">
        <f>SUMIF(Entrada!$D$7:$D$3006,D746,Entrada!$H$7:$H$3006)</f>
        <v>0</v>
      </c>
      <c r="K746" s="76" t="e">
        <f>SUMIF(Entrada!$D$7:$D$3006,PG!D746,Entrada!$L$7:$L$3006)/SUMIF(Entrada!$D$7:$D$3006,PG!D746,Entrada!$H$7:$H$3006)</f>
        <v>#DIV/0!</v>
      </c>
      <c r="L746" s="76">
        <f>SUMIF(Saída!$D$7:$D$3006,PG!D746,Saída!$G$7:$G$3006)</f>
        <v>0</v>
      </c>
      <c r="M746" s="76">
        <f>SUMIF(Saída!$D$7:$D$3006,PG!D746,Saída!$I$7:$I$3006)</f>
        <v>0</v>
      </c>
      <c r="N746" s="77">
        <f t="shared" si="44"/>
        <v>0</v>
      </c>
      <c r="O746" s="77">
        <f t="shared" si="45"/>
        <v>0</v>
      </c>
      <c r="P746" s="78">
        <f t="shared" si="46"/>
        <v>0</v>
      </c>
      <c r="Q746" s="99" t="str">
        <f t="shared" si="47"/>
        <v/>
      </c>
      <c r="R746" s="99"/>
      <c r="S746" s="69"/>
      <c r="T746" s="69"/>
      <c r="U746" s="69"/>
      <c r="V746" s="69"/>
      <c r="W746" s="69"/>
      <c r="X746" s="69"/>
      <c r="Y746" s="69"/>
      <c r="Z746" s="69"/>
    </row>
    <row r="747" spans="3:26" ht="30" customHeight="1">
      <c r="C747" s="32"/>
      <c r="D747" s="12"/>
      <c r="E747" s="33"/>
      <c r="F747" s="34"/>
      <c r="G747" s="35"/>
      <c r="H747" s="36"/>
      <c r="I747" s="2">
        <v>741</v>
      </c>
      <c r="J747" s="76">
        <f>SUMIF(Entrada!$D$7:$D$3006,D747,Entrada!$H$7:$H$3006)</f>
        <v>0</v>
      </c>
      <c r="K747" s="76" t="e">
        <f>SUMIF(Entrada!$D$7:$D$3006,PG!D747,Entrada!$L$7:$L$3006)/SUMIF(Entrada!$D$7:$D$3006,PG!D747,Entrada!$H$7:$H$3006)</f>
        <v>#DIV/0!</v>
      </c>
      <c r="L747" s="76">
        <f>SUMIF(Saída!$D$7:$D$3006,PG!D747,Saída!$G$7:$G$3006)</f>
        <v>0</v>
      </c>
      <c r="M747" s="76">
        <f>SUMIF(Saída!$D$7:$D$3006,PG!D747,Saída!$I$7:$I$3006)</f>
        <v>0</v>
      </c>
      <c r="N747" s="77">
        <f t="shared" si="44"/>
        <v>0</v>
      </c>
      <c r="O747" s="77">
        <f t="shared" si="45"/>
        <v>0</v>
      </c>
      <c r="P747" s="78">
        <f t="shared" si="46"/>
        <v>0</v>
      </c>
      <c r="Q747" s="99" t="str">
        <f t="shared" si="47"/>
        <v/>
      </c>
      <c r="R747" s="99"/>
      <c r="S747" s="69"/>
      <c r="T747" s="69"/>
      <c r="U747" s="69"/>
      <c r="V747" s="69"/>
      <c r="W747" s="69"/>
      <c r="X747" s="69"/>
      <c r="Y747" s="69"/>
      <c r="Z747" s="69"/>
    </row>
    <row r="748" spans="3:26" ht="30" customHeight="1">
      <c r="C748" s="32"/>
      <c r="D748" s="12"/>
      <c r="E748" s="33"/>
      <c r="F748" s="34"/>
      <c r="G748" s="35"/>
      <c r="H748" s="36"/>
      <c r="I748" s="2">
        <v>742</v>
      </c>
      <c r="J748" s="76">
        <f>SUMIF(Entrada!$D$7:$D$3006,D748,Entrada!$H$7:$H$3006)</f>
        <v>0</v>
      </c>
      <c r="K748" s="76" t="e">
        <f>SUMIF(Entrada!$D$7:$D$3006,PG!D748,Entrada!$L$7:$L$3006)/SUMIF(Entrada!$D$7:$D$3006,PG!D748,Entrada!$H$7:$H$3006)</f>
        <v>#DIV/0!</v>
      </c>
      <c r="L748" s="76">
        <f>SUMIF(Saída!$D$7:$D$3006,PG!D748,Saída!$G$7:$G$3006)</f>
        <v>0</v>
      </c>
      <c r="M748" s="76">
        <f>SUMIF(Saída!$D$7:$D$3006,PG!D748,Saída!$I$7:$I$3006)</f>
        <v>0</v>
      </c>
      <c r="N748" s="77">
        <f t="shared" si="44"/>
        <v>0</v>
      </c>
      <c r="O748" s="77">
        <f t="shared" si="45"/>
        <v>0</v>
      </c>
      <c r="P748" s="78">
        <f t="shared" si="46"/>
        <v>0</v>
      </c>
      <c r="Q748" s="99" t="str">
        <f t="shared" si="47"/>
        <v/>
      </c>
      <c r="R748" s="99"/>
      <c r="S748" s="69"/>
      <c r="T748" s="69"/>
      <c r="U748" s="69"/>
      <c r="V748" s="69"/>
      <c r="W748" s="69"/>
      <c r="X748" s="69"/>
      <c r="Y748" s="69"/>
      <c r="Z748" s="69"/>
    </row>
    <row r="749" spans="3:26" ht="30" customHeight="1">
      <c r="C749" s="32"/>
      <c r="D749" s="12"/>
      <c r="E749" s="33"/>
      <c r="F749" s="34"/>
      <c r="G749" s="35"/>
      <c r="H749" s="36"/>
      <c r="I749" s="2">
        <v>743</v>
      </c>
      <c r="J749" s="76">
        <f>SUMIF(Entrada!$D$7:$D$3006,D749,Entrada!$H$7:$H$3006)</f>
        <v>0</v>
      </c>
      <c r="K749" s="76" t="e">
        <f>SUMIF(Entrada!$D$7:$D$3006,PG!D749,Entrada!$L$7:$L$3006)/SUMIF(Entrada!$D$7:$D$3006,PG!D749,Entrada!$H$7:$H$3006)</f>
        <v>#DIV/0!</v>
      </c>
      <c r="L749" s="76">
        <f>SUMIF(Saída!$D$7:$D$3006,PG!D749,Saída!$G$7:$G$3006)</f>
        <v>0</v>
      </c>
      <c r="M749" s="76">
        <f>SUMIF(Saída!$D$7:$D$3006,PG!D749,Saída!$I$7:$I$3006)</f>
        <v>0</v>
      </c>
      <c r="N749" s="77">
        <f t="shared" si="44"/>
        <v>0</v>
      </c>
      <c r="O749" s="77">
        <f t="shared" si="45"/>
        <v>0</v>
      </c>
      <c r="P749" s="78">
        <f t="shared" si="46"/>
        <v>0</v>
      </c>
      <c r="Q749" s="99" t="str">
        <f t="shared" si="47"/>
        <v/>
      </c>
      <c r="R749" s="99"/>
      <c r="S749" s="69"/>
      <c r="T749" s="69"/>
      <c r="U749" s="69"/>
      <c r="V749" s="69"/>
      <c r="W749" s="69"/>
      <c r="X749" s="69"/>
      <c r="Y749" s="69"/>
      <c r="Z749" s="69"/>
    </row>
    <row r="750" spans="3:26" ht="30" customHeight="1">
      <c r="C750" s="32"/>
      <c r="D750" s="12"/>
      <c r="E750" s="33"/>
      <c r="F750" s="34"/>
      <c r="G750" s="35"/>
      <c r="H750" s="36"/>
      <c r="I750" s="2">
        <v>744</v>
      </c>
      <c r="J750" s="76">
        <f>SUMIF(Entrada!$D$7:$D$3006,D750,Entrada!$H$7:$H$3006)</f>
        <v>0</v>
      </c>
      <c r="K750" s="76" t="e">
        <f>SUMIF(Entrada!$D$7:$D$3006,PG!D750,Entrada!$L$7:$L$3006)/SUMIF(Entrada!$D$7:$D$3006,PG!D750,Entrada!$H$7:$H$3006)</f>
        <v>#DIV/0!</v>
      </c>
      <c r="L750" s="76">
        <f>SUMIF(Saída!$D$7:$D$3006,PG!D750,Saída!$G$7:$G$3006)</f>
        <v>0</v>
      </c>
      <c r="M750" s="76">
        <f>SUMIF(Saída!$D$7:$D$3006,PG!D750,Saída!$I$7:$I$3006)</f>
        <v>0</v>
      </c>
      <c r="N750" s="77">
        <f t="shared" si="44"/>
        <v>0</v>
      </c>
      <c r="O750" s="77">
        <f t="shared" si="45"/>
        <v>0</v>
      </c>
      <c r="P750" s="78">
        <f t="shared" si="46"/>
        <v>0</v>
      </c>
      <c r="Q750" s="99" t="str">
        <f t="shared" si="47"/>
        <v/>
      </c>
      <c r="R750" s="99"/>
      <c r="S750" s="69"/>
      <c r="T750" s="69"/>
      <c r="U750" s="69"/>
      <c r="V750" s="69"/>
      <c r="W750" s="69"/>
      <c r="X750" s="69"/>
      <c r="Y750" s="69"/>
      <c r="Z750" s="69"/>
    </row>
    <row r="751" spans="3:26" ht="30" customHeight="1">
      <c r="C751" s="32"/>
      <c r="D751" s="12"/>
      <c r="E751" s="33"/>
      <c r="F751" s="34"/>
      <c r="G751" s="35"/>
      <c r="H751" s="36"/>
      <c r="I751" s="2">
        <v>745</v>
      </c>
      <c r="J751" s="76">
        <f>SUMIF(Entrada!$D$7:$D$3006,D751,Entrada!$H$7:$H$3006)</f>
        <v>0</v>
      </c>
      <c r="K751" s="76" t="e">
        <f>SUMIF(Entrada!$D$7:$D$3006,PG!D751,Entrada!$L$7:$L$3006)/SUMIF(Entrada!$D$7:$D$3006,PG!D751,Entrada!$H$7:$H$3006)</f>
        <v>#DIV/0!</v>
      </c>
      <c r="L751" s="76">
        <f>SUMIF(Saída!$D$7:$D$3006,PG!D751,Saída!$G$7:$G$3006)</f>
        <v>0</v>
      </c>
      <c r="M751" s="76">
        <f>SUMIF(Saída!$D$7:$D$3006,PG!D751,Saída!$I$7:$I$3006)</f>
        <v>0</v>
      </c>
      <c r="N751" s="77">
        <f t="shared" si="44"/>
        <v>0</v>
      </c>
      <c r="O751" s="77">
        <f t="shared" si="45"/>
        <v>0</v>
      </c>
      <c r="P751" s="78">
        <f t="shared" si="46"/>
        <v>0</v>
      </c>
      <c r="Q751" s="99" t="str">
        <f t="shared" si="47"/>
        <v/>
      </c>
      <c r="R751" s="99"/>
      <c r="S751" s="69"/>
      <c r="T751" s="69"/>
      <c r="U751" s="69"/>
      <c r="V751" s="69"/>
      <c r="W751" s="69"/>
      <c r="X751" s="69"/>
      <c r="Y751" s="69"/>
      <c r="Z751" s="69"/>
    </row>
    <row r="752" spans="3:26" ht="30" customHeight="1">
      <c r="C752" s="32"/>
      <c r="D752" s="12"/>
      <c r="E752" s="33"/>
      <c r="F752" s="34"/>
      <c r="G752" s="35"/>
      <c r="H752" s="36"/>
      <c r="I752" s="2">
        <v>746</v>
      </c>
      <c r="J752" s="76">
        <f>SUMIF(Entrada!$D$7:$D$3006,D752,Entrada!$H$7:$H$3006)</f>
        <v>0</v>
      </c>
      <c r="K752" s="76" t="e">
        <f>SUMIF(Entrada!$D$7:$D$3006,PG!D752,Entrada!$L$7:$L$3006)/SUMIF(Entrada!$D$7:$D$3006,PG!D752,Entrada!$H$7:$H$3006)</f>
        <v>#DIV/0!</v>
      </c>
      <c r="L752" s="76">
        <f>SUMIF(Saída!$D$7:$D$3006,PG!D752,Saída!$G$7:$G$3006)</f>
        <v>0</v>
      </c>
      <c r="M752" s="76">
        <f>SUMIF(Saída!$D$7:$D$3006,PG!D752,Saída!$I$7:$I$3006)</f>
        <v>0</v>
      </c>
      <c r="N752" s="77">
        <f t="shared" si="44"/>
        <v>0</v>
      </c>
      <c r="O752" s="77">
        <f t="shared" si="45"/>
        <v>0</v>
      </c>
      <c r="P752" s="78">
        <f t="shared" si="46"/>
        <v>0</v>
      </c>
      <c r="Q752" s="99" t="str">
        <f t="shared" si="47"/>
        <v/>
      </c>
      <c r="R752" s="99"/>
      <c r="S752" s="69"/>
      <c r="T752" s="69"/>
      <c r="U752" s="69"/>
      <c r="V752" s="69"/>
      <c r="W752" s="69"/>
      <c r="X752" s="69"/>
      <c r="Y752" s="69"/>
      <c r="Z752" s="69"/>
    </row>
    <row r="753" spans="3:26" ht="30" customHeight="1">
      <c r="C753" s="32"/>
      <c r="D753" s="12"/>
      <c r="E753" s="33"/>
      <c r="F753" s="34"/>
      <c r="G753" s="35"/>
      <c r="H753" s="36"/>
      <c r="I753" s="2">
        <v>747</v>
      </c>
      <c r="J753" s="76">
        <f>SUMIF(Entrada!$D$7:$D$3006,D753,Entrada!$H$7:$H$3006)</f>
        <v>0</v>
      </c>
      <c r="K753" s="76" t="e">
        <f>SUMIF(Entrada!$D$7:$D$3006,PG!D753,Entrada!$L$7:$L$3006)/SUMIF(Entrada!$D$7:$D$3006,PG!D753,Entrada!$H$7:$H$3006)</f>
        <v>#DIV/0!</v>
      </c>
      <c r="L753" s="76">
        <f>SUMIF(Saída!$D$7:$D$3006,PG!D753,Saída!$G$7:$G$3006)</f>
        <v>0</v>
      </c>
      <c r="M753" s="76">
        <f>SUMIF(Saída!$D$7:$D$3006,PG!D753,Saída!$I$7:$I$3006)</f>
        <v>0</v>
      </c>
      <c r="N753" s="77">
        <f t="shared" si="44"/>
        <v>0</v>
      </c>
      <c r="O753" s="77">
        <f t="shared" si="45"/>
        <v>0</v>
      </c>
      <c r="P753" s="78">
        <f t="shared" si="46"/>
        <v>0</v>
      </c>
      <c r="Q753" s="99" t="str">
        <f t="shared" si="47"/>
        <v/>
      </c>
      <c r="R753" s="99"/>
      <c r="S753" s="69"/>
      <c r="T753" s="69"/>
      <c r="U753" s="69"/>
      <c r="V753" s="69"/>
      <c r="W753" s="69"/>
      <c r="X753" s="69"/>
      <c r="Y753" s="69"/>
      <c r="Z753" s="69"/>
    </row>
    <row r="754" spans="3:26" ht="30" customHeight="1">
      <c r="C754" s="32"/>
      <c r="D754" s="12"/>
      <c r="E754" s="33"/>
      <c r="F754" s="34"/>
      <c r="G754" s="35"/>
      <c r="H754" s="36"/>
      <c r="I754" s="2">
        <v>748</v>
      </c>
      <c r="J754" s="76">
        <f>SUMIF(Entrada!$D$7:$D$3006,D754,Entrada!$H$7:$H$3006)</f>
        <v>0</v>
      </c>
      <c r="K754" s="76" t="e">
        <f>SUMIF(Entrada!$D$7:$D$3006,PG!D754,Entrada!$L$7:$L$3006)/SUMIF(Entrada!$D$7:$D$3006,PG!D754,Entrada!$H$7:$H$3006)</f>
        <v>#DIV/0!</v>
      </c>
      <c r="L754" s="76">
        <f>SUMIF(Saída!$D$7:$D$3006,PG!D754,Saída!$G$7:$G$3006)</f>
        <v>0</v>
      </c>
      <c r="M754" s="76">
        <f>SUMIF(Saída!$D$7:$D$3006,PG!D754,Saída!$I$7:$I$3006)</f>
        <v>0</v>
      </c>
      <c r="N754" s="77">
        <f t="shared" si="44"/>
        <v>0</v>
      </c>
      <c r="O754" s="77">
        <f t="shared" si="45"/>
        <v>0</v>
      </c>
      <c r="P754" s="78">
        <f t="shared" si="46"/>
        <v>0</v>
      </c>
      <c r="Q754" s="99" t="str">
        <f t="shared" si="47"/>
        <v/>
      </c>
      <c r="R754" s="99"/>
      <c r="S754" s="69"/>
      <c r="T754" s="69"/>
      <c r="U754" s="69"/>
      <c r="V754" s="69"/>
      <c r="W754" s="69"/>
      <c r="X754" s="69"/>
      <c r="Y754" s="69"/>
      <c r="Z754" s="69"/>
    </row>
    <row r="755" spans="3:26" ht="30" customHeight="1">
      <c r="C755" s="32"/>
      <c r="D755" s="12"/>
      <c r="E755" s="33"/>
      <c r="F755" s="34"/>
      <c r="G755" s="35"/>
      <c r="H755" s="36"/>
      <c r="I755" s="2">
        <v>749</v>
      </c>
      <c r="J755" s="76">
        <f>SUMIF(Entrada!$D$7:$D$3006,D755,Entrada!$H$7:$H$3006)</f>
        <v>0</v>
      </c>
      <c r="K755" s="76" t="e">
        <f>SUMIF(Entrada!$D$7:$D$3006,PG!D755,Entrada!$L$7:$L$3006)/SUMIF(Entrada!$D$7:$D$3006,PG!D755,Entrada!$H$7:$H$3006)</f>
        <v>#DIV/0!</v>
      </c>
      <c r="L755" s="76">
        <f>SUMIF(Saída!$D$7:$D$3006,PG!D755,Saída!$G$7:$G$3006)</f>
        <v>0</v>
      </c>
      <c r="M755" s="76">
        <f>SUMIF(Saída!$D$7:$D$3006,PG!D755,Saída!$I$7:$I$3006)</f>
        <v>0</v>
      </c>
      <c r="N755" s="77">
        <f t="shared" si="44"/>
        <v>0</v>
      </c>
      <c r="O755" s="77">
        <f t="shared" si="45"/>
        <v>0</v>
      </c>
      <c r="P755" s="78">
        <f t="shared" si="46"/>
        <v>0</v>
      </c>
      <c r="Q755" s="99" t="str">
        <f t="shared" si="47"/>
        <v/>
      </c>
      <c r="R755" s="99"/>
      <c r="S755" s="69"/>
      <c r="T755" s="69"/>
      <c r="U755" s="69"/>
      <c r="V755" s="69"/>
      <c r="W755" s="69"/>
      <c r="X755" s="69"/>
      <c r="Y755" s="69"/>
      <c r="Z755" s="69"/>
    </row>
    <row r="756" spans="3:26" ht="30" customHeight="1">
      <c r="C756" s="32"/>
      <c r="D756" s="12"/>
      <c r="E756" s="33"/>
      <c r="F756" s="34"/>
      <c r="G756" s="35"/>
      <c r="H756" s="36"/>
      <c r="I756" s="2">
        <v>750</v>
      </c>
      <c r="J756" s="76">
        <f>SUMIF(Entrada!$D$7:$D$3006,D756,Entrada!$H$7:$H$3006)</f>
        <v>0</v>
      </c>
      <c r="K756" s="76" t="e">
        <f>SUMIF(Entrada!$D$7:$D$3006,PG!D756,Entrada!$L$7:$L$3006)/SUMIF(Entrada!$D$7:$D$3006,PG!D756,Entrada!$H$7:$H$3006)</f>
        <v>#DIV/0!</v>
      </c>
      <c r="L756" s="76">
        <f>SUMIF(Saída!$D$7:$D$3006,PG!D756,Saída!$G$7:$G$3006)</f>
        <v>0</v>
      </c>
      <c r="M756" s="76">
        <f>SUMIF(Saída!$D$7:$D$3006,PG!D756,Saída!$I$7:$I$3006)</f>
        <v>0</v>
      </c>
      <c r="N756" s="77">
        <f t="shared" si="44"/>
        <v>0</v>
      </c>
      <c r="O756" s="77">
        <f t="shared" si="45"/>
        <v>0</v>
      </c>
      <c r="P756" s="78">
        <f t="shared" si="46"/>
        <v>0</v>
      </c>
      <c r="Q756" s="99" t="str">
        <f t="shared" si="47"/>
        <v/>
      </c>
      <c r="R756" s="99"/>
      <c r="S756" s="69"/>
      <c r="T756" s="69"/>
      <c r="U756" s="69"/>
      <c r="V756" s="69"/>
      <c r="W756" s="69"/>
      <c r="X756" s="69"/>
      <c r="Y756" s="69"/>
      <c r="Z756" s="69"/>
    </row>
    <row r="757" spans="3:26" ht="30" customHeight="1">
      <c r="C757" s="32"/>
      <c r="D757" s="12"/>
      <c r="E757" s="33"/>
      <c r="F757" s="34"/>
      <c r="G757" s="35"/>
      <c r="H757" s="36"/>
      <c r="I757" s="2">
        <v>751</v>
      </c>
      <c r="J757" s="76">
        <f>SUMIF(Entrada!$D$7:$D$3006,D757,Entrada!$H$7:$H$3006)</f>
        <v>0</v>
      </c>
      <c r="K757" s="76" t="e">
        <f>SUMIF(Entrada!$D$7:$D$3006,PG!D757,Entrada!$L$7:$L$3006)/SUMIF(Entrada!$D$7:$D$3006,PG!D757,Entrada!$H$7:$H$3006)</f>
        <v>#DIV/0!</v>
      </c>
      <c r="L757" s="76">
        <f>SUMIF(Saída!$D$7:$D$3006,PG!D757,Saída!$G$7:$G$3006)</f>
        <v>0</v>
      </c>
      <c r="M757" s="76">
        <f>SUMIF(Saída!$D$7:$D$3006,PG!D757,Saída!$I$7:$I$3006)</f>
        <v>0</v>
      </c>
      <c r="N757" s="77">
        <f t="shared" si="44"/>
        <v>0</v>
      </c>
      <c r="O757" s="77">
        <f t="shared" si="45"/>
        <v>0</v>
      </c>
      <c r="P757" s="78">
        <f t="shared" si="46"/>
        <v>0</v>
      </c>
      <c r="Q757" s="99" t="str">
        <f t="shared" si="47"/>
        <v/>
      </c>
      <c r="R757" s="99"/>
      <c r="S757" s="69"/>
      <c r="T757" s="69"/>
      <c r="U757" s="69"/>
      <c r="V757" s="69"/>
      <c r="W757" s="69"/>
      <c r="X757" s="69"/>
      <c r="Y757" s="69"/>
      <c r="Z757" s="69"/>
    </row>
    <row r="758" spans="3:26" ht="30" customHeight="1">
      <c r="C758" s="32"/>
      <c r="D758" s="12"/>
      <c r="E758" s="33"/>
      <c r="F758" s="34"/>
      <c r="G758" s="35"/>
      <c r="H758" s="36"/>
      <c r="I758" s="2">
        <v>752</v>
      </c>
      <c r="J758" s="76">
        <f>SUMIF(Entrada!$D$7:$D$3006,D758,Entrada!$H$7:$H$3006)</f>
        <v>0</v>
      </c>
      <c r="K758" s="76" t="e">
        <f>SUMIF(Entrada!$D$7:$D$3006,PG!D758,Entrada!$L$7:$L$3006)/SUMIF(Entrada!$D$7:$D$3006,PG!D758,Entrada!$H$7:$H$3006)</f>
        <v>#DIV/0!</v>
      </c>
      <c r="L758" s="76">
        <f>SUMIF(Saída!$D$7:$D$3006,PG!D758,Saída!$G$7:$G$3006)</f>
        <v>0</v>
      </c>
      <c r="M758" s="76">
        <f>SUMIF(Saída!$D$7:$D$3006,PG!D758,Saída!$I$7:$I$3006)</f>
        <v>0</v>
      </c>
      <c r="N758" s="77">
        <f t="shared" si="44"/>
        <v>0</v>
      </c>
      <c r="O758" s="77">
        <f t="shared" si="45"/>
        <v>0</v>
      </c>
      <c r="P758" s="78">
        <f t="shared" si="46"/>
        <v>0</v>
      </c>
      <c r="Q758" s="99" t="str">
        <f t="shared" si="47"/>
        <v/>
      </c>
      <c r="R758" s="99"/>
      <c r="S758" s="69"/>
      <c r="T758" s="69"/>
      <c r="U758" s="69"/>
      <c r="V758" s="69"/>
      <c r="W758" s="69"/>
      <c r="X758" s="69"/>
      <c r="Y758" s="69"/>
      <c r="Z758" s="69"/>
    </row>
    <row r="759" spans="3:26" ht="30" customHeight="1">
      <c r="C759" s="32"/>
      <c r="D759" s="12"/>
      <c r="E759" s="33"/>
      <c r="F759" s="34"/>
      <c r="G759" s="35"/>
      <c r="H759" s="36"/>
      <c r="I759" s="2">
        <v>753</v>
      </c>
      <c r="J759" s="76">
        <f>SUMIF(Entrada!$D$7:$D$3006,D759,Entrada!$H$7:$H$3006)</f>
        <v>0</v>
      </c>
      <c r="K759" s="76" t="e">
        <f>SUMIF(Entrada!$D$7:$D$3006,PG!D759,Entrada!$L$7:$L$3006)/SUMIF(Entrada!$D$7:$D$3006,PG!D759,Entrada!$H$7:$H$3006)</f>
        <v>#DIV/0!</v>
      </c>
      <c r="L759" s="76">
        <f>SUMIF(Saída!$D$7:$D$3006,PG!D759,Saída!$G$7:$G$3006)</f>
        <v>0</v>
      </c>
      <c r="M759" s="76">
        <f>SUMIF(Saída!$D$7:$D$3006,PG!D759,Saída!$I$7:$I$3006)</f>
        <v>0</v>
      </c>
      <c r="N759" s="77">
        <f t="shared" si="44"/>
        <v>0</v>
      </c>
      <c r="O759" s="77">
        <f t="shared" si="45"/>
        <v>0</v>
      </c>
      <c r="P759" s="78">
        <f t="shared" si="46"/>
        <v>0</v>
      </c>
      <c r="Q759" s="99" t="str">
        <f t="shared" si="47"/>
        <v/>
      </c>
      <c r="R759" s="99"/>
      <c r="S759" s="69"/>
      <c r="T759" s="69"/>
      <c r="U759" s="69"/>
      <c r="V759" s="69"/>
      <c r="W759" s="69"/>
      <c r="X759" s="69"/>
      <c r="Y759" s="69"/>
      <c r="Z759" s="69"/>
    </row>
    <row r="760" spans="3:26" ht="30" customHeight="1">
      <c r="C760" s="32"/>
      <c r="D760" s="12"/>
      <c r="E760" s="33"/>
      <c r="F760" s="34"/>
      <c r="G760" s="35"/>
      <c r="H760" s="36"/>
      <c r="I760" s="2">
        <v>754</v>
      </c>
      <c r="J760" s="76">
        <f>SUMIF(Entrada!$D$7:$D$3006,D760,Entrada!$H$7:$H$3006)</f>
        <v>0</v>
      </c>
      <c r="K760" s="76" t="e">
        <f>SUMIF(Entrada!$D$7:$D$3006,PG!D760,Entrada!$L$7:$L$3006)/SUMIF(Entrada!$D$7:$D$3006,PG!D760,Entrada!$H$7:$H$3006)</f>
        <v>#DIV/0!</v>
      </c>
      <c r="L760" s="76">
        <f>SUMIF(Saída!$D$7:$D$3006,PG!D760,Saída!$G$7:$G$3006)</f>
        <v>0</v>
      </c>
      <c r="M760" s="76">
        <f>SUMIF(Saída!$D$7:$D$3006,PG!D760,Saída!$I$7:$I$3006)</f>
        <v>0</v>
      </c>
      <c r="N760" s="77">
        <f t="shared" si="44"/>
        <v>0</v>
      </c>
      <c r="O760" s="77">
        <f t="shared" si="45"/>
        <v>0</v>
      </c>
      <c r="P760" s="78">
        <f t="shared" si="46"/>
        <v>0</v>
      </c>
      <c r="Q760" s="99" t="str">
        <f t="shared" si="47"/>
        <v/>
      </c>
      <c r="R760" s="99"/>
      <c r="S760" s="69"/>
      <c r="T760" s="69"/>
      <c r="U760" s="69"/>
      <c r="V760" s="69"/>
      <c r="W760" s="69"/>
      <c r="X760" s="69"/>
      <c r="Y760" s="69"/>
      <c r="Z760" s="69"/>
    </row>
    <row r="761" spans="3:26" ht="30" customHeight="1">
      <c r="C761" s="32"/>
      <c r="D761" s="12"/>
      <c r="E761" s="33"/>
      <c r="F761" s="34"/>
      <c r="G761" s="35"/>
      <c r="H761" s="36"/>
      <c r="I761" s="2">
        <v>755</v>
      </c>
      <c r="J761" s="76">
        <f>SUMIF(Entrada!$D$7:$D$3006,D761,Entrada!$H$7:$H$3006)</f>
        <v>0</v>
      </c>
      <c r="K761" s="76" t="e">
        <f>SUMIF(Entrada!$D$7:$D$3006,PG!D761,Entrada!$L$7:$L$3006)/SUMIF(Entrada!$D$7:$D$3006,PG!D761,Entrada!$H$7:$H$3006)</f>
        <v>#DIV/0!</v>
      </c>
      <c r="L761" s="76">
        <f>SUMIF(Saída!$D$7:$D$3006,PG!D761,Saída!$G$7:$G$3006)</f>
        <v>0</v>
      </c>
      <c r="M761" s="76">
        <f>SUMIF(Saída!$D$7:$D$3006,PG!D761,Saída!$I$7:$I$3006)</f>
        <v>0</v>
      </c>
      <c r="N761" s="77">
        <f t="shared" si="44"/>
        <v>0</v>
      </c>
      <c r="O761" s="77">
        <f t="shared" si="45"/>
        <v>0</v>
      </c>
      <c r="P761" s="78">
        <f t="shared" si="46"/>
        <v>0</v>
      </c>
      <c r="Q761" s="99" t="str">
        <f t="shared" si="47"/>
        <v/>
      </c>
      <c r="R761" s="99"/>
      <c r="S761" s="69"/>
      <c r="T761" s="69"/>
      <c r="U761" s="69"/>
      <c r="V761" s="69"/>
      <c r="W761" s="69"/>
      <c r="X761" s="69"/>
      <c r="Y761" s="69"/>
      <c r="Z761" s="69"/>
    </row>
    <row r="762" spans="3:26" ht="30" customHeight="1">
      <c r="C762" s="32"/>
      <c r="D762" s="12"/>
      <c r="E762" s="33"/>
      <c r="F762" s="34"/>
      <c r="G762" s="35"/>
      <c r="H762" s="36"/>
      <c r="I762" s="2">
        <v>756</v>
      </c>
      <c r="J762" s="76">
        <f>SUMIF(Entrada!$D$7:$D$3006,D762,Entrada!$H$7:$H$3006)</f>
        <v>0</v>
      </c>
      <c r="K762" s="76" t="e">
        <f>SUMIF(Entrada!$D$7:$D$3006,PG!D762,Entrada!$L$7:$L$3006)/SUMIF(Entrada!$D$7:$D$3006,PG!D762,Entrada!$H$7:$H$3006)</f>
        <v>#DIV/0!</v>
      </c>
      <c r="L762" s="76">
        <f>SUMIF(Saída!$D$7:$D$3006,PG!D762,Saída!$G$7:$G$3006)</f>
        <v>0</v>
      </c>
      <c r="M762" s="76">
        <f>SUMIF(Saída!$D$7:$D$3006,PG!D762,Saída!$I$7:$I$3006)</f>
        <v>0</v>
      </c>
      <c r="N762" s="77">
        <f t="shared" si="44"/>
        <v>0</v>
      </c>
      <c r="O762" s="77">
        <f t="shared" si="45"/>
        <v>0</v>
      </c>
      <c r="P762" s="78">
        <f t="shared" si="46"/>
        <v>0</v>
      </c>
      <c r="Q762" s="99" t="str">
        <f t="shared" si="47"/>
        <v/>
      </c>
      <c r="R762" s="99"/>
      <c r="S762" s="69"/>
      <c r="T762" s="69"/>
      <c r="U762" s="69"/>
      <c r="V762" s="69"/>
      <c r="W762" s="69"/>
      <c r="X762" s="69"/>
      <c r="Y762" s="69"/>
      <c r="Z762" s="69"/>
    </row>
    <row r="763" spans="3:26" ht="30" customHeight="1">
      <c r="C763" s="32"/>
      <c r="D763" s="12"/>
      <c r="E763" s="33"/>
      <c r="F763" s="34"/>
      <c r="G763" s="35"/>
      <c r="H763" s="36"/>
      <c r="I763" s="2">
        <v>757</v>
      </c>
      <c r="J763" s="76">
        <f>SUMIF(Entrada!$D$7:$D$3006,D763,Entrada!$H$7:$H$3006)</f>
        <v>0</v>
      </c>
      <c r="K763" s="76" t="e">
        <f>SUMIF(Entrada!$D$7:$D$3006,PG!D763,Entrada!$L$7:$L$3006)/SUMIF(Entrada!$D$7:$D$3006,PG!D763,Entrada!$H$7:$H$3006)</f>
        <v>#DIV/0!</v>
      </c>
      <c r="L763" s="76">
        <f>SUMIF(Saída!$D$7:$D$3006,PG!D763,Saída!$G$7:$G$3006)</f>
        <v>0</v>
      </c>
      <c r="M763" s="76">
        <f>SUMIF(Saída!$D$7:$D$3006,PG!D763,Saída!$I$7:$I$3006)</f>
        <v>0</v>
      </c>
      <c r="N763" s="77">
        <f t="shared" si="44"/>
        <v>0</v>
      </c>
      <c r="O763" s="77">
        <f t="shared" si="45"/>
        <v>0</v>
      </c>
      <c r="P763" s="78">
        <f t="shared" si="46"/>
        <v>0</v>
      </c>
      <c r="Q763" s="99" t="str">
        <f t="shared" si="47"/>
        <v/>
      </c>
      <c r="R763" s="99"/>
      <c r="S763" s="69"/>
      <c r="T763" s="69"/>
      <c r="U763" s="69"/>
      <c r="V763" s="69"/>
      <c r="W763" s="69"/>
      <c r="X763" s="69"/>
      <c r="Y763" s="69"/>
      <c r="Z763" s="69"/>
    </row>
    <row r="764" spans="3:26" ht="30" customHeight="1">
      <c r="C764" s="32"/>
      <c r="D764" s="12"/>
      <c r="E764" s="33"/>
      <c r="F764" s="34"/>
      <c r="G764" s="35"/>
      <c r="H764" s="36"/>
      <c r="I764" s="2">
        <v>758</v>
      </c>
      <c r="J764" s="76">
        <f>SUMIF(Entrada!$D$7:$D$3006,D764,Entrada!$H$7:$H$3006)</f>
        <v>0</v>
      </c>
      <c r="K764" s="76" t="e">
        <f>SUMIF(Entrada!$D$7:$D$3006,PG!D764,Entrada!$L$7:$L$3006)/SUMIF(Entrada!$D$7:$D$3006,PG!D764,Entrada!$H$7:$H$3006)</f>
        <v>#DIV/0!</v>
      </c>
      <c r="L764" s="76">
        <f>SUMIF(Saída!$D$7:$D$3006,PG!D764,Saída!$G$7:$G$3006)</f>
        <v>0</v>
      </c>
      <c r="M764" s="76">
        <f>SUMIF(Saída!$D$7:$D$3006,PG!D764,Saída!$I$7:$I$3006)</f>
        <v>0</v>
      </c>
      <c r="N764" s="77">
        <f t="shared" si="44"/>
        <v>0</v>
      </c>
      <c r="O764" s="77">
        <f t="shared" si="45"/>
        <v>0</v>
      </c>
      <c r="P764" s="78">
        <f t="shared" si="46"/>
        <v>0</v>
      </c>
      <c r="Q764" s="99" t="str">
        <f t="shared" si="47"/>
        <v/>
      </c>
      <c r="R764" s="99"/>
      <c r="S764" s="69"/>
      <c r="T764" s="69"/>
      <c r="U764" s="69"/>
      <c r="V764" s="69"/>
      <c r="W764" s="69"/>
      <c r="X764" s="69"/>
      <c r="Y764" s="69"/>
      <c r="Z764" s="69"/>
    </row>
    <row r="765" spans="3:26" ht="30" customHeight="1">
      <c r="C765" s="32"/>
      <c r="D765" s="12"/>
      <c r="E765" s="33"/>
      <c r="F765" s="34"/>
      <c r="G765" s="35"/>
      <c r="H765" s="36"/>
      <c r="I765" s="2">
        <v>759</v>
      </c>
      <c r="J765" s="76">
        <f>SUMIF(Entrada!$D$7:$D$3006,D765,Entrada!$H$7:$H$3006)</f>
        <v>0</v>
      </c>
      <c r="K765" s="76" t="e">
        <f>SUMIF(Entrada!$D$7:$D$3006,PG!D765,Entrada!$L$7:$L$3006)/SUMIF(Entrada!$D$7:$D$3006,PG!D765,Entrada!$H$7:$H$3006)</f>
        <v>#DIV/0!</v>
      </c>
      <c r="L765" s="76">
        <f>SUMIF(Saída!$D$7:$D$3006,PG!D765,Saída!$G$7:$G$3006)</f>
        <v>0</v>
      </c>
      <c r="M765" s="76">
        <f>SUMIF(Saída!$D$7:$D$3006,PG!D765,Saída!$I$7:$I$3006)</f>
        <v>0</v>
      </c>
      <c r="N765" s="77">
        <f t="shared" si="44"/>
        <v>0</v>
      </c>
      <c r="O765" s="77">
        <f t="shared" si="45"/>
        <v>0</v>
      </c>
      <c r="P765" s="78">
        <f t="shared" si="46"/>
        <v>0</v>
      </c>
      <c r="Q765" s="99" t="str">
        <f t="shared" si="47"/>
        <v/>
      </c>
      <c r="R765" s="99"/>
      <c r="S765" s="69"/>
      <c r="T765" s="69"/>
      <c r="U765" s="69"/>
      <c r="V765" s="69"/>
      <c r="W765" s="69"/>
      <c r="X765" s="69"/>
      <c r="Y765" s="69"/>
      <c r="Z765" s="69"/>
    </row>
    <row r="766" spans="3:26" ht="30" customHeight="1">
      <c r="C766" s="32"/>
      <c r="D766" s="12"/>
      <c r="E766" s="33"/>
      <c r="F766" s="34"/>
      <c r="G766" s="35"/>
      <c r="H766" s="36"/>
      <c r="I766" s="2">
        <v>760</v>
      </c>
      <c r="J766" s="76">
        <f>SUMIF(Entrada!$D$7:$D$3006,D766,Entrada!$H$7:$H$3006)</f>
        <v>0</v>
      </c>
      <c r="K766" s="76" t="e">
        <f>SUMIF(Entrada!$D$7:$D$3006,PG!D766,Entrada!$L$7:$L$3006)/SUMIF(Entrada!$D$7:$D$3006,PG!D766,Entrada!$H$7:$H$3006)</f>
        <v>#DIV/0!</v>
      </c>
      <c r="L766" s="76">
        <f>SUMIF(Saída!$D$7:$D$3006,PG!D766,Saída!$G$7:$G$3006)</f>
        <v>0</v>
      </c>
      <c r="M766" s="76">
        <f>SUMIF(Saída!$D$7:$D$3006,PG!D766,Saída!$I$7:$I$3006)</f>
        <v>0</v>
      </c>
      <c r="N766" s="77">
        <f t="shared" si="44"/>
        <v>0</v>
      </c>
      <c r="O766" s="77">
        <f t="shared" si="45"/>
        <v>0</v>
      </c>
      <c r="P766" s="78">
        <f t="shared" si="46"/>
        <v>0</v>
      </c>
      <c r="Q766" s="99" t="str">
        <f t="shared" si="47"/>
        <v/>
      </c>
      <c r="R766" s="99"/>
      <c r="S766" s="69"/>
      <c r="T766" s="69"/>
      <c r="U766" s="69"/>
      <c r="V766" s="69"/>
      <c r="W766" s="69"/>
      <c r="X766" s="69"/>
      <c r="Y766" s="69"/>
      <c r="Z766" s="69"/>
    </row>
    <row r="767" spans="3:26" ht="30" customHeight="1">
      <c r="C767" s="32"/>
      <c r="D767" s="12"/>
      <c r="E767" s="33"/>
      <c r="F767" s="34"/>
      <c r="G767" s="35"/>
      <c r="H767" s="36"/>
      <c r="I767" s="2">
        <v>761</v>
      </c>
      <c r="J767" s="76">
        <f>SUMIF(Entrada!$D$7:$D$3006,D767,Entrada!$H$7:$H$3006)</f>
        <v>0</v>
      </c>
      <c r="K767" s="76" t="e">
        <f>SUMIF(Entrada!$D$7:$D$3006,PG!D767,Entrada!$L$7:$L$3006)/SUMIF(Entrada!$D$7:$D$3006,PG!D767,Entrada!$H$7:$H$3006)</f>
        <v>#DIV/0!</v>
      </c>
      <c r="L767" s="76">
        <f>SUMIF(Saída!$D$7:$D$3006,PG!D767,Saída!$G$7:$G$3006)</f>
        <v>0</v>
      </c>
      <c r="M767" s="76">
        <f>SUMIF(Saída!$D$7:$D$3006,PG!D767,Saída!$I$7:$I$3006)</f>
        <v>0</v>
      </c>
      <c r="N767" s="77">
        <f t="shared" si="44"/>
        <v>0</v>
      </c>
      <c r="O767" s="77">
        <f t="shared" si="45"/>
        <v>0</v>
      </c>
      <c r="P767" s="78">
        <f t="shared" si="46"/>
        <v>0</v>
      </c>
      <c r="Q767" s="99" t="str">
        <f t="shared" si="47"/>
        <v/>
      </c>
      <c r="R767" s="99"/>
      <c r="S767" s="69"/>
      <c r="T767" s="69"/>
      <c r="U767" s="69"/>
      <c r="V767" s="69"/>
      <c r="W767" s="69"/>
      <c r="X767" s="69"/>
      <c r="Y767" s="69"/>
      <c r="Z767" s="69"/>
    </row>
    <row r="768" spans="3:26" ht="30" customHeight="1">
      <c r="C768" s="32"/>
      <c r="D768" s="12"/>
      <c r="E768" s="33"/>
      <c r="F768" s="34"/>
      <c r="G768" s="35"/>
      <c r="H768" s="36"/>
      <c r="I768" s="2">
        <v>762</v>
      </c>
      <c r="J768" s="76">
        <f>SUMIF(Entrada!$D$7:$D$3006,D768,Entrada!$H$7:$H$3006)</f>
        <v>0</v>
      </c>
      <c r="K768" s="76" t="e">
        <f>SUMIF(Entrada!$D$7:$D$3006,PG!D768,Entrada!$L$7:$L$3006)/SUMIF(Entrada!$D$7:$D$3006,PG!D768,Entrada!$H$7:$H$3006)</f>
        <v>#DIV/0!</v>
      </c>
      <c r="L768" s="76">
        <f>SUMIF(Saída!$D$7:$D$3006,PG!D768,Saída!$G$7:$G$3006)</f>
        <v>0</v>
      </c>
      <c r="M768" s="76">
        <f>SUMIF(Saída!$D$7:$D$3006,PG!D768,Saída!$I$7:$I$3006)</f>
        <v>0</v>
      </c>
      <c r="N768" s="77">
        <f t="shared" si="44"/>
        <v>0</v>
      </c>
      <c r="O768" s="77">
        <f t="shared" si="45"/>
        <v>0</v>
      </c>
      <c r="P768" s="78">
        <f t="shared" si="46"/>
        <v>0</v>
      </c>
      <c r="Q768" s="99" t="str">
        <f t="shared" si="47"/>
        <v/>
      </c>
      <c r="R768" s="99"/>
      <c r="S768" s="69"/>
      <c r="T768" s="69"/>
      <c r="U768" s="69"/>
      <c r="V768" s="69"/>
      <c r="W768" s="69"/>
      <c r="X768" s="69"/>
      <c r="Y768" s="69"/>
      <c r="Z768" s="69"/>
    </row>
    <row r="769" spans="3:26" ht="30" customHeight="1">
      <c r="C769" s="32"/>
      <c r="D769" s="12"/>
      <c r="E769" s="33"/>
      <c r="F769" s="34"/>
      <c r="G769" s="35"/>
      <c r="H769" s="36"/>
      <c r="I769" s="2">
        <v>763</v>
      </c>
      <c r="J769" s="76">
        <f>SUMIF(Entrada!$D$7:$D$3006,D769,Entrada!$H$7:$H$3006)</f>
        <v>0</v>
      </c>
      <c r="K769" s="76" t="e">
        <f>SUMIF(Entrada!$D$7:$D$3006,PG!D769,Entrada!$L$7:$L$3006)/SUMIF(Entrada!$D$7:$D$3006,PG!D769,Entrada!$H$7:$H$3006)</f>
        <v>#DIV/0!</v>
      </c>
      <c r="L769" s="76">
        <f>SUMIF(Saída!$D$7:$D$3006,PG!D769,Saída!$G$7:$G$3006)</f>
        <v>0</v>
      </c>
      <c r="M769" s="76">
        <f>SUMIF(Saída!$D$7:$D$3006,PG!D769,Saída!$I$7:$I$3006)</f>
        <v>0</v>
      </c>
      <c r="N769" s="77">
        <f t="shared" si="44"/>
        <v>0</v>
      </c>
      <c r="O769" s="77">
        <f t="shared" si="45"/>
        <v>0</v>
      </c>
      <c r="P769" s="78">
        <f t="shared" si="46"/>
        <v>0</v>
      </c>
      <c r="Q769" s="99" t="str">
        <f t="shared" si="47"/>
        <v/>
      </c>
      <c r="R769" s="99"/>
      <c r="S769" s="69"/>
      <c r="T769" s="69"/>
      <c r="U769" s="69"/>
      <c r="V769" s="69"/>
      <c r="W769" s="69"/>
      <c r="X769" s="69"/>
      <c r="Y769" s="69"/>
      <c r="Z769" s="69"/>
    </row>
    <row r="770" spans="3:26" ht="30" customHeight="1">
      <c r="C770" s="32"/>
      <c r="D770" s="12"/>
      <c r="E770" s="33"/>
      <c r="F770" s="34"/>
      <c r="G770" s="35"/>
      <c r="H770" s="36"/>
      <c r="I770" s="2">
        <v>764</v>
      </c>
      <c r="J770" s="76">
        <f>SUMIF(Entrada!$D$7:$D$3006,D770,Entrada!$H$7:$H$3006)</f>
        <v>0</v>
      </c>
      <c r="K770" s="76" t="e">
        <f>SUMIF(Entrada!$D$7:$D$3006,PG!D770,Entrada!$L$7:$L$3006)/SUMIF(Entrada!$D$7:$D$3006,PG!D770,Entrada!$H$7:$H$3006)</f>
        <v>#DIV/0!</v>
      </c>
      <c r="L770" s="76">
        <f>SUMIF(Saída!$D$7:$D$3006,PG!D770,Saída!$G$7:$G$3006)</f>
        <v>0</v>
      </c>
      <c r="M770" s="76">
        <f>SUMIF(Saída!$D$7:$D$3006,PG!D770,Saída!$I$7:$I$3006)</f>
        <v>0</v>
      </c>
      <c r="N770" s="77">
        <f t="shared" si="44"/>
        <v>0</v>
      </c>
      <c r="O770" s="77">
        <f t="shared" si="45"/>
        <v>0</v>
      </c>
      <c r="P770" s="78">
        <f t="shared" si="46"/>
        <v>0</v>
      </c>
      <c r="Q770" s="99" t="str">
        <f t="shared" si="47"/>
        <v/>
      </c>
      <c r="R770" s="99"/>
      <c r="S770" s="69"/>
      <c r="T770" s="69"/>
      <c r="U770" s="69"/>
      <c r="V770" s="69"/>
      <c r="W770" s="69"/>
      <c r="X770" s="69"/>
      <c r="Y770" s="69"/>
      <c r="Z770" s="69"/>
    </row>
    <row r="771" spans="3:26" ht="30" customHeight="1">
      <c r="C771" s="32"/>
      <c r="D771" s="12"/>
      <c r="E771" s="33"/>
      <c r="F771" s="34"/>
      <c r="G771" s="35"/>
      <c r="H771" s="36"/>
      <c r="I771" s="2">
        <v>765</v>
      </c>
      <c r="J771" s="76">
        <f>SUMIF(Entrada!$D$7:$D$3006,D771,Entrada!$H$7:$H$3006)</f>
        <v>0</v>
      </c>
      <c r="K771" s="76" t="e">
        <f>SUMIF(Entrada!$D$7:$D$3006,PG!D771,Entrada!$L$7:$L$3006)/SUMIF(Entrada!$D$7:$D$3006,PG!D771,Entrada!$H$7:$H$3006)</f>
        <v>#DIV/0!</v>
      </c>
      <c r="L771" s="76">
        <f>SUMIF(Saída!$D$7:$D$3006,PG!D771,Saída!$G$7:$G$3006)</f>
        <v>0</v>
      </c>
      <c r="M771" s="76">
        <f>SUMIF(Saída!$D$7:$D$3006,PG!D771,Saída!$I$7:$I$3006)</f>
        <v>0</v>
      </c>
      <c r="N771" s="77">
        <f t="shared" si="44"/>
        <v>0</v>
      </c>
      <c r="O771" s="77">
        <f t="shared" si="45"/>
        <v>0</v>
      </c>
      <c r="P771" s="78">
        <f t="shared" si="46"/>
        <v>0</v>
      </c>
      <c r="Q771" s="99" t="str">
        <f t="shared" si="47"/>
        <v/>
      </c>
      <c r="R771" s="99"/>
      <c r="S771" s="69"/>
      <c r="T771" s="69"/>
      <c r="U771" s="69"/>
      <c r="V771" s="69"/>
      <c r="W771" s="69"/>
      <c r="X771" s="69"/>
      <c r="Y771" s="69"/>
      <c r="Z771" s="69"/>
    </row>
    <row r="772" spans="3:26" ht="30" customHeight="1">
      <c r="C772" s="32"/>
      <c r="D772" s="12"/>
      <c r="E772" s="33"/>
      <c r="F772" s="34"/>
      <c r="G772" s="35"/>
      <c r="H772" s="36"/>
      <c r="I772" s="2">
        <v>766</v>
      </c>
      <c r="J772" s="76">
        <f>SUMIF(Entrada!$D$7:$D$3006,D772,Entrada!$H$7:$H$3006)</f>
        <v>0</v>
      </c>
      <c r="K772" s="76" t="e">
        <f>SUMIF(Entrada!$D$7:$D$3006,PG!D772,Entrada!$L$7:$L$3006)/SUMIF(Entrada!$D$7:$D$3006,PG!D772,Entrada!$H$7:$H$3006)</f>
        <v>#DIV/0!</v>
      </c>
      <c r="L772" s="76">
        <f>SUMIF(Saída!$D$7:$D$3006,PG!D772,Saída!$G$7:$G$3006)</f>
        <v>0</v>
      </c>
      <c r="M772" s="76">
        <f>SUMIF(Saída!$D$7:$D$3006,PG!D772,Saída!$I$7:$I$3006)</f>
        <v>0</v>
      </c>
      <c r="N772" s="77">
        <f t="shared" si="44"/>
        <v>0</v>
      </c>
      <c r="O772" s="77">
        <f t="shared" si="45"/>
        <v>0</v>
      </c>
      <c r="P772" s="78">
        <f t="shared" si="46"/>
        <v>0</v>
      </c>
      <c r="Q772" s="99" t="str">
        <f t="shared" si="47"/>
        <v/>
      </c>
      <c r="R772" s="99"/>
      <c r="S772" s="69"/>
      <c r="T772" s="69"/>
      <c r="U772" s="69"/>
      <c r="V772" s="69"/>
      <c r="W772" s="69"/>
      <c r="X772" s="69"/>
      <c r="Y772" s="69"/>
      <c r="Z772" s="69"/>
    </row>
    <row r="773" spans="3:26" ht="30" customHeight="1">
      <c r="C773" s="32"/>
      <c r="D773" s="12"/>
      <c r="E773" s="33"/>
      <c r="F773" s="34"/>
      <c r="G773" s="35"/>
      <c r="H773" s="36"/>
      <c r="I773" s="2">
        <v>767</v>
      </c>
      <c r="J773" s="76">
        <f>SUMIF(Entrada!$D$7:$D$3006,D773,Entrada!$H$7:$H$3006)</f>
        <v>0</v>
      </c>
      <c r="K773" s="76" t="e">
        <f>SUMIF(Entrada!$D$7:$D$3006,PG!D773,Entrada!$L$7:$L$3006)/SUMIF(Entrada!$D$7:$D$3006,PG!D773,Entrada!$H$7:$H$3006)</f>
        <v>#DIV/0!</v>
      </c>
      <c r="L773" s="76">
        <f>SUMIF(Saída!$D$7:$D$3006,PG!D773,Saída!$G$7:$G$3006)</f>
        <v>0</v>
      </c>
      <c r="M773" s="76">
        <f>SUMIF(Saída!$D$7:$D$3006,PG!D773,Saída!$I$7:$I$3006)</f>
        <v>0</v>
      </c>
      <c r="N773" s="77">
        <f t="shared" si="44"/>
        <v>0</v>
      </c>
      <c r="O773" s="77">
        <f t="shared" si="45"/>
        <v>0</v>
      </c>
      <c r="P773" s="78">
        <f t="shared" si="46"/>
        <v>0</v>
      </c>
      <c r="Q773" s="99" t="str">
        <f t="shared" si="47"/>
        <v/>
      </c>
      <c r="R773" s="99"/>
      <c r="S773" s="69"/>
      <c r="T773" s="69"/>
      <c r="U773" s="69"/>
      <c r="V773" s="69"/>
      <c r="W773" s="69"/>
      <c r="X773" s="69"/>
      <c r="Y773" s="69"/>
      <c r="Z773" s="69"/>
    </row>
    <row r="774" spans="3:26" ht="30" customHeight="1">
      <c r="C774" s="32"/>
      <c r="D774" s="12"/>
      <c r="E774" s="33"/>
      <c r="F774" s="34"/>
      <c r="G774" s="35"/>
      <c r="H774" s="36"/>
      <c r="I774" s="2">
        <v>768</v>
      </c>
      <c r="J774" s="76">
        <f>SUMIF(Entrada!$D$7:$D$3006,D774,Entrada!$H$7:$H$3006)</f>
        <v>0</v>
      </c>
      <c r="K774" s="76" t="e">
        <f>SUMIF(Entrada!$D$7:$D$3006,PG!D774,Entrada!$L$7:$L$3006)/SUMIF(Entrada!$D$7:$D$3006,PG!D774,Entrada!$H$7:$H$3006)</f>
        <v>#DIV/0!</v>
      </c>
      <c r="L774" s="76">
        <f>SUMIF(Saída!$D$7:$D$3006,PG!D774,Saída!$G$7:$G$3006)</f>
        <v>0</v>
      </c>
      <c r="M774" s="76">
        <f>SUMIF(Saída!$D$7:$D$3006,PG!D774,Saída!$I$7:$I$3006)</f>
        <v>0</v>
      </c>
      <c r="N774" s="77">
        <f t="shared" si="44"/>
        <v>0</v>
      </c>
      <c r="O774" s="77">
        <f t="shared" si="45"/>
        <v>0</v>
      </c>
      <c r="P774" s="78">
        <f t="shared" si="46"/>
        <v>0</v>
      </c>
      <c r="Q774" s="99" t="str">
        <f t="shared" si="47"/>
        <v/>
      </c>
      <c r="R774" s="99"/>
      <c r="S774" s="69"/>
      <c r="T774" s="69"/>
      <c r="U774" s="69"/>
      <c r="V774" s="69"/>
      <c r="W774" s="69"/>
      <c r="X774" s="69"/>
      <c r="Y774" s="69"/>
      <c r="Z774" s="69"/>
    </row>
    <row r="775" spans="3:26" ht="30" customHeight="1">
      <c r="C775" s="32"/>
      <c r="D775" s="12"/>
      <c r="E775" s="33"/>
      <c r="F775" s="34"/>
      <c r="G775" s="35"/>
      <c r="H775" s="36"/>
      <c r="I775" s="2">
        <v>769</v>
      </c>
      <c r="J775" s="76">
        <f>SUMIF(Entrada!$D$7:$D$3006,D775,Entrada!$H$7:$H$3006)</f>
        <v>0</v>
      </c>
      <c r="K775" s="76" t="e">
        <f>SUMIF(Entrada!$D$7:$D$3006,PG!D775,Entrada!$L$7:$L$3006)/SUMIF(Entrada!$D$7:$D$3006,PG!D775,Entrada!$H$7:$H$3006)</f>
        <v>#DIV/0!</v>
      </c>
      <c r="L775" s="76">
        <f>SUMIF(Saída!$D$7:$D$3006,PG!D775,Saída!$G$7:$G$3006)</f>
        <v>0</v>
      </c>
      <c r="M775" s="76">
        <f>SUMIF(Saída!$D$7:$D$3006,PG!D775,Saída!$I$7:$I$3006)</f>
        <v>0</v>
      </c>
      <c r="N775" s="77">
        <f t="shared" si="44"/>
        <v>0</v>
      </c>
      <c r="O775" s="77">
        <f t="shared" si="45"/>
        <v>0</v>
      </c>
      <c r="P775" s="78">
        <f t="shared" si="46"/>
        <v>0</v>
      </c>
      <c r="Q775" s="99" t="str">
        <f t="shared" si="47"/>
        <v/>
      </c>
      <c r="R775" s="99"/>
      <c r="S775" s="69"/>
      <c r="T775" s="69"/>
      <c r="U775" s="69"/>
      <c r="V775" s="69"/>
      <c r="W775" s="69"/>
      <c r="X775" s="69"/>
      <c r="Y775" s="69"/>
      <c r="Z775" s="69"/>
    </row>
    <row r="776" spans="3:26" ht="30" customHeight="1">
      <c r="C776" s="32"/>
      <c r="D776" s="12"/>
      <c r="E776" s="33"/>
      <c r="F776" s="34"/>
      <c r="G776" s="35"/>
      <c r="H776" s="36"/>
      <c r="I776" s="2">
        <v>770</v>
      </c>
      <c r="J776" s="76">
        <f>SUMIF(Entrada!$D$7:$D$3006,D776,Entrada!$H$7:$H$3006)</f>
        <v>0</v>
      </c>
      <c r="K776" s="76" t="e">
        <f>SUMIF(Entrada!$D$7:$D$3006,PG!D776,Entrada!$L$7:$L$3006)/SUMIF(Entrada!$D$7:$D$3006,PG!D776,Entrada!$H$7:$H$3006)</f>
        <v>#DIV/0!</v>
      </c>
      <c r="L776" s="76">
        <f>SUMIF(Saída!$D$7:$D$3006,PG!D776,Saída!$G$7:$G$3006)</f>
        <v>0</v>
      </c>
      <c r="M776" s="76">
        <f>SUMIF(Saída!$D$7:$D$3006,PG!D776,Saída!$I$7:$I$3006)</f>
        <v>0</v>
      </c>
      <c r="N776" s="77">
        <f t="shared" ref="N776:N839" si="48">J776+F776-L776</f>
        <v>0</v>
      </c>
      <c r="O776" s="77">
        <f t="shared" ref="O776:O839" si="49">IFERROR(((F776*H776)+(J776*K776))/(F776+J776),H776)</f>
        <v>0</v>
      </c>
      <c r="P776" s="78">
        <f t="shared" ref="P776:P839" si="50">F776*H776</f>
        <v>0</v>
      </c>
      <c r="Q776" s="99" t="str">
        <f t="shared" ref="Q776:Q839" si="51">IF(E776="","",IF(N776&gt;E776,1,0))</f>
        <v/>
      </c>
      <c r="R776" s="99"/>
      <c r="S776" s="69"/>
      <c r="T776" s="69"/>
      <c r="U776" s="69"/>
      <c r="V776" s="69"/>
      <c r="W776" s="69"/>
      <c r="X776" s="69"/>
      <c r="Y776" s="69"/>
      <c r="Z776" s="69"/>
    </row>
    <row r="777" spans="3:26" ht="30" customHeight="1">
      <c r="C777" s="32"/>
      <c r="D777" s="12"/>
      <c r="E777" s="33"/>
      <c r="F777" s="34"/>
      <c r="G777" s="35"/>
      <c r="H777" s="36"/>
      <c r="I777" s="2">
        <v>771</v>
      </c>
      <c r="J777" s="76">
        <f>SUMIF(Entrada!$D$7:$D$3006,D777,Entrada!$H$7:$H$3006)</f>
        <v>0</v>
      </c>
      <c r="K777" s="76" t="e">
        <f>SUMIF(Entrada!$D$7:$D$3006,PG!D777,Entrada!$L$7:$L$3006)/SUMIF(Entrada!$D$7:$D$3006,PG!D777,Entrada!$H$7:$H$3006)</f>
        <v>#DIV/0!</v>
      </c>
      <c r="L777" s="76">
        <f>SUMIF(Saída!$D$7:$D$3006,PG!D777,Saída!$G$7:$G$3006)</f>
        <v>0</v>
      </c>
      <c r="M777" s="76">
        <f>SUMIF(Saída!$D$7:$D$3006,PG!D777,Saída!$I$7:$I$3006)</f>
        <v>0</v>
      </c>
      <c r="N777" s="77">
        <f t="shared" si="48"/>
        <v>0</v>
      </c>
      <c r="O777" s="77">
        <f t="shared" si="49"/>
        <v>0</v>
      </c>
      <c r="P777" s="78">
        <f t="shared" si="50"/>
        <v>0</v>
      </c>
      <c r="Q777" s="99" t="str">
        <f t="shared" si="51"/>
        <v/>
      </c>
      <c r="R777" s="99"/>
      <c r="S777" s="69"/>
      <c r="T777" s="69"/>
      <c r="U777" s="69"/>
      <c r="V777" s="69"/>
      <c r="W777" s="69"/>
      <c r="X777" s="69"/>
      <c r="Y777" s="69"/>
      <c r="Z777" s="69"/>
    </row>
    <row r="778" spans="3:26" ht="30" customHeight="1">
      <c r="C778" s="32"/>
      <c r="D778" s="12"/>
      <c r="E778" s="33"/>
      <c r="F778" s="34"/>
      <c r="G778" s="35"/>
      <c r="H778" s="36"/>
      <c r="I778" s="2">
        <v>772</v>
      </c>
      <c r="J778" s="76">
        <f>SUMIF(Entrada!$D$7:$D$3006,D778,Entrada!$H$7:$H$3006)</f>
        <v>0</v>
      </c>
      <c r="K778" s="76" t="e">
        <f>SUMIF(Entrada!$D$7:$D$3006,PG!D778,Entrada!$L$7:$L$3006)/SUMIF(Entrada!$D$7:$D$3006,PG!D778,Entrada!$H$7:$H$3006)</f>
        <v>#DIV/0!</v>
      </c>
      <c r="L778" s="76">
        <f>SUMIF(Saída!$D$7:$D$3006,PG!D778,Saída!$G$7:$G$3006)</f>
        <v>0</v>
      </c>
      <c r="M778" s="76">
        <f>SUMIF(Saída!$D$7:$D$3006,PG!D778,Saída!$I$7:$I$3006)</f>
        <v>0</v>
      </c>
      <c r="N778" s="77">
        <f t="shared" si="48"/>
        <v>0</v>
      </c>
      <c r="O778" s="77">
        <f t="shared" si="49"/>
        <v>0</v>
      </c>
      <c r="P778" s="78">
        <f t="shared" si="50"/>
        <v>0</v>
      </c>
      <c r="Q778" s="99" t="str">
        <f t="shared" si="51"/>
        <v/>
      </c>
      <c r="R778" s="99"/>
      <c r="S778" s="69"/>
      <c r="T778" s="69"/>
      <c r="U778" s="69"/>
      <c r="V778" s="69"/>
      <c r="W778" s="69"/>
      <c r="X778" s="69"/>
      <c r="Y778" s="69"/>
      <c r="Z778" s="69"/>
    </row>
    <row r="779" spans="3:26" ht="30" customHeight="1">
      <c r="C779" s="32"/>
      <c r="D779" s="12"/>
      <c r="E779" s="33"/>
      <c r="F779" s="34"/>
      <c r="G779" s="35"/>
      <c r="H779" s="36"/>
      <c r="I779" s="2">
        <v>773</v>
      </c>
      <c r="J779" s="76">
        <f>SUMIF(Entrada!$D$7:$D$3006,D779,Entrada!$H$7:$H$3006)</f>
        <v>0</v>
      </c>
      <c r="K779" s="76" t="e">
        <f>SUMIF(Entrada!$D$7:$D$3006,PG!D779,Entrada!$L$7:$L$3006)/SUMIF(Entrada!$D$7:$D$3006,PG!D779,Entrada!$H$7:$H$3006)</f>
        <v>#DIV/0!</v>
      </c>
      <c r="L779" s="76">
        <f>SUMIF(Saída!$D$7:$D$3006,PG!D779,Saída!$G$7:$G$3006)</f>
        <v>0</v>
      </c>
      <c r="M779" s="76">
        <f>SUMIF(Saída!$D$7:$D$3006,PG!D779,Saída!$I$7:$I$3006)</f>
        <v>0</v>
      </c>
      <c r="N779" s="77">
        <f t="shared" si="48"/>
        <v>0</v>
      </c>
      <c r="O779" s="77">
        <f t="shared" si="49"/>
        <v>0</v>
      </c>
      <c r="P779" s="78">
        <f t="shared" si="50"/>
        <v>0</v>
      </c>
      <c r="Q779" s="99" t="str">
        <f t="shared" si="51"/>
        <v/>
      </c>
      <c r="R779" s="99"/>
      <c r="S779" s="69"/>
      <c r="T779" s="69"/>
      <c r="U779" s="69"/>
      <c r="V779" s="69"/>
      <c r="W779" s="69"/>
      <c r="X779" s="69"/>
      <c r="Y779" s="69"/>
      <c r="Z779" s="69"/>
    </row>
    <row r="780" spans="3:26" ht="30" customHeight="1">
      <c r="C780" s="32"/>
      <c r="D780" s="12"/>
      <c r="E780" s="33"/>
      <c r="F780" s="34"/>
      <c r="G780" s="35"/>
      <c r="H780" s="36"/>
      <c r="I780" s="2">
        <v>774</v>
      </c>
      <c r="J780" s="76">
        <f>SUMIF(Entrada!$D$7:$D$3006,D780,Entrada!$H$7:$H$3006)</f>
        <v>0</v>
      </c>
      <c r="K780" s="76" t="e">
        <f>SUMIF(Entrada!$D$7:$D$3006,PG!D780,Entrada!$L$7:$L$3006)/SUMIF(Entrada!$D$7:$D$3006,PG!D780,Entrada!$H$7:$H$3006)</f>
        <v>#DIV/0!</v>
      </c>
      <c r="L780" s="76">
        <f>SUMIF(Saída!$D$7:$D$3006,PG!D780,Saída!$G$7:$G$3006)</f>
        <v>0</v>
      </c>
      <c r="M780" s="76">
        <f>SUMIF(Saída!$D$7:$D$3006,PG!D780,Saída!$I$7:$I$3006)</f>
        <v>0</v>
      </c>
      <c r="N780" s="77">
        <f t="shared" si="48"/>
        <v>0</v>
      </c>
      <c r="O780" s="77">
        <f t="shared" si="49"/>
        <v>0</v>
      </c>
      <c r="P780" s="78">
        <f t="shared" si="50"/>
        <v>0</v>
      </c>
      <c r="Q780" s="99" t="str">
        <f t="shared" si="51"/>
        <v/>
      </c>
      <c r="R780" s="99"/>
      <c r="S780" s="69"/>
      <c r="T780" s="69"/>
      <c r="U780" s="69"/>
      <c r="V780" s="69"/>
      <c r="W780" s="69"/>
      <c r="X780" s="69"/>
      <c r="Y780" s="69"/>
      <c r="Z780" s="69"/>
    </row>
    <row r="781" spans="3:26" ht="30" customHeight="1">
      <c r="C781" s="32"/>
      <c r="D781" s="12"/>
      <c r="E781" s="33"/>
      <c r="F781" s="34"/>
      <c r="G781" s="35"/>
      <c r="H781" s="36"/>
      <c r="I781" s="2">
        <v>775</v>
      </c>
      <c r="J781" s="76">
        <f>SUMIF(Entrada!$D$7:$D$3006,D781,Entrada!$H$7:$H$3006)</f>
        <v>0</v>
      </c>
      <c r="K781" s="76" t="e">
        <f>SUMIF(Entrada!$D$7:$D$3006,PG!D781,Entrada!$L$7:$L$3006)/SUMIF(Entrada!$D$7:$D$3006,PG!D781,Entrada!$H$7:$H$3006)</f>
        <v>#DIV/0!</v>
      </c>
      <c r="L781" s="76">
        <f>SUMIF(Saída!$D$7:$D$3006,PG!D781,Saída!$G$7:$G$3006)</f>
        <v>0</v>
      </c>
      <c r="M781" s="76">
        <f>SUMIF(Saída!$D$7:$D$3006,PG!D781,Saída!$I$7:$I$3006)</f>
        <v>0</v>
      </c>
      <c r="N781" s="77">
        <f t="shared" si="48"/>
        <v>0</v>
      </c>
      <c r="O781" s="77">
        <f t="shared" si="49"/>
        <v>0</v>
      </c>
      <c r="P781" s="78">
        <f t="shared" si="50"/>
        <v>0</v>
      </c>
      <c r="Q781" s="99" t="str">
        <f t="shared" si="51"/>
        <v/>
      </c>
      <c r="R781" s="99"/>
      <c r="S781" s="69"/>
      <c r="T781" s="69"/>
      <c r="U781" s="69"/>
      <c r="V781" s="69"/>
      <c r="W781" s="69"/>
      <c r="X781" s="69"/>
      <c r="Y781" s="69"/>
      <c r="Z781" s="69"/>
    </row>
    <row r="782" spans="3:26" ht="30" customHeight="1">
      <c r="C782" s="32"/>
      <c r="D782" s="12"/>
      <c r="E782" s="33"/>
      <c r="F782" s="34"/>
      <c r="G782" s="35"/>
      <c r="H782" s="36"/>
      <c r="I782" s="2">
        <v>776</v>
      </c>
      <c r="J782" s="76">
        <f>SUMIF(Entrada!$D$7:$D$3006,D782,Entrada!$H$7:$H$3006)</f>
        <v>0</v>
      </c>
      <c r="K782" s="76" t="e">
        <f>SUMIF(Entrada!$D$7:$D$3006,PG!D782,Entrada!$L$7:$L$3006)/SUMIF(Entrada!$D$7:$D$3006,PG!D782,Entrada!$H$7:$H$3006)</f>
        <v>#DIV/0!</v>
      </c>
      <c r="L782" s="76">
        <f>SUMIF(Saída!$D$7:$D$3006,PG!D782,Saída!$G$7:$G$3006)</f>
        <v>0</v>
      </c>
      <c r="M782" s="76">
        <f>SUMIF(Saída!$D$7:$D$3006,PG!D782,Saída!$I$7:$I$3006)</f>
        <v>0</v>
      </c>
      <c r="N782" s="77">
        <f t="shared" si="48"/>
        <v>0</v>
      </c>
      <c r="O782" s="77">
        <f t="shared" si="49"/>
        <v>0</v>
      </c>
      <c r="P782" s="78">
        <f t="shared" si="50"/>
        <v>0</v>
      </c>
      <c r="Q782" s="99" t="str">
        <f t="shared" si="51"/>
        <v/>
      </c>
      <c r="R782" s="99"/>
      <c r="S782" s="69"/>
      <c r="T782" s="69"/>
      <c r="U782" s="69"/>
      <c r="V782" s="69"/>
      <c r="W782" s="69"/>
      <c r="X782" s="69"/>
      <c r="Y782" s="69"/>
      <c r="Z782" s="69"/>
    </row>
    <row r="783" spans="3:26" ht="30" customHeight="1">
      <c r="C783" s="32"/>
      <c r="D783" s="12"/>
      <c r="E783" s="33"/>
      <c r="F783" s="34"/>
      <c r="G783" s="35"/>
      <c r="H783" s="36"/>
      <c r="I783" s="2">
        <v>777</v>
      </c>
      <c r="J783" s="76">
        <f>SUMIF(Entrada!$D$7:$D$3006,D783,Entrada!$H$7:$H$3006)</f>
        <v>0</v>
      </c>
      <c r="K783" s="76" t="e">
        <f>SUMIF(Entrada!$D$7:$D$3006,PG!D783,Entrada!$L$7:$L$3006)/SUMIF(Entrada!$D$7:$D$3006,PG!D783,Entrada!$H$7:$H$3006)</f>
        <v>#DIV/0!</v>
      </c>
      <c r="L783" s="76">
        <f>SUMIF(Saída!$D$7:$D$3006,PG!D783,Saída!$G$7:$G$3006)</f>
        <v>0</v>
      </c>
      <c r="M783" s="76">
        <f>SUMIF(Saída!$D$7:$D$3006,PG!D783,Saída!$I$7:$I$3006)</f>
        <v>0</v>
      </c>
      <c r="N783" s="77">
        <f t="shared" si="48"/>
        <v>0</v>
      </c>
      <c r="O783" s="77">
        <f t="shared" si="49"/>
        <v>0</v>
      </c>
      <c r="P783" s="78">
        <f t="shared" si="50"/>
        <v>0</v>
      </c>
      <c r="Q783" s="99" t="str">
        <f t="shared" si="51"/>
        <v/>
      </c>
      <c r="R783" s="99"/>
      <c r="S783" s="69"/>
      <c r="T783" s="69"/>
      <c r="U783" s="69"/>
      <c r="V783" s="69"/>
      <c r="W783" s="69"/>
      <c r="X783" s="69"/>
      <c r="Y783" s="69"/>
      <c r="Z783" s="69"/>
    </row>
    <row r="784" spans="3:26" ht="30" customHeight="1">
      <c r="C784" s="32"/>
      <c r="D784" s="12"/>
      <c r="E784" s="33"/>
      <c r="F784" s="34"/>
      <c r="G784" s="35"/>
      <c r="H784" s="36"/>
      <c r="I784" s="2">
        <v>778</v>
      </c>
      <c r="J784" s="76">
        <f>SUMIF(Entrada!$D$7:$D$3006,D784,Entrada!$H$7:$H$3006)</f>
        <v>0</v>
      </c>
      <c r="K784" s="76" t="e">
        <f>SUMIF(Entrada!$D$7:$D$3006,PG!D784,Entrada!$L$7:$L$3006)/SUMIF(Entrada!$D$7:$D$3006,PG!D784,Entrada!$H$7:$H$3006)</f>
        <v>#DIV/0!</v>
      </c>
      <c r="L784" s="76">
        <f>SUMIF(Saída!$D$7:$D$3006,PG!D784,Saída!$G$7:$G$3006)</f>
        <v>0</v>
      </c>
      <c r="M784" s="76">
        <f>SUMIF(Saída!$D$7:$D$3006,PG!D784,Saída!$I$7:$I$3006)</f>
        <v>0</v>
      </c>
      <c r="N784" s="77">
        <f t="shared" si="48"/>
        <v>0</v>
      </c>
      <c r="O784" s="77">
        <f t="shared" si="49"/>
        <v>0</v>
      </c>
      <c r="P784" s="78">
        <f t="shared" si="50"/>
        <v>0</v>
      </c>
      <c r="Q784" s="99" t="str">
        <f t="shared" si="51"/>
        <v/>
      </c>
      <c r="R784" s="99"/>
      <c r="S784" s="69"/>
      <c r="T784" s="69"/>
      <c r="U784" s="69"/>
      <c r="V784" s="69"/>
      <c r="W784" s="69"/>
      <c r="X784" s="69"/>
      <c r="Y784" s="69"/>
      <c r="Z784" s="69"/>
    </row>
    <row r="785" spans="3:26" ht="30" customHeight="1">
      <c r="C785" s="32"/>
      <c r="D785" s="12"/>
      <c r="E785" s="33"/>
      <c r="F785" s="34"/>
      <c r="G785" s="35"/>
      <c r="H785" s="36"/>
      <c r="I785" s="2">
        <v>779</v>
      </c>
      <c r="J785" s="76">
        <f>SUMIF(Entrada!$D$7:$D$3006,D785,Entrada!$H$7:$H$3006)</f>
        <v>0</v>
      </c>
      <c r="K785" s="76" t="e">
        <f>SUMIF(Entrada!$D$7:$D$3006,PG!D785,Entrada!$L$7:$L$3006)/SUMIF(Entrada!$D$7:$D$3006,PG!D785,Entrada!$H$7:$H$3006)</f>
        <v>#DIV/0!</v>
      </c>
      <c r="L785" s="76">
        <f>SUMIF(Saída!$D$7:$D$3006,PG!D785,Saída!$G$7:$G$3006)</f>
        <v>0</v>
      </c>
      <c r="M785" s="76">
        <f>SUMIF(Saída!$D$7:$D$3006,PG!D785,Saída!$I$7:$I$3006)</f>
        <v>0</v>
      </c>
      <c r="N785" s="77">
        <f t="shared" si="48"/>
        <v>0</v>
      </c>
      <c r="O785" s="77">
        <f t="shared" si="49"/>
        <v>0</v>
      </c>
      <c r="P785" s="78">
        <f t="shared" si="50"/>
        <v>0</v>
      </c>
      <c r="Q785" s="99" t="str">
        <f t="shared" si="51"/>
        <v/>
      </c>
      <c r="R785" s="99"/>
      <c r="S785" s="69"/>
      <c r="T785" s="69"/>
      <c r="U785" s="69"/>
      <c r="V785" s="69"/>
      <c r="W785" s="69"/>
      <c r="X785" s="69"/>
      <c r="Y785" s="69"/>
      <c r="Z785" s="69"/>
    </row>
    <row r="786" spans="3:26" ht="30" customHeight="1">
      <c r="C786" s="32"/>
      <c r="D786" s="12"/>
      <c r="E786" s="33"/>
      <c r="F786" s="34"/>
      <c r="G786" s="35"/>
      <c r="H786" s="36"/>
      <c r="I786" s="2">
        <v>780</v>
      </c>
      <c r="J786" s="76">
        <f>SUMIF(Entrada!$D$7:$D$3006,D786,Entrada!$H$7:$H$3006)</f>
        <v>0</v>
      </c>
      <c r="K786" s="76" t="e">
        <f>SUMIF(Entrada!$D$7:$D$3006,PG!D786,Entrada!$L$7:$L$3006)/SUMIF(Entrada!$D$7:$D$3006,PG!D786,Entrada!$H$7:$H$3006)</f>
        <v>#DIV/0!</v>
      </c>
      <c r="L786" s="76">
        <f>SUMIF(Saída!$D$7:$D$3006,PG!D786,Saída!$G$7:$G$3006)</f>
        <v>0</v>
      </c>
      <c r="M786" s="76">
        <f>SUMIF(Saída!$D$7:$D$3006,PG!D786,Saída!$I$7:$I$3006)</f>
        <v>0</v>
      </c>
      <c r="N786" s="77">
        <f t="shared" si="48"/>
        <v>0</v>
      </c>
      <c r="O786" s="77">
        <f t="shared" si="49"/>
        <v>0</v>
      </c>
      <c r="P786" s="78">
        <f t="shared" si="50"/>
        <v>0</v>
      </c>
      <c r="Q786" s="99" t="str">
        <f t="shared" si="51"/>
        <v/>
      </c>
      <c r="R786" s="99"/>
      <c r="S786" s="69"/>
      <c r="T786" s="69"/>
      <c r="U786" s="69"/>
      <c r="V786" s="69"/>
      <c r="W786" s="69"/>
      <c r="X786" s="69"/>
      <c r="Y786" s="69"/>
      <c r="Z786" s="69"/>
    </row>
    <row r="787" spans="3:26" ht="30" customHeight="1">
      <c r="C787" s="32"/>
      <c r="D787" s="12"/>
      <c r="E787" s="33"/>
      <c r="F787" s="34"/>
      <c r="G787" s="35"/>
      <c r="H787" s="36"/>
      <c r="I787" s="2">
        <v>781</v>
      </c>
      <c r="J787" s="76">
        <f>SUMIF(Entrada!$D$7:$D$3006,D787,Entrada!$H$7:$H$3006)</f>
        <v>0</v>
      </c>
      <c r="K787" s="76" t="e">
        <f>SUMIF(Entrada!$D$7:$D$3006,PG!D787,Entrada!$L$7:$L$3006)/SUMIF(Entrada!$D$7:$D$3006,PG!D787,Entrada!$H$7:$H$3006)</f>
        <v>#DIV/0!</v>
      </c>
      <c r="L787" s="76">
        <f>SUMIF(Saída!$D$7:$D$3006,PG!D787,Saída!$G$7:$G$3006)</f>
        <v>0</v>
      </c>
      <c r="M787" s="76">
        <f>SUMIF(Saída!$D$7:$D$3006,PG!D787,Saída!$I$7:$I$3006)</f>
        <v>0</v>
      </c>
      <c r="N787" s="77">
        <f t="shared" si="48"/>
        <v>0</v>
      </c>
      <c r="O787" s="77">
        <f t="shared" si="49"/>
        <v>0</v>
      </c>
      <c r="P787" s="78">
        <f t="shared" si="50"/>
        <v>0</v>
      </c>
      <c r="Q787" s="99" t="str">
        <f t="shared" si="51"/>
        <v/>
      </c>
      <c r="R787" s="99"/>
      <c r="S787" s="69"/>
      <c r="T787" s="69"/>
      <c r="U787" s="69"/>
      <c r="V787" s="69"/>
      <c r="W787" s="69"/>
      <c r="X787" s="69"/>
      <c r="Y787" s="69"/>
      <c r="Z787" s="69"/>
    </row>
    <row r="788" spans="3:26" ht="30" customHeight="1">
      <c r="C788" s="32"/>
      <c r="D788" s="12"/>
      <c r="E788" s="33"/>
      <c r="F788" s="34"/>
      <c r="G788" s="35"/>
      <c r="H788" s="36"/>
      <c r="I788" s="2">
        <v>782</v>
      </c>
      <c r="J788" s="76">
        <f>SUMIF(Entrada!$D$7:$D$3006,D788,Entrada!$H$7:$H$3006)</f>
        <v>0</v>
      </c>
      <c r="K788" s="76" t="e">
        <f>SUMIF(Entrada!$D$7:$D$3006,PG!D788,Entrada!$L$7:$L$3006)/SUMIF(Entrada!$D$7:$D$3006,PG!D788,Entrada!$H$7:$H$3006)</f>
        <v>#DIV/0!</v>
      </c>
      <c r="L788" s="76">
        <f>SUMIF(Saída!$D$7:$D$3006,PG!D788,Saída!$G$7:$G$3006)</f>
        <v>0</v>
      </c>
      <c r="M788" s="76">
        <f>SUMIF(Saída!$D$7:$D$3006,PG!D788,Saída!$I$7:$I$3006)</f>
        <v>0</v>
      </c>
      <c r="N788" s="77">
        <f t="shared" si="48"/>
        <v>0</v>
      </c>
      <c r="O788" s="77">
        <f t="shared" si="49"/>
        <v>0</v>
      </c>
      <c r="P788" s="78">
        <f t="shared" si="50"/>
        <v>0</v>
      </c>
      <c r="Q788" s="99" t="str">
        <f t="shared" si="51"/>
        <v/>
      </c>
      <c r="R788" s="99"/>
      <c r="S788" s="69"/>
      <c r="T788" s="69"/>
      <c r="U788" s="69"/>
      <c r="V788" s="69"/>
      <c r="W788" s="69"/>
      <c r="X788" s="69"/>
      <c r="Y788" s="69"/>
      <c r="Z788" s="69"/>
    </row>
    <row r="789" spans="3:26" ht="30" customHeight="1">
      <c r="C789" s="32"/>
      <c r="D789" s="12"/>
      <c r="E789" s="33"/>
      <c r="F789" s="34"/>
      <c r="G789" s="35"/>
      <c r="H789" s="36"/>
      <c r="I789" s="2">
        <v>783</v>
      </c>
      <c r="J789" s="76">
        <f>SUMIF(Entrada!$D$7:$D$3006,D789,Entrada!$H$7:$H$3006)</f>
        <v>0</v>
      </c>
      <c r="K789" s="76" t="e">
        <f>SUMIF(Entrada!$D$7:$D$3006,PG!D789,Entrada!$L$7:$L$3006)/SUMIF(Entrada!$D$7:$D$3006,PG!D789,Entrada!$H$7:$H$3006)</f>
        <v>#DIV/0!</v>
      </c>
      <c r="L789" s="76">
        <f>SUMIF(Saída!$D$7:$D$3006,PG!D789,Saída!$G$7:$G$3006)</f>
        <v>0</v>
      </c>
      <c r="M789" s="76">
        <f>SUMIF(Saída!$D$7:$D$3006,PG!D789,Saída!$I$7:$I$3006)</f>
        <v>0</v>
      </c>
      <c r="N789" s="77">
        <f t="shared" si="48"/>
        <v>0</v>
      </c>
      <c r="O789" s="77">
        <f t="shared" si="49"/>
        <v>0</v>
      </c>
      <c r="P789" s="78">
        <f t="shared" si="50"/>
        <v>0</v>
      </c>
      <c r="Q789" s="99" t="str">
        <f t="shared" si="51"/>
        <v/>
      </c>
      <c r="R789" s="99"/>
      <c r="S789" s="69"/>
      <c r="T789" s="69"/>
      <c r="U789" s="69"/>
      <c r="V789" s="69"/>
      <c r="W789" s="69"/>
      <c r="X789" s="69"/>
      <c r="Y789" s="69"/>
      <c r="Z789" s="69"/>
    </row>
    <row r="790" spans="3:26" ht="30" customHeight="1">
      <c r="C790" s="32"/>
      <c r="D790" s="12"/>
      <c r="E790" s="33"/>
      <c r="F790" s="34"/>
      <c r="G790" s="35"/>
      <c r="H790" s="36"/>
      <c r="I790" s="2">
        <v>784</v>
      </c>
      <c r="J790" s="76">
        <f>SUMIF(Entrada!$D$7:$D$3006,D790,Entrada!$H$7:$H$3006)</f>
        <v>0</v>
      </c>
      <c r="K790" s="76" t="e">
        <f>SUMIF(Entrada!$D$7:$D$3006,PG!D790,Entrada!$L$7:$L$3006)/SUMIF(Entrada!$D$7:$D$3006,PG!D790,Entrada!$H$7:$H$3006)</f>
        <v>#DIV/0!</v>
      </c>
      <c r="L790" s="76">
        <f>SUMIF(Saída!$D$7:$D$3006,PG!D790,Saída!$G$7:$G$3006)</f>
        <v>0</v>
      </c>
      <c r="M790" s="76">
        <f>SUMIF(Saída!$D$7:$D$3006,PG!D790,Saída!$I$7:$I$3006)</f>
        <v>0</v>
      </c>
      <c r="N790" s="77">
        <f t="shared" si="48"/>
        <v>0</v>
      </c>
      <c r="O790" s="77">
        <f t="shared" si="49"/>
        <v>0</v>
      </c>
      <c r="P790" s="78">
        <f t="shared" si="50"/>
        <v>0</v>
      </c>
      <c r="Q790" s="99" t="str">
        <f t="shared" si="51"/>
        <v/>
      </c>
      <c r="R790" s="99"/>
      <c r="S790" s="69"/>
      <c r="T790" s="69"/>
      <c r="U790" s="69"/>
      <c r="V790" s="69"/>
      <c r="W790" s="69"/>
      <c r="X790" s="69"/>
      <c r="Y790" s="69"/>
      <c r="Z790" s="69"/>
    </row>
    <row r="791" spans="3:26" ht="30" customHeight="1">
      <c r="C791" s="32"/>
      <c r="D791" s="12"/>
      <c r="E791" s="33"/>
      <c r="F791" s="34"/>
      <c r="G791" s="35"/>
      <c r="H791" s="36"/>
      <c r="I791" s="2">
        <v>785</v>
      </c>
      <c r="J791" s="76">
        <f>SUMIF(Entrada!$D$7:$D$3006,D791,Entrada!$H$7:$H$3006)</f>
        <v>0</v>
      </c>
      <c r="K791" s="76" t="e">
        <f>SUMIF(Entrada!$D$7:$D$3006,PG!D791,Entrada!$L$7:$L$3006)/SUMIF(Entrada!$D$7:$D$3006,PG!D791,Entrada!$H$7:$H$3006)</f>
        <v>#DIV/0!</v>
      </c>
      <c r="L791" s="76">
        <f>SUMIF(Saída!$D$7:$D$3006,PG!D791,Saída!$G$7:$G$3006)</f>
        <v>0</v>
      </c>
      <c r="M791" s="76">
        <f>SUMIF(Saída!$D$7:$D$3006,PG!D791,Saída!$I$7:$I$3006)</f>
        <v>0</v>
      </c>
      <c r="N791" s="77">
        <f t="shared" si="48"/>
        <v>0</v>
      </c>
      <c r="O791" s="77">
        <f t="shared" si="49"/>
        <v>0</v>
      </c>
      <c r="P791" s="78">
        <f t="shared" si="50"/>
        <v>0</v>
      </c>
      <c r="Q791" s="99" t="str">
        <f t="shared" si="51"/>
        <v/>
      </c>
      <c r="R791" s="99"/>
      <c r="S791" s="69"/>
      <c r="T791" s="69"/>
      <c r="U791" s="69"/>
      <c r="V791" s="69"/>
      <c r="W791" s="69"/>
      <c r="X791" s="69"/>
      <c r="Y791" s="69"/>
      <c r="Z791" s="69"/>
    </row>
    <row r="792" spans="3:26" ht="30" customHeight="1">
      <c r="C792" s="32"/>
      <c r="D792" s="12"/>
      <c r="E792" s="33"/>
      <c r="F792" s="34"/>
      <c r="G792" s="35"/>
      <c r="H792" s="36"/>
      <c r="I792" s="2">
        <v>786</v>
      </c>
      <c r="J792" s="76">
        <f>SUMIF(Entrada!$D$7:$D$3006,D792,Entrada!$H$7:$H$3006)</f>
        <v>0</v>
      </c>
      <c r="K792" s="76" t="e">
        <f>SUMIF(Entrada!$D$7:$D$3006,PG!D792,Entrada!$L$7:$L$3006)/SUMIF(Entrada!$D$7:$D$3006,PG!D792,Entrada!$H$7:$H$3006)</f>
        <v>#DIV/0!</v>
      </c>
      <c r="L792" s="76">
        <f>SUMIF(Saída!$D$7:$D$3006,PG!D792,Saída!$G$7:$G$3006)</f>
        <v>0</v>
      </c>
      <c r="M792" s="76">
        <f>SUMIF(Saída!$D$7:$D$3006,PG!D792,Saída!$I$7:$I$3006)</f>
        <v>0</v>
      </c>
      <c r="N792" s="77">
        <f t="shared" si="48"/>
        <v>0</v>
      </c>
      <c r="O792" s="77">
        <f t="shared" si="49"/>
        <v>0</v>
      </c>
      <c r="P792" s="78">
        <f t="shared" si="50"/>
        <v>0</v>
      </c>
      <c r="Q792" s="99" t="str">
        <f t="shared" si="51"/>
        <v/>
      </c>
      <c r="R792" s="99"/>
      <c r="S792" s="69"/>
      <c r="T792" s="69"/>
      <c r="U792" s="69"/>
      <c r="V792" s="69"/>
      <c r="W792" s="69"/>
      <c r="X792" s="69"/>
      <c r="Y792" s="69"/>
      <c r="Z792" s="69"/>
    </row>
    <row r="793" spans="3:26" ht="30" customHeight="1">
      <c r="C793" s="32"/>
      <c r="D793" s="12"/>
      <c r="E793" s="33"/>
      <c r="F793" s="34"/>
      <c r="G793" s="35"/>
      <c r="H793" s="36"/>
      <c r="I793" s="2">
        <v>787</v>
      </c>
      <c r="J793" s="76">
        <f>SUMIF(Entrada!$D$7:$D$3006,D793,Entrada!$H$7:$H$3006)</f>
        <v>0</v>
      </c>
      <c r="K793" s="76" t="e">
        <f>SUMIF(Entrada!$D$7:$D$3006,PG!D793,Entrada!$L$7:$L$3006)/SUMIF(Entrada!$D$7:$D$3006,PG!D793,Entrada!$H$7:$H$3006)</f>
        <v>#DIV/0!</v>
      </c>
      <c r="L793" s="76">
        <f>SUMIF(Saída!$D$7:$D$3006,PG!D793,Saída!$G$7:$G$3006)</f>
        <v>0</v>
      </c>
      <c r="M793" s="76">
        <f>SUMIF(Saída!$D$7:$D$3006,PG!D793,Saída!$I$7:$I$3006)</f>
        <v>0</v>
      </c>
      <c r="N793" s="77">
        <f t="shared" si="48"/>
        <v>0</v>
      </c>
      <c r="O793" s="77">
        <f t="shared" si="49"/>
        <v>0</v>
      </c>
      <c r="P793" s="78">
        <f t="shared" si="50"/>
        <v>0</v>
      </c>
      <c r="Q793" s="99" t="str">
        <f t="shared" si="51"/>
        <v/>
      </c>
      <c r="R793" s="99"/>
      <c r="S793" s="69"/>
      <c r="T793" s="69"/>
      <c r="U793" s="69"/>
      <c r="V793" s="69"/>
      <c r="W793" s="69"/>
      <c r="X793" s="69"/>
      <c r="Y793" s="69"/>
      <c r="Z793" s="69"/>
    </row>
    <row r="794" spans="3:26" ht="30" customHeight="1">
      <c r="C794" s="32"/>
      <c r="D794" s="12"/>
      <c r="E794" s="33"/>
      <c r="F794" s="34"/>
      <c r="G794" s="35"/>
      <c r="H794" s="36"/>
      <c r="I794" s="2">
        <v>788</v>
      </c>
      <c r="J794" s="76">
        <f>SUMIF(Entrada!$D$7:$D$3006,D794,Entrada!$H$7:$H$3006)</f>
        <v>0</v>
      </c>
      <c r="K794" s="76" t="e">
        <f>SUMIF(Entrada!$D$7:$D$3006,PG!D794,Entrada!$L$7:$L$3006)/SUMIF(Entrada!$D$7:$D$3006,PG!D794,Entrada!$H$7:$H$3006)</f>
        <v>#DIV/0!</v>
      </c>
      <c r="L794" s="76">
        <f>SUMIF(Saída!$D$7:$D$3006,PG!D794,Saída!$G$7:$G$3006)</f>
        <v>0</v>
      </c>
      <c r="M794" s="76">
        <f>SUMIF(Saída!$D$7:$D$3006,PG!D794,Saída!$I$7:$I$3006)</f>
        <v>0</v>
      </c>
      <c r="N794" s="77">
        <f t="shared" si="48"/>
        <v>0</v>
      </c>
      <c r="O794" s="77">
        <f t="shared" si="49"/>
        <v>0</v>
      </c>
      <c r="P794" s="78">
        <f t="shared" si="50"/>
        <v>0</v>
      </c>
      <c r="Q794" s="99" t="str">
        <f t="shared" si="51"/>
        <v/>
      </c>
      <c r="R794" s="99"/>
      <c r="S794" s="69"/>
      <c r="T794" s="69"/>
      <c r="U794" s="69"/>
      <c r="V794" s="69"/>
      <c r="W794" s="69"/>
      <c r="X794" s="69"/>
      <c r="Y794" s="69"/>
      <c r="Z794" s="69"/>
    </row>
    <row r="795" spans="3:26" ht="30" customHeight="1">
      <c r="C795" s="32"/>
      <c r="D795" s="12"/>
      <c r="E795" s="33"/>
      <c r="F795" s="34"/>
      <c r="G795" s="35"/>
      <c r="H795" s="36"/>
      <c r="I795" s="2">
        <v>789</v>
      </c>
      <c r="J795" s="76">
        <f>SUMIF(Entrada!$D$7:$D$3006,D795,Entrada!$H$7:$H$3006)</f>
        <v>0</v>
      </c>
      <c r="K795" s="76" t="e">
        <f>SUMIF(Entrada!$D$7:$D$3006,PG!D795,Entrada!$L$7:$L$3006)/SUMIF(Entrada!$D$7:$D$3006,PG!D795,Entrada!$H$7:$H$3006)</f>
        <v>#DIV/0!</v>
      </c>
      <c r="L795" s="76">
        <f>SUMIF(Saída!$D$7:$D$3006,PG!D795,Saída!$G$7:$G$3006)</f>
        <v>0</v>
      </c>
      <c r="M795" s="76">
        <f>SUMIF(Saída!$D$7:$D$3006,PG!D795,Saída!$I$7:$I$3006)</f>
        <v>0</v>
      </c>
      <c r="N795" s="77">
        <f t="shared" si="48"/>
        <v>0</v>
      </c>
      <c r="O795" s="77">
        <f t="shared" si="49"/>
        <v>0</v>
      </c>
      <c r="P795" s="78">
        <f t="shared" si="50"/>
        <v>0</v>
      </c>
      <c r="Q795" s="99" t="str">
        <f t="shared" si="51"/>
        <v/>
      </c>
      <c r="R795" s="99"/>
      <c r="S795" s="69"/>
      <c r="T795" s="69"/>
      <c r="U795" s="69"/>
      <c r="V795" s="69"/>
      <c r="W795" s="69"/>
      <c r="X795" s="69"/>
      <c r="Y795" s="69"/>
      <c r="Z795" s="69"/>
    </row>
    <row r="796" spans="3:26" ht="30" customHeight="1">
      <c r="C796" s="32"/>
      <c r="D796" s="12"/>
      <c r="E796" s="33"/>
      <c r="F796" s="34"/>
      <c r="G796" s="35"/>
      <c r="H796" s="36"/>
      <c r="I796" s="2">
        <v>790</v>
      </c>
      <c r="J796" s="76">
        <f>SUMIF(Entrada!$D$7:$D$3006,D796,Entrada!$H$7:$H$3006)</f>
        <v>0</v>
      </c>
      <c r="K796" s="76" t="e">
        <f>SUMIF(Entrada!$D$7:$D$3006,PG!D796,Entrada!$L$7:$L$3006)/SUMIF(Entrada!$D$7:$D$3006,PG!D796,Entrada!$H$7:$H$3006)</f>
        <v>#DIV/0!</v>
      </c>
      <c r="L796" s="76">
        <f>SUMIF(Saída!$D$7:$D$3006,PG!D796,Saída!$G$7:$G$3006)</f>
        <v>0</v>
      </c>
      <c r="M796" s="76">
        <f>SUMIF(Saída!$D$7:$D$3006,PG!D796,Saída!$I$7:$I$3006)</f>
        <v>0</v>
      </c>
      <c r="N796" s="77">
        <f t="shared" si="48"/>
        <v>0</v>
      </c>
      <c r="O796" s="77">
        <f t="shared" si="49"/>
        <v>0</v>
      </c>
      <c r="P796" s="78">
        <f t="shared" si="50"/>
        <v>0</v>
      </c>
      <c r="Q796" s="99" t="str">
        <f t="shared" si="51"/>
        <v/>
      </c>
      <c r="R796" s="99"/>
      <c r="S796" s="69"/>
      <c r="T796" s="69"/>
      <c r="U796" s="69"/>
      <c r="V796" s="69"/>
      <c r="W796" s="69"/>
      <c r="X796" s="69"/>
      <c r="Y796" s="69"/>
      <c r="Z796" s="69"/>
    </row>
    <row r="797" spans="3:26" ht="30" customHeight="1">
      <c r="C797" s="32"/>
      <c r="D797" s="12"/>
      <c r="E797" s="33"/>
      <c r="F797" s="34"/>
      <c r="G797" s="35"/>
      <c r="H797" s="36"/>
      <c r="I797" s="2">
        <v>791</v>
      </c>
      <c r="J797" s="76">
        <f>SUMIF(Entrada!$D$7:$D$3006,D797,Entrada!$H$7:$H$3006)</f>
        <v>0</v>
      </c>
      <c r="K797" s="76" t="e">
        <f>SUMIF(Entrada!$D$7:$D$3006,PG!D797,Entrada!$L$7:$L$3006)/SUMIF(Entrada!$D$7:$D$3006,PG!D797,Entrada!$H$7:$H$3006)</f>
        <v>#DIV/0!</v>
      </c>
      <c r="L797" s="76">
        <f>SUMIF(Saída!$D$7:$D$3006,PG!D797,Saída!$G$7:$G$3006)</f>
        <v>0</v>
      </c>
      <c r="M797" s="76">
        <f>SUMIF(Saída!$D$7:$D$3006,PG!D797,Saída!$I$7:$I$3006)</f>
        <v>0</v>
      </c>
      <c r="N797" s="77">
        <f t="shared" si="48"/>
        <v>0</v>
      </c>
      <c r="O797" s="77">
        <f t="shared" si="49"/>
        <v>0</v>
      </c>
      <c r="P797" s="78">
        <f t="shared" si="50"/>
        <v>0</v>
      </c>
      <c r="Q797" s="99" t="str">
        <f t="shared" si="51"/>
        <v/>
      </c>
      <c r="R797" s="99"/>
      <c r="S797" s="69"/>
      <c r="T797" s="69"/>
      <c r="U797" s="69"/>
      <c r="V797" s="69"/>
      <c r="W797" s="69"/>
      <c r="X797" s="69"/>
      <c r="Y797" s="69"/>
      <c r="Z797" s="69"/>
    </row>
    <row r="798" spans="3:26" ht="30" customHeight="1">
      <c r="C798" s="32"/>
      <c r="D798" s="12"/>
      <c r="E798" s="33"/>
      <c r="F798" s="34"/>
      <c r="G798" s="35"/>
      <c r="H798" s="36"/>
      <c r="I798" s="2">
        <v>792</v>
      </c>
      <c r="J798" s="76">
        <f>SUMIF(Entrada!$D$7:$D$3006,D798,Entrada!$H$7:$H$3006)</f>
        <v>0</v>
      </c>
      <c r="K798" s="76" t="e">
        <f>SUMIF(Entrada!$D$7:$D$3006,PG!D798,Entrada!$L$7:$L$3006)/SUMIF(Entrada!$D$7:$D$3006,PG!D798,Entrada!$H$7:$H$3006)</f>
        <v>#DIV/0!</v>
      </c>
      <c r="L798" s="76">
        <f>SUMIF(Saída!$D$7:$D$3006,PG!D798,Saída!$G$7:$G$3006)</f>
        <v>0</v>
      </c>
      <c r="M798" s="76">
        <f>SUMIF(Saída!$D$7:$D$3006,PG!D798,Saída!$I$7:$I$3006)</f>
        <v>0</v>
      </c>
      <c r="N798" s="77">
        <f t="shared" si="48"/>
        <v>0</v>
      </c>
      <c r="O798" s="77">
        <f t="shared" si="49"/>
        <v>0</v>
      </c>
      <c r="P798" s="78">
        <f t="shared" si="50"/>
        <v>0</v>
      </c>
      <c r="Q798" s="99" t="str">
        <f t="shared" si="51"/>
        <v/>
      </c>
      <c r="R798" s="99"/>
      <c r="S798" s="69"/>
      <c r="T798" s="69"/>
      <c r="U798" s="69"/>
      <c r="V798" s="69"/>
      <c r="W798" s="69"/>
      <c r="X798" s="69"/>
      <c r="Y798" s="69"/>
      <c r="Z798" s="69"/>
    </row>
    <row r="799" spans="3:26" ht="30" customHeight="1">
      <c r="C799" s="32"/>
      <c r="D799" s="12"/>
      <c r="E799" s="33"/>
      <c r="F799" s="34"/>
      <c r="G799" s="35"/>
      <c r="H799" s="36"/>
      <c r="I799" s="2">
        <v>793</v>
      </c>
      <c r="J799" s="76">
        <f>SUMIF(Entrada!$D$7:$D$3006,D799,Entrada!$H$7:$H$3006)</f>
        <v>0</v>
      </c>
      <c r="K799" s="76" t="e">
        <f>SUMIF(Entrada!$D$7:$D$3006,PG!D799,Entrada!$L$7:$L$3006)/SUMIF(Entrada!$D$7:$D$3006,PG!D799,Entrada!$H$7:$H$3006)</f>
        <v>#DIV/0!</v>
      </c>
      <c r="L799" s="76">
        <f>SUMIF(Saída!$D$7:$D$3006,PG!D799,Saída!$G$7:$G$3006)</f>
        <v>0</v>
      </c>
      <c r="M799" s="76">
        <f>SUMIF(Saída!$D$7:$D$3006,PG!D799,Saída!$I$7:$I$3006)</f>
        <v>0</v>
      </c>
      <c r="N799" s="77">
        <f t="shared" si="48"/>
        <v>0</v>
      </c>
      <c r="O799" s="77">
        <f t="shared" si="49"/>
        <v>0</v>
      </c>
      <c r="P799" s="78">
        <f t="shared" si="50"/>
        <v>0</v>
      </c>
      <c r="Q799" s="99" t="str">
        <f t="shared" si="51"/>
        <v/>
      </c>
      <c r="R799" s="99"/>
      <c r="S799" s="69"/>
      <c r="T799" s="69"/>
      <c r="U799" s="69"/>
      <c r="V799" s="69"/>
      <c r="W799" s="69"/>
      <c r="X799" s="69"/>
      <c r="Y799" s="69"/>
      <c r="Z799" s="69"/>
    </row>
    <row r="800" spans="3:26" ht="30" customHeight="1">
      <c r="C800" s="32"/>
      <c r="D800" s="12"/>
      <c r="E800" s="33"/>
      <c r="F800" s="34"/>
      <c r="G800" s="35"/>
      <c r="H800" s="36"/>
      <c r="I800" s="2">
        <v>794</v>
      </c>
      <c r="J800" s="76">
        <f>SUMIF(Entrada!$D$7:$D$3006,D800,Entrada!$H$7:$H$3006)</f>
        <v>0</v>
      </c>
      <c r="K800" s="76" t="e">
        <f>SUMIF(Entrada!$D$7:$D$3006,PG!D800,Entrada!$L$7:$L$3006)/SUMIF(Entrada!$D$7:$D$3006,PG!D800,Entrada!$H$7:$H$3006)</f>
        <v>#DIV/0!</v>
      </c>
      <c r="L800" s="76">
        <f>SUMIF(Saída!$D$7:$D$3006,PG!D800,Saída!$G$7:$G$3006)</f>
        <v>0</v>
      </c>
      <c r="M800" s="76">
        <f>SUMIF(Saída!$D$7:$D$3006,PG!D800,Saída!$I$7:$I$3006)</f>
        <v>0</v>
      </c>
      <c r="N800" s="77">
        <f t="shared" si="48"/>
        <v>0</v>
      </c>
      <c r="O800" s="77">
        <f t="shared" si="49"/>
        <v>0</v>
      </c>
      <c r="P800" s="78">
        <f t="shared" si="50"/>
        <v>0</v>
      </c>
      <c r="Q800" s="99" t="str">
        <f t="shared" si="51"/>
        <v/>
      </c>
      <c r="R800" s="99"/>
      <c r="S800" s="69"/>
      <c r="T800" s="69"/>
      <c r="U800" s="69"/>
      <c r="V800" s="69"/>
      <c r="W800" s="69"/>
      <c r="X800" s="69"/>
      <c r="Y800" s="69"/>
      <c r="Z800" s="69"/>
    </row>
    <row r="801" spans="3:26" ht="30" customHeight="1">
      <c r="C801" s="32"/>
      <c r="D801" s="12"/>
      <c r="E801" s="33"/>
      <c r="F801" s="34"/>
      <c r="G801" s="35"/>
      <c r="H801" s="36"/>
      <c r="I801" s="2">
        <v>795</v>
      </c>
      <c r="J801" s="76">
        <f>SUMIF(Entrada!$D$7:$D$3006,D801,Entrada!$H$7:$H$3006)</f>
        <v>0</v>
      </c>
      <c r="K801" s="76" t="e">
        <f>SUMIF(Entrada!$D$7:$D$3006,PG!D801,Entrada!$L$7:$L$3006)/SUMIF(Entrada!$D$7:$D$3006,PG!D801,Entrada!$H$7:$H$3006)</f>
        <v>#DIV/0!</v>
      </c>
      <c r="L801" s="76">
        <f>SUMIF(Saída!$D$7:$D$3006,PG!D801,Saída!$G$7:$G$3006)</f>
        <v>0</v>
      </c>
      <c r="M801" s="76">
        <f>SUMIF(Saída!$D$7:$D$3006,PG!D801,Saída!$I$7:$I$3006)</f>
        <v>0</v>
      </c>
      <c r="N801" s="77">
        <f t="shared" si="48"/>
        <v>0</v>
      </c>
      <c r="O801" s="77">
        <f t="shared" si="49"/>
        <v>0</v>
      </c>
      <c r="P801" s="78">
        <f t="shared" si="50"/>
        <v>0</v>
      </c>
      <c r="Q801" s="99" t="str">
        <f t="shared" si="51"/>
        <v/>
      </c>
      <c r="R801" s="99"/>
      <c r="S801" s="69"/>
      <c r="T801" s="69"/>
      <c r="U801" s="69"/>
      <c r="V801" s="69"/>
      <c r="W801" s="69"/>
      <c r="X801" s="69"/>
      <c r="Y801" s="69"/>
      <c r="Z801" s="69"/>
    </row>
    <row r="802" spans="3:26" ht="30" customHeight="1">
      <c r="C802" s="32"/>
      <c r="D802" s="12"/>
      <c r="E802" s="33"/>
      <c r="F802" s="34"/>
      <c r="G802" s="35"/>
      <c r="H802" s="36"/>
      <c r="I802" s="2">
        <v>796</v>
      </c>
      <c r="J802" s="76">
        <f>SUMIF(Entrada!$D$7:$D$3006,D802,Entrada!$H$7:$H$3006)</f>
        <v>0</v>
      </c>
      <c r="K802" s="76" t="e">
        <f>SUMIF(Entrada!$D$7:$D$3006,PG!D802,Entrada!$L$7:$L$3006)/SUMIF(Entrada!$D$7:$D$3006,PG!D802,Entrada!$H$7:$H$3006)</f>
        <v>#DIV/0!</v>
      </c>
      <c r="L802" s="76">
        <f>SUMIF(Saída!$D$7:$D$3006,PG!D802,Saída!$G$7:$G$3006)</f>
        <v>0</v>
      </c>
      <c r="M802" s="76">
        <f>SUMIF(Saída!$D$7:$D$3006,PG!D802,Saída!$I$7:$I$3006)</f>
        <v>0</v>
      </c>
      <c r="N802" s="77">
        <f t="shared" si="48"/>
        <v>0</v>
      </c>
      <c r="O802" s="77">
        <f t="shared" si="49"/>
        <v>0</v>
      </c>
      <c r="P802" s="78">
        <f t="shared" si="50"/>
        <v>0</v>
      </c>
      <c r="Q802" s="99" t="str">
        <f t="shared" si="51"/>
        <v/>
      </c>
      <c r="R802" s="99"/>
      <c r="S802" s="69"/>
      <c r="T802" s="69"/>
      <c r="U802" s="69"/>
      <c r="V802" s="69"/>
      <c r="W802" s="69"/>
      <c r="X802" s="69"/>
      <c r="Y802" s="69"/>
      <c r="Z802" s="69"/>
    </row>
    <row r="803" spans="3:26" ht="30" customHeight="1">
      <c r="C803" s="32"/>
      <c r="D803" s="12"/>
      <c r="E803" s="33"/>
      <c r="F803" s="34"/>
      <c r="G803" s="35"/>
      <c r="H803" s="36"/>
      <c r="I803" s="2">
        <v>797</v>
      </c>
      <c r="J803" s="76">
        <f>SUMIF(Entrada!$D$7:$D$3006,D803,Entrada!$H$7:$H$3006)</f>
        <v>0</v>
      </c>
      <c r="K803" s="76" t="e">
        <f>SUMIF(Entrada!$D$7:$D$3006,PG!D803,Entrada!$L$7:$L$3006)/SUMIF(Entrada!$D$7:$D$3006,PG!D803,Entrada!$H$7:$H$3006)</f>
        <v>#DIV/0!</v>
      </c>
      <c r="L803" s="76">
        <f>SUMIF(Saída!$D$7:$D$3006,PG!D803,Saída!$G$7:$G$3006)</f>
        <v>0</v>
      </c>
      <c r="M803" s="76">
        <f>SUMIF(Saída!$D$7:$D$3006,PG!D803,Saída!$I$7:$I$3006)</f>
        <v>0</v>
      </c>
      <c r="N803" s="77">
        <f t="shared" si="48"/>
        <v>0</v>
      </c>
      <c r="O803" s="77">
        <f t="shared" si="49"/>
        <v>0</v>
      </c>
      <c r="P803" s="78">
        <f t="shared" si="50"/>
        <v>0</v>
      </c>
      <c r="Q803" s="99" t="str">
        <f t="shared" si="51"/>
        <v/>
      </c>
      <c r="R803" s="99"/>
      <c r="S803" s="69"/>
      <c r="T803" s="69"/>
      <c r="U803" s="69"/>
      <c r="V803" s="69"/>
      <c r="W803" s="69"/>
      <c r="X803" s="69"/>
      <c r="Y803" s="69"/>
      <c r="Z803" s="69"/>
    </row>
    <row r="804" spans="3:26" ht="30" customHeight="1">
      <c r="C804" s="32"/>
      <c r="D804" s="12"/>
      <c r="E804" s="33"/>
      <c r="F804" s="34"/>
      <c r="G804" s="35"/>
      <c r="H804" s="36"/>
      <c r="I804" s="2">
        <v>798</v>
      </c>
      <c r="J804" s="76">
        <f>SUMIF(Entrada!$D$7:$D$3006,D804,Entrada!$H$7:$H$3006)</f>
        <v>0</v>
      </c>
      <c r="K804" s="76" t="e">
        <f>SUMIF(Entrada!$D$7:$D$3006,PG!D804,Entrada!$L$7:$L$3006)/SUMIF(Entrada!$D$7:$D$3006,PG!D804,Entrada!$H$7:$H$3006)</f>
        <v>#DIV/0!</v>
      </c>
      <c r="L804" s="76">
        <f>SUMIF(Saída!$D$7:$D$3006,PG!D804,Saída!$G$7:$G$3006)</f>
        <v>0</v>
      </c>
      <c r="M804" s="76">
        <f>SUMIF(Saída!$D$7:$D$3006,PG!D804,Saída!$I$7:$I$3006)</f>
        <v>0</v>
      </c>
      <c r="N804" s="77">
        <f t="shared" si="48"/>
        <v>0</v>
      </c>
      <c r="O804" s="77">
        <f t="shared" si="49"/>
        <v>0</v>
      </c>
      <c r="P804" s="78">
        <f t="shared" si="50"/>
        <v>0</v>
      </c>
      <c r="Q804" s="99" t="str">
        <f t="shared" si="51"/>
        <v/>
      </c>
      <c r="R804" s="99"/>
      <c r="S804" s="69"/>
      <c r="T804" s="69"/>
      <c r="U804" s="69"/>
      <c r="V804" s="69"/>
      <c r="W804" s="69"/>
      <c r="X804" s="69"/>
      <c r="Y804" s="69"/>
      <c r="Z804" s="69"/>
    </row>
    <row r="805" spans="3:26" ht="30" customHeight="1">
      <c r="C805" s="32"/>
      <c r="D805" s="12"/>
      <c r="E805" s="33"/>
      <c r="F805" s="34"/>
      <c r="G805" s="35"/>
      <c r="H805" s="36"/>
      <c r="I805" s="2">
        <v>799</v>
      </c>
      <c r="J805" s="76">
        <f>SUMIF(Entrada!$D$7:$D$3006,D805,Entrada!$H$7:$H$3006)</f>
        <v>0</v>
      </c>
      <c r="K805" s="76" t="e">
        <f>SUMIF(Entrada!$D$7:$D$3006,PG!D805,Entrada!$L$7:$L$3006)/SUMIF(Entrada!$D$7:$D$3006,PG!D805,Entrada!$H$7:$H$3006)</f>
        <v>#DIV/0!</v>
      </c>
      <c r="L805" s="76">
        <f>SUMIF(Saída!$D$7:$D$3006,PG!D805,Saída!$G$7:$G$3006)</f>
        <v>0</v>
      </c>
      <c r="M805" s="76">
        <f>SUMIF(Saída!$D$7:$D$3006,PG!D805,Saída!$I$7:$I$3006)</f>
        <v>0</v>
      </c>
      <c r="N805" s="77">
        <f t="shared" si="48"/>
        <v>0</v>
      </c>
      <c r="O805" s="77">
        <f t="shared" si="49"/>
        <v>0</v>
      </c>
      <c r="P805" s="78">
        <f t="shared" si="50"/>
        <v>0</v>
      </c>
      <c r="Q805" s="99" t="str">
        <f t="shared" si="51"/>
        <v/>
      </c>
      <c r="R805" s="99"/>
      <c r="S805" s="69"/>
      <c r="T805" s="69"/>
      <c r="U805" s="69"/>
      <c r="V805" s="69"/>
      <c r="W805" s="69"/>
      <c r="X805" s="69"/>
      <c r="Y805" s="69"/>
      <c r="Z805" s="69"/>
    </row>
    <row r="806" spans="3:26" ht="30" customHeight="1">
      <c r="C806" s="32"/>
      <c r="D806" s="12"/>
      <c r="E806" s="33"/>
      <c r="F806" s="34"/>
      <c r="G806" s="35"/>
      <c r="H806" s="36"/>
      <c r="I806" s="2">
        <v>800</v>
      </c>
      <c r="J806" s="76">
        <f>SUMIF(Entrada!$D$7:$D$3006,D806,Entrada!$H$7:$H$3006)</f>
        <v>0</v>
      </c>
      <c r="K806" s="76" t="e">
        <f>SUMIF(Entrada!$D$7:$D$3006,PG!D806,Entrada!$L$7:$L$3006)/SUMIF(Entrada!$D$7:$D$3006,PG!D806,Entrada!$H$7:$H$3006)</f>
        <v>#DIV/0!</v>
      </c>
      <c r="L806" s="76">
        <f>SUMIF(Saída!$D$7:$D$3006,PG!D806,Saída!$G$7:$G$3006)</f>
        <v>0</v>
      </c>
      <c r="M806" s="76">
        <f>SUMIF(Saída!$D$7:$D$3006,PG!D806,Saída!$I$7:$I$3006)</f>
        <v>0</v>
      </c>
      <c r="N806" s="77">
        <f t="shared" si="48"/>
        <v>0</v>
      </c>
      <c r="O806" s="77">
        <f t="shared" si="49"/>
        <v>0</v>
      </c>
      <c r="P806" s="78">
        <f t="shared" si="50"/>
        <v>0</v>
      </c>
      <c r="Q806" s="99" t="str">
        <f t="shared" si="51"/>
        <v/>
      </c>
      <c r="R806" s="99"/>
      <c r="S806" s="69"/>
      <c r="T806" s="69"/>
      <c r="U806" s="69"/>
      <c r="V806" s="69"/>
      <c r="W806" s="69"/>
      <c r="X806" s="69"/>
      <c r="Y806" s="69"/>
      <c r="Z806" s="69"/>
    </row>
    <row r="807" spans="3:26" ht="30" customHeight="1">
      <c r="C807" s="32"/>
      <c r="D807" s="12"/>
      <c r="E807" s="33"/>
      <c r="F807" s="34"/>
      <c r="G807" s="35"/>
      <c r="H807" s="36"/>
      <c r="I807" s="2">
        <v>801</v>
      </c>
      <c r="J807" s="76">
        <f>SUMIF(Entrada!$D$7:$D$3006,D807,Entrada!$H$7:$H$3006)</f>
        <v>0</v>
      </c>
      <c r="K807" s="76" t="e">
        <f>SUMIF(Entrada!$D$7:$D$3006,PG!D807,Entrada!$L$7:$L$3006)/SUMIF(Entrada!$D$7:$D$3006,PG!D807,Entrada!$H$7:$H$3006)</f>
        <v>#DIV/0!</v>
      </c>
      <c r="L807" s="76">
        <f>SUMIF(Saída!$D$7:$D$3006,PG!D807,Saída!$G$7:$G$3006)</f>
        <v>0</v>
      </c>
      <c r="M807" s="76">
        <f>SUMIF(Saída!$D$7:$D$3006,PG!D807,Saída!$I$7:$I$3006)</f>
        <v>0</v>
      </c>
      <c r="N807" s="77">
        <f t="shared" si="48"/>
        <v>0</v>
      </c>
      <c r="O807" s="77">
        <f t="shared" si="49"/>
        <v>0</v>
      </c>
      <c r="P807" s="78">
        <f t="shared" si="50"/>
        <v>0</v>
      </c>
      <c r="Q807" s="99" t="str">
        <f t="shared" si="51"/>
        <v/>
      </c>
      <c r="R807" s="99"/>
      <c r="S807" s="69"/>
      <c r="T807" s="69"/>
      <c r="U807" s="69"/>
      <c r="V807" s="69"/>
      <c r="W807" s="69"/>
      <c r="X807" s="69"/>
      <c r="Y807" s="69"/>
      <c r="Z807" s="69"/>
    </row>
    <row r="808" spans="3:26" ht="30" customHeight="1">
      <c r="C808" s="32"/>
      <c r="D808" s="12"/>
      <c r="E808" s="33"/>
      <c r="F808" s="34"/>
      <c r="G808" s="35"/>
      <c r="H808" s="36"/>
      <c r="I808" s="2">
        <v>802</v>
      </c>
      <c r="J808" s="76">
        <f>SUMIF(Entrada!$D$7:$D$3006,D808,Entrada!$H$7:$H$3006)</f>
        <v>0</v>
      </c>
      <c r="K808" s="76" t="e">
        <f>SUMIF(Entrada!$D$7:$D$3006,PG!D808,Entrada!$L$7:$L$3006)/SUMIF(Entrada!$D$7:$D$3006,PG!D808,Entrada!$H$7:$H$3006)</f>
        <v>#DIV/0!</v>
      </c>
      <c r="L808" s="76">
        <f>SUMIF(Saída!$D$7:$D$3006,PG!D808,Saída!$G$7:$G$3006)</f>
        <v>0</v>
      </c>
      <c r="M808" s="76">
        <f>SUMIF(Saída!$D$7:$D$3006,PG!D808,Saída!$I$7:$I$3006)</f>
        <v>0</v>
      </c>
      <c r="N808" s="77">
        <f t="shared" si="48"/>
        <v>0</v>
      </c>
      <c r="O808" s="77">
        <f t="shared" si="49"/>
        <v>0</v>
      </c>
      <c r="P808" s="78">
        <f t="shared" si="50"/>
        <v>0</v>
      </c>
      <c r="Q808" s="99" t="str">
        <f t="shared" si="51"/>
        <v/>
      </c>
      <c r="R808" s="99"/>
      <c r="S808" s="69"/>
      <c r="T808" s="69"/>
      <c r="U808" s="69"/>
      <c r="V808" s="69"/>
      <c r="W808" s="69"/>
      <c r="X808" s="69"/>
      <c r="Y808" s="69"/>
      <c r="Z808" s="69"/>
    </row>
    <row r="809" spans="3:26" ht="30" customHeight="1">
      <c r="C809" s="32"/>
      <c r="D809" s="12"/>
      <c r="E809" s="33"/>
      <c r="F809" s="34"/>
      <c r="G809" s="35"/>
      <c r="H809" s="36"/>
      <c r="I809" s="2">
        <v>803</v>
      </c>
      <c r="J809" s="76">
        <f>SUMIF(Entrada!$D$7:$D$3006,D809,Entrada!$H$7:$H$3006)</f>
        <v>0</v>
      </c>
      <c r="K809" s="76" t="e">
        <f>SUMIF(Entrada!$D$7:$D$3006,PG!D809,Entrada!$L$7:$L$3006)/SUMIF(Entrada!$D$7:$D$3006,PG!D809,Entrada!$H$7:$H$3006)</f>
        <v>#DIV/0!</v>
      </c>
      <c r="L809" s="76">
        <f>SUMIF(Saída!$D$7:$D$3006,PG!D809,Saída!$G$7:$G$3006)</f>
        <v>0</v>
      </c>
      <c r="M809" s="76">
        <f>SUMIF(Saída!$D$7:$D$3006,PG!D809,Saída!$I$7:$I$3006)</f>
        <v>0</v>
      </c>
      <c r="N809" s="77">
        <f t="shared" si="48"/>
        <v>0</v>
      </c>
      <c r="O809" s="77">
        <f t="shared" si="49"/>
        <v>0</v>
      </c>
      <c r="P809" s="78">
        <f t="shared" si="50"/>
        <v>0</v>
      </c>
      <c r="Q809" s="99" t="str">
        <f t="shared" si="51"/>
        <v/>
      </c>
      <c r="R809" s="99"/>
      <c r="S809" s="69"/>
      <c r="T809" s="69"/>
      <c r="U809" s="69"/>
      <c r="V809" s="69"/>
      <c r="W809" s="69"/>
      <c r="X809" s="69"/>
      <c r="Y809" s="69"/>
      <c r="Z809" s="69"/>
    </row>
    <row r="810" spans="3:26" ht="30" customHeight="1">
      <c r="C810" s="32"/>
      <c r="D810" s="12"/>
      <c r="E810" s="33"/>
      <c r="F810" s="34"/>
      <c r="G810" s="35"/>
      <c r="H810" s="36"/>
      <c r="I810" s="2">
        <v>804</v>
      </c>
      <c r="J810" s="76">
        <f>SUMIF(Entrada!$D$7:$D$3006,D810,Entrada!$H$7:$H$3006)</f>
        <v>0</v>
      </c>
      <c r="K810" s="76" t="e">
        <f>SUMIF(Entrada!$D$7:$D$3006,PG!D810,Entrada!$L$7:$L$3006)/SUMIF(Entrada!$D$7:$D$3006,PG!D810,Entrada!$H$7:$H$3006)</f>
        <v>#DIV/0!</v>
      </c>
      <c r="L810" s="76">
        <f>SUMIF(Saída!$D$7:$D$3006,PG!D810,Saída!$G$7:$G$3006)</f>
        <v>0</v>
      </c>
      <c r="M810" s="76">
        <f>SUMIF(Saída!$D$7:$D$3006,PG!D810,Saída!$I$7:$I$3006)</f>
        <v>0</v>
      </c>
      <c r="N810" s="77">
        <f t="shared" si="48"/>
        <v>0</v>
      </c>
      <c r="O810" s="77">
        <f t="shared" si="49"/>
        <v>0</v>
      </c>
      <c r="P810" s="78">
        <f t="shared" si="50"/>
        <v>0</v>
      </c>
      <c r="Q810" s="99" t="str">
        <f t="shared" si="51"/>
        <v/>
      </c>
      <c r="R810" s="99"/>
      <c r="S810" s="69"/>
      <c r="T810" s="69"/>
      <c r="U810" s="69"/>
      <c r="V810" s="69"/>
      <c r="W810" s="69"/>
      <c r="X810" s="69"/>
      <c r="Y810" s="69"/>
      <c r="Z810" s="69"/>
    </row>
    <row r="811" spans="3:26" ht="30" customHeight="1">
      <c r="C811" s="32"/>
      <c r="D811" s="12"/>
      <c r="E811" s="33"/>
      <c r="F811" s="34"/>
      <c r="G811" s="35"/>
      <c r="H811" s="36"/>
      <c r="I811" s="2">
        <v>805</v>
      </c>
      <c r="J811" s="76">
        <f>SUMIF(Entrada!$D$7:$D$3006,D811,Entrada!$H$7:$H$3006)</f>
        <v>0</v>
      </c>
      <c r="K811" s="76" t="e">
        <f>SUMIF(Entrada!$D$7:$D$3006,PG!D811,Entrada!$L$7:$L$3006)/SUMIF(Entrada!$D$7:$D$3006,PG!D811,Entrada!$H$7:$H$3006)</f>
        <v>#DIV/0!</v>
      </c>
      <c r="L811" s="76">
        <f>SUMIF(Saída!$D$7:$D$3006,PG!D811,Saída!$G$7:$G$3006)</f>
        <v>0</v>
      </c>
      <c r="M811" s="76">
        <f>SUMIF(Saída!$D$7:$D$3006,PG!D811,Saída!$I$7:$I$3006)</f>
        <v>0</v>
      </c>
      <c r="N811" s="77">
        <f t="shared" si="48"/>
        <v>0</v>
      </c>
      <c r="O811" s="77">
        <f t="shared" si="49"/>
        <v>0</v>
      </c>
      <c r="P811" s="78">
        <f t="shared" si="50"/>
        <v>0</v>
      </c>
      <c r="Q811" s="99" t="str">
        <f t="shared" si="51"/>
        <v/>
      </c>
      <c r="R811" s="99"/>
      <c r="S811" s="69"/>
      <c r="T811" s="69"/>
      <c r="U811" s="69"/>
      <c r="V811" s="69"/>
      <c r="W811" s="69"/>
      <c r="X811" s="69"/>
      <c r="Y811" s="69"/>
      <c r="Z811" s="69"/>
    </row>
    <row r="812" spans="3:26" ht="30" customHeight="1">
      <c r="C812" s="32"/>
      <c r="D812" s="12"/>
      <c r="E812" s="33"/>
      <c r="F812" s="34"/>
      <c r="G812" s="35"/>
      <c r="H812" s="36"/>
      <c r="I812" s="2">
        <v>806</v>
      </c>
      <c r="J812" s="76">
        <f>SUMIF(Entrada!$D$7:$D$3006,D812,Entrada!$H$7:$H$3006)</f>
        <v>0</v>
      </c>
      <c r="K812" s="76" t="e">
        <f>SUMIF(Entrada!$D$7:$D$3006,PG!D812,Entrada!$L$7:$L$3006)/SUMIF(Entrada!$D$7:$D$3006,PG!D812,Entrada!$H$7:$H$3006)</f>
        <v>#DIV/0!</v>
      </c>
      <c r="L812" s="76">
        <f>SUMIF(Saída!$D$7:$D$3006,PG!D812,Saída!$G$7:$G$3006)</f>
        <v>0</v>
      </c>
      <c r="M812" s="76">
        <f>SUMIF(Saída!$D$7:$D$3006,PG!D812,Saída!$I$7:$I$3006)</f>
        <v>0</v>
      </c>
      <c r="N812" s="77">
        <f t="shared" si="48"/>
        <v>0</v>
      </c>
      <c r="O812" s="77">
        <f t="shared" si="49"/>
        <v>0</v>
      </c>
      <c r="P812" s="78">
        <f t="shared" si="50"/>
        <v>0</v>
      </c>
      <c r="Q812" s="99" t="str">
        <f t="shared" si="51"/>
        <v/>
      </c>
      <c r="R812" s="99"/>
      <c r="S812" s="69"/>
      <c r="T812" s="69"/>
      <c r="U812" s="69"/>
      <c r="V812" s="69"/>
      <c r="W812" s="69"/>
      <c r="X812" s="69"/>
      <c r="Y812" s="69"/>
      <c r="Z812" s="69"/>
    </row>
    <row r="813" spans="3:26" ht="30" customHeight="1">
      <c r="C813" s="32"/>
      <c r="D813" s="12"/>
      <c r="E813" s="33"/>
      <c r="F813" s="34"/>
      <c r="G813" s="35"/>
      <c r="H813" s="36"/>
      <c r="I813" s="2">
        <v>807</v>
      </c>
      <c r="J813" s="76">
        <f>SUMIF(Entrada!$D$7:$D$3006,D813,Entrada!$H$7:$H$3006)</f>
        <v>0</v>
      </c>
      <c r="K813" s="76" t="e">
        <f>SUMIF(Entrada!$D$7:$D$3006,PG!D813,Entrada!$L$7:$L$3006)/SUMIF(Entrada!$D$7:$D$3006,PG!D813,Entrada!$H$7:$H$3006)</f>
        <v>#DIV/0!</v>
      </c>
      <c r="L813" s="76">
        <f>SUMIF(Saída!$D$7:$D$3006,PG!D813,Saída!$G$7:$G$3006)</f>
        <v>0</v>
      </c>
      <c r="M813" s="76">
        <f>SUMIF(Saída!$D$7:$D$3006,PG!D813,Saída!$I$7:$I$3006)</f>
        <v>0</v>
      </c>
      <c r="N813" s="77">
        <f t="shared" si="48"/>
        <v>0</v>
      </c>
      <c r="O813" s="77">
        <f t="shared" si="49"/>
        <v>0</v>
      </c>
      <c r="P813" s="78">
        <f t="shared" si="50"/>
        <v>0</v>
      </c>
      <c r="Q813" s="99" t="str">
        <f t="shared" si="51"/>
        <v/>
      </c>
      <c r="R813" s="99"/>
      <c r="S813" s="69"/>
      <c r="T813" s="69"/>
      <c r="U813" s="69"/>
      <c r="V813" s="69"/>
      <c r="W813" s="69"/>
      <c r="X813" s="69"/>
      <c r="Y813" s="69"/>
      <c r="Z813" s="69"/>
    </row>
    <row r="814" spans="3:26" ht="30" customHeight="1">
      <c r="C814" s="32"/>
      <c r="D814" s="12"/>
      <c r="E814" s="33"/>
      <c r="F814" s="34"/>
      <c r="G814" s="35"/>
      <c r="H814" s="36"/>
      <c r="I814" s="2">
        <v>808</v>
      </c>
      <c r="J814" s="76">
        <f>SUMIF(Entrada!$D$7:$D$3006,D814,Entrada!$H$7:$H$3006)</f>
        <v>0</v>
      </c>
      <c r="K814" s="76" t="e">
        <f>SUMIF(Entrada!$D$7:$D$3006,PG!D814,Entrada!$L$7:$L$3006)/SUMIF(Entrada!$D$7:$D$3006,PG!D814,Entrada!$H$7:$H$3006)</f>
        <v>#DIV/0!</v>
      </c>
      <c r="L814" s="76">
        <f>SUMIF(Saída!$D$7:$D$3006,PG!D814,Saída!$G$7:$G$3006)</f>
        <v>0</v>
      </c>
      <c r="M814" s="76">
        <f>SUMIF(Saída!$D$7:$D$3006,PG!D814,Saída!$I$7:$I$3006)</f>
        <v>0</v>
      </c>
      <c r="N814" s="77">
        <f t="shared" si="48"/>
        <v>0</v>
      </c>
      <c r="O814" s="77">
        <f t="shared" si="49"/>
        <v>0</v>
      </c>
      <c r="P814" s="78">
        <f t="shared" si="50"/>
        <v>0</v>
      </c>
      <c r="Q814" s="99" t="str">
        <f t="shared" si="51"/>
        <v/>
      </c>
      <c r="R814" s="99"/>
      <c r="S814" s="69"/>
      <c r="T814" s="69"/>
      <c r="U814" s="69"/>
      <c r="V814" s="69"/>
      <c r="W814" s="69"/>
      <c r="X814" s="69"/>
      <c r="Y814" s="69"/>
      <c r="Z814" s="69"/>
    </row>
    <row r="815" spans="3:26" ht="30" customHeight="1">
      <c r="C815" s="32"/>
      <c r="D815" s="12"/>
      <c r="E815" s="33"/>
      <c r="F815" s="34"/>
      <c r="G815" s="35"/>
      <c r="H815" s="36"/>
      <c r="I815" s="2">
        <v>809</v>
      </c>
      <c r="J815" s="76">
        <f>SUMIF(Entrada!$D$7:$D$3006,D815,Entrada!$H$7:$H$3006)</f>
        <v>0</v>
      </c>
      <c r="K815" s="76" t="e">
        <f>SUMIF(Entrada!$D$7:$D$3006,PG!D815,Entrada!$L$7:$L$3006)/SUMIF(Entrada!$D$7:$D$3006,PG!D815,Entrada!$H$7:$H$3006)</f>
        <v>#DIV/0!</v>
      </c>
      <c r="L815" s="76">
        <f>SUMIF(Saída!$D$7:$D$3006,PG!D815,Saída!$G$7:$G$3006)</f>
        <v>0</v>
      </c>
      <c r="M815" s="76">
        <f>SUMIF(Saída!$D$7:$D$3006,PG!D815,Saída!$I$7:$I$3006)</f>
        <v>0</v>
      </c>
      <c r="N815" s="77">
        <f t="shared" si="48"/>
        <v>0</v>
      </c>
      <c r="O815" s="77">
        <f t="shared" si="49"/>
        <v>0</v>
      </c>
      <c r="P815" s="78">
        <f t="shared" si="50"/>
        <v>0</v>
      </c>
      <c r="Q815" s="99" t="str">
        <f t="shared" si="51"/>
        <v/>
      </c>
      <c r="R815" s="99"/>
      <c r="S815" s="69"/>
      <c r="T815" s="69"/>
      <c r="U815" s="69"/>
      <c r="V815" s="69"/>
      <c r="W815" s="69"/>
      <c r="X815" s="69"/>
      <c r="Y815" s="69"/>
      <c r="Z815" s="69"/>
    </row>
    <row r="816" spans="3:26" ht="30" customHeight="1">
      <c r="C816" s="32"/>
      <c r="D816" s="12"/>
      <c r="E816" s="33"/>
      <c r="F816" s="34"/>
      <c r="G816" s="35"/>
      <c r="H816" s="36"/>
      <c r="I816" s="2">
        <v>810</v>
      </c>
      <c r="J816" s="76">
        <f>SUMIF(Entrada!$D$7:$D$3006,D816,Entrada!$H$7:$H$3006)</f>
        <v>0</v>
      </c>
      <c r="K816" s="76" t="e">
        <f>SUMIF(Entrada!$D$7:$D$3006,PG!D816,Entrada!$L$7:$L$3006)/SUMIF(Entrada!$D$7:$D$3006,PG!D816,Entrada!$H$7:$H$3006)</f>
        <v>#DIV/0!</v>
      </c>
      <c r="L816" s="76">
        <f>SUMIF(Saída!$D$7:$D$3006,PG!D816,Saída!$G$7:$G$3006)</f>
        <v>0</v>
      </c>
      <c r="M816" s="76">
        <f>SUMIF(Saída!$D$7:$D$3006,PG!D816,Saída!$I$7:$I$3006)</f>
        <v>0</v>
      </c>
      <c r="N816" s="77">
        <f t="shared" si="48"/>
        <v>0</v>
      </c>
      <c r="O816" s="77">
        <f t="shared" si="49"/>
        <v>0</v>
      </c>
      <c r="P816" s="78">
        <f t="shared" si="50"/>
        <v>0</v>
      </c>
      <c r="Q816" s="99" t="str">
        <f t="shared" si="51"/>
        <v/>
      </c>
      <c r="R816" s="99"/>
      <c r="S816" s="69"/>
      <c r="T816" s="69"/>
      <c r="U816" s="69"/>
      <c r="V816" s="69"/>
      <c r="W816" s="69"/>
      <c r="X816" s="69"/>
      <c r="Y816" s="69"/>
      <c r="Z816" s="69"/>
    </row>
    <row r="817" spans="3:26" ht="30" customHeight="1">
      <c r="C817" s="32"/>
      <c r="D817" s="12"/>
      <c r="E817" s="33"/>
      <c r="F817" s="34"/>
      <c r="G817" s="35"/>
      <c r="H817" s="36"/>
      <c r="I817" s="2">
        <v>811</v>
      </c>
      <c r="J817" s="76">
        <f>SUMIF(Entrada!$D$7:$D$3006,D817,Entrada!$H$7:$H$3006)</f>
        <v>0</v>
      </c>
      <c r="K817" s="76" t="e">
        <f>SUMIF(Entrada!$D$7:$D$3006,PG!D817,Entrada!$L$7:$L$3006)/SUMIF(Entrada!$D$7:$D$3006,PG!D817,Entrada!$H$7:$H$3006)</f>
        <v>#DIV/0!</v>
      </c>
      <c r="L817" s="76">
        <f>SUMIF(Saída!$D$7:$D$3006,PG!D817,Saída!$G$7:$G$3006)</f>
        <v>0</v>
      </c>
      <c r="M817" s="76">
        <f>SUMIF(Saída!$D$7:$D$3006,PG!D817,Saída!$I$7:$I$3006)</f>
        <v>0</v>
      </c>
      <c r="N817" s="77">
        <f t="shared" si="48"/>
        <v>0</v>
      </c>
      <c r="O817" s="77">
        <f t="shared" si="49"/>
        <v>0</v>
      </c>
      <c r="P817" s="78">
        <f t="shared" si="50"/>
        <v>0</v>
      </c>
      <c r="Q817" s="99" t="str">
        <f t="shared" si="51"/>
        <v/>
      </c>
      <c r="R817" s="99"/>
      <c r="S817" s="69"/>
      <c r="T817" s="69"/>
      <c r="U817" s="69"/>
      <c r="V817" s="69"/>
      <c r="W817" s="69"/>
      <c r="X817" s="69"/>
      <c r="Y817" s="69"/>
      <c r="Z817" s="69"/>
    </row>
    <row r="818" spans="3:26" ht="30" customHeight="1">
      <c r="C818" s="32"/>
      <c r="D818" s="12"/>
      <c r="E818" s="33"/>
      <c r="F818" s="34"/>
      <c r="G818" s="35"/>
      <c r="H818" s="36"/>
      <c r="I818" s="2">
        <v>812</v>
      </c>
      <c r="J818" s="76">
        <f>SUMIF(Entrada!$D$7:$D$3006,D818,Entrada!$H$7:$H$3006)</f>
        <v>0</v>
      </c>
      <c r="K818" s="76" t="e">
        <f>SUMIF(Entrada!$D$7:$D$3006,PG!D818,Entrada!$L$7:$L$3006)/SUMIF(Entrada!$D$7:$D$3006,PG!D818,Entrada!$H$7:$H$3006)</f>
        <v>#DIV/0!</v>
      </c>
      <c r="L818" s="76">
        <f>SUMIF(Saída!$D$7:$D$3006,PG!D818,Saída!$G$7:$G$3006)</f>
        <v>0</v>
      </c>
      <c r="M818" s="76">
        <f>SUMIF(Saída!$D$7:$D$3006,PG!D818,Saída!$I$7:$I$3006)</f>
        <v>0</v>
      </c>
      <c r="N818" s="77">
        <f t="shared" si="48"/>
        <v>0</v>
      </c>
      <c r="O818" s="77">
        <f t="shared" si="49"/>
        <v>0</v>
      </c>
      <c r="P818" s="78">
        <f t="shared" si="50"/>
        <v>0</v>
      </c>
      <c r="Q818" s="99" t="str">
        <f t="shared" si="51"/>
        <v/>
      </c>
      <c r="R818" s="99"/>
      <c r="S818" s="69"/>
      <c r="T818" s="69"/>
      <c r="U818" s="69"/>
      <c r="V818" s="69"/>
      <c r="W818" s="69"/>
      <c r="X818" s="69"/>
      <c r="Y818" s="69"/>
      <c r="Z818" s="69"/>
    </row>
    <row r="819" spans="3:26" ht="30" customHeight="1">
      <c r="C819" s="32"/>
      <c r="D819" s="12"/>
      <c r="E819" s="33"/>
      <c r="F819" s="34"/>
      <c r="G819" s="35"/>
      <c r="H819" s="36"/>
      <c r="I819" s="2">
        <v>813</v>
      </c>
      <c r="J819" s="76">
        <f>SUMIF(Entrada!$D$7:$D$3006,D819,Entrada!$H$7:$H$3006)</f>
        <v>0</v>
      </c>
      <c r="K819" s="76" t="e">
        <f>SUMIF(Entrada!$D$7:$D$3006,PG!D819,Entrada!$L$7:$L$3006)/SUMIF(Entrada!$D$7:$D$3006,PG!D819,Entrada!$H$7:$H$3006)</f>
        <v>#DIV/0!</v>
      </c>
      <c r="L819" s="76">
        <f>SUMIF(Saída!$D$7:$D$3006,PG!D819,Saída!$G$7:$G$3006)</f>
        <v>0</v>
      </c>
      <c r="M819" s="76">
        <f>SUMIF(Saída!$D$7:$D$3006,PG!D819,Saída!$I$7:$I$3006)</f>
        <v>0</v>
      </c>
      <c r="N819" s="77">
        <f t="shared" si="48"/>
        <v>0</v>
      </c>
      <c r="O819" s="77">
        <f t="shared" si="49"/>
        <v>0</v>
      </c>
      <c r="P819" s="78">
        <f t="shared" si="50"/>
        <v>0</v>
      </c>
      <c r="Q819" s="99" t="str">
        <f t="shared" si="51"/>
        <v/>
      </c>
      <c r="R819" s="99"/>
      <c r="S819" s="69"/>
      <c r="T819" s="69"/>
      <c r="U819" s="69"/>
      <c r="V819" s="69"/>
      <c r="W819" s="69"/>
      <c r="X819" s="69"/>
      <c r="Y819" s="69"/>
      <c r="Z819" s="69"/>
    </row>
    <row r="820" spans="3:26" ht="30" customHeight="1">
      <c r="C820" s="32"/>
      <c r="D820" s="12"/>
      <c r="E820" s="33"/>
      <c r="F820" s="34"/>
      <c r="G820" s="35"/>
      <c r="H820" s="36"/>
      <c r="I820" s="2">
        <v>814</v>
      </c>
      <c r="J820" s="76">
        <f>SUMIF(Entrada!$D$7:$D$3006,D820,Entrada!$H$7:$H$3006)</f>
        <v>0</v>
      </c>
      <c r="K820" s="76" t="e">
        <f>SUMIF(Entrada!$D$7:$D$3006,PG!D820,Entrada!$L$7:$L$3006)/SUMIF(Entrada!$D$7:$D$3006,PG!D820,Entrada!$H$7:$H$3006)</f>
        <v>#DIV/0!</v>
      </c>
      <c r="L820" s="76">
        <f>SUMIF(Saída!$D$7:$D$3006,PG!D820,Saída!$G$7:$G$3006)</f>
        <v>0</v>
      </c>
      <c r="M820" s="76">
        <f>SUMIF(Saída!$D$7:$D$3006,PG!D820,Saída!$I$7:$I$3006)</f>
        <v>0</v>
      </c>
      <c r="N820" s="77">
        <f t="shared" si="48"/>
        <v>0</v>
      </c>
      <c r="O820" s="77">
        <f t="shared" si="49"/>
        <v>0</v>
      </c>
      <c r="P820" s="78">
        <f t="shared" si="50"/>
        <v>0</v>
      </c>
      <c r="Q820" s="99" t="str">
        <f t="shared" si="51"/>
        <v/>
      </c>
      <c r="R820" s="99"/>
      <c r="S820" s="69"/>
      <c r="T820" s="69"/>
      <c r="U820" s="69"/>
      <c r="V820" s="69"/>
      <c r="W820" s="69"/>
      <c r="X820" s="69"/>
      <c r="Y820" s="69"/>
      <c r="Z820" s="69"/>
    </row>
    <row r="821" spans="3:26" ht="30" customHeight="1">
      <c r="C821" s="32"/>
      <c r="D821" s="12"/>
      <c r="E821" s="33"/>
      <c r="F821" s="34"/>
      <c r="G821" s="35"/>
      <c r="H821" s="36"/>
      <c r="I821" s="2">
        <v>815</v>
      </c>
      <c r="J821" s="76">
        <f>SUMIF(Entrada!$D$7:$D$3006,D821,Entrada!$H$7:$H$3006)</f>
        <v>0</v>
      </c>
      <c r="K821" s="76" t="e">
        <f>SUMIF(Entrada!$D$7:$D$3006,PG!D821,Entrada!$L$7:$L$3006)/SUMIF(Entrada!$D$7:$D$3006,PG!D821,Entrada!$H$7:$H$3006)</f>
        <v>#DIV/0!</v>
      </c>
      <c r="L821" s="76">
        <f>SUMIF(Saída!$D$7:$D$3006,PG!D821,Saída!$G$7:$G$3006)</f>
        <v>0</v>
      </c>
      <c r="M821" s="76">
        <f>SUMIF(Saída!$D$7:$D$3006,PG!D821,Saída!$I$7:$I$3006)</f>
        <v>0</v>
      </c>
      <c r="N821" s="77">
        <f t="shared" si="48"/>
        <v>0</v>
      </c>
      <c r="O821" s="77">
        <f t="shared" si="49"/>
        <v>0</v>
      </c>
      <c r="P821" s="78">
        <f t="shared" si="50"/>
        <v>0</v>
      </c>
      <c r="Q821" s="99" t="str">
        <f t="shared" si="51"/>
        <v/>
      </c>
      <c r="R821" s="99"/>
      <c r="S821" s="69"/>
      <c r="T821" s="69"/>
      <c r="U821" s="69"/>
      <c r="V821" s="69"/>
      <c r="W821" s="69"/>
      <c r="X821" s="69"/>
      <c r="Y821" s="69"/>
      <c r="Z821" s="69"/>
    </row>
    <row r="822" spans="3:26" ht="30" customHeight="1">
      <c r="C822" s="32"/>
      <c r="D822" s="12"/>
      <c r="E822" s="33"/>
      <c r="F822" s="34"/>
      <c r="G822" s="35"/>
      <c r="H822" s="36"/>
      <c r="I822" s="2">
        <v>816</v>
      </c>
      <c r="J822" s="76">
        <f>SUMIF(Entrada!$D$7:$D$3006,D822,Entrada!$H$7:$H$3006)</f>
        <v>0</v>
      </c>
      <c r="K822" s="76" t="e">
        <f>SUMIF(Entrada!$D$7:$D$3006,PG!D822,Entrada!$L$7:$L$3006)/SUMIF(Entrada!$D$7:$D$3006,PG!D822,Entrada!$H$7:$H$3006)</f>
        <v>#DIV/0!</v>
      </c>
      <c r="L822" s="76">
        <f>SUMIF(Saída!$D$7:$D$3006,PG!D822,Saída!$G$7:$G$3006)</f>
        <v>0</v>
      </c>
      <c r="M822" s="76">
        <f>SUMIF(Saída!$D$7:$D$3006,PG!D822,Saída!$I$7:$I$3006)</f>
        <v>0</v>
      </c>
      <c r="N822" s="77">
        <f t="shared" si="48"/>
        <v>0</v>
      </c>
      <c r="O822" s="77">
        <f t="shared" si="49"/>
        <v>0</v>
      </c>
      <c r="P822" s="78">
        <f t="shared" si="50"/>
        <v>0</v>
      </c>
      <c r="Q822" s="99" t="str">
        <f t="shared" si="51"/>
        <v/>
      </c>
      <c r="R822" s="99"/>
      <c r="S822" s="69"/>
      <c r="T822" s="69"/>
      <c r="U822" s="69"/>
      <c r="V822" s="69"/>
      <c r="W822" s="69"/>
      <c r="X822" s="69"/>
      <c r="Y822" s="69"/>
      <c r="Z822" s="69"/>
    </row>
    <row r="823" spans="3:26" ht="30" customHeight="1">
      <c r="C823" s="32"/>
      <c r="D823" s="12"/>
      <c r="E823" s="33"/>
      <c r="F823" s="34"/>
      <c r="G823" s="35"/>
      <c r="H823" s="36"/>
      <c r="I823" s="2">
        <v>817</v>
      </c>
      <c r="J823" s="76">
        <f>SUMIF(Entrada!$D$7:$D$3006,D823,Entrada!$H$7:$H$3006)</f>
        <v>0</v>
      </c>
      <c r="K823" s="76" t="e">
        <f>SUMIF(Entrada!$D$7:$D$3006,PG!D823,Entrada!$L$7:$L$3006)/SUMIF(Entrada!$D$7:$D$3006,PG!D823,Entrada!$H$7:$H$3006)</f>
        <v>#DIV/0!</v>
      </c>
      <c r="L823" s="76">
        <f>SUMIF(Saída!$D$7:$D$3006,PG!D823,Saída!$G$7:$G$3006)</f>
        <v>0</v>
      </c>
      <c r="M823" s="76">
        <f>SUMIF(Saída!$D$7:$D$3006,PG!D823,Saída!$I$7:$I$3006)</f>
        <v>0</v>
      </c>
      <c r="N823" s="77">
        <f t="shared" si="48"/>
        <v>0</v>
      </c>
      <c r="O823" s="77">
        <f t="shared" si="49"/>
        <v>0</v>
      </c>
      <c r="P823" s="78">
        <f t="shared" si="50"/>
        <v>0</v>
      </c>
      <c r="Q823" s="99" t="str">
        <f t="shared" si="51"/>
        <v/>
      </c>
      <c r="R823" s="99"/>
      <c r="S823" s="69"/>
      <c r="T823" s="69"/>
      <c r="U823" s="69"/>
      <c r="V823" s="69"/>
      <c r="W823" s="69"/>
      <c r="X823" s="69"/>
      <c r="Y823" s="69"/>
      <c r="Z823" s="69"/>
    </row>
    <row r="824" spans="3:26" ht="30" customHeight="1">
      <c r="C824" s="32"/>
      <c r="D824" s="12"/>
      <c r="E824" s="33"/>
      <c r="F824" s="34"/>
      <c r="G824" s="35"/>
      <c r="H824" s="36"/>
      <c r="I824" s="2">
        <v>818</v>
      </c>
      <c r="J824" s="76">
        <f>SUMIF(Entrada!$D$7:$D$3006,D824,Entrada!$H$7:$H$3006)</f>
        <v>0</v>
      </c>
      <c r="K824" s="76" t="e">
        <f>SUMIF(Entrada!$D$7:$D$3006,PG!D824,Entrada!$L$7:$L$3006)/SUMIF(Entrada!$D$7:$D$3006,PG!D824,Entrada!$H$7:$H$3006)</f>
        <v>#DIV/0!</v>
      </c>
      <c r="L824" s="76">
        <f>SUMIF(Saída!$D$7:$D$3006,PG!D824,Saída!$G$7:$G$3006)</f>
        <v>0</v>
      </c>
      <c r="M824" s="76">
        <f>SUMIF(Saída!$D$7:$D$3006,PG!D824,Saída!$I$7:$I$3006)</f>
        <v>0</v>
      </c>
      <c r="N824" s="77">
        <f t="shared" si="48"/>
        <v>0</v>
      </c>
      <c r="O824" s="77">
        <f t="shared" si="49"/>
        <v>0</v>
      </c>
      <c r="P824" s="78">
        <f t="shared" si="50"/>
        <v>0</v>
      </c>
      <c r="Q824" s="99" t="str">
        <f t="shared" si="51"/>
        <v/>
      </c>
      <c r="R824" s="99"/>
      <c r="S824" s="69"/>
      <c r="T824" s="69"/>
      <c r="U824" s="69"/>
      <c r="V824" s="69"/>
      <c r="W824" s="69"/>
      <c r="X824" s="69"/>
      <c r="Y824" s="69"/>
      <c r="Z824" s="69"/>
    </row>
    <row r="825" spans="3:26" ht="30" customHeight="1">
      <c r="C825" s="32"/>
      <c r="D825" s="12"/>
      <c r="E825" s="33"/>
      <c r="F825" s="34"/>
      <c r="G825" s="35"/>
      <c r="H825" s="36"/>
      <c r="I825" s="2">
        <v>819</v>
      </c>
      <c r="J825" s="76">
        <f>SUMIF(Entrada!$D$7:$D$3006,D825,Entrada!$H$7:$H$3006)</f>
        <v>0</v>
      </c>
      <c r="K825" s="76" t="e">
        <f>SUMIF(Entrada!$D$7:$D$3006,PG!D825,Entrada!$L$7:$L$3006)/SUMIF(Entrada!$D$7:$D$3006,PG!D825,Entrada!$H$7:$H$3006)</f>
        <v>#DIV/0!</v>
      </c>
      <c r="L825" s="76">
        <f>SUMIF(Saída!$D$7:$D$3006,PG!D825,Saída!$G$7:$G$3006)</f>
        <v>0</v>
      </c>
      <c r="M825" s="76">
        <f>SUMIF(Saída!$D$7:$D$3006,PG!D825,Saída!$I$7:$I$3006)</f>
        <v>0</v>
      </c>
      <c r="N825" s="77">
        <f t="shared" si="48"/>
        <v>0</v>
      </c>
      <c r="O825" s="77">
        <f t="shared" si="49"/>
        <v>0</v>
      </c>
      <c r="P825" s="78">
        <f t="shared" si="50"/>
        <v>0</v>
      </c>
      <c r="Q825" s="99" t="str">
        <f t="shared" si="51"/>
        <v/>
      </c>
      <c r="R825" s="99"/>
      <c r="S825" s="69"/>
      <c r="T825" s="69"/>
      <c r="U825" s="69"/>
      <c r="V825" s="69"/>
      <c r="W825" s="69"/>
      <c r="X825" s="69"/>
      <c r="Y825" s="69"/>
      <c r="Z825" s="69"/>
    </row>
    <row r="826" spans="3:26" ht="30" customHeight="1">
      <c r="C826" s="32"/>
      <c r="D826" s="12"/>
      <c r="E826" s="33"/>
      <c r="F826" s="34"/>
      <c r="G826" s="35"/>
      <c r="H826" s="36"/>
      <c r="I826" s="2">
        <v>820</v>
      </c>
      <c r="J826" s="76">
        <f>SUMIF(Entrada!$D$7:$D$3006,D826,Entrada!$H$7:$H$3006)</f>
        <v>0</v>
      </c>
      <c r="K826" s="76" t="e">
        <f>SUMIF(Entrada!$D$7:$D$3006,PG!D826,Entrada!$L$7:$L$3006)/SUMIF(Entrada!$D$7:$D$3006,PG!D826,Entrada!$H$7:$H$3006)</f>
        <v>#DIV/0!</v>
      </c>
      <c r="L826" s="76">
        <f>SUMIF(Saída!$D$7:$D$3006,PG!D826,Saída!$G$7:$G$3006)</f>
        <v>0</v>
      </c>
      <c r="M826" s="76">
        <f>SUMIF(Saída!$D$7:$D$3006,PG!D826,Saída!$I$7:$I$3006)</f>
        <v>0</v>
      </c>
      <c r="N826" s="77">
        <f t="shared" si="48"/>
        <v>0</v>
      </c>
      <c r="O826" s="77">
        <f t="shared" si="49"/>
        <v>0</v>
      </c>
      <c r="P826" s="78">
        <f t="shared" si="50"/>
        <v>0</v>
      </c>
      <c r="Q826" s="99" t="str">
        <f t="shared" si="51"/>
        <v/>
      </c>
      <c r="R826" s="99"/>
      <c r="S826" s="69"/>
      <c r="T826" s="69"/>
      <c r="U826" s="69"/>
      <c r="V826" s="69"/>
      <c r="W826" s="69"/>
      <c r="X826" s="69"/>
      <c r="Y826" s="69"/>
      <c r="Z826" s="69"/>
    </row>
    <row r="827" spans="3:26" ht="30" customHeight="1">
      <c r="C827" s="32"/>
      <c r="D827" s="12"/>
      <c r="E827" s="33"/>
      <c r="F827" s="34"/>
      <c r="G827" s="35"/>
      <c r="H827" s="36"/>
      <c r="I827" s="2">
        <v>821</v>
      </c>
      <c r="J827" s="76">
        <f>SUMIF(Entrada!$D$7:$D$3006,D827,Entrada!$H$7:$H$3006)</f>
        <v>0</v>
      </c>
      <c r="K827" s="76" t="e">
        <f>SUMIF(Entrada!$D$7:$D$3006,PG!D827,Entrada!$L$7:$L$3006)/SUMIF(Entrada!$D$7:$D$3006,PG!D827,Entrada!$H$7:$H$3006)</f>
        <v>#DIV/0!</v>
      </c>
      <c r="L827" s="76">
        <f>SUMIF(Saída!$D$7:$D$3006,PG!D827,Saída!$G$7:$G$3006)</f>
        <v>0</v>
      </c>
      <c r="M827" s="76">
        <f>SUMIF(Saída!$D$7:$D$3006,PG!D827,Saída!$I$7:$I$3006)</f>
        <v>0</v>
      </c>
      <c r="N827" s="77">
        <f t="shared" si="48"/>
        <v>0</v>
      </c>
      <c r="O827" s="77">
        <f t="shared" si="49"/>
        <v>0</v>
      </c>
      <c r="P827" s="78">
        <f t="shared" si="50"/>
        <v>0</v>
      </c>
      <c r="Q827" s="99" t="str">
        <f t="shared" si="51"/>
        <v/>
      </c>
      <c r="R827" s="99"/>
      <c r="S827" s="69"/>
      <c r="T827" s="69"/>
      <c r="U827" s="69"/>
      <c r="V827" s="69"/>
      <c r="W827" s="69"/>
      <c r="X827" s="69"/>
      <c r="Y827" s="69"/>
      <c r="Z827" s="69"/>
    </row>
    <row r="828" spans="3:26" ht="30" customHeight="1">
      <c r="C828" s="32"/>
      <c r="D828" s="12"/>
      <c r="E828" s="33"/>
      <c r="F828" s="34"/>
      <c r="G828" s="35"/>
      <c r="H828" s="36"/>
      <c r="I828" s="2">
        <v>822</v>
      </c>
      <c r="J828" s="76">
        <f>SUMIF(Entrada!$D$7:$D$3006,D828,Entrada!$H$7:$H$3006)</f>
        <v>0</v>
      </c>
      <c r="K828" s="76" t="e">
        <f>SUMIF(Entrada!$D$7:$D$3006,PG!D828,Entrada!$L$7:$L$3006)/SUMIF(Entrada!$D$7:$D$3006,PG!D828,Entrada!$H$7:$H$3006)</f>
        <v>#DIV/0!</v>
      </c>
      <c r="L828" s="76">
        <f>SUMIF(Saída!$D$7:$D$3006,PG!D828,Saída!$G$7:$G$3006)</f>
        <v>0</v>
      </c>
      <c r="M828" s="76">
        <f>SUMIF(Saída!$D$7:$D$3006,PG!D828,Saída!$I$7:$I$3006)</f>
        <v>0</v>
      </c>
      <c r="N828" s="77">
        <f t="shared" si="48"/>
        <v>0</v>
      </c>
      <c r="O828" s="77">
        <f t="shared" si="49"/>
        <v>0</v>
      </c>
      <c r="P828" s="78">
        <f t="shared" si="50"/>
        <v>0</v>
      </c>
      <c r="Q828" s="99" t="str">
        <f t="shared" si="51"/>
        <v/>
      </c>
      <c r="R828" s="99"/>
      <c r="S828" s="69"/>
      <c r="T828" s="69"/>
      <c r="U828" s="69"/>
      <c r="V828" s="69"/>
      <c r="W828" s="69"/>
      <c r="X828" s="69"/>
      <c r="Y828" s="69"/>
      <c r="Z828" s="69"/>
    </row>
    <row r="829" spans="3:26" ht="30" customHeight="1">
      <c r="C829" s="32"/>
      <c r="D829" s="12"/>
      <c r="E829" s="33"/>
      <c r="F829" s="34"/>
      <c r="G829" s="35"/>
      <c r="H829" s="36"/>
      <c r="I829" s="2">
        <v>823</v>
      </c>
      <c r="J829" s="76">
        <f>SUMIF(Entrada!$D$7:$D$3006,D829,Entrada!$H$7:$H$3006)</f>
        <v>0</v>
      </c>
      <c r="K829" s="76" t="e">
        <f>SUMIF(Entrada!$D$7:$D$3006,PG!D829,Entrada!$L$7:$L$3006)/SUMIF(Entrada!$D$7:$D$3006,PG!D829,Entrada!$H$7:$H$3006)</f>
        <v>#DIV/0!</v>
      </c>
      <c r="L829" s="76">
        <f>SUMIF(Saída!$D$7:$D$3006,PG!D829,Saída!$G$7:$G$3006)</f>
        <v>0</v>
      </c>
      <c r="M829" s="76">
        <f>SUMIF(Saída!$D$7:$D$3006,PG!D829,Saída!$I$7:$I$3006)</f>
        <v>0</v>
      </c>
      <c r="N829" s="77">
        <f t="shared" si="48"/>
        <v>0</v>
      </c>
      <c r="O829" s="77">
        <f t="shared" si="49"/>
        <v>0</v>
      </c>
      <c r="P829" s="78">
        <f t="shared" si="50"/>
        <v>0</v>
      </c>
      <c r="Q829" s="99" t="str">
        <f t="shared" si="51"/>
        <v/>
      </c>
      <c r="R829" s="99"/>
      <c r="S829" s="69"/>
      <c r="T829" s="69"/>
      <c r="U829" s="69"/>
      <c r="V829" s="69"/>
      <c r="W829" s="69"/>
      <c r="X829" s="69"/>
      <c r="Y829" s="69"/>
      <c r="Z829" s="69"/>
    </row>
    <row r="830" spans="3:26" ht="30" customHeight="1">
      <c r="C830" s="32"/>
      <c r="D830" s="12"/>
      <c r="E830" s="33"/>
      <c r="F830" s="34"/>
      <c r="G830" s="35"/>
      <c r="H830" s="36"/>
      <c r="I830" s="2">
        <v>824</v>
      </c>
      <c r="J830" s="76">
        <f>SUMIF(Entrada!$D$7:$D$3006,D830,Entrada!$H$7:$H$3006)</f>
        <v>0</v>
      </c>
      <c r="K830" s="76" t="e">
        <f>SUMIF(Entrada!$D$7:$D$3006,PG!D830,Entrada!$L$7:$L$3006)/SUMIF(Entrada!$D$7:$D$3006,PG!D830,Entrada!$H$7:$H$3006)</f>
        <v>#DIV/0!</v>
      </c>
      <c r="L830" s="76">
        <f>SUMIF(Saída!$D$7:$D$3006,PG!D830,Saída!$G$7:$G$3006)</f>
        <v>0</v>
      </c>
      <c r="M830" s="76">
        <f>SUMIF(Saída!$D$7:$D$3006,PG!D830,Saída!$I$7:$I$3006)</f>
        <v>0</v>
      </c>
      <c r="N830" s="77">
        <f t="shared" si="48"/>
        <v>0</v>
      </c>
      <c r="O830" s="77">
        <f t="shared" si="49"/>
        <v>0</v>
      </c>
      <c r="P830" s="78">
        <f t="shared" si="50"/>
        <v>0</v>
      </c>
      <c r="Q830" s="99" t="str">
        <f t="shared" si="51"/>
        <v/>
      </c>
      <c r="R830" s="99"/>
      <c r="S830" s="69"/>
      <c r="T830" s="69"/>
      <c r="U830" s="69"/>
      <c r="V830" s="69"/>
      <c r="W830" s="69"/>
      <c r="X830" s="69"/>
      <c r="Y830" s="69"/>
      <c r="Z830" s="69"/>
    </row>
    <row r="831" spans="3:26" ht="30" customHeight="1">
      <c r="C831" s="32"/>
      <c r="D831" s="12"/>
      <c r="E831" s="33"/>
      <c r="F831" s="34"/>
      <c r="G831" s="35"/>
      <c r="H831" s="36"/>
      <c r="I831" s="2">
        <v>825</v>
      </c>
      <c r="J831" s="76">
        <f>SUMIF(Entrada!$D$7:$D$3006,D831,Entrada!$H$7:$H$3006)</f>
        <v>0</v>
      </c>
      <c r="K831" s="76" t="e">
        <f>SUMIF(Entrada!$D$7:$D$3006,PG!D831,Entrada!$L$7:$L$3006)/SUMIF(Entrada!$D$7:$D$3006,PG!D831,Entrada!$H$7:$H$3006)</f>
        <v>#DIV/0!</v>
      </c>
      <c r="L831" s="76">
        <f>SUMIF(Saída!$D$7:$D$3006,PG!D831,Saída!$G$7:$G$3006)</f>
        <v>0</v>
      </c>
      <c r="M831" s="76">
        <f>SUMIF(Saída!$D$7:$D$3006,PG!D831,Saída!$I$7:$I$3006)</f>
        <v>0</v>
      </c>
      <c r="N831" s="77">
        <f t="shared" si="48"/>
        <v>0</v>
      </c>
      <c r="O831" s="77">
        <f t="shared" si="49"/>
        <v>0</v>
      </c>
      <c r="P831" s="78">
        <f t="shared" si="50"/>
        <v>0</v>
      </c>
      <c r="Q831" s="99" t="str">
        <f t="shared" si="51"/>
        <v/>
      </c>
      <c r="R831" s="99"/>
      <c r="S831" s="69"/>
      <c r="T831" s="69"/>
      <c r="U831" s="69"/>
      <c r="V831" s="69"/>
      <c r="W831" s="69"/>
      <c r="X831" s="69"/>
      <c r="Y831" s="69"/>
      <c r="Z831" s="69"/>
    </row>
    <row r="832" spans="3:26" ht="30" customHeight="1">
      <c r="C832" s="32"/>
      <c r="D832" s="12"/>
      <c r="E832" s="33"/>
      <c r="F832" s="34"/>
      <c r="G832" s="35"/>
      <c r="H832" s="36"/>
      <c r="I832" s="2">
        <v>826</v>
      </c>
      <c r="J832" s="76">
        <f>SUMIF(Entrada!$D$7:$D$3006,D832,Entrada!$H$7:$H$3006)</f>
        <v>0</v>
      </c>
      <c r="K832" s="76" t="e">
        <f>SUMIF(Entrada!$D$7:$D$3006,PG!D832,Entrada!$L$7:$L$3006)/SUMIF(Entrada!$D$7:$D$3006,PG!D832,Entrada!$H$7:$H$3006)</f>
        <v>#DIV/0!</v>
      </c>
      <c r="L832" s="76">
        <f>SUMIF(Saída!$D$7:$D$3006,PG!D832,Saída!$G$7:$G$3006)</f>
        <v>0</v>
      </c>
      <c r="M832" s="76">
        <f>SUMIF(Saída!$D$7:$D$3006,PG!D832,Saída!$I$7:$I$3006)</f>
        <v>0</v>
      </c>
      <c r="N832" s="77">
        <f t="shared" si="48"/>
        <v>0</v>
      </c>
      <c r="O832" s="77">
        <f t="shared" si="49"/>
        <v>0</v>
      </c>
      <c r="P832" s="78">
        <f t="shared" si="50"/>
        <v>0</v>
      </c>
      <c r="Q832" s="99" t="str">
        <f t="shared" si="51"/>
        <v/>
      </c>
      <c r="R832" s="99"/>
      <c r="S832" s="69"/>
      <c r="T832" s="69"/>
      <c r="U832" s="69"/>
      <c r="V832" s="69"/>
      <c r="W832" s="69"/>
      <c r="X832" s="69"/>
      <c r="Y832" s="69"/>
      <c r="Z832" s="69"/>
    </row>
    <row r="833" spans="3:26" ht="30" customHeight="1">
      <c r="C833" s="32"/>
      <c r="D833" s="12"/>
      <c r="E833" s="33"/>
      <c r="F833" s="34"/>
      <c r="G833" s="35"/>
      <c r="H833" s="36"/>
      <c r="I833" s="2">
        <v>827</v>
      </c>
      <c r="J833" s="76">
        <f>SUMIF(Entrada!$D$7:$D$3006,D833,Entrada!$H$7:$H$3006)</f>
        <v>0</v>
      </c>
      <c r="K833" s="76" t="e">
        <f>SUMIF(Entrada!$D$7:$D$3006,PG!D833,Entrada!$L$7:$L$3006)/SUMIF(Entrada!$D$7:$D$3006,PG!D833,Entrada!$H$7:$H$3006)</f>
        <v>#DIV/0!</v>
      </c>
      <c r="L833" s="76">
        <f>SUMIF(Saída!$D$7:$D$3006,PG!D833,Saída!$G$7:$G$3006)</f>
        <v>0</v>
      </c>
      <c r="M833" s="76">
        <f>SUMIF(Saída!$D$7:$D$3006,PG!D833,Saída!$I$7:$I$3006)</f>
        <v>0</v>
      </c>
      <c r="N833" s="77">
        <f t="shared" si="48"/>
        <v>0</v>
      </c>
      <c r="O833" s="77">
        <f t="shared" si="49"/>
        <v>0</v>
      </c>
      <c r="P833" s="78">
        <f t="shared" si="50"/>
        <v>0</v>
      </c>
      <c r="Q833" s="99" t="str">
        <f t="shared" si="51"/>
        <v/>
      </c>
      <c r="R833" s="99"/>
      <c r="S833" s="69"/>
      <c r="T833" s="69"/>
      <c r="U833" s="69"/>
      <c r="V833" s="69"/>
      <c r="W833" s="69"/>
      <c r="X833" s="69"/>
      <c r="Y833" s="69"/>
      <c r="Z833" s="69"/>
    </row>
    <row r="834" spans="3:26" ht="30" customHeight="1">
      <c r="C834" s="32"/>
      <c r="D834" s="12"/>
      <c r="E834" s="33"/>
      <c r="F834" s="34"/>
      <c r="G834" s="35"/>
      <c r="H834" s="36"/>
      <c r="I834" s="2">
        <v>828</v>
      </c>
      <c r="J834" s="76">
        <f>SUMIF(Entrada!$D$7:$D$3006,D834,Entrada!$H$7:$H$3006)</f>
        <v>0</v>
      </c>
      <c r="K834" s="76" t="e">
        <f>SUMIF(Entrada!$D$7:$D$3006,PG!D834,Entrada!$L$7:$L$3006)/SUMIF(Entrada!$D$7:$D$3006,PG!D834,Entrada!$H$7:$H$3006)</f>
        <v>#DIV/0!</v>
      </c>
      <c r="L834" s="76">
        <f>SUMIF(Saída!$D$7:$D$3006,PG!D834,Saída!$G$7:$G$3006)</f>
        <v>0</v>
      </c>
      <c r="M834" s="76">
        <f>SUMIF(Saída!$D$7:$D$3006,PG!D834,Saída!$I$7:$I$3006)</f>
        <v>0</v>
      </c>
      <c r="N834" s="77">
        <f t="shared" si="48"/>
        <v>0</v>
      </c>
      <c r="O834" s="77">
        <f t="shared" si="49"/>
        <v>0</v>
      </c>
      <c r="P834" s="78">
        <f t="shared" si="50"/>
        <v>0</v>
      </c>
      <c r="Q834" s="99" t="str">
        <f t="shared" si="51"/>
        <v/>
      </c>
      <c r="R834" s="99"/>
      <c r="S834" s="69"/>
      <c r="T834" s="69"/>
      <c r="U834" s="69"/>
      <c r="V834" s="69"/>
      <c r="W834" s="69"/>
      <c r="X834" s="69"/>
      <c r="Y834" s="69"/>
      <c r="Z834" s="69"/>
    </row>
    <row r="835" spans="3:26" ht="30" customHeight="1">
      <c r="C835" s="32"/>
      <c r="D835" s="12"/>
      <c r="E835" s="33"/>
      <c r="F835" s="34"/>
      <c r="G835" s="35"/>
      <c r="H835" s="36"/>
      <c r="I835" s="2">
        <v>829</v>
      </c>
      <c r="J835" s="76">
        <f>SUMIF(Entrada!$D$7:$D$3006,D835,Entrada!$H$7:$H$3006)</f>
        <v>0</v>
      </c>
      <c r="K835" s="76" t="e">
        <f>SUMIF(Entrada!$D$7:$D$3006,PG!D835,Entrada!$L$7:$L$3006)/SUMIF(Entrada!$D$7:$D$3006,PG!D835,Entrada!$H$7:$H$3006)</f>
        <v>#DIV/0!</v>
      </c>
      <c r="L835" s="76">
        <f>SUMIF(Saída!$D$7:$D$3006,PG!D835,Saída!$G$7:$G$3006)</f>
        <v>0</v>
      </c>
      <c r="M835" s="76">
        <f>SUMIF(Saída!$D$7:$D$3006,PG!D835,Saída!$I$7:$I$3006)</f>
        <v>0</v>
      </c>
      <c r="N835" s="77">
        <f t="shared" si="48"/>
        <v>0</v>
      </c>
      <c r="O835" s="77">
        <f t="shared" si="49"/>
        <v>0</v>
      </c>
      <c r="P835" s="78">
        <f t="shared" si="50"/>
        <v>0</v>
      </c>
      <c r="Q835" s="99" t="str">
        <f t="shared" si="51"/>
        <v/>
      </c>
      <c r="R835" s="99"/>
      <c r="S835" s="69"/>
      <c r="T835" s="69"/>
      <c r="U835" s="69"/>
      <c r="V835" s="69"/>
      <c r="W835" s="69"/>
      <c r="X835" s="69"/>
      <c r="Y835" s="69"/>
      <c r="Z835" s="69"/>
    </row>
    <row r="836" spans="3:26" ht="30" customHeight="1">
      <c r="C836" s="32"/>
      <c r="D836" s="12"/>
      <c r="E836" s="33"/>
      <c r="F836" s="34"/>
      <c r="G836" s="35"/>
      <c r="H836" s="36"/>
      <c r="I836" s="2">
        <v>830</v>
      </c>
      <c r="J836" s="76">
        <f>SUMIF(Entrada!$D$7:$D$3006,D836,Entrada!$H$7:$H$3006)</f>
        <v>0</v>
      </c>
      <c r="K836" s="76" t="e">
        <f>SUMIF(Entrada!$D$7:$D$3006,PG!D836,Entrada!$L$7:$L$3006)/SUMIF(Entrada!$D$7:$D$3006,PG!D836,Entrada!$H$7:$H$3006)</f>
        <v>#DIV/0!</v>
      </c>
      <c r="L836" s="76">
        <f>SUMIF(Saída!$D$7:$D$3006,PG!D836,Saída!$G$7:$G$3006)</f>
        <v>0</v>
      </c>
      <c r="M836" s="76">
        <f>SUMIF(Saída!$D$7:$D$3006,PG!D836,Saída!$I$7:$I$3006)</f>
        <v>0</v>
      </c>
      <c r="N836" s="77">
        <f t="shared" si="48"/>
        <v>0</v>
      </c>
      <c r="O836" s="77">
        <f t="shared" si="49"/>
        <v>0</v>
      </c>
      <c r="P836" s="78">
        <f t="shared" si="50"/>
        <v>0</v>
      </c>
      <c r="Q836" s="99" t="str">
        <f t="shared" si="51"/>
        <v/>
      </c>
      <c r="R836" s="99"/>
      <c r="S836" s="69"/>
      <c r="T836" s="69"/>
      <c r="U836" s="69"/>
      <c r="V836" s="69"/>
      <c r="W836" s="69"/>
      <c r="X836" s="69"/>
      <c r="Y836" s="69"/>
      <c r="Z836" s="69"/>
    </row>
    <row r="837" spans="3:26" ht="30" customHeight="1">
      <c r="C837" s="32"/>
      <c r="D837" s="12"/>
      <c r="E837" s="33"/>
      <c r="F837" s="34"/>
      <c r="G837" s="35"/>
      <c r="H837" s="36"/>
      <c r="I837" s="2">
        <v>831</v>
      </c>
      <c r="J837" s="76">
        <f>SUMIF(Entrada!$D$7:$D$3006,D837,Entrada!$H$7:$H$3006)</f>
        <v>0</v>
      </c>
      <c r="K837" s="76" t="e">
        <f>SUMIF(Entrada!$D$7:$D$3006,PG!D837,Entrada!$L$7:$L$3006)/SUMIF(Entrada!$D$7:$D$3006,PG!D837,Entrada!$H$7:$H$3006)</f>
        <v>#DIV/0!</v>
      </c>
      <c r="L837" s="76">
        <f>SUMIF(Saída!$D$7:$D$3006,PG!D837,Saída!$G$7:$G$3006)</f>
        <v>0</v>
      </c>
      <c r="M837" s="76">
        <f>SUMIF(Saída!$D$7:$D$3006,PG!D837,Saída!$I$7:$I$3006)</f>
        <v>0</v>
      </c>
      <c r="N837" s="77">
        <f t="shared" si="48"/>
        <v>0</v>
      </c>
      <c r="O837" s="77">
        <f t="shared" si="49"/>
        <v>0</v>
      </c>
      <c r="P837" s="78">
        <f t="shared" si="50"/>
        <v>0</v>
      </c>
      <c r="Q837" s="99" t="str">
        <f t="shared" si="51"/>
        <v/>
      </c>
      <c r="R837" s="99"/>
      <c r="S837" s="69"/>
      <c r="T837" s="69"/>
      <c r="U837" s="69"/>
      <c r="V837" s="69"/>
      <c r="W837" s="69"/>
      <c r="X837" s="69"/>
      <c r="Y837" s="69"/>
      <c r="Z837" s="69"/>
    </row>
    <row r="838" spans="3:26" ht="30" customHeight="1">
      <c r="C838" s="32"/>
      <c r="D838" s="12"/>
      <c r="E838" s="33"/>
      <c r="F838" s="34"/>
      <c r="G838" s="35"/>
      <c r="H838" s="36"/>
      <c r="I838" s="2">
        <v>832</v>
      </c>
      <c r="J838" s="76">
        <f>SUMIF(Entrada!$D$7:$D$3006,D838,Entrada!$H$7:$H$3006)</f>
        <v>0</v>
      </c>
      <c r="K838" s="76" t="e">
        <f>SUMIF(Entrada!$D$7:$D$3006,PG!D838,Entrada!$L$7:$L$3006)/SUMIF(Entrada!$D$7:$D$3006,PG!D838,Entrada!$H$7:$H$3006)</f>
        <v>#DIV/0!</v>
      </c>
      <c r="L838" s="76">
        <f>SUMIF(Saída!$D$7:$D$3006,PG!D838,Saída!$G$7:$G$3006)</f>
        <v>0</v>
      </c>
      <c r="M838" s="76">
        <f>SUMIF(Saída!$D$7:$D$3006,PG!D838,Saída!$I$7:$I$3006)</f>
        <v>0</v>
      </c>
      <c r="N838" s="77">
        <f t="shared" si="48"/>
        <v>0</v>
      </c>
      <c r="O838" s="77">
        <f t="shared" si="49"/>
        <v>0</v>
      </c>
      <c r="P838" s="78">
        <f t="shared" si="50"/>
        <v>0</v>
      </c>
      <c r="Q838" s="99" t="str">
        <f t="shared" si="51"/>
        <v/>
      </c>
      <c r="R838" s="99"/>
      <c r="S838" s="69"/>
      <c r="T838" s="69"/>
      <c r="U838" s="69"/>
      <c r="V838" s="69"/>
      <c r="W838" s="69"/>
      <c r="X838" s="69"/>
      <c r="Y838" s="69"/>
      <c r="Z838" s="69"/>
    </row>
    <row r="839" spans="3:26" ht="30" customHeight="1">
      <c r="C839" s="32"/>
      <c r="D839" s="12"/>
      <c r="E839" s="33"/>
      <c r="F839" s="34"/>
      <c r="G839" s="35"/>
      <c r="H839" s="36"/>
      <c r="I839" s="2">
        <v>833</v>
      </c>
      <c r="J839" s="76">
        <f>SUMIF(Entrada!$D$7:$D$3006,D839,Entrada!$H$7:$H$3006)</f>
        <v>0</v>
      </c>
      <c r="K839" s="76" t="e">
        <f>SUMIF(Entrada!$D$7:$D$3006,PG!D839,Entrada!$L$7:$L$3006)/SUMIF(Entrada!$D$7:$D$3006,PG!D839,Entrada!$H$7:$H$3006)</f>
        <v>#DIV/0!</v>
      </c>
      <c r="L839" s="76">
        <f>SUMIF(Saída!$D$7:$D$3006,PG!D839,Saída!$G$7:$G$3006)</f>
        <v>0</v>
      </c>
      <c r="M839" s="76">
        <f>SUMIF(Saída!$D$7:$D$3006,PG!D839,Saída!$I$7:$I$3006)</f>
        <v>0</v>
      </c>
      <c r="N839" s="77">
        <f t="shared" si="48"/>
        <v>0</v>
      </c>
      <c r="O839" s="77">
        <f t="shared" si="49"/>
        <v>0</v>
      </c>
      <c r="P839" s="78">
        <f t="shared" si="50"/>
        <v>0</v>
      </c>
      <c r="Q839" s="99" t="str">
        <f t="shared" si="51"/>
        <v/>
      </c>
      <c r="R839" s="99"/>
      <c r="S839" s="69"/>
      <c r="T839" s="69"/>
      <c r="U839" s="69"/>
      <c r="V839" s="69"/>
      <c r="W839" s="69"/>
      <c r="X839" s="69"/>
      <c r="Y839" s="69"/>
      <c r="Z839" s="69"/>
    </row>
    <row r="840" spans="3:26" ht="30" customHeight="1">
      <c r="C840" s="32"/>
      <c r="D840" s="12"/>
      <c r="E840" s="33"/>
      <c r="F840" s="34"/>
      <c r="G840" s="35"/>
      <c r="H840" s="36"/>
      <c r="I840" s="2">
        <v>834</v>
      </c>
      <c r="J840" s="76">
        <f>SUMIF(Entrada!$D$7:$D$3006,D840,Entrada!$H$7:$H$3006)</f>
        <v>0</v>
      </c>
      <c r="K840" s="76" t="e">
        <f>SUMIF(Entrada!$D$7:$D$3006,PG!D840,Entrada!$L$7:$L$3006)/SUMIF(Entrada!$D$7:$D$3006,PG!D840,Entrada!$H$7:$H$3006)</f>
        <v>#DIV/0!</v>
      </c>
      <c r="L840" s="76">
        <f>SUMIF(Saída!$D$7:$D$3006,PG!D840,Saída!$G$7:$G$3006)</f>
        <v>0</v>
      </c>
      <c r="M840" s="76">
        <f>SUMIF(Saída!$D$7:$D$3006,PG!D840,Saída!$I$7:$I$3006)</f>
        <v>0</v>
      </c>
      <c r="N840" s="77">
        <f t="shared" ref="N840:N903" si="52">J840+F840-L840</f>
        <v>0</v>
      </c>
      <c r="O840" s="77">
        <f t="shared" ref="O840:O903" si="53">IFERROR(((F840*H840)+(J840*K840))/(F840+J840),H840)</f>
        <v>0</v>
      </c>
      <c r="P840" s="78">
        <f t="shared" ref="P840:P903" si="54">F840*H840</f>
        <v>0</v>
      </c>
      <c r="Q840" s="99" t="str">
        <f t="shared" ref="Q840:Q903" si="55">IF(E840="","",IF(N840&gt;E840,1,0))</f>
        <v/>
      </c>
      <c r="R840" s="99"/>
      <c r="S840" s="69"/>
      <c r="T840" s="69"/>
      <c r="U840" s="69"/>
      <c r="V840" s="69"/>
      <c r="W840" s="69"/>
      <c r="X840" s="69"/>
      <c r="Y840" s="69"/>
      <c r="Z840" s="69"/>
    </row>
    <row r="841" spans="3:26" ht="30" customHeight="1">
      <c r="C841" s="32"/>
      <c r="D841" s="12"/>
      <c r="E841" s="33"/>
      <c r="F841" s="34"/>
      <c r="G841" s="35"/>
      <c r="H841" s="36"/>
      <c r="I841" s="2">
        <v>835</v>
      </c>
      <c r="J841" s="76">
        <f>SUMIF(Entrada!$D$7:$D$3006,D841,Entrada!$H$7:$H$3006)</f>
        <v>0</v>
      </c>
      <c r="K841" s="76" t="e">
        <f>SUMIF(Entrada!$D$7:$D$3006,PG!D841,Entrada!$L$7:$L$3006)/SUMIF(Entrada!$D$7:$D$3006,PG!D841,Entrada!$H$7:$H$3006)</f>
        <v>#DIV/0!</v>
      </c>
      <c r="L841" s="76">
        <f>SUMIF(Saída!$D$7:$D$3006,PG!D841,Saída!$G$7:$G$3006)</f>
        <v>0</v>
      </c>
      <c r="M841" s="76">
        <f>SUMIF(Saída!$D$7:$D$3006,PG!D841,Saída!$I$7:$I$3006)</f>
        <v>0</v>
      </c>
      <c r="N841" s="77">
        <f t="shared" si="52"/>
        <v>0</v>
      </c>
      <c r="O841" s="77">
        <f t="shared" si="53"/>
        <v>0</v>
      </c>
      <c r="P841" s="78">
        <f t="shared" si="54"/>
        <v>0</v>
      </c>
      <c r="Q841" s="99" t="str">
        <f t="shared" si="55"/>
        <v/>
      </c>
      <c r="R841" s="99"/>
      <c r="S841" s="69"/>
      <c r="T841" s="69"/>
      <c r="U841" s="69"/>
      <c r="V841" s="69"/>
      <c r="W841" s="69"/>
      <c r="X841" s="69"/>
      <c r="Y841" s="69"/>
      <c r="Z841" s="69"/>
    </row>
    <row r="842" spans="3:26" ht="30" customHeight="1">
      <c r="C842" s="32"/>
      <c r="D842" s="12"/>
      <c r="E842" s="33"/>
      <c r="F842" s="34"/>
      <c r="G842" s="35"/>
      <c r="H842" s="36"/>
      <c r="I842" s="2">
        <v>836</v>
      </c>
      <c r="J842" s="76">
        <f>SUMIF(Entrada!$D$7:$D$3006,D842,Entrada!$H$7:$H$3006)</f>
        <v>0</v>
      </c>
      <c r="K842" s="76" t="e">
        <f>SUMIF(Entrada!$D$7:$D$3006,PG!D842,Entrada!$L$7:$L$3006)/SUMIF(Entrada!$D$7:$D$3006,PG!D842,Entrada!$H$7:$H$3006)</f>
        <v>#DIV/0!</v>
      </c>
      <c r="L842" s="76">
        <f>SUMIF(Saída!$D$7:$D$3006,PG!D842,Saída!$G$7:$G$3006)</f>
        <v>0</v>
      </c>
      <c r="M842" s="76">
        <f>SUMIF(Saída!$D$7:$D$3006,PG!D842,Saída!$I$7:$I$3006)</f>
        <v>0</v>
      </c>
      <c r="N842" s="77">
        <f t="shared" si="52"/>
        <v>0</v>
      </c>
      <c r="O842" s="77">
        <f t="shared" si="53"/>
        <v>0</v>
      </c>
      <c r="P842" s="78">
        <f t="shared" si="54"/>
        <v>0</v>
      </c>
      <c r="Q842" s="99" t="str">
        <f t="shared" si="55"/>
        <v/>
      </c>
      <c r="R842" s="99"/>
      <c r="S842" s="69"/>
      <c r="T842" s="69"/>
      <c r="U842" s="69"/>
      <c r="V842" s="69"/>
      <c r="W842" s="69"/>
      <c r="X842" s="69"/>
      <c r="Y842" s="69"/>
      <c r="Z842" s="69"/>
    </row>
    <row r="843" spans="3:26" ht="30" customHeight="1">
      <c r="C843" s="32"/>
      <c r="D843" s="12"/>
      <c r="E843" s="33"/>
      <c r="F843" s="34"/>
      <c r="G843" s="35"/>
      <c r="H843" s="36"/>
      <c r="I843" s="2">
        <v>837</v>
      </c>
      <c r="J843" s="76">
        <f>SUMIF(Entrada!$D$7:$D$3006,D843,Entrada!$H$7:$H$3006)</f>
        <v>0</v>
      </c>
      <c r="K843" s="76" t="e">
        <f>SUMIF(Entrada!$D$7:$D$3006,PG!D843,Entrada!$L$7:$L$3006)/SUMIF(Entrada!$D$7:$D$3006,PG!D843,Entrada!$H$7:$H$3006)</f>
        <v>#DIV/0!</v>
      </c>
      <c r="L843" s="76">
        <f>SUMIF(Saída!$D$7:$D$3006,PG!D843,Saída!$G$7:$G$3006)</f>
        <v>0</v>
      </c>
      <c r="M843" s="76">
        <f>SUMIF(Saída!$D$7:$D$3006,PG!D843,Saída!$I$7:$I$3006)</f>
        <v>0</v>
      </c>
      <c r="N843" s="77">
        <f t="shared" si="52"/>
        <v>0</v>
      </c>
      <c r="O843" s="77">
        <f t="shared" si="53"/>
        <v>0</v>
      </c>
      <c r="P843" s="78">
        <f t="shared" si="54"/>
        <v>0</v>
      </c>
      <c r="Q843" s="99" t="str">
        <f t="shared" si="55"/>
        <v/>
      </c>
      <c r="R843" s="99"/>
      <c r="S843" s="69"/>
      <c r="T843" s="69"/>
      <c r="U843" s="69"/>
      <c r="V843" s="69"/>
      <c r="W843" s="69"/>
      <c r="X843" s="69"/>
      <c r="Y843" s="69"/>
      <c r="Z843" s="69"/>
    </row>
    <row r="844" spans="3:26" ht="30" customHeight="1">
      <c r="C844" s="32"/>
      <c r="D844" s="12"/>
      <c r="E844" s="33"/>
      <c r="F844" s="34"/>
      <c r="G844" s="35"/>
      <c r="H844" s="36"/>
      <c r="I844" s="2">
        <v>838</v>
      </c>
      <c r="J844" s="76">
        <f>SUMIF(Entrada!$D$7:$D$3006,D844,Entrada!$H$7:$H$3006)</f>
        <v>0</v>
      </c>
      <c r="K844" s="76" t="e">
        <f>SUMIF(Entrada!$D$7:$D$3006,PG!D844,Entrada!$L$7:$L$3006)/SUMIF(Entrada!$D$7:$D$3006,PG!D844,Entrada!$H$7:$H$3006)</f>
        <v>#DIV/0!</v>
      </c>
      <c r="L844" s="76">
        <f>SUMIF(Saída!$D$7:$D$3006,PG!D844,Saída!$G$7:$G$3006)</f>
        <v>0</v>
      </c>
      <c r="M844" s="76">
        <f>SUMIF(Saída!$D$7:$D$3006,PG!D844,Saída!$I$7:$I$3006)</f>
        <v>0</v>
      </c>
      <c r="N844" s="77">
        <f t="shared" si="52"/>
        <v>0</v>
      </c>
      <c r="O844" s="77">
        <f t="shared" si="53"/>
        <v>0</v>
      </c>
      <c r="P844" s="78">
        <f t="shared" si="54"/>
        <v>0</v>
      </c>
      <c r="Q844" s="99" t="str">
        <f t="shared" si="55"/>
        <v/>
      </c>
      <c r="R844" s="99"/>
      <c r="S844" s="69"/>
      <c r="T844" s="69"/>
      <c r="U844" s="69"/>
      <c r="V844" s="69"/>
      <c r="W844" s="69"/>
      <c r="X844" s="69"/>
      <c r="Y844" s="69"/>
      <c r="Z844" s="69"/>
    </row>
    <row r="845" spans="3:26" ht="30" customHeight="1">
      <c r="C845" s="32"/>
      <c r="D845" s="12"/>
      <c r="E845" s="33"/>
      <c r="F845" s="34"/>
      <c r="G845" s="35"/>
      <c r="H845" s="36"/>
      <c r="I845" s="2">
        <v>839</v>
      </c>
      <c r="J845" s="76">
        <f>SUMIF(Entrada!$D$7:$D$3006,D845,Entrada!$H$7:$H$3006)</f>
        <v>0</v>
      </c>
      <c r="K845" s="76" t="e">
        <f>SUMIF(Entrada!$D$7:$D$3006,PG!D845,Entrada!$L$7:$L$3006)/SUMIF(Entrada!$D$7:$D$3006,PG!D845,Entrada!$H$7:$H$3006)</f>
        <v>#DIV/0!</v>
      </c>
      <c r="L845" s="76">
        <f>SUMIF(Saída!$D$7:$D$3006,PG!D845,Saída!$G$7:$G$3006)</f>
        <v>0</v>
      </c>
      <c r="M845" s="76">
        <f>SUMIF(Saída!$D$7:$D$3006,PG!D845,Saída!$I$7:$I$3006)</f>
        <v>0</v>
      </c>
      <c r="N845" s="77">
        <f t="shared" si="52"/>
        <v>0</v>
      </c>
      <c r="O845" s="77">
        <f t="shared" si="53"/>
        <v>0</v>
      </c>
      <c r="P845" s="78">
        <f t="shared" si="54"/>
        <v>0</v>
      </c>
      <c r="Q845" s="99" t="str">
        <f t="shared" si="55"/>
        <v/>
      </c>
      <c r="R845" s="99"/>
      <c r="S845" s="69"/>
      <c r="T845" s="69"/>
      <c r="U845" s="69"/>
      <c r="V845" s="69"/>
      <c r="W845" s="69"/>
      <c r="X845" s="69"/>
      <c r="Y845" s="69"/>
      <c r="Z845" s="69"/>
    </row>
    <row r="846" spans="3:26" ht="30" customHeight="1">
      <c r="C846" s="32"/>
      <c r="D846" s="12"/>
      <c r="E846" s="33"/>
      <c r="F846" s="34"/>
      <c r="G846" s="35"/>
      <c r="H846" s="36"/>
      <c r="I846" s="2">
        <v>840</v>
      </c>
      <c r="J846" s="76">
        <f>SUMIF(Entrada!$D$7:$D$3006,D846,Entrada!$H$7:$H$3006)</f>
        <v>0</v>
      </c>
      <c r="K846" s="76" t="e">
        <f>SUMIF(Entrada!$D$7:$D$3006,PG!D846,Entrada!$L$7:$L$3006)/SUMIF(Entrada!$D$7:$D$3006,PG!D846,Entrada!$H$7:$H$3006)</f>
        <v>#DIV/0!</v>
      </c>
      <c r="L846" s="76">
        <f>SUMIF(Saída!$D$7:$D$3006,PG!D846,Saída!$G$7:$G$3006)</f>
        <v>0</v>
      </c>
      <c r="M846" s="76">
        <f>SUMIF(Saída!$D$7:$D$3006,PG!D846,Saída!$I$7:$I$3006)</f>
        <v>0</v>
      </c>
      <c r="N846" s="77">
        <f t="shared" si="52"/>
        <v>0</v>
      </c>
      <c r="O846" s="77">
        <f t="shared" si="53"/>
        <v>0</v>
      </c>
      <c r="P846" s="78">
        <f t="shared" si="54"/>
        <v>0</v>
      </c>
      <c r="Q846" s="99" t="str">
        <f t="shared" si="55"/>
        <v/>
      </c>
      <c r="R846" s="99"/>
      <c r="S846" s="69"/>
      <c r="T846" s="69"/>
      <c r="U846" s="69"/>
      <c r="V846" s="69"/>
      <c r="W846" s="69"/>
      <c r="X846" s="69"/>
      <c r="Y846" s="69"/>
      <c r="Z846" s="69"/>
    </row>
    <row r="847" spans="3:26" ht="30" customHeight="1">
      <c r="C847" s="32"/>
      <c r="D847" s="12"/>
      <c r="E847" s="33"/>
      <c r="F847" s="34"/>
      <c r="G847" s="35"/>
      <c r="H847" s="36"/>
      <c r="I847" s="2">
        <v>841</v>
      </c>
      <c r="J847" s="76">
        <f>SUMIF(Entrada!$D$7:$D$3006,D847,Entrada!$H$7:$H$3006)</f>
        <v>0</v>
      </c>
      <c r="K847" s="76" t="e">
        <f>SUMIF(Entrada!$D$7:$D$3006,PG!D847,Entrada!$L$7:$L$3006)/SUMIF(Entrada!$D$7:$D$3006,PG!D847,Entrada!$H$7:$H$3006)</f>
        <v>#DIV/0!</v>
      </c>
      <c r="L847" s="76">
        <f>SUMIF(Saída!$D$7:$D$3006,PG!D847,Saída!$G$7:$G$3006)</f>
        <v>0</v>
      </c>
      <c r="M847" s="76">
        <f>SUMIF(Saída!$D$7:$D$3006,PG!D847,Saída!$I$7:$I$3006)</f>
        <v>0</v>
      </c>
      <c r="N847" s="77">
        <f t="shared" si="52"/>
        <v>0</v>
      </c>
      <c r="O847" s="77">
        <f t="shared" si="53"/>
        <v>0</v>
      </c>
      <c r="P847" s="78">
        <f t="shared" si="54"/>
        <v>0</v>
      </c>
      <c r="Q847" s="99" t="str">
        <f t="shared" si="55"/>
        <v/>
      </c>
      <c r="R847" s="99"/>
      <c r="S847" s="69"/>
      <c r="T847" s="69"/>
      <c r="U847" s="69"/>
      <c r="V847" s="69"/>
      <c r="W847" s="69"/>
      <c r="X847" s="69"/>
      <c r="Y847" s="69"/>
      <c r="Z847" s="69"/>
    </row>
    <row r="848" spans="3:26" ht="30" customHeight="1">
      <c r="C848" s="32"/>
      <c r="D848" s="12"/>
      <c r="E848" s="33"/>
      <c r="F848" s="34"/>
      <c r="G848" s="35"/>
      <c r="H848" s="36"/>
      <c r="I848" s="2">
        <v>842</v>
      </c>
      <c r="J848" s="76">
        <f>SUMIF(Entrada!$D$7:$D$3006,D848,Entrada!$H$7:$H$3006)</f>
        <v>0</v>
      </c>
      <c r="K848" s="76" t="e">
        <f>SUMIF(Entrada!$D$7:$D$3006,PG!D848,Entrada!$L$7:$L$3006)/SUMIF(Entrada!$D$7:$D$3006,PG!D848,Entrada!$H$7:$H$3006)</f>
        <v>#DIV/0!</v>
      </c>
      <c r="L848" s="76">
        <f>SUMIF(Saída!$D$7:$D$3006,PG!D848,Saída!$G$7:$G$3006)</f>
        <v>0</v>
      </c>
      <c r="M848" s="76">
        <f>SUMIF(Saída!$D$7:$D$3006,PG!D848,Saída!$I$7:$I$3006)</f>
        <v>0</v>
      </c>
      <c r="N848" s="77">
        <f t="shared" si="52"/>
        <v>0</v>
      </c>
      <c r="O848" s="77">
        <f t="shared" si="53"/>
        <v>0</v>
      </c>
      <c r="P848" s="78">
        <f t="shared" si="54"/>
        <v>0</v>
      </c>
      <c r="Q848" s="99" t="str">
        <f t="shared" si="55"/>
        <v/>
      </c>
      <c r="R848" s="99"/>
      <c r="S848" s="69"/>
      <c r="T848" s="69"/>
      <c r="U848" s="69"/>
      <c r="V848" s="69"/>
      <c r="W848" s="69"/>
      <c r="X848" s="69"/>
      <c r="Y848" s="69"/>
      <c r="Z848" s="69"/>
    </row>
    <row r="849" spans="3:26" ht="30" customHeight="1">
      <c r="C849" s="32"/>
      <c r="D849" s="12"/>
      <c r="E849" s="33"/>
      <c r="F849" s="34"/>
      <c r="G849" s="35"/>
      <c r="H849" s="36"/>
      <c r="I849" s="2">
        <v>843</v>
      </c>
      <c r="J849" s="76">
        <f>SUMIF(Entrada!$D$7:$D$3006,D849,Entrada!$H$7:$H$3006)</f>
        <v>0</v>
      </c>
      <c r="K849" s="76" t="e">
        <f>SUMIF(Entrada!$D$7:$D$3006,PG!D849,Entrada!$L$7:$L$3006)/SUMIF(Entrada!$D$7:$D$3006,PG!D849,Entrada!$H$7:$H$3006)</f>
        <v>#DIV/0!</v>
      </c>
      <c r="L849" s="76">
        <f>SUMIF(Saída!$D$7:$D$3006,PG!D849,Saída!$G$7:$G$3006)</f>
        <v>0</v>
      </c>
      <c r="M849" s="76">
        <f>SUMIF(Saída!$D$7:$D$3006,PG!D849,Saída!$I$7:$I$3006)</f>
        <v>0</v>
      </c>
      <c r="N849" s="77">
        <f t="shared" si="52"/>
        <v>0</v>
      </c>
      <c r="O849" s="77">
        <f t="shared" si="53"/>
        <v>0</v>
      </c>
      <c r="P849" s="78">
        <f t="shared" si="54"/>
        <v>0</v>
      </c>
      <c r="Q849" s="99" t="str">
        <f t="shared" si="55"/>
        <v/>
      </c>
      <c r="R849" s="99"/>
      <c r="S849" s="69"/>
      <c r="T849" s="69"/>
      <c r="U849" s="69"/>
      <c r="V849" s="69"/>
      <c r="W849" s="69"/>
      <c r="X849" s="69"/>
      <c r="Y849" s="69"/>
      <c r="Z849" s="69"/>
    </row>
    <row r="850" spans="3:26" ht="30" customHeight="1">
      <c r="C850" s="32"/>
      <c r="D850" s="12"/>
      <c r="E850" s="33"/>
      <c r="F850" s="34"/>
      <c r="G850" s="35"/>
      <c r="H850" s="36"/>
      <c r="I850" s="2">
        <v>844</v>
      </c>
      <c r="J850" s="76">
        <f>SUMIF(Entrada!$D$7:$D$3006,D850,Entrada!$H$7:$H$3006)</f>
        <v>0</v>
      </c>
      <c r="K850" s="76" t="e">
        <f>SUMIF(Entrada!$D$7:$D$3006,PG!D850,Entrada!$L$7:$L$3006)/SUMIF(Entrada!$D$7:$D$3006,PG!D850,Entrada!$H$7:$H$3006)</f>
        <v>#DIV/0!</v>
      </c>
      <c r="L850" s="76">
        <f>SUMIF(Saída!$D$7:$D$3006,PG!D850,Saída!$G$7:$G$3006)</f>
        <v>0</v>
      </c>
      <c r="M850" s="76">
        <f>SUMIF(Saída!$D$7:$D$3006,PG!D850,Saída!$I$7:$I$3006)</f>
        <v>0</v>
      </c>
      <c r="N850" s="77">
        <f t="shared" si="52"/>
        <v>0</v>
      </c>
      <c r="O850" s="77">
        <f t="shared" si="53"/>
        <v>0</v>
      </c>
      <c r="P850" s="78">
        <f t="shared" si="54"/>
        <v>0</v>
      </c>
      <c r="Q850" s="99" t="str">
        <f t="shared" si="55"/>
        <v/>
      </c>
      <c r="R850" s="99"/>
      <c r="S850" s="69"/>
      <c r="T850" s="69"/>
      <c r="U850" s="69"/>
      <c r="V850" s="69"/>
      <c r="W850" s="69"/>
      <c r="X850" s="69"/>
      <c r="Y850" s="69"/>
      <c r="Z850" s="69"/>
    </row>
    <row r="851" spans="3:26" ht="30" customHeight="1">
      <c r="C851" s="32"/>
      <c r="D851" s="12"/>
      <c r="E851" s="33"/>
      <c r="F851" s="34"/>
      <c r="G851" s="35"/>
      <c r="H851" s="36"/>
      <c r="I851" s="2">
        <v>845</v>
      </c>
      <c r="J851" s="76">
        <f>SUMIF(Entrada!$D$7:$D$3006,D851,Entrada!$H$7:$H$3006)</f>
        <v>0</v>
      </c>
      <c r="K851" s="76" t="e">
        <f>SUMIF(Entrada!$D$7:$D$3006,PG!D851,Entrada!$L$7:$L$3006)/SUMIF(Entrada!$D$7:$D$3006,PG!D851,Entrada!$H$7:$H$3006)</f>
        <v>#DIV/0!</v>
      </c>
      <c r="L851" s="76">
        <f>SUMIF(Saída!$D$7:$D$3006,PG!D851,Saída!$G$7:$G$3006)</f>
        <v>0</v>
      </c>
      <c r="M851" s="76">
        <f>SUMIF(Saída!$D$7:$D$3006,PG!D851,Saída!$I$7:$I$3006)</f>
        <v>0</v>
      </c>
      <c r="N851" s="77">
        <f t="shared" si="52"/>
        <v>0</v>
      </c>
      <c r="O851" s="77">
        <f t="shared" si="53"/>
        <v>0</v>
      </c>
      <c r="P851" s="78">
        <f t="shared" si="54"/>
        <v>0</v>
      </c>
      <c r="Q851" s="99" t="str">
        <f t="shared" si="55"/>
        <v/>
      </c>
      <c r="R851" s="99"/>
      <c r="S851" s="69"/>
      <c r="T851" s="69"/>
      <c r="U851" s="69"/>
      <c r="V851" s="69"/>
      <c r="W851" s="69"/>
      <c r="X851" s="69"/>
      <c r="Y851" s="69"/>
      <c r="Z851" s="69"/>
    </row>
    <row r="852" spans="3:26" ht="30" customHeight="1">
      <c r="C852" s="32"/>
      <c r="D852" s="12"/>
      <c r="E852" s="33"/>
      <c r="F852" s="34"/>
      <c r="G852" s="35"/>
      <c r="H852" s="36"/>
      <c r="I852" s="2">
        <v>846</v>
      </c>
      <c r="J852" s="76">
        <f>SUMIF(Entrada!$D$7:$D$3006,D852,Entrada!$H$7:$H$3006)</f>
        <v>0</v>
      </c>
      <c r="K852" s="76" t="e">
        <f>SUMIF(Entrada!$D$7:$D$3006,PG!D852,Entrada!$L$7:$L$3006)/SUMIF(Entrada!$D$7:$D$3006,PG!D852,Entrada!$H$7:$H$3006)</f>
        <v>#DIV/0!</v>
      </c>
      <c r="L852" s="76">
        <f>SUMIF(Saída!$D$7:$D$3006,PG!D852,Saída!$G$7:$G$3006)</f>
        <v>0</v>
      </c>
      <c r="M852" s="76">
        <f>SUMIF(Saída!$D$7:$D$3006,PG!D852,Saída!$I$7:$I$3006)</f>
        <v>0</v>
      </c>
      <c r="N852" s="77">
        <f t="shared" si="52"/>
        <v>0</v>
      </c>
      <c r="O852" s="77">
        <f t="shared" si="53"/>
        <v>0</v>
      </c>
      <c r="P852" s="78">
        <f t="shared" si="54"/>
        <v>0</v>
      </c>
      <c r="Q852" s="99" t="str">
        <f t="shared" si="55"/>
        <v/>
      </c>
      <c r="R852" s="99"/>
      <c r="S852" s="69"/>
      <c r="T852" s="69"/>
      <c r="U852" s="69"/>
      <c r="V852" s="69"/>
      <c r="W852" s="69"/>
      <c r="X852" s="69"/>
      <c r="Y852" s="69"/>
      <c r="Z852" s="69"/>
    </row>
    <row r="853" spans="3:26" ht="30" customHeight="1">
      <c r="C853" s="32"/>
      <c r="D853" s="12"/>
      <c r="E853" s="33"/>
      <c r="F853" s="34"/>
      <c r="G853" s="35"/>
      <c r="H853" s="36"/>
      <c r="I853" s="2">
        <v>847</v>
      </c>
      <c r="J853" s="76">
        <f>SUMIF(Entrada!$D$7:$D$3006,D853,Entrada!$H$7:$H$3006)</f>
        <v>0</v>
      </c>
      <c r="K853" s="76" t="e">
        <f>SUMIF(Entrada!$D$7:$D$3006,PG!D853,Entrada!$L$7:$L$3006)/SUMIF(Entrada!$D$7:$D$3006,PG!D853,Entrada!$H$7:$H$3006)</f>
        <v>#DIV/0!</v>
      </c>
      <c r="L853" s="76">
        <f>SUMIF(Saída!$D$7:$D$3006,PG!D853,Saída!$G$7:$G$3006)</f>
        <v>0</v>
      </c>
      <c r="M853" s="76">
        <f>SUMIF(Saída!$D$7:$D$3006,PG!D853,Saída!$I$7:$I$3006)</f>
        <v>0</v>
      </c>
      <c r="N853" s="77">
        <f t="shared" si="52"/>
        <v>0</v>
      </c>
      <c r="O853" s="77">
        <f t="shared" si="53"/>
        <v>0</v>
      </c>
      <c r="P853" s="78">
        <f t="shared" si="54"/>
        <v>0</v>
      </c>
      <c r="Q853" s="99" t="str">
        <f t="shared" si="55"/>
        <v/>
      </c>
      <c r="R853" s="99"/>
      <c r="S853" s="69"/>
      <c r="T853" s="69"/>
      <c r="U853" s="69"/>
      <c r="V853" s="69"/>
      <c r="W853" s="69"/>
      <c r="X853" s="69"/>
      <c r="Y853" s="69"/>
      <c r="Z853" s="69"/>
    </row>
    <row r="854" spans="3:26" ht="30" customHeight="1">
      <c r="C854" s="32"/>
      <c r="D854" s="12"/>
      <c r="E854" s="33"/>
      <c r="F854" s="34"/>
      <c r="G854" s="35"/>
      <c r="H854" s="36"/>
      <c r="I854" s="2">
        <v>848</v>
      </c>
      <c r="J854" s="76">
        <f>SUMIF(Entrada!$D$7:$D$3006,D854,Entrada!$H$7:$H$3006)</f>
        <v>0</v>
      </c>
      <c r="K854" s="76" t="e">
        <f>SUMIF(Entrada!$D$7:$D$3006,PG!D854,Entrada!$L$7:$L$3006)/SUMIF(Entrada!$D$7:$D$3006,PG!D854,Entrada!$H$7:$H$3006)</f>
        <v>#DIV/0!</v>
      </c>
      <c r="L854" s="76">
        <f>SUMIF(Saída!$D$7:$D$3006,PG!D854,Saída!$G$7:$G$3006)</f>
        <v>0</v>
      </c>
      <c r="M854" s="76">
        <f>SUMIF(Saída!$D$7:$D$3006,PG!D854,Saída!$I$7:$I$3006)</f>
        <v>0</v>
      </c>
      <c r="N854" s="77">
        <f t="shared" si="52"/>
        <v>0</v>
      </c>
      <c r="O854" s="77">
        <f t="shared" si="53"/>
        <v>0</v>
      </c>
      <c r="P854" s="78">
        <f t="shared" si="54"/>
        <v>0</v>
      </c>
      <c r="Q854" s="99" t="str">
        <f t="shared" si="55"/>
        <v/>
      </c>
      <c r="R854" s="99"/>
      <c r="S854" s="69"/>
      <c r="T854" s="69"/>
      <c r="U854" s="69"/>
      <c r="V854" s="69"/>
      <c r="W854" s="69"/>
      <c r="X854" s="69"/>
      <c r="Y854" s="69"/>
      <c r="Z854" s="69"/>
    </row>
    <row r="855" spans="3:26" ht="30" customHeight="1">
      <c r="C855" s="32"/>
      <c r="D855" s="12"/>
      <c r="E855" s="33"/>
      <c r="F855" s="34"/>
      <c r="G855" s="35"/>
      <c r="H855" s="36"/>
      <c r="I855" s="2">
        <v>849</v>
      </c>
      <c r="J855" s="76">
        <f>SUMIF(Entrada!$D$7:$D$3006,D855,Entrada!$H$7:$H$3006)</f>
        <v>0</v>
      </c>
      <c r="K855" s="76" t="e">
        <f>SUMIF(Entrada!$D$7:$D$3006,PG!D855,Entrada!$L$7:$L$3006)/SUMIF(Entrada!$D$7:$D$3006,PG!D855,Entrada!$H$7:$H$3006)</f>
        <v>#DIV/0!</v>
      </c>
      <c r="L855" s="76">
        <f>SUMIF(Saída!$D$7:$D$3006,PG!D855,Saída!$G$7:$G$3006)</f>
        <v>0</v>
      </c>
      <c r="M855" s="76">
        <f>SUMIF(Saída!$D$7:$D$3006,PG!D855,Saída!$I$7:$I$3006)</f>
        <v>0</v>
      </c>
      <c r="N855" s="77">
        <f t="shared" si="52"/>
        <v>0</v>
      </c>
      <c r="O855" s="77">
        <f t="shared" si="53"/>
        <v>0</v>
      </c>
      <c r="P855" s="78">
        <f t="shared" si="54"/>
        <v>0</v>
      </c>
      <c r="Q855" s="99" t="str">
        <f t="shared" si="55"/>
        <v/>
      </c>
      <c r="R855" s="99"/>
      <c r="S855" s="69"/>
      <c r="T855" s="69"/>
      <c r="U855" s="69"/>
      <c r="V855" s="69"/>
      <c r="W855" s="69"/>
      <c r="X855" s="69"/>
      <c r="Y855" s="69"/>
      <c r="Z855" s="69"/>
    </row>
    <row r="856" spans="3:26" ht="30" customHeight="1">
      <c r="C856" s="32"/>
      <c r="D856" s="12"/>
      <c r="E856" s="33"/>
      <c r="F856" s="34"/>
      <c r="G856" s="35"/>
      <c r="H856" s="36"/>
      <c r="I856" s="2">
        <v>850</v>
      </c>
      <c r="J856" s="76">
        <f>SUMIF(Entrada!$D$7:$D$3006,D856,Entrada!$H$7:$H$3006)</f>
        <v>0</v>
      </c>
      <c r="K856" s="76" t="e">
        <f>SUMIF(Entrada!$D$7:$D$3006,PG!D856,Entrada!$L$7:$L$3006)/SUMIF(Entrada!$D$7:$D$3006,PG!D856,Entrada!$H$7:$H$3006)</f>
        <v>#DIV/0!</v>
      </c>
      <c r="L856" s="76">
        <f>SUMIF(Saída!$D$7:$D$3006,PG!D856,Saída!$G$7:$G$3006)</f>
        <v>0</v>
      </c>
      <c r="M856" s="76">
        <f>SUMIF(Saída!$D$7:$D$3006,PG!D856,Saída!$I$7:$I$3006)</f>
        <v>0</v>
      </c>
      <c r="N856" s="77">
        <f t="shared" si="52"/>
        <v>0</v>
      </c>
      <c r="O856" s="77">
        <f t="shared" si="53"/>
        <v>0</v>
      </c>
      <c r="P856" s="78">
        <f t="shared" si="54"/>
        <v>0</v>
      </c>
      <c r="Q856" s="99" t="str">
        <f t="shared" si="55"/>
        <v/>
      </c>
      <c r="R856" s="99"/>
      <c r="S856" s="69"/>
      <c r="T856" s="69"/>
      <c r="U856" s="69"/>
      <c r="V856" s="69"/>
      <c r="W856" s="69"/>
      <c r="X856" s="69"/>
      <c r="Y856" s="69"/>
      <c r="Z856" s="69"/>
    </row>
    <row r="857" spans="3:26" ht="30" customHeight="1">
      <c r="C857" s="32"/>
      <c r="D857" s="12"/>
      <c r="E857" s="33"/>
      <c r="F857" s="34"/>
      <c r="G857" s="35"/>
      <c r="H857" s="36"/>
      <c r="I857" s="2">
        <v>851</v>
      </c>
      <c r="J857" s="76">
        <f>SUMIF(Entrada!$D$7:$D$3006,D857,Entrada!$H$7:$H$3006)</f>
        <v>0</v>
      </c>
      <c r="K857" s="76" t="e">
        <f>SUMIF(Entrada!$D$7:$D$3006,PG!D857,Entrada!$L$7:$L$3006)/SUMIF(Entrada!$D$7:$D$3006,PG!D857,Entrada!$H$7:$H$3006)</f>
        <v>#DIV/0!</v>
      </c>
      <c r="L857" s="76">
        <f>SUMIF(Saída!$D$7:$D$3006,PG!D857,Saída!$G$7:$G$3006)</f>
        <v>0</v>
      </c>
      <c r="M857" s="76">
        <f>SUMIF(Saída!$D$7:$D$3006,PG!D857,Saída!$I$7:$I$3006)</f>
        <v>0</v>
      </c>
      <c r="N857" s="77">
        <f t="shared" si="52"/>
        <v>0</v>
      </c>
      <c r="O857" s="77">
        <f t="shared" si="53"/>
        <v>0</v>
      </c>
      <c r="P857" s="78">
        <f t="shared" si="54"/>
        <v>0</v>
      </c>
      <c r="Q857" s="99" t="str">
        <f t="shared" si="55"/>
        <v/>
      </c>
      <c r="R857" s="99"/>
      <c r="S857" s="69"/>
      <c r="T857" s="69"/>
      <c r="U857" s="69"/>
      <c r="V857" s="69"/>
      <c r="W857" s="69"/>
      <c r="X857" s="69"/>
      <c r="Y857" s="69"/>
      <c r="Z857" s="69"/>
    </row>
    <row r="858" spans="3:26" ht="30" customHeight="1">
      <c r="C858" s="32"/>
      <c r="D858" s="12"/>
      <c r="E858" s="33"/>
      <c r="F858" s="34"/>
      <c r="G858" s="35"/>
      <c r="H858" s="36"/>
      <c r="I858" s="2">
        <v>852</v>
      </c>
      <c r="J858" s="76">
        <f>SUMIF(Entrada!$D$7:$D$3006,D858,Entrada!$H$7:$H$3006)</f>
        <v>0</v>
      </c>
      <c r="K858" s="76" t="e">
        <f>SUMIF(Entrada!$D$7:$D$3006,PG!D858,Entrada!$L$7:$L$3006)/SUMIF(Entrada!$D$7:$D$3006,PG!D858,Entrada!$H$7:$H$3006)</f>
        <v>#DIV/0!</v>
      </c>
      <c r="L858" s="76">
        <f>SUMIF(Saída!$D$7:$D$3006,PG!D858,Saída!$G$7:$G$3006)</f>
        <v>0</v>
      </c>
      <c r="M858" s="76">
        <f>SUMIF(Saída!$D$7:$D$3006,PG!D858,Saída!$I$7:$I$3006)</f>
        <v>0</v>
      </c>
      <c r="N858" s="77">
        <f t="shared" si="52"/>
        <v>0</v>
      </c>
      <c r="O858" s="77">
        <f t="shared" si="53"/>
        <v>0</v>
      </c>
      <c r="P858" s="78">
        <f t="shared" si="54"/>
        <v>0</v>
      </c>
      <c r="Q858" s="99" t="str">
        <f t="shared" si="55"/>
        <v/>
      </c>
      <c r="R858" s="99"/>
      <c r="S858" s="69"/>
      <c r="T858" s="69"/>
      <c r="U858" s="69"/>
      <c r="V858" s="69"/>
      <c r="W858" s="69"/>
      <c r="X858" s="69"/>
      <c r="Y858" s="69"/>
      <c r="Z858" s="69"/>
    </row>
    <row r="859" spans="3:26" ht="30" customHeight="1">
      <c r="C859" s="32"/>
      <c r="D859" s="12"/>
      <c r="E859" s="33"/>
      <c r="F859" s="34"/>
      <c r="G859" s="35"/>
      <c r="H859" s="36"/>
      <c r="I859" s="2">
        <v>853</v>
      </c>
      <c r="J859" s="76">
        <f>SUMIF(Entrada!$D$7:$D$3006,D859,Entrada!$H$7:$H$3006)</f>
        <v>0</v>
      </c>
      <c r="K859" s="76" t="e">
        <f>SUMIF(Entrada!$D$7:$D$3006,PG!D859,Entrada!$L$7:$L$3006)/SUMIF(Entrada!$D$7:$D$3006,PG!D859,Entrada!$H$7:$H$3006)</f>
        <v>#DIV/0!</v>
      </c>
      <c r="L859" s="76">
        <f>SUMIF(Saída!$D$7:$D$3006,PG!D859,Saída!$G$7:$G$3006)</f>
        <v>0</v>
      </c>
      <c r="M859" s="76">
        <f>SUMIF(Saída!$D$7:$D$3006,PG!D859,Saída!$I$7:$I$3006)</f>
        <v>0</v>
      </c>
      <c r="N859" s="77">
        <f t="shared" si="52"/>
        <v>0</v>
      </c>
      <c r="O859" s="77">
        <f t="shared" si="53"/>
        <v>0</v>
      </c>
      <c r="P859" s="78">
        <f t="shared" si="54"/>
        <v>0</v>
      </c>
      <c r="Q859" s="99" t="str">
        <f t="shared" si="55"/>
        <v/>
      </c>
      <c r="R859" s="99"/>
      <c r="S859" s="69"/>
      <c r="T859" s="69"/>
      <c r="U859" s="69"/>
      <c r="V859" s="69"/>
      <c r="W859" s="69"/>
      <c r="X859" s="69"/>
      <c r="Y859" s="69"/>
      <c r="Z859" s="69"/>
    </row>
    <row r="860" spans="3:26" ht="30" customHeight="1">
      <c r="C860" s="32"/>
      <c r="D860" s="12"/>
      <c r="E860" s="33"/>
      <c r="F860" s="34"/>
      <c r="G860" s="35"/>
      <c r="H860" s="36"/>
      <c r="I860" s="2">
        <v>854</v>
      </c>
      <c r="J860" s="76">
        <f>SUMIF(Entrada!$D$7:$D$3006,D860,Entrada!$H$7:$H$3006)</f>
        <v>0</v>
      </c>
      <c r="K860" s="76" t="e">
        <f>SUMIF(Entrada!$D$7:$D$3006,PG!D860,Entrada!$L$7:$L$3006)/SUMIF(Entrada!$D$7:$D$3006,PG!D860,Entrada!$H$7:$H$3006)</f>
        <v>#DIV/0!</v>
      </c>
      <c r="L860" s="76">
        <f>SUMIF(Saída!$D$7:$D$3006,PG!D860,Saída!$G$7:$G$3006)</f>
        <v>0</v>
      </c>
      <c r="M860" s="76">
        <f>SUMIF(Saída!$D$7:$D$3006,PG!D860,Saída!$I$7:$I$3006)</f>
        <v>0</v>
      </c>
      <c r="N860" s="77">
        <f t="shared" si="52"/>
        <v>0</v>
      </c>
      <c r="O860" s="77">
        <f t="shared" si="53"/>
        <v>0</v>
      </c>
      <c r="P860" s="78">
        <f t="shared" si="54"/>
        <v>0</v>
      </c>
      <c r="Q860" s="99" t="str">
        <f t="shared" si="55"/>
        <v/>
      </c>
      <c r="R860" s="99"/>
      <c r="S860" s="69"/>
      <c r="T860" s="69"/>
      <c r="U860" s="69"/>
      <c r="V860" s="69"/>
      <c r="W860" s="69"/>
      <c r="X860" s="69"/>
      <c r="Y860" s="69"/>
      <c r="Z860" s="69"/>
    </row>
    <row r="861" spans="3:26" ht="30" customHeight="1">
      <c r="C861" s="32"/>
      <c r="D861" s="12"/>
      <c r="E861" s="33"/>
      <c r="F861" s="34"/>
      <c r="G861" s="35"/>
      <c r="H861" s="36"/>
      <c r="I861" s="2">
        <v>855</v>
      </c>
      <c r="J861" s="76">
        <f>SUMIF(Entrada!$D$7:$D$3006,D861,Entrada!$H$7:$H$3006)</f>
        <v>0</v>
      </c>
      <c r="K861" s="76" t="e">
        <f>SUMIF(Entrada!$D$7:$D$3006,PG!D861,Entrada!$L$7:$L$3006)/SUMIF(Entrada!$D$7:$D$3006,PG!D861,Entrada!$H$7:$H$3006)</f>
        <v>#DIV/0!</v>
      </c>
      <c r="L861" s="76">
        <f>SUMIF(Saída!$D$7:$D$3006,PG!D861,Saída!$G$7:$G$3006)</f>
        <v>0</v>
      </c>
      <c r="M861" s="76">
        <f>SUMIF(Saída!$D$7:$D$3006,PG!D861,Saída!$I$7:$I$3006)</f>
        <v>0</v>
      </c>
      <c r="N861" s="77">
        <f t="shared" si="52"/>
        <v>0</v>
      </c>
      <c r="O861" s="77">
        <f t="shared" si="53"/>
        <v>0</v>
      </c>
      <c r="P861" s="78">
        <f t="shared" si="54"/>
        <v>0</v>
      </c>
      <c r="Q861" s="99" t="str">
        <f t="shared" si="55"/>
        <v/>
      </c>
      <c r="R861" s="99"/>
      <c r="S861" s="69"/>
      <c r="T861" s="69"/>
      <c r="U861" s="69"/>
      <c r="V861" s="69"/>
      <c r="W861" s="69"/>
      <c r="X861" s="69"/>
      <c r="Y861" s="69"/>
      <c r="Z861" s="69"/>
    </row>
    <row r="862" spans="3:26" ht="30" customHeight="1">
      <c r="C862" s="32"/>
      <c r="D862" s="12"/>
      <c r="E862" s="33"/>
      <c r="F862" s="34"/>
      <c r="G862" s="35"/>
      <c r="H862" s="36"/>
      <c r="I862" s="2">
        <v>856</v>
      </c>
      <c r="J862" s="76">
        <f>SUMIF(Entrada!$D$7:$D$3006,D862,Entrada!$H$7:$H$3006)</f>
        <v>0</v>
      </c>
      <c r="K862" s="76" t="e">
        <f>SUMIF(Entrada!$D$7:$D$3006,PG!D862,Entrada!$L$7:$L$3006)/SUMIF(Entrada!$D$7:$D$3006,PG!D862,Entrada!$H$7:$H$3006)</f>
        <v>#DIV/0!</v>
      </c>
      <c r="L862" s="76">
        <f>SUMIF(Saída!$D$7:$D$3006,PG!D862,Saída!$G$7:$G$3006)</f>
        <v>0</v>
      </c>
      <c r="M862" s="76">
        <f>SUMIF(Saída!$D$7:$D$3006,PG!D862,Saída!$I$7:$I$3006)</f>
        <v>0</v>
      </c>
      <c r="N862" s="77">
        <f t="shared" si="52"/>
        <v>0</v>
      </c>
      <c r="O862" s="77">
        <f t="shared" si="53"/>
        <v>0</v>
      </c>
      <c r="P862" s="78">
        <f t="shared" si="54"/>
        <v>0</v>
      </c>
      <c r="Q862" s="99" t="str">
        <f t="shared" si="55"/>
        <v/>
      </c>
      <c r="R862" s="99"/>
      <c r="S862" s="69"/>
      <c r="T862" s="69"/>
      <c r="U862" s="69"/>
      <c r="V862" s="69"/>
      <c r="W862" s="69"/>
      <c r="X862" s="69"/>
      <c r="Y862" s="69"/>
      <c r="Z862" s="69"/>
    </row>
    <row r="863" spans="3:26" ht="30" customHeight="1">
      <c r="C863" s="32"/>
      <c r="D863" s="12"/>
      <c r="E863" s="33"/>
      <c r="F863" s="34"/>
      <c r="G863" s="35"/>
      <c r="H863" s="36"/>
      <c r="I863" s="2">
        <v>857</v>
      </c>
      <c r="J863" s="76">
        <f>SUMIF(Entrada!$D$7:$D$3006,D863,Entrada!$H$7:$H$3006)</f>
        <v>0</v>
      </c>
      <c r="K863" s="76" t="e">
        <f>SUMIF(Entrada!$D$7:$D$3006,PG!D863,Entrada!$L$7:$L$3006)/SUMIF(Entrada!$D$7:$D$3006,PG!D863,Entrada!$H$7:$H$3006)</f>
        <v>#DIV/0!</v>
      </c>
      <c r="L863" s="76">
        <f>SUMIF(Saída!$D$7:$D$3006,PG!D863,Saída!$G$7:$G$3006)</f>
        <v>0</v>
      </c>
      <c r="M863" s="76">
        <f>SUMIF(Saída!$D$7:$D$3006,PG!D863,Saída!$I$7:$I$3006)</f>
        <v>0</v>
      </c>
      <c r="N863" s="77">
        <f t="shared" si="52"/>
        <v>0</v>
      </c>
      <c r="O863" s="77">
        <f t="shared" si="53"/>
        <v>0</v>
      </c>
      <c r="P863" s="78">
        <f t="shared" si="54"/>
        <v>0</v>
      </c>
      <c r="Q863" s="99" t="str">
        <f t="shared" si="55"/>
        <v/>
      </c>
      <c r="R863" s="99"/>
      <c r="S863" s="69"/>
      <c r="T863" s="69"/>
      <c r="U863" s="69"/>
      <c r="V863" s="69"/>
      <c r="W863" s="69"/>
      <c r="X863" s="69"/>
      <c r="Y863" s="69"/>
      <c r="Z863" s="69"/>
    </row>
    <row r="864" spans="3:26" ht="30" customHeight="1">
      <c r="C864" s="32"/>
      <c r="D864" s="12"/>
      <c r="E864" s="33"/>
      <c r="F864" s="34"/>
      <c r="G864" s="35"/>
      <c r="H864" s="36"/>
      <c r="I864" s="2">
        <v>858</v>
      </c>
      <c r="J864" s="76">
        <f>SUMIF(Entrada!$D$7:$D$3006,D864,Entrada!$H$7:$H$3006)</f>
        <v>0</v>
      </c>
      <c r="K864" s="76" t="e">
        <f>SUMIF(Entrada!$D$7:$D$3006,PG!D864,Entrada!$L$7:$L$3006)/SUMIF(Entrada!$D$7:$D$3006,PG!D864,Entrada!$H$7:$H$3006)</f>
        <v>#DIV/0!</v>
      </c>
      <c r="L864" s="76">
        <f>SUMIF(Saída!$D$7:$D$3006,PG!D864,Saída!$G$7:$G$3006)</f>
        <v>0</v>
      </c>
      <c r="M864" s="76">
        <f>SUMIF(Saída!$D$7:$D$3006,PG!D864,Saída!$I$7:$I$3006)</f>
        <v>0</v>
      </c>
      <c r="N864" s="77">
        <f t="shared" si="52"/>
        <v>0</v>
      </c>
      <c r="O864" s="77">
        <f t="shared" si="53"/>
        <v>0</v>
      </c>
      <c r="P864" s="78">
        <f t="shared" si="54"/>
        <v>0</v>
      </c>
      <c r="Q864" s="99" t="str">
        <f t="shared" si="55"/>
        <v/>
      </c>
      <c r="R864" s="99"/>
      <c r="S864" s="69"/>
      <c r="T864" s="69"/>
      <c r="U864" s="69"/>
      <c r="V864" s="69"/>
      <c r="W864" s="69"/>
      <c r="X864" s="69"/>
      <c r="Y864" s="69"/>
      <c r="Z864" s="69"/>
    </row>
    <row r="865" spans="3:26" ht="30" customHeight="1">
      <c r="C865" s="32"/>
      <c r="D865" s="12"/>
      <c r="E865" s="33"/>
      <c r="F865" s="34"/>
      <c r="G865" s="35"/>
      <c r="H865" s="36"/>
      <c r="I865" s="2">
        <v>859</v>
      </c>
      <c r="J865" s="76">
        <f>SUMIF(Entrada!$D$7:$D$3006,D865,Entrada!$H$7:$H$3006)</f>
        <v>0</v>
      </c>
      <c r="K865" s="76" t="e">
        <f>SUMIF(Entrada!$D$7:$D$3006,PG!D865,Entrada!$L$7:$L$3006)/SUMIF(Entrada!$D$7:$D$3006,PG!D865,Entrada!$H$7:$H$3006)</f>
        <v>#DIV/0!</v>
      </c>
      <c r="L865" s="76">
        <f>SUMIF(Saída!$D$7:$D$3006,PG!D865,Saída!$G$7:$G$3006)</f>
        <v>0</v>
      </c>
      <c r="M865" s="76">
        <f>SUMIF(Saída!$D$7:$D$3006,PG!D865,Saída!$I$7:$I$3006)</f>
        <v>0</v>
      </c>
      <c r="N865" s="77">
        <f t="shared" si="52"/>
        <v>0</v>
      </c>
      <c r="O865" s="77">
        <f t="shared" si="53"/>
        <v>0</v>
      </c>
      <c r="P865" s="78">
        <f t="shared" si="54"/>
        <v>0</v>
      </c>
      <c r="Q865" s="99" t="str">
        <f t="shared" si="55"/>
        <v/>
      </c>
      <c r="R865" s="99"/>
      <c r="S865" s="69"/>
      <c r="T865" s="69"/>
      <c r="U865" s="69"/>
      <c r="V865" s="69"/>
      <c r="W865" s="69"/>
      <c r="X865" s="69"/>
      <c r="Y865" s="69"/>
      <c r="Z865" s="69"/>
    </row>
    <row r="866" spans="3:26" ht="30" customHeight="1">
      <c r="C866" s="32"/>
      <c r="D866" s="12"/>
      <c r="E866" s="33"/>
      <c r="F866" s="34"/>
      <c r="G866" s="35"/>
      <c r="H866" s="36"/>
      <c r="I866" s="2">
        <v>860</v>
      </c>
      <c r="J866" s="76">
        <f>SUMIF(Entrada!$D$7:$D$3006,D866,Entrada!$H$7:$H$3006)</f>
        <v>0</v>
      </c>
      <c r="K866" s="76" t="e">
        <f>SUMIF(Entrada!$D$7:$D$3006,PG!D866,Entrada!$L$7:$L$3006)/SUMIF(Entrada!$D$7:$D$3006,PG!D866,Entrada!$H$7:$H$3006)</f>
        <v>#DIV/0!</v>
      </c>
      <c r="L866" s="76">
        <f>SUMIF(Saída!$D$7:$D$3006,PG!D866,Saída!$G$7:$G$3006)</f>
        <v>0</v>
      </c>
      <c r="M866" s="76">
        <f>SUMIF(Saída!$D$7:$D$3006,PG!D866,Saída!$I$7:$I$3006)</f>
        <v>0</v>
      </c>
      <c r="N866" s="77">
        <f t="shared" si="52"/>
        <v>0</v>
      </c>
      <c r="O866" s="77">
        <f t="shared" si="53"/>
        <v>0</v>
      </c>
      <c r="P866" s="78">
        <f t="shared" si="54"/>
        <v>0</v>
      </c>
      <c r="Q866" s="99" t="str">
        <f t="shared" si="55"/>
        <v/>
      </c>
      <c r="R866" s="99"/>
      <c r="S866" s="69"/>
      <c r="T866" s="69"/>
      <c r="U866" s="69"/>
      <c r="V866" s="69"/>
      <c r="W866" s="69"/>
      <c r="X866" s="69"/>
      <c r="Y866" s="69"/>
      <c r="Z866" s="69"/>
    </row>
    <row r="867" spans="3:26" ht="30" customHeight="1">
      <c r="C867" s="32"/>
      <c r="D867" s="12"/>
      <c r="E867" s="33"/>
      <c r="F867" s="34"/>
      <c r="G867" s="35"/>
      <c r="H867" s="36"/>
      <c r="I867" s="2">
        <v>861</v>
      </c>
      <c r="J867" s="76">
        <f>SUMIF(Entrada!$D$7:$D$3006,D867,Entrada!$H$7:$H$3006)</f>
        <v>0</v>
      </c>
      <c r="K867" s="76" t="e">
        <f>SUMIF(Entrada!$D$7:$D$3006,PG!D867,Entrada!$L$7:$L$3006)/SUMIF(Entrada!$D$7:$D$3006,PG!D867,Entrada!$H$7:$H$3006)</f>
        <v>#DIV/0!</v>
      </c>
      <c r="L867" s="76">
        <f>SUMIF(Saída!$D$7:$D$3006,PG!D867,Saída!$G$7:$G$3006)</f>
        <v>0</v>
      </c>
      <c r="M867" s="76">
        <f>SUMIF(Saída!$D$7:$D$3006,PG!D867,Saída!$I$7:$I$3006)</f>
        <v>0</v>
      </c>
      <c r="N867" s="77">
        <f t="shared" si="52"/>
        <v>0</v>
      </c>
      <c r="O867" s="77">
        <f t="shared" si="53"/>
        <v>0</v>
      </c>
      <c r="P867" s="78">
        <f t="shared" si="54"/>
        <v>0</v>
      </c>
      <c r="Q867" s="99" t="str">
        <f t="shared" si="55"/>
        <v/>
      </c>
      <c r="R867" s="99"/>
      <c r="S867" s="69"/>
      <c r="T867" s="69"/>
      <c r="U867" s="69"/>
      <c r="V867" s="69"/>
      <c r="W867" s="69"/>
      <c r="X867" s="69"/>
      <c r="Y867" s="69"/>
      <c r="Z867" s="69"/>
    </row>
    <row r="868" spans="3:26" ht="30" customHeight="1">
      <c r="C868" s="32"/>
      <c r="D868" s="12"/>
      <c r="E868" s="33"/>
      <c r="F868" s="34"/>
      <c r="G868" s="35"/>
      <c r="H868" s="36"/>
      <c r="I868" s="2">
        <v>862</v>
      </c>
      <c r="J868" s="76">
        <f>SUMIF(Entrada!$D$7:$D$3006,D868,Entrada!$H$7:$H$3006)</f>
        <v>0</v>
      </c>
      <c r="K868" s="76" t="e">
        <f>SUMIF(Entrada!$D$7:$D$3006,PG!D868,Entrada!$L$7:$L$3006)/SUMIF(Entrada!$D$7:$D$3006,PG!D868,Entrada!$H$7:$H$3006)</f>
        <v>#DIV/0!</v>
      </c>
      <c r="L868" s="76">
        <f>SUMIF(Saída!$D$7:$D$3006,PG!D868,Saída!$G$7:$G$3006)</f>
        <v>0</v>
      </c>
      <c r="M868" s="76">
        <f>SUMIF(Saída!$D$7:$D$3006,PG!D868,Saída!$I$7:$I$3006)</f>
        <v>0</v>
      </c>
      <c r="N868" s="77">
        <f t="shared" si="52"/>
        <v>0</v>
      </c>
      <c r="O868" s="77">
        <f t="shared" si="53"/>
        <v>0</v>
      </c>
      <c r="P868" s="78">
        <f t="shared" si="54"/>
        <v>0</v>
      </c>
      <c r="Q868" s="99" t="str">
        <f t="shared" si="55"/>
        <v/>
      </c>
      <c r="R868" s="99"/>
      <c r="S868" s="69"/>
      <c r="T868" s="69"/>
      <c r="U868" s="69"/>
      <c r="V868" s="69"/>
      <c r="W868" s="69"/>
      <c r="X868" s="69"/>
      <c r="Y868" s="69"/>
      <c r="Z868" s="69"/>
    </row>
    <row r="869" spans="3:26" ht="30" customHeight="1">
      <c r="C869" s="32"/>
      <c r="D869" s="12"/>
      <c r="E869" s="33"/>
      <c r="F869" s="34"/>
      <c r="G869" s="35"/>
      <c r="H869" s="36"/>
      <c r="I869" s="2">
        <v>863</v>
      </c>
      <c r="J869" s="76">
        <f>SUMIF(Entrada!$D$7:$D$3006,D869,Entrada!$H$7:$H$3006)</f>
        <v>0</v>
      </c>
      <c r="K869" s="76" t="e">
        <f>SUMIF(Entrada!$D$7:$D$3006,PG!D869,Entrada!$L$7:$L$3006)/SUMIF(Entrada!$D$7:$D$3006,PG!D869,Entrada!$H$7:$H$3006)</f>
        <v>#DIV/0!</v>
      </c>
      <c r="L869" s="76">
        <f>SUMIF(Saída!$D$7:$D$3006,PG!D869,Saída!$G$7:$G$3006)</f>
        <v>0</v>
      </c>
      <c r="M869" s="76">
        <f>SUMIF(Saída!$D$7:$D$3006,PG!D869,Saída!$I$7:$I$3006)</f>
        <v>0</v>
      </c>
      <c r="N869" s="77">
        <f t="shared" si="52"/>
        <v>0</v>
      </c>
      <c r="O869" s="77">
        <f t="shared" si="53"/>
        <v>0</v>
      </c>
      <c r="P869" s="78">
        <f t="shared" si="54"/>
        <v>0</v>
      </c>
      <c r="Q869" s="99" t="str">
        <f t="shared" si="55"/>
        <v/>
      </c>
      <c r="R869" s="99"/>
      <c r="S869" s="69"/>
      <c r="T869" s="69"/>
      <c r="U869" s="69"/>
      <c r="V869" s="69"/>
      <c r="W869" s="69"/>
      <c r="X869" s="69"/>
      <c r="Y869" s="69"/>
      <c r="Z869" s="69"/>
    </row>
    <row r="870" spans="3:26" ht="30" customHeight="1">
      <c r="C870" s="32"/>
      <c r="D870" s="12"/>
      <c r="E870" s="33"/>
      <c r="F870" s="34"/>
      <c r="G870" s="35"/>
      <c r="H870" s="36"/>
      <c r="I870" s="2">
        <v>864</v>
      </c>
      <c r="J870" s="76">
        <f>SUMIF(Entrada!$D$7:$D$3006,D870,Entrada!$H$7:$H$3006)</f>
        <v>0</v>
      </c>
      <c r="K870" s="76" t="e">
        <f>SUMIF(Entrada!$D$7:$D$3006,PG!D870,Entrada!$L$7:$L$3006)/SUMIF(Entrada!$D$7:$D$3006,PG!D870,Entrada!$H$7:$H$3006)</f>
        <v>#DIV/0!</v>
      </c>
      <c r="L870" s="76">
        <f>SUMIF(Saída!$D$7:$D$3006,PG!D870,Saída!$G$7:$G$3006)</f>
        <v>0</v>
      </c>
      <c r="M870" s="76">
        <f>SUMIF(Saída!$D$7:$D$3006,PG!D870,Saída!$I$7:$I$3006)</f>
        <v>0</v>
      </c>
      <c r="N870" s="77">
        <f t="shared" si="52"/>
        <v>0</v>
      </c>
      <c r="O870" s="77">
        <f t="shared" si="53"/>
        <v>0</v>
      </c>
      <c r="P870" s="78">
        <f t="shared" si="54"/>
        <v>0</v>
      </c>
      <c r="Q870" s="99" t="str">
        <f t="shared" si="55"/>
        <v/>
      </c>
      <c r="R870" s="99"/>
      <c r="S870" s="69"/>
      <c r="T870" s="69"/>
      <c r="U870" s="69"/>
      <c r="V870" s="69"/>
      <c r="W870" s="69"/>
      <c r="X870" s="69"/>
      <c r="Y870" s="69"/>
      <c r="Z870" s="69"/>
    </row>
    <row r="871" spans="3:26" ht="30" customHeight="1">
      <c r="C871" s="32"/>
      <c r="D871" s="12"/>
      <c r="E871" s="33"/>
      <c r="F871" s="34"/>
      <c r="G871" s="35"/>
      <c r="H871" s="36"/>
      <c r="I871" s="2">
        <v>865</v>
      </c>
      <c r="J871" s="76">
        <f>SUMIF(Entrada!$D$7:$D$3006,D871,Entrada!$H$7:$H$3006)</f>
        <v>0</v>
      </c>
      <c r="K871" s="76" t="e">
        <f>SUMIF(Entrada!$D$7:$D$3006,PG!D871,Entrada!$L$7:$L$3006)/SUMIF(Entrada!$D$7:$D$3006,PG!D871,Entrada!$H$7:$H$3006)</f>
        <v>#DIV/0!</v>
      </c>
      <c r="L871" s="76">
        <f>SUMIF(Saída!$D$7:$D$3006,PG!D871,Saída!$G$7:$G$3006)</f>
        <v>0</v>
      </c>
      <c r="M871" s="76">
        <f>SUMIF(Saída!$D$7:$D$3006,PG!D871,Saída!$I$7:$I$3006)</f>
        <v>0</v>
      </c>
      <c r="N871" s="77">
        <f t="shared" si="52"/>
        <v>0</v>
      </c>
      <c r="O871" s="77">
        <f t="shared" si="53"/>
        <v>0</v>
      </c>
      <c r="P871" s="78">
        <f t="shared" si="54"/>
        <v>0</v>
      </c>
      <c r="Q871" s="99" t="str">
        <f t="shared" si="55"/>
        <v/>
      </c>
      <c r="R871" s="99"/>
      <c r="S871" s="69"/>
      <c r="T871" s="69"/>
      <c r="U871" s="69"/>
      <c r="V871" s="69"/>
      <c r="W871" s="69"/>
      <c r="X871" s="69"/>
      <c r="Y871" s="69"/>
      <c r="Z871" s="69"/>
    </row>
    <row r="872" spans="3:26" ht="30" customHeight="1">
      <c r="C872" s="32"/>
      <c r="D872" s="12"/>
      <c r="E872" s="33"/>
      <c r="F872" s="34"/>
      <c r="G872" s="35"/>
      <c r="H872" s="36"/>
      <c r="I872" s="2">
        <v>866</v>
      </c>
      <c r="J872" s="76">
        <f>SUMIF(Entrada!$D$7:$D$3006,D872,Entrada!$H$7:$H$3006)</f>
        <v>0</v>
      </c>
      <c r="K872" s="76" t="e">
        <f>SUMIF(Entrada!$D$7:$D$3006,PG!D872,Entrada!$L$7:$L$3006)/SUMIF(Entrada!$D$7:$D$3006,PG!D872,Entrada!$H$7:$H$3006)</f>
        <v>#DIV/0!</v>
      </c>
      <c r="L872" s="76">
        <f>SUMIF(Saída!$D$7:$D$3006,PG!D872,Saída!$G$7:$G$3006)</f>
        <v>0</v>
      </c>
      <c r="M872" s="76">
        <f>SUMIF(Saída!$D$7:$D$3006,PG!D872,Saída!$I$7:$I$3006)</f>
        <v>0</v>
      </c>
      <c r="N872" s="77">
        <f t="shared" si="52"/>
        <v>0</v>
      </c>
      <c r="O872" s="77">
        <f t="shared" si="53"/>
        <v>0</v>
      </c>
      <c r="P872" s="78">
        <f t="shared" si="54"/>
        <v>0</v>
      </c>
      <c r="Q872" s="99" t="str">
        <f t="shared" si="55"/>
        <v/>
      </c>
      <c r="R872" s="99"/>
      <c r="S872" s="69"/>
      <c r="T872" s="69"/>
      <c r="U872" s="69"/>
      <c r="V872" s="69"/>
      <c r="W872" s="69"/>
      <c r="X872" s="69"/>
      <c r="Y872" s="69"/>
      <c r="Z872" s="69"/>
    </row>
    <row r="873" spans="3:26" ht="30" customHeight="1">
      <c r="C873" s="32"/>
      <c r="D873" s="12"/>
      <c r="E873" s="33"/>
      <c r="F873" s="34"/>
      <c r="G873" s="35"/>
      <c r="H873" s="36"/>
      <c r="I873" s="2">
        <v>867</v>
      </c>
      <c r="J873" s="76">
        <f>SUMIF(Entrada!$D$7:$D$3006,D873,Entrada!$H$7:$H$3006)</f>
        <v>0</v>
      </c>
      <c r="K873" s="76" t="e">
        <f>SUMIF(Entrada!$D$7:$D$3006,PG!D873,Entrada!$L$7:$L$3006)/SUMIF(Entrada!$D$7:$D$3006,PG!D873,Entrada!$H$7:$H$3006)</f>
        <v>#DIV/0!</v>
      </c>
      <c r="L873" s="76">
        <f>SUMIF(Saída!$D$7:$D$3006,PG!D873,Saída!$G$7:$G$3006)</f>
        <v>0</v>
      </c>
      <c r="M873" s="76">
        <f>SUMIF(Saída!$D$7:$D$3006,PG!D873,Saída!$I$7:$I$3006)</f>
        <v>0</v>
      </c>
      <c r="N873" s="77">
        <f t="shared" si="52"/>
        <v>0</v>
      </c>
      <c r="O873" s="77">
        <f t="shared" si="53"/>
        <v>0</v>
      </c>
      <c r="P873" s="78">
        <f t="shared" si="54"/>
        <v>0</v>
      </c>
      <c r="Q873" s="99" t="str">
        <f t="shared" si="55"/>
        <v/>
      </c>
      <c r="R873" s="99"/>
      <c r="S873" s="69"/>
      <c r="T873" s="69"/>
      <c r="U873" s="69"/>
      <c r="V873" s="69"/>
      <c r="W873" s="69"/>
      <c r="X873" s="69"/>
      <c r="Y873" s="69"/>
      <c r="Z873" s="69"/>
    </row>
    <row r="874" spans="3:26" ht="30" customHeight="1">
      <c r="C874" s="32"/>
      <c r="D874" s="12"/>
      <c r="E874" s="33"/>
      <c r="F874" s="34"/>
      <c r="G874" s="35"/>
      <c r="H874" s="36"/>
      <c r="I874" s="2">
        <v>868</v>
      </c>
      <c r="J874" s="76">
        <f>SUMIF(Entrada!$D$7:$D$3006,D874,Entrada!$H$7:$H$3006)</f>
        <v>0</v>
      </c>
      <c r="K874" s="76" t="e">
        <f>SUMIF(Entrada!$D$7:$D$3006,PG!D874,Entrada!$L$7:$L$3006)/SUMIF(Entrada!$D$7:$D$3006,PG!D874,Entrada!$H$7:$H$3006)</f>
        <v>#DIV/0!</v>
      </c>
      <c r="L874" s="76">
        <f>SUMIF(Saída!$D$7:$D$3006,PG!D874,Saída!$G$7:$G$3006)</f>
        <v>0</v>
      </c>
      <c r="M874" s="76">
        <f>SUMIF(Saída!$D$7:$D$3006,PG!D874,Saída!$I$7:$I$3006)</f>
        <v>0</v>
      </c>
      <c r="N874" s="77">
        <f t="shared" si="52"/>
        <v>0</v>
      </c>
      <c r="O874" s="77">
        <f t="shared" si="53"/>
        <v>0</v>
      </c>
      <c r="P874" s="78">
        <f t="shared" si="54"/>
        <v>0</v>
      </c>
      <c r="Q874" s="99" t="str">
        <f t="shared" si="55"/>
        <v/>
      </c>
      <c r="R874" s="99"/>
      <c r="S874" s="69"/>
      <c r="T874" s="69"/>
      <c r="U874" s="69"/>
      <c r="V874" s="69"/>
      <c r="W874" s="69"/>
      <c r="X874" s="69"/>
      <c r="Y874" s="69"/>
      <c r="Z874" s="69"/>
    </row>
    <row r="875" spans="3:26" ht="30" customHeight="1">
      <c r="C875" s="32"/>
      <c r="D875" s="12"/>
      <c r="E875" s="33"/>
      <c r="F875" s="34"/>
      <c r="G875" s="35"/>
      <c r="H875" s="36"/>
      <c r="I875" s="2">
        <v>869</v>
      </c>
      <c r="J875" s="76">
        <f>SUMIF(Entrada!$D$7:$D$3006,D875,Entrada!$H$7:$H$3006)</f>
        <v>0</v>
      </c>
      <c r="K875" s="76" t="e">
        <f>SUMIF(Entrada!$D$7:$D$3006,PG!D875,Entrada!$L$7:$L$3006)/SUMIF(Entrada!$D$7:$D$3006,PG!D875,Entrada!$H$7:$H$3006)</f>
        <v>#DIV/0!</v>
      </c>
      <c r="L875" s="76">
        <f>SUMIF(Saída!$D$7:$D$3006,PG!D875,Saída!$G$7:$G$3006)</f>
        <v>0</v>
      </c>
      <c r="M875" s="76">
        <f>SUMIF(Saída!$D$7:$D$3006,PG!D875,Saída!$I$7:$I$3006)</f>
        <v>0</v>
      </c>
      <c r="N875" s="77">
        <f t="shared" si="52"/>
        <v>0</v>
      </c>
      <c r="O875" s="77">
        <f t="shared" si="53"/>
        <v>0</v>
      </c>
      <c r="P875" s="78">
        <f t="shared" si="54"/>
        <v>0</v>
      </c>
      <c r="Q875" s="99" t="str">
        <f t="shared" si="55"/>
        <v/>
      </c>
      <c r="R875" s="99"/>
      <c r="S875" s="69"/>
      <c r="T875" s="69"/>
      <c r="U875" s="69"/>
      <c r="V875" s="69"/>
      <c r="W875" s="69"/>
      <c r="X875" s="69"/>
      <c r="Y875" s="69"/>
      <c r="Z875" s="69"/>
    </row>
    <row r="876" spans="3:26" ht="30" customHeight="1">
      <c r="C876" s="32"/>
      <c r="D876" s="12"/>
      <c r="E876" s="33"/>
      <c r="F876" s="34"/>
      <c r="G876" s="35"/>
      <c r="H876" s="36"/>
      <c r="I876" s="2">
        <v>870</v>
      </c>
      <c r="J876" s="76">
        <f>SUMIF(Entrada!$D$7:$D$3006,D876,Entrada!$H$7:$H$3006)</f>
        <v>0</v>
      </c>
      <c r="K876" s="76" t="e">
        <f>SUMIF(Entrada!$D$7:$D$3006,PG!D876,Entrada!$L$7:$L$3006)/SUMIF(Entrada!$D$7:$D$3006,PG!D876,Entrada!$H$7:$H$3006)</f>
        <v>#DIV/0!</v>
      </c>
      <c r="L876" s="76">
        <f>SUMIF(Saída!$D$7:$D$3006,PG!D876,Saída!$G$7:$G$3006)</f>
        <v>0</v>
      </c>
      <c r="M876" s="76">
        <f>SUMIF(Saída!$D$7:$D$3006,PG!D876,Saída!$I$7:$I$3006)</f>
        <v>0</v>
      </c>
      <c r="N876" s="77">
        <f t="shared" si="52"/>
        <v>0</v>
      </c>
      <c r="O876" s="77">
        <f t="shared" si="53"/>
        <v>0</v>
      </c>
      <c r="P876" s="78">
        <f t="shared" si="54"/>
        <v>0</v>
      </c>
      <c r="Q876" s="99" t="str">
        <f t="shared" si="55"/>
        <v/>
      </c>
      <c r="R876" s="99"/>
      <c r="S876" s="69"/>
      <c r="T876" s="69"/>
      <c r="U876" s="69"/>
      <c r="V876" s="69"/>
      <c r="W876" s="69"/>
      <c r="X876" s="69"/>
      <c r="Y876" s="69"/>
      <c r="Z876" s="69"/>
    </row>
    <row r="877" spans="3:26" ht="30" customHeight="1">
      <c r="C877" s="32"/>
      <c r="D877" s="12"/>
      <c r="E877" s="33"/>
      <c r="F877" s="34"/>
      <c r="G877" s="35"/>
      <c r="H877" s="36"/>
      <c r="I877" s="2">
        <v>871</v>
      </c>
      <c r="J877" s="76">
        <f>SUMIF(Entrada!$D$7:$D$3006,D877,Entrada!$H$7:$H$3006)</f>
        <v>0</v>
      </c>
      <c r="K877" s="76" t="e">
        <f>SUMIF(Entrada!$D$7:$D$3006,PG!D877,Entrada!$L$7:$L$3006)/SUMIF(Entrada!$D$7:$D$3006,PG!D877,Entrada!$H$7:$H$3006)</f>
        <v>#DIV/0!</v>
      </c>
      <c r="L877" s="76">
        <f>SUMIF(Saída!$D$7:$D$3006,PG!D877,Saída!$G$7:$G$3006)</f>
        <v>0</v>
      </c>
      <c r="M877" s="76">
        <f>SUMIF(Saída!$D$7:$D$3006,PG!D877,Saída!$I$7:$I$3006)</f>
        <v>0</v>
      </c>
      <c r="N877" s="77">
        <f t="shared" si="52"/>
        <v>0</v>
      </c>
      <c r="O877" s="77">
        <f t="shared" si="53"/>
        <v>0</v>
      </c>
      <c r="P877" s="78">
        <f t="shared" si="54"/>
        <v>0</v>
      </c>
      <c r="Q877" s="99" t="str">
        <f t="shared" si="55"/>
        <v/>
      </c>
      <c r="R877" s="99"/>
      <c r="S877" s="69"/>
      <c r="T877" s="69"/>
      <c r="U877" s="69"/>
      <c r="V877" s="69"/>
      <c r="W877" s="69"/>
      <c r="X877" s="69"/>
      <c r="Y877" s="69"/>
      <c r="Z877" s="69"/>
    </row>
    <row r="878" spans="3:26" ht="30" customHeight="1">
      <c r="C878" s="32"/>
      <c r="D878" s="12"/>
      <c r="E878" s="33"/>
      <c r="F878" s="34"/>
      <c r="G878" s="35"/>
      <c r="H878" s="36"/>
      <c r="I878" s="2">
        <v>872</v>
      </c>
      <c r="J878" s="76">
        <f>SUMIF(Entrada!$D$7:$D$3006,D878,Entrada!$H$7:$H$3006)</f>
        <v>0</v>
      </c>
      <c r="K878" s="76" t="e">
        <f>SUMIF(Entrada!$D$7:$D$3006,PG!D878,Entrada!$L$7:$L$3006)/SUMIF(Entrada!$D$7:$D$3006,PG!D878,Entrada!$H$7:$H$3006)</f>
        <v>#DIV/0!</v>
      </c>
      <c r="L878" s="76">
        <f>SUMIF(Saída!$D$7:$D$3006,PG!D878,Saída!$G$7:$G$3006)</f>
        <v>0</v>
      </c>
      <c r="M878" s="76">
        <f>SUMIF(Saída!$D$7:$D$3006,PG!D878,Saída!$I$7:$I$3006)</f>
        <v>0</v>
      </c>
      <c r="N878" s="77">
        <f t="shared" si="52"/>
        <v>0</v>
      </c>
      <c r="O878" s="77">
        <f t="shared" si="53"/>
        <v>0</v>
      </c>
      <c r="P878" s="78">
        <f t="shared" si="54"/>
        <v>0</v>
      </c>
      <c r="Q878" s="99" t="str">
        <f t="shared" si="55"/>
        <v/>
      </c>
      <c r="R878" s="99"/>
      <c r="S878" s="69"/>
      <c r="T878" s="69"/>
      <c r="U878" s="69"/>
      <c r="V878" s="69"/>
      <c r="W878" s="69"/>
      <c r="X878" s="69"/>
      <c r="Y878" s="69"/>
      <c r="Z878" s="69"/>
    </row>
    <row r="879" spans="3:26" ht="30" customHeight="1">
      <c r="C879" s="32"/>
      <c r="D879" s="12"/>
      <c r="E879" s="33"/>
      <c r="F879" s="34"/>
      <c r="G879" s="35"/>
      <c r="H879" s="36"/>
      <c r="I879" s="2">
        <v>873</v>
      </c>
      <c r="J879" s="76">
        <f>SUMIF(Entrada!$D$7:$D$3006,D879,Entrada!$H$7:$H$3006)</f>
        <v>0</v>
      </c>
      <c r="K879" s="76" t="e">
        <f>SUMIF(Entrada!$D$7:$D$3006,PG!D879,Entrada!$L$7:$L$3006)/SUMIF(Entrada!$D$7:$D$3006,PG!D879,Entrada!$H$7:$H$3006)</f>
        <v>#DIV/0!</v>
      </c>
      <c r="L879" s="76">
        <f>SUMIF(Saída!$D$7:$D$3006,PG!D879,Saída!$G$7:$G$3006)</f>
        <v>0</v>
      </c>
      <c r="M879" s="76">
        <f>SUMIF(Saída!$D$7:$D$3006,PG!D879,Saída!$I$7:$I$3006)</f>
        <v>0</v>
      </c>
      <c r="N879" s="77">
        <f t="shared" si="52"/>
        <v>0</v>
      </c>
      <c r="O879" s="77">
        <f t="shared" si="53"/>
        <v>0</v>
      </c>
      <c r="P879" s="78">
        <f t="shared" si="54"/>
        <v>0</v>
      </c>
      <c r="Q879" s="99" t="str">
        <f t="shared" si="55"/>
        <v/>
      </c>
      <c r="R879" s="99"/>
      <c r="S879" s="69"/>
      <c r="T879" s="69"/>
      <c r="U879" s="69"/>
      <c r="V879" s="69"/>
      <c r="W879" s="69"/>
      <c r="X879" s="69"/>
      <c r="Y879" s="69"/>
      <c r="Z879" s="69"/>
    </row>
    <row r="880" spans="3:26" ht="30" customHeight="1">
      <c r="C880" s="32"/>
      <c r="D880" s="12"/>
      <c r="E880" s="33"/>
      <c r="F880" s="34"/>
      <c r="G880" s="35"/>
      <c r="H880" s="36"/>
      <c r="I880" s="2">
        <v>874</v>
      </c>
      <c r="J880" s="76">
        <f>SUMIF(Entrada!$D$7:$D$3006,D880,Entrada!$H$7:$H$3006)</f>
        <v>0</v>
      </c>
      <c r="K880" s="76" t="e">
        <f>SUMIF(Entrada!$D$7:$D$3006,PG!D880,Entrada!$L$7:$L$3006)/SUMIF(Entrada!$D$7:$D$3006,PG!D880,Entrada!$H$7:$H$3006)</f>
        <v>#DIV/0!</v>
      </c>
      <c r="L880" s="76">
        <f>SUMIF(Saída!$D$7:$D$3006,PG!D880,Saída!$G$7:$G$3006)</f>
        <v>0</v>
      </c>
      <c r="M880" s="76">
        <f>SUMIF(Saída!$D$7:$D$3006,PG!D880,Saída!$I$7:$I$3006)</f>
        <v>0</v>
      </c>
      <c r="N880" s="77">
        <f t="shared" si="52"/>
        <v>0</v>
      </c>
      <c r="O880" s="77">
        <f t="shared" si="53"/>
        <v>0</v>
      </c>
      <c r="P880" s="78">
        <f t="shared" si="54"/>
        <v>0</v>
      </c>
      <c r="Q880" s="99" t="str">
        <f t="shared" si="55"/>
        <v/>
      </c>
      <c r="R880" s="99"/>
      <c r="S880" s="69"/>
      <c r="T880" s="69"/>
      <c r="U880" s="69"/>
      <c r="V880" s="69"/>
      <c r="W880" s="69"/>
      <c r="X880" s="69"/>
      <c r="Y880" s="69"/>
      <c r="Z880" s="69"/>
    </row>
    <row r="881" spans="3:26" ht="30" customHeight="1">
      <c r="C881" s="32"/>
      <c r="D881" s="12"/>
      <c r="E881" s="33"/>
      <c r="F881" s="34"/>
      <c r="G881" s="35"/>
      <c r="H881" s="36"/>
      <c r="I881" s="2">
        <v>875</v>
      </c>
      <c r="J881" s="76">
        <f>SUMIF(Entrada!$D$7:$D$3006,D881,Entrada!$H$7:$H$3006)</f>
        <v>0</v>
      </c>
      <c r="K881" s="76" t="e">
        <f>SUMIF(Entrada!$D$7:$D$3006,PG!D881,Entrada!$L$7:$L$3006)/SUMIF(Entrada!$D$7:$D$3006,PG!D881,Entrada!$H$7:$H$3006)</f>
        <v>#DIV/0!</v>
      </c>
      <c r="L881" s="76">
        <f>SUMIF(Saída!$D$7:$D$3006,PG!D881,Saída!$G$7:$G$3006)</f>
        <v>0</v>
      </c>
      <c r="M881" s="76">
        <f>SUMIF(Saída!$D$7:$D$3006,PG!D881,Saída!$I$7:$I$3006)</f>
        <v>0</v>
      </c>
      <c r="N881" s="77">
        <f t="shared" si="52"/>
        <v>0</v>
      </c>
      <c r="O881" s="77">
        <f t="shared" si="53"/>
        <v>0</v>
      </c>
      <c r="P881" s="78">
        <f t="shared" si="54"/>
        <v>0</v>
      </c>
      <c r="Q881" s="99" t="str">
        <f t="shared" si="55"/>
        <v/>
      </c>
      <c r="R881" s="99"/>
      <c r="S881" s="69"/>
      <c r="T881" s="69"/>
      <c r="U881" s="69"/>
      <c r="V881" s="69"/>
      <c r="W881" s="69"/>
      <c r="X881" s="69"/>
      <c r="Y881" s="69"/>
      <c r="Z881" s="69"/>
    </row>
    <row r="882" spans="3:26" ht="30" customHeight="1">
      <c r="C882" s="32"/>
      <c r="D882" s="12"/>
      <c r="E882" s="33"/>
      <c r="F882" s="34"/>
      <c r="G882" s="35"/>
      <c r="H882" s="36"/>
      <c r="I882" s="2">
        <v>876</v>
      </c>
      <c r="J882" s="76">
        <f>SUMIF(Entrada!$D$7:$D$3006,D882,Entrada!$H$7:$H$3006)</f>
        <v>0</v>
      </c>
      <c r="K882" s="76" t="e">
        <f>SUMIF(Entrada!$D$7:$D$3006,PG!D882,Entrada!$L$7:$L$3006)/SUMIF(Entrada!$D$7:$D$3006,PG!D882,Entrada!$H$7:$H$3006)</f>
        <v>#DIV/0!</v>
      </c>
      <c r="L882" s="76">
        <f>SUMIF(Saída!$D$7:$D$3006,PG!D882,Saída!$G$7:$G$3006)</f>
        <v>0</v>
      </c>
      <c r="M882" s="76">
        <f>SUMIF(Saída!$D$7:$D$3006,PG!D882,Saída!$I$7:$I$3006)</f>
        <v>0</v>
      </c>
      <c r="N882" s="77">
        <f t="shared" si="52"/>
        <v>0</v>
      </c>
      <c r="O882" s="77">
        <f t="shared" si="53"/>
        <v>0</v>
      </c>
      <c r="P882" s="78">
        <f t="shared" si="54"/>
        <v>0</v>
      </c>
      <c r="Q882" s="99" t="str">
        <f t="shared" si="55"/>
        <v/>
      </c>
      <c r="R882" s="99"/>
      <c r="S882" s="69"/>
      <c r="T882" s="69"/>
      <c r="U882" s="69"/>
      <c r="V882" s="69"/>
      <c r="W882" s="69"/>
      <c r="X882" s="69"/>
      <c r="Y882" s="69"/>
      <c r="Z882" s="69"/>
    </row>
    <row r="883" spans="3:26" ht="30" customHeight="1">
      <c r="C883" s="32"/>
      <c r="D883" s="12"/>
      <c r="E883" s="33"/>
      <c r="F883" s="34"/>
      <c r="G883" s="35"/>
      <c r="H883" s="36"/>
      <c r="I883" s="2">
        <v>877</v>
      </c>
      <c r="J883" s="76">
        <f>SUMIF(Entrada!$D$7:$D$3006,D883,Entrada!$H$7:$H$3006)</f>
        <v>0</v>
      </c>
      <c r="K883" s="76" t="e">
        <f>SUMIF(Entrada!$D$7:$D$3006,PG!D883,Entrada!$L$7:$L$3006)/SUMIF(Entrada!$D$7:$D$3006,PG!D883,Entrada!$H$7:$H$3006)</f>
        <v>#DIV/0!</v>
      </c>
      <c r="L883" s="76">
        <f>SUMIF(Saída!$D$7:$D$3006,PG!D883,Saída!$G$7:$G$3006)</f>
        <v>0</v>
      </c>
      <c r="M883" s="76">
        <f>SUMIF(Saída!$D$7:$D$3006,PG!D883,Saída!$I$7:$I$3006)</f>
        <v>0</v>
      </c>
      <c r="N883" s="77">
        <f t="shared" si="52"/>
        <v>0</v>
      </c>
      <c r="O883" s="77">
        <f t="shared" si="53"/>
        <v>0</v>
      </c>
      <c r="P883" s="78">
        <f t="shared" si="54"/>
        <v>0</v>
      </c>
      <c r="Q883" s="99" t="str">
        <f t="shared" si="55"/>
        <v/>
      </c>
      <c r="R883" s="99"/>
      <c r="S883" s="69"/>
      <c r="T883" s="69"/>
      <c r="U883" s="69"/>
      <c r="V883" s="69"/>
      <c r="W883" s="69"/>
      <c r="X883" s="69"/>
      <c r="Y883" s="69"/>
      <c r="Z883" s="69"/>
    </row>
    <row r="884" spans="3:26" ht="30" customHeight="1">
      <c r="C884" s="32"/>
      <c r="D884" s="12"/>
      <c r="E884" s="33"/>
      <c r="F884" s="34"/>
      <c r="G884" s="35"/>
      <c r="H884" s="36"/>
      <c r="I884" s="2">
        <v>878</v>
      </c>
      <c r="J884" s="76">
        <f>SUMIF(Entrada!$D$7:$D$3006,D884,Entrada!$H$7:$H$3006)</f>
        <v>0</v>
      </c>
      <c r="K884" s="76" t="e">
        <f>SUMIF(Entrada!$D$7:$D$3006,PG!D884,Entrada!$L$7:$L$3006)/SUMIF(Entrada!$D$7:$D$3006,PG!D884,Entrada!$H$7:$H$3006)</f>
        <v>#DIV/0!</v>
      </c>
      <c r="L884" s="76">
        <f>SUMIF(Saída!$D$7:$D$3006,PG!D884,Saída!$G$7:$G$3006)</f>
        <v>0</v>
      </c>
      <c r="M884" s="76">
        <f>SUMIF(Saída!$D$7:$D$3006,PG!D884,Saída!$I$7:$I$3006)</f>
        <v>0</v>
      </c>
      <c r="N884" s="77">
        <f t="shared" si="52"/>
        <v>0</v>
      </c>
      <c r="O884" s="77">
        <f t="shared" si="53"/>
        <v>0</v>
      </c>
      <c r="P884" s="78">
        <f t="shared" si="54"/>
        <v>0</v>
      </c>
      <c r="Q884" s="99" t="str">
        <f t="shared" si="55"/>
        <v/>
      </c>
      <c r="R884" s="99"/>
      <c r="S884" s="69"/>
      <c r="T884" s="69"/>
      <c r="U884" s="69"/>
      <c r="V884" s="69"/>
      <c r="W884" s="69"/>
      <c r="X884" s="69"/>
      <c r="Y884" s="69"/>
      <c r="Z884" s="69"/>
    </row>
    <row r="885" spans="3:26" ht="30" customHeight="1">
      <c r="C885" s="32"/>
      <c r="D885" s="12"/>
      <c r="E885" s="33"/>
      <c r="F885" s="34"/>
      <c r="G885" s="35"/>
      <c r="H885" s="36"/>
      <c r="I885" s="2">
        <v>879</v>
      </c>
      <c r="J885" s="76">
        <f>SUMIF(Entrada!$D$7:$D$3006,D885,Entrada!$H$7:$H$3006)</f>
        <v>0</v>
      </c>
      <c r="K885" s="76" t="e">
        <f>SUMIF(Entrada!$D$7:$D$3006,PG!D885,Entrada!$L$7:$L$3006)/SUMIF(Entrada!$D$7:$D$3006,PG!D885,Entrada!$H$7:$H$3006)</f>
        <v>#DIV/0!</v>
      </c>
      <c r="L885" s="76">
        <f>SUMIF(Saída!$D$7:$D$3006,PG!D885,Saída!$G$7:$G$3006)</f>
        <v>0</v>
      </c>
      <c r="M885" s="76">
        <f>SUMIF(Saída!$D$7:$D$3006,PG!D885,Saída!$I$7:$I$3006)</f>
        <v>0</v>
      </c>
      <c r="N885" s="77">
        <f t="shared" si="52"/>
        <v>0</v>
      </c>
      <c r="O885" s="77">
        <f t="shared" si="53"/>
        <v>0</v>
      </c>
      <c r="P885" s="78">
        <f t="shared" si="54"/>
        <v>0</v>
      </c>
      <c r="Q885" s="99" t="str">
        <f t="shared" si="55"/>
        <v/>
      </c>
      <c r="R885" s="99"/>
      <c r="S885" s="69"/>
      <c r="T885" s="69"/>
      <c r="U885" s="69"/>
      <c r="V885" s="69"/>
      <c r="W885" s="69"/>
      <c r="X885" s="69"/>
      <c r="Y885" s="69"/>
      <c r="Z885" s="69"/>
    </row>
    <row r="886" spans="3:26" ht="30" customHeight="1">
      <c r="C886" s="32"/>
      <c r="D886" s="12"/>
      <c r="E886" s="33"/>
      <c r="F886" s="34"/>
      <c r="G886" s="35"/>
      <c r="H886" s="36"/>
      <c r="I886" s="2">
        <v>880</v>
      </c>
      <c r="J886" s="76">
        <f>SUMIF(Entrada!$D$7:$D$3006,D886,Entrada!$H$7:$H$3006)</f>
        <v>0</v>
      </c>
      <c r="K886" s="76" t="e">
        <f>SUMIF(Entrada!$D$7:$D$3006,PG!D886,Entrada!$L$7:$L$3006)/SUMIF(Entrada!$D$7:$D$3006,PG!D886,Entrada!$H$7:$H$3006)</f>
        <v>#DIV/0!</v>
      </c>
      <c r="L886" s="76">
        <f>SUMIF(Saída!$D$7:$D$3006,PG!D886,Saída!$G$7:$G$3006)</f>
        <v>0</v>
      </c>
      <c r="M886" s="76">
        <f>SUMIF(Saída!$D$7:$D$3006,PG!D886,Saída!$I$7:$I$3006)</f>
        <v>0</v>
      </c>
      <c r="N886" s="77">
        <f t="shared" si="52"/>
        <v>0</v>
      </c>
      <c r="O886" s="77">
        <f t="shared" si="53"/>
        <v>0</v>
      </c>
      <c r="P886" s="78">
        <f t="shared" si="54"/>
        <v>0</v>
      </c>
      <c r="Q886" s="99" t="str">
        <f t="shared" si="55"/>
        <v/>
      </c>
      <c r="R886" s="99"/>
      <c r="S886" s="69"/>
      <c r="T886" s="69"/>
      <c r="U886" s="69"/>
      <c r="V886" s="69"/>
      <c r="W886" s="69"/>
      <c r="X886" s="69"/>
      <c r="Y886" s="69"/>
      <c r="Z886" s="69"/>
    </row>
    <row r="887" spans="3:26" ht="30" customHeight="1">
      <c r="C887" s="32"/>
      <c r="D887" s="12"/>
      <c r="E887" s="33"/>
      <c r="F887" s="34"/>
      <c r="G887" s="35"/>
      <c r="H887" s="36"/>
      <c r="I887" s="2">
        <v>881</v>
      </c>
      <c r="J887" s="76">
        <f>SUMIF(Entrada!$D$7:$D$3006,D887,Entrada!$H$7:$H$3006)</f>
        <v>0</v>
      </c>
      <c r="K887" s="76" t="e">
        <f>SUMIF(Entrada!$D$7:$D$3006,PG!D887,Entrada!$L$7:$L$3006)/SUMIF(Entrada!$D$7:$D$3006,PG!D887,Entrada!$H$7:$H$3006)</f>
        <v>#DIV/0!</v>
      </c>
      <c r="L887" s="76">
        <f>SUMIF(Saída!$D$7:$D$3006,PG!D887,Saída!$G$7:$G$3006)</f>
        <v>0</v>
      </c>
      <c r="M887" s="76">
        <f>SUMIF(Saída!$D$7:$D$3006,PG!D887,Saída!$I$7:$I$3006)</f>
        <v>0</v>
      </c>
      <c r="N887" s="77">
        <f t="shared" si="52"/>
        <v>0</v>
      </c>
      <c r="O887" s="77">
        <f t="shared" si="53"/>
        <v>0</v>
      </c>
      <c r="P887" s="78">
        <f t="shared" si="54"/>
        <v>0</v>
      </c>
      <c r="Q887" s="99" t="str">
        <f t="shared" si="55"/>
        <v/>
      </c>
      <c r="R887" s="99"/>
      <c r="S887" s="69"/>
      <c r="T887" s="69"/>
      <c r="U887" s="69"/>
      <c r="V887" s="69"/>
      <c r="W887" s="69"/>
      <c r="X887" s="69"/>
      <c r="Y887" s="69"/>
      <c r="Z887" s="69"/>
    </row>
    <row r="888" spans="3:26" ht="30" customHeight="1">
      <c r="C888" s="32"/>
      <c r="D888" s="12"/>
      <c r="E888" s="33"/>
      <c r="F888" s="34"/>
      <c r="G888" s="35"/>
      <c r="H888" s="36"/>
      <c r="I888" s="2">
        <v>882</v>
      </c>
      <c r="J888" s="76">
        <f>SUMIF(Entrada!$D$7:$D$3006,D888,Entrada!$H$7:$H$3006)</f>
        <v>0</v>
      </c>
      <c r="K888" s="76" t="e">
        <f>SUMIF(Entrada!$D$7:$D$3006,PG!D888,Entrada!$L$7:$L$3006)/SUMIF(Entrada!$D$7:$D$3006,PG!D888,Entrada!$H$7:$H$3006)</f>
        <v>#DIV/0!</v>
      </c>
      <c r="L888" s="76">
        <f>SUMIF(Saída!$D$7:$D$3006,PG!D888,Saída!$G$7:$G$3006)</f>
        <v>0</v>
      </c>
      <c r="M888" s="76">
        <f>SUMIF(Saída!$D$7:$D$3006,PG!D888,Saída!$I$7:$I$3006)</f>
        <v>0</v>
      </c>
      <c r="N888" s="77">
        <f t="shared" si="52"/>
        <v>0</v>
      </c>
      <c r="O888" s="77">
        <f t="shared" si="53"/>
        <v>0</v>
      </c>
      <c r="P888" s="78">
        <f t="shared" si="54"/>
        <v>0</v>
      </c>
      <c r="Q888" s="99" t="str">
        <f t="shared" si="55"/>
        <v/>
      </c>
      <c r="R888" s="99"/>
      <c r="S888" s="69"/>
      <c r="T888" s="69"/>
      <c r="U888" s="69"/>
      <c r="V888" s="69"/>
      <c r="W888" s="69"/>
      <c r="X888" s="69"/>
      <c r="Y888" s="69"/>
      <c r="Z888" s="69"/>
    </row>
    <row r="889" spans="3:26" ht="30" customHeight="1">
      <c r="C889" s="32"/>
      <c r="D889" s="12"/>
      <c r="E889" s="33"/>
      <c r="F889" s="34"/>
      <c r="G889" s="35"/>
      <c r="H889" s="36"/>
      <c r="I889" s="2">
        <v>883</v>
      </c>
      <c r="J889" s="76">
        <f>SUMIF(Entrada!$D$7:$D$3006,D889,Entrada!$H$7:$H$3006)</f>
        <v>0</v>
      </c>
      <c r="K889" s="76" t="e">
        <f>SUMIF(Entrada!$D$7:$D$3006,PG!D889,Entrada!$L$7:$L$3006)/SUMIF(Entrada!$D$7:$D$3006,PG!D889,Entrada!$H$7:$H$3006)</f>
        <v>#DIV/0!</v>
      </c>
      <c r="L889" s="76">
        <f>SUMIF(Saída!$D$7:$D$3006,PG!D889,Saída!$G$7:$G$3006)</f>
        <v>0</v>
      </c>
      <c r="M889" s="76">
        <f>SUMIF(Saída!$D$7:$D$3006,PG!D889,Saída!$I$7:$I$3006)</f>
        <v>0</v>
      </c>
      <c r="N889" s="77">
        <f t="shared" si="52"/>
        <v>0</v>
      </c>
      <c r="O889" s="77">
        <f t="shared" si="53"/>
        <v>0</v>
      </c>
      <c r="P889" s="78">
        <f t="shared" si="54"/>
        <v>0</v>
      </c>
      <c r="Q889" s="99" t="str">
        <f t="shared" si="55"/>
        <v/>
      </c>
      <c r="R889" s="99"/>
      <c r="S889" s="69"/>
      <c r="T889" s="69"/>
      <c r="U889" s="69"/>
      <c r="V889" s="69"/>
      <c r="W889" s="69"/>
      <c r="X889" s="69"/>
      <c r="Y889" s="69"/>
      <c r="Z889" s="69"/>
    </row>
    <row r="890" spans="3:26" ht="30" customHeight="1">
      <c r="C890" s="32"/>
      <c r="D890" s="12"/>
      <c r="E890" s="33"/>
      <c r="F890" s="34"/>
      <c r="G890" s="35"/>
      <c r="H890" s="36"/>
      <c r="I890" s="2">
        <v>884</v>
      </c>
      <c r="J890" s="76">
        <f>SUMIF(Entrada!$D$7:$D$3006,D890,Entrada!$H$7:$H$3006)</f>
        <v>0</v>
      </c>
      <c r="K890" s="76" t="e">
        <f>SUMIF(Entrada!$D$7:$D$3006,PG!D890,Entrada!$L$7:$L$3006)/SUMIF(Entrada!$D$7:$D$3006,PG!D890,Entrada!$H$7:$H$3006)</f>
        <v>#DIV/0!</v>
      </c>
      <c r="L890" s="76">
        <f>SUMIF(Saída!$D$7:$D$3006,PG!D890,Saída!$G$7:$G$3006)</f>
        <v>0</v>
      </c>
      <c r="M890" s="76">
        <f>SUMIF(Saída!$D$7:$D$3006,PG!D890,Saída!$I$7:$I$3006)</f>
        <v>0</v>
      </c>
      <c r="N890" s="77">
        <f t="shared" si="52"/>
        <v>0</v>
      </c>
      <c r="O890" s="77">
        <f t="shared" si="53"/>
        <v>0</v>
      </c>
      <c r="P890" s="78">
        <f t="shared" si="54"/>
        <v>0</v>
      </c>
      <c r="Q890" s="99" t="str">
        <f t="shared" si="55"/>
        <v/>
      </c>
      <c r="R890" s="99"/>
      <c r="S890" s="69"/>
      <c r="T890" s="69"/>
      <c r="U890" s="69"/>
      <c r="V890" s="69"/>
      <c r="W890" s="69"/>
      <c r="X890" s="69"/>
      <c r="Y890" s="69"/>
      <c r="Z890" s="69"/>
    </row>
    <row r="891" spans="3:26" ht="30" customHeight="1">
      <c r="C891" s="32"/>
      <c r="D891" s="12"/>
      <c r="E891" s="33"/>
      <c r="F891" s="34"/>
      <c r="G891" s="35"/>
      <c r="H891" s="36"/>
      <c r="I891" s="2">
        <v>885</v>
      </c>
      <c r="J891" s="76">
        <f>SUMIF(Entrada!$D$7:$D$3006,D891,Entrada!$H$7:$H$3006)</f>
        <v>0</v>
      </c>
      <c r="K891" s="76" t="e">
        <f>SUMIF(Entrada!$D$7:$D$3006,PG!D891,Entrada!$L$7:$L$3006)/SUMIF(Entrada!$D$7:$D$3006,PG!D891,Entrada!$H$7:$H$3006)</f>
        <v>#DIV/0!</v>
      </c>
      <c r="L891" s="76">
        <f>SUMIF(Saída!$D$7:$D$3006,PG!D891,Saída!$G$7:$G$3006)</f>
        <v>0</v>
      </c>
      <c r="M891" s="76">
        <f>SUMIF(Saída!$D$7:$D$3006,PG!D891,Saída!$I$7:$I$3006)</f>
        <v>0</v>
      </c>
      <c r="N891" s="77">
        <f t="shared" si="52"/>
        <v>0</v>
      </c>
      <c r="O891" s="77">
        <f t="shared" si="53"/>
        <v>0</v>
      </c>
      <c r="P891" s="78">
        <f t="shared" si="54"/>
        <v>0</v>
      </c>
      <c r="Q891" s="99" t="str">
        <f t="shared" si="55"/>
        <v/>
      </c>
      <c r="R891" s="99"/>
      <c r="S891" s="69"/>
      <c r="T891" s="69"/>
      <c r="U891" s="69"/>
      <c r="V891" s="69"/>
      <c r="W891" s="69"/>
      <c r="X891" s="69"/>
      <c r="Y891" s="69"/>
      <c r="Z891" s="69"/>
    </row>
    <row r="892" spans="3:26" ht="30" customHeight="1">
      <c r="C892" s="32"/>
      <c r="D892" s="12"/>
      <c r="E892" s="33"/>
      <c r="F892" s="34"/>
      <c r="G892" s="35"/>
      <c r="H892" s="36"/>
      <c r="I892" s="2">
        <v>886</v>
      </c>
      <c r="J892" s="76">
        <f>SUMIF(Entrada!$D$7:$D$3006,D892,Entrada!$H$7:$H$3006)</f>
        <v>0</v>
      </c>
      <c r="K892" s="76" t="e">
        <f>SUMIF(Entrada!$D$7:$D$3006,PG!D892,Entrada!$L$7:$L$3006)/SUMIF(Entrada!$D$7:$D$3006,PG!D892,Entrada!$H$7:$H$3006)</f>
        <v>#DIV/0!</v>
      </c>
      <c r="L892" s="76">
        <f>SUMIF(Saída!$D$7:$D$3006,PG!D892,Saída!$G$7:$G$3006)</f>
        <v>0</v>
      </c>
      <c r="M892" s="76">
        <f>SUMIF(Saída!$D$7:$D$3006,PG!D892,Saída!$I$7:$I$3006)</f>
        <v>0</v>
      </c>
      <c r="N892" s="77">
        <f t="shared" si="52"/>
        <v>0</v>
      </c>
      <c r="O892" s="77">
        <f t="shared" si="53"/>
        <v>0</v>
      </c>
      <c r="P892" s="78">
        <f t="shared" si="54"/>
        <v>0</v>
      </c>
      <c r="Q892" s="99" t="str">
        <f t="shared" si="55"/>
        <v/>
      </c>
      <c r="R892" s="99"/>
      <c r="S892" s="69"/>
      <c r="T892" s="69"/>
      <c r="U892" s="69"/>
      <c r="V892" s="69"/>
      <c r="W892" s="69"/>
      <c r="X892" s="69"/>
      <c r="Y892" s="69"/>
      <c r="Z892" s="69"/>
    </row>
    <row r="893" spans="3:26" ht="30" customHeight="1">
      <c r="C893" s="32"/>
      <c r="D893" s="12"/>
      <c r="E893" s="33"/>
      <c r="F893" s="34"/>
      <c r="G893" s="35"/>
      <c r="H893" s="36"/>
      <c r="I893" s="2">
        <v>887</v>
      </c>
      <c r="J893" s="76">
        <f>SUMIF(Entrada!$D$7:$D$3006,D893,Entrada!$H$7:$H$3006)</f>
        <v>0</v>
      </c>
      <c r="K893" s="76" t="e">
        <f>SUMIF(Entrada!$D$7:$D$3006,PG!D893,Entrada!$L$7:$L$3006)/SUMIF(Entrada!$D$7:$D$3006,PG!D893,Entrada!$H$7:$H$3006)</f>
        <v>#DIV/0!</v>
      </c>
      <c r="L893" s="76">
        <f>SUMIF(Saída!$D$7:$D$3006,PG!D893,Saída!$G$7:$G$3006)</f>
        <v>0</v>
      </c>
      <c r="M893" s="76">
        <f>SUMIF(Saída!$D$7:$D$3006,PG!D893,Saída!$I$7:$I$3006)</f>
        <v>0</v>
      </c>
      <c r="N893" s="77">
        <f t="shared" si="52"/>
        <v>0</v>
      </c>
      <c r="O893" s="77">
        <f t="shared" si="53"/>
        <v>0</v>
      </c>
      <c r="P893" s="78">
        <f t="shared" si="54"/>
        <v>0</v>
      </c>
      <c r="Q893" s="99" t="str">
        <f t="shared" si="55"/>
        <v/>
      </c>
      <c r="R893" s="99"/>
      <c r="S893" s="69"/>
      <c r="T893" s="69"/>
      <c r="U893" s="69"/>
      <c r="V893" s="69"/>
      <c r="W893" s="69"/>
      <c r="X893" s="69"/>
      <c r="Y893" s="69"/>
      <c r="Z893" s="69"/>
    </row>
    <row r="894" spans="3:26" ht="30" customHeight="1">
      <c r="C894" s="32"/>
      <c r="D894" s="12"/>
      <c r="E894" s="33"/>
      <c r="F894" s="34"/>
      <c r="G894" s="35"/>
      <c r="H894" s="36"/>
      <c r="I894" s="2">
        <v>888</v>
      </c>
      <c r="J894" s="76">
        <f>SUMIF(Entrada!$D$7:$D$3006,D894,Entrada!$H$7:$H$3006)</f>
        <v>0</v>
      </c>
      <c r="K894" s="76" t="e">
        <f>SUMIF(Entrada!$D$7:$D$3006,PG!D894,Entrada!$L$7:$L$3006)/SUMIF(Entrada!$D$7:$D$3006,PG!D894,Entrada!$H$7:$H$3006)</f>
        <v>#DIV/0!</v>
      </c>
      <c r="L894" s="76">
        <f>SUMIF(Saída!$D$7:$D$3006,PG!D894,Saída!$G$7:$G$3006)</f>
        <v>0</v>
      </c>
      <c r="M894" s="76">
        <f>SUMIF(Saída!$D$7:$D$3006,PG!D894,Saída!$I$7:$I$3006)</f>
        <v>0</v>
      </c>
      <c r="N894" s="77">
        <f t="shared" si="52"/>
        <v>0</v>
      </c>
      <c r="O894" s="77">
        <f t="shared" si="53"/>
        <v>0</v>
      </c>
      <c r="P894" s="78">
        <f t="shared" si="54"/>
        <v>0</v>
      </c>
      <c r="Q894" s="99" t="str">
        <f t="shared" si="55"/>
        <v/>
      </c>
      <c r="R894" s="99"/>
      <c r="S894" s="69"/>
      <c r="T894" s="69"/>
      <c r="U894" s="69"/>
      <c r="V894" s="69"/>
      <c r="W894" s="69"/>
      <c r="X894" s="69"/>
      <c r="Y894" s="69"/>
      <c r="Z894" s="69"/>
    </row>
    <row r="895" spans="3:26" ht="30" customHeight="1">
      <c r="C895" s="32"/>
      <c r="D895" s="12"/>
      <c r="E895" s="33"/>
      <c r="F895" s="34"/>
      <c r="G895" s="35"/>
      <c r="H895" s="36"/>
      <c r="I895" s="2">
        <v>889</v>
      </c>
      <c r="J895" s="76">
        <f>SUMIF(Entrada!$D$7:$D$3006,D895,Entrada!$H$7:$H$3006)</f>
        <v>0</v>
      </c>
      <c r="K895" s="76" t="e">
        <f>SUMIF(Entrada!$D$7:$D$3006,PG!D895,Entrada!$L$7:$L$3006)/SUMIF(Entrada!$D$7:$D$3006,PG!D895,Entrada!$H$7:$H$3006)</f>
        <v>#DIV/0!</v>
      </c>
      <c r="L895" s="76">
        <f>SUMIF(Saída!$D$7:$D$3006,PG!D895,Saída!$G$7:$G$3006)</f>
        <v>0</v>
      </c>
      <c r="M895" s="76">
        <f>SUMIF(Saída!$D$7:$D$3006,PG!D895,Saída!$I$7:$I$3006)</f>
        <v>0</v>
      </c>
      <c r="N895" s="77">
        <f t="shared" si="52"/>
        <v>0</v>
      </c>
      <c r="O895" s="77">
        <f t="shared" si="53"/>
        <v>0</v>
      </c>
      <c r="P895" s="78">
        <f t="shared" si="54"/>
        <v>0</v>
      </c>
      <c r="Q895" s="99" t="str">
        <f t="shared" si="55"/>
        <v/>
      </c>
      <c r="R895" s="99"/>
      <c r="S895" s="69"/>
      <c r="T895" s="69"/>
      <c r="U895" s="69"/>
      <c r="V895" s="69"/>
      <c r="W895" s="69"/>
      <c r="X895" s="69"/>
      <c r="Y895" s="69"/>
      <c r="Z895" s="69"/>
    </row>
    <row r="896" spans="3:26" ht="30" customHeight="1">
      <c r="C896" s="32"/>
      <c r="D896" s="12"/>
      <c r="E896" s="33"/>
      <c r="F896" s="34"/>
      <c r="G896" s="35"/>
      <c r="H896" s="36"/>
      <c r="I896" s="2">
        <v>890</v>
      </c>
      <c r="J896" s="76">
        <f>SUMIF(Entrada!$D$7:$D$3006,D896,Entrada!$H$7:$H$3006)</f>
        <v>0</v>
      </c>
      <c r="K896" s="76" t="e">
        <f>SUMIF(Entrada!$D$7:$D$3006,PG!D896,Entrada!$L$7:$L$3006)/SUMIF(Entrada!$D$7:$D$3006,PG!D896,Entrada!$H$7:$H$3006)</f>
        <v>#DIV/0!</v>
      </c>
      <c r="L896" s="76">
        <f>SUMIF(Saída!$D$7:$D$3006,PG!D896,Saída!$G$7:$G$3006)</f>
        <v>0</v>
      </c>
      <c r="M896" s="76">
        <f>SUMIF(Saída!$D$7:$D$3006,PG!D896,Saída!$I$7:$I$3006)</f>
        <v>0</v>
      </c>
      <c r="N896" s="77">
        <f t="shared" si="52"/>
        <v>0</v>
      </c>
      <c r="O896" s="77">
        <f t="shared" si="53"/>
        <v>0</v>
      </c>
      <c r="P896" s="78">
        <f t="shared" si="54"/>
        <v>0</v>
      </c>
      <c r="Q896" s="99" t="str">
        <f t="shared" si="55"/>
        <v/>
      </c>
      <c r="R896" s="99"/>
      <c r="S896" s="69"/>
      <c r="T896" s="69"/>
      <c r="U896" s="69"/>
      <c r="V896" s="69"/>
      <c r="W896" s="69"/>
      <c r="X896" s="69"/>
      <c r="Y896" s="69"/>
      <c r="Z896" s="69"/>
    </row>
    <row r="897" spans="3:26" ht="30" customHeight="1">
      <c r="C897" s="32"/>
      <c r="D897" s="12"/>
      <c r="E897" s="33"/>
      <c r="F897" s="34"/>
      <c r="G897" s="35"/>
      <c r="H897" s="36"/>
      <c r="I897" s="2">
        <v>891</v>
      </c>
      <c r="J897" s="76">
        <f>SUMIF(Entrada!$D$7:$D$3006,D897,Entrada!$H$7:$H$3006)</f>
        <v>0</v>
      </c>
      <c r="K897" s="76" t="e">
        <f>SUMIF(Entrada!$D$7:$D$3006,PG!D897,Entrada!$L$7:$L$3006)/SUMIF(Entrada!$D$7:$D$3006,PG!D897,Entrada!$H$7:$H$3006)</f>
        <v>#DIV/0!</v>
      </c>
      <c r="L897" s="76">
        <f>SUMIF(Saída!$D$7:$D$3006,PG!D897,Saída!$G$7:$G$3006)</f>
        <v>0</v>
      </c>
      <c r="M897" s="76">
        <f>SUMIF(Saída!$D$7:$D$3006,PG!D897,Saída!$I$7:$I$3006)</f>
        <v>0</v>
      </c>
      <c r="N897" s="77">
        <f t="shared" si="52"/>
        <v>0</v>
      </c>
      <c r="O897" s="77">
        <f t="shared" si="53"/>
        <v>0</v>
      </c>
      <c r="P897" s="78">
        <f t="shared" si="54"/>
        <v>0</v>
      </c>
      <c r="Q897" s="99" t="str">
        <f t="shared" si="55"/>
        <v/>
      </c>
      <c r="R897" s="99"/>
      <c r="S897" s="69"/>
      <c r="T897" s="69"/>
      <c r="U897" s="69"/>
      <c r="V897" s="69"/>
      <c r="W897" s="69"/>
      <c r="X897" s="69"/>
      <c r="Y897" s="69"/>
      <c r="Z897" s="69"/>
    </row>
    <row r="898" spans="3:26" ht="30" customHeight="1">
      <c r="C898" s="32"/>
      <c r="D898" s="12"/>
      <c r="E898" s="33"/>
      <c r="F898" s="34"/>
      <c r="G898" s="35"/>
      <c r="H898" s="36"/>
      <c r="I898" s="2">
        <v>892</v>
      </c>
      <c r="J898" s="76">
        <f>SUMIF(Entrada!$D$7:$D$3006,D898,Entrada!$H$7:$H$3006)</f>
        <v>0</v>
      </c>
      <c r="K898" s="76" t="e">
        <f>SUMIF(Entrada!$D$7:$D$3006,PG!D898,Entrada!$L$7:$L$3006)/SUMIF(Entrada!$D$7:$D$3006,PG!D898,Entrada!$H$7:$H$3006)</f>
        <v>#DIV/0!</v>
      </c>
      <c r="L898" s="76">
        <f>SUMIF(Saída!$D$7:$D$3006,PG!D898,Saída!$G$7:$G$3006)</f>
        <v>0</v>
      </c>
      <c r="M898" s="76">
        <f>SUMIF(Saída!$D$7:$D$3006,PG!D898,Saída!$I$7:$I$3006)</f>
        <v>0</v>
      </c>
      <c r="N898" s="77">
        <f t="shared" si="52"/>
        <v>0</v>
      </c>
      <c r="O898" s="77">
        <f t="shared" si="53"/>
        <v>0</v>
      </c>
      <c r="P898" s="78">
        <f t="shared" si="54"/>
        <v>0</v>
      </c>
      <c r="Q898" s="99" t="str">
        <f t="shared" si="55"/>
        <v/>
      </c>
      <c r="R898" s="99"/>
      <c r="S898" s="69"/>
      <c r="T898" s="69"/>
      <c r="U898" s="69"/>
      <c r="V898" s="69"/>
      <c r="W898" s="69"/>
      <c r="X898" s="69"/>
      <c r="Y898" s="69"/>
      <c r="Z898" s="69"/>
    </row>
    <row r="899" spans="3:26" ht="30" customHeight="1">
      <c r="C899" s="32"/>
      <c r="D899" s="12"/>
      <c r="E899" s="33"/>
      <c r="F899" s="34"/>
      <c r="G899" s="35"/>
      <c r="H899" s="36"/>
      <c r="I899" s="2">
        <v>893</v>
      </c>
      <c r="J899" s="76">
        <f>SUMIF(Entrada!$D$7:$D$3006,D899,Entrada!$H$7:$H$3006)</f>
        <v>0</v>
      </c>
      <c r="K899" s="76" t="e">
        <f>SUMIF(Entrada!$D$7:$D$3006,PG!D899,Entrada!$L$7:$L$3006)/SUMIF(Entrada!$D$7:$D$3006,PG!D899,Entrada!$H$7:$H$3006)</f>
        <v>#DIV/0!</v>
      </c>
      <c r="L899" s="76">
        <f>SUMIF(Saída!$D$7:$D$3006,PG!D899,Saída!$G$7:$G$3006)</f>
        <v>0</v>
      </c>
      <c r="M899" s="76">
        <f>SUMIF(Saída!$D$7:$D$3006,PG!D899,Saída!$I$7:$I$3006)</f>
        <v>0</v>
      </c>
      <c r="N899" s="77">
        <f t="shared" si="52"/>
        <v>0</v>
      </c>
      <c r="O899" s="77">
        <f t="shared" si="53"/>
        <v>0</v>
      </c>
      <c r="P899" s="78">
        <f t="shared" si="54"/>
        <v>0</v>
      </c>
      <c r="Q899" s="99" t="str">
        <f t="shared" si="55"/>
        <v/>
      </c>
      <c r="R899" s="99"/>
      <c r="S899" s="69"/>
      <c r="T899" s="69"/>
      <c r="U899" s="69"/>
      <c r="V899" s="69"/>
      <c r="W899" s="69"/>
      <c r="X899" s="69"/>
      <c r="Y899" s="69"/>
      <c r="Z899" s="69"/>
    </row>
    <row r="900" spans="3:26" ht="30" customHeight="1">
      <c r="C900" s="32"/>
      <c r="D900" s="12"/>
      <c r="E900" s="33"/>
      <c r="F900" s="34"/>
      <c r="G900" s="35"/>
      <c r="H900" s="36"/>
      <c r="I900" s="2">
        <v>894</v>
      </c>
      <c r="J900" s="76">
        <f>SUMIF(Entrada!$D$7:$D$3006,D900,Entrada!$H$7:$H$3006)</f>
        <v>0</v>
      </c>
      <c r="K900" s="76" t="e">
        <f>SUMIF(Entrada!$D$7:$D$3006,PG!D900,Entrada!$L$7:$L$3006)/SUMIF(Entrada!$D$7:$D$3006,PG!D900,Entrada!$H$7:$H$3006)</f>
        <v>#DIV/0!</v>
      </c>
      <c r="L900" s="76">
        <f>SUMIF(Saída!$D$7:$D$3006,PG!D900,Saída!$G$7:$G$3006)</f>
        <v>0</v>
      </c>
      <c r="M900" s="76">
        <f>SUMIF(Saída!$D$7:$D$3006,PG!D900,Saída!$I$7:$I$3006)</f>
        <v>0</v>
      </c>
      <c r="N900" s="77">
        <f t="shared" si="52"/>
        <v>0</v>
      </c>
      <c r="O900" s="77">
        <f t="shared" si="53"/>
        <v>0</v>
      </c>
      <c r="P900" s="78">
        <f t="shared" si="54"/>
        <v>0</v>
      </c>
      <c r="Q900" s="99" t="str">
        <f t="shared" si="55"/>
        <v/>
      </c>
      <c r="R900" s="99"/>
      <c r="S900" s="69"/>
      <c r="T900" s="69"/>
      <c r="U900" s="69"/>
      <c r="V900" s="69"/>
      <c r="W900" s="69"/>
      <c r="X900" s="69"/>
      <c r="Y900" s="69"/>
      <c r="Z900" s="69"/>
    </row>
    <row r="901" spans="3:26" ht="30" customHeight="1">
      <c r="C901" s="32"/>
      <c r="D901" s="12"/>
      <c r="E901" s="33"/>
      <c r="F901" s="34"/>
      <c r="G901" s="35"/>
      <c r="H901" s="36"/>
      <c r="I901" s="2">
        <v>895</v>
      </c>
      <c r="J901" s="76">
        <f>SUMIF(Entrada!$D$7:$D$3006,D901,Entrada!$H$7:$H$3006)</f>
        <v>0</v>
      </c>
      <c r="K901" s="76" t="e">
        <f>SUMIF(Entrada!$D$7:$D$3006,PG!D901,Entrada!$L$7:$L$3006)/SUMIF(Entrada!$D$7:$D$3006,PG!D901,Entrada!$H$7:$H$3006)</f>
        <v>#DIV/0!</v>
      </c>
      <c r="L901" s="76">
        <f>SUMIF(Saída!$D$7:$D$3006,PG!D901,Saída!$G$7:$G$3006)</f>
        <v>0</v>
      </c>
      <c r="M901" s="76">
        <f>SUMIF(Saída!$D$7:$D$3006,PG!D901,Saída!$I$7:$I$3006)</f>
        <v>0</v>
      </c>
      <c r="N901" s="77">
        <f t="shared" si="52"/>
        <v>0</v>
      </c>
      <c r="O901" s="77">
        <f t="shared" si="53"/>
        <v>0</v>
      </c>
      <c r="P901" s="78">
        <f t="shared" si="54"/>
        <v>0</v>
      </c>
      <c r="Q901" s="99" t="str">
        <f t="shared" si="55"/>
        <v/>
      </c>
      <c r="R901" s="99"/>
      <c r="S901" s="69"/>
      <c r="T901" s="69"/>
      <c r="U901" s="69"/>
      <c r="V901" s="69"/>
      <c r="W901" s="69"/>
      <c r="X901" s="69"/>
      <c r="Y901" s="69"/>
      <c r="Z901" s="69"/>
    </row>
    <row r="902" spans="3:26" ht="30" customHeight="1">
      <c r="C902" s="32"/>
      <c r="D902" s="12"/>
      <c r="E902" s="33"/>
      <c r="F902" s="34"/>
      <c r="G902" s="35"/>
      <c r="H902" s="36"/>
      <c r="I902" s="2">
        <v>896</v>
      </c>
      <c r="J902" s="76">
        <f>SUMIF(Entrada!$D$7:$D$3006,D902,Entrada!$H$7:$H$3006)</f>
        <v>0</v>
      </c>
      <c r="K902" s="76" t="e">
        <f>SUMIF(Entrada!$D$7:$D$3006,PG!D902,Entrada!$L$7:$L$3006)/SUMIF(Entrada!$D$7:$D$3006,PG!D902,Entrada!$H$7:$H$3006)</f>
        <v>#DIV/0!</v>
      </c>
      <c r="L902" s="76">
        <f>SUMIF(Saída!$D$7:$D$3006,PG!D902,Saída!$G$7:$G$3006)</f>
        <v>0</v>
      </c>
      <c r="M902" s="76">
        <f>SUMIF(Saída!$D$7:$D$3006,PG!D902,Saída!$I$7:$I$3006)</f>
        <v>0</v>
      </c>
      <c r="N902" s="77">
        <f t="shared" si="52"/>
        <v>0</v>
      </c>
      <c r="O902" s="77">
        <f t="shared" si="53"/>
        <v>0</v>
      </c>
      <c r="P902" s="78">
        <f t="shared" si="54"/>
        <v>0</v>
      </c>
      <c r="Q902" s="99" t="str">
        <f t="shared" si="55"/>
        <v/>
      </c>
      <c r="R902" s="99"/>
      <c r="S902" s="69"/>
      <c r="T902" s="69"/>
      <c r="U902" s="69"/>
      <c r="V902" s="69"/>
      <c r="W902" s="69"/>
      <c r="X902" s="69"/>
      <c r="Y902" s="69"/>
      <c r="Z902" s="69"/>
    </row>
    <row r="903" spans="3:26" ht="30" customHeight="1">
      <c r="C903" s="32"/>
      <c r="D903" s="12"/>
      <c r="E903" s="33"/>
      <c r="F903" s="34"/>
      <c r="G903" s="35"/>
      <c r="H903" s="36"/>
      <c r="I903" s="2">
        <v>897</v>
      </c>
      <c r="J903" s="76">
        <f>SUMIF(Entrada!$D$7:$D$3006,D903,Entrada!$H$7:$H$3006)</f>
        <v>0</v>
      </c>
      <c r="K903" s="76" t="e">
        <f>SUMIF(Entrada!$D$7:$D$3006,PG!D903,Entrada!$L$7:$L$3006)/SUMIF(Entrada!$D$7:$D$3006,PG!D903,Entrada!$H$7:$H$3006)</f>
        <v>#DIV/0!</v>
      </c>
      <c r="L903" s="76">
        <f>SUMIF(Saída!$D$7:$D$3006,PG!D903,Saída!$G$7:$G$3006)</f>
        <v>0</v>
      </c>
      <c r="M903" s="76">
        <f>SUMIF(Saída!$D$7:$D$3006,PG!D903,Saída!$I$7:$I$3006)</f>
        <v>0</v>
      </c>
      <c r="N903" s="77">
        <f t="shared" si="52"/>
        <v>0</v>
      </c>
      <c r="O903" s="77">
        <f t="shared" si="53"/>
        <v>0</v>
      </c>
      <c r="P903" s="78">
        <f t="shared" si="54"/>
        <v>0</v>
      </c>
      <c r="Q903" s="99" t="str">
        <f t="shared" si="55"/>
        <v/>
      </c>
      <c r="R903" s="99"/>
      <c r="S903" s="69"/>
      <c r="T903" s="69"/>
      <c r="U903" s="69"/>
      <c r="V903" s="69"/>
      <c r="W903" s="69"/>
      <c r="X903" s="69"/>
      <c r="Y903" s="69"/>
      <c r="Z903" s="69"/>
    </row>
    <row r="904" spans="3:26" ht="30" customHeight="1">
      <c r="C904" s="32"/>
      <c r="D904" s="12"/>
      <c r="E904" s="33"/>
      <c r="F904" s="34"/>
      <c r="G904" s="35"/>
      <c r="H904" s="36"/>
      <c r="I904" s="2">
        <v>898</v>
      </c>
      <c r="J904" s="76">
        <f>SUMIF(Entrada!$D$7:$D$3006,D904,Entrada!$H$7:$H$3006)</f>
        <v>0</v>
      </c>
      <c r="K904" s="76" t="e">
        <f>SUMIF(Entrada!$D$7:$D$3006,PG!D904,Entrada!$L$7:$L$3006)/SUMIF(Entrada!$D$7:$D$3006,PG!D904,Entrada!$H$7:$H$3006)</f>
        <v>#DIV/0!</v>
      </c>
      <c r="L904" s="76">
        <f>SUMIF(Saída!$D$7:$D$3006,PG!D904,Saída!$G$7:$G$3006)</f>
        <v>0</v>
      </c>
      <c r="M904" s="76">
        <f>SUMIF(Saída!$D$7:$D$3006,PG!D904,Saída!$I$7:$I$3006)</f>
        <v>0</v>
      </c>
      <c r="N904" s="77">
        <f t="shared" ref="N904:N967" si="56">J904+F904-L904</f>
        <v>0</v>
      </c>
      <c r="O904" s="77">
        <f t="shared" ref="O904:O967" si="57">IFERROR(((F904*H904)+(J904*K904))/(F904+J904),H904)</f>
        <v>0</v>
      </c>
      <c r="P904" s="78">
        <f t="shared" ref="P904:P967" si="58">F904*H904</f>
        <v>0</v>
      </c>
      <c r="Q904" s="99" t="str">
        <f t="shared" ref="Q904:Q967" si="59">IF(E904="","",IF(N904&gt;E904,1,0))</f>
        <v/>
      </c>
      <c r="R904" s="99"/>
      <c r="S904" s="69"/>
      <c r="T904" s="69"/>
      <c r="U904" s="69"/>
      <c r="V904" s="69"/>
      <c r="W904" s="69"/>
      <c r="X904" s="69"/>
      <c r="Y904" s="69"/>
      <c r="Z904" s="69"/>
    </row>
    <row r="905" spans="3:26" ht="30" customHeight="1">
      <c r="C905" s="32"/>
      <c r="D905" s="12"/>
      <c r="E905" s="33"/>
      <c r="F905" s="34"/>
      <c r="G905" s="35"/>
      <c r="H905" s="36"/>
      <c r="I905" s="2">
        <v>899</v>
      </c>
      <c r="J905" s="76">
        <f>SUMIF(Entrada!$D$7:$D$3006,D905,Entrada!$H$7:$H$3006)</f>
        <v>0</v>
      </c>
      <c r="K905" s="76" t="e">
        <f>SUMIF(Entrada!$D$7:$D$3006,PG!D905,Entrada!$L$7:$L$3006)/SUMIF(Entrada!$D$7:$D$3006,PG!D905,Entrada!$H$7:$H$3006)</f>
        <v>#DIV/0!</v>
      </c>
      <c r="L905" s="76">
        <f>SUMIF(Saída!$D$7:$D$3006,PG!D905,Saída!$G$7:$G$3006)</f>
        <v>0</v>
      </c>
      <c r="M905" s="76">
        <f>SUMIF(Saída!$D$7:$D$3006,PG!D905,Saída!$I$7:$I$3006)</f>
        <v>0</v>
      </c>
      <c r="N905" s="77">
        <f t="shared" si="56"/>
        <v>0</v>
      </c>
      <c r="O905" s="77">
        <f t="shared" si="57"/>
        <v>0</v>
      </c>
      <c r="P905" s="78">
        <f t="shared" si="58"/>
        <v>0</v>
      </c>
      <c r="Q905" s="99" t="str">
        <f t="shared" si="59"/>
        <v/>
      </c>
      <c r="R905" s="99"/>
      <c r="S905" s="69"/>
      <c r="T905" s="69"/>
      <c r="U905" s="69"/>
      <c r="V905" s="69"/>
      <c r="W905" s="69"/>
      <c r="X905" s="69"/>
      <c r="Y905" s="69"/>
      <c r="Z905" s="69"/>
    </row>
    <row r="906" spans="3:26" ht="30" customHeight="1">
      <c r="C906" s="32"/>
      <c r="D906" s="12"/>
      <c r="E906" s="33"/>
      <c r="F906" s="34"/>
      <c r="G906" s="35"/>
      <c r="H906" s="36"/>
      <c r="I906" s="2">
        <v>900</v>
      </c>
      <c r="J906" s="76">
        <f>SUMIF(Entrada!$D$7:$D$3006,D906,Entrada!$H$7:$H$3006)</f>
        <v>0</v>
      </c>
      <c r="K906" s="76" t="e">
        <f>SUMIF(Entrada!$D$7:$D$3006,PG!D906,Entrada!$L$7:$L$3006)/SUMIF(Entrada!$D$7:$D$3006,PG!D906,Entrada!$H$7:$H$3006)</f>
        <v>#DIV/0!</v>
      </c>
      <c r="L906" s="76">
        <f>SUMIF(Saída!$D$7:$D$3006,PG!D906,Saída!$G$7:$G$3006)</f>
        <v>0</v>
      </c>
      <c r="M906" s="76">
        <f>SUMIF(Saída!$D$7:$D$3006,PG!D906,Saída!$I$7:$I$3006)</f>
        <v>0</v>
      </c>
      <c r="N906" s="77">
        <f t="shared" si="56"/>
        <v>0</v>
      </c>
      <c r="O906" s="77">
        <f t="shared" si="57"/>
        <v>0</v>
      </c>
      <c r="P906" s="78">
        <f t="shared" si="58"/>
        <v>0</v>
      </c>
      <c r="Q906" s="99" t="str">
        <f t="shared" si="59"/>
        <v/>
      </c>
      <c r="R906" s="99"/>
      <c r="S906" s="69"/>
      <c r="T906" s="69"/>
      <c r="U906" s="69"/>
      <c r="V906" s="69"/>
      <c r="W906" s="69"/>
      <c r="X906" s="69"/>
      <c r="Y906" s="69"/>
      <c r="Z906" s="69"/>
    </row>
    <row r="907" spans="3:26" ht="30" customHeight="1">
      <c r="C907" s="32"/>
      <c r="D907" s="12"/>
      <c r="E907" s="33"/>
      <c r="F907" s="34"/>
      <c r="G907" s="35"/>
      <c r="H907" s="36"/>
      <c r="I907" s="2">
        <v>901</v>
      </c>
      <c r="J907" s="76">
        <f>SUMIF(Entrada!$D$7:$D$3006,D907,Entrada!$H$7:$H$3006)</f>
        <v>0</v>
      </c>
      <c r="K907" s="76" t="e">
        <f>SUMIF(Entrada!$D$7:$D$3006,PG!D907,Entrada!$L$7:$L$3006)/SUMIF(Entrada!$D$7:$D$3006,PG!D907,Entrada!$H$7:$H$3006)</f>
        <v>#DIV/0!</v>
      </c>
      <c r="L907" s="76">
        <f>SUMIF(Saída!$D$7:$D$3006,PG!D907,Saída!$G$7:$G$3006)</f>
        <v>0</v>
      </c>
      <c r="M907" s="76">
        <f>SUMIF(Saída!$D$7:$D$3006,PG!D907,Saída!$I$7:$I$3006)</f>
        <v>0</v>
      </c>
      <c r="N907" s="77">
        <f t="shared" si="56"/>
        <v>0</v>
      </c>
      <c r="O907" s="77">
        <f t="shared" si="57"/>
        <v>0</v>
      </c>
      <c r="P907" s="78">
        <f t="shared" si="58"/>
        <v>0</v>
      </c>
      <c r="Q907" s="99" t="str">
        <f t="shared" si="59"/>
        <v/>
      </c>
      <c r="R907" s="99"/>
      <c r="S907" s="69"/>
      <c r="T907" s="69"/>
      <c r="U907" s="69"/>
      <c r="V907" s="69"/>
      <c r="W907" s="69"/>
      <c r="X907" s="69"/>
      <c r="Y907" s="69"/>
      <c r="Z907" s="69"/>
    </row>
    <row r="908" spans="3:26" ht="30" customHeight="1">
      <c r="C908" s="32"/>
      <c r="D908" s="12"/>
      <c r="E908" s="33"/>
      <c r="F908" s="34"/>
      <c r="G908" s="35"/>
      <c r="H908" s="36"/>
      <c r="I908" s="2">
        <v>902</v>
      </c>
      <c r="J908" s="76">
        <f>SUMIF(Entrada!$D$7:$D$3006,D908,Entrada!$H$7:$H$3006)</f>
        <v>0</v>
      </c>
      <c r="K908" s="76" t="e">
        <f>SUMIF(Entrada!$D$7:$D$3006,PG!D908,Entrada!$L$7:$L$3006)/SUMIF(Entrada!$D$7:$D$3006,PG!D908,Entrada!$H$7:$H$3006)</f>
        <v>#DIV/0!</v>
      </c>
      <c r="L908" s="76">
        <f>SUMIF(Saída!$D$7:$D$3006,PG!D908,Saída!$G$7:$G$3006)</f>
        <v>0</v>
      </c>
      <c r="M908" s="76">
        <f>SUMIF(Saída!$D$7:$D$3006,PG!D908,Saída!$I$7:$I$3006)</f>
        <v>0</v>
      </c>
      <c r="N908" s="77">
        <f t="shared" si="56"/>
        <v>0</v>
      </c>
      <c r="O908" s="77">
        <f t="shared" si="57"/>
        <v>0</v>
      </c>
      <c r="P908" s="78">
        <f t="shared" si="58"/>
        <v>0</v>
      </c>
      <c r="Q908" s="99" t="str">
        <f t="shared" si="59"/>
        <v/>
      </c>
      <c r="R908" s="99"/>
      <c r="S908" s="69"/>
      <c r="T908" s="69"/>
      <c r="U908" s="69"/>
      <c r="V908" s="69"/>
      <c r="W908" s="69"/>
      <c r="X908" s="69"/>
      <c r="Y908" s="69"/>
      <c r="Z908" s="69"/>
    </row>
    <row r="909" spans="3:26" ht="30" customHeight="1">
      <c r="C909" s="32"/>
      <c r="D909" s="12"/>
      <c r="E909" s="33"/>
      <c r="F909" s="34"/>
      <c r="G909" s="35"/>
      <c r="H909" s="36"/>
      <c r="I909" s="2">
        <v>903</v>
      </c>
      <c r="J909" s="76">
        <f>SUMIF(Entrada!$D$7:$D$3006,D909,Entrada!$H$7:$H$3006)</f>
        <v>0</v>
      </c>
      <c r="K909" s="76" t="e">
        <f>SUMIF(Entrada!$D$7:$D$3006,PG!D909,Entrada!$L$7:$L$3006)/SUMIF(Entrada!$D$7:$D$3006,PG!D909,Entrada!$H$7:$H$3006)</f>
        <v>#DIV/0!</v>
      </c>
      <c r="L909" s="76">
        <f>SUMIF(Saída!$D$7:$D$3006,PG!D909,Saída!$G$7:$G$3006)</f>
        <v>0</v>
      </c>
      <c r="M909" s="76">
        <f>SUMIF(Saída!$D$7:$D$3006,PG!D909,Saída!$I$7:$I$3006)</f>
        <v>0</v>
      </c>
      <c r="N909" s="77">
        <f t="shared" si="56"/>
        <v>0</v>
      </c>
      <c r="O909" s="77">
        <f t="shared" si="57"/>
        <v>0</v>
      </c>
      <c r="P909" s="78">
        <f t="shared" si="58"/>
        <v>0</v>
      </c>
      <c r="Q909" s="99" t="str">
        <f t="shared" si="59"/>
        <v/>
      </c>
      <c r="R909" s="99"/>
      <c r="S909" s="69"/>
      <c r="T909" s="69"/>
      <c r="U909" s="69"/>
      <c r="V909" s="69"/>
      <c r="W909" s="69"/>
      <c r="X909" s="69"/>
      <c r="Y909" s="69"/>
      <c r="Z909" s="69"/>
    </row>
    <row r="910" spans="3:26" ht="30" customHeight="1">
      <c r="C910" s="32"/>
      <c r="D910" s="12"/>
      <c r="E910" s="33"/>
      <c r="F910" s="34"/>
      <c r="G910" s="35"/>
      <c r="H910" s="36"/>
      <c r="I910" s="2">
        <v>904</v>
      </c>
      <c r="J910" s="76">
        <f>SUMIF(Entrada!$D$7:$D$3006,D910,Entrada!$H$7:$H$3006)</f>
        <v>0</v>
      </c>
      <c r="K910" s="76" t="e">
        <f>SUMIF(Entrada!$D$7:$D$3006,PG!D910,Entrada!$L$7:$L$3006)/SUMIF(Entrada!$D$7:$D$3006,PG!D910,Entrada!$H$7:$H$3006)</f>
        <v>#DIV/0!</v>
      </c>
      <c r="L910" s="76">
        <f>SUMIF(Saída!$D$7:$D$3006,PG!D910,Saída!$G$7:$G$3006)</f>
        <v>0</v>
      </c>
      <c r="M910" s="76">
        <f>SUMIF(Saída!$D$7:$D$3006,PG!D910,Saída!$I$7:$I$3006)</f>
        <v>0</v>
      </c>
      <c r="N910" s="77">
        <f t="shared" si="56"/>
        <v>0</v>
      </c>
      <c r="O910" s="77">
        <f t="shared" si="57"/>
        <v>0</v>
      </c>
      <c r="P910" s="78">
        <f t="shared" si="58"/>
        <v>0</v>
      </c>
      <c r="Q910" s="99" t="str">
        <f t="shared" si="59"/>
        <v/>
      </c>
      <c r="R910" s="99"/>
      <c r="S910" s="69"/>
      <c r="T910" s="69"/>
      <c r="U910" s="69"/>
      <c r="V910" s="69"/>
      <c r="W910" s="69"/>
      <c r="X910" s="69"/>
      <c r="Y910" s="69"/>
      <c r="Z910" s="69"/>
    </row>
    <row r="911" spans="3:26" ht="30" customHeight="1">
      <c r="C911" s="32"/>
      <c r="D911" s="12"/>
      <c r="E911" s="33"/>
      <c r="F911" s="34"/>
      <c r="G911" s="35"/>
      <c r="H911" s="36"/>
      <c r="I911" s="2">
        <v>905</v>
      </c>
      <c r="J911" s="76">
        <f>SUMIF(Entrada!$D$7:$D$3006,D911,Entrada!$H$7:$H$3006)</f>
        <v>0</v>
      </c>
      <c r="K911" s="76" t="e">
        <f>SUMIF(Entrada!$D$7:$D$3006,PG!D911,Entrada!$L$7:$L$3006)/SUMIF(Entrada!$D$7:$D$3006,PG!D911,Entrada!$H$7:$H$3006)</f>
        <v>#DIV/0!</v>
      </c>
      <c r="L911" s="76">
        <f>SUMIF(Saída!$D$7:$D$3006,PG!D911,Saída!$G$7:$G$3006)</f>
        <v>0</v>
      </c>
      <c r="M911" s="76">
        <f>SUMIF(Saída!$D$7:$D$3006,PG!D911,Saída!$I$7:$I$3006)</f>
        <v>0</v>
      </c>
      <c r="N911" s="77">
        <f t="shared" si="56"/>
        <v>0</v>
      </c>
      <c r="O911" s="77">
        <f t="shared" si="57"/>
        <v>0</v>
      </c>
      <c r="P911" s="78">
        <f t="shared" si="58"/>
        <v>0</v>
      </c>
      <c r="Q911" s="99" t="str">
        <f t="shared" si="59"/>
        <v/>
      </c>
      <c r="R911" s="99"/>
      <c r="S911" s="69"/>
      <c r="T911" s="69"/>
      <c r="U911" s="69"/>
      <c r="V911" s="69"/>
      <c r="W911" s="69"/>
      <c r="X911" s="69"/>
      <c r="Y911" s="69"/>
      <c r="Z911" s="69"/>
    </row>
    <row r="912" spans="3:26" ht="30" customHeight="1">
      <c r="C912" s="32"/>
      <c r="D912" s="12"/>
      <c r="E912" s="33"/>
      <c r="F912" s="34"/>
      <c r="G912" s="35"/>
      <c r="H912" s="36"/>
      <c r="I912" s="2">
        <v>906</v>
      </c>
      <c r="J912" s="76">
        <f>SUMIF(Entrada!$D$7:$D$3006,D912,Entrada!$H$7:$H$3006)</f>
        <v>0</v>
      </c>
      <c r="K912" s="76" t="e">
        <f>SUMIF(Entrada!$D$7:$D$3006,PG!D912,Entrada!$L$7:$L$3006)/SUMIF(Entrada!$D$7:$D$3006,PG!D912,Entrada!$H$7:$H$3006)</f>
        <v>#DIV/0!</v>
      </c>
      <c r="L912" s="76">
        <f>SUMIF(Saída!$D$7:$D$3006,PG!D912,Saída!$G$7:$G$3006)</f>
        <v>0</v>
      </c>
      <c r="M912" s="76">
        <f>SUMIF(Saída!$D$7:$D$3006,PG!D912,Saída!$I$7:$I$3006)</f>
        <v>0</v>
      </c>
      <c r="N912" s="77">
        <f t="shared" si="56"/>
        <v>0</v>
      </c>
      <c r="O912" s="77">
        <f t="shared" si="57"/>
        <v>0</v>
      </c>
      <c r="P912" s="78">
        <f t="shared" si="58"/>
        <v>0</v>
      </c>
      <c r="Q912" s="99" t="str">
        <f t="shared" si="59"/>
        <v/>
      </c>
      <c r="R912" s="99"/>
      <c r="S912" s="69"/>
      <c r="T912" s="69"/>
      <c r="U912" s="69"/>
      <c r="V912" s="69"/>
      <c r="W912" s="69"/>
      <c r="X912" s="69"/>
      <c r="Y912" s="69"/>
      <c r="Z912" s="69"/>
    </row>
    <row r="913" spans="3:26" ht="30" customHeight="1">
      <c r="C913" s="32"/>
      <c r="D913" s="12"/>
      <c r="E913" s="33"/>
      <c r="F913" s="34"/>
      <c r="G913" s="35"/>
      <c r="H913" s="36"/>
      <c r="I913" s="2">
        <v>907</v>
      </c>
      <c r="J913" s="76">
        <f>SUMIF(Entrada!$D$7:$D$3006,D913,Entrada!$H$7:$H$3006)</f>
        <v>0</v>
      </c>
      <c r="K913" s="76" t="e">
        <f>SUMIF(Entrada!$D$7:$D$3006,PG!D913,Entrada!$L$7:$L$3006)/SUMIF(Entrada!$D$7:$D$3006,PG!D913,Entrada!$H$7:$H$3006)</f>
        <v>#DIV/0!</v>
      </c>
      <c r="L913" s="76">
        <f>SUMIF(Saída!$D$7:$D$3006,PG!D913,Saída!$G$7:$G$3006)</f>
        <v>0</v>
      </c>
      <c r="M913" s="76">
        <f>SUMIF(Saída!$D$7:$D$3006,PG!D913,Saída!$I$7:$I$3006)</f>
        <v>0</v>
      </c>
      <c r="N913" s="77">
        <f t="shared" si="56"/>
        <v>0</v>
      </c>
      <c r="O913" s="77">
        <f t="shared" si="57"/>
        <v>0</v>
      </c>
      <c r="P913" s="78">
        <f t="shared" si="58"/>
        <v>0</v>
      </c>
      <c r="Q913" s="99" t="str">
        <f t="shared" si="59"/>
        <v/>
      </c>
      <c r="R913" s="99"/>
      <c r="S913" s="69"/>
      <c r="T913" s="69"/>
      <c r="U913" s="69"/>
      <c r="V913" s="69"/>
      <c r="W913" s="69"/>
      <c r="X913" s="69"/>
      <c r="Y913" s="69"/>
      <c r="Z913" s="69"/>
    </row>
    <row r="914" spans="3:26" ht="30" customHeight="1">
      <c r="C914" s="32"/>
      <c r="D914" s="12"/>
      <c r="E914" s="33"/>
      <c r="F914" s="34"/>
      <c r="G914" s="35"/>
      <c r="H914" s="36"/>
      <c r="I914" s="2">
        <v>908</v>
      </c>
      <c r="J914" s="76">
        <f>SUMIF(Entrada!$D$7:$D$3006,D914,Entrada!$H$7:$H$3006)</f>
        <v>0</v>
      </c>
      <c r="K914" s="76" t="e">
        <f>SUMIF(Entrada!$D$7:$D$3006,PG!D914,Entrada!$L$7:$L$3006)/SUMIF(Entrada!$D$7:$D$3006,PG!D914,Entrada!$H$7:$H$3006)</f>
        <v>#DIV/0!</v>
      </c>
      <c r="L914" s="76">
        <f>SUMIF(Saída!$D$7:$D$3006,PG!D914,Saída!$G$7:$G$3006)</f>
        <v>0</v>
      </c>
      <c r="M914" s="76">
        <f>SUMIF(Saída!$D$7:$D$3006,PG!D914,Saída!$I$7:$I$3006)</f>
        <v>0</v>
      </c>
      <c r="N914" s="77">
        <f t="shared" si="56"/>
        <v>0</v>
      </c>
      <c r="O914" s="77">
        <f t="shared" si="57"/>
        <v>0</v>
      </c>
      <c r="P914" s="78">
        <f t="shared" si="58"/>
        <v>0</v>
      </c>
      <c r="Q914" s="99" t="str">
        <f t="shared" si="59"/>
        <v/>
      </c>
      <c r="R914" s="99"/>
      <c r="S914" s="69"/>
      <c r="T914" s="69"/>
      <c r="U914" s="69"/>
      <c r="V914" s="69"/>
      <c r="W914" s="69"/>
      <c r="X914" s="69"/>
      <c r="Y914" s="69"/>
      <c r="Z914" s="69"/>
    </row>
    <row r="915" spans="3:26" ht="30" customHeight="1">
      <c r="C915" s="32"/>
      <c r="D915" s="12"/>
      <c r="E915" s="33"/>
      <c r="F915" s="34"/>
      <c r="G915" s="35"/>
      <c r="H915" s="36"/>
      <c r="I915" s="2">
        <v>909</v>
      </c>
      <c r="J915" s="76">
        <f>SUMIF(Entrada!$D$7:$D$3006,D915,Entrada!$H$7:$H$3006)</f>
        <v>0</v>
      </c>
      <c r="K915" s="76" t="e">
        <f>SUMIF(Entrada!$D$7:$D$3006,PG!D915,Entrada!$L$7:$L$3006)/SUMIF(Entrada!$D$7:$D$3006,PG!D915,Entrada!$H$7:$H$3006)</f>
        <v>#DIV/0!</v>
      </c>
      <c r="L915" s="76">
        <f>SUMIF(Saída!$D$7:$D$3006,PG!D915,Saída!$G$7:$G$3006)</f>
        <v>0</v>
      </c>
      <c r="M915" s="76">
        <f>SUMIF(Saída!$D$7:$D$3006,PG!D915,Saída!$I$7:$I$3006)</f>
        <v>0</v>
      </c>
      <c r="N915" s="77">
        <f t="shared" si="56"/>
        <v>0</v>
      </c>
      <c r="O915" s="77">
        <f t="shared" si="57"/>
        <v>0</v>
      </c>
      <c r="P915" s="78">
        <f t="shared" si="58"/>
        <v>0</v>
      </c>
      <c r="Q915" s="99" t="str">
        <f t="shared" si="59"/>
        <v/>
      </c>
      <c r="R915" s="99"/>
      <c r="S915" s="69"/>
      <c r="T915" s="69"/>
      <c r="U915" s="69"/>
      <c r="V915" s="69"/>
      <c r="W915" s="69"/>
      <c r="X915" s="69"/>
      <c r="Y915" s="69"/>
      <c r="Z915" s="69"/>
    </row>
    <row r="916" spans="3:26" ht="30" customHeight="1">
      <c r="C916" s="32"/>
      <c r="D916" s="12"/>
      <c r="E916" s="33"/>
      <c r="F916" s="34"/>
      <c r="G916" s="35"/>
      <c r="H916" s="36"/>
      <c r="I916" s="2">
        <v>910</v>
      </c>
      <c r="J916" s="76">
        <f>SUMIF(Entrada!$D$7:$D$3006,D916,Entrada!$H$7:$H$3006)</f>
        <v>0</v>
      </c>
      <c r="K916" s="76" t="e">
        <f>SUMIF(Entrada!$D$7:$D$3006,PG!D916,Entrada!$L$7:$L$3006)/SUMIF(Entrada!$D$7:$D$3006,PG!D916,Entrada!$H$7:$H$3006)</f>
        <v>#DIV/0!</v>
      </c>
      <c r="L916" s="76">
        <f>SUMIF(Saída!$D$7:$D$3006,PG!D916,Saída!$G$7:$G$3006)</f>
        <v>0</v>
      </c>
      <c r="M916" s="76">
        <f>SUMIF(Saída!$D$7:$D$3006,PG!D916,Saída!$I$7:$I$3006)</f>
        <v>0</v>
      </c>
      <c r="N916" s="77">
        <f t="shared" si="56"/>
        <v>0</v>
      </c>
      <c r="O916" s="77">
        <f t="shared" si="57"/>
        <v>0</v>
      </c>
      <c r="P916" s="78">
        <f t="shared" si="58"/>
        <v>0</v>
      </c>
      <c r="Q916" s="99" t="str">
        <f t="shared" si="59"/>
        <v/>
      </c>
      <c r="R916" s="99"/>
      <c r="S916" s="69"/>
      <c r="T916" s="69"/>
      <c r="U916" s="69"/>
      <c r="V916" s="69"/>
      <c r="W916" s="69"/>
      <c r="X916" s="69"/>
      <c r="Y916" s="69"/>
      <c r="Z916" s="69"/>
    </row>
    <row r="917" spans="3:26" ht="30" customHeight="1">
      <c r="C917" s="32"/>
      <c r="D917" s="12"/>
      <c r="E917" s="33"/>
      <c r="F917" s="34"/>
      <c r="G917" s="35"/>
      <c r="H917" s="36"/>
      <c r="I917" s="2">
        <v>911</v>
      </c>
      <c r="J917" s="76">
        <f>SUMIF(Entrada!$D$7:$D$3006,D917,Entrada!$H$7:$H$3006)</f>
        <v>0</v>
      </c>
      <c r="K917" s="76" t="e">
        <f>SUMIF(Entrada!$D$7:$D$3006,PG!D917,Entrada!$L$7:$L$3006)/SUMIF(Entrada!$D$7:$D$3006,PG!D917,Entrada!$H$7:$H$3006)</f>
        <v>#DIV/0!</v>
      </c>
      <c r="L917" s="76">
        <f>SUMIF(Saída!$D$7:$D$3006,PG!D917,Saída!$G$7:$G$3006)</f>
        <v>0</v>
      </c>
      <c r="M917" s="76">
        <f>SUMIF(Saída!$D$7:$D$3006,PG!D917,Saída!$I$7:$I$3006)</f>
        <v>0</v>
      </c>
      <c r="N917" s="77">
        <f t="shared" si="56"/>
        <v>0</v>
      </c>
      <c r="O917" s="77">
        <f t="shared" si="57"/>
        <v>0</v>
      </c>
      <c r="P917" s="78">
        <f t="shared" si="58"/>
        <v>0</v>
      </c>
      <c r="Q917" s="99" t="str">
        <f t="shared" si="59"/>
        <v/>
      </c>
      <c r="R917" s="99"/>
      <c r="S917" s="69"/>
      <c r="T917" s="69"/>
      <c r="U917" s="69"/>
      <c r="V917" s="69"/>
      <c r="W917" s="69"/>
      <c r="X917" s="69"/>
      <c r="Y917" s="69"/>
      <c r="Z917" s="69"/>
    </row>
    <row r="918" spans="3:26" ht="30" customHeight="1">
      <c r="C918" s="32"/>
      <c r="D918" s="12"/>
      <c r="E918" s="33"/>
      <c r="F918" s="34"/>
      <c r="G918" s="35"/>
      <c r="H918" s="36"/>
      <c r="I918" s="2">
        <v>912</v>
      </c>
      <c r="J918" s="76">
        <f>SUMIF(Entrada!$D$7:$D$3006,D918,Entrada!$H$7:$H$3006)</f>
        <v>0</v>
      </c>
      <c r="K918" s="76" t="e">
        <f>SUMIF(Entrada!$D$7:$D$3006,PG!D918,Entrada!$L$7:$L$3006)/SUMIF(Entrada!$D$7:$D$3006,PG!D918,Entrada!$H$7:$H$3006)</f>
        <v>#DIV/0!</v>
      </c>
      <c r="L918" s="76">
        <f>SUMIF(Saída!$D$7:$D$3006,PG!D918,Saída!$G$7:$G$3006)</f>
        <v>0</v>
      </c>
      <c r="M918" s="76">
        <f>SUMIF(Saída!$D$7:$D$3006,PG!D918,Saída!$I$7:$I$3006)</f>
        <v>0</v>
      </c>
      <c r="N918" s="77">
        <f t="shared" si="56"/>
        <v>0</v>
      </c>
      <c r="O918" s="77">
        <f t="shared" si="57"/>
        <v>0</v>
      </c>
      <c r="P918" s="78">
        <f t="shared" si="58"/>
        <v>0</v>
      </c>
      <c r="Q918" s="99" t="str">
        <f t="shared" si="59"/>
        <v/>
      </c>
      <c r="R918" s="99"/>
      <c r="S918" s="69"/>
      <c r="T918" s="69"/>
      <c r="U918" s="69"/>
      <c r="V918" s="69"/>
      <c r="W918" s="69"/>
      <c r="X918" s="69"/>
      <c r="Y918" s="69"/>
      <c r="Z918" s="69"/>
    </row>
    <row r="919" spans="3:26" ht="30" customHeight="1">
      <c r="C919" s="32"/>
      <c r="D919" s="12"/>
      <c r="E919" s="33"/>
      <c r="F919" s="34"/>
      <c r="G919" s="35"/>
      <c r="H919" s="36"/>
      <c r="I919" s="2">
        <v>913</v>
      </c>
      <c r="J919" s="76">
        <f>SUMIF(Entrada!$D$7:$D$3006,D919,Entrada!$H$7:$H$3006)</f>
        <v>0</v>
      </c>
      <c r="K919" s="76" t="e">
        <f>SUMIF(Entrada!$D$7:$D$3006,PG!D919,Entrada!$L$7:$L$3006)/SUMIF(Entrada!$D$7:$D$3006,PG!D919,Entrada!$H$7:$H$3006)</f>
        <v>#DIV/0!</v>
      </c>
      <c r="L919" s="76">
        <f>SUMIF(Saída!$D$7:$D$3006,PG!D919,Saída!$G$7:$G$3006)</f>
        <v>0</v>
      </c>
      <c r="M919" s="76">
        <f>SUMIF(Saída!$D$7:$D$3006,PG!D919,Saída!$I$7:$I$3006)</f>
        <v>0</v>
      </c>
      <c r="N919" s="77">
        <f t="shared" si="56"/>
        <v>0</v>
      </c>
      <c r="O919" s="77">
        <f t="shared" si="57"/>
        <v>0</v>
      </c>
      <c r="P919" s="78">
        <f t="shared" si="58"/>
        <v>0</v>
      </c>
      <c r="Q919" s="99" t="str">
        <f t="shared" si="59"/>
        <v/>
      </c>
      <c r="R919" s="99"/>
      <c r="S919" s="69"/>
      <c r="T919" s="69"/>
      <c r="U919" s="69"/>
      <c r="V919" s="69"/>
      <c r="W919" s="69"/>
      <c r="X919" s="69"/>
      <c r="Y919" s="69"/>
      <c r="Z919" s="69"/>
    </row>
    <row r="920" spans="3:26" ht="30" customHeight="1">
      <c r="C920" s="32"/>
      <c r="D920" s="12"/>
      <c r="E920" s="33"/>
      <c r="F920" s="34"/>
      <c r="G920" s="35"/>
      <c r="H920" s="36"/>
      <c r="I920" s="2">
        <v>914</v>
      </c>
      <c r="J920" s="76">
        <f>SUMIF(Entrada!$D$7:$D$3006,D920,Entrada!$H$7:$H$3006)</f>
        <v>0</v>
      </c>
      <c r="K920" s="76" t="e">
        <f>SUMIF(Entrada!$D$7:$D$3006,PG!D920,Entrada!$L$7:$L$3006)/SUMIF(Entrada!$D$7:$D$3006,PG!D920,Entrada!$H$7:$H$3006)</f>
        <v>#DIV/0!</v>
      </c>
      <c r="L920" s="76">
        <f>SUMIF(Saída!$D$7:$D$3006,PG!D920,Saída!$G$7:$G$3006)</f>
        <v>0</v>
      </c>
      <c r="M920" s="76">
        <f>SUMIF(Saída!$D$7:$D$3006,PG!D920,Saída!$I$7:$I$3006)</f>
        <v>0</v>
      </c>
      <c r="N920" s="77">
        <f t="shared" si="56"/>
        <v>0</v>
      </c>
      <c r="O920" s="77">
        <f t="shared" si="57"/>
        <v>0</v>
      </c>
      <c r="P920" s="78">
        <f t="shared" si="58"/>
        <v>0</v>
      </c>
      <c r="Q920" s="99" t="str">
        <f t="shared" si="59"/>
        <v/>
      </c>
      <c r="R920" s="99"/>
      <c r="S920" s="69"/>
      <c r="T920" s="69"/>
      <c r="U920" s="69"/>
      <c r="V920" s="69"/>
      <c r="W920" s="69"/>
      <c r="X920" s="69"/>
      <c r="Y920" s="69"/>
      <c r="Z920" s="69"/>
    </row>
    <row r="921" spans="3:26" ht="30" customHeight="1">
      <c r="C921" s="32"/>
      <c r="D921" s="12"/>
      <c r="E921" s="33"/>
      <c r="F921" s="34"/>
      <c r="G921" s="35"/>
      <c r="H921" s="36"/>
      <c r="I921" s="2">
        <v>915</v>
      </c>
      <c r="J921" s="76">
        <f>SUMIF(Entrada!$D$7:$D$3006,D921,Entrada!$H$7:$H$3006)</f>
        <v>0</v>
      </c>
      <c r="K921" s="76" t="e">
        <f>SUMIF(Entrada!$D$7:$D$3006,PG!D921,Entrada!$L$7:$L$3006)/SUMIF(Entrada!$D$7:$D$3006,PG!D921,Entrada!$H$7:$H$3006)</f>
        <v>#DIV/0!</v>
      </c>
      <c r="L921" s="76">
        <f>SUMIF(Saída!$D$7:$D$3006,PG!D921,Saída!$G$7:$G$3006)</f>
        <v>0</v>
      </c>
      <c r="M921" s="76">
        <f>SUMIF(Saída!$D$7:$D$3006,PG!D921,Saída!$I$7:$I$3006)</f>
        <v>0</v>
      </c>
      <c r="N921" s="77">
        <f t="shared" si="56"/>
        <v>0</v>
      </c>
      <c r="O921" s="77">
        <f t="shared" si="57"/>
        <v>0</v>
      </c>
      <c r="P921" s="78">
        <f t="shared" si="58"/>
        <v>0</v>
      </c>
      <c r="Q921" s="99" t="str">
        <f t="shared" si="59"/>
        <v/>
      </c>
      <c r="R921" s="99"/>
      <c r="S921" s="69"/>
      <c r="T921" s="69"/>
      <c r="U921" s="69"/>
      <c r="V921" s="69"/>
      <c r="W921" s="69"/>
      <c r="X921" s="69"/>
      <c r="Y921" s="69"/>
      <c r="Z921" s="69"/>
    </row>
    <row r="922" spans="3:26" ht="30" customHeight="1">
      <c r="C922" s="32"/>
      <c r="D922" s="12"/>
      <c r="E922" s="33"/>
      <c r="F922" s="34"/>
      <c r="G922" s="35"/>
      <c r="H922" s="36"/>
      <c r="I922" s="2">
        <v>916</v>
      </c>
      <c r="J922" s="76">
        <f>SUMIF(Entrada!$D$7:$D$3006,D922,Entrada!$H$7:$H$3006)</f>
        <v>0</v>
      </c>
      <c r="K922" s="76" t="e">
        <f>SUMIF(Entrada!$D$7:$D$3006,PG!D922,Entrada!$L$7:$L$3006)/SUMIF(Entrada!$D$7:$D$3006,PG!D922,Entrada!$H$7:$H$3006)</f>
        <v>#DIV/0!</v>
      </c>
      <c r="L922" s="76">
        <f>SUMIF(Saída!$D$7:$D$3006,PG!D922,Saída!$G$7:$G$3006)</f>
        <v>0</v>
      </c>
      <c r="M922" s="76">
        <f>SUMIF(Saída!$D$7:$D$3006,PG!D922,Saída!$I$7:$I$3006)</f>
        <v>0</v>
      </c>
      <c r="N922" s="77">
        <f t="shared" si="56"/>
        <v>0</v>
      </c>
      <c r="O922" s="77">
        <f t="shared" si="57"/>
        <v>0</v>
      </c>
      <c r="P922" s="78">
        <f t="shared" si="58"/>
        <v>0</v>
      </c>
      <c r="Q922" s="99" t="str">
        <f t="shared" si="59"/>
        <v/>
      </c>
      <c r="R922" s="99"/>
      <c r="S922" s="69"/>
      <c r="T922" s="69"/>
      <c r="U922" s="69"/>
      <c r="V922" s="69"/>
      <c r="W922" s="69"/>
      <c r="X922" s="69"/>
      <c r="Y922" s="69"/>
      <c r="Z922" s="69"/>
    </row>
    <row r="923" spans="3:26" ht="30" customHeight="1">
      <c r="C923" s="32"/>
      <c r="D923" s="12"/>
      <c r="E923" s="33"/>
      <c r="F923" s="34"/>
      <c r="G923" s="35"/>
      <c r="H923" s="36"/>
      <c r="I923" s="2">
        <v>917</v>
      </c>
      <c r="J923" s="76">
        <f>SUMIF(Entrada!$D$7:$D$3006,D923,Entrada!$H$7:$H$3006)</f>
        <v>0</v>
      </c>
      <c r="K923" s="76" t="e">
        <f>SUMIF(Entrada!$D$7:$D$3006,PG!D923,Entrada!$L$7:$L$3006)/SUMIF(Entrada!$D$7:$D$3006,PG!D923,Entrada!$H$7:$H$3006)</f>
        <v>#DIV/0!</v>
      </c>
      <c r="L923" s="76">
        <f>SUMIF(Saída!$D$7:$D$3006,PG!D923,Saída!$G$7:$G$3006)</f>
        <v>0</v>
      </c>
      <c r="M923" s="76">
        <f>SUMIF(Saída!$D$7:$D$3006,PG!D923,Saída!$I$7:$I$3006)</f>
        <v>0</v>
      </c>
      <c r="N923" s="77">
        <f t="shared" si="56"/>
        <v>0</v>
      </c>
      <c r="O923" s="77">
        <f t="shared" si="57"/>
        <v>0</v>
      </c>
      <c r="P923" s="78">
        <f t="shared" si="58"/>
        <v>0</v>
      </c>
      <c r="Q923" s="99" t="str">
        <f t="shared" si="59"/>
        <v/>
      </c>
      <c r="R923" s="99"/>
      <c r="S923" s="69"/>
      <c r="T923" s="69"/>
      <c r="U923" s="69"/>
      <c r="V923" s="69"/>
      <c r="W923" s="69"/>
      <c r="X923" s="69"/>
      <c r="Y923" s="69"/>
      <c r="Z923" s="69"/>
    </row>
    <row r="924" spans="3:26" ht="30" customHeight="1">
      <c r="C924" s="32"/>
      <c r="D924" s="12"/>
      <c r="E924" s="33"/>
      <c r="F924" s="34"/>
      <c r="G924" s="35"/>
      <c r="H924" s="36"/>
      <c r="I924" s="2">
        <v>918</v>
      </c>
      <c r="J924" s="76">
        <f>SUMIF(Entrada!$D$7:$D$3006,D924,Entrada!$H$7:$H$3006)</f>
        <v>0</v>
      </c>
      <c r="K924" s="76" t="e">
        <f>SUMIF(Entrada!$D$7:$D$3006,PG!D924,Entrada!$L$7:$L$3006)/SUMIF(Entrada!$D$7:$D$3006,PG!D924,Entrada!$H$7:$H$3006)</f>
        <v>#DIV/0!</v>
      </c>
      <c r="L924" s="76">
        <f>SUMIF(Saída!$D$7:$D$3006,PG!D924,Saída!$G$7:$G$3006)</f>
        <v>0</v>
      </c>
      <c r="M924" s="76">
        <f>SUMIF(Saída!$D$7:$D$3006,PG!D924,Saída!$I$7:$I$3006)</f>
        <v>0</v>
      </c>
      <c r="N924" s="77">
        <f t="shared" si="56"/>
        <v>0</v>
      </c>
      <c r="O924" s="77">
        <f t="shared" si="57"/>
        <v>0</v>
      </c>
      <c r="P924" s="78">
        <f t="shared" si="58"/>
        <v>0</v>
      </c>
      <c r="Q924" s="99" t="str">
        <f t="shared" si="59"/>
        <v/>
      </c>
      <c r="R924" s="99"/>
      <c r="S924" s="69"/>
      <c r="T924" s="69"/>
      <c r="U924" s="69"/>
      <c r="V924" s="69"/>
      <c r="W924" s="69"/>
      <c r="X924" s="69"/>
      <c r="Y924" s="69"/>
      <c r="Z924" s="69"/>
    </row>
    <row r="925" spans="3:26" ht="30" customHeight="1">
      <c r="C925" s="32"/>
      <c r="D925" s="12"/>
      <c r="E925" s="33"/>
      <c r="F925" s="34"/>
      <c r="G925" s="35"/>
      <c r="H925" s="36"/>
      <c r="I925" s="2">
        <v>919</v>
      </c>
      <c r="J925" s="76">
        <f>SUMIF(Entrada!$D$7:$D$3006,D925,Entrada!$H$7:$H$3006)</f>
        <v>0</v>
      </c>
      <c r="K925" s="76" t="e">
        <f>SUMIF(Entrada!$D$7:$D$3006,PG!D925,Entrada!$L$7:$L$3006)/SUMIF(Entrada!$D$7:$D$3006,PG!D925,Entrada!$H$7:$H$3006)</f>
        <v>#DIV/0!</v>
      </c>
      <c r="L925" s="76">
        <f>SUMIF(Saída!$D$7:$D$3006,PG!D925,Saída!$G$7:$G$3006)</f>
        <v>0</v>
      </c>
      <c r="M925" s="76">
        <f>SUMIF(Saída!$D$7:$D$3006,PG!D925,Saída!$I$7:$I$3006)</f>
        <v>0</v>
      </c>
      <c r="N925" s="77">
        <f t="shared" si="56"/>
        <v>0</v>
      </c>
      <c r="O925" s="77">
        <f t="shared" si="57"/>
        <v>0</v>
      </c>
      <c r="P925" s="78">
        <f t="shared" si="58"/>
        <v>0</v>
      </c>
      <c r="Q925" s="99" t="str">
        <f t="shared" si="59"/>
        <v/>
      </c>
      <c r="R925" s="99"/>
      <c r="S925" s="69"/>
      <c r="T925" s="69"/>
      <c r="U925" s="69"/>
      <c r="V925" s="69"/>
      <c r="W925" s="69"/>
      <c r="X925" s="69"/>
      <c r="Y925" s="69"/>
      <c r="Z925" s="69"/>
    </row>
    <row r="926" spans="3:26" ht="30" customHeight="1">
      <c r="C926" s="32"/>
      <c r="D926" s="12"/>
      <c r="E926" s="33"/>
      <c r="F926" s="34"/>
      <c r="G926" s="35"/>
      <c r="H926" s="36"/>
      <c r="I926" s="2">
        <v>920</v>
      </c>
      <c r="J926" s="76">
        <f>SUMIF(Entrada!$D$7:$D$3006,D926,Entrada!$H$7:$H$3006)</f>
        <v>0</v>
      </c>
      <c r="K926" s="76" t="e">
        <f>SUMIF(Entrada!$D$7:$D$3006,PG!D926,Entrada!$L$7:$L$3006)/SUMIF(Entrada!$D$7:$D$3006,PG!D926,Entrada!$H$7:$H$3006)</f>
        <v>#DIV/0!</v>
      </c>
      <c r="L926" s="76">
        <f>SUMIF(Saída!$D$7:$D$3006,PG!D926,Saída!$G$7:$G$3006)</f>
        <v>0</v>
      </c>
      <c r="M926" s="76">
        <f>SUMIF(Saída!$D$7:$D$3006,PG!D926,Saída!$I$7:$I$3006)</f>
        <v>0</v>
      </c>
      <c r="N926" s="77">
        <f t="shared" si="56"/>
        <v>0</v>
      </c>
      <c r="O926" s="77">
        <f t="shared" si="57"/>
        <v>0</v>
      </c>
      <c r="P926" s="78">
        <f t="shared" si="58"/>
        <v>0</v>
      </c>
      <c r="Q926" s="99" t="str">
        <f t="shared" si="59"/>
        <v/>
      </c>
      <c r="R926" s="99"/>
      <c r="S926" s="69"/>
      <c r="T926" s="69"/>
      <c r="U926" s="69"/>
      <c r="V926" s="69"/>
      <c r="W926" s="69"/>
      <c r="X926" s="69"/>
      <c r="Y926" s="69"/>
      <c r="Z926" s="69"/>
    </row>
    <row r="927" spans="3:26" ht="30" customHeight="1">
      <c r="C927" s="32"/>
      <c r="D927" s="12"/>
      <c r="E927" s="33"/>
      <c r="F927" s="34"/>
      <c r="G927" s="35"/>
      <c r="H927" s="36"/>
      <c r="I927" s="2">
        <v>921</v>
      </c>
      <c r="J927" s="76">
        <f>SUMIF(Entrada!$D$7:$D$3006,D927,Entrada!$H$7:$H$3006)</f>
        <v>0</v>
      </c>
      <c r="K927" s="76" t="e">
        <f>SUMIF(Entrada!$D$7:$D$3006,PG!D927,Entrada!$L$7:$L$3006)/SUMIF(Entrada!$D$7:$D$3006,PG!D927,Entrada!$H$7:$H$3006)</f>
        <v>#DIV/0!</v>
      </c>
      <c r="L927" s="76">
        <f>SUMIF(Saída!$D$7:$D$3006,PG!D927,Saída!$G$7:$G$3006)</f>
        <v>0</v>
      </c>
      <c r="M927" s="76">
        <f>SUMIF(Saída!$D$7:$D$3006,PG!D927,Saída!$I$7:$I$3006)</f>
        <v>0</v>
      </c>
      <c r="N927" s="77">
        <f t="shared" si="56"/>
        <v>0</v>
      </c>
      <c r="O927" s="77">
        <f t="shared" si="57"/>
        <v>0</v>
      </c>
      <c r="P927" s="78">
        <f t="shared" si="58"/>
        <v>0</v>
      </c>
      <c r="Q927" s="99" t="str">
        <f t="shared" si="59"/>
        <v/>
      </c>
      <c r="R927" s="99"/>
      <c r="S927" s="69"/>
      <c r="T927" s="69"/>
      <c r="U927" s="69"/>
      <c r="V927" s="69"/>
      <c r="W927" s="69"/>
      <c r="X927" s="69"/>
      <c r="Y927" s="69"/>
      <c r="Z927" s="69"/>
    </row>
    <row r="928" spans="3:26" ht="30" customHeight="1">
      <c r="C928" s="32"/>
      <c r="D928" s="12"/>
      <c r="E928" s="33"/>
      <c r="F928" s="34"/>
      <c r="G928" s="35"/>
      <c r="H928" s="36"/>
      <c r="I928" s="2">
        <v>922</v>
      </c>
      <c r="J928" s="76">
        <f>SUMIF(Entrada!$D$7:$D$3006,D928,Entrada!$H$7:$H$3006)</f>
        <v>0</v>
      </c>
      <c r="K928" s="76" t="e">
        <f>SUMIF(Entrada!$D$7:$D$3006,PG!D928,Entrada!$L$7:$L$3006)/SUMIF(Entrada!$D$7:$D$3006,PG!D928,Entrada!$H$7:$H$3006)</f>
        <v>#DIV/0!</v>
      </c>
      <c r="L928" s="76">
        <f>SUMIF(Saída!$D$7:$D$3006,PG!D928,Saída!$G$7:$G$3006)</f>
        <v>0</v>
      </c>
      <c r="M928" s="76">
        <f>SUMIF(Saída!$D$7:$D$3006,PG!D928,Saída!$I$7:$I$3006)</f>
        <v>0</v>
      </c>
      <c r="N928" s="77">
        <f t="shared" si="56"/>
        <v>0</v>
      </c>
      <c r="O928" s="77">
        <f t="shared" si="57"/>
        <v>0</v>
      </c>
      <c r="P928" s="78">
        <f t="shared" si="58"/>
        <v>0</v>
      </c>
      <c r="Q928" s="99" t="str">
        <f t="shared" si="59"/>
        <v/>
      </c>
      <c r="R928" s="99"/>
      <c r="S928" s="69"/>
      <c r="T928" s="69"/>
      <c r="U928" s="69"/>
      <c r="V928" s="69"/>
      <c r="W928" s="69"/>
      <c r="X928" s="69"/>
      <c r="Y928" s="69"/>
      <c r="Z928" s="69"/>
    </row>
    <row r="929" spans="3:26" ht="30" customHeight="1">
      <c r="C929" s="32"/>
      <c r="D929" s="12"/>
      <c r="E929" s="33"/>
      <c r="F929" s="34"/>
      <c r="G929" s="35"/>
      <c r="H929" s="36"/>
      <c r="I929" s="2">
        <v>923</v>
      </c>
      <c r="J929" s="76">
        <f>SUMIF(Entrada!$D$7:$D$3006,D929,Entrada!$H$7:$H$3006)</f>
        <v>0</v>
      </c>
      <c r="K929" s="76" t="e">
        <f>SUMIF(Entrada!$D$7:$D$3006,PG!D929,Entrada!$L$7:$L$3006)/SUMIF(Entrada!$D$7:$D$3006,PG!D929,Entrada!$H$7:$H$3006)</f>
        <v>#DIV/0!</v>
      </c>
      <c r="L929" s="76">
        <f>SUMIF(Saída!$D$7:$D$3006,PG!D929,Saída!$G$7:$G$3006)</f>
        <v>0</v>
      </c>
      <c r="M929" s="76">
        <f>SUMIF(Saída!$D$7:$D$3006,PG!D929,Saída!$I$7:$I$3006)</f>
        <v>0</v>
      </c>
      <c r="N929" s="77">
        <f t="shared" si="56"/>
        <v>0</v>
      </c>
      <c r="O929" s="77">
        <f t="shared" si="57"/>
        <v>0</v>
      </c>
      <c r="P929" s="78">
        <f t="shared" si="58"/>
        <v>0</v>
      </c>
      <c r="Q929" s="99" t="str">
        <f t="shared" si="59"/>
        <v/>
      </c>
      <c r="R929" s="99"/>
      <c r="S929" s="69"/>
      <c r="T929" s="69"/>
      <c r="U929" s="69"/>
      <c r="V929" s="69"/>
      <c r="W929" s="69"/>
      <c r="X929" s="69"/>
      <c r="Y929" s="69"/>
      <c r="Z929" s="69"/>
    </row>
    <row r="930" spans="3:26" ht="30" customHeight="1">
      <c r="C930" s="32"/>
      <c r="D930" s="12"/>
      <c r="E930" s="33"/>
      <c r="F930" s="34"/>
      <c r="G930" s="35"/>
      <c r="H930" s="36"/>
      <c r="I930" s="2">
        <v>924</v>
      </c>
      <c r="J930" s="76">
        <f>SUMIF(Entrada!$D$7:$D$3006,D930,Entrada!$H$7:$H$3006)</f>
        <v>0</v>
      </c>
      <c r="K930" s="76" t="e">
        <f>SUMIF(Entrada!$D$7:$D$3006,PG!D930,Entrada!$L$7:$L$3006)/SUMIF(Entrada!$D$7:$D$3006,PG!D930,Entrada!$H$7:$H$3006)</f>
        <v>#DIV/0!</v>
      </c>
      <c r="L930" s="76">
        <f>SUMIF(Saída!$D$7:$D$3006,PG!D930,Saída!$G$7:$G$3006)</f>
        <v>0</v>
      </c>
      <c r="M930" s="76">
        <f>SUMIF(Saída!$D$7:$D$3006,PG!D930,Saída!$I$7:$I$3006)</f>
        <v>0</v>
      </c>
      <c r="N930" s="77">
        <f t="shared" si="56"/>
        <v>0</v>
      </c>
      <c r="O930" s="77">
        <f t="shared" si="57"/>
        <v>0</v>
      </c>
      <c r="P930" s="78">
        <f t="shared" si="58"/>
        <v>0</v>
      </c>
      <c r="Q930" s="99" t="str">
        <f t="shared" si="59"/>
        <v/>
      </c>
      <c r="R930" s="99"/>
      <c r="S930" s="69"/>
      <c r="T930" s="69"/>
      <c r="U930" s="69"/>
      <c r="V930" s="69"/>
      <c r="W930" s="69"/>
      <c r="X930" s="69"/>
      <c r="Y930" s="69"/>
      <c r="Z930" s="69"/>
    </row>
    <row r="931" spans="3:26" ht="30" customHeight="1">
      <c r="C931" s="32"/>
      <c r="D931" s="12"/>
      <c r="E931" s="33"/>
      <c r="F931" s="34"/>
      <c r="G931" s="35"/>
      <c r="H931" s="36"/>
      <c r="I931" s="2">
        <v>925</v>
      </c>
      <c r="J931" s="76">
        <f>SUMIF(Entrada!$D$7:$D$3006,D931,Entrada!$H$7:$H$3006)</f>
        <v>0</v>
      </c>
      <c r="K931" s="76" t="e">
        <f>SUMIF(Entrada!$D$7:$D$3006,PG!D931,Entrada!$L$7:$L$3006)/SUMIF(Entrada!$D$7:$D$3006,PG!D931,Entrada!$H$7:$H$3006)</f>
        <v>#DIV/0!</v>
      </c>
      <c r="L931" s="76">
        <f>SUMIF(Saída!$D$7:$D$3006,PG!D931,Saída!$G$7:$G$3006)</f>
        <v>0</v>
      </c>
      <c r="M931" s="76">
        <f>SUMIF(Saída!$D$7:$D$3006,PG!D931,Saída!$I$7:$I$3006)</f>
        <v>0</v>
      </c>
      <c r="N931" s="77">
        <f t="shared" si="56"/>
        <v>0</v>
      </c>
      <c r="O931" s="77">
        <f t="shared" si="57"/>
        <v>0</v>
      </c>
      <c r="P931" s="78">
        <f t="shared" si="58"/>
        <v>0</v>
      </c>
      <c r="Q931" s="99" t="str">
        <f t="shared" si="59"/>
        <v/>
      </c>
      <c r="R931" s="99"/>
      <c r="S931" s="69"/>
      <c r="T931" s="69"/>
      <c r="U931" s="69"/>
      <c r="V931" s="69"/>
      <c r="W931" s="69"/>
      <c r="X931" s="69"/>
      <c r="Y931" s="69"/>
      <c r="Z931" s="69"/>
    </row>
    <row r="932" spans="3:26" ht="30" customHeight="1">
      <c r="C932" s="32"/>
      <c r="D932" s="12"/>
      <c r="E932" s="33"/>
      <c r="F932" s="34"/>
      <c r="G932" s="35"/>
      <c r="H932" s="36"/>
      <c r="I932" s="2">
        <v>926</v>
      </c>
      <c r="J932" s="76">
        <f>SUMIF(Entrada!$D$7:$D$3006,D932,Entrada!$H$7:$H$3006)</f>
        <v>0</v>
      </c>
      <c r="K932" s="76" t="e">
        <f>SUMIF(Entrada!$D$7:$D$3006,PG!D932,Entrada!$L$7:$L$3006)/SUMIF(Entrada!$D$7:$D$3006,PG!D932,Entrada!$H$7:$H$3006)</f>
        <v>#DIV/0!</v>
      </c>
      <c r="L932" s="76">
        <f>SUMIF(Saída!$D$7:$D$3006,PG!D932,Saída!$G$7:$G$3006)</f>
        <v>0</v>
      </c>
      <c r="M932" s="76">
        <f>SUMIF(Saída!$D$7:$D$3006,PG!D932,Saída!$I$7:$I$3006)</f>
        <v>0</v>
      </c>
      <c r="N932" s="77">
        <f t="shared" si="56"/>
        <v>0</v>
      </c>
      <c r="O932" s="77">
        <f t="shared" si="57"/>
        <v>0</v>
      </c>
      <c r="P932" s="78">
        <f t="shared" si="58"/>
        <v>0</v>
      </c>
      <c r="Q932" s="99" t="str">
        <f t="shared" si="59"/>
        <v/>
      </c>
      <c r="R932" s="99"/>
      <c r="S932" s="69"/>
      <c r="T932" s="69"/>
      <c r="U932" s="69"/>
      <c r="V932" s="69"/>
      <c r="W932" s="69"/>
      <c r="X932" s="69"/>
      <c r="Y932" s="69"/>
      <c r="Z932" s="69"/>
    </row>
    <row r="933" spans="3:26" ht="30" customHeight="1">
      <c r="C933" s="32"/>
      <c r="D933" s="12"/>
      <c r="E933" s="33"/>
      <c r="F933" s="34"/>
      <c r="G933" s="35"/>
      <c r="H933" s="36"/>
      <c r="I933" s="2">
        <v>927</v>
      </c>
      <c r="J933" s="76">
        <f>SUMIF(Entrada!$D$7:$D$3006,D933,Entrada!$H$7:$H$3006)</f>
        <v>0</v>
      </c>
      <c r="K933" s="76" t="e">
        <f>SUMIF(Entrada!$D$7:$D$3006,PG!D933,Entrada!$L$7:$L$3006)/SUMIF(Entrada!$D$7:$D$3006,PG!D933,Entrada!$H$7:$H$3006)</f>
        <v>#DIV/0!</v>
      </c>
      <c r="L933" s="76">
        <f>SUMIF(Saída!$D$7:$D$3006,PG!D933,Saída!$G$7:$G$3006)</f>
        <v>0</v>
      </c>
      <c r="M933" s="76">
        <f>SUMIF(Saída!$D$7:$D$3006,PG!D933,Saída!$I$7:$I$3006)</f>
        <v>0</v>
      </c>
      <c r="N933" s="77">
        <f t="shared" si="56"/>
        <v>0</v>
      </c>
      <c r="O933" s="77">
        <f t="shared" si="57"/>
        <v>0</v>
      </c>
      <c r="P933" s="78">
        <f t="shared" si="58"/>
        <v>0</v>
      </c>
      <c r="Q933" s="99" t="str">
        <f t="shared" si="59"/>
        <v/>
      </c>
      <c r="R933" s="99"/>
      <c r="S933" s="69"/>
      <c r="T933" s="69"/>
      <c r="U933" s="69"/>
      <c r="V933" s="69"/>
      <c r="W933" s="69"/>
      <c r="X933" s="69"/>
      <c r="Y933" s="69"/>
      <c r="Z933" s="69"/>
    </row>
    <row r="934" spans="3:26" ht="30" customHeight="1">
      <c r="C934" s="32"/>
      <c r="D934" s="12"/>
      <c r="E934" s="33"/>
      <c r="F934" s="34"/>
      <c r="G934" s="35"/>
      <c r="H934" s="36"/>
      <c r="I934" s="2">
        <v>928</v>
      </c>
      <c r="J934" s="76">
        <f>SUMIF(Entrada!$D$7:$D$3006,D934,Entrada!$H$7:$H$3006)</f>
        <v>0</v>
      </c>
      <c r="K934" s="76" t="e">
        <f>SUMIF(Entrada!$D$7:$D$3006,PG!D934,Entrada!$L$7:$L$3006)/SUMIF(Entrada!$D$7:$D$3006,PG!D934,Entrada!$H$7:$H$3006)</f>
        <v>#DIV/0!</v>
      </c>
      <c r="L934" s="76">
        <f>SUMIF(Saída!$D$7:$D$3006,PG!D934,Saída!$G$7:$G$3006)</f>
        <v>0</v>
      </c>
      <c r="M934" s="76">
        <f>SUMIF(Saída!$D$7:$D$3006,PG!D934,Saída!$I$7:$I$3006)</f>
        <v>0</v>
      </c>
      <c r="N934" s="77">
        <f t="shared" si="56"/>
        <v>0</v>
      </c>
      <c r="O934" s="77">
        <f t="shared" si="57"/>
        <v>0</v>
      </c>
      <c r="P934" s="78">
        <f t="shared" si="58"/>
        <v>0</v>
      </c>
      <c r="Q934" s="99" t="str">
        <f t="shared" si="59"/>
        <v/>
      </c>
      <c r="R934" s="99"/>
      <c r="S934" s="69"/>
      <c r="T934" s="69"/>
      <c r="U934" s="69"/>
      <c r="V934" s="69"/>
      <c r="W934" s="69"/>
      <c r="X934" s="69"/>
      <c r="Y934" s="69"/>
      <c r="Z934" s="69"/>
    </row>
    <row r="935" spans="3:26" ht="30" customHeight="1">
      <c r="C935" s="32"/>
      <c r="D935" s="12"/>
      <c r="E935" s="33"/>
      <c r="F935" s="34"/>
      <c r="G935" s="35"/>
      <c r="H935" s="36"/>
      <c r="I935" s="2">
        <v>929</v>
      </c>
      <c r="J935" s="76">
        <f>SUMIF(Entrada!$D$7:$D$3006,D935,Entrada!$H$7:$H$3006)</f>
        <v>0</v>
      </c>
      <c r="K935" s="76" t="e">
        <f>SUMIF(Entrada!$D$7:$D$3006,PG!D935,Entrada!$L$7:$L$3006)/SUMIF(Entrada!$D$7:$D$3006,PG!D935,Entrada!$H$7:$H$3006)</f>
        <v>#DIV/0!</v>
      </c>
      <c r="L935" s="76">
        <f>SUMIF(Saída!$D$7:$D$3006,PG!D935,Saída!$G$7:$G$3006)</f>
        <v>0</v>
      </c>
      <c r="M935" s="76">
        <f>SUMIF(Saída!$D$7:$D$3006,PG!D935,Saída!$I$7:$I$3006)</f>
        <v>0</v>
      </c>
      <c r="N935" s="77">
        <f t="shared" si="56"/>
        <v>0</v>
      </c>
      <c r="O935" s="77">
        <f t="shared" si="57"/>
        <v>0</v>
      </c>
      <c r="P935" s="78">
        <f t="shared" si="58"/>
        <v>0</v>
      </c>
      <c r="Q935" s="99" t="str">
        <f t="shared" si="59"/>
        <v/>
      </c>
      <c r="R935" s="99"/>
      <c r="S935" s="69"/>
      <c r="T935" s="69"/>
      <c r="U935" s="69"/>
      <c r="V935" s="69"/>
      <c r="W935" s="69"/>
      <c r="X935" s="69"/>
      <c r="Y935" s="69"/>
      <c r="Z935" s="69"/>
    </row>
    <row r="936" spans="3:26" ht="30" customHeight="1">
      <c r="C936" s="32"/>
      <c r="D936" s="12"/>
      <c r="E936" s="33"/>
      <c r="F936" s="34"/>
      <c r="G936" s="35"/>
      <c r="H936" s="36"/>
      <c r="I936" s="2">
        <v>930</v>
      </c>
      <c r="J936" s="76">
        <f>SUMIF(Entrada!$D$7:$D$3006,D936,Entrada!$H$7:$H$3006)</f>
        <v>0</v>
      </c>
      <c r="K936" s="76" t="e">
        <f>SUMIF(Entrada!$D$7:$D$3006,PG!D936,Entrada!$L$7:$L$3006)/SUMIF(Entrada!$D$7:$D$3006,PG!D936,Entrada!$H$7:$H$3006)</f>
        <v>#DIV/0!</v>
      </c>
      <c r="L936" s="76">
        <f>SUMIF(Saída!$D$7:$D$3006,PG!D936,Saída!$G$7:$G$3006)</f>
        <v>0</v>
      </c>
      <c r="M936" s="76">
        <f>SUMIF(Saída!$D$7:$D$3006,PG!D936,Saída!$I$7:$I$3006)</f>
        <v>0</v>
      </c>
      <c r="N936" s="77">
        <f t="shared" si="56"/>
        <v>0</v>
      </c>
      <c r="O936" s="77">
        <f t="shared" si="57"/>
        <v>0</v>
      </c>
      <c r="P936" s="78">
        <f t="shared" si="58"/>
        <v>0</v>
      </c>
      <c r="Q936" s="99" t="str">
        <f t="shared" si="59"/>
        <v/>
      </c>
      <c r="R936" s="99"/>
      <c r="S936" s="69"/>
      <c r="T936" s="69"/>
      <c r="U936" s="69"/>
      <c r="V936" s="69"/>
      <c r="W936" s="69"/>
      <c r="X936" s="69"/>
      <c r="Y936" s="69"/>
      <c r="Z936" s="69"/>
    </row>
    <row r="937" spans="3:26" ht="30" customHeight="1">
      <c r="C937" s="32"/>
      <c r="D937" s="12"/>
      <c r="E937" s="33"/>
      <c r="F937" s="34"/>
      <c r="G937" s="35"/>
      <c r="H937" s="36"/>
      <c r="I937" s="2">
        <v>931</v>
      </c>
      <c r="J937" s="76">
        <f>SUMIF(Entrada!$D$7:$D$3006,D937,Entrada!$H$7:$H$3006)</f>
        <v>0</v>
      </c>
      <c r="K937" s="76" t="e">
        <f>SUMIF(Entrada!$D$7:$D$3006,PG!D937,Entrada!$L$7:$L$3006)/SUMIF(Entrada!$D$7:$D$3006,PG!D937,Entrada!$H$7:$H$3006)</f>
        <v>#DIV/0!</v>
      </c>
      <c r="L937" s="76">
        <f>SUMIF(Saída!$D$7:$D$3006,PG!D937,Saída!$G$7:$G$3006)</f>
        <v>0</v>
      </c>
      <c r="M937" s="76">
        <f>SUMIF(Saída!$D$7:$D$3006,PG!D937,Saída!$I$7:$I$3006)</f>
        <v>0</v>
      </c>
      <c r="N937" s="77">
        <f t="shared" si="56"/>
        <v>0</v>
      </c>
      <c r="O937" s="77">
        <f t="shared" si="57"/>
        <v>0</v>
      </c>
      <c r="P937" s="78">
        <f t="shared" si="58"/>
        <v>0</v>
      </c>
      <c r="Q937" s="99" t="str">
        <f t="shared" si="59"/>
        <v/>
      </c>
      <c r="R937" s="99"/>
      <c r="S937" s="69"/>
      <c r="T937" s="69"/>
      <c r="U937" s="69"/>
      <c r="V937" s="69"/>
      <c r="W937" s="69"/>
      <c r="X937" s="69"/>
      <c r="Y937" s="69"/>
      <c r="Z937" s="69"/>
    </row>
    <row r="938" spans="3:26" ht="30" customHeight="1">
      <c r="C938" s="32"/>
      <c r="D938" s="12"/>
      <c r="E938" s="33"/>
      <c r="F938" s="34"/>
      <c r="G938" s="35"/>
      <c r="H938" s="36"/>
      <c r="I938" s="2">
        <v>932</v>
      </c>
      <c r="J938" s="76">
        <f>SUMIF(Entrada!$D$7:$D$3006,D938,Entrada!$H$7:$H$3006)</f>
        <v>0</v>
      </c>
      <c r="K938" s="76" t="e">
        <f>SUMIF(Entrada!$D$7:$D$3006,PG!D938,Entrada!$L$7:$L$3006)/SUMIF(Entrada!$D$7:$D$3006,PG!D938,Entrada!$H$7:$H$3006)</f>
        <v>#DIV/0!</v>
      </c>
      <c r="L938" s="76">
        <f>SUMIF(Saída!$D$7:$D$3006,PG!D938,Saída!$G$7:$G$3006)</f>
        <v>0</v>
      </c>
      <c r="M938" s="76">
        <f>SUMIF(Saída!$D$7:$D$3006,PG!D938,Saída!$I$7:$I$3006)</f>
        <v>0</v>
      </c>
      <c r="N938" s="77">
        <f t="shared" si="56"/>
        <v>0</v>
      </c>
      <c r="O938" s="77">
        <f t="shared" si="57"/>
        <v>0</v>
      </c>
      <c r="P938" s="78">
        <f t="shared" si="58"/>
        <v>0</v>
      </c>
      <c r="Q938" s="99" t="str">
        <f t="shared" si="59"/>
        <v/>
      </c>
      <c r="R938" s="99"/>
      <c r="S938" s="69"/>
      <c r="T938" s="69"/>
      <c r="U938" s="69"/>
      <c r="V938" s="69"/>
      <c r="W938" s="69"/>
      <c r="X938" s="69"/>
      <c r="Y938" s="69"/>
      <c r="Z938" s="69"/>
    </row>
    <row r="939" spans="3:26" ht="30" customHeight="1">
      <c r="C939" s="32"/>
      <c r="D939" s="12"/>
      <c r="E939" s="33"/>
      <c r="F939" s="34"/>
      <c r="G939" s="35"/>
      <c r="H939" s="36"/>
      <c r="I939" s="2">
        <v>933</v>
      </c>
      <c r="J939" s="76">
        <f>SUMIF(Entrada!$D$7:$D$3006,D939,Entrada!$H$7:$H$3006)</f>
        <v>0</v>
      </c>
      <c r="K939" s="76" t="e">
        <f>SUMIF(Entrada!$D$7:$D$3006,PG!D939,Entrada!$L$7:$L$3006)/SUMIF(Entrada!$D$7:$D$3006,PG!D939,Entrada!$H$7:$H$3006)</f>
        <v>#DIV/0!</v>
      </c>
      <c r="L939" s="76">
        <f>SUMIF(Saída!$D$7:$D$3006,PG!D939,Saída!$G$7:$G$3006)</f>
        <v>0</v>
      </c>
      <c r="M939" s="76">
        <f>SUMIF(Saída!$D$7:$D$3006,PG!D939,Saída!$I$7:$I$3006)</f>
        <v>0</v>
      </c>
      <c r="N939" s="77">
        <f t="shared" si="56"/>
        <v>0</v>
      </c>
      <c r="O939" s="77">
        <f t="shared" si="57"/>
        <v>0</v>
      </c>
      <c r="P939" s="78">
        <f t="shared" si="58"/>
        <v>0</v>
      </c>
      <c r="Q939" s="99" t="str">
        <f t="shared" si="59"/>
        <v/>
      </c>
      <c r="R939" s="99"/>
      <c r="S939" s="69"/>
      <c r="T939" s="69"/>
      <c r="U939" s="69"/>
      <c r="V939" s="69"/>
      <c r="W939" s="69"/>
      <c r="X939" s="69"/>
      <c r="Y939" s="69"/>
      <c r="Z939" s="69"/>
    </row>
    <row r="940" spans="3:26" ht="30" customHeight="1">
      <c r="C940" s="32"/>
      <c r="D940" s="12"/>
      <c r="E940" s="33"/>
      <c r="F940" s="34"/>
      <c r="G940" s="35"/>
      <c r="H940" s="36"/>
      <c r="I940" s="2">
        <v>934</v>
      </c>
      <c r="J940" s="76">
        <f>SUMIF(Entrada!$D$7:$D$3006,D940,Entrada!$H$7:$H$3006)</f>
        <v>0</v>
      </c>
      <c r="K940" s="76" t="e">
        <f>SUMIF(Entrada!$D$7:$D$3006,PG!D940,Entrada!$L$7:$L$3006)/SUMIF(Entrada!$D$7:$D$3006,PG!D940,Entrada!$H$7:$H$3006)</f>
        <v>#DIV/0!</v>
      </c>
      <c r="L940" s="76">
        <f>SUMIF(Saída!$D$7:$D$3006,PG!D940,Saída!$G$7:$G$3006)</f>
        <v>0</v>
      </c>
      <c r="M940" s="76">
        <f>SUMIF(Saída!$D$7:$D$3006,PG!D940,Saída!$I$7:$I$3006)</f>
        <v>0</v>
      </c>
      <c r="N940" s="77">
        <f t="shared" si="56"/>
        <v>0</v>
      </c>
      <c r="O940" s="77">
        <f t="shared" si="57"/>
        <v>0</v>
      </c>
      <c r="P940" s="78">
        <f t="shared" si="58"/>
        <v>0</v>
      </c>
      <c r="Q940" s="99" t="str">
        <f t="shared" si="59"/>
        <v/>
      </c>
      <c r="R940" s="99"/>
      <c r="S940" s="69"/>
      <c r="T940" s="69"/>
      <c r="U940" s="69"/>
      <c r="V940" s="69"/>
      <c r="W940" s="69"/>
      <c r="X940" s="69"/>
      <c r="Y940" s="69"/>
      <c r="Z940" s="69"/>
    </row>
    <row r="941" spans="3:26" ht="30" customHeight="1">
      <c r="C941" s="32"/>
      <c r="D941" s="12"/>
      <c r="E941" s="33"/>
      <c r="F941" s="34"/>
      <c r="G941" s="35"/>
      <c r="H941" s="36"/>
      <c r="I941" s="2">
        <v>935</v>
      </c>
      <c r="J941" s="76">
        <f>SUMIF(Entrada!$D$7:$D$3006,D941,Entrada!$H$7:$H$3006)</f>
        <v>0</v>
      </c>
      <c r="K941" s="76" t="e">
        <f>SUMIF(Entrada!$D$7:$D$3006,PG!D941,Entrada!$L$7:$L$3006)/SUMIF(Entrada!$D$7:$D$3006,PG!D941,Entrada!$H$7:$H$3006)</f>
        <v>#DIV/0!</v>
      </c>
      <c r="L941" s="76">
        <f>SUMIF(Saída!$D$7:$D$3006,PG!D941,Saída!$G$7:$G$3006)</f>
        <v>0</v>
      </c>
      <c r="M941" s="76">
        <f>SUMIF(Saída!$D$7:$D$3006,PG!D941,Saída!$I$7:$I$3006)</f>
        <v>0</v>
      </c>
      <c r="N941" s="77">
        <f t="shared" si="56"/>
        <v>0</v>
      </c>
      <c r="O941" s="77">
        <f t="shared" si="57"/>
        <v>0</v>
      </c>
      <c r="P941" s="78">
        <f t="shared" si="58"/>
        <v>0</v>
      </c>
      <c r="Q941" s="99" t="str">
        <f t="shared" si="59"/>
        <v/>
      </c>
      <c r="R941" s="99"/>
      <c r="S941" s="69"/>
      <c r="T941" s="69"/>
      <c r="U941" s="69"/>
      <c r="V941" s="69"/>
      <c r="W941" s="69"/>
      <c r="X941" s="69"/>
      <c r="Y941" s="69"/>
      <c r="Z941" s="69"/>
    </row>
    <row r="942" spans="3:26" ht="30" customHeight="1">
      <c r="C942" s="32"/>
      <c r="D942" s="12"/>
      <c r="E942" s="33"/>
      <c r="F942" s="34"/>
      <c r="G942" s="35"/>
      <c r="H942" s="36"/>
      <c r="I942" s="2">
        <v>936</v>
      </c>
      <c r="J942" s="76">
        <f>SUMIF(Entrada!$D$7:$D$3006,D942,Entrada!$H$7:$H$3006)</f>
        <v>0</v>
      </c>
      <c r="K942" s="76" t="e">
        <f>SUMIF(Entrada!$D$7:$D$3006,PG!D942,Entrada!$L$7:$L$3006)/SUMIF(Entrada!$D$7:$D$3006,PG!D942,Entrada!$H$7:$H$3006)</f>
        <v>#DIV/0!</v>
      </c>
      <c r="L942" s="76">
        <f>SUMIF(Saída!$D$7:$D$3006,PG!D942,Saída!$G$7:$G$3006)</f>
        <v>0</v>
      </c>
      <c r="M942" s="76">
        <f>SUMIF(Saída!$D$7:$D$3006,PG!D942,Saída!$I$7:$I$3006)</f>
        <v>0</v>
      </c>
      <c r="N942" s="77">
        <f t="shared" si="56"/>
        <v>0</v>
      </c>
      <c r="O942" s="77">
        <f t="shared" si="57"/>
        <v>0</v>
      </c>
      <c r="P942" s="78">
        <f t="shared" si="58"/>
        <v>0</v>
      </c>
      <c r="Q942" s="99" t="str">
        <f t="shared" si="59"/>
        <v/>
      </c>
      <c r="R942" s="99"/>
      <c r="S942" s="69"/>
      <c r="T942" s="69"/>
      <c r="U942" s="69"/>
      <c r="V942" s="69"/>
      <c r="W942" s="69"/>
      <c r="X942" s="69"/>
      <c r="Y942" s="69"/>
      <c r="Z942" s="69"/>
    </row>
    <row r="943" spans="3:26" ht="30" customHeight="1">
      <c r="C943" s="32"/>
      <c r="D943" s="12"/>
      <c r="E943" s="33"/>
      <c r="F943" s="34"/>
      <c r="G943" s="35"/>
      <c r="H943" s="36"/>
      <c r="I943" s="2">
        <v>937</v>
      </c>
      <c r="J943" s="76">
        <f>SUMIF(Entrada!$D$7:$D$3006,D943,Entrada!$H$7:$H$3006)</f>
        <v>0</v>
      </c>
      <c r="K943" s="76" t="e">
        <f>SUMIF(Entrada!$D$7:$D$3006,PG!D943,Entrada!$L$7:$L$3006)/SUMIF(Entrada!$D$7:$D$3006,PG!D943,Entrada!$H$7:$H$3006)</f>
        <v>#DIV/0!</v>
      </c>
      <c r="L943" s="76">
        <f>SUMIF(Saída!$D$7:$D$3006,PG!D943,Saída!$G$7:$G$3006)</f>
        <v>0</v>
      </c>
      <c r="M943" s="76">
        <f>SUMIF(Saída!$D$7:$D$3006,PG!D943,Saída!$I$7:$I$3006)</f>
        <v>0</v>
      </c>
      <c r="N943" s="77">
        <f t="shared" si="56"/>
        <v>0</v>
      </c>
      <c r="O943" s="77">
        <f t="shared" si="57"/>
        <v>0</v>
      </c>
      <c r="P943" s="78">
        <f t="shared" si="58"/>
        <v>0</v>
      </c>
      <c r="Q943" s="99" t="str">
        <f t="shared" si="59"/>
        <v/>
      </c>
      <c r="R943" s="99"/>
      <c r="S943" s="69"/>
      <c r="T943" s="69"/>
      <c r="U943" s="69"/>
      <c r="V943" s="69"/>
      <c r="W943" s="69"/>
      <c r="X943" s="69"/>
      <c r="Y943" s="69"/>
      <c r="Z943" s="69"/>
    </row>
    <row r="944" spans="3:26" ht="30" customHeight="1">
      <c r="C944" s="32"/>
      <c r="D944" s="12"/>
      <c r="E944" s="33"/>
      <c r="F944" s="34"/>
      <c r="G944" s="35"/>
      <c r="H944" s="36"/>
      <c r="I944" s="2">
        <v>938</v>
      </c>
      <c r="J944" s="76">
        <f>SUMIF(Entrada!$D$7:$D$3006,D944,Entrada!$H$7:$H$3006)</f>
        <v>0</v>
      </c>
      <c r="K944" s="76" t="e">
        <f>SUMIF(Entrada!$D$7:$D$3006,PG!D944,Entrada!$L$7:$L$3006)/SUMIF(Entrada!$D$7:$D$3006,PG!D944,Entrada!$H$7:$H$3006)</f>
        <v>#DIV/0!</v>
      </c>
      <c r="L944" s="76">
        <f>SUMIF(Saída!$D$7:$D$3006,PG!D944,Saída!$G$7:$G$3006)</f>
        <v>0</v>
      </c>
      <c r="M944" s="76">
        <f>SUMIF(Saída!$D$7:$D$3006,PG!D944,Saída!$I$7:$I$3006)</f>
        <v>0</v>
      </c>
      <c r="N944" s="77">
        <f t="shared" si="56"/>
        <v>0</v>
      </c>
      <c r="O944" s="77">
        <f t="shared" si="57"/>
        <v>0</v>
      </c>
      <c r="P944" s="78">
        <f t="shared" si="58"/>
        <v>0</v>
      </c>
      <c r="Q944" s="99" t="str">
        <f t="shared" si="59"/>
        <v/>
      </c>
      <c r="R944" s="99"/>
      <c r="S944" s="69"/>
      <c r="T944" s="69"/>
      <c r="U944" s="69"/>
      <c r="V944" s="69"/>
      <c r="W944" s="69"/>
      <c r="X944" s="69"/>
      <c r="Y944" s="69"/>
      <c r="Z944" s="69"/>
    </row>
    <row r="945" spans="3:26" ht="30" customHeight="1">
      <c r="C945" s="32"/>
      <c r="D945" s="12"/>
      <c r="E945" s="33"/>
      <c r="F945" s="34"/>
      <c r="G945" s="35"/>
      <c r="H945" s="36"/>
      <c r="I945" s="2">
        <v>939</v>
      </c>
      <c r="J945" s="76">
        <f>SUMIF(Entrada!$D$7:$D$3006,D945,Entrada!$H$7:$H$3006)</f>
        <v>0</v>
      </c>
      <c r="K945" s="76" t="e">
        <f>SUMIF(Entrada!$D$7:$D$3006,PG!D945,Entrada!$L$7:$L$3006)/SUMIF(Entrada!$D$7:$D$3006,PG!D945,Entrada!$H$7:$H$3006)</f>
        <v>#DIV/0!</v>
      </c>
      <c r="L945" s="76">
        <f>SUMIF(Saída!$D$7:$D$3006,PG!D945,Saída!$G$7:$G$3006)</f>
        <v>0</v>
      </c>
      <c r="M945" s="76">
        <f>SUMIF(Saída!$D$7:$D$3006,PG!D945,Saída!$I$7:$I$3006)</f>
        <v>0</v>
      </c>
      <c r="N945" s="77">
        <f t="shared" si="56"/>
        <v>0</v>
      </c>
      <c r="O945" s="77">
        <f t="shared" si="57"/>
        <v>0</v>
      </c>
      <c r="P945" s="78">
        <f t="shared" si="58"/>
        <v>0</v>
      </c>
      <c r="Q945" s="99" t="str">
        <f t="shared" si="59"/>
        <v/>
      </c>
      <c r="R945" s="99"/>
      <c r="S945" s="69"/>
      <c r="T945" s="69"/>
      <c r="U945" s="69"/>
      <c r="V945" s="69"/>
      <c r="W945" s="69"/>
      <c r="X945" s="69"/>
      <c r="Y945" s="69"/>
      <c r="Z945" s="69"/>
    </row>
    <row r="946" spans="3:26" ht="30" customHeight="1">
      <c r="C946" s="32"/>
      <c r="D946" s="12"/>
      <c r="E946" s="33"/>
      <c r="F946" s="34"/>
      <c r="G946" s="35"/>
      <c r="H946" s="36"/>
      <c r="I946" s="2">
        <v>940</v>
      </c>
      <c r="J946" s="76">
        <f>SUMIF(Entrada!$D$7:$D$3006,D946,Entrada!$H$7:$H$3006)</f>
        <v>0</v>
      </c>
      <c r="K946" s="76" t="e">
        <f>SUMIF(Entrada!$D$7:$D$3006,PG!D946,Entrada!$L$7:$L$3006)/SUMIF(Entrada!$D$7:$D$3006,PG!D946,Entrada!$H$7:$H$3006)</f>
        <v>#DIV/0!</v>
      </c>
      <c r="L946" s="76">
        <f>SUMIF(Saída!$D$7:$D$3006,PG!D946,Saída!$G$7:$G$3006)</f>
        <v>0</v>
      </c>
      <c r="M946" s="76">
        <f>SUMIF(Saída!$D$7:$D$3006,PG!D946,Saída!$I$7:$I$3006)</f>
        <v>0</v>
      </c>
      <c r="N946" s="77">
        <f t="shared" si="56"/>
        <v>0</v>
      </c>
      <c r="O946" s="77">
        <f t="shared" si="57"/>
        <v>0</v>
      </c>
      <c r="P946" s="78">
        <f t="shared" si="58"/>
        <v>0</v>
      </c>
      <c r="Q946" s="99" t="str">
        <f t="shared" si="59"/>
        <v/>
      </c>
      <c r="R946" s="99"/>
      <c r="S946" s="69"/>
      <c r="T946" s="69"/>
      <c r="U946" s="69"/>
      <c r="V946" s="69"/>
      <c r="W946" s="69"/>
      <c r="X946" s="69"/>
      <c r="Y946" s="69"/>
      <c r="Z946" s="69"/>
    </row>
    <row r="947" spans="3:26" ht="30" customHeight="1">
      <c r="C947" s="32"/>
      <c r="D947" s="12"/>
      <c r="E947" s="33"/>
      <c r="F947" s="34"/>
      <c r="G947" s="35"/>
      <c r="H947" s="36"/>
      <c r="I947" s="2">
        <v>941</v>
      </c>
      <c r="J947" s="76">
        <f>SUMIF(Entrada!$D$7:$D$3006,D947,Entrada!$H$7:$H$3006)</f>
        <v>0</v>
      </c>
      <c r="K947" s="76" t="e">
        <f>SUMIF(Entrada!$D$7:$D$3006,PG!D947,Entrada!$L$7:$L$3006)/SUMIF(Entrada!$D$7:$D$3006,PG!D947,Entrada!$H$7:$H$3006)</f>
        <v>#DIV/0!</v>
      </c>
      <c r="L947" s="76">
        <f>SUMIF(Saída!$D$7:$D$3006,PG!D947,Saída!$G$7:$G$3006)</f>
        <v>0</v>
      </c>
      <c r="M947" s="76">
        <f>SUMIF(Saída!$D$7:$D$3006,PG!D947,Saída!$I$7:$I$3006)</f>
        <v>0</v>
      </c>
      <c r="N947" s="77">
        <f t="shared" si="56"/>
        <v>0</v>
      </c>
      <c r="O947" s="77">
        <f t="shared" si="57"/>
        <v>0</v>
      </c>
      <c r="P947" s="78">
        <f t="shared" si="58"/>
        <v>0</v>
      </c>
      <c r="Q947" s="99" t="str">
        <f t="shared" si="59"/>
        <v/>
      </c>
      <c r="R947" s="99"/>
      <c r="S947" s="69"/>
      <c r="T947" s="69"/>
      <c r="U947" s="69"/>
      <c r="V947" s="69"/>
      <c r="W947" s="69"/>
      <c r="X947" s="69"/>
      <c r="Y947" s="69"/>
      <c r="Z947" s="69"/>
    </row>
    <row r="948" spans="3:26" ht="30" customHeight="1">
      <c r="C948" s="32"/>
      <c r="D948" s="12"/>
      <c r="E948" s="33"/>
      <c r="F948" s="34"/>
      <c r="G948" s="35"/>
      <c r="H948" s="36"/>
      <c r="I948" s="2">
        <v>942</v>
      </c>
      <c r="J948" s="76">
        <f>SUMIF(Entrada!$D$7:$D$3006,D948,Entrada!$H$7:$H$3006)</f>
        <v>0</v>
      </c>
      <c r="K948" s="76" t="e">
        <f>SUMIF(Entrada!$D$7:$D$3006,PG!D948,Entrada!$L$7:$L$3006)/SUMIF(Entrada!$D$7:$D$3006,PG!D948,Entrada!$H$7:$H$3006)</f>
        <v>#DIV/0!</v>
      </c>
      <c r="L948" s="76">
        <f>SUMIF(Saída!$D$7:$D$3006,PG!D948,Saída!$G$7:$G$3006)</f>
        <v>0</v>
      </c>
      <c r="M948" s="76">
        <f>SUMIF(Saída!$D$7:$D$3006,PG!D948,Saída!$I$7:$I$3006)</f>
        <v>0</v>
      </c>
      <c r="N948" s="77">
        <f t="shared" si="56"/>
        <v>0</v>
      </c>
      <c r="O948" s="77">
        <f t="shared" si="57"/>
        <v>0</v>
      </c>
      <c r="P948" s="78">
        <f t="shared" si="58"/>
        <v>0</v>
      </c>
      <c r="Q948" s="99" t="str">
        <f t="shared" si="59"/>
        <v/>
      </c>
      <c r="R948" s="99"/>
      <c r="S948" s="69"/>
      <c r="T948" s="69"/>
      <c r="U948" s="69"/>
      <c r="V948" s="69"/>
      <c r="W948" s="69"/>
      <c r="X948" s="69"/>
      <c r="Y948" s="69"/>
      <c r="Z948" s="69"/>
    </row>
    <row r="949" spans="3:26" ht="30" customHeight="1">
      <c r="C949" s="32"/>
      <c r="D949" s="12"/>
      <c r="E949" s="33"/>
      <c r="F949" s="34"/>
      <c r="G949" s="35"/>
      <c r="H949" s="36"/>
      <c r="I949" s="2">
        <v>943</v>
      </c>
      <c r="J949" s="76">
        <f>SUMIF(Entrada!$D$7:$D$3006,D949,Entrada!$H$7:$H$3006)</f>
        <v>0</v>
      </c>
      <c r="K949" s="76" t="e">
        <f>SUMIF(Entrada!$D$7:$D$3006,PG!D949,Entrada!$L$7:$L$3006)/SUMIF(Entrada!$D$7:$D$3006,PG!D949,Entrada!$H$7:$H$3006)</f>
        <v>#DIV/0!</v>
      </c>
      <c r="L949" s="76">
        <f>SUMIF(Saída!$D$7:$D$3006,PG!D949,Saída!$G$7:$G$3006)</f>
        <v>0</v>
      </c>
      <c r="M949" s="76">
        <f>SUMIF(Saída!$D$7:$D$3006,PG!D949,Saída!$I$7:$I$3006)</f>
        <v>0</v>
      </c>
      <c r="N949" s="77">
        <f t="shared" si="56"/>
        <v>0</v>
      </c>
      <c r="O949" s="77">
        <f t="shared" si="57"/>
        <v>0</v>
      </c>
      <c r="P949" s="78">
        <f t="shared" si="58"/>
        <v>0</v>
      </c>
      <c r="Q949" s="99" t="str">
        <f t="shared" si="59"/>
        <v/>
      </c>
      <c r="R949" s="99"/>
      <c r="S949" s="69"/>
      <c r="T949" s="69"/>
      <c r="U949" s="69"/>
      <c r="V949" s="69"/>
      <c r="W949" s="69"/>
      <c r="X949" s="69"/>
      <c r="Y949" s="69"/>
      <c r="Z949" s="69"/>
    </row>
    <row r="950" spans="3:26" ht="30" customHeight="1">
      <c r="C950" s="32"/>
      <c r="D950" s="12"/>
      <c r="E950" s="33"/>
      <c r="F950" s="34"/>
      <c r="G950" s="35"/>
      <c r="H950" s="36"/>
      <c r="I950" s="2">
        <v>944</v>
      </c>
      <c r="J950" s="76">
        <f>SUMIF(Entrada!$D$7:$D$3006,D950,Entrada!$H$7:$H$3006)</f>
        <v>0</v>
      </c>
      <c r="K950" s="76" t="e">
        <f>SUMIF(Entrada!$D$7:$D$3006,PG!D950,Entrada!$L$7:$L$3006)/SUMIF(Entrada!$D$7:$D$3006,PG!D950,Entrada!$H$7:$H$3006)</f>
        <v>#DIV/0!</v>
      </c>
      <c r="L950" s="76">
        <f>SUMIF(Saída!$D$7:$D$3006,PG!D950,Saída!$G$7:$G$3006)</f>
        <v>0</v>
      </c>
      <c r="M950" s="76">
        <f>SUMIF(Saída!$D$7:$D$3006,PG!D950,Saída!$I$7:$I$3006)</f>
        <v>0</v>
      </c>
      <c r="N950" s="77">
        <f t="shared" si="56"/>
        <v>0</v>
      </c>
      <c r="O950" s="77">
        <f t="shared" si="57"/>
        <v>0</v>
      </c>
      <c r="P950" s="78">
        <f t="shared" si="58"/>
        <v>0</v>
      </c>
      <c r="Q950" s="99" t="str">
        <f t="shared" si="59"/>
        <v/>
      </c>
      <c r="R950" s="99"/>
      <c r="S950" s="69"/>
      <c r="T950" s="69"/>
      <c r="U950" s="69"/>
      <c r="V950" s="69"/>
      <c r="W950" s="69"/>
      <c r="X950" s="69"/>
      <c r="Y950" s="69"/>
      <c r="Z950" s="69"/>
    </row>
    <row r="951" spans="3:26" ht="30" customHeight="1">
      <c r="C951" s="32"/>
      <c r="D951" s="12"/>
      <c r="E951" s="33"/>
      <c r="F951" s="34"/>
      <c r="G951" s="35"/>
      <c r="H951" s="36"/>
      <c r="I951" s="2">
        <v>945</v>
      </c>
      <c r="J951" s="76">
        <f>SUMIF(Entrada!$D$7:$D$3006,D951,Entrada!$H$7:$H$3006)</f>
        <v>0</v>
      </c>
      <c r="K951" s="76" t="e">
        <f>SUMIF(Entrada!$D$7:$D$3006,PG!D951,Entrada!$L$7:$L$3006)/SUMIF(Entrada!$D$7:$D$3006,PG!D951,Entrada!$H$7:$H$3006)</f>
        <v>#DIV/0!</v>
      </c>
      <c r="L951" s="76">
        <f>SUMIF(Saída!$D$7:$D$3006,PG!D951,Saída!$G$7:$G$3006)</f>
        <v>0</v>
      </c>
      <c r="M951" s="76">
        <f>SUMIF(Saída!$D$7:$D$3006,PG!D951,Saída!$I$7:$I$3006)</f>
        <v>0</v>
      </c>
      <c r="N951" s="77">
        <f t="shared" si="56"/>
        <v>0</v>
      </c>
      <c r="O951" s="77">
        <f t="shared" si="57"/>
        <v>0</v>
      </c>
      <c r="P951" s="78">
        <f t="shared" si="58"/>
        <v>0</v>
      </c>
      <c r="Q951" s="99" t="str">
        <f t="shared" si="59"/>
        <v/>
      </c>
      <c r="R951" s="99"/>
      <c r="S951" s="69"/>
      <c r="T951" s="69"/>
      <c r="U951" s="69"/>
      <c r="V951" s="69"/>
      <c r="W951" s="69"/>
      <c r="X951" s="69"/>
      <c r="Y951" s="69"/>
      <c r="Z951" s="69"/>
    </row>
    <row r="952" spans="3:26" ht="30" customHeight="1">
      <c r="C952" s="32"/>
      <c r="D952" s="12"/>
      <c r="E952" s="33"/>
      <c r="F952" s="34"/>
      <c r="G952" s="35"/>
      <c r="H952" s="36"/>
      <c r="I952" s="2">
        <v>946</v>
      </c>
      <c r="J952" s="76">
        <f>SUMIF(Entrada!$D$7:$D$3006,D952,Entrada!$H$7:$H$3006)</f>
        <v>0</v>
      </c>
      <c r="K952" s="76" t="e">
        <f>SUMIF(Entrada!$D$7:$D$3006,PG!D952,Entrada!$L$7:$L$3006)/SUMIF(Entrada!$D$7:$D$3006,PG!D952,Entrada!$H$7:$H$3006)</f>
        <v>#DIV/0!</v>
      </c>
      <c r="L952" s="76">
        <f>SUMIF(Saída!$D$7:$D$3006,PG!D952,Saída!$G$7:$G$3006)</f>
        <v>0</v>
      </c>
      <c r="M952" s="76">
        <f>SUMIF(Saída!$D$7:$D$3006,PG!D952,Saída!$I$7:$I$3006)</f>
        <v>0</v>
      </c>
      <c r="N952" s="77">
        <f t="shared" si="56"/>
        <v>0</v>
      </c>
      <c r="O952" s="77">
        <f t="shared" si="57"/>
        <v>0</v>
      </c>
      <c r="P952" s="78">
        <f t="shared" si="58"/>
        <v>0</v>
      </c>
      <c r="Q952" s="99" t="str">
        <f t="shared" si="59"/>
        <v/>
      </c>
      <c r="R952" s="99"/>
      <c r="S952" s="69"/>
      <c r="T952" s="69"/>
      <c r="U952" s="69"/>
      <c r="V952" s="69"/>
      <c r="W952" s="69"/>
      <c r="X952" s="69"/>
      <c r="Y952" s="69"/>
      <c r="Z952" s="69"/>
    </row>
    <row r="953" spans="3:26" ht="30" customHeight="1">
      <c r="C953" s="32"/>
      <c r="D953" s="12"/>
      <c r="E953" s="33"/>
      <c r="F953" s="34"/>
      <c r="G953" s="35"/>
      <c r="H953" s="36"/>
      <c r="I953" s="2">
        <v>947</v>
      </c>
      <c r="J953" s="76">
        <f>SUMIF(Entrada!$D$7:$D$3006,D953,Entrada!$H$7:$H$3006)</f>
        <v>0</v>
      </c>
      <c r="K953" s="76" t="e">
        <f>SUMIF(Entrada!$D$7:$D$3006,PG!D953,Entrada!$L$7:$L$3006)/SUMIF(Entrada!$D$7:$D$3006,PG!D953,Entrada!$H$7:$H$3006)</f>
        <v>#DIV/0!</v>
      </c>
      <c r="L953" s="76">
        <f>SUMIF(Saída!$D$7:$D$3006,PG!D953,Saída!$G$7:$G$3006)</f>
        <v>0</v>
      </c>
      <c r="M953" s="76">
        <f>SUMIF(Saída!$D$7:$D$3006,PG!D953,Saída!$I$7:$I$3006)</f>
        <v>0</v>
      </c>
      <c r="N953" s="77">
        <f t="shared" si="56"/>
        <v>0</v>
      </c>
      <c r="O953" s="77">
        <f t="shared" si="57"/>
        <v>0</v>
      </c>
      <c r="P953" s="78">
        <f t="shared" si="58"/>
        <v>0</v>
      </c>
      <c r="Q953" s="99" t="str">
        <f t="shared" si="59"/>
        <v/>
      </c>
      <c r="R953" s="99"/>
      <c r="S953" s="69"/>
      <c r="T953" s="69"/>
      <c r="U953" s="69"/>
      <c r="V953" s="69"/>
      <c r="W953" s="69"/>
      <c r="X953" s="69"/>
      <c r="Y953" s="69"/>
      <c r="Z953" s="69"/>
    </row>
    <row r="954" spans="3:26" ht="30" customHeight="1">
      <c r="C954" s="32"/>
      <c r="D954" s="12"/>
      <c r="E954" s="33"/>
      <c r="F954" s="34"/>
      <c r="G954" s="35"/>
      <c r="H954" s="36"/>
      <c r="I954" s="2">
        <v>948</v>
      </c>
      <c r="J954" s="76">
        <f>SUMIF(Entrada!$D$7:$D$3006,D954,Entrada!$H$7:$H$3006)</f>
        <v>0</v>
      </c>
      <c r="K954" s="76" t="e">
        <f>SUMIF(Entrada!$D$7:$D$3006,PG!D954,Entrada!$L$7:$L$3006)/SUMIF(Entrada!$D$7:$D$3006,PG!D954,Entrada!$H$7:$H$3006)</f>
        <v>#DIV/0!</v>
      </c>
      <c r="L954" s="76">
        <f>SUMIF(Saída!$D$7:$D$3006,PG!D954,Saída!$G$7:$G$3006)</f>
        <v>0</v>
      </c>
      <c r="M954" s="76">
        <f>SUMIF(Saída!$D$7:$D$3006,PG!D954,Saída!$I$7:$I$3006)</f>
        <v>0</v>
      </c>
      <c r="N954" s="77">
        <f t="shared" si="56"/>
        <v>0</v>
      </c>
      <c r="O954" s="77">
        <f t="shared" si="57"/>
        <v>0</v>
      </c>
      <c r="P954" s="78">
        <f t="shared" si="58"/>
        <v>0</v>
      </c>
      <c r="Q954" s="99" t="str">
        <f t="shared" si="59"/>
        <v/>
      </c>
      <c r="R954" s="99"/>
      <c r="S954" s="69"/>
      <c r="T954" s="69"/>
      <c r="U954" s="69"/>
      <c r="V954" s="69"/>
      <c r="W954" s="69"/>
      <c r="X954" s="69"/>
      <c r="Y954" s="69"/>
      <c r="Z954" s="69"/>
    </row>
    <row r="955" spans="3:26" ht="30" customHeight="1">
      <c r="C955" s="32"/>
      <c r="D955" s="12"/>
      <c r="E955" s="33"/>
      <c r="F955" s="34"/>
      <c r="G955" s="35"/>
      <c r="H955" s="36"/>
      <c r="I955" s="2">
        <v>949</v>
      </c>
      <c r="J955" s="76">
        <f>SUMIF(Entrada!$D$7:$D$3006,D955,Entrada!$H$7:$H$3006)</f>
        <v>0</v>
      </c>
      <c r="K955" s="76" t="e">
        <f>SUMIF(Entrada!$D$7:$D$3006,PG!D955,Entrada!$L$7:$L$3006)/SUMIF(Entrada!$D$7:$D$3006,PG!D955,Entrada!$H$7:$H$3006)</f>
        <v>#DIV/0!</v>
      </c>
      <c r="L955" s="76">
        <f>SUMIF(Saída!$D$7:$D$3006,PG!D955,Saída!$G$7:$G$3006)</f>
        <v>0</v>
      </c>
      <c r="M955" s="76">
        <f>SUMIF(Saída!$D$7:$D$3006,PG!D955,Saída!$I$7:$I$3006)</f>
        <v>0</v>
      </c>
      <c r="N955" s="77">
        <f t="shared" si="56"/>
        <v>0</v>
      </c>
      <c r="O955" s="77">
        <f t="shared" si="57"/>
        <v>0</v>
      </c>
      <c r="P955" s="78">
        <f t="shared" si="58"/>
        <v>0</v>
      </c>
      <c r="Q955" s="99" t="str">
        <f t="shared" si="59"/>
        <v/>
      </c>
      <c r="R955" s="99"/>
      <c r="S955" s="69"/>
      <c r="T955" s="69"/>
      <c r="U955" s="69"/>
      <c r="V955" s="69"/>
      <c r="W955" s="69"/>
      <c r="X955" s="69"/>
      <c r="Y955" s="69"/>
      <c r="Z955" s="69"/>
    </row>
    <row r="956" spans="3:26" ht="30" customHeight="1">
      <c r="C956" s="32"/>
      <c r="D956" s="12"/>
      <c r="E956" s="33"/>
      <c r="F956" s="34"/>
      <c r="G956" s="35"/>
      <c r="H956" s="36"/>
      <c r="I956" s="2">
        <v>950</v>
      </c>
      <c r="J956" s="76">
        <f>SUMIF(Entrada!$D$7:$D$3006,D956,Entrada!$H$7:$H$3006)</f>
        <v>0</v>
      </c>
      <c r="K956" s="76" t="e">
        <f>SUMIF(Entrada!$D$7:$D$3006,PG!D956,Entrada!$L$7:$L$3006)/SUMIF(Entrada!$D$7:$D$3006,PG!D956,Entrada!$H$7:$H$3006)</f>
        <v>#DIV/0!</v>
      </c>
      <c r="L956" s="76">
        <f>SUMIF(Saída!$D$7:$D$3006,PG!D956,Saída!$G$7:$G$3006)</f>
        <v>0</v>
      </c>
      <c r="M956" s="76">
        <f>SUMIF(Saída!$D$7:$D$3006,PG!D956,Saída!$I$7:$I$3006)</f>
        <v>0</v>
      </c>
      <c r="N956" s="77">
        <f t="shared" si="56"/>
        <v>0</v>
      </c>
      <c r="O956" s="77">
        <f t="shared" si="57"/>
        <v>0</v>
      </c>
      <c r="P956" s="78">
        <f t="shared" si="58"/>
        <v>0</v>
      </c>
      <c r="Q956" s="99" t="str">
        <f t="shared" si="59"/>
        <v/>
      </c>
      <c r="R956" s="99"/>
      <c r="S956" s="69"/>
      <c r="T956" s="69"/>
      <c r="U956" s="69"/>
      <c r="V956" s="69"/>
      <c r="W956" s="69"/>
      <c r="X956" s="69"/>
      <c r="Y956" s="69"/>
      <c r="Z956" s="69"/>
    </row>
    <row r="957" spans="3:26" ht="30" customHeight="1">
      <c r="C957" s="32"/>
      <c r="D957" s="12"/>
      <c r="E957" s="33"/>
      <c r="F957" s="34"/>
      <c r="G957" s="35"/>
      <c r="H957" s="36"/>
      <c r="I957" s="2">
        <v>951</v>
      </c>
      <c r="J957" s="76">
        <f>SUMIF(Entrada!$D$7:$D$3006,D957,Entrada!$H$7:$H$3006)</f>
        <v>0</v>
      </c>
      <c r="K957" s="76" t="e">
        <f>SUMIF(Entrada!$D$7:$D$3006,PG!D957,Entrada!$L$7:$L$3006)/SUMIF(Entrada!$D$7:$D$3006,PG!D957,Entrada!$H$7:$H$3006)</f>
        <v>#DIV/0!</v>
      </c>
      <c r="L957" s="76">
        <f>SUMIF(Saída!$D$7:$D$3006,PG!D957,Saída!$G$7:$G$3006)</f>
        <v>0</v>
      </c>
      <c r="M957" s="76">
        <f>SUMIF(Saída!$D$7:$D$3006,PG!D957,Saída!$I$7:$I$3006)</f>
        <v>0</v>
      </c>
      <c r="N957" s="77">
        <f t="shared" si="56"/>
        <v>0</v>
      </c>
      <c r="O957" s="77">
        <f t="shared" si="57"/>
        <v>0</v>
      </c>
      <c r="P957" s="78">
        <f t="shared" si="58"/>
        <v>0</v>
      </c>
      <c r="Q957" s="99" t="str">
        <f t="shared" si="59"/>
        <v/>
      </c>
      <c r="R957" s="99"/>
      <c r="S957" s="69"/>
      <c r="T957" s="69"/>
      <c r="U957" s="69"/>
      <c r="V957" s="69"/>
      <c r="W957" s="69"/>
      <c r="X957" s="69"/>
      <c r="Y957" s="69"/>
      <c r="Z957" s="69"/>
    </row>
    <row r="958" spans="3:26" ht="30" customHeight="1">
      <c r="C958" s="32"/>
      <c r="D958" s="12"/>
      <c r="E958" s="33"/>
      <c r="F958" s="34"/>
      <c r="G958" s="35"/>
      <c r="H958" s="36"/>
      <c r="I958" s="2">
        <v>952</v>
      </c>
      <c r="J958" s="76">
        <f>SUMIF(Entrada!$D$7:$D$3006,D958,Entrada!$H$7:$H$3006)</f>
        <v>0</v>
      </c>
      <c r="K958" s="76" t="e">
        <f>SUMIF(Entrada!$D$7:$D$3006,PG!D958,Entrada!$L$7:$L$3006)/SUMIF(Entrada!$D$7:$D$3006,PG!D958,Entrada!$H$7:$H$3006)</f>
        <v>#DIV/0!</v>
      </c>
      <c r="L958" s="76">
        <f>SUMIF(Saída!$D$7:$D$3006,PG!D958,Saída!$G$7:$G$3006)</f>
        <v>0</v>
      </c>
      <c r="M958" s="76">
        <f>SUMIF(Saída!$D$7:$D$3006,PG!D958,Saída!$I$7:$I$3006)</f>
        <v>0</v>
      </c>
      <c r="N958" s="77">
        <f t="shared" si="56"/>
        <v>0</v>
      </c>
      <c r="O958" s="77">
        <f t="shared" si="57"/>
        <v>0</v>
      </c>
      <c r="P958" s="78">
        <f t="shared" si="58"/>
        <v>0</v>
      </c>
      <c r="Q958" s="99" t="str">
        <f t="shared" si="59"/>
        <v/>
      </c>
      <c r="R958" s="99"/>
      <c r="S958" s="69"/>
      <c r="T958" s="69"/>
      <c r="U958" s="69"/>
      <c r="V958" s="69"/>
      <c r="W958" s="69"/>
      <c r="X958" s="69"/>
      <c r="Y958" s="69"/>
      <c r="Z958" s="69"/>
    </row>
    <row r="959" spans="3:26" ht="30" customHeight="1">
      <c r="C959" s="32"/>
      <c r="D959" s="12"/>
      <c r="E959" s="33"/>
      <c r="F959" s="34"/>
      <c r="G959" s="35"/>
      <c r="H959" s="36"/>
      <c r="I959" s="2">
        <v>953</v>
      </c>
      <c r="J959" s="76">
        <f>SUMIF(Entrada!$D$7:$D$3006,D959,Entrada!$H$7:$H$3006)</f>
        <v>0</v>
      </c>
      <c r="K959" s="76" t="e">
        <f>SUMIF(Entrada!$D$7:$D$3006,PG!D959,Entrada!$L$7:$L$3006)/SUMIF(Entrada!$D$7:$D$3006,PG!D959,Entrada!$H$7:$H$3006)</f>
        <v>#DIV/0!</v>
      </c>
      <c r="L959" s="76">
        <f>SUMIF(Saída!$D$7:$D$3006,PG!D959,Saída!$G$7:$G$3006)</f>
        <v>0</v>
      </c>
      <c r="M959" s="76">
        <f>SUMIF(Saída!$D$7:$D$3006,PG!D959,Saída!$I$7:$I$3006)</f>
        <v>0</v>
      </c>
      <c r="N959" s="77">
        <f t="shared" si="56"/>
        <v>0</v>
      </c>
      <c r="O959" s="77">
        <f t="shared" si="57"/>
        <v>0</v>
      </c>
      <c r="P959" s="78">
        <f t="shared" si="58"/>
        <v>0</v>
      </c>
      <c r="Q959" s="99" t="str">
        <f t="shared" si="59"/>
        <v/>
      </c>
      <c r="R959" s="99"/>
      <c r="S959" s="69"/>
      <c r="T959" s="69"/>
      <c r="U959" s="69"/>
      <c r="V959" s="69"/>
      <c r="W959" s="69"/>
      <c r="X959" s="69"/>
      <c r="Y959" s="69"/>
      <c r="Z959" s="69"/>
    </row>
    <row r="960" spans="3:26" ht="30" customHeight="1">
      <c r="C960" s="32"/>
      <c r="D960" s="12"/>
      <c r="E960" s="33"/>
      <c r="F960" s="34"/>
      <c r="G960" s="35"/>
      <c r="H960" s="36"/>
      <c r="I960" s="2">
        <v>954</v>
      </c>
      <c r="J960" s="76">
        <f>SUMIF(Entrada!$D$7:$D$3006,D960,Entrada!$H$7:$H$3006)</f>
        <v>0</v>
      </c>
      <c r="K960" s="76" t="e">
        <f>SUMIF(Entrada!$D$7:$D$3006,PG!D960,Entrada!$L$7:$L$3006)/SUMIF(Entrada!$D$7:$D$3006,PG!D960,Entrada!$H$7:$H$3006)</f>
        <v>#DIV/0!</v>
      </c>
      <c r="L960" s="76">
        <f>SUMIF(Saída!$D$7:$D$3006,PG!D960,Saída!$G$7:$G$3006)</f>
        <v>0</v>
      </c>
      <c r="M960" s="76">
        <f>SUMIF(Saída!$D$7:$D$3006,PG!D960,Saída!$I$7:$I$3006)</f>
        <v>0</v>
      </c>
      <c r="N960" s="77">
        <f t="shared" si="56"/>
        <v>0</v>
      </c>
      <c r="O960" s="77">
        <f t="shared" si="57"/>
        <v>0</v>
      </c>
      <c r="P960" s="78">
        <f t="shared" si="58"/>
        <v>0</v>
      </c>
      <c r="Q960" s="99" t="str">
        <f t="shared" si="59"/>
        <v/>
      </c>
      <c r="R960" s="99"/>
      <c r="S960" s="69"/>
      <c r="T960" s="69"/>
      <c r="U960" s="69"/>
      <c r="V960" s="69"/>
      <c r="W960" s="69"/>
      <c r="X960" s="69"/>
      <c r="Y960" s="69"/>
      <c r="Z960" s="69"/>
    </row>
    <row r="961" spans="3:26" ht="30" customHeight="1">
      <c r="C961" s="32"/>
      <c r="D961" s="12"/>
      <c r="E961" s="33"/>
      <c r="F961" s="34"/>
      <c r="G961" s="35"/>
      <c r="H961" s="36"/>
      <c r="I961" s="2">
        <v>955</v>
      </c>
      <c r="J961" s="76">
        <f>SUMIF(Entrada!$D$7:$D$3006,D961,Entrada!$H$7:$H$3006)</f>
        <v>0</v>
      </c>
      <c r="K961" s="76" t="e">
        <f>SUMIF(Entrada!$D$7:$D$3006,PG!D961,Entrada!$L$7:$L$3006)/SUMIF(Entrada!$D$7:$D$3006,PG!D961,Entrada!$H$7:$H$3006)</f>
        <v>#DIV/0!</v>
      </c>
      <c r="L961" s="76">
        <f>SUMIF(Saída!$D$7:$D$3006,PG!D961,Saída!$G$7:$G$3006)</f>
        <v>0</v>
      </c>
      <c r="M961" s="76">
        <f>SUMIF(Saída!$D$7:$D$3006,PG!D961,Saída!$I$7:$I$3006)</f>
        <v>0</v>
      </c>
      <c r="N961" s="77">
        <f t="shared" si="56"/>
        <v>0</v>
      </c>
      <c r="O961" s="77">
        <f t="shared" si="57"/>
        <v>0</v>
      </c>
      <c r="P961" s="78">
        <f t="shared" si="58"/>
        <v>0</v>
      </c>
      <c r="Q961" s="99" t="str">
        <f t="shared" si="59"/>
        <v/>
      </c>
      <c r="R961" s="99"/>
      <c r="S961" s="69"/>
      <c r="T961" s="69"/>
      <c r="U961" s="69"/>
      <c r="V961" s="69"/>
      <c r="W961" s="69"/>
      <c r="X961" s="69"/>
      <c r="Y961" s="69"/>
      <c r="Z961" s="69"/>
    </row>
    <row r="962" spans="3:26" ht="30" customHeight="1">
      <c r="C962" s="32"/>
      <c r="D962" s="12"/>
      <c r="E962" s="33"/>
      <c r="F962" s="34"/>
      <c r="G962" s="35"/>
      <c r="H962" s="36"/>
      <c r="I962" s="2">
        <v>956</v>
      </c>
      <c r="J962" s="76">
        <f>SUMIF(Entrada!$D$7:$D$3006,D962,Entrada!$H$7:$H$3006)</f>
        <v>0</v>
      </c>
      <c r="K962" s="76" t="e">
        <f>SUMIF(Entrada!$D$7:$D$3006,PG!D962,Entrada!$L$7:$L$3006)/SUMIF(Entrada!$D$7:$D$3006,PG!D962,Entrada!$H$7:$H$3006)</f>
        <v>#DIV/0!</v>
      </c>
      <c r="L962" s="76">
        <f>SUMIF(Saída!$D$7:$D$3006,PG!D962,Saída!$G$7:$G$3006)</f>
        <v>0</v>
      </c>
      <c r="M962" s="76">
        <f>SUMIF(Saída!$D$7:$D$3006,PG!D962,Saída!$I$7:$I$3006)</f>
        <v>0</v>
      </c>
      <c r="N962" s="77">
        <f t="shared" si="56"/>
        <v>0</v>
      </c>
      <c r="O962" s="77">
        <f t="shared" si="57"/>
        <v>0</v>
      </c>
      <c r="P962" s="78">
        <f t="shared" si="58"/>
        <v>0</v>
      </c>
      <c r="Q962" s="99" t="str">
        <f t="shared" si="59"/>
        <v/>
      </c>
      <c r="R962" s="99"/>
      <c r="S962" s="69"/>
      <c r="T962" s="69"/>
      <c r="U962" s="69"/>
      <c r="V962" s="69"/>
      <c r="W962" s="69"/>
      <c r="X962" s="69"/>
      <c r="Y962" s="69"/>
      <c r="Z962" s="69"/>
    </row>
    <row r="963" spans="3:26" ht="30" customHeight="1">
      <c r="C963" s="32"/>
      <c r="D963" s="12"/>
      <c r="E963" s="33"/>
      <c r="F963" s="34"/>
      <c r="G963" s="35"/>
      <c r="H963" s="36"/>
      <c r="I963" s="2">
        <v>957</v>
      </c>
      <c r="J963" s="76">
        <f>SUMIF(Entrada!$D$7:$D$3006,D963,Entrada!$H$7:$H$3006)</f>
        <v>0</v>
      </c>
      <c r="K963" s="76" t="e">
        <f>SUMIF(Entrada!$D$7:$D$3006,PG!D963,Entrada!$L$7:$L$3006)/SUMIF(Entrada!$D$7:$D$3006,PG!D963,Entrada!$H$7:$H$3006)</f>
        <v>#DIV/0!</v>
      </c>
      <c r="L963" s="76">
        <f>SUMIF(Saída!$D$7:$D$3006,PG!D963,Saída!$G$7:$G$3006)</f>
        <v>0</v>
      </c>
      <c r="M963" s="76">
        <f>SUMIF(Saída!$D$7:$D$3006,PG!D963,Saída!$I$7:$I$3006)</f>
        <v>0</v>
      </c>
      <c r="N963" s="77">
        <f t="shared" si="56"/>
        <v>0</v>
      </c>
      <c r="O963" s="77">
        <f t="shared" si="57"/>
        <v>0</v>
      </c>
      <c r="P963" s="78">
        <f t="shared" si="58"/>
        <v>0</v>
      </c>
      <c r="Q963" s="99" t="str">
        <f t="shared" si="59"/>
        <v/>
      </c>
      <c r="R963" s="99"/>
      <c r="S963" s="69"/>
      <c r="T963" s="69"/>
      <c r="U963" s="69"/>
      <c r="V963" s="69"/>
      <c r="W963" s="69"/>
      <c r="X963" s="69"/>
      <c r="Y963" s="69"/>
      <c r="Z963" s="69"/>
    </row>
    <row r="964" spans="3:26" ht="30" customHeight="1">
      <c r="C964" s="32"/>
      <c r="D964" s="12"/>
      <c r="E964" s="33"/>
      <c r="F964" s="34"/>
      <c r="G964" s="35"/>
      <c r="H964" s="36"/>
      <c r="I964" s="2">
        <v>958</v>
      </c>
      <c r="J964" s="76">
        <f>SUMIF(Entrada!$D$7:$D$3006,D964,Entrada!$H$7:$H$3006)</f>
        <v>0</v>
      </c>
      <c r="K964" s="76" t="e">
        <f>SUMIF(Entrada!$D$7:$D$3006,PG!D964,Entrada!$L$7:$L$3006)/SUMIF(Entrada!$D$7:$D$3006,PG!D964,Entrada!$H$7:$H$3006)</f>
        <v>#DIV/0!</v>
      </c>
      <c r="L964" s="76">
        <f>SUMIF(Saída!$D$7:$D$3006,PG!D964,Saída!$G$7:$G$3006)</f>
        <v>0</v>
      </c>
      <c r="M964" s="76">
        <f>SUMIF(Saída!$D$7:$D$3006,PG!D964,Saída!$I$7:$I$3006)</f>
        <v>0</v>
      </c>
      <c r="N964" s="77">
        <f t="shared" si="56"/>
        <v>0</v>
      </c>
      <c r="O964" s="77">
        <f t="shared" si="57"/>
        <v>0</v>
      </c>
      <c r="P964" s="78">
        <f t="shared" si="58"/>
        <v>0</v>
      </c>
      <c r="Q964" s="99" t="str">
        <f t="shared" si="59"/>
        <v/>
      </c>
      <c r="R964" s="99"/>
      <c r="S964" s="69"/>
      <c r="T964" s="69"/>
      <c r="U964" s="69"/>
      <c r="V964" s="69"/>
      <c r="W964" s="69"/>
      <c r="X964" s="69"/>
      <c r="Y964" s="69"/>
      <c r="Z964" s="69"/>
    </row>
    <row r="965" spans="3:26" ht="30" customHeight="1">
      <c r="C965" s="32"/>
      <c r="D965" s="12"/>
      <c r="E965" s="33"/>
      <c r="F965" s="34"/>
      <c r="G965" s="35"/>
      <c r="H965" s="36"/>
      <c r="I965" s="2">
        <v>959</v>
      </c>
      <c r="J965" s="76">
        <f>SUMIF(Entrada!$D$7:$D$3006,D965,Entrada!$H$7:$H$3006)</f>
        <v>0</v>
      </c>
      <c r="K965" s="76" t="e">
        <f>SUMIF(Entrada!$D$7:$D$3006,PG!D965,Entrada!$L$7:$L$3006)/SUMIF(Entrada!$D$7:$D$3006,PG!D965,Entrada!$H$7:$H$3006)</f>
        <v>#DIV/0!</v>
      </c>
      <c r="L965" s="76">
        <f>SUMIF(Saída!$D$7:$D$3006,PG!D965,Saída!$G$7:$G$3006)</f>
        <v>0</v>
      </c>
      <c r="M965" s="76">
        <f>SUMIF(Saída!$D$7:$D$3006,PG!D965,Saída!$I$7:$I$3006)</f>
        <v>0</v>
      </c>
      <c r="N965" s="77">
        <f t="shared" si="56"/>
        <v>0</v>
      </c>
      <c r="O965" s="77">
        <f t="shared" si="57"/>
        <v>0</v>
      </c>
      <c r="P965" s="78">
        <f t="shared" si="58"/>
        <v>0</v>
      </c>
      <c r="Q965" s="99" t="str">
        <f t="shared" si="59"/>
        <v/>
      </c>
      <c r="R965" s="99"/>
      <c r="S965" s="69"/>
      <c r="T965" s="69"/>
      <c r="U965" s="69"/>
      <c r="V965" s="69"/>
      <c r="W965" s="69"/>
      <c r="X965" s="69"/>
      <c r="Y965" s="69"/>
      <c r="Z965" s="69"/>
    </row>
    <row r="966" spans="3:26" ht="30" customHeight="1">
      <c r="C966" s="32"/>
      <c r="D966" s="12"/>
      <c r="E966" s="33"/>
      <c r="F966" s="34"/>
      <c r="G966" s="35"/>
      <c r="H966" s="36"/>
      <c r="I966" s="2">
        <v>960</v>
      </c>
      <c r="J966" s="76">
        <f>SUMIF(Entrada!$D$7:$D$3006,D966,Entrada!$H$7:$H$3006)</f>
        <v>0</v>
      </c>
      <c r="K966" s="76" t="e">
        <f>SUMIF(Entrada!$D$7:$D$3006,PG!D966,Entrada!$L$7:$L$3006)/SUMIF(Entrada!$D$7:$D$3006,PG!D966,Entrada!$H$7:$H$3006)</f>
        <v>#DIV/0!</v>
      </c>
      <c r="L966" s="76">
        <f>SUMIF(Saída!$D$7:$D$3006,PG!D966,Saída!$G$7:$G$3006)</f>
        <v>0</v>
      </c>
      <c r="M966" s="76">
        <f>SUMIF(Saída!$D$7:$D$3006,PG!D966,Saída!$I$7:$I$3006)</f>
        <v>0</v>
      </c>
      <c r="N966" s="77">
        <f t="shared" si="56"/>
        <v>0</v>
      </c>
      <c r="O966" s="77">
        <f t="shared" si="57"/>
        <v>0</v>
      </c>
      <c r="P966" s="78">
        <f t="shared" si="58"/>
        <v>0</v>
      </c>
      <c r="Q966" s="99" t="str">
        <f t="shared" si="59"/>
        <v/>
      </c>
      <c r="R966" s="99"/>
      <c r="S966" s="69"/>
      <c r="T966" s="69"/>
      <c r="U966" s="69"/>
      <c r="V966" s="69"/>
      <c r="W966" s="69"/>
      <c r="X966" s="69"/>
      <c r="Y966" s="69"/>
      <c r="Z966" s="69"/>
    </row>
    <row r="967" spans="3:26" ht="30" customHeight="1">
      <c r="C967" s="32"/>
      <c r="D967" s="12"/>
      <c r="E967" s="33"/>
      <c r="F967" s="34"/>
      <c r="G967" s="35"/>
      <c r="H967" s="36"/>
      <c r="I967" s="2">
        <v>961</v>
      </c>
      <c r="J967" s="76">
        <f>SUMIF(Entrada!$D$7:$D$3006,D967,Entrada!$H$7:$H$3006)</f>
        <v>0</v>
      </c>
      <c r="K967" s="76" t="e">
        <f>SUMIF(Entrada!$D$7:$D$3006,PG!D967,Entrada!$L$7:$L$3006)/SUMIF(Entrada!$D$7:$D$3006,PG!D967,Entrada!$H$7:$H$3006)</f>
        <v>#DIV/0!</v>
      </c>
      <c r="L967" s="76">
        <f>SUMIF(Saída!$D$7:$D$3006,PG!D967,Saída!$G$7:$G$3006)</f>
        <v>0</v>
      </c>
      <c r="M967" s="76">
        <f>SUMIF(Saída!$D$7:$D$3006,PG!D967,Saída!$I$7:$I$3006)</f>
        <v>0</v>
      </c>
      <c r="N967" s="77">
        <f t="shared" si="56"/>
        <v>0</v>
      </c>
      <c r="O967" s="77">
        <f t="shared" si="57"/>
        <v>0</v>
      </c>
      <c r="P967" s="78">
        <f t="shared" si="58"/>
        <v>0</v>
      </c>
      <c r="Q967" s="99" t="str">
        <f t="shared" si="59"/>
        <v/>
      </c>
      <c r="R967" s="99"/>
      <c r="S967" s="69"/>
      <c r="T967" s="69"/>
      <c r="U967" s="69"/>
      <c r="V967" s="69"/>
      <c r="W967" s="69"/>
      <c r="X967" s="69"/>
      <c r="Y967" s="69"/>
      <c r="Z967" s="69"/>
    </row>
    <row r="968" spans="3:26" ht="30" customHeight="1">
      <c r="C968" s="32"/>
      <c r="D968" s="12"/>
      <c r="E968" s="33"/>
      <c r="F968" s="34"/>
      <c r="G968" s="35"/>
      <c r="H968" s="36"/>
      <c r="I968" s="2">
        <v>962</v>
      </c>
      <c r="J968" s="76">
        <f>SUMIF(Entrada!$D$7:$D$3006,D968,Entrada!$H$7:$H$3006)</f>
        <v>0</v>
      </c>
      <c r="K968" s="76" t="e">
        <f>SUMIF(Entrada!$D$7:$D$3006,PG!D968,Entrada!$L$7:$L$3006)/SUMIF(Entrada!$D$7:$D$3006,PG!D968,Entrada!$H$7:$H$3006)</f>
        <v>#DIV/0!</v>
      </c>
      <c r="L968" s="76">
        <f>SUMIF(Saída!$D$7:$D$3006,PG!D968,Saída!$G$7:$G$3006)</f>
        <v>0</v>
      </c>
      <c r="M968" s="76">
        <f>SUMIF(Saída!$D$7:$D$3006,PG!D968,Saída!$I$7:$I$3006)</f>
        <v>0</v>
      </c>
      <c r="N968" s="77">
        <f t="shared" ref="N968:N1006" si="60">J968+F968-L968</f>
        <v>0</v>
      </c>
      <c r="O968" s="77">
        <f t="shared" ref="O968:O1006" si="61">IFERROR(((F968*H968)+(J968*K968))/(F968+J968),H968)</f>
        <v>0</v>
      </c>
      <c r="P968" s="78">
        <f t="shared" ref="P968:P1006" si="62">F968*H968</f>
        <v>0</v>
      </c>
      <c r="Q968" s="99" t="str">
        <f t="shared" ref="Q968:Q1006" si="63">IF(E968="","",IF(N968&gt;E968,1,0))</f>
        <v/>
      </c>
      <c r="R968" s="99"/>
      <c r="S968" s="69"/>
      <c r="T968" s="69"/>
      <c r="U968" s="69"/>
      <c r="V968" s="69"/>
      <c r="W968" s="69"/>
      <c r="X968" s="69"/>
      <c r="Y968" s="69"/>
      <c r="Z968" s="69"/>
    </row>
    <row r="969" spans="3:26" ht="30" customHeight="1">
      <c r="C969" s="32"/>
      <c r="D969" s="12"/>
      <c r="E969" s="33"/>
      <c r="F969" s="34"/>
      <c r="G969" s="35"/>
      <c r="H969" s="36"/>
      <c r="I969" s="2">
        <v>963</v>
      </c>
      <c r="J969" s="76">
        <f>SUMIF(Entrada!$D$7:$D$3006,D969,Entrada!$H$7:$H$3006)</f>
        <v>0</v>
      </c>
      <c r="K969" s="76" t="e">
        <f>SUMIF(Entrada!$D$7:$D$3006,PG!D969,Entrada!$L$7:$L$3006)/SUMIF(Entrada!$D$7:$D$3006,PG!D969,Entrada!$H$7:$H$3006)</f>
        <v>#DIV/0!</v>
      </c>
      <c r="L969" s="76">
        <f>SUMIF(Saída!$D$7:$D$3006,PG!D969,Saída!$G$7:$G$3006)</f>
        <v>0</v>
      </c>
      <c r="M969" s="76">
        <f>SUMIF(Saída!$D$7:$D$3006,PG!D969,Saída!$I$7:$I$3006)</f>
        <v>0</v>
      </c>
      <c r="N969" s="77">
        <f t="shared" si="60"/>
        <v>0</v>
      </c>
      <c r="O969" s="77">
        <f t="shared" si="61"/>
        <v>0</v>
      </c>
      <c r="P969" s="78">
        <f t="shared" si="62"/>
        <v>0</v>
      </c>
      <c r="Q969" s="99" t="str">
        <f t="shared" si="63"/>
        <v/>
      </c>
      <c r="R969" s="99"/>
      <c r="S969" s="69"/>
      <c r="T969" s="69"/>
      <c r="U969" s="69"/>
      <c r="V969" s="69"/>
      <c r="W969" s="69"/>
      <c r="X969" s="69"/>
      <c r="Y969" s="69"/>
      <c r="Z969" s="69"/>
    </row>
    <row r="970" spans="3:26" ht="30" customHeight="1">
      <c r="C970" s="32"/>
      <c r="D970" s="12"/>
      <c r="E970" s="33"/>
      <c r="F970" s="34"/>
      <c r="G970" s="35"/>
      <c r="H970" s="36"/>
      <c r="I970" s="2">
        <v>964</v>
      </c>
      <c r="J970" s="76">
        <f>SUMIF(Entrada!$D$7:$D$3006,D970,Entrada!$H$7:$H$3006)</f>
        <v>0</v>
      </c>
      <c r="K970" s="76" t="e">
        <f>SUMIF(Entrada!$D$7:$D$3006,PG!D970,Entrada!$L$7:$L$3006)/SUMIF(Entrada!$D$7:$D$3006,PG!D970,Entrada!$H$7:$H$3006)</f>
        <v>#DIV/0!</v>
      </c>
      <c r="L970" s="76">
        <f>SUMIF(Saída!$D$7:$D$3006,PG!D970,Saída!$G$7:$G$3006)</f>
        <v>0</v>
      </c>
      <c r="M970" s="76">
        <f>SUMIF(Saída!$D$7:$D$3006,PG!D970,Saída!$I$7:$I$3006)</f>
        <v>0</v>
      </c>
      <c r="N970" s="77">
        <f t="shared" si="60"/>
        <v>0</v>
      </c>
      <c r="O970" s="77">
        <f t="shared" si="61"/>
        <v>0</v>
      </c>
      <c r="P970" s="78">
        <f t="shared" si="62"/>
        <v>0</v>
      </c>
      <c r="Q970" s="99" t="str">
        <f t="shared" si="63"/>
        <v/>
      </c>
      <c r="R970" s="99"/>
      <c r="S970" s="69"/>
      <c r="T970" s="69"/>
      <c r="U970" s="69"/>
      <c r="V970" s="69"/>
      <c r="W970" s="69"/>
      <c r="X970" s="69"/>
      <c r="Y970" s="69"/>
      <c r="Z970" s="69"/>
    </row>
    <row r="971" spans="3:26" ht="30" customHeight="1">
      <c r="C971" s="32"/>
      <c r="D971" s="12"/>
      <c r="E971" s="33"/>
      <c r="F971" s="34"/>
      <c r="G971" s="35"/>
      <c r="H971" s="36"/>
      <c r="I971" s="2">
        <v>965</v>
      </c>
      <c r="J971" s="76">
        <f>SUMIF(Entrada!$D$7:$D$3006,D971,Entrada!$H$7:$H$3006)</f>
        <v>0</v>
      </c>
      <c r="K971" s="76" t="e">
        <f>SUMIF(Entrada!$D$7:$D$3006,PG!D971,Entrada!$L$7:$L$3006)/SUMIF(Entrada!$D$7:$D$3006,PG!D971,Entrada!$H$7:$H$3006)</f>
        <v>#DIV/0!</v>
      </c>
      <c r="L971" s="76">
        <f>SUMIF(Saída!$D$7:$D$3006,PG!D971,Saída!$G$7:$G$3006)</f>
        <v>0</v>
      </c>
      <c r="M971" s="76">
        <f>SUMIF(Saída!$D$7:$D$3006,PG!D971,Saída!$I$7:$I$3006)</f>
        <v>0</v>
      </c>
      <c r="N971" s="77">
        <f t="shared" si="60"/>
        <v>0</v>
      </c>
      <c r="O971" s="77">
        <f t="shared" si="61"/>
        <v>0</v>
      </c>
      <c r="P971" s="78">
        <f t="shared" si="62"/>
        <v>0</v>
      </c>
      <c r="Q971" s="99" t="str">
        <f t="shared" si="63"/>
        <v/>
      </c>
      <c r="R971" s="99"/>
      <c r="S971" s="69"/>
      <c r="T971" s="69"/>
      <c r="U971" s="69"/>
      <c r="V971" s="69"/>
      <c r="W971" s="69"/>
      <c r="X971" s="69"/>
      <c r="Y971" s="69"/>
      <c r="Z971" s="69"/>
    </row>
    <row r="972" spans="3:26" ht="30" customHeight="1">
      <c r="C972" s="32"/>
      <c r="D972" s="12"/>
      <c r="E972" s="33"/>
      <c r="F972" s="34"/>
      <c r="G972" s="35"/>
      <c r="H972" s="36"/>
      <c r="I972" s="2">
        <v>966</v>
      </c>
      <c r="J972" s="76">
        <f>SUMIF(Entrada!$D$7:$D$3006,D972,Entrada!$H$7:$H$3006)</f>
        <v>0</v>
      </c>
      <c r="K972" s="76" t="e">
        <f>SUMIF(Entrada!$D$7:$D$3006,PG!D972,Entrada!$L$7:$L$3006)/SUMIF(Entrada!$D$7:$D$3006,PG!D972,Entrada!$H$7:$H$3006)</f>
        <v>#DIV/0!</v>
      </c>
      <c r="L972" s="76">
        <f>SUMIF(Saída!$D$7:$D$3006,PG!D972,Saída!$G$7:$G$3006)</f>
        <v>0</v>
      </c>
      <c r="M972" s="76">
        <f>SUMIF(Saída!$D$7:$D$3006,PG!D972,Saída!$I$7:$I$3006)</f>
        <v>0</v>
      </c>
      <c r="N972" s="77">
        <f t="shared" si="60"/>
        <v>0</v>
      </c>
      <c r="O972" s="77">
        <f t="shared" si="61"/>
        <v>0</v>
      </c>
      <c r="P972" s="78">
        <f t="shared" si="62"/>
        <v>0</v>
      </c>
      <c r="Q972" s="99" t="str">
        <f t="shared" si="63"/>
        <v/>
      </c>
      <c r="R972" s="99"/>
      <c r="S972" s="69"/>
      <c r="T972" s="69"/>
      <c r="U972" s="69"/>
      <c r="V972" s="69"/>
      <c r="W972" s="69"/>
      <c r="X972" s="69"/>
      <c r="Y972" s="69"/>
      <c r="Z972" s="69"/>
    </row>
    <row r="973" spans="3:26" ht="30" customHeight="1">
      <c r="C973" s="32"/>
      <c r="D973" s="12"/>
      <c r="E973" s="33"/>
      <c r="F973" s="34"/>
      <c r="G973" s="35"/>
      <c r="H973" s="36"/>
      <c r="I973" s="2">
        <v>967</v>
      </c>
      <c r="J973" s="76">
        <f>SUMIF(Entrada!$D$7:$D$3006,D973,Entrada!$H$7:$H$3006)</f>
        <v>0</v>
      </c>
      <c r="K973" s="76" t="e">
        <f>SUMIF(Entrada!$D$7:$D$3006,PG!D973,Entrada!$L$7:$L$3006)/SUMIF(Entrada!$D$7:$D$3006,PG!D973,Entrada!$H$7:$H$3006)</f>
        <v>#DIV/0!</v>
      </c>
      <c r="L973" s="76">
        <f>SUMIF(Saída!$D$7:$D$3006,PG!D973,Saída!$G$7:$G$3006)</f>
        <v>0</v>
      </c>
      <c r="M973" s="76">
        <f>SUMIF(Saída!$D$7:$D$3006,PG!D973,Saída!$I$7:$I$3006)</f>
        <v>0</v>
      </c>
      <c r="N973" s="77">
        <f t="shared" si="60"/>
        <v>0</v>
      </c>
      <c r="O973" s="77">
        <f t="shared" si="61"/>
        <v>0</v>
      </c>
      <c r="P973" s="78">
        <f t="shared" si="62"/>
        <v>0</v>
      </c>
      <c r="Q973" s="99" t="str">
        <f t="shared" si="63"/>
        <v/>
      </c>
      <c r="R973" s="99"/>
      <c r="S973" s="69"/>
      <c r="T973" s="69"/>
      <c r="U973" s="69"/>
      <c r="V973" s="69"/>
      <c r="W973" s="69"/>
      <c r="X973" s="69"/>
      <c r="Y973" s="69"/>
      <c r="Z973" s="69"/>
    </row>
    <row r="974" spans="3:26" ht="30" customHeight="1">
      <c r="C974" s="32"/>
      <c r="D974" s="12"/>
      <c r="E974" s="33"/>
      <c r="F974" s="34"/>
      <c r="G974" s="35"/>
      <c r="H974" s="36"/>
      <c r="I974" s="2">
        <v>968</v>
      </c>
      <c r="J974" s="76">
        <f>SUMIF(Entrada!$D$7:$D$3006,D974,Entrada!$H$7:$H$3006)</f>
        <v>0</v>
      </c>
      <c r="K974" s="76" t="e">
        <f>SUMIF(Entrada!$D$7:$D$3006,PG!D974,Entrada!$L$7:$L$3006)/SUMIF(Entrada!$D$7:$D$3006,PG!D974,Entrada!$H$7:$H$3006)</f>
        <v>#DIV/0!</v>
      </c>
      <c r="L974" s="76">
        <f>SUMIF(Saída!$D$7:$D$3006,PG!D974,Saída!$G$7:$G$3006)</f>
        <v>0</v>
      </c>
      <c r="M974" s="76">
        <f>SUMIF(Saída!$D$7:$D$3006,PG!D974,Saída!$I$7:$I$3006)</f>
        <v>0</v>
      </c>
      <c r="N974" s="77">
        <f t="shared" si="60"/>
        <v>0</v>
      </c>
      <c r="O974" s="77">
        <f t="shared" si="61"/>
        <v>0</v>
      </c>
      <c r="P974" s="78">
        <f t="shared" si="62"/>
        <v>0</v>
      </c>
      <c r="Q974" s="99" t="str">
        <f t="shared" si="63"/>
        <v/>
      </c>
      <c r="R974" s="99"/>
      <c r="S974" s="69"/>
      <c r="T974" s="69"/>
      <c r="U974" s="69"/>
      <c r="V974" s="69"/>
      <c r="W974" s="69"/>
      <c r="X974" s="69"/>
      <c r="Y974" s="69"/>
      <c r="Z974" s="69"/>
    </row>
    <row r="975" spans="3:26" ht="30" customHeight="1">
      <c r="C975" s="32"/>
      <c r="D975" s="12"/>
      <c r="E975" s="33"/>
      <c r="F975" s="34"/>
      <c r="G975" s="35"/>
      <c r="H975" s="36"/>
      <c r="I975" s="2">
        <v>969</v>
      </c>
      <c r="J975" s="76">
        <f>SUMIF(Entrada!$D$7:$D$3006,D975,Entrada!$H$7:$H$3006)</f>
        <v>0</v>
      </c>
      <c r="K975" s="76" t="e">
        <f>SUMIF(Entrada!$D$7:$D$3006,PG!D975,Entrada!$L$7:$L$3006)/SUMIF(Entrada!$D$7:$D$3006,PG!D975,Entrada!$H$7:$H$3006)</f>
        <v>#DIV/0!</v>
      </c>
      <c r="L975" s="76">
        <f>SUMIF(Saída!$D$7:$D$3006,PG!D975,Saída!$G$7:$G$3006)</f>
        <v>0</v>
      </c>
      <c r="M975" s="76">
        <f>SUMIF(Saída!$D$7:$D$3006,PG!D975,Saída!$I$7:$I$3006)</f>
        <v>0</v>
      </c>
      <c r="N975" s="77">
        <f t="shared" si="60"/>
        <v>0</v>
      </c>
      <c r="O975" s="77">
        <f t="shared" si="61"/>
        <v>0</v>
      </c>
      <c r="P975" s="78">
        <f t="shared" si="62"/>
        <v>0</v>
      </c>
      <c r="Q975" s="99" t="str">
        <f t="shared" si="63"/>
        <v/>
      </c>
      <c r="R975" s="99"/>
      <c r="S975" s="69"/>
      <c r="T975" s="69"/>
      <c r="U975" s="69"/>
      <c r="V975" s="69"/>
      <c r="W975" s="69"/>
      <c r="X975" s="69"/>
      <c r="Y975" s="69"/>
      <c r="Z975" s="69"/>
    </row>
    <row r="976" spans="3:26" ht="30" customHeight="1">
      <c r="C976" s="32"/>
      <c r="D976" s="12"/>
      <c r="E976" s="33"/>
      <c r="F976" s="34"/>
      <c r="G976" s="35"/>
      <c r="H976" s="36"/>
      <c r="I976" s="2">
        <v>970</v>
      </c>
      <c r="J976" s="76">
        <f>SUMIF(Entrada!$D$7:$D$3006,D976,Entrada!$H$7:$H$3006)</f>
        <v>0</v>
      </c>
      <c r="K976" s="76" t="e">
        <f>SUMIF(Entrada!$D$7:$D$3006,PG!D976,Entrada!$L$7:$L$3006)/SUMIF(Entrada!$D$7:$D$3006,PG!D976,Entrada!$H$7:$H$3006)</f>
        <v>#DIV/0!</v>
      </c>
      <c r="L976" s="76">
        <f>SUMIF(Saída!$D$7:$D$3006,PG!D976,Saída!$G$7:$G$3006)</f>
        <v>0</v>
      </c>
      <c r="M976" s="76">
        <f>SUMIF(Saída!$D$7:$D$3006,PG!D976,Saída!$I$7:$I$3006)</f>
        <v>0</v>
      </c>
      <c r="N976" s="77">
        <f t="shared" si="60"/>
        <v>0</v>
      </c>
      <c r="O976" s="77">
        <f t="shared" si="61"/>
        <v>0</v>
      </c>
      <c r="P976" s="78">
        <f t="shared" si="62"/>
        <v>0</v>
      </c>
      <c r="Q976" s="99" t="str">
        <f t="shared" si="63"/>
        <v/>
      </c>
      <c r="R976" s="99"/>
      <c r="S976" s="69"/>
      <c r="T976" s="69"/>
      <c r="U976" s="69"/>
      <c r="V976" s="69"/>
      <c r="W976" s="69"/>
      <c r="X976" s="69"/>
      <c r="Y976" s="69"/>
      <c r="Z976" s="69"/>
    </row>
    <row r="977" spans="3:26" ht="30" customHeight="1">
      <c r="C977" s="32"/>
      <c r="D977" s="12"/>
      <c r="E977" s="33"/>
      <c r="F977" s="34"/>
      <c r="G977" s="35"/>
      <c r="H977" s="36"/>
      <c r="I977" s="2">
        <v>971</v>
      </c>
      <c r="J977" s="76">
        <f>SUMIF(Entrada!$D$7:$D$3006,D977,Entrada!$H$7:$H$3006)</f>
        <v>0</v>
      </c>
      <c r="K977" s="76" t="e">
        <f>SUMIF(Entrada!$D$7:$D$3006,PG!D977,Entrada!$L$7:$L$3006)/SUMIF(Entrada!$D$7:$D$3006,PG!D977,Entrada!$H$7:$H$3006)</f>
        <v>#DIV/0!</v>
      </c>
      <c r="L977" s="76">
        <f>SUMIF(Saída!$D$7:$D$3006,PG!D977,Saída!$G$7:$G$3006)</f>
        <v>0</v>
      </c>
      <c r="M977" s="76">
        <f>SUMIF(Saída!$D$7:$D$3006,PG!D977,Saída!$I$7:$I$3006)</f>
        <v>0</v>
      </c>
      <c r="N977" s="77">
        <f t="shared" si="60"/>
        <v>0</v>
      </c>
      <c r="O977" s="77">
        <f t="shared" si="61"/>
        <v>0</v>
      </c>
      <c r="P977" s="78">
        <f t="shared" si="62"/>
        <v>0</v>
      </c>
      <c r="Q977" s="99" t="str">
        <f t="shared" si="63"/>
        <v/>
      </c>
      <c r="R977" s="99"/>
      <c r="S977" s="69"/>
      <c r="T977" s="69"/>
      <c r="U977" s="69"/>
      <c r="V977" s="69"/>
      <c r="W977" s="69"/>
      <c r="X977" s="69"/>
      <c r="Y977" s="69"/>
      <c r="Z977" s="69"/>
    </row>
    <row r="978" spans="3:26" ht="30" customHeight="1">
      <c r="C978" s="32"/>
      <c r="D978" s="12"/>
      <c r="E978" s="33"/>
      <c r="F978" s="34"/>
      <c r="G978" s="35"/>
      <c r="H978" s="36"/>
      <c r="I978" s="2">
        <v>972</v>
      </c>
      <c r="J978" s="76">
        <f>SUMIF(Entrada!$D$7:$D$3006,D978,Entrada!$H$7:$H$3006)</f>
        <v>0</v>
      </c>
      <c r="K978" s="76" t="e">
        <f>SUMIF(Entrada!$D$7:$D$3006,PG!D978,Entrada!$L$7:$L$3006)/SUMIF(Entrada!$D$7:$D$3006,PG!D978,Entrada!$H$7:$H$3006)</f>
        <v>#DIV/0!</v>
      </c>
      <c r="L978" s="76">
        <f>SUMIF(Saída!$D$7:$D$3006,PG!D978,Saída!$G$7:$G$3006)</f>
        <v>0</v>
      </c>
      <c r="M978" s="76">
        <f>SUMIF(Saída!$D$7:$D$3006,PG!D978,Saída!$I$7:$I$3006)</f>
        <v>0</v>
      </c>
      <c r="N978" s="77">
        <f t="shared" si="60"/>
        <v>0</v>
      </c>
      <c r="O978" s="77">
        <f t="shared" si="61"/>
        <v>0</v>
      </c>
      <c r="P978" s="78">
        <f t="shared" si="62"/>
        <v>0</v>
      </c>
      <c r="Q978" s="99" t="str">
        <f t="shared" si="63"/>
        <v/>
      </c>
      <c r="R978" s="99"/>
      <c r="S978" s="69"/>
      <c r="T978" s="69"/>
      <c r="U978" s="69"/>
      <c r="V978" s="69"/>
      <c r="W978" s="69"/>
      <c r="X978" s="69"/>
      <c r="Y978" s="69"/>
      <c r="Z978" s="69"/>
    </row>
    <row r="979" spans="3:26" ht="30" customHeight="1">
      <c r="C979" s="32"/>
      <c r="D979" s="12"/>
      <c r="E979" s="33"/>
      <c r="F979" s="34"/>
      <c r="G979" s="35"/>
      <c r="H979" s="36"/>
      <c r="I979" s="2">
        <v>973</v>
      </c>
      <c r="J979" s="76">
        <f>SUMIF(Entrada!$D$7:$D$3006,D979,Entrada!$H$7:$H$3006)</f>
        <v>0</v>
      </c>
      <c r="K979" s="76" t="e">
        <f>SUMIF(Entrada!$D$7:$D$3006,PG!D979,Entrada!$L$7:$L$3006)/SUMIF(Entrada!$D$7:$D$3006,PG!D979,Entrada!$H$7:$H$3006)</f>
        <v>#DIV/0!</v>
      </c>
      <c r="L979" s="76">
        <f>SUMIF(Saída!$D$7:$D$3006,PG!D979,Saída!$G$7:$G$3006)</f>
        <v>0</v>
      </c>
      <c r="M979" s="76">
        <f>SUMIF(Saída!$D$7:$D$3006,PG!D979,Saída!$I$7:$I$3006)</f>
        <v>0</v>
      </c>
      <c r="N979" s="77">
        <f t="shared" si="60"/>
        <v>0</v>
      </c>
      <c r="O979" s="77">
        <f t="shared" si="61"/>
        <v>0</v>
      </c>
      <c r="P979" s="78">
        <f t="shared" si="62"/>
        <v>0</v>
      </c>
      <c r="Q979" s="99" t="str">
        <f t="shared" si="63"/>
        <v/>
      </c>
      <c r="R979" s="99"/>
      <c r="S979" s="69"/>
      <c r="T979" s="69"/>
      <c r="U979" s="69"/>
      <c r="V979" s="69"/>
      <c r="W979" s="69"/>
      <c r="X979" s="69"/>
      <c r="Y979" s="69"/>
      <c r="Z979" s="69"/>
    </row>
    <row r="980" spans="3:26" ht="30" customHeight="1">
      <c r="C980" s="32"/>
      <c r="D980" s="12"/>
      <c r="E980" s="33"/>
      <c r="F980" s="34"/>
      <c r="G980" s="35"/>
      <c r="H980" s="36"/>
      <c r="I980" s="2">
        <v>974</v>
      </c>
      <c r="J980" s="76">
        <f>SUMIF(Entrada!$D$7:$D$3006,D980,Entrada!$H$7:$H$3006)</f>
        <v>0</v>
      </c>
      <c r="K980" s="76" t="e">
        <f>SUMIF(Entrada!$D$7:$D$3006,PG!D980,Entrada!$L$7:$L$3006)/SUMIF(Entrada!$D$7:$D$3006,PG!D980,Entrada!$H$7:$H$3006)</f>
        <v>#DIV/0!</v>
      </c>
      <c r="L980" s="76">
        <f>SUMIF(Saída!$D$7:$D$3006,PG!D980,Saída!$G$7:$G$3006)</f>
        <v>0</v>
      </c>
      <c r="M980" s="76">
        <f>SUMIF(Saída!$D$7:$D$3006,PG!D980,Saída!$I$7:$I$3006)</f>
        <v>0</v>
      </c>
      <c r="N980" s="77">
        <f t="shared" si="60"/>
        <v>0</v>
      </c>
      <c r="O980" s="77">
        <f t="shared" si="61"/>
        <v>0</v>
      </c>
      <c r="P980" s="78">
        <f t="shared" si="62"/>
        <v>0</v>
      </c>
      <c r="Q980" s="99" t="str">
        <f t="shared" si="63"/>
        <v/>
      </c>
      <c r="R980" s="99"/>
      <c r="S980" s="69"/>
      <c r="T980" s="69"/>
      <c r="U980" s="69"/>
      <c r="V980" s="69"/>
      <c r="W980" s="69"/>
      <c r="X980" s="69"/>
      <c r="Y980" s="69"/>
      <c r="Z980" s="69"/>
    </row>
    <row r="981" spans="3:26" ht="30" customHeight="1">
      <c r="C981" s="32"/>
      <c r="D981" s="12"/>
      <c r="E981" s="33"/>
      <c r="F981" s="34"/>
      <c r="G981" s="35"/>
      <c r="H981" s="36"/>
      <c r="I981" s="2">
        <v>975</v>
      </c>
      <c r="J981" s="76">
        <f>SUMIF(Entrada!$D$7:$D$3006,D981,Entrada!$H$7:$H$3006)</f>
        <v>0</v>
      </c>
      <c r="K981" s="76" t="e">
        <f>SUMIF(Entrada!$D$7:$D$3006,PG!D981,Entrada!$L$7:$L$3006)/SUMIF(Entrada!$D$7:$D$3006,PG!D981,Entrada!$H$7:$H$3006)</f>
        <v>#DIV/0!</v>
      </c>
      <c r="L981" s="76">
        <f>SUMIF(Saída!$D$7:$D$3006,PG!D981,Saída!$G$7:$G$3006)</f>
        <v>0</v>
      </c>
      <c r="M981" s="76">
        <f>SUMIF(Saída!$D$7:$D$3006,PG!D981,Saída!$I$7:$I$3006)</f>
        <v>0</v>
      </c>
      <c r="N981" s="77">
        <f t="shared" si="60"/>
        <v>0</v>
      </c>
      <c r="O981" s="77">
        <f t="shared" si="61"/>
        <v>0</v>
      </c>
      <c r="P981" s="78">
        <f t="shared" si="62"/>
        <v>0</v>
      </c>
      <c r="Q981" s="99" t="str">
        <f t="shared" si="63"/>
        <v/>
      </c>
      <c r="R981" s="99"/>
      <c r="S981" s="69"/>
      <c r="T981" s="69"/>
      <c r="U981" s="69"/>
      <c r="V981" s="69"/>
      <c r="W981" s="69"/>
      <c r="X981" s="69"/>
      <c r="Y981" s="69"/>
      <c r="Z981" s="69"/>
    </row>
    <row r="982" spans="3:26" ht="30" customHeight="1">
      <c r="C982" s="32"/>
      <c r="D982" s="12"/>
      <c r="E982" s="33"/>
      <c r="F982" s="34"/>
      <c r="G982" s="35"/>
      <c r="H982" s="36"/>
      <c r="I982" s="2">
        <v>976</v>
      </c>
      <c r="J982" s="76">
        <f>SUMIF(Entrada!$D$7:$D$3006,D982,Entrada!$H$7:$H$3006)</f>
        <v>0</v>
      </c>
      <c r="K982" s="76" t="e">
        <f>SUMIF(Entrada!$D$7:$D$3006,PG!D982,Entrada!$L$7:$L$3006)/SUMIF(Entrada!$D$7:$D$3006,PG!D982,Entrada!$H$7:$H$3006)</f>
        <v>#DIV/0!</v>
      </c>
      <c r="L982" s="76">
        <f>SUMIF(Saída!$D$7:$D$3006,PG!D982,Saída!$G$7:$G$3006)</f>
        <v>0</v>
      </c>
      <c r="M982" s="76">
        <f>SUMIF(Saída!$D$7:$D$3006,PG!D982,Saída!$I$7:$I$3006)</f>
        <v>0</v>
      </c>
      <c r="N982" s="77">
        <f t="shared" si="60"/>
        <v>0</v>
      </c>
      <c r="O982" s="77">
        <f t="shared" si="61"/>
        <v>0</v>
      </c>
      <c r="P982" s="78">
        <f t="shared" si="62"/>
        <v>0</v>
      </c>
      <c r="Q982" s="99" t="str">
        <f t="shared" si="63"/>
        <v/>
      </c>
      <c r="R982" s="99"/>
      <c r="S982" s="69"/>
      <c r="T982" s="69"/>
      <c r="U982" s="69"/>
      <c r="V982" s="69"/>
      <c r="W982" s="69"/>
      <c r="X982" s="69"/>
      <c r="Y982" s="69"/>
      <c r="Z982" s="69"/>
    </row>
    <row r="983" spans="3:26" ht="30" customHeight="1">
      <c r="C983" s="32"/>
      <c r="D983" s="12"/>
      <c r="E983" s="33"/>
      <c r="F983" s="34"/>
      <c r="G983" s="35"/>
      <c r="H983" s="36"/>
      <c r="I983" s="2">
        <v>977</v>
      </c>
      <c r="J983" s="76">
        <f>SUMIF(Entrada!$D$7:$D$3006,D983,Entrada!$H$7:$H$3006)</f>
        <v>0</v>
      </c>
      <c r="K983" s="76" t="e">
        <f>SUMIF(Entrada!$D$7:$D$3006,PG!D983,Entrada!$L$7:$L$3006)/SUMIF(Entrada!$D$7:$D$3006,PG!D983,Entrada!$H$7:$H$3006)</f>
        <v>#DIV/0!</v>
      </c>
      <c r="L983" s="76">
        <f>SUMIF(Saída!$D$7:$D$3006,PG!D983,Saída!$G$7:$G$3006)</f>
        <v>0</v>
      </c>
      <c r="M983" s="76">
        <f>SUMIF(Saída!$D$7:$D$3006,PG!D983,Saída!$I$7:$I$3006)</f>
        <v>0</v>
      </c>
      <c r="N983" s="77">
        <f t="shared" si="60"/>
        <v>0</v>
      </c>
      <c r="O983" s="77">
        <f t="shared" si="61"/>
        <v>0</v>
      </c>
      <c r="P983" s="78">
        <f t="shared" si="62"/>
        <v>0</v>
      </c>
      <c r="Q983" s="99" t="str">
        <f t="shared" si="63"/>
        <v/>
      </c>
      <c r="R983" s="99"/>
      <c r="S983" s="69"/>
      <c r="T983" s="69"/>
      <c r="U983" s="69"/>
      <c r="V983" s="69"/>
      <c r="W983" s="69"/>
      <c r="X983" s="69"/>
      <c r="Y983" s="69"/>
      <c r="Z983" s="69"/>
    </row>
    <row r="984" spans="3:26" ht="30" customHeight="1">
      <c r="C984" s="32"/>
      <c r="D984" s="12"/>
      <c r="E984" s="33"/>
      <c r="F984" s="34"/>
      <c r="G984" s="35"/>
      <c r="H984" s="36"/>
      <c r="I984" s="2">
        <v>978</v>
      </c>
      <c r="J984" s="76">
        <f>SUMIF(Entrada!$D$7:$D$3006,D984,Entrada!$H$7:$H$3006)</f>
        <v>0</v>
      </c>
      <c r="K984" s="76" t="e">
        <f>SUMIF(Entrada!$D$7:$D$3006,PG!D984,Entrada!$L$7:$L$3006)/SUMIF(Entrada!$D$7:$D$3006,PG!D984,Entrada!$H$7:$H$3006)</f>
        <v>#DIV/0!</v>
      </c>
      <c r="L984" s="76">
        <f>SUMIF(Saída!$D$7:$D$3006,PG!D984,Saída!$G$7:$G$3006)</f>
        <v>0</v>
      </c>
      <c r="M984" s="76">
        <f>SUMIF(Saída!$D$7:$D$3006,PG!D984,Saída!$I$7:$I$3006)</f>
        <v>0</v>
      </c>
      <c r="N984" s="77">
        <f t="shared" si="60"/>
        <v>0</v>
      </c>
      <c r="O984" s="77">
        <f t="shared" si="61"/>
        <v>0</v>
      </c>
      <c r="P984" s="78">
        <f t="shared" si="62"/>
        <v>0</v>
      </c>
      <c r="Q984" s="99" t="str">
        <f t="shared" si="63"/>
        <v/>
      </c>
      <c r="R984" s="99"/>
      <c r="S984" s="69"/>
      <c r="T984" s="69"/>
      <c r="U984" s="69"/>
      <c r="V984" s="69"/>
      <c r="W984" s="69"/>
      <c r="X984" s="69"/>
      <c r="Y984" s="69"/>
      <c r="Z984" s="69"/>
    </row>
    <row r="985" spans="3:26" ht="30" customHeight="1">
      <c r="C985" s="32"/>
      <c r="D985" s="12"/>
      <c r="E985" s="33"/>
      <c r="F985" s="34"/>
      <c r="G985" s="35"/>
      <c r="H985" s="36"/>
      <c r="I985" s="2">
        <v>979</v>
      </c>
      <c r="J985" s="76">
        <f>SUMIF(Entrada!$D$7:$D$3006,D985,Entrada!$H$7:$H$3006)</f>
        <v>0</v>
      </c>
      <c r="K985" s="76" t="e">
        <f>SUMIF(Entrada!$D$7:$D$3006,PG!D985,Entrada!$L$7:$L$3006)/SUMIF(Entrada!$D$7:$D$3006,PG!D985,Entrada!$H$7:$H$3006)</f>
        <v>#DIV/0!</v>
      </c>
      <c r="L985" s="76">
        <f>SUMIF(Saída!$D$7:$D$3006,PG!D985,Saída!$G$7:$G$3006)</f>
        <v>0</v>
      </c>
      <c r="M985" s="76">
        <f>SUMIF(Saída!$D$7:$D$3006,PG!D985,Saída!$I$7:$I$3006)</f>
        <v>0</v>
      </c>
      <c r="N985" s="77">
        <f t="shared" si="60"/>
        <v>0</v>
      </c>
      <c r="O985" s="77">
        <f t="shared" si="61"/>
        <v>0</v>
      </c>
      <c r="P985" s="78">
        <f t="shared" si="62"/>
        <v>0</v>
      </c>
      <c r="Q985" s="99" t="str">
        <f t="shared" si="63"/>
        <v/>
      </c>
      <c r="R985" s="99"/>
      <c r="S985" s="69"/>
      <c r="T985" s="69"/>
      <c r="U985" s="69"/>
      <c r="V985" s="69"/>
      <c r="W985" s="69"/>
      <c r="X985" s="69"/>
      <c r="Y985" s="69"/>
      <c r="Z985" s="69"/>
    </row>
    <row r="986" spans="3:26" ht="30" customHeight="1">
      <c r="C986" s="32"/>
      <c r="D986" s="12"/>
      <c r="E986" s="33"/>
      <c r="F986" s="34"/>
      <c r="G986" s="35"/>
      <c r="H986" s="36"/>
      <c r="I986" s="2">
        <v>980</v>
      </c>
      <c r="J986" s="76">
        <f>SUMIF(Entrada!$D$7:$D$3006,D986,Entrada!$H$7:$H$3006)</f>
        <v>0</v>
      </c>
      <c r="K986" s="76" t="e">
        <f>SUMIF(Entrada!$D$7:$D$3006,PG!D986,Entrada!$L$7:$L$3006)/SUMIF(Entrada!$D$7:$D$3006,PG!D986,Entrada!$H$7:$H$3006)</f>
        <v>#DIV/0!</v>
      </c>
      <c r="L986" s="76">
        <f>SUMIF(Saída!$D$7:$D$3006,PG!D986,Saída!$G$7:$G$3006)</f>
        <v>0</v>
      </c>
      <c r="M986" s="76">
        <f>SUMIF(Saída!$D$7:$D$3006,PG!D986,Saída!$I$7:$I$3006)</f>
        <v>0</v>
      </c>
      <c r="N986" s="77">
        <f t="shared" si="60"/>
        <v>0</v>
      </c>
      <c r="O986" s="77">
        <f t="shared" si="61"/>
        <v>0</v>
      </c>
      <c r="P986" s="78">
        <f t="shared" si="62"/>
        <v>0</v>
      </c>
      <c r="Q986" s="99" t="str">
        <f t="shared" si="63"/>
        <v/>
      </c>
      <c r="R986" s="99"/>
      <c r="S986" s="69"/>
      <c r="T986" s="69"/>
      <c r="U986" s="69"/>
      <c r="V986" s="69"/>
      <c r="W986" s="69"/>
      <c r="X986" s="69"/>
      <c r="Y986" s="69"/>
      <c r="Z986" s="69"/>
    </row>
    <row r="987" spans="3:26" ht="30" customHeight="1">
      <c r="C987" s="32"/>
      <c r="D987" s="12"/>
      <c r="E987" s="33"/>
      <c r="F987" s="34"/>
      <c r="G987" s="35"/>
      <c r="H987" s="36"/>
      <c r="I987" s="2">
        <v>981</v>
      </c>
      <c r="J987" s="76">
        <f>SUMIF(Entrada!$D$7:$D$3006,D987,Entrada!$H$7:$H$3006)</f>
        <v>0</v>
      </c>
      <c r="K987" s="76" t="e">
        <f>SUMIF(Entrada!$D$7:$D$3006,PG!D987,Entrada!$L$7:$L$3006)/SUMIF(Entrada!$D$7:$D$3006,PG!D987,Entrada!$H$7:$H$3006)</f>
        <v>#DIV/0!</v>
      </c>
      <c r="L987" s="76">
        <f>SUMIF(Saída!$D$7:$D$3006,PG!D987,Saída!$G$7:$G$3006)</f>
        <v>0</v>
      </c>
      <c r="M987" s="76">
        <f>SUMIF(Saída!$D$7:$D$3006,PG!D987,Saída!$I$7:$I$3006)</f>
        <v>0</v>
      </c>
      <c r="N987" s="77">
        <f t="shared" si="60"/>
        <v>0</v>
      </c>
      <c r="O987" s="77">
        <f t="shared" si="61"/>
        <v>0</v>
      </c>
      <c r="P987" s="78">
        <f t="shared" si="62"/>
        <v>0</v>
      </c>
      <c r="Q987" s="99" t="str">
        <f t="shared" si="63"/>
        <v/>
      </c>
      <c r="R987" s="99"/>
      <c r="S987" s="69"/>
      <c r="T987" s="69"/>
      <c r="U987" s="69"/>
      <c r="V987" s="69"/>
      <c r="W987" s="69"/>
      <c r="X987" s="69"/>
      <c r="Y987" s="69"/>
      <c r="Z987" s="69"/>
    </row>
    <row r="988" spans="3:26" ht="30" customHeight="1">
      <c r="C988" s="32"/>
      <c r="D988" s="12"/>
      <c r="E988" s="33"/>
      <c r="F988" s="34"/>
      <c r="G988" s="35"/>
      <c r="H988" s="36"/>
      <c r="I988" s="2">
        <v>982</v>
      </c>
      <c r="J988" s="76">
        <f>SUMIF(Entrada!$D$7:$D$3006,D988,Entrada!$H$7:$H$3006)</f>
        <v>0</v>
      </c>
      <c r="K988" s="76" t="e">
        <f>SUMIF(Entrada!$D$7:$D$3006,PG!D988,Entrada!$L$7:$L$3006)/SUMIF(Entrada!$D$7:$D$3006,PG!D988,Entrada!$H$7:$H$3006)</f>
        <v>#DIV/0!</v>
      </c>
      <c r="L988" s="76">
        <f>SUMIF(Saída!$D$7:$D$3006,PG!D988,Saída!$G$7:$G$3006)</f>
        <v>0</v>
      </c>
      <c r="M988" s="76">
        <f>SUMIF(Saída!$D$7:$D$3006,PG!D988,Saída!$I$7:$I$3006)</f>
        <v>0</v>
      </c>
      <c r="N988" s="77">
        <f t="shared" si="60"/>
        <v>0</v>
      </c>
      <c r="O988" s="77">
        <f t="shared" si="61"/>
        <v>0</v>
      </c>
      <c r="P988" s="78">
        <f t="shared" si="62"/>
        <v>0</v>
      </c>
      <c r="Q988" s="99" t="str">
        <f t="shared" si="63"/>
        <v/>
      </c>
      <c r="R988" s="99"/>
      <c r="S988" s="69"/>
      <c r="T988" s="69"/>
      <c r="U988" s="69"/>
      <c r="V988" s="69"/>
      <c r="W988" s="69"/>
      <c r="X988" s="69"/>
      <c r="Y988" s="69"/>
      <c r="Z988" s="69"/>
    </row>
    <row r="989" spans="3:26" ht="30" customHeight="1">
      <c r="C989" s="32"/>
      <c r="D989" s="12"/>
      <c r="E989" s="33"/>
      <c r="F989" s="34"/>
      <c r="G989" s="35"/>
      <c r="H989" s="36"/>
      <c r="I989" s="2">
        <v>983</v>
      </c>
      <c r="J989" s="76">
        <f>SUMIF(Entrada!$D$7:$D$3006,D989,Entrada!$H$7:$H$3006)</f>
        <v>0</v>
      </c>
      <c r="K989" s="76" t="e">
        <f>SUMIF(Entrada!$D$7:$D$3006,PG!D989,Entrada!$L$7:$L$3006)/SUMIF(Entrada!$D$7:$D$3006,PG!D989,Entrada!$H$7:$H$3006)</f>
        <v>#DIV/0!</v>
      </c>
      <c r="L989" s="76">
        <f>SUMIF(Saída!$D$7:$D$3006,PG!D989,Saída!$G$7:$G$3006)</f>
        <v>0</v>
      </c>
      <c r="M989" s="76">
        <f>SUMIF(Saída!$D$7:$D$3006,PG!D989,Saída!$I$7:$I$3006)</f>
        <v>0</v>
      </c>
      <c r="N989" s="77">
        <f t="shared" si="60"/>
        <v>0</v>
      </c>
      <c r="O989" s="77">
        <f t="shared" si="61"/>
        <v>0</v>
      </c>
      <c r="P989" s="78">
        <f t="shared" si="62"/>
        <v>0</v>
      </c>
      <c r="Q989" s="99" t="str">
        <f t="shared" si="63"/>
        <v/>
      </c>
      <c r="R989" s="99"/>
      <c r="S989" s="69"/>
      <c r="T989" s="69"/>
      <c r="U989" s="69"/>
      <c r="V989" s="69"/>
      <c r="W989" s="69"/>
      <c r="X989" s="69"/>
      <c r="Y989" s="69"/>
      <c r="Z989" s="69"/>
    </row>
    <row r="990" spans="3:26" ht="30" customHeight="1">
      <c r="C990" s="32"/>
      <c r="D990" s="12"/>
      <c r="E990" s="33"/>
      <c r="F990" s="34"/>
      <c r="G990" s="35"/>
      <c r="H990" s="36"/>
      <c r="I990" s="2">
        <v>984</v>
      </c>
      <c r="J990" s="76">
        <f>SUMIF(Entrada!$D$7:$D$3006,D990,Entrada!$H$7:$H$3006)</f>
        <v>0</v>
      </c>
      <c r="K990" s="76" t="e">
        <f>SUMIF(Entrada!$D$7:$D$3006,PG!D990,Entrada!$L$7:$L$3006)/SUMIF(Entrada!$D$7:$D$3006,PG!D990,Entrada!$H$7:$H$3006)</f>
        <v>#DIV/0!</v>
      </c>
      <c r="L990" s="76">
        <f>SUMIF(Saída!$D$7:$D$3006,PG!D990,Saída!$G$7:$G$3006)</f>
        <v>0</v>
      </c>
      <c r="M990" s="76">
        <f>SUMIF(Saída!$D$7:$D$3006,PG!D990,Saída!$I$7:$I$3006)</f>
        <v>0</v>
      </c>
      <c r="N990" s="77">
        <f t="shared" si="60"/>
        <v>0</v>
      </c>
      <c r="O990" s="77">
        <f t="shared" si="61"/>
        <v>0</v>
      </c>
      <c r="P990" s="78">
        <f t="shared" si="62"/>
        <v>0</v>
      </c>
      <c r="Q990" s="99" t="str">
        <f t="shared" si="63"/>
        <v/>
      </c>
      <c r="R990" s="99"/>
      <c r="S990" s="69"/>
      <c r="T990" s="69"/>
      <c r="U990" s="69"/>
      <c r="V990" s="69"/>
      <c r="W990" s="69"/>
      <c r="X990" s="69"/>
      <c r="Y990" s="69"/>
      <c r="Z990" s="69"/>
    </row>
    <row r="991" spans="3:26" ht="30" customHeight="1">
      <c r="C991" s="32"/>
      <c r="D991" s="12"/>
      <c r="E991" s="33"/>
      <c r="F991" s="34"/>
      <c r="G991" s="35"/>
      <c r="H991" s="36"/>
      <c r="I991" s="2">
        <v>985</v>
      </c>
      <c r="J991" s="76">
        <f>SUMIF(Entrada!$D$7:$D$3006,D991,Entrada!$H$7:$H$3006)</f>
        <v>0</v>
      </c>
      <c r="K991" s="76" t="e">
        <f>SUMIF(Entrada!$D$7:$D$3006,PG!D991,Entrada!$L$7:$L$3006)/SUMIF(Entrada!$D$7:$D$3006,PG!D991,Entrada!$H$7:$H$3006)</f>
        <v>#DIV/0!</v>
      </c>
      <c r="L991" s="76">
        <f>SUMIF(Saída!$D$7:$D$3006,PG!D991,Saída!$G$7:$G$3006)</f>
        <v>0</v>
      </c>
      <c r="M991" s="76">
        <f>SUMIF(Saída!$D$7:$D$3006,PG!D991,Saída!$I$7:$I$3006)</f>
        <v>0</v>
      </c>
      <c r="N991" s="77">
        <f t="shared" si="60"/>
        <v>0</v>
      </c>
      <c r="O991" s="77">
        <f t="shared" si="61"/>
        <v>0</v>
      </c>
      <c r="P991" s="78">
        <f t="shared" si="62"/>
        <v>0</v>
      </c>
      <c r="Q991" s="99" t="str">
        <f t="shared" si="63"/>
        <v/>
      </c>
      <c r="R991" s="99"/>
      <c r="S991" s="69"/>
      <c r="T991" s="69"/>
      <c r="U991" s="69"/>
      <c r="V991" s="69"/>
      <c r="W991" s="69"/>
      <c r="X991" s="69"/>
      <c r="Y991" s="69"/>
      <c r="Z991" s="69"/>
    </row>
    <row r="992" spans="3:26" ht="30" customHeight="1">
      <c r="C992" s="32"/>
      <c r="D992" s="12"/>
      <c r="E992" s="33"/>
      <c r="F992" s="34"/>
      <c r="G992" s="35"/>
      <c r="H992" s="36"/>
      <c r="I992" s="2">
        <v>986</v>
      </c>
      <c r="J992" s="76">
        <f>SUMIF(Entrada!$D$7:$D$3006,D992,Entrada!$H$7:$H$3006)</f>
        <v>0</v>
      </c>
      <c r="K992" s="76" t="e">
        <f>SUMIF(Entrada!$D$7:$D$3006,PG!D992,Entrada!$L$7:$L$3006)/SUMIF(Entrada!$D$7:$D$3006,PG!D992,Entrada!$H$7:$H$3006)</f>
        <v>#DIV/0!</v>
      </c>
      <c r="L992" s="76">
        <f>SUMIF(Saída!$D$7:$D$3006,PG!D992,Saída!$G$7:$G$3006)</f>
        <v>0</v>
      </c>
      <c r="M992" s="76">
        <f>SUMIF(Saída!$D$7:$D$3006,PG!D992,Saída!$I$7:$I$3006)</f>
        <v>0</v>
      </c>
      <c r="N992" s="77">
        <f t="shared" si="60"/>
        <v>0</v>
      </c>
      <c r="O992" s="77">
        <f t="shared" si="61"/>
        <v>0</v>
      </c>
      <c r="P992" s="78">
        <f t="shared" si="62"/>
        <v>0</v>
      </c>
      <c r="Q992" s="99" t="str">
        <f t="shared" si="63"/>
        <v/>
      </c>
      <c r="R992" s="99"/>
      <c r="S992" s="69"/>
      <c r="T992" s="69"/>
      <c r="U992" s="69"/>
      <c r="V992" s="69"/>
      <c r="W992" s="69"/>
      <c r="X992" s="69"/>
      <c r="Y992" s="69"/>
      <c r="Z992" s="69"/>
    </row>
    <row r="993" spans="3:26" ht="30" customHeight="1">
      <c r="C993" s="32"/>
      <c r="D993" s="12"/>
      <c r="E993" s="33"/>
      <c r="F993" s="34"/>
      <c r="G993" s="35"/>
      <c r="H993" s="36"/>
      <c r="I993" s="2">
        <v>987</v>
      </c>
      <c r="J993" s="76">
        <f>SUMIF(Entrada!$D$7:$D$3006,D993,Entrada!$H$7:$H$3006)</f>
        <v>0</v>
      </c>
      <c r="K993" s="76" t="e">
        <f>SUMIF(Entrada!$D$7:$D$3006,PG!D993,Entrada!$L$7:$L$3006)/SUMIF(Entrada!$D$7:$D$3006,PG!D993,Entrada!$H$7:$H$3006)</f>
        <v>#DIV/0!</v>
      </c>
      <c r="L993" s="76">
        <f>SUMIF(Saída!$D$7:$D$3006,PG!D993,Saída!$G$7:$G$3006)</f>
        <v>0</v>
      </c>
      <c r="M993" s="76">
        <f>SUMIF(Saída!$D$7:$D$3006,PG!D993,Saída!$I$7:$I$3006)</f>
        <v>0</v>
      </c>
      <c r="N993" s="77">
        <f t="shared" si="60"/>
        <v>0</v>
      </c>
      <c r="O993" s="77">
        <f t="shared" si="61"/>
        <v>0</v>
      </c>
      <c r="P993" s="78">
        <f t="shared" si="62"/>
        <v>0</v>
      </c>
      <c r="Q993" s="99" t="str">
        <f t="shared" si="63"/>
        <v/>
      </c>
      <c r="R993" s="99"/>
      <c r="S993" s="69"/>
      <c r="T993" s="69"/>
      <c r="U993" s="69"/>
      <c r="V993" s="69"/>
      <c r="W993" s="69"/>
      <c r="X993" s="69"/>
      <c r="Y993" s="69"/>
      <c r="Z993" s="69"/>
    </row>
    <row r="994" spans="3:26" ht="30" customHeight="1">
      <c r="C994" s="32"/>
      <c r="D994" s="12"/>
      <c r="E994" s="33"/>
      <c r="F994" s="34"/>
      <c r="G994" s="35"/>
      <c r="H994" s="36"/>
      <c r="I994" s="2">
        <v>988</v>
      </c>
      <c r="J994" s="76">
        <f>SUMIF(Entrada!$D$7:$D$3006,D994,Entrada!$H$7:$H$3006)</f>
        <v>0</v>
      </c>
      <c r="K994" s="76" t="e">
        <f>SUMIF(Entrada!$D$7:$D$3006,PG!D994,Entrada!$L$7:$L$3006)/SUMIF(Entrada!$D$7:$D$3006,PG!D994,Entrada!$H$7:$H$3006)</f>
        <v>#DIV/0!</v>
      </c>
      <c r="L994" s="76">
        <f>SUMIF(Saída!$D$7:$D$3006,PG!D994,Saída!$G$7:$G$3006)</f>
        <v>0</v>
      </c>
      <c r="M994" s="76">
        <f>SUMIF(Saída!$D$7:$D$3006,PG!D994,Saída!$I$7:$I$3006)</f>
        <v>0</v>
      </c>
      <c r="N994" s="77">
        <f t="shared" si="60"/>
        <v>0</v>
      </c>
      <c r="O994" s="77">
        <f t="shared" si="61"/>
        <v>0</v>
      </c>
      <c r="P994" s="78">
        <f t="shared" si="62"/>
        <v>0</v>
      </c>
      <c r="Q994" s="99" t="str">
        <f t="shared" si="63"/>
        <v/>
      </c>
      <c r="R994" s="99"/>
      <c r="S994" s="69"/>
      <c r="T994" s="69"/>
      <c r="U994" s="69"/>
      <c r="V994" s="69"/>
      <c r="W994" s="69"/>
      <c r="X994" s="69"/>
      <c r="Y994" s="69"/>
      <c r="Z994" s="69"/>
    </row>
    <row r="995" spans="3:26" ht="30" customHeight="1">
      <c r="C995" s="32"/>
      <c r="D995" s="12"/>
      <c r="E995" s="33"/>
      <c r="F995" s="34"/>
      <c r="G995" s="35"/>
      <c r="H995" s="36"/>
      <c r="I995" s="2">
        <v>989</v>
      </c>
      <c r="J995" s="76">
        <f>SUMIF(Entrada!$D$7:$D$3006,D995,Entrada!$H$7:$H$3006)</f>
        <v>0</v>
      </c>
      <c r="K995" s="76" t="e">
        <f>SUMIF(Entrada!$D$7:$D$3006,PG!D995,Entrada!$L$7:$L$3006)/SUMIF(Entrada!$D$7:$D$3006,PG!D995,Entrada!$H$7:$H$3006)</f>
        <v>#DIV/0!</v>
      </c>
      <c r="L995" s="76">
        <f>SUMIF(Saída!$D$7:$D$3006,PG!D995,Saída!$G$7:$G$3006)</f>
        <v>0</v>
      </c>
      <c r="M995" s="76">
        <f>SUMIF(Saída!$D$7:$D$3006,PG!D995,Saída!$I$7:$I$3006)</f>
        <v>0</v>
      </c>
      <c r="N995" s="77">
        <f t="shared" si="60"/>
        <v>0</v>
      </c>
      <c r="O995" s="77">
        <f t="shared" si="61"/>
        <v>0</v>
      </c>
      <c r="P995" s="78">
        <f t="shared" si="62"/>
        <v>0</v>
      </c>
      <c r="Q995" s="99" t="str">
        <f t="shared" si="63"/>
        <v/>
      </c>
      <c r="R995" s="99"/>
      <c r="S995" s="69"/>
      <c r="T995" s="69"/>
      <c r="U995" s="69"/>
      <c r="V995" s="69"/>
      <c r="W995" s="69"/>
      <c r="X995" s="69"/>
      <c r="Y995" s="69"/>
      <c r="Z995" s="69"/>
    </row>
    <row r="996" spans="3:26" ht="30" customHeight="1">
      <c r="C996" s="32"/>
      <c r="D996" s="12"/>
      <c r="E996" s="33"/>
      <c r="F996" s="34"/>
      <c r="G996" s="35"/>
      <c r="H996" s="36"/>
      <c r="I996" s="2">
        <v>990</v>
      </c>
      <c r="J996" s="76">
        <f>SUMIF(Entrada!$D$7:$D$3006,D996,Entrada!$H$7:$H$3006)</f>
        <v>0</v>
      </c>
      <c r="K996" s="76" t="e">
        <f>SUMIF(Entrada!$D$7:$D$3006,PG!D996,Entrada!$L$7:$L$3006)/SUMIF(Entrada!$D$7:$D$3006,PG!D996,Entrada!$H$7:$H$3006)</f>
        <v>#DIV/0!</v>
      </c>
      <c r="L996" s="76">
        <f>SUMIF(Saída!$D$7:$D$3006,PG!D996,Saída!$G$7:$G$3006)</f>
        <v>0</v>
      </c>
      <c r="M996" s="76">
        <f>SUMIF(Saída!$D$7:$D$3006,PG!D996,Saída!$I$7:$I$3006)</f>
        <v>0</v>
      </c>
      <c r="N996" s="77">
        <f t="shared" si="60"/>
        <v>0</v>
      </c>
      <c r="O996" s="77">
        <f t="shared" si="61"/>
        <v>0</v>
      </c>
      <c r="P996" s="78">
        <f t="shared" si="62"/>
        <v>0</v>
      </c>
      <c r="Q996" s="99" t="str">
        <f t="shared" si="63"/>
        <v/>
      </c>
      <c r="R996" s="99"/>
      <c r="S996" s="69"/>
      <c r="T996" s="69"/>
      <c r="U996" s="69"/>
      <c r="V996" s="69"/>
      <c r="W996" s="69"/>
      <c r="X996" s="69"/>
      <c r="Y996" s="69"/>
      <c r="Z996" s="69"/>
    </row>
    <row r="997" spans="3:26" ht="30" customHeight="1">
      <c r="C997" s="32"/>
      <c r="D997" s="12"/>
      <c r="E997" s="33"/>
      <c r="F997" s="34"/>
      <c r="G997" s="35"/>
      <c r="H997" s="36"/>
      <c r="I997" s="2">
        <v>991</v>
      </c>
      <c r="J997" s="76">
        <f>SUMIF(Entrada!$D$7:$D$3006,D997,Entrada!$H$7:$H$3006)</f>
        <v>0</v>
      </c>
      <c r="K997" s="76" t="e">
        <f>SUMIF(Entrada!$D$7:$D$3006,PG!D997,Entrada!$L$7:$L$3006)/SUMIF(Entrada!$D$7:$D$3006,PG!D997,Entrada!$H$7:$H$3006)</f>
        <v>#DIV/0!</v>
      </c>
      <c r="L997" s="76">
        <f>SUMIF(Saída!$D$7:$D$3006,PG!D997,Saída!$G$7:$G$3006)</f>
        <v>0</v>
      </c>
      <c r="M997" s="76">
        <f>SUMIF(Saída!$D$7:$D$3006,PG!D997,Saída!$I$7:$I$3006)</f>
        <v>0</v>
      </c>
      <c r="N997" s="77">
        <f t="shared" si="60"/>
        <v>0</v>
      </c>
      <c r="O997" s="77">
        <f t="shared" si="61"/>
        <v>0</v>
      </c>
      <c r="P997" s="78">
        <f t="shared" si="62"/>
        <v>0</v>
      </c>
      <c r="Q997" s="99" t="str">
        <f t="shared" si="63"/>
        <v/>
      </c>
      <c r="R997" s="99"/>
      <c r="S997" s="69"/>
      <c r="T997" s="69"/>
      <c r="U997" s="69"/>
      <c r="V997" s="69"/>
      <c r="W997" s="69"/>
      <c r="X997" s="69"/>
      <c r="Y997" s="69"/>
      <c r="Z997" s="69"/>
    </row>
    <row r="998" spans="3:26" ht="30" customHeight="1">
      <c r="C998" s="32"/>
      <c r="D998" s="12"/>
      <c r="E998" s="33"/>
      <c r="F998" s="34"/>
      <c r="G998" s="35"/>
      <c r="H998" s="36"/>
      <c r="I998" s="2">
        <v>992</v>
      </c>
      <c r="J998" s="76">
        <f>SUMIF(Entrada!$D$7:$D$3006,D998,Entrada!$H$7:$H$3006)</f>
        <v>0</v>
      </c>
      <c r="K998" s="76" t="e">
        <f>SUMIF(Entrada!$D$7:$D$3006,PG!D998,Entrada!$L$7:$L$3006)/SUMIF(Entrada!$D$7:$D$3006,PG!D998,Entrada!$H$7:$H$3006)</f>
        <v>#DIV/0!</v>
      </c>
      <c r="L998" s="76">
        <f>SUMIF(Saída!$D$7:$D$3006,PG!D998,Saída!$G$7:$G$3006)</f>
        <v>0</v>
      </c>
      <c r="M998" s="76">
        <f>SUMIF(Saída!$D$7:$D$3006,PG!D998,Saída!$I$7:$I$3006)</f>
        <v>0</v>
      </c>
      <c r="N998" s="77">
        <f t="shared" si="60"/>
        <v>0</v>
      </c>
      <c r="O998" s="77">
        <f t="shared" si="61"/>
        <v>0</v>
      </c>
      <c r="P998" s="78">
        <f t="shared" si="62"/>
        <v>0</v>
      </c>
      <c r="Q998" s="99" t="str">
        <f t="shared" si="63"/>
        <v/>
      </c>
      <c r="R998" s="99"/>
      <c r="S998" s="69"/>
      <c r="T998" s="69"/>
      <c r="U998" s="69"/>
      <c r="V998" s="69"/>
      <c r="W998" s="69"/>
      <c r="X998" s="69"/>
      <c r="Y998" s="69"/>
      <c r="Z998" s="69"/>
    </row>
    <row r="999" spans="3:26" ht="30" customHeight="1">
      <c r="C999" s="32"/>
      <c r="D999" s="12"/>
      <c r="E999" s="33"/>
      <c r="F999" s="34"/>
      <c r="G999" s="35"/>
      <c r="H999" s="36"/>
      <c r="I999" s="2">
        <v>993</v>
      </c>
      <c r="J999" s="76">
        <f>SUMIF(Entrada!$D$7:$D$3006,D999,Entrada!$H$7:$H$3006)</f>
        <v>0</v>
      </c>
      <c r="K999" s="76" t="e">
        <f>SUMIF(Entrada!$D$7:$D$3006,PG!D999,Entrada!$L$7:$L$3006)/SUMIF(Entrada!$D$7:$D$3006,PG!D999,Entrada!$H$7:$H$3006)</f>
        <v>#DIV/0!</v>
      </c>
      <c r="L999" s="76">
        <f>SUMIF(Saída!$D$7:$D$3006,PG!D999,Saída!$G$7:$G$3006)</f>
        <v>0</v>
      </c>
      <c r="M999" s="76">
        <f>SUMIF(Saída!$D$7:$D$3006,PG!D999,Saída!$I$7:$I$3006)</f>
        <v>0</v>
      </c>
      <c r="N999" s="77">
        <f t="shared" si="60"/>
        <v>0</v>
      </c>
      <c r="O999" s="77">
        <f t="shared" si="61"/>
        <v>0</v>
      </c>
      <c r="P999" s="78">
        <f t="shared" si="62"/>
        <v>0</v>
      </c>
      <c r="Q999" s="99" t="str">
        <f t="shared" si="63"/>
        <v/>
      </c>
      <c r="R999" s="99"/>
      <c r="S999" s="69"/>
      <c r="T999" s="69"/>
      <c r="U999" s="69"/>
      <c r="V999" s="69"/>
      <c r="W999" s="69"/>
      <c r="X999" s="69"/>
      <c r="Y999" s="69"/>
      <c r="Z999" s="69"/>
    </row>
    <row r="1000" spans="3:26" ht="30" customHeight="1">
      <c r="C1000" s="32"/>
      <c r="D1000" s="12"/>
      <c r="E1000" s="33"/>
      <c r="F1000" s="34"/>
      <c r="G1000" s="35"/>
      <c r="H1000" s="36"/>
      <c r="I1000" s="2">
        <v>994</v>
      </c>
      <c r="J1000" s="76">
        <f>SUMIF(Entrada!$D$7:$D$3006,D1000,Entrada!$H$7:$H$3006)</f>
        <v>0</v>
      </c>
      <c r="K1000" s="76" t="e">
        <f>SUMIF(Entrada!$D$7:$D$3006,PG!D1000,Entrada!$L$7:$L$3006)/SUMIF(Entrada!$D$7:$D$3006,PG!D1000,Entrada!$H$7:$H$3006)</f>
        <v>#DIV/0!</v>
      </c>
      <c r="L1000" s="76">
        <f>SUMIF(Saída!$D$7:$D$3006,PG!D1000,Saída!$G$7:$G$3006)</f>
        <v>0</v>
      </c>
      <c r="M1000" s="76">
        <f>SUMIF(Saída!$D$7:$D$3006,PG!D1000,Saída!$I$7:$I$3006)</f>
        <v>0</v>
      </c>
      <c r="N1000" s="77">
        <f t="shared" si="60"/>
        <v>0</v>
      </c>
      <c r="O1000" s="77">
        <f t="shared" si="61"/>
        <v>0</v>
      </c>
      <c r="P1000" s="78">
        <f t="shared" si="62"/>
        <v>0</v>
      </c>
      <c r="Q1000" s="99" t="str">
        <f t="shared" si="63"/>
        <v/>
      </c>
      <c r="R1000" s="99"/>
      <c r="S1000" s="69"/>
      <c r="T1000" s="69"/>
      <c r="U1000" s="69"/>
      <c r="V1000" s="69"/>
      <c r="W1000" s="69"/>
      <c r="X1000" s="69"/>
      <c r="Y1000" s="69"/>
      <c r="Z1000" s="69"/>
    </row>
    <row r="1001" spans="3:26" ht="30" customHeight="1">
      <c r="C1001" s="32"/>
      <c r="D1001" s="12"/>
      <c r="E1001" s="33"/>
      <c r="F1001" s="34"/>
      <c r="G1001" s="35"/>
      <c r="H1001" s="36"/>
      <c r="I1001" s="2">
        <v>995</v>
      </c>
      <c r="J1001" s="76">
        <f>SUMIF(Entrada!$D$7:$D$3006,D1001,Entrada!$H$7:$H$3006)</f>
        <v>0</v>
      </c>
      <c r="K1001" s="76" t="e">
        <f>SUMIF(Entrada!$D$7:$D$3006,PG!D1001,Entrada!$L$7:$L$3006)/SUMIF(Entrada!$D$7:$D$3006,PG!D1001,Entrada!$H$7:$H$3006)</f>
        <v>#DIV/0!</v>
      </c>
      <c r="L1001" s="76">
        <f>SUMIF(Saída!$D$7:$D$3006,PG!D1001,Saída!$G$7:$G$3006)</f>
        <v>0</v>
      </c>
      <c r="M1001" s="76">
        <f>SUMIF(Saída!$D$7:$D$3006,PG!D1001,Saída!$I$7:$I$3006)</f>
        <v>0</v>
      </c>
      <c r="N1001" s="77">
        <f t="shared" si="60"/>
        <v>0</v>
      </c>
      <c r="O1001" s="77">
        <f t="shared" si="61"/>
        <v>0</v>
      </c>
      <c r="P1001" s="78">
        <f t="shared" si="62"/>
        <v>0</v>
      </c>
      <c r="Q1001" s="99" t="str">
        <f t="shared" si="63"/>
        <v/>
      </c>
      <c r="R1001" s="99"/>
      <c r="S1001" s="69"/>
      <c r="T1001" s="69"/>
      <c r="U1001" s="69"/>
      <c r="V1001" s="69"/>
      <c r="W1001" s="69"/>
      <c r="X1001" s="69"/>
      <c r="Y1001" s="69"/>
      <c r="Z1001" s="69"/>
    </row>
    <row r="1002" spans="3:26" ht="30" customHeight="1">
      <c r="C1002" s="32"/>
      <c r="D1002" s="12"/>
      <c r="E1002" s="33"/>
      <c r="F1002" s="34"/>
      <c r="G1002" s="35"/>
      <c r="H1002" s="36"/>
      <c r="I1002" s="2">
        <v>996</v>
      </c>
      <c r="J1002" s="76">
        <f>SUMIF(Entrada!$D$7:$D$3006,D1002,Entrada!$H$7:$H$3006)</f>
        <v>0</v>
      </c>
      <c r="K1002" s="76" t="e">
        <f>SUMIF(Entrada!$D$7:$D$3006,PG!D1002,Entrada!$L$7:$L$3006)/SUMIF(Entrada!$D$7:$D$3006,PG!D1002,Entrada!$H$7:$H$3006)</f>
        <v>#DIV/0!</v>
      </c>
      <c r="L1002" s="76">
        <f>SUMIF(Saída!$D$7:$D$3006,PG!D1002,Saída!$G$7:$G$3006)</f>
        <v>0</v>
      </c>
      <c r="M1002" s="76">
        <f>SUMIF(Saída!$D$7:$D$3006,PG!D1002,Saída!$I$7:$I$3006)</f>
        <v>0</v>
      </c>
      <c r="N1002" s="77">
        <f t="shared" si="60"/>
        <v>0</v>
      </c>
      <c r="O1002" s="77">
        <f t="shared" si="61"/>
        <v>0</v>
      </c>
      <c r="P1002" s="78">
        <f t="shared" si="62"/>
        <v>0</v>
      </c>
      <c r="Q1002" s="99" t="str">
        <f t="shared" si="63"/>
        <v/>
      </c>
      <c r="R1002" s="99"/>
      <c r="S1002" s="69"/>
      <c r="T1002" s="69"/>
      <c r="U1002" s="69"/>
      <c r="V1002" s="69"/>
      <c r="W1002" s="69"/>
      <c r="X1002" s="69"/>
      <c r="Y1002" s="69"/>
      <c r="Z1002" s="69"/>
    </row>
    <row r="1003" spans="3:26" ht="30" customHeight="1">
      <c r="C1003" s="32"/>
      <c r="D1003" s="12"/>
      <c r="E1003" s="33"/>
      <c r="F1003" s="34"/>
      <c r="G1003" s="35"/>
      <c r="H1003" s="36"/>
      <c r="I1003" s="2">
        <v>997</v>
      </c>
      <c r="J1003" s="76">
        <f>SUMIF(Entrada!$D$7:$D$3006,D1003,Entrada!$H$7:$H$3006)</f>
        <v>0</v>
      </c>
      <c r="K1003" s="76" t="e">
        <f>SUMIF(Entrada!$D$7:$D$3006,PG!D1003,Entrada!$L$7:$L$3006)/SUMIF(Entrada!$D$7:$D$3006,PG!D1003,Entrada!$H$7:$H$3006)</f>
        <v>#DIV/0!</v>
      </c>
      <c r="L1003" s="76">
        <f>SUMIF(Saída!$D$7:$D$3006,PG!D1003,Saída!$G$7:$G$3006)</f>
        <v>0</v>
      </c>
      <c r="M1003" s="76">
        <f>SUMIF(Saída!$D$7:$D$3006,PG!D1003,Saída!$I$7:$I$3006)</f>
        <v>0</v>
      </c>
      <c r="N1003" s="77">
        <f t="shared" si="60"/>
        <v>0</v>
      </c>
      <c r="O1003" s="77">
        <f t="shared" si="61"/>
        <v>0</v>
      </c>
      <c r="P1003" s="78">
        <f t="shared" si="62"/>
        <v>0</v>
      </c>
      <c r="Q1003" s="99" t="str">
        <f t="shared" si="63"/>
        <v/>
      </c>
      <c r="R1003" s="99"/>
      <c r="S1003" s="69"/>
      <c r="T1003" s="69"/>
      <c r="U1003" s="69"/>
      <c r="V1003" s="69"/>
      <c r="W1003" s="69"/>
      <c r="X1003" s="69"/>
      <c r="Y1003" s="69"/>
      <c r="Z1003" s="69"/>
    </row>
    <row r="1004" spans="3:26" ht="30" customHeight="1">
      <c r="C1004" s="32"/>
      <c r="D1004" s="12"/>
      <c r="E1004" s="33"/>
      <c r="F1004" s="34"/>
      <c r="G1004" s="35"/>
      <c r="H1004" s="36"/>
      <c r="I1004" s="2">
        <v>998</v>
      </c>
      <c r="J1004" s="76">
        <f>SUMIF(Entrada!$D$7:$D$3006,D1004,Entrada!$H$7:$H$3006)</f>
        <v>0</v>
      </c>
      <c r="K1004" s="76" t="e">
        <f>SUMIF(Entrada!$D$7:$D$3006,PG!D1004,Entrada!$L$7:$L$3006)/SUMIF(Entrada!$D$7:$D$3006,PG!D1004,Entrada!$H$7:$H$3006)</f>
        <v>#DIV/0!</v>
      </c>
      <c r="L1004" s="76">
        <f>SUMIF(Saída!$D$7:$D$3006,PG!D1004,Saída!$G$7:$G$3006)</f>
        <v>0</v>
      </c>
      <c r="M1004" s="76">
        <f>SUMIF(Saída!$D$7:$D$3006,PG!D1004,Saída!$I$7:$I$3006)</f>
        <v>0</v>
      </c>
      <c r="N1004" s="77">
        <f t="shared" si="60"/>
        <v>0</v>
      </c>
      <c r="O1004" s="77">
        <f t="shared" si="61"/>
        <v>0</v>
      </c>
      <c r="P1004" s="78">
        <f t="shared" si="62"/>
        <v>0</v>
      </c>
      <c r="Q1004" s="99" t="str">
        <f t="shared" si="63"/>
        <v/>
      </c>
      <c r="R1004" s="99"/>
      <c r="S1004" s="69"/>
      <c r="T1004" s="69"/>
      <c r="U1004" s="69"/>
      <c r="V1004" s="69"/>
      <c r="W1004" s="69"/>
      <c r="X1004" s="69"/>
      <c r="Y1004" s="69"/>
      <c r="Z1004" s="69"/>
    </row>
    <row r="1005" spans="3:26" ht="30" customHeight="1">
      <c r="C1005" s="32"/>
      <c r="D1005" s="12"/>
      <c r="E1005" s="33"/>
      <c r="F1005" s="34"/>
      <c r="G1005" s="35"/>
      <c r="H1005" s="36"/>
      <c r="I1005" s="2">
        <v>999</v>
      </c>
      <c r="J1005" s="76">
        <f>SUMIF(Entrada!$D$7:$D$3006,D1005,Entrada!$H$7:$H$3006)</f>
        <v>0</v>
      </c>
      <c r="K1005" s="76" t="e">
        <f>SUMIF(Entrada!$D$7:$D$3006,PG!D1005,Entrada!$L$7:$L$3006)/SUMIF(Entrada!$D$7:$D$3006,PG!D1005,Entrada!$H$7:$H$3006)</f>
        <v>#DIV/0!</v>
      </c>
      <c r="L1005" s="76">
        <f>SUMIF(Saída!$D$7:$D$3006,PG!D1005,Saída!$G$7:$G$3006)</f>
        <v>0</v>
      </c>
      <c r="M1005" s="76">
        <f>SUMIF(Saída!$D$7:$D$3006,PG!D1005,Saída!$I$7:$I$3006)</f>
        <v>0</v>
      </c>
      <c r="N1005" s="77">
        <f t="shared" si="60"/>
        <v>0</v>
      </c>
      <c r="O1005" s="77">
        <f t="shared" si="61"/>
        <v>0</v>
      </c>
      <c r="P1005" s="78">
        <f t="shared" si="62"/>
        <v>0</v>
      </c>
      <c r="Q1005" s="99" t="str">
        <f t="shared" si="63"/>
        <v/>
      </c>
      <c r="R1005" s="99"/>
      <c r="S1005" s="69"/>
      <c r="T1005" s="69"/>
      <c r="U1005" s="69"/>
      <c r="V1005" s="69"/>
      <c r="W1005" s="69"/>
      <c r="X1005" s="69"/>
      <c r="Y1005" s="69"/>
      <c r="Z1005" s="69"/>
    </row>
    <row r="1006" spans="3:26" ht="30" customHeight="1">
      <c r="C1006" s="32"/>
      <c r="D1006" s="12"/>
      <c r="E1006" s="33"/>
      <c r="F1006" s="34"/>
      <c r="G1006" s="35"/>
      <c r="H1006" s="36"/>
      <c r="I1006" s="2">
        <v>1000</v>
      </c>
      <c r="J1006" s="76">
        <f>SUMIF(Entrada!$D$7:$D$3006,D1006,Entrada!$H$7:$H$3006)</f>
        <v>0</v>
      </c>
      <c r="K1006" s="76" t="e">
        <f>SUMIF(Entrada!$D$7:$D$3006,PG!D1006,Entrada!$L$7:$L$3006)/SUMIF(Entrada!$D$7:$D$3006,PG!D1006,Entrada!$H$7:$H$3006)</f>
        <v>#DIV/0!</v>
      </c>
      <c r="L1006" s="76">
        <f>SUMIF(Saída!$D$7:$D$3006,PG!D1006,Saída!$G$7:$G$3006)</f>
        <v>0</v>
      </c>
      <c r="M1006" s="76">
        <f>SUMIF(Saída!$D$7:$D$3006,PG!D1006,Saída!$I$7:$I$3006)</f>
        <v>0</v>
      </c>
      <c r="N1006" s="77">
        <f t="shared" si="60"/>
        <v>0</v>
      </c>
      <c r="O1006" s="77">
        <f t="shared" si="61"/>
        <v>0</v>
      </c>
      <c r="P1006" s="78">
        <f t="shared" si="62"/>
        <v>0</v>
      </c>
      <c r="Q1006" s="99" t="str">
        <f t="shared" si="63"/>
        <v/>
      </c>
      <c r="R1006" s="99"/>
      <c r="S1006" s="69"/>
      <c r="T1006" s="69"/>
      <c r="U1006" s="69"/>
      <c r="V1006" s="69"/>
      <c r="W1006" s="69"/>
      <c r="X1006" s="69"/>
      <c r="Y1006" s="69"/>
      <c r="Z1006" s="69"/>
    </row>
    <row r="1007" spans="3:26"/>
    <row r="1008" spans="3:26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</sheetData>
  <sheetProtection selectLockedCells="1"/>
  <mergeCells count="1">
    <mergeCell ref="C5:H5"/>
  </mergeCells>
  <pageMargins left="0.511811024" right="0.511811024" top="0.78740157499999996" bottom="0.78740157499999996" header="0.31496062000000002" footer="0.31496062000000002"/>
  <pageSetup paperSize="9" orientation="portrait" horizont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1"/>
  <dimension ref="A1:Z2049"/>
  <sheetViews>
    <sheetView showGridLines="0" zoomScale="90" zoomScaleNormal="90" zoomScalePageLayoutView="90" workbookViewId="0">
      <selection activeCell="B1" sqref="B1"/>
    </sheetView>
  </sheetViews>
  <sheetFormatPr defaultColWidth="0" defaultRowHeight="15" customHeight="1" zeroHeight="1"/>
  <cols>
    <col min="1" max="1" width="27.7109375" style="1" customWidth="1"/>
    <col min="2" max="2" width="3.85546875" customWidth="1"/>
    <col min="3" max="3" width="35.7109375" customWidth="1"/>
    <col min="4" max="4" width="20.7109375" customWidth="1"/>
    <col min="5" max="5" width="15.7109375" customWidth="1"/>
    <col min="6" max="6" width="35.7109375" customWidth="1"/>
    <col min="7" max="26" width="9.140625" customWidth="1"/>
    <col min="27" max="16384" width="9.140625" hidden="1"/>
  </cols>
  <sheetData>
    <row r="1" spans="1:6" s="4" customFormat="1" ht="33.950000000000003" customHeight="1">
      <c r="A1" s="111" t="s">
        <v>165</v>
      </c>
      <c r="C1" s="5" t="s">
        <v>0</v>
      </c>
    </row>
    <row r="2" spans="1:6" s="4" customFormat="1" ht="21.6" customHeight="1">
      <c r="A2" s="112"/>
    </row>
    <row r="3" spans="1:6" s="4" customFormat="1" ht="21.6" customHeight="1">
      <c r="A3" s="112"/>
    </row>
    <row r="4" spans="1:6" ht="30" customHeight="1" thickBot="1"/>
    <row r="5" spans="1:6" ht="30" customHeight="1" thickTop="1" thickBot="1">
      <c r="C5" s="120" t="s">
        <v>27</v>
      </c>
      <c r="D5" s="121"/>
      <c r="E5" s="121"/>
      <c r="F5" s="122"/>
    </row>
    <row r="6" spans="1:6" ht="30" customHeight="1" thickTop="1" thickBot="1">
      <c r="C6" s="10" t="s">
        <v>28</v>
      </c>
      <c r="D6" s="11" t="s">
        <v>29</v>
      </c>
      <c r="E6" s="11" t="s">
        <v>30</v>
      </c>
      <c r="F6" s="10" t="s">
        <v>31</v>
      </c>
    </row>
    <row r="7" spans="1:6" ht="35.1" customHeight="1" thickTop="1">
      <c r="C7" s="13" t="s">
        <v>144</v>
      </c>
      <c r="D7" s="13" t="s">
        <v>32</v>
      </c>
      <c r="E7" s="14" t="s">
        <v>33</v>
      </c>
      <c r="F7" s="13" t="s">
        <v>34</v>
      </c>
    </row>
    <row r="8" spans="1:6" ht="35.1" customHeight="1">
      <c r="C8" s="38" t="s">
        <v>145</v>
      </c>
      <c r="D8" s="13" t="s">
        <v>32</v>
      </c>
      <c r="E8" s="14" t="s">
        <v>147</v>
      </c>
      <c r="F8" s="38"/>
    </row>
    <row r="9" spans="1:6" ht="35.1" customHeight="1">
      <c r="C9" s="39" t="s">
        <v>146</v>
      </c>
      <c r="D9" s="13" t="s">
        <v>32</v>
      </c>
      <c r="E9" s="14" t="s">
        <v>148</v>
      </c>
      <c r="F9" s="39"/>
    </row>
    <row r="10" spans="1:6" ht="35.1" customHeight="1">
      <c r="C10" s="39"/>
      <c r="D10" s="40"/>
      <c r="E10" s="40"/>
      <c r="F10" s="39"/>
    </row>
    <row r="11" spans="1:6" ht="35.1" customHeight="1">
      <c r="C11" s="39"/>
      <c r="D11" s="40"/>
      <c r="E11" s="40"/>
      <c r="F11" s="39"/>
    </row>
    <row r="12" spans="1:6" ht="35.1" customHeight="1">
      <c r="C12" s="39"/>
      <c r="D12" s="40"/>
      <c r="E12" s="40"/>
      <c r="F12" s="39"/>
    </row>
    <row r="13" spans="1:6" ht="35.1" customHeight="1">
      <c r="C13" s="39"/>
      <c r="D13" s="40"/>
      <c r="E13" s="40"/>
      <c r="F13" s="39"/>
    </row>
    <row r="14" spans="1:6" ht="35.1" customHeight="1">
      <c r="C14" s="39"/>
      <c r="D14" s="40"/>
      <c r="E14" s="40"/>
      <c r="F14" s="39"/>
    </row>
    <row r="15" spans="1:6" ht="35.1" customHeight="1">
      <c r="C15" s="39"/>
      <c r="D15" s="40"/>
      <c r="E15" s="40"/>
      <c r="F15" s="39"/>
    </row>
    <row r="16" spans="1:6" ht="35.1" customHeight="1">
      <c r="C16" s="39"/>
      <c r="D16" s="40"/>
      <c r="E16" s="40"/>
      <c r="F16" s="39"/>
    </row>
    <row r="17" spans="3:6" ht="35.1" customHeight="1">
      <c r="C17" s="39"/>
      <c r="D17" s="40"/>
      <c r="E17" s="40"/>
      <c r="F17" s="39"/>
    </row>
    <row r="18" spans="3:6" ht="35.1" customHeight="1">
      <c r="C18" s="39"/>
      <c r="D18" s="40"/>
      <c r="E18" s="40"/>
      <c r="F18" s="39"/>
    </row>
    <row r="19" spans="3:6" ht="35.1" customHeight="1">
      <c r="C19" s="39"/>
      <c r="D19" s="40"/>
      <c r="E19" s="40"/>
      <c r="F19" s="39"/>
    </row>
    <row r="20" spans="3:6" ht="35.1" customHeight="1">
      <c r="C20" s="39"/>
      <c r="D20" s="40"/>
      <c r="E20" s="40"/>
      <c r="F20" s="39"/>
    </row>
    <row r="21" spans="3:6" ht="35.1" customHeight="1">
      <c r="C21" s="39"/>
      <c r="D21" s="40"/>
      <c r="E21" s="40"/>
      <c r="F21" s="39"/>
    </row>
    <row r="22" spans="3:6" ht="35.1" customHeight="1">
      <c r="C22" s="39"/>
      <c r="D22" s="40"/>
      <c r="E22" s="40"/>
      <c r="F22" s="39"/>
    </row>
    <row r="23" spans="3:6" ht="35.1" customHeight="1">
      <c r="C23" s="39"/>
      <c r="D23" s="40"/>
      <c r="E23" s="40"/>
      <c r="F23" s="39"/>
    </row>
    <row r="24" spans="3:6" ht="35.1" customHeight="1">
      <c r="C24" s="39"/>
      <c r="D24" s="40"/>
      <c r="E24" s="40"/>
      <c r="F24" s="39"/>
    </row>
    <row r="25" spans="3:6" ht="35.1" customHeight="1">
      <c r="C25" s="39"/>
      <c r="D25" s="40"/>
      <c r="E25" s="40"/>
      <c r="F25" s="39"/>
    </row>
    <row r="26" spans="3:6" ht="35.1" customHeight="1">
      <c r="C26" s="39"/>
      <c r="D26" s="40"/>
      <c r="E26" s="40"/>
      <c r="F26" s="39"/>
    </row>
    <row r="27" spans="3:6" ht="35.1" customHeight="1">
      <c r="C27" s="39"/>
      <c r="D27" s="40"/>
      <c r="E27" s="40"/>
      <c r="F27" s="39"/>
    </row>
    <row r="28" spans="3:6" ht="35.1" customHeight="1">
      <c r="C28" s="39"/>
      <c r="D28" s="40"/>
      <c r="E28" s="40"/>
      <c r="F28" s="39"/>
    </row>
    <row r="29" spans="3:6" ht="35.1" customHeight="1">
      <c r="C29" s="39"/>
      <c r="D29" s="40"/>
      <c r="E29" s="40"/>
      <c r="F29" s="39"/>
    </row>
    <row r="30" spans="3:6" ht="35.1" customHeight="1">
      <c r="C30" s="39"/>
      <c r="D30" s="40"/>
      <c r="E30" s="40"/>
      <c r="F30" s="39"/>
    </row>
    <row r="31" spans="3:6" ht="35.1" customHeight="1">
      <c r="C31" s="39"/>
      <c r="D31" s="40"/>
      <c r="E31" s="40"/>
      <c r="F31" s="39"/>
    </row>
    <row r="32" spans="3:6" ht="35.1" customHeight="1">
      <c r="C32" s="39"/>
      <c r="D32" s="40"/>
      <c r="E32" s="40"/>
      <c r="F32" s="39"/>
    </row>
    <row r="33" spans="3:6" ht="35.1" customHeight="1">
      <c r="C33" s="39"/>
      <c r="D33" s="40"/>
      <c r="E33" s="40"/>
      <c r="F33" s="39"/>
    </row>
    <row r="34" spans="3:6" ht="35.1" customHeight="1">
      <c r="C34" s="39"/>
      <c r="D34" s="40"/>
      <c r="E34" s="40"/>
      <c r="F34" s="39"/>
    </row>
    <row r="35" spans="3:6" ht="35.1" customHeight="1">
      <c r="C35" s="39"/>
      <c r="D35" s="40"/>
      <c r="E35" s="40"/>
      <c r="F35" s="39"/>
    </row>
    <row r="36" spans="3:6" ht="35.1" customHeight="1">
      <c r="C36" s="39"/>
      <c r="D36" s="40"/>
      <c r="E36" s="40"/>
      <c r="F36" s="39"/>
    </row>
    <row r="37" spans="3:6" ht="35.1" customHeight="1">
      <c r="C37" s="39"/>
      <c r="D37" s="40"/>
      <c r="E37" s="40"/>
      <c r="F37" s="39"/>
    </row>
    <row r="38" spans="3:6" ht="35.1" customHeight="1">
      <c r="C38" s="39"/>
      <c r="D38" s="40"/>
      <c r="E38" s="40"/>
      <c r="F38" s="39"/>
    </row>
    <row r="39" spans="3:6" ht="35.1" customHeight="1">
      <c r="C39" s="39"/>
      <c r="D39" s="40"/>
      <c r="E39" s="40"/>
      <c r="F39" s="39"/>
    </row>
    <row r="40" spans="3:6" ht="35.1" customHeight="1">
      <c r="C40" s="39"/>
      <c r="D40" s="40"/>
      <c r="E40" s="40"/>
      <c r="F40" s="39"/>
    </row>
    <row r="41" spans="3:6" ht="35.1" customHeight="1">
      <c r="C41" s="39"/>
      <c r="D41" s="40"/>
      <c r="E41" s="40"/>
      <c r="F41" s="39"/>
    </row>
    <row r="42" spans="3:6" ht="35.1" customHeight="1">
      <c r="C42" s="39"/>
      <c r="D42" s="40"/>
      <c r="E42" s="40"/>
      <c r="F42" s="39"/>
    </row>
    <row r="43" spans="3:6" ht="35.1" customHeight="1">
      <c r="C43" s="39"/>
      <c r="D43" s="40"/>
      <c r="E43" s="40"/>
      <c r="F43" s="39"/>
    </row>
    <row r="44" spans="3:6" ht="35.1" customHeight="1">
      <c r="C44" s="39"/>
      <c r="D44" s="40"/>
      <c r="E44" s="40"/>
      <c r="F44" s="39"/>
    </row>
    <row r="45" spans="3:6" ht="35.1" customHeight="1">
      <c r="C45" s="39"/>
      <c r="D45" s="40"/>
      <c r="E45" s="40"/>
      <c r="F45" s="39"/>
    </row>
    <row r="46" spans="3:6" ht="35.1" customHeight="1">
      <c r="C46" s="39"/>
      <c r="D46" s="40"/>
      <c r="E46" s="40"/>
      <c r="F46" s="39"/>
    </row>
    <row r="47" spans="3:6" ht="35.1" customHeight="1">
      <c r="C47" s="39"/>
      <c r="D47" s="40"/>
      <c r="E47" s="40"/>
      <c r="F47" s="39"/>
    </row>
    <row r="48" spans="3:6" ht="35.1" customHeight="1">
      <c r="C48" s="39"/>
      <c r="D48" s="40"/>
      <c r="E48" s="40"/>
      <c r="F48" s="39"/>
    </row>
    <row r="49" spans="3:6" ht="35.1" customHeight="1">
      <c r="C49" s="39"/>
      <c r="D49" s="40"/>
      <c r="E49" s="40"/>
      <c r="F49" s="39"/>
    </row>
    <row r="50" spans="3:6" ht="35.1" customHeight="1">
      <c r="C50" s="39"/>
      <c r="D50" s="40"/>
      <c r="E50" s="40"/>
      <c r="F50" s="39"/>
    </row>
    <row r="51" spans="3:6" ht="35.1" customHeight="1">
      <c r="C51" s="39"/>
      <c r="D51" s="40"/>
      <c r="E51" s="40"/>
      <c r="F51" s="39"/>
    </row>
    <row r="52" spans="3:6" ht="35.1" customHeight="1">
      <c r="C52" s="39"/>
      <c r="D52" s="40"/>
      <c r="E52" s="40"/>
      <c r="F52" s="39"/>
    </row>
    <row r="53" spans="3:6" ht="35.1" customHeight="1">
      <c r="C53" s="39"/>
      <c r="D53" s="40"/>
      <c r="E53" s="40"/>
      <c r="F53" s="39"/>
    </row>
    <row r="54" spans="3:6" ht="35.1" customHeight="1">
      <c r="C54" s="39"/>
      <c r="D54" s="40"/>
      <c r="E54" s="40"/>
      <c r="F54" s="39"/>
    </row>
    <row r="55" spans="3:6" ht="35.1" customHeight="1">
      <c r="C55" s="39"/>
      <c r="D55" s="40"/>
      <c r="E55" s="40"/>
      <c r="F55" s="39"/>
    </row>
    <row r="56" spans="3:6" ht="35.1" customHeight="1">
      <c r="C56" s="39"/>
      <c r="D56" s="40"/>
      <c r="E56" s="40"/>
      <c r="F56" s="39"/>
    </row>
    <row r="57" spans="3:6" ht="35.1" customHeight="1">
      <c r="C57" s="39"/>
      <c r="D57" s="40"/>
      <c r="E57" s="40"/>
      <c r="F57" s="39"/>
    </row>
    <row r="58" spans="3:6" ht="35.1" customHeight="1">
      <c r="C58" s="39"/>
      <c r="D58" s="40"/>
      <c r="E58" s="40"/>
      <c r="F58" s="39"/>
    </row>
    <row r="59" spans="3:6" ht="35.1" customHeight="1">
      <c r="C59" s="39"/>
      <c r="D59" s="40"/>
      <c r="E59" s="40"/>
      <c r="F59" s="39"/>
    </row>
    <row r="60" spans="3:6" ht="35.1" customHeight="1">
      <c r="C60" s="39"/>
      <c r="D60" s="40"/>
      <c r="E60" s="40"/>
      <c r="F60" s="39"/>
    </row>
    <row r="61" spans="3:6" ht="35.1" customHeight="1">
      <c r="C61" s="39"/>
      <c r="D61" s="40"/>
      <c r="E61" s="40"/>
      <c r="F61" s="39"/>
    </row>
    <row r="62" spans="3:6" ht="35.1" customHeight="1">
      <c r="C62" s="39"/>
      <c r="D62" s="40"/>
      <c r="E62" s="40"/>
      <c r="F62" s="39"/>
    </row>
    <row r="63" spans="3:6" ht="35.1" customHeight="1">
      <c r="C63" s="39"/>
      <c r="D63" s="40"/>
      <c r="E63" s="40"/>
      <c r="F63" s="39"/>
    </row>
    <row r="64" spans="3:6" ht="35.1" customHeight="1">
      <c r="C64" s="39"/>
      <c r="D64" s="40"/>
      <c r="E64" s="40"/>
      <c r="F64" s="39"/>
    </row>
    <row r="65" spans="3:6" ht="35.1" customHeight="1">
      <c r="C65" s="39"/>
      <c r="D65" s="40"/>
      <c r="E65" s="40"/>
      <c r="F65" s="39"/>
    </row>
    <row r="66" spans="3:6" ht="35.1" customHeight="1">
      <c r="C66" s="39"/>
      <c r="D66" s="40"/>
      <c r="E66" s="40"/>
      <c r="F66" s="39"/>
    </row>
    <row r="67" spans="3:6" ht="35.1" customHeight="1">
      <c r="C67" s="39"/>
      <c r="D67" s="40"/>
      <c r="E67" s="40"/>
      <c r="F67" s="39"/>
    </row>
    <row r="68" spans="3:6" ht="35.1" customHeight="1">
      <c r="C68" s="39"/>
      <c r="D68" s="40"/>
      <c r="E68" s="40"/>
      <c r="F68" s="39"/>
    </row>
    <row r="69" spans="3:6" ht="35.1" customHeight="1">
      <c r="C69" s="39"/>
      <c r="D69" s="40"/>
      <c r="E69" s="40"/>
      <c r="F69" s="39"/>
    </row>
    <row r="70" spans="3:6" ht="35.1" customHeight="1">
      <c r="C70" s="39"/>
      <c r="D70" s="40"/>
      <c r="E70" s="40"/>
      <c r="F70" s="39"/>
    </row>
    <row r="71" spans="3:6" ht="35.1" customHeight="1">
      <c r="C71" s="39"/>
      <c r="D71" s="40"/>
      <c r="E71" s="40"/>
      <c r="F71" s="39"/>
    </row>
    <row r="72" spans="3:6" ht="35.1" customHeight="1">
      <c r="C72" s="39"/>
      <c r="D72" s="40"/>
      <c r="E72" s="40"/>
      <c r="F72" s="39"/>
    </row>
    <row r="73" spans="3:6" ht="35.1" customHeight="1">
      <c r="C73" s="39"/>
      <c r="D73" s="40"/>
      <c r="E73" s="40"/>
      <c r="F73" s="39"/>
    </row>
    <row r="74" spans="3:6" ht="35.1" customHeight="1">
      <c r="C74" s="39"/>
      <c r="D74" s="40"/>
      <c r="E74" s="40"/>
      <c r="F74" s="39"/>
    </row>
    <row r="75" spans="3:6" ht="35.1" customHeight="1">
      <c r="C75" s="39"/>
      <c r="D75" s="40"/>
      <c r="E75" s="40"/>
      <c r="F75" s="39"/>
    </row>
    <row r="76" spans="3:6" ht="35.1" customHeight="1">
      <c r="C76" s="39"/>
      <c r="D76" s="40"/>
      <c r="E76" s="40"/>
      <c r="F76" s="39"/>
    </row>
    <row r="77" spans="3:6" ht="35.1" customHeight="1">
      <c r="C77" s="39"/>
      <c r="D77" s="40"/>
      <c r="E77" s="40"/>
      <c r="F77" s="39"/>
    </row>
    <row r="78" spans="3:6" ht="35.1" customHeight="1">
      <c r="C78" s="39"/>
      <c r="D78" s="40"/>
      <c r="E78" s="40"/>
      <c r="F78" s="39"/>
    </row>
    <row r="79" spans="3:6" ht="35.1" customHeight="1">
      <c r="C79" s="39"/>
      <c r="D79" s="40"/>
      <c r="E79" s="40"/>
      <c r="F79" s="39"/>
    </row>
    <row r="80" spans="3:6" ht="35.1" customHeight="1">
      <c r="C80" s="39"/>
      <c r="D80" s="40"/>
      <c r="E80" s="40"/>
      <c r="F80" s="39"/>
    </row>
    <row r="81" spans="3:6" ht="35.1" customHeight="1">
      <c r="C81" s="39"/>
      <c r="D81" s="40"/>
      <c r="E81" s="40"/>
      <c r="F81" s="39"/>
    </row>
    <row r="82" spans="3:6" ht="35.1" customHeight="1">
      <c r="C82" s="39"/>
      <c r="D82" s="40"/>
      <c r="E82" s="40"/>
      <c r="F82" s="39"/>
    </row>
    <row r="83" spans="3:6" ht="35.1" customHeight="1">
      <c r="C83" s="39"/>
      <c r="D83" s="40"/>
      <c r="E83" s="40"/>
      <c r="F83" s="39"/>
    </row>
    <row r="84" spans="3:6" ht="35.1" customHeight="1">
      <c r="C84" s="39"/>
      <c r="D84" s="40"/>
      <c r="E84" s="40"/>
      <c r="F84" s="39"/>
    </row>
    <row r="85" spans="3:6" ht="35.1" customHeight="1">
      <c r="C85" s="39"/>
      <c r="D85" s="40"/>
      <c r="E85" s="40"/>
      <c r="F85" s="39"/>
    </row>
    <row r="86" spans="3:6" ht="35.1" customHeight="1">
      <c r="C86" s="39"/>
      <c r="D86" s="40"/>
      <c r="E86" s="40"/>
      <c r="F86" s="39"/>
    </row>
    <row r="87" spans="3:6" ht="35.1" customHeight="1">
      <c r="C87" s="39"/>
      <c r="D87" s="40"/>
      <c r="E87" s="40"/>
      <c r="F87" s="39"/>
    </row>
    <row r="88" spans="3:6" ht="35.1" customHeight="1">
      <c r="C88" s="39"/>
      <c r="D88" s="40"/>
      <c r="E88" s="40"/>
      <c r="F88" s="39"/>
    </row>
    <row r="89" spans="3:6" ht="35.1" customHeight="1">
      <c r="C89" s="39"/>
      <c r="D89" s="40"/>
      <c r="E89" s="40"/>
      <c r="F89" s="39"/>
    </row>
    <row r="90" spans="3:6" ht="35.1" customHeight="1">
      <c r="C90" s="39"/>
      <c r="D90" s="40"/>
      <c r="E90" s="40"/>
      <c r="F90" s="39"/>
    </row>
    <row r="91" spans="3:6" ht="35.1" customHeight="1">
      <c r="C91" s="39"/>
      <c r="D91" s="40"/>
      <c r="E91" s="40"/>
      <c r="F91" s="39"/>
    </row>
    <row r="92" spans="3:6" ht="35.1" customHeight="1">
      <c r="C92" s="39"/>
      <c r="D92" s="40"/>
      <c r="E92" s="40"/>
      <c r="F92" s="39"/>
    </row>
    <row r="93" spans="3:6" ht="35.1" customHeight="1">
      <c r="C93" s="39"/>
      <c r="D93" s="40"/>
      <c r="E93" s="40"/>
      <c r="F93" s="39"/>
    </row>
    <row r="94" spans="3:6" ht="35.1" customHeight="1">
      <c r="C94" s="39"/>
      <c r="D94" s="40"/>
      <c r="E94" s="40"/>
      <c r="F94" s="39"/>
    </row>
    <row r="95" spans="3:6" ht="35.1" customHeight="1">
      <c r="C95" s="39"/>
      <c r="D95" s="40"/>
      <c r="E95" s="40"/>
      <c r="F95" s="39"/>
    </row>
    <row r="96" spans="3:6" ht="35.1" customHeight="1">
      <c r="C96" s="39"/>
      <c r="D96" s="40"/>
      <c r="E96" s="40"/>
      <c r="F96" s="39"/>
    </row>
    <row r="97" spans="3:6" ht="35.1" customHeight="1">
      <c r="C97" s="39"/>
      <c r="D97" s="40"/>
      <c r="E97" s="40"/>
      <c r="F97" s="39"/>
    </row>
    <row r="98" spans="3:6" ht="35.1" customHeight="1">
      <c r="C98" s="39"/>
      <c r="D98" s="40"/>
      <c r="E98" s="40"/>
      <c r="F98" s="39"/>
    </row>
    <row r="99" spans="3:6" ht="35.1" customHeight="1">
      <c r="C99" s="39"/>
      <c r="D99" s="40"/>
      <c r="E99" s="40"/>
      <c r="F99" s="39"/>
    </row>
    <row r="100" spans="3:6" ht="35.1" customHeight="1">
      <c r="C100" s="39"/>
      <c r="D100" s="40"/>
      <c r="E100" s="40"/>
      <c r="F100" s="39"/>
    </row>
    <row r="101" spans="3:6" ht="35.1" customHeight="1">
      <c r="C101" s="39"/>
      <c r="D101" s="40"/>
      <c r="E101" s="40"/>
      <c r="F101" s="39"/>
    </row>
    <row r="102" spans="3:6" ht="35.1" customHeight="1">
      <c r="C102" s="39"/>
      <c r="D102" s="40"/>
      <c r="E102" s="40"/>
      <c r="F102" s="39"/>
    </row>
    <row r="103" spans="3:6" ht="35.1" customHeight="1">
      <c r="C103" s="39"/>
      <c r="D103" s="40"/>
      <c r="E103" s="40"/>
      <c r="F103" s="39"/>
    </row>
    <row r="104" spans="3:6" ht="35.1" customHeight="1">
      <c r="C104" s="39"/>
      <c r="D104" s="40"/>
      <c r="E104" s="40"/>
      <c r="F104" s="39"/>
    </row>
    <row r="105" spans="3:6" ht="35.1" customHeight="1">
      <c r="C105" s="39"/>
      <c r="D105" s="40"/>
      <c r="E105" s="40"/>
      <c r="F105" s="39"/>
    </row>
    <row r="106" spans="3:6" ht="35.1" customHeight="1">
      <c r="C106" s="39"/>
      <c r="D106" s="40"/>
      <c r="E106" s="40"/>
      <c r="F106" s="39"/>
    </row>
    <row r="107" spans="3:6" ht="35.1" customHeight="1">
      <c r="C107" s="39"/>
      <c r="D107" s="40"/>
      <c r="E107" s="40"/>
      <c r="F107" s="39"/>
    </row>
    <row r="108" spans="3:6" ht="35.1" customHeight="1">
      <c r="C108" s="39"/>
      <c r="D108" s="40"/>
      <c r="E108" s="40"/>
      <c r="F108" s="39"/>
    </row>
    <row r="109" spans="3:6" ht="35.1" customHeight="1">
      <c r="C109" s="39"/>
      <c r="D109" s="40"/>
      <c r="E109" s="40"/>
      <c r="F109" s="39"/>
    </row>
    <row r="110" spans="3:6" ht="35.1" customHeight="1">
      <c r="C110" s="39"/>
      <c r="D110" s="40"/>
      <c r="E110" s="40"/>
      <c r="F110" s="39"/>
    </row>
    <row r="111" spans="3:6" ht="35.1" customHeight="1">
      <c r="C111" s="39"/>
      <c r="D111" s="40"/>
      <c r="E111" s="40"/>
      <c r="F111" s="39"/>
    </row>
    <row r="112" spans="3:6" ht="35.1" customHeight="1">
      <c r="C112" s="39"/>
      <c r="D112" s="40"/>
      <c r="E112" s="40"/>
      <c r="F112" s="39"/>
    </row>
    <row r="113" spans="3:6" ht="35.1" customHeight="1">
      <c r="C113" s="39"/>
      <c r="D113" s="40"/>
      <c r="E113" s="40"/>
      <c r="F113" s="39"/>
    </row>
    <row r="114" spans="3:6" ht="35.1" customHeight="1">
      <c r="C114" s="39"/>
      <c r="D114" s="40"/>
      <c r="E114" s="40"/>
      <c r="F114" s="39"/>
    </row>
    <row r="115" spans="3:6" ht="35.1" customHeight="1">
      <c r="C115" s="39"/>
      <c r="D115" s="40"/>
      <c r="E115" s="40"/>
      <c r="F115" s="39"/>
    </row>
    <row r="116" spans="3:6" ht="35.1" customHeight="1">
      <c r="C116" s="39"/>
      <c r="D116" s="40"/>
      <c r="E116" s="40"/>
      <c r="F116" s="39"/>
    </row>
    <row r="117" spans="3:6" ht="35.1" customHeight="1">
      <c r="C117" s="39"/>
      <c r="D117" s="40"/>
      <c r="E117" s="40"/>
      <c r="F117" s="39"/>
    </row>
    <row r="118" spans="3:6" ht="35.1" customHeight="1">
      <c r="C118" s="39"/>
      <c r="D118" s="40"/>
      <c r="E118" s="40"/>
      <c r="F118" s="39"/>
    </row>
    <row r="119" spans="3:6" ht="35.1" customHeight="1">
      <c r="C119" s="39"/>
      <c r="D119" s="40"/>
      <c r="E119" s="40"/>
      <c r="F119" s="39"/>
    </row>
    <row r="120" spans="3:6" ht="35.1" customHeight="1">
      <c r="C120" s="39"/>
      <c r="D120" s="40"/>
      <c r="E120" s="40"/>
      <c r="F120" s="39"/>
    </row>
    <row r="121" spans="3:6" ht="35.1" customHeight="1">
      <c r="C121" s="39"/>
      <c r="D121" s="40"/>
      <c r="E121" s="40"/>
      <c r="F121" s="39"/>
    </row>
    <row r="122" spans="3:6" ht="35.1" customHeight="1">
      <c r="C122" s="39"/>
      <c r="D122" s="40"/>
      <c r="E122" s="40"/>
      <c r="F122" s="39"/>
    </row>
    <row r="123" spans="3:6" ht="35.1" customHeight="1">
      <c r="C123" s="39"/>
      <c r="D123" s="40"/>
      <c r="E123" s="40"/>
      <c r="F123" s="39"/>
    </row>
    <row r="124" spans="3:6" ht="35.1" customHeight="1">
      <c r="C124" s="39"/>
      <c r="D124" s="40"/>
      <c r="E124" s="40"/>
      <c r="F124" s="39"/>
    </row>
    <row r="125" spans="3:6" ht="35.1" customHeight="1">
      <c r="C125" s="39"/>
      <c r="D125" s="40"/>
      <c r="E125" s="40"/>
      <c r="F125" s="39"/>
    </row>
    <row r="126" spans="3:6" ht="35.1" customHeight="1">
      <c r="C126" s="39"/>
      <c r="D126" s="40"/>
      <c r="E126" s="40"/>
      <c r="F126" s="39"/>
    </row>
    <row r="127" spans="3:6" ht="35.1" customHeight="1">
      <c r="C127" s="39"/>
      <c r="D127" s="40"/>
      <c r="E127" s="40"/>
      <c r="F127" s="39"/>
    </row>
    <row r="128" spans="3:6" ht="35.1" customHeight="1">
      <c r="C128" s="39"/>
      <c r="D128" s="40"/>
      <c r="E128" s="40"/>
      <c r="F128" s="39"/>
    </row>
    <row r="129" spans="3:6" ht="35.1" customHeight="1">
      <c r="C129" s="39"/>
      <c r="D129" s="40"/>
      <c r="E129" s="40"/>
      <c r="F129" s="39"/>
    </row>
    <row r="130" spans="3:6" ht="35.1" customHeight="1">
      <c r="C130" s="39"/>
      <c r="D130" s="40"/>
      <c r="E130" s="40"/>
      <c r="F130" s="39"/>
    </row>
    <row r="131" spans="3:6" ht="35.1" customHeight="1">
      <c r="C131" s="39"/>
      <c r="D131" s="40"/>
      <c r="E131" s="40"/>
      <c r="F131" s="39"/>
    </row>
    <row r="132" spans="3:6" ht="35.1" customHeight="1">
      <c r="C132" s="39"/>
      <c r="D132" s="40"/>
      <c r="E132" s="40"/>
      <c r="F132" s="39"/>
    </row>
    <row r="133" spans="3:6" ht="35.1" customHeight="1">
      <c r="C133" s="39"/>
      <c r="D133" s="40"/>
      <c r="E133" s="40"/>
      <c r="F133" s="39"/>
    </row>
    <row r="134" spans="3:6" ht="35.1" customHeight="1">
      <c r="C134" s="39"/>
      <c r="D134" s="40"/>
      <c r="E134" s="40"/>
      <c r="F134" s="39"/>
    </row>
    <row r="135" spans="3:6" ht="35.1" customHeight="1">
      <c r="C135" s="39"/>
      <c r="D135" s="40"/>
      <c r="E135" s="40"/>
      <c r="F135" s="39"/>
    </row>
    <row r="136" spans="3:6" ht="35.1" customHeight="1">
      <c r="C136" s="39"/>
      <c r="D136" s="40"/>
      <c r="E136" s="40"/>
      <c r="F136" s="39"/>
    </row>
    <row r="137" spans="3:6" ht="35.1" customHeight="1">
      <c r="C137" s="39"/>
      <c r="D137" s="40"/>
      <c r="E137" s="40"/>
      <c r="F137" s="39"/>
    </row>
    <row r="138" spans="3:6" ht="35.1" customHeight="1">
      <c r="C138" s="39"/>
      <c r="D138" s="40"/>
      <c r="E138" s="40"/>
      <c r="F138" s="39"/>
    </row>
    <row r="139" spans="3:6" ht="35.1" customHeight="1">
      <c r="C139" s="39"/>
      <c r="D139" s="40"/>
      <c r="E139" s="40"/>
      <c r="F139" s="39"/>
    </row>
    <row r="140" spans="3:6" ht="35.1" customHeight="1">
      <c r="C140" s="39"/>
      <c r="D140" s="40"/>
      <c r="E140" s="40"/>
      <c r="F140" s="39"/>
    </row>
    <row r="141" spans="3:6" ht="35.1" customHeight="1">
      <c r="C141" s="39"/>
      <c r="D141" s="40"/>
      <c r="E141" s="40"/>
      <c r="F141" s="39"/>
    </row>
    <row r="142" spans="3:6" ht="35.1" customHeight="1">
      <c r="C142" s="39"/>
      <c r="D142" s="40"/>
      <c r="E142" s="40"/>
      <c r="F142" s="39"/>
    </row>
    <row r="143" spans="3:6" ht="35.1" customHeight="1">
      <c r="C143" s="39"/>
      <c r="D143" s="40"/>
      <c r="E143" s="40"/>
      <c r="F143" s="39"/>
    </row>
    <row r="144" spans="3:6" ht="35.1" customHeight="1">
      <c r="C144" s="39"/>
      <c r="D144" s="40"/>
      <c r="E144" s="40"/>
      <c r="F144" s="39"/>
    </row>
    <row r="145" spans="3:6" ht="35.1" customHeight="1">
      <c r="C145" s="39"/>
      <c r="D145" s="40"/>
      <c r="E145" s="40"/>
      <c r="F145" s="39"/>
    </row>
    <row r="146" spans="3:6" ht="35.1" customHeight="1">
      <c r="C146" s="39"/>
      <c r="D146" s="40"/>
      <c r="E146" s="40"/>
      <c r="F146" s="39"/>
    </row>
    <row r="147" spans="3:6" ht="35.1" customHeight="1">
      <c r="C147" s="39"/>
      <c r="D147" s="40"/>
      <c r="E147" s="40"/>
      <c r="F147" s="39"/>
    </row>
    <row r="148" spans="3:6" ht="35.1" customHeight="1">
      <c r="C148" s="39"/>
      <c r="D148" s="40"/>
      <c r="E148" s="40"/>
      <c r="F148" s="39"/>
    </row>
    <row r="149" spans="3:6" ht="35.1" customHeight="1">
      <c r="C149" s="39"/>
      <c r="D149" s="40"/>
      <c r="E149" s="40"/>
      <c r="F149" s="39"/>
    </row>
    <row r="150" spans="3:6" ht="35.1" customHeight="1">
      <c r="C150" s="39"/>
      <c r="D150" s="40"/>
      <c r="E150" s="40"/>
      <c r="F150" s="39"/>
    </row>
    <row r="151" spans="3:6" ht="35.1" customHeight="1">
      <c r="C151" s="39"/>
      <c r="D151" s="40"/>
      <c r="E151" s="40"/>
      <c r="F151" s="39"/>
    </row>
    <row r="152" spans="3:6" ht="35.1" customHeight="1">
      <c r="C152" s="39"/>
      <c r="D152" s="40"/>
      <c r="E152" s="40"/>
      <c r="F152" s="39"/>
    </row>
    <row r="153" spans="3:6" ht="35.1" customHeight="1">
      <c r="C153" s="39"/>
      <c r="D153" s="40"/>
      <c r="E153" s="40"/>
      <c r="F153" s="39"/>
    </row>
    <row r="154" spans="3:6" ht="35.1" customHeight="1">
      <c r="C154" s="39"/>
      <c r="D154" s="40"/>
      <c r="E154" s="40"/>
      <c r="F154" s="39"/>
    </row>
    <row r="155" spans="3:6" ht="35.1" customHeight="1">
      <c r="C155" s="39"/>
      <c r="D155" s="40"/>
      <c r="E155" s="40"/>
      <c r="F155" s="39"/>
    </row>
    <row r="156" spans="3:6" ht="35.1" customHeight="1">
      <c r="C156" s="39"/>
      <c r="D156" s="40"/>
      <c r="E156" s="40"/>
      <c r="F156" s="39"/>
    </row>
    <row r="157" spans="3:6" ht="35.1" customHeight="1">
      <c r="C157" s="39"/>
      <c r="D157" s="40"/>
      <c r="E157" s="40"/>
      <c r="F157" s="39"/>
    </row>
    <row r="158" spans="3:6" ht="35.1" customHeight="1">
      <c r="C158" s="39"/>
      <c r="D158" s="40"/>
      <c r="E158" s="40"/>
      <c r="F158" s="39"/>
    </row>
    <row r="159" spans="3:6" ht="35.1" customHeight="1">
      <c r="C159" s="39"/>
      <c r="D159" s="40"/>
      <c r="E159" s="40"/>
      <c r="F159" s="39"/>
    </row>
    <row r="160" spans="3:6" ht="35.1" customHeight="1">
      <c r="C160" s="39"/>
      <c r="D160" s="40"/>
      <c r="E160" s="40"/>
      <c r="F160" s="39"/>
    </row>
    <row r="161" spans="3:6" ht="35.1" customHeight="1">
      <c r="C161" s="39"/>
      <c r="D161" s="40"/>
      <c r="E161" s="40"/>
      <c r="F161" s="39"/>
    </row>
    <row r="162" spans="3:6" ht="35.1" customHeight="1">
      <c r="C162" s="39"/>
      <c r="D162" s="40"/>
      <c r="E162" s="40"/>
      <c r="F162" s="39"/>
    </row>
    <row r="163" spans="3:6" ht="35.1" customHeight="1">
      <c r="C163" s="39"/>
      <c r="D163" s="40"/>
      <c r="E163" s="40"/>
      <c r="F163" s="39"/>
    </row>
    <row r="164" spans="3:6" ht="35.1" customHeight="1">
      <c r="C164" s="39"/>
      <c r="D164" s="40"/>
      <c r="E164" s="40"/>
      <c r="F164" s="39"/>
    </row>
    <row r="165" spans="3:6" ht="35.1" customHeight="1">
      <c r="C165" s="39"/>
      <c r="D165" s="40"/>
      <c r="E165" s="40"/>
      <c r="F165" s="39"/>
    </row>
    <row r="166" spans="3:6" ht="35.1" customHeight="1">
      <c r="C166" s="39"/>
      <c r="D166" s="40"/>
      <c r="E166" s="40"/>
      <c r="F166" s="39"/>
    </row>
    <row r="167" spans="3:6" ht="35.1" customHeight="1">
      <c r="C167" s="39"/>
      <c r="D167" s="40"/>
      <c r="E167" s="40"/>
      <c r="F167" s="39"/>
    </row>
    <row r="168" spans="3:6" ht="35.1" customHeight="1">
      <c r="C168" s="39"/>
      <c r="D168" s="40"/>
      <c r="E168" s="40"/>
      <c r="F168" s="39"/>
    </row>
    <row r="169" spans="3:6" ht="35.1" customHeight="1">
      <c r="C169" s="39"/>
      <c r="D169" s="40"/>
      <c r="E169" s="40"/>
      <c r="F169" s="39"/>
    </row>
    <row r="170" spans="3:6" ht="35.1" customHeight="1">
      <c r="C170" s="39"/>
      <c r="D170" s="40"/>
      <c r="E170" s="40"/>
      <c r="F170" s="39"/>
    </row>
    <row r="171" spans="3:6" ht="35.1" customHeight="1">
      <c r="C171" s="39"/>
      <c r="D171" s="40"/>
      <c r="E171" s="40"/>
      <c r="F171" s="39"/>
    </row>
    <row r="172" spans="3:6" ht="35.1" customHeight="1">
      <c r="C172" s="39"/>
      <c r="D172" s="40"/>
      <c r="E172" s="40"/>
      <c r="F172" s="39"/>
    </row>
    <row r="173" spans="3:6" ht="35.1" customHeight="1">
      <c r="C173" s="39"/>
      <c r="D173" s="40"/>
      <c r="E173" s="40"/>
      <c r="F173" s="39"/>
    </row>
    <row r="174" spans="3:6" ht="35.1" customHeight="1">
      <c r="C174" s="39"/>
      <c r="D174" s="40"/>
      <c r="E174" s="40"/>
      <c r="F174" s="39"/>
    </row>
    <row r="175" spans="3:6" ht="35.1" customHeight="1">
      <c r="C175" s="39"/>
      <c r="D175" s="40"/>
      <c r="E175" s="40"/>
      <c r="F175" s="39"/>
    </row>
    <row r="176" spans="3:6" ht="35.1" customHeight="1">
      <c r="C176" s="39"/>
      <c r="D176" s="40"/>
      <c r="E176" s="40"/>
      <c r="F176" s="39"/>
    </row>
    <row r="177" spans="3:6" ht="35.1" customHeight="1">
      <c r="C177" s="39"/>
      <c r="D177" s="40"/>
      <c r="E177" s="40"/>
      <c r="F177" s="39"/>
    </row>
    <row r="178" spans="3:6" ht="35.1" customHeight="1">
      <c r="C178" s="39"/>
      <c r="D178" s="40"/>
      <c r="E178" s="40"/>
      <c r="F178" s="39"/>
    </row>
    <row r="179" spans="3:6" ht="35.1" customHeight="1">
      <c r="C179" s="39"/>
      <c r="D179" s="40"/>
      <c r="E179" s="40"/>
      <c r="F179" s="39"/>
    </row>
    <row r="180" spans="3:6" ht="35.1" customHeight="1">
      <c r="C180" s="39"/>
      <c r="D180" s="40"/>
      <c r="E180" s="40"/>
      <c r="F180" s="39"/>
    </row>
    <row r="181" spans="3:6" ht="35.1" customHeight="1">
      <c r="C181" s="39"/>
      <c r="D181" s="40"/>
      <c r="E181" s="40"/>
      <c r="F181" s="39"/>
    </row>
    <row r="182" spans="3:6" ht="35.1" customHeight="1">
      <c r="C182" s="39"/>
      <c r="D182" s="40"/>
      <c r="E182" s="40"/>
      <c r="F182" s="39"/>
    </row>
    <row r="183" spans="3:6" ht="35.1" customHeight="1">
      <c r="C183" s="39"/>
      <c r="D183" s="40"/>
      <c r="E183" s="40"/>
      <c r="F183" s="39"/>
    </row>
    <row r="184" spans="3:6" ht="35.1" customHeight="1">
      <c r="C184" s="39"/>
      <c r="D184" s="40"/>
      <c r="E184" s="40"/>
      <c r="F184" s="39"/>
    </row>
    <row r="185" spans="3:6" ht="35.1" customHeight="1">
      <c r="C185" s="39"/>
      <c r="D185" s="40"/>
      <c r="E185" s="40"/>
      <c r="F185" s="39"/>
    </row>
    <row r="186" spans="3:6" ht="35.1" customHeight="1">
      <c r="C186" s="39"/>
      <c r="D186" s="40"/>
      <c r="E186" s="40"/>
      <c r="F186" s="39"/>
    </row>
    <row r="187" spans="3:6" ht="35.1" customHeight="1">
      <c r="C187" s="39"/>
      <c r="D187" s="40"/>
      <c r="E187" s="40"/>
      <c r="F187" s="39"/>
    </row>
    <row r="188" spans="3:6" ht="35.1" customHeight="1">
      <c r="C188" s="39"/>
      <c r="D188" s="40"/>
      <c r="E188" s="40"/>
      <c r="F188" s="39"/>
    </row>
    <row r="189" spans="3:6" ht="35.1" customHeight="1">
      <c r="C189" s="39"/>
      <c r="D189" s="40"/>
      <c r="E189" s="40"/>
      <c r="F189" s="39"/>
    </row>
    <row r="190" spans="3:6" ht="35.1" customHeight="1">
      <c r="C190" s="39"/>
      <c r="D190" s="40"/>
      <c r="E190" s="40"/>
      <c r="F190" s="39"/>
    </row>
    <row r="191" spans="3:6" ht="35.1" customHeight="1">
      <c r="C191" s="39"/>
      <c r="D191" s="40"/>
      <c r="E191" s="40"/>
      <c r="F191" s="39"/>
    </row>
    <row r="192" spans="3:6" ht="35.1" customHeight="1">
      <c r="C192" s="39"/>
      <c r="D192" s="40"/>
      <c r="E192" s="40"/>
      <c r="F192" s="39"/>
    </row>
    <row r="193" spans="3:6" ht="35.1" customHeight="1">
      <c r="C193" s="39"/>
      <c r="D193" s="40"/>
      <c r="E193" s="40"/>
      <c r="F193" s="39"/>
    </row>
    <row r="194" spans="3:6" ht="35.1" customHeight="1">
      <c r="C194" s="39"/>
      <c r="D194" s="40"/>
      <c r="E194" s="40"/>
      <c r="F194" s="39"/>
    </row>
    <row r="195" spans="3:6" ht="35.1" customHeight="1">
      <c r="C195" s="39"/>
      <c r="D195" s="40"/>
      <c r="E195" s="40"/>
      <c r="F195" s="39"/>
    </row>
    <row r="196" spans="3:6" ht="35.1" customHeight="1">
      <c r="C196" s="39"/>
      <c r="D196" s="40"/>
      <c r="E196" s="40"/>
      <c r="F196" s="39"/>
    </row>
    <row r="197" spans="3:6" ht="35.1" customHeight="1">
      <c r="C197" s="39"/>
      <c r="D197" s="40"/>
      <c r="E197" s="40"/>
      <c r="F197" s="39"/>
    </row>
    <row r="198" spans="3:6" ht="35.1" customHeight="1">
      <c r="C198" s="39"/>
      <c r="D198" s="40"/>
      <c r="E198" s="40"/>
      <c r="F198" s="39"/>
    </row>
    <row r="199" spans="3:6" ht="35.1" customHeight="1">
      <c r="C199" s="39"/>
      <c r="D199" s="40"/>
      <c r="E199" s="40"/>
      <c r="F199" s="39"/>
    </row>
    <row r="200" spans="3:6" ht="35.1" customHeight="1">
      <c r="C200" s="39"/>
      <c r="D200" s="40"/>
      <c r="E200" s="40"/>
      <c r="F200" s="39"/>
    </row>
    <row r="201" spans="3:6" ht="35.1" customHeight="1">
      <c r="C201" s="39"/>
      <c r="D201" s="40"/>
      <c r="E201" s="40"/>
      <c r="F201" s="39"/>
    </row>
    <row r="202" spans="3:6" ht="35.1" customHeight="1">
      <c r="C202" s="39"/>
      <c r="D202" s="40"/>
      <c r="E202" s="40"/>
      <c r="F202" s="39"/>
    </row>
    <row r="203" spans="3:6" ht="35.1" customHeight="1">
      <c r="C203" s="39"/>
      <c r="D203" s="40"/>
      <c r="E203" s="40"/>
      <c r="F203" s="39"/>
    </row>
    <row r="204" spans="3:6" ht="35.1" customHeight="1">
      <c r="C204" s="39"/>
      <c r="D204" s="40"/>
      <c r="E204" s="40"/>
      <c r="F204" s="39"/>
    </row>
    <row r="205" spans="3:6" ht="35.1" customHeight="1">
      <c r="C205" s="39"/>
      <c r="D205" s="40"/>
      <c r="E205" s="40"/>
      <c r="F205" s="39"/>
    </row>
    <row r="206" spans="3:6" ht="35.1" customHeight="1">
      <c r="C206" s="39"/>
      <c r="D206" s="40"/>
      <c r="E206" s="40"/>
      <c r="F206" s="39"/>
    </row>
    <row r="207" spans="3:6" ht="35.1" customHeight="1">
      <c r="C207" s="39"/>
      <c r="D207" s="40"/>
      <c r="E207" s="40"/>
      <c r="F207" s="39"/>
    </row>
    <row r="208" spans="3:6" ht="35.1" customHeight="1">
      <c r="C208" s="39"/>
      <c r="D208" s="40"/>
      <c r="E208" s="40"/>
      <c r="F208" s="39"/>
    </row>
    <row r="209" spans="3:6" ht="35.1" customHeight="1">
      <c r="C209" s="39"/>
      <c r="D209" s="40"/>
      <c r="E209" s="40"/>
      <c r="F209" s="39"/>
    </row>
    <row r="210" spans="3:6" ht="35.1" customHeight="1">
      <c r="C210" s="39"/>
      <c r="D210" s="40"/>
      <c r="E210" s="40"/>
      <c r="F210" s="39"/>
    </row>
    <row r="211" spans="3:6" ht="35.1" customHeight="1">
      <c r="C211" s="39"/>
      <c r="D211" s="40"/>
      <c r="E211" s="40"/>
      <c r="F211" s="39"/>
    </row>
    <row r="212" spans="3:6" ht="35.1" customHeight="1">
      <c r="C212" s="39"/>
      <c r="D212" s="40"/>
      <c r="E212" s="40"/>
      <c r="F212" s="39"/>
    </row>
    <row r="213" spans="3:6" ht="35.1" customHeight="1">
      <c r="C213" s="39"/>
      <c r="D213" s="40"/>
      <c r="E213" s="40"/>
      <c r="F213" s="39"/>
    </row>
    <row r="214" spans="3:6" ht="35.1" customHeight="1">
      <c r="C214" s="39"/>
      <c r="D214" s="40"/>
      <c r="E214" s="40"/>
      <c r="F214" s="39"/>
    </row>
    <row r="215" spans="3:6" ht="35.1" customHeight="1">
      <c r="C215" s="39"/>
      <c r="D215" s="40"/>
      <c r="E215" s="40"/>
      <c r="F215" s="39"/>
    </row>
    <row r="216" spans="3:6" ht="35.1" customHeight="1">
      <c r="C216" s="39"/>
      <c r="D216" s="40"/>
      <c r="E216" s="40"/>
      <c r="F216" s="39"/>
    </row>
    <row r="217" spans="3:6" ht="35.1" customHeight="1">
      <c r="C217" s="39"/>
      <c r="D217" s="40"/>
      <c r="E217" s="40"/>
      <c r="F217" s="39"/>
    </row>
    <row r="218" spans="3:6" ht="35.1" customHeight="1">
      <c r="C218" s="39"/>
      <c r="D218" s="40"/>
      <c r="E218" s="40"/>
      <c r="F218" s="39"/>
    </row>
    <row r="219" spans="3:6" ht="35.1" customHeight="1">
      <c r="C219" s="39"/>
      <c r="D219" s="40"/>
      <c r="E219" s="40"/>
      <c r="F219" s="39"/>
    </row>
    <row r="220" spans="3:6" ht="35.1" customHeight="1">
      <c r="C220" s="39"/>
      <c r="D220" s="40"/>
      <c r="E220" s="40"/>
      <c r="F220" s="39"/>
    </row>
    <row r="221" spans="3:6" ht="35.1" customHeight="1">
      <c r="C221" s="39"/>
      <c r="D221" s="40"/>
      <c r="E221" s="40"/>
      <c r="F221" s="39"/>
    </row>
    <row r="222" spans="3:6" ht="35.1" customHeight="1">
      <c r="C222" s="39"/>
      <c r="D222" s="40"/>
      <c r="E222" s="40"/>
      <c r="F222" s="39"/>
    </row>
    <row r="223" spans="3:6" ht="35.1" customHeight="1">
      <c r="C223" s="39"/>
      <c r="D223" s="40"/>
      <c r="E223" s="40"/>
      <c r="F223" s="39"/>
    </row>
    <row r="224" spans="3:6" ht="35.1" customHeight="1">
      <c r="C224" s="39"/>
      <c r="D224" s="40"/>
      <c r="E224" s="40"/>
      <c r="F224" s="39"/>
    </row>
    <row r="225" spans="3:6" ht="35.1" customHeight="1">
      <c r="C225" s="39"/>
      <c r="D225" s="40"/>
      <c r="E225" s="40"/>
      <c r="F225" s="39"/>
    </row>
    <row r="226" spans="3:6" ht="35.1" customHeight="1">
      <c r="C226" s="39"/>
      <c r="D226" s="40"/>
      <c r="E226" s="40"/>
      <c r="F226" s="39"/>
    </row>
    <row r="227" spans="3:6" ht="35.1" customHeight="1">
      <c r="C227" s="39"/>
      <c r="D227" s="40"/>
      <c r="E227" s="40"/>
      <c r="F227" s="39"/>
    </row>
    <row r="228" spans="3:6" ht="35.1" customHeight="1">
      <c r="C228" s="39"/>
      <c r="D228" s="40"/>
      <c r="E228" s="40"/>
      <c r="F228" s="39"/>
    </row>
    <row r="229" spans="3:6" ht="35.1" customHeight="1">
      <c r="C229" s="39"/>
      <c r="D229" s="40"/>
      <c r="E229" s="40"/>
      <c r="F229" s="39"/>
    </row>
    <row r="230" spans="3:6" ht="35.1" customHeight="1">
      <c r="C230" s="39"/>
      <c r="D230" s="40"/>
      <c r="E230" s="40"/>
      <c r="F230" s="39"/>
    </row>
    <row r="231" spans="3:6" ht="35.1" customHeight="1">
      <c r="C231" s="39"/>
      <c r="D231" s="40"/>
      <c r="E231" s="40"/>
      <c r="F231" s="39"/>
    </row>
    <row r="232" spans="3:6" ht="35.1" customHeight="1">
      <c r="C232" s="39"/>
      <c r="D232" s="40"/>
      <c r="E232" s="40"/>
      <c r="F232" s="39"/>
    </row>
    <row r="233" spans="3:6" ht="35.1" customHeight="1">
      <c r="C233" s="39"/>
      <c r="D233" s="40"/>
      <c r="E233" s="40"/>
      <c r="F233" s="39"/>
    </row>
    <row r="234" spans="3:6" ht="35.1" customHeight="1">
      <c r="C234" s="39"/>
      <c r="D234" s="40"/>
      <c r="E234" s="40"/>
      <c r="F234" s="39"/>
    </row>
    <row r="235" spans="3:6" ht="35.1" customHeight="1">
      <c r="C235" s="39"/>
      <c r="D235" s="40"/>
      <c r="E235" s="40"/>
      <c r="F235" s="39"/>
    </row>
    <row r="236" spans="3:6" ht="35.1" customHeight="1">
      <c r="C236" s="39"/>
      <c r="D236" s="40"/>
      <c r="E236" s="40"/>
      <c r="F236" s="39"/>
    </row>
    <row r="237" spans="3:6" ht="35.1" customHeight="1">
      <c r="C237" s="39"/>
      <c r="D237" s="40"/>
      <c r="E237" s="40"/>
      <c r="F237" s="39"/>
    </row>
    <row r="238" spans="3:6" ht="35.1" customHeight="1">
      <c r="C238" s="39"/>
      <c r="D238" s="40"/>
      <c r="E238" s="40"/>
      <c r="F238" s="39"/>
    </row>
    <row r="239" spans="3:6" ht="35.1" customHeight="1">
      <c r="C239" s="39"/>
      <c r="D239" s="40"/>
      <c r="E239" s="40"/>
      <c r="F239" s="39"/>
    </row>
    <row r="240" spans="3:6" ht="35.1" customHeight="1">
      <c r="C240" s="39"/>
      <c r="D240" s="40"/>
      <c r="E240" s="40"/>
      <c r="F240" s="39"/>
    </row>
    <row r="241" spans="3:6" ht="35.1" customHeight="1">
      <c r="C241" s="39"/>
      <c r="D241" s="40"/>
      <c r="E241" s="40"/>
      <c r="F241" s="39"/>
    </row>
    <row r="242" spans="3:6" ht="35.1" customHeight="1">
      <c r="C242" s="39"/>
      <c r="D242" s="40"/>
      <c r="E242" s="40"/>
      <c r="F242" s="39"/>
    </row>
    <row r="243" spans="3:6" ht="35.1" customHeight="1">
      <c r="C243" s="39"/>
      <c r="D243" s="40"/>
      <c r="E243" s="40"/>
      <c r="F243" s="39"/>
    </row>
    <row r="244" spans="3:6" ht="35.1" customHeight="1">
      <c r="C244" s="39"/>
      <c r="D244" s="40"/>
      <c r="E244" s="40"/>
      <c r="F244" s="39"/>
    </row>
    <row r="245" spans="3:6" ht="35.1" customHeight="1">
      <c r="C245" s="39"/>
      <c r="D245" s="40"/>
      <c r="E245" s="40"/>
      <c r="F245" s="39"/>
    </row>
    <row r="246" spans="3:6" ht="35.1" customHeight="1">
      <c r="C246" s="39"/>
      <c r="D246" s="40"/>
      <c r="E246" s="40"/>
      <c r="F246" s="39"/>
    </row>
    <row r="247" spans="3:6" ht="35.1" customHeight="1">
      <c r="C247" s="39"/>
      <c r="D247" s="40"/>
      <c r="E247" s="40"/>
      <c r="F247" s="39"/>
    </row>
    <row r="248" spans="3:6" ht="35.1" customHeight="1">
      <c r="C248" s="39"/>
      <c r="D248" s="40"/>
      <c r="E248" s="40"/>
      <c r="F248" s="39"/>
    </row>
    <row r="249" spans="3:6" ht="35.1" customHeight="1">
      <c r="C249" s="39"/>
      <c r="D249" s="40"/>
      <c r="E249" s="40"/>
      <c r="F249" s="39"/>
    </row>
    <row r="250" spans="3:6" ht="35.1" customHeight="1">
      <c r="C250" s="39"/>
      <c r="D250" s="40"/>
      <c r="E250" s="40"/>
      <c r="F250" s="39"/>
    </row>
    <row r="251" spans="3:6" ht="35.1" customHeight="1">
      <c r="C251" s="39"/>
      <c r="D251" s="40"/>
      <c r="E251" s="40"/>
      <c r="F251" s="39"/>
    </row>
    <row r="252" spans="3:6" ht="35.1" customHeight="1">
      <c r="C252" s="39"/>
      <c r="D252" s="40"/>
      <c r="E252" s="40"/>
      <c r="F252" s="39"/>
    </row>
    <row r="253" spans="3:6" ht="35.1" customHeight="1">
      <c r="C253" s="39"/>
      <c r="D253" s="40"/>
      <c r="E253" s="40"/>
      <c r="F253" s="39"/>
    </row>
    <row r="254" spans="3:6" ht="35.1" customHeight="1">
      <c r="C254" s="39"/>
      <c r="D254" s="40"/>
      <c r="E254" s="40"/>
      <c r="F254" s="39"/>
    </row>
    <row r="255" spans="3:6" ht="35.1" customHeight="1">
      <c r="C255" s="39"/>
      <c r="D255" s="40"/>
      <c r="E255" s="40"/>
      <c r="F255" s="39"/>
    </row>
    <row r="256" spans="3:6" ht="35.1" customHeight="1">
      <c r="C256" s="39"/>
      <c r="D256" s="40"/>
      <c r="E256" s="40"/>
      <c r="F256" s="39"/>
    </row>
    <row r="257" spans="3:6" ht="35.1" customHeight="1">
      <c r="C257" s="39"/>
      <c r="D257" s="40"/>
      <c r="E257" s="40"/>
      <c r="F257" s="39"/>
    </row>
    <row r="258" spans="3:6" ht="35.1" customHeight="1">
      <c r="C258" s="39"/>
      <c r="D258" s="40"/>
      <c r="E258" s="40"/>
      <c r="F258" s="39"/>
    </row>
    <row r="259" spans="3:6" ht="35.1" customHeight="1">
      <c r="C259" s="39"/>
      <c r="D259" s="40"/>
      <c r="E259" s="40"/>
      <c r="F259" s="39"/>
    </row>
    <row r="260" spans="3:6" ht="35.1" customHeight="1">
      <c r="C260" s="39"/>
      <c r="D260" s="40"/>
      <c r="E260" s="40"/>
      <c r="F260" s="39"/>
    </row>
    <row r="261" spans="3:6" ht="35.1" customHeight="1">
      <c r="C261" s="39"/>
      <c r="D261" s="40"/>
      <c r="E261" s="40"/>
      <c r="F261" s="39"/>
    </row>
    <row r="262" spans="3:6" ht="35.1" customHeight="1">
      <c r="C262" s="39"/>
      <c r="D262" s="40"/>
      <c r="E262" s="40"/>
      <c r="F262" s="39"/>
    </row>
    <row r="263" spans="3:6" ht="35.1" customHeight="1">
      <c r="C263" s="39"/>
      <c r="D263" s="40"/>
      <c r="E263" s="40"/>
      <c r="F263" s="39"/>
    </row>
    <row r="264" spans="3:6" ht="35.1" customHeight="1">
      <c r="C264" s="39"/>
      <c r="D264" s="40"/>
      <c r="E264" s="40"/>
      <c r="F264" s="39"/>
    </row>
    <row r="265" spans="3:6" ht="35.1" customHeight="1">
      <c r="C265" s="39"/>
      <c r="D265" s="40"/>
      <c r="E265" s="40"/>
      <c r="F265" s="39"/>
    </row>
    <row r="266" spans="3:6" ht="35.1" customHeight="1">
      <c r="C266" s="39"/>
      <c r="D266" s="40"/>
      <c r="E266" s="40"/>
      <c r="F266" s="39"/>
    </row>
    <row r="267" spans="3:6" ht="35.1" customHeight="1">
      <c r="C267" s="39"/>
      <c r="D267" s="40"/>
      <c r="E267" s="40"/>
      <c r="F267" s="39"/>
    </row>
    <row r="268" spans="3:6" ht="35.1" customHeight="1">
      <c r="C268" s="39"/>
      <c r="D268" s="40"/>
      <c r="E268" s="40"/>
      <c r="F268" s="39"/>
    </row>
    <row r="269" spans="3:6" ht="35.1" customHeight="1">
      <c r="C269" s="39"/>
      <c r="D269" s="40"/>
      <c r="E269" s="40"/>
      <c r="F269" s="39"/>
    </row>
    <row r="270" spans="3:6" ht="35.1" customHeight="1">
      <c r="C270" s="39"/>
      <c r="D270" s="40"/>
      <c r="E270" s="40"/>
      <c r="F270" s="39"/>
    </row>
    <row r="271" spans="3:6" ht="35.1" customHeight="1">
      <c r="C271" s="39"/>
      <c r="D271" s="40"/>
      <c r="E271" s="40"/>
      <c r="F271" s="39"/>
    </row>
    <row r="272" spans="3:6" ht="35.1" customHeight="1">
      <c r="C272" s="39"/>
      <c r="D272" s="40"/>
      <c r="E272" s="40"/>
      <c r="F272" s="39"/>
    </row>
    <row r="273" spans="3:6" ht="35.1" customHeight="1">
      <c r="C273" s="39"/>
      <c r="D273" s="40"/>
      <c r="E273" s="40"/>
      <c r="F273" s="39"/>
    </row>
    <row r="274" spans="3:6" ht="35.1" customHeight="1">
      <c r="C274" s="39"/>
      <c r="D274" s="40"/>
      <c r="E274" s="40"/>
      <c r="F274" s="39"/>
    </row>
    <row r="275" spans="3:6" ht="35.1" customHeight="1">
      <c r="C275" s="39"/>
      <c r="D275" s="40"/>
      <c r="E275" s="40"/>
      <c r="F275" s="39"/>
    </row>
    <row r="276" spans="3:6" ht="35.1" customHeight="1">
      <c r="C276" s="39"/>
      <c r="D276" s="40"/>
      <c r="E276" s="40"/>
      <c r="F276" s="39"/>
    </row>
    <row r="277" spans="3:6" ht="35.1" customHeight="1">
      <c r="C277" s="39"/>
      <c r="D277" s="40"/>
      <c r="E277" s="40"/>
      <c r="F277" s="39"/>
    </row>
    <row r="278" spans="3:6" ht="35.1" customHeight="1">
      <c r="C278" s="39"/>
      <c r="D278" s="40"/>
      <c r="E278" s="40"/>
      <c r="F278" s="39"/>
    </row>
    <row r="279" spans="3:6" ht="35.1" customHeight="1">
      <c r="C279" s="39"/>
      <c r="D279" s="40"/>
      <c r="E279" s="40"/>
      <c r="F279" s="39"/>
    </row>
    <row r="280" spans="3:6" ht="35.1" customHeight="1">
      <c r="C280" s="39"/>
      <c r="D280" s="40"/>
      <c r="E280" s="40"/>
      <c r="F280" s="39"/>
    </row>
    <row r="281" spans="3:6" ht="35.1" customHeight="1">
      <c r="C281" s="39"/>
      <c r="D281" s="40"/>
      <c r="E281" s="40"/>
      <c r="F281" s="39"/>
    </row>
    <row r="282" spans="3:6" ht="35.1" customHeight="1">
      <c r="C282" s="39"/>
      <c r="D282" s="40"/>
      <c r="E282" s="40"/>
      <c r="F282" s="39"/>
    </row>
    <row r="283" spans="3:6" ht="35.1" customHeight="1">
      <c r="C283" s="39"/>
      <c r="D283" s="40"/>
      <c r="E283" s="40"/>
      <c r="F283" s="39"/>
    </row>
    <row r="284" spans="3:6" ht="35.1" customHeight="1">
      <c r="C284" s="39"/>
      <c r="D284" s="40"/>
      <c r="E284" s="40"/>
      <c r="F284" s="39"/>
    </row>
    <row r="285" spans="3:6" ht="35.1" customHeight="1">
      <c r="C285" s="39"/>
      <c r="D285" s="40"/>
      <c r="E285" s="40"/>
      <c r="F285" s="39"/>
    </row>
    <row r="286" spans="3:6" ht="35.1" customHeight="1">
      <c r="C286" s="39"/>
      <c r="D286" s="40"/>
      <c r="E286" s="40"/>
      <c r="F286" s="39"/>
    </row>
    <row r="287" spans="3:6" ht="35.1" customHeight="1">
      <c r="C287" s="39"/>
      <c r="D287" s="40"/>
      <c r="E287" s="40"/>
      <c r="F287" s="39"/>
    </row>
    <row r="288" spans="3:6" ht="35.1" customHeight="1">
      <c r="C288" s="39"/>
      <c r="D288" s="40"/>
      <c r="E288" s="40"/>
      <c r="F288" s="39"/>
    </row>
    <row r="289" spans="3:6" ht="35.1" customHeight="1">
      <c r="C289" s="39"/>
      <c r="D289" s="40"/>
      <c r="E289" s="40"/>
      <c r="F289" s="39"/>
    </row>
    <row r="290" spans="3:6" ht="35.1" customHeight="1">
      <c r="C290" s="39"/>
      <c r="D290" s="40"/>
      <c r="E290" s="40"/>
      <c r="F290" s="39"/>
    </row>
    <row r="291" spans="3:6" ht="35.1" customHeight="1">
      <c r="C291" s="39"/>
      <c r="D291" s="40"/>
      <c r="E291" s="40"/>
      <c r="F291" s="39"/>
    </row>
    <row r="292" spans="3:6" ht="35.1" customHeight="1">
      <c r="C292" s="39"/>
      <c r="D292" s="40"/>
      <c r="E292" s="40"/>
      <c r="F292" s="39"/>
    </row>
    <row r="293" spans="3:6" ht="35.1" customHeight="1">
      <c r="C293" s="39"/>
      <c r="D293" s="40"/>
      <c r="E293" s="40"/>
      <c r="F293" s="39"/>
    </row>
    <row r="294" spans="3:6" ht="35.1" customHeight="1">
      <c r="C294" s="39"/>
      <c r="D294" s="40"/>
      <c r="E294" s="40"/>
      <c r="F294" s="39"/>
    </row>
    <row r="295" spans="3:6" ht="35.1" customHeight="1">
      <c r="C295" s="39"/>
      <c r="D295" s="40"/>
      <c r="E295" s="40"/>
      <c r="F295" s="39"/>
    </row>
    <row r="296" spans="3:6" ht="35.1" customHeight="1">
      <c r="C296" s="39"/>
      <c r="D296" s="40"/>
      <c r="E296" s="40"/>
      <c r="F296" s="39"/>
    </row>
    <row r="297" spans="3:6" ht="35.1" customHeight="1">
      <c r="C297" s="39"/>
      <c r="D297" s="40"/>
      <c r="E297" s="40"/>
      <c r="F297" s="39"/>
    </row>
    <row r="298" spans="3:6" ht="35.1" customHeight="1">
      <c r="C298" s="39"/>
      <c r="D298" s="40"/>
      <c r="E298" s="40"/>
      <c r="F298" s="39"/>
    </row>
    <row r="299" spans="3:6" ht="35.1" customHeight="1">
      <c r="C299" s="39"/>
      <c r="D299" s="40"/>
      <c r="E299" s="40"/>
      <c r="F299" s="39"/>
    </row>
    <row r="300" spans="3:6" ht="35.1" customHeight="1">
      <c r="C300" s="39"/>
      <c r="D300" s="40"/>
      <c r="E300" s="40"/>
      <c r="F300" s="39"/>
    </row>
    <row r="301" spans="3:6" ht="35.1" customHeight="1">
      <c r="C301" s="39"/>
      <c r="D301" s="40"/>
      <c r="E301" s="40"/>
      <c r="F301" s="39"/>
    </row>
    <row r="302" spans="3:6" ht="35.1" customHeight="1">
      <c r="C302" s="39"/>
      <c r="D302" s="40"/>
      <c r="E302" s="40"/>
      <c r="F302" s="39"/>
    </row>
    <row r="303" spans="3:6" ht="35.1" customHeight="1">
      <c r="C303" s="39"/>
      <c r="D303" s="40"/>
      <c r="E303" s="40"/>
      <c r="F303" s="39"/>
    </row>
    <row r="304" spans="3:6" ht="35.1" customHeight="1">
      <c r="C304" s="39"/>
      <c r="D304" s="40"/>
      <c r="E304" s="40"/>
      <c r="F304" s="39"/>
    </row>
    <row r="305" spans="3:6" ht="35.1" customHeight="1">
      <c r="C305" s="39"/>
      <c r="D305" s="40"/>
      <c r="E305" s="40"/>
      <c r="F305" s="39"/>
    </row>
    <row r="306" spans="3:6" ht="35.1" customHeight="1">
      <c r="C306" s="39"/>
      <c r="D306" s="40"/>
      <c r="E306" s="40"/>
      <c r="F306" s="39"/>
    </row>
    <row r="307" spans="3:6" ht="35.1" customHeight="1">
      <c r="C307" s="39"/>
      <c r="D307" s="40"/>
      <c r="E307" s="40"/>
      <c r="F307" s="39"/>
    </row>
    <row r="308" spans="3:6" ht="35.1" customHeight="1">
      <c r="C308" s="39"/>
      <c r="D308" s="40"/>
      <c r="E308" s="40"/>
      <c r="F308" s="39"/>
    </row>
    <row r="309" spans="3:6" ht="35.1" customHeight="1">
      <c r="C309" s="39"/>
      <c r="D309" s="40"/>
      <c r="E309" s="40"/>
      <c r="F309" s="39"/>
    </row>
    <row r="310" spans="3:6" ht="35.1" customHeight="1">
      <c r="C310" s="39"/>
      <c r="D310" s="40"/>
      <c r="E310" s="40"/>
      <c r="F310" s="39"/>
    </row>
    <row r="311" spans="3:6" ht="35.1" customHeight="1">
      <c r="C311" s="39"/>
      <c r="D311" s="40"/>
      <c r="E311" s="40"/>
      <c r="F311" s="39"/>
    </row>
    <row r="312" spans="3:6" ht="35.1" customHeight="1">
      <c r="C312" s="39"/>
      <c r="D312" s="40"/>
      <c r="E312" s="40"/>
      <c r="F312" s="39"/>
    </row>
    <row r="313" spans="3:6" ht="35.1" customHeight="1">
      <c r="C313" s="39"/>
      <c r="D313" s="40"/>
      <c r="E313" s="40"/>
      <c r="F313" s="39"/>
    </row>
    <row r="314" spans="3:6" ht="35.1" customHeight="1">
      <c r="C314" s="39"/>
      <c r="D314" s="40"/>
      <c r="E314" s="40"/>
      <c r="F314" s="39"/>
    </row>
    <row r="315" spans="3:6" ht="35.1" customHeight="1">
      <c r="C315" s="39"/>
      <c r="D315" s="40"/>
      <c r="E315" s="40"/>
      <c r="F315" s="39"/>
    </row>
    <row r="316" spans="3:6" ht="35.1" customHeight="1">
      <c r="C316" s="39"/>
      <c r="D316" s="40"/>
      <c r="E316" s="40"/>
      <c r="F316" s="39"/>
    </row>
    <row r="317" spans="3:6" ht="35.1" customHeight="1">
      <c r="C317" s="39"/>
      <c r="D317" s="40"/>
      <c r="E317" s="40"/>
      <c r="F317" s="39"/>
    </row>
    <row r="318" spans="3:6" ht="35.1" customHeight="1">
      <c r="C318" s="39"/>
      <c r="D318" s="40"/>
      <c r="E318" s="40"/>
      <c r="F318" s="39"/>
    </row>
    <row r="319" spans="3:6" ht="35.1" customHeight="1">
      <c r="C319" s="39"/>
      <c r="D319" s="40"/>
      <c r="E319" s="40"/>
      <c r="F319" s="39"/>
    </row>
    <row r="320" spans="3:6" ht="35.1" customHeight="1">
      <c r="C320" s="39"/>
      <c r="D320" s="40"/>
      <c r="E320" s="40"/>
      <c r="F320" s="39"/>
    </row>
    <row r="321" spans="3:6" ht="35.1" customHeight="1">
      <c r="C321" s="39"/>
      <c r="D321" s="40"/>
      <c r="E321" s="40"/>
      <c r="F321" s="39"/>
    </row>
    <row r="322" spans="3:6" ht="35.1" customHeight="1">
      <c r="C322" s="39"/>
      <c r="D322" s="40"/>
      <c r="E322" s="40"/>
      <c r="F322" s="39"/>
    </row>
    <row r="323" spans="3:6" ht="35.1" customHeight="1">
      <c r="C323" s="39"/>
      <c r="D323" s="40"/>
      <c r="E323" s="40"/>
      <c r="F323" s="39"/>
    </row>
    <row r="324" spans="3:6" ht="35.1" customHeight="1">
      <c r="C324" s="39"/>
      <c r="D324" s="40"/>
      <c r="E324" s="40"/>
      <c r="F324" s="39"/>
    </row>
    <row r="325" spans="3:6" ht="35.1" customHeight="1">
      <c r="C325" s="39"/>
      <c r="D325" s="40"/>
      <c r="E325" s="40"/>
      <c r="F325" s="39"/>
    </row>
    <row r="326" spans="3:6" ht="35.1" customHeight="1">
      <c r="C326" s="39"/>
      <c r="D326" s="40"/>
      <c r="E326" s="40"/>
      <c r="F326" s="39"/>
    </row>
    <row r="327" spans="3:6" ht="35.1" customHeight="1">
      <c r="C327" s="39"/>
      <c r="D327" s="40"/>
      <c r="E327" s="40"/>
      <c r="F327" s="39"/>
    </row>
    <row r="328" spans="3:6" ht="35.1" customHeight="1">
      <c r="C328" s="39"/>
      <c r="D328" s="40"/>
      <c r="E328" s="40"/>
      <c r="F328" s="39"/>
    </row>
    <row r="329" spans="3:6" ht="35.1" customHeight="1">
      <c r="C329" s="39"/>
      <c r="D329" s="40"/>
      <c r="E329" s="40"/>
      <c r="F329" s="39"/>
    </row>
    <row r="330" spans="3:6" ht="35.1" customHeight="1">
      <c r="C330" s="39"/>
      <c r="D330" s="40"/>
      <c r="E330" s="40"/>
      <c r="F330" s="39"/>
    </row>
    <row r="331" spans="3:6" ht="35.1" customHeight="1">
      <c r="C331" s="39"/>
      <c r="D331" s="40"/>
      <c r="E331" s="40"/>
      <c r="F331" s="39"/>
    </row>
    <row r="332" spans="3:6" ht="35.1" customHeight="1">
      <c r="C332" s="39"/>
      <c r="D332" s="40"/>
      <c r="E332" s="40"/>
      <c r="F332" s="39"/>
    </row>
    <row r="333" spans="3:6" ht="35.1" customHeight="1">
      <c r="C333" s="39"/>
      <c r="D333" s="40"/>
      <c r="E333" s="40"/>
      <c r="F333" s="39"/>
    </row>
    <row r="334" spans="3:6" ht="35.1" customHeight="1">
      <c r="C334" s="39"/>
      <c r="D334" s="40"/>
      <c r="E334" s="40"/>
      <c r="F334" s="39"/>
    </row>
    <row r="335" spans="3:6" ht="35.1" customHeight="1">
      <c r="C335" s="39"/>
      <c r="D335" s="40"/>
      <c r="E335" s="40"/>
      <c r="F335" s="39"/>
    </row>
    <row r="336" spans="3:6" ht="35.1" customHeight="1">
      <c r="C336" s="39"/>
      <c r="D336" s="40"/>
      <c r="E336" s="40"/>
      <c r="F336" s="39"/>
    </row>
    <row r="337" spans="3:6" ht="35.1" customHeight="1">
      <c r="C337" s="39"/>
      <c r="D337" s="40"/>
      <c r="E337" s="40"/>
      <c r="F337" s="39"/>
    </row>
    <row r="338" spans="3:6" ht="35.1" customHeight="1">
      <c r="C338" s="39"/>
      <c r="D338" s="40"/>
      <c r="E338" s="40"/>
      <c r="F338" s="39"/>
    </row>
    <row r="339" spans="3:6" ht="35.1" customHeight="1">
      <c r="C339" s="39"/>
      <c r="D339" s="40"/>
      <c r="E339" s="40"/>
      <c r="F339" s="39"/>
    </row>
    <row r="340" spans="3:6" ht="35.1" customHeight="1">
      <c r="C340" s="39"/>
      <c r="D340" s="40"/>
      <c r="E340" s="40"/>
      <c r="F340" s="39"/>
    </row>
    <row r="341" spans="3:6" ht="35.1" customHeight="1">
      <c r="C341" s="39"/>
      <c r="D341" s="40"/>
      <c r="E341" s="40"/>
      <c r="F341" s="39"/>
    </row>
    <row r="342" spans="3:6" ht="35.1" customHeight="1">
      <c r="C342" s="39"/>
      <c r="D342" s="40"/>
      <c r="E342" s="40"/>
      <c r="F342" s="39"/>
    </row>
    <row r="343" spans="3:6" ht="35.1" customHeight="1">
      <c r="C343" s="39"/>
      <c r="D343" s="40"/>
      <c r="E343" s="40"/>
      <c r="F343" s="39"/>
    </row>
    <row r="344" spans="3:6" ht="35.1" customHeight="1">
      <c r="C344" s="39"/>
      <c r="D344" s="40"/>
      <c r="E344" s="40"/>
      <c r="F344" s="39"/>
    </row>
    <row r="345" spans="3:6" ht="35.1" customHeight="1">
      <c r="C345" s="39"/>
      <c r="D345" s="40"/>
      <c r="E345" s="40"/>
      <c r="F345" s="39"/>
    </row>
    <row r="346" spans="3:6" ht="35.1" customHeight="1">
      <c r="C346" s="39"/>
      <c r="D346" s="40"/>
      <c r="E346" s="40"/>
      <c r="F346" s="39"/>
    </row>
    <row r="347" spans="3:6" ht="35.1" customHeight="1">
      <c r="C347" s="39"/>
      <c r="D347" s="40"/>
      <c r="E347" s="40"/>
      <c r="F347" s="39"/>
    </row>
    <row r="348" spans="3:6" ht="35.1" customHeight="1">
      <c r="C348" s="39"/>
      <c r="D348" s="40"/>
      <c r="E348" s="40"/>
      <c r="F348" s="39"/>
    </row>
    <row r="349" spans="3:6" ht="35.1" customHeight="1">
      <c r="C349" s="39"/>
      <c r="D349" s="40"/>
      <c r="E349" s="40"/>
      <c r="F349" s="39"/>
    </row>
    <row r="350" spans="3:6" ht="35.1" customHeight="1">
      <c r="C350" s="39"/>
      <c r="D350" s="40"/>
      <c r="E350" s="40"/>
      <c r="F350" s="39"/>
    </row>
    <row r="351" spans="3:6" ht="35.1" customHeight="1">
      <c r="C351" s="39"/>
      <c r="D351" s="40"/>
      <c r="E351" s="40"/>
      <c r="F351" s="39"/>
    </row>
    <row r="352" spans="3:6" ht="35.1" customHeight="1">
      <c r="C352" s="39"/>
      <c r="D352" s="40"/>
      <c r="E352" s="40"/>
      <c r="F352" s="39"/>
    </row>
    <row r="353" spans="3:6" ht="35.1" customHeight="1">
      <c r="C353" s="39"/>
      <c r="D353" s="40"/>
      <c r="E353" s="40"/>
      <c r="F353" s="39"/>
    </row>
    <row r="354" spans="3:6" ht="35.1" customHeight="1">
      <c r="C354" s="39"/>
      <c r="D354" s="40"/>
      <c r="E354" s="40"/>
      <c r="F354" s="39"/>
    </row>
    <row r="355" spans="3:6" ht="35.1" customHeight="1">
      <c r="C355" s="39"/>
      <c r="D355" s="40"/>
      <c r="E355" s="40"/>
      <c r="F355" s="39"/>
    </row>
    <row r="356" spans="3:6" ht="35.1" customHeight="1">
      <c r="C356" s="39"/>
      <c r="D356" s="40"/>
      <c r="E356" s="40"/>
      <c r="F356" s="39"/>
    </row>
    <row r="357" spans="3:6" ht="35.1" customHeight="1">
      <c r="C357" s="39"/>
      <c r="D357" s="40"/>
      <c r="E357" s="40"/>
      <c r="F357" s="39"/>
    </row>
    <row r="358" spans="3:6" ht="35.1" customHeight="1">
      <c r="C358" s="39"/>
      <c r="D358" s="40"/>
      <c r="E358" s="40"/>
      <c r="F358" s="39"/>
    </row>
    <row r="359" spans="3:6" ht="35.1" customHeight="1">
      <c r="C359" s="39"/>
      <c r="D359" s="40"/>
      <c r="E359" s="40"/>
      <c r="F359" s="39"/>
    </row>
    <row r="360" spans="3:6" ht="35.1" customHeight="1">
      <c r="C360" s="39"/>
      <c r="D360" s="40"/>
      <c r="E360" s="40"/>
      <c r="F360" s="39"/>
    </row>
    <row r="361" spans="3:6" ht="35.1" customHeight="1">
      <c r="C361" s="39"/>
      <c r="D361" s="40"/>
      <c r="E361" s="40"/>
      <c r="F361" s="39"/>
    </row>
    <row r="362" spans="3:6" ht="35.1" customHeight="1">
      <c r="C362" s="39"/>
      <c r="D362" s="40"/>
      <c r="E362" s="40"/>
      <c r="F362" s="39"/>
    </row>
    <row r="363" spans="3:6" ht="35.1" customHeight="1">
      <c r="C363" s="39"/>
      <c r="D363" s="40"/>
      <c r="E363" s="40"/>
      <c r="F363" s="39"/>
    </row>
    <row r="364" spans="3:6" ht="35.1" customHeight="1">
      <c r="C364" s="39"/>
      <c r="D364" s="40"/>
      <c r="E364" s="40"/>
      <c r="F364" s="39"/>
    </row>
    <row r="365" spans="3:6" ht="35.1" customHeight="1">
      <c r="C365" s="39"/>
      <c r="D365" s="40"/>
      <c r="E365" s="40"/>
      <c r="F365" s="39"/>
    </row>
    <row r="366" spans="3:6" ht="35.1" customHeight="1">
      <c r="C366" s="39"/>
      <c r="D366" s="40"/>
      <c r="E366" s="40"/>
      <c r="F366" s="39"/>
    </row>
    <row r="367" spans="3:6" ht="35.1" customHeight="1">
      <c r="C367" s="39"/>
      <c r="D367" s="40"/>
      <c r="E367" s="40"/>
      <c r="F367" s="39"/>
    </row>
    <row r="368" spans="3:6" ht="35.1" customHeight="1">
      <c r="C368" s="39"/>
      <c r="D368" s="40"/>
      <c r="E368" s="40"/>
      <c r="F368" s="39"/>
    </row>
    <row r="369" spans="3:6" ht="35.1" customHeight="1">
      <c r="C369" s="39"/>
      <c r="D369" s="40"/>
      <c r="E369" s="40"/>
      <c r="F369" s="39"/>
    </row>
    <row r="370" spans="3:6" ht="35.1" customHeight="1">
      <c r="C370" s="39"/>
      <c r="D370" s="40"/>
      <c r="E370" s="40"/>
      <c r="F370" s="39"/>
    </row>
    <row r="371" spans="3:6" ht="35.1" customHeight="1">
      <c r="C371" s="39"/>
      <c r="D371" s="40"/>
      <c r="E371" s="40"/>
      <c r="F371" s="39"/>
    </row>
    <row r="372" spans="3:6" ht="35.1" customHeight="1">
      <c r="C372" s="39"/>
      <c r="D372" s="40"/>
      <c r="E372" s="40"/>
      <c r="F372" s="39"/>
    </row>
    <row r="373" spans="3:6" ht="35.1" customHeight="1">
      <c r="C373" s="39"/>
      <c r="D373" s="40"/>
      <c r="E373" s="40"/>
      <c r="F373" s="39"/>
    </row>
    <row r="374" spans="3:6" ht="35.1" customHeight="1">
      <c r="C374" s="39"/>
      <c r="D374" s="40"/>
      <c r="E374" s="40"/>
      <c r="F374" s="39"/>
    </row>
    <row r="375" spans="3:6" ht="35.1" customHeight="1">
      <c r="C375" s="39"/>
      <c r="D375" s="40"/>
      <c r="E375" s="40"/>
      <c r="F375" s="39"/>
    </row>
    <row r="376" spans="3:6" ht="35.1" customHeight="1">
      <c r="C376" s="39"/>
      <c r="D376" s="40"/>
      <c r="E376" s="40"/>
      <c r="F376" s="39"/>
    </row>
    <row r="377" spans="3:6" ht="35.1" customHeight="1">
      <c r="C377" s="39"/>
      <c r="D377" s="40"/>
      <c r="E377" s="40"/>
      <c r="F377" s="39"/>
    </row>
    <row r="378" spans="3:6" ht="35.1" customHeight="1">
      <c r="C378" s="39"/>
      <c r="D378" s="40"/>
      <c r="E378" s="40"/>
      <c r="F378" s="39"/>
    </row>
    <row r="379" spans="3:6" ht="35.1" customHeight="1">
      <c r="C379" s="39"/>
      <c r="D379" s="40"/>
      <c r="E379" s="40"/>
      <c r="F379" s="39"/>
    </row>
    <row r="380" spans="3:6" ht="35.1" customHeight="1">
      <c r="C380" s="39"/>
      <c r="D380" s="40"/>
      <c r="E380" s="40"/>
      <c r="F380" s="39"/>
    </row>
    <row r="381" spans="3:6" ht="35.1" customHeight="1">
      <c r="C381" s="39"/>
      <c r="D381" s="40"/>
      <c r="E381" s="40"/>
      <c r="F381" s="39"/>
    </row>
    <row r="382" spans="3:6" ht="35.1" customHeight="1">
      <c r="C382" s="39"/>
      <c r="D382" s="40"/>
      <c r="E382" s="40"/>
      <c r="F382" s="39"/>
    </row>
    <row r="383" spans="3:6" ht="35.1" customHeight="1">
      <c r="C383" s="39"/>
      <c r="D383" s="40"/>
      <c r="E383" s="40"/>
      <c r="F383" s="39"/>
    </row>
    <row r="384" spans="3:6" ht="35.1" customHeight="1">
      <c r="C384" s="39"/>
      <c r="D384" s="40"/>
      <c r="E384" s="40"/>
      <c r="F384" s="39"/>
    </row>
    <row r="385" spans="3:6" ht="35.1" customHeight="1">
      <c r="C385" s="39"/>
      <c r="D385" s="40"/>
      <c r="E385" s="40"/>
      <c r="F385" s="39"/>
    </row>
    <row r="386" spans="3:6" ht="35.1" customHeight="1">
      <c r="C386" s="39"/>
      <c r="D386" s="40"/>
      <c r="E386" s="40"/>
      <c r="F386" s="39"/>
    </row>
    <row r="387" spans="3:6" ht="35.1" customHeight="1">
      <c r="C387" s="39"/>
      <c r="D387" s="40"/>
      <c r="E387" s="40"/>
      <c r="F387" s="39"/>
    </row>
    <row r="388" spans="3:6" ht="35.1" customHeight="1">
      <c r="C388" s="39"/>
      <c r="D388" s="40"/>
      <c r="E388" s="40"/>
      <c r="F388" s="39"/>
    </row>
    <row r="389" spans="3:6" ht="35.1" customHeight="1">
      <c r="C389" s="39"/>
      <c r="D389" s="40"/>
      <c r="E389" s="40"/>
      <c r="F389" s="39"/>
    </row>
    <row r="390" spans="3:6" ht="35.1" customHeight="1">
      <c r="C390" s="39"/>
      <c r="D390" s="40"/>
      <c r="E390" s="40"/>
      <c r="F390" s="39"/>
    </row>
    <row r="391" spans="3:6" ht="35.1" customHeight="1">
      <c r="C391" s="39"/>
      <c r="D391" s="40"/>
      <c r="E391" s="40"/>
      <c r="F391" s="39"/>
    </row>
    <row r="392" spans="3:6" ht="35.1" customHeight="1">
      <c r="C392" s="39"/>
      <c r="D392" s="40"/>
      <c r="E392" s="40"/>
      <c r="F392" s="39"/>
    </row>
    <row r="393" spans="3:6" ht="35.1" customHeight="1">
      <c r="C393" s="39"/>
      <c r="D393" s="40"/>
      <c r="E393" s="40"/>
      <c r="F393" s="39"/>
    </row>
    <row r="394" spans="3:6" ht="35.1" customHeight="1">
      <c r="C394" s="39"/>
      <c r="D394" s="40"/>
      <c r="E394" s="40"/>
      <c r="F394" s="39"/>
    </row>
    <row r="395" spans="3:6" ht="35.1" customHeight="1">
      <c r="C395" s="39"/>
      <c r="D395" s="40"/>
      <c r="E395" s="40"/>
      <c r="F395" s="39"/>
    </row>
    <row r="396" spans="3:6" ht="35.1" customHeight="1">
      <c r="C396" s="39"/>
      <c r="D396" s="40"/>
      <c r="E396" s="40"/>
      <c r="F396" s="39"/>
    </row>
    <row r="397" spans="3:6" ht="35.1" customHeight="1">
      <c r="C397" s="39"/>
      <c r="D397" s="40"/>
      <c r="E397" s="40"/>
      <c r="F397" s="39"/>
    </row>
    <row r="398" spans="3:6" ht="35.1" customHeight="1">
      <c r="C398" s="39"/>
      <c r="D398" s="40"/>
      <c r="E398" s="40"/>
      <c r="F398" s="39"/>
    </row>
    <row r="399" spans="3:6" ht="35.1" customHeight="1">
      <c r="C399" s="39"/>
      <c r="D399" s="40"/>
      <c r="E399" s="40"/>
      <c r="F399" s="39"/>
    </row>
    <row r="400" spans="3:6" ht="35.1" customHeight="1">
      <c r="C400" s="39"/>
      <c r="D400" s="40"/>
      <c r="E400" s="40"/>
      <c r="F400" s="39"/>
    </row>
    <row r="401" spans="3:6" ht="35.1" customHeight="1">
      <c r="C401" s="39"/>
      <c r="D401" s="40"/>
      <c r="E401" s="40"/>
      <c r="F401" s="39"/>
    </row>
    <row r="402" spans="3:6" ht="35.1" customHeight="1">
      <c r="C402" s="39"/>
      <c r="D402" s="40"/>
      <c r="E402" s="40"/>
      <c r="F402" s="39"/>
    </row>
    <row r="403" spans="3:6" ht="35.1" customHeight="1">
      <c r="C403" s="39"/>
      <c r="D403" s="40"/>
      <c r="E403" s="40"/>
      <c r="F403" s="39"/>
    </row>
    <row r="404" spans="3:6" ht="35.1" customHeight="1">
      <c r="C404" s="39"/>
      <c r="D404" s="40"/>
      <c r="E404" s="40"/>
      <c r="F404" s="39"/>
    </row>
    <row r="405" spans="3:6" ht="35.1" customHeight="1">
      <c r="C405" s="39"/>
      <c r="D405" s="40"/>
      <c r="E405" s="40"/>
      <c r="F405" s="39"/>
    </row>
    <row r="406" spans="3:6" ht="35.1" customHeight="1">
      <c r="C406" s="39"/>
      <c r="D406" s="40"/>
      <c r="E406" s="40"/>
      <c r="F406" s="39"/>
    </row>
    <row r="407" spans="3:6" ht="35.1" customHeight="1">
      <c r="C407" s="39"/>
      <c r="D407" s="40"/>
      <c r="E407" s="40"/>
      <c r="F407" s="39"/>
    </row>
    <row r="408" spans="3:6" ht="35.1" customHeight="1">
      <c r="C408" s="39"/>
      <c r="D408" s="40"/>
      <c r="E408" s="40"/>
      <c r="F408" s="39"/>
    </row>
    <row r="409" spans="3:6" ht="35.1" customHeight="1">
      <c r="C409" s="39"/>
      <c r="D409" s="40"/>
      <c r="E409" s="40"/>
      <c r="F409" s="39"/>
    </row>
    <row r="410" spans="3:6" ht="35.1" customHeight="1">
      <c r="C410" s="39"/>
      <c r="D410" s="40"/>
      <c r="E410" s="40"/>
      <c r="F410" s="39"/>
    </row>
    <row r="411" spans="3:6" ht="35.1" customHeight="1">
      <c r="C411" s="39"/>
      <c r="D411" s="40"/>
      <c r="E411" s="40"/>
      <c r="F411" s="39"/>
    </row>
    <row r="412" spans="3:6" ht="35.1" customHeight="1">
      <c r="C412" s="39"/>
      <c r="D412" s="40"/>
      <c r="E412" s="40"/>
      <c r="F412" s="39"/>
    </row>
    <row r="413" spans="3:6" ht="35.1" customHeight="1">
      <c r="C413" s="39"/>
      <c r="D413" s="40"/>
      <c r="E413" s="40"/>
      <c r="F413" s="39"/>
    </row>
    <row r="414" spans="3:6" ht="35.1" customHeight="1">
      <c r="C414" s="39"/>
      <c r="D414" s="40"/>
      <c r="E414" s="40"/>
      <c r="F414" s="39"/>
    </row>
    <row r="415" spans="3:6" ht="35.1" customHeight="1">
      <c r="C415" s="39"/>
      <c r="D415" s="40"/>
      <c r="E415" s="40"/>
      <c r="F415" s="39"/>
    </row>
    <row r="416" spans="3:6" ht="35.1" customHeight="1">
      <c r="C416" s="39"/>
      <c r="D416" s="40"/>
      <c r="E416" s="40"/>
      <c r="F416" s="39"/>
    </row>
    <row r="417" spans="3:6" ht="35.1" customHeight="1">
      <c r="C417" s="39"/>
      <c r="D417" s="40"/>
      <c r="E417" s="40"/>
      <c r="F417" s="39"/>
    </row>
    <row r="418" spans="3:6" ht="35.1" customHeight="1">
      <c r="C418" s="39"/>
      <c r="D418" s="40"/>
      <c r="E418" s="40"/>
      <c r="F418" s="39"/>
    </row>
    <row r="419" spans="3:6" ht="35.1" customHeight="1">
      <c r="C419" s="39"/>
      <c r="D419" s="40"/>
      <c r="E419" s="40"/>
      <c r="F419" s="39"/>
    </row>
    <row r="420" spans="3:6" ht="35.1" customHeight="1">
      <c r="C420" s="39"/>
      <c r="D420" s="40"/>
      <c r="E420" s="40"/>
      <c r="F420" s="39"/>
    </row>
    <row r="421" spans="3:6" ht="35.1" customHeight="1">
      <c r="C421" s="39"/>
      <c r="D421" s="40"/>
      <c r="E421" s="40"/>
      <c r="F421" s="39"/>
    </row>
    <row r="422" spans="3:6" ht="35.1" customHeight="1">
      <c r="C422" s="39"/>
      <c r="D422" s="40"/>
      <c r="E422" s="40"/>
      <c r="F422" s="39"/>
    </row>
    <row r="423" spans="3:6" ht="35.1" customHeight="1">
      <c r="C423" s="39"/>
      <c r="D423" s="40"/>
      <c r="E423" s="40"/>
      <c r="F423" s="39"/>
    </row>
    <row r="424" spans="3:6" ht="35.1" customHeight="1">
      <c r="C424" s="39"/>
      <c r="D424" s="40"/>
      <c r="E424" s="40"/>
      <c r="F424" s="39"/>
    </row>
    <row r="425" spans="3:6" ht="35.1" customHeight="1">
      <c r="C425" s="39"/>
      <c r="D425" s="40"/>
      <c r="E425" s="40"/>
      <c r="F425" s="39"/>
    </row>
    <row r="426" spans="3:6" ht="35.1" customHeight="1">
      <c r="C426" s="39"/>
      <c r="D426" s="40"/>
      <c r="E426" s="40"/>
      <c r="F426" s="39"/>
    </row>
    <row r="427" spans="3:6" ht="35.1" customHeight="1">
      <c r="C427" s="39"/>
      <c r="D427" s="40"/>
      <c r="E427" s="40"/>
      <c r="F427" s="39"/>
    </row>
    <row r="428" spans="3:6" ht="35.1" customHeight="1">
      <c r="C428" s="39"/>
      <c r="D428" s="40"/>
      <c r="E428" s="40"/>
      <c r="F428" s="39"/>
    </row>
    <row r="429" spans="3:6" ht="35.1" customHeight="1">
      <c r="C429" s="39"/>
      <c r="D429" s="40"/>
      <c r="E429" s="40"/>
      <c r="F429" s="39"/>
    </row>
    <row r="430" spans="3:6" ht="35.1" customHeight="1">
      <c r="C430" s="39"/>
      <c r="D430" s="40"/>
      <c r="E430" s="40"/>
      <c r="F430" s="39"/>
    </row>
    <row r="431" spans="3:6" ht="35.1" customHeight="1">
      <c r="C431" s="39"/>
      <c r="D431" s="40"/>
      <c r="E431" s="40"/>
      <c r="F431" s="39"/>
    </row>
    <row r="432" spans="3:6" ht="35.1" customHeight="1">
      <c r="C432" s="39"/>
      <c r="D432" s="40"/>
      <c r="E432" s="40"/>
      <c r="F432" s="39"/>
    </row>
    <row r="433" spans="3:6" ht="35.1" customHeight="1">
      <c r="C433" s="39"/>
      <c r="D433" s="40"/>
      <c r="E433" s="40"/>
      <c r="F433" s="39"/>
    </row>
    <row r="434" spans="3:6" ht="35.1" customHeight="1">
      <c r="C434" s="39"/>
      <c r="D434" s="40"/>
      <c r="E434" s="40"/>
      <c r="F434" s="39"/>
    </row>
    <row r="435" spans="3:6" ht="35.1" customHeight="1">
      <c r="C435" s="39"/>
      <c r="D435" s="40"/>
      <c r="E435" s="40"/>
      <c r="F435" s="39"/>
    </row>
    <row r="436" spans="3:6" ht="35.1" customHeight="1">
      <c r="C436" s="39"/>
      <c r="D436" s="40"/>
      <c r="E436" s="40"/>
      <c r="F436" s="39"/>
    </row>
    <row r="437" spans="3:6" ht="35.1" customHeight="1">
      <c r="C437" s="39"/>
      <c r="D437" s="40"/>
      <c r="E437" s="40"/>
      <c r="F437" s="39"/>
    </row>
    <row r="438" spans="3:6" ht="35.1" customHeight="1">
      <c r="C438" s="39"/>
      <c r="D438" s="40"/>
      <c r="E438" s="40"/>
      <c r="F438" s="39"/>
    </row>
    <row r="439" spans="3:6" ht="35.1" customHeight="1">
      <c r="C439" s="39"/>
      <c r="D439" s="40"/>
      <c r="E439" s="40"/>
      <c r="F439" s="39"/>
    </row>
    <row r="440" spans="3:6" ht="35.1" customHeight="1">
      <c r="C440" s="39"/>
      <c r="D440" s="40"/>
      <c r="E440" s="40"/>
      <c r="F440" s="39"/>
    </row>
    <row r="441" spans="3:6" ht="35.1" customHeight="1">
      <c r="C441" s="39"/>
      <c r="D441" s="40"/>
      <c r="E441" s="40"/>
      <c r="F441" s="39"/>
    </row>
    <row r="442" spans="3:6" ht="35.1" customHeight="1">
      <c r="C442" s="39"/>
      <c r="D442" s="40"/>
      <c r="E442" s="40"/>
      <c r="F442" s="39"/>
    </row>
    <row r="443" spans="3:6" ht="35.1" customHeight="1">
      <c r="C443" s="39"/>
      <c r="D443" s="40"/>
      <c r="E443" s="40"/>
      <c r="F443" s="39"/>
    </row>
    <row r="444" spans="3:6" ht="35.1" customHeight="1">
      <c r="C444" s="39"/>
      <c r="D444" s="40"/>
      <c r="E444" s="40"/>
      <c r="F444" s="39"/>
    </row>
    <row r="445" spans="3:6" ht="35.1" customHeight="1">
      <c r="C445" s="39"/>
      <c r="D445" s="40"/>
      <c r="E445" s="40"/>
      <c r="F445" s="39"/>
    </row>
    <row r="446" spans="3:6" ht="35.1" customHeight="1">
      <c r="C446" s="39"/>
      <c r="D446" s="40"/>
      <c r="E446" s="40"/>
      <c r="F446" s="39"/>
    </row>
    <row r="447" spans="3:6" ht="35.1" customHeight="1">
      <c r="C447" s="39"/>
      <c r="D447" s="40"/>
      <c r="E447" s="40"/>
      <c r="F447" s="39"/>
    </row>
    <row r="448" spans="3:6" ht="35.1" customHeight="1">
      <c r="C448" s="39"/>
      <c r="D448" s="40"/>
      <c r="E448" s="40"/>
      <c r="F448" s="39"/>
    </row>
    <row r="449" spans="3:6" ht="35.1" customHeight="1">
      <c r="C449" s="39"/>
      <c r="D449" s="40"/>
      <c r="E449" s="40"/>
      <c r="F449" s="39"/>
    </row>
    <row r="450" spans="3:6" ht="35.1" customHeight="1">
      <c r="C450" s="39"/>
      <c r="D450" s="40"/>
      <c r="E450" s="40"/>
      <c r="F450" s="39"/>
    </row>
    <row r="451" spans="3:6" ht="35.1" customHeight="1">
      <c r="C451" s="39"/>
      <c r="D451" s="40"/>
      <c r="E451" s="40"/>
      <c r="F451" s="39"/>
    </row>
    <row r="452" spans="3:6" ht="35.1" customHeight="1">
      <c r="C452" s="39"/>
      <c r="D452" s="40"/>
      <c r="E452" s="40"/>
      <c r="F452" s="39"/>
    </row>
    <row r="453" spans="3:6" ht="35.1" customHeight="1">
      <c r="C453" s="39"/>
      <c r="D453" s="40"/>
      <c r="E453" s="40"/>
      <c r="F453" s="39"/>
    </row>
    <row r="454" spans="3:6" ht="35.1" customHeight="1">
      <c r="C454" s="39"/>
      <c r="D454" s="40"/>
      <c r="E454" s="40"/>
      <c r="F454" s="39"/>
    </row>
    <row r="455" spans="3:6" ht="35.1" customHeight="1">
      <c r="C455" s="39"/>
      <c r="D455" s="40"/>
      <c r="E455" s="40"/>
      <c r="F455" s="39"/>
    </row>
    <row r="456" spans="3:6" ht="35.1" customHeight="1">
      <c r="C456" s="39"/>
      <c r="D456" s="40"/>
      <c r="E456" s="40"/>
      <c r="F456" s="39"/>
    </row>
    <row r="457" spans="3:6" ht="35.1" customHeight="1">
      <c r="C457" s="39"/>
      <c r="D457" s="40"/>
      <c r="E457" s="40"/>
      <c r="F457" s="39"/>
    </row>
    <row r="458" spans="3:6" ht="35.1" customHeight="1">
      <c r="C458" s="39"/>
      <c r="D458" s="40"/>
      <c r="E458" s="40"/>
      <c r="F458" s="39"/>
    </row>
    <row r="459" spans="3:6" ht="35.1" customHeight="1">
      <c r="C459" s="39"/>
      <c r="D459" s="40"/>
      <c r="E459" s="40"/>
      <c r="F459" s="39"/>
    </row>
    <row r="460" spans="3:6" ht="35.1" customHeight="1">
      <c r="C460" s="39"/>
      <c r="D460" s="40"/>
      <c r="E460" s="40"/>
      <c r="F460" s="39"/>
    </row>
    <row r="461" spans="3:6" ht="35.1" customHeight="1">
      <c r="C461" s="39"/>
      <c r="D461" s="40"/>
      <c r="E461" s="40"/>
      <c r="F461" s="39"/>
    </row>
    <row r="462" spans="3:6" ht="35.1" customHeight="1">
      <c r="C462" s="39"/>
      <c r="D462" s="40"/>
      <c r="E462" s="40"/>
      <c r="F462" s="39"/>
    </row>
    <row r="463" spans="3:6" ht="35.1" customHeight="1">
      <c r="C463" s="39"/>
      <c r="D463" s="40"/>
      <c r="E463" s="40"/>
      <c r="F463" s="39"/>
    </row>
    <row r="464" spans="3:6" ht="35.1" customHeight="1">
      <c r="C464" s="39"/>
      <c r="D464" s="40"/>
      <c r="E464" s="40"/>
      <c r="F464" s="39"/>
    </row>
    <row r="465" spans="3:6" ht="35.1" customHeight="1">
      <c r="C465" s="39"/>
      <c r="D465" s="40"/>
      <c r="E465" s="40"/>
      <c r="F465" s="39"/>
    </row>
    <row r="466" spans="3:6" ht="35.1" customHeight="1">
      <c r="C466" s="39"/>
      <c r="D466" s="40"/>
      <c r="E466" s="40"/>
      <c r="F466" s="39"/>
    </row>
    <row r="467" spans="3:6" ht="35.1" customHeight="1">
      <c r="C467" s="39"/>
      <c r="D467" s="40"/>
      <c r="E467" s="40"/>
      <c r="F467" s="39"/>
    </row>
    <row r="468" spans="3:6" ht="35.1" customHeight="1">
      <c r="C468" s="39"/>
      <c r="D468" s="40"/>
      <c r="E468" s="40"/>
      <c r="F468" s="39"/>
    </row>
    <row r="469" spans="3:6" ht="35.1" customHeight="1">
      <c r="C469" s="39"/>
      <c r="D469" s="40"/>
      <c r="E469" s="40"/>
      <c r="F469" s="39"/>
    </row>
    <row r="470" spans="3:6" ht="35.1" customHeight="1">
      <c r="C470" s="39"/>
      <c r="D470" s="40"/>
      <c r="E470" s="40"/>
      <c r="F470" s="39"/>
    </row>
    <row r="471" spans="3:6" ht="35.1" customHeight="1">
      <c r="C471" s="39"/>
      <c r="D471" s="40"/>
      <c r="E471" s="40"/>
      <c r="F471" s="39"/>
    </row>
    <row r="472" spans="3:6" ht="35.1" customHeight="1">
      <c r="C472" s="39"/>
      <c r="D472" s="40"/>
      <c r="E472" s="40"/>
      <c r="F472" s="39"/>
    </row>
    <row r="473" spans="3:6" ht="35.1" customHeight="1">
      <c r="C473" s="39"/>
      <c r="D473" s="40"/>
      <c r="E473" s="40"/>
      <c r="F473" s="39"/>
    </row>
    <row r="474" spans="3:6" ht="35.1" customHeight="1">
      <c r="C474" s="39"/>
      <c r="D474" s="40"/>
      <c r="E474" s="40"/>
      <c r="F474" s="39"/>
    </row>
    <row r="475" spans="3:6" ht="35.1" customHeight="1">
      <c r="C475" s="39"/>
      <c r="D475" s="40"/>
      <c r="E475" s="40"/>
      <c r="F475" s="39"/>
    </row>
    <row r="476" spans="3:6" ht="35.1" customHeight="1">
      <c r="C476" s="39"/>
      <c r="D476" s="40"/>
      <c r="E476" s="40"/>
      <c r="F476" s="39"/>
    </row>
    <row r="477" spans="3:6" ht="35.1" customHeight="1">
      <c r="C477" s="39"/>
      <c r="D477" s="40"/>
      <c r="E477" s="40"/>
      <c r="F477" s="39"/>
    </row>
    <row r="478" spans="3:6" ht="35.1" customHeight="1">
      <c r="C478" s="39"/>
      <c r="D478" s="40"/>
      <c r="E478" s="40"/>
      <c r="F478" s="39"/>
    </row>
    <row r="479" spans="3:6" ht="35.1" customHeight="1">
      <c r="C479" s="39"/>
      <c r="D479" s="40"/>
      <c r="E479" s="40"/>
      <c r="F479" s="39"/>
    </row>
    <row r="480" spans="3:6" ht="35.1" customHeight="1">
      <c r="C480" s="39"/>
      <c r="D480" s="40"/>
      <c r="E480" s="40"/>
      <c r="F480" s="39"/>
    </row>
    <row r="481" spans="3:6" ht="35.1" customHeight="1">
      <c r="C481" s="39"/>
      <c r="D481" s="40"/>
      <c r="E481" s="40"/>
      <c r="F481" s="39"/>
    </row>
    <row r="482" spans="3:6" ht="35.1" customHeight="1">
      <c r="C482" s="39"/>
      <c r="D482" s="40"/>
      <c r="E482" s="40"/>
      <c r="F482" s="39"/>
    </row>
    <row r="483" spans="3:6" ht="35.1" customHeight="1">
      <c r="C483" s="39"/>
      <c r="D483" s="40"/>
      <c r="E483" s="40"/>
      <c r="F483" s="39"/>
    </row>
    <row r="484" spans="3:6" ht="35.1" customHeight="1">
      <c r="C484" s="39"/>
      <c r="D484" s="40"/>
      <c r="E484" s="40"/>
      <c r="F484" s="39"/>
    </row>
    <row r="485" spans="3:6" ht="35.1" customHeight="1">
      <c r="C485" s="39"/>
      <c r="D485" s="40"/>
      <c r="E485" s="40"/>
      <c r="F485" s="39"/>
    </row>
    <row r="486" spans="3:6" ht="35.1" customHeight="1">
      <c r="C486" s="39"/>
      <c r="D486" s="40"/>
      <c r="E486" s="40"/>
      <c r="F486" s="39"/>
    </row>
    <row r="487" spans="3:6" ht="35.1" customHeight="1">
      <c r="C487" s="39"/>
      <c r="D487" s="40"/>
      <c r="E487" s="40"/>
      <c r="F487" s="39"/>
    </row>
    <row r="488" spans="3:6" ht="35.1" customHeight="1">
      <c r="C488" s="39"/>
      <c r="D488" s="40"/>
      <c r="E488" s="40"/>
      <c r="F488" s="39"/>
    </row>
    <row r="489" spans="3:6" ht="35.1" customHeight="1">
      <c r="C489" s="39"/>
      <c r="D489" s="40"/>
      <c r="E489" s="40"/>
      <c r="F489" s="39"/>
    </row>
    <row r="490" spans="3:6" ht="35.1" customHeight="1">
      <c r="C490" s="39"/>
      <c r="D490" s="40"/>
      <c r="E490" s="40"/>
      <c r="F490" s="39"/>
    </row>
    <row r="491" spans="3:6" ht="35.1" customHeight="1">
      <c r="C491" s="39"/>
      <c r="D491" s="40"/>
      <c r="E491" s="40"/>
      <c r="F491" s="39"/>
    </row>
    <row r="492" spans="3:6" ht="35.1" customHeight="1">
      <c r="C492" s="39"/>
      <c r="D492" s="40"/>
      <c r="E492" s="40"/>
      <c r="F492" s="39"/>
    </row>
    <row r="493" spans="3:6" ht="35.1" customHeight="1">
      <c r="C493" s="39"/>
      <c r="D493" s="40"/>
      <c r="E493" s="40"/>
      <c r="F493" s="39"/>
    </row>
    <row r="494" spans="3:6" ht="35.1" customHeight="1">
      <c r="C494" s="39"/>
      <c r="D494" s="40"/>
      <c r="E494" s="40"/>
      <c r="F494" s="39"/>
    </row>
    <row r="495" spans="3:6" ht="35.1" customHeight="1">
      <c r="C495" s="39"/>
      <c r="D495" s="40"/>
      <c r="E495" s="40"/>
      <c r="F495" s="39"/>
    </row>
    <row r="496" spans="3:6" ht="35.1" customHeight="1">
      <c r="C496" s="39"/>
      <c r="D496" s="40"/>
      <c r="E496" s="40"/>
      <c r="F496" s="39"/>
    </row>
    <row r="497" spans="3:6" ht="35.1" customHeight="1">
      <c r="C497" s="39"/>
      <c r="D497" s="40"/>
      <c r="E497" s="40"/>
      <c r="F497" s="39"/>
    </row>
    <row r="498" spans="3:6" ht="35.1" customHeight="1">
      <c r="C498" s="39"/>
      <c r="D498" s="40"/>
      <c r="E498" s="40"/>
      <c r="F498" s="39"/>
    </row>
    <row r="499" spans="3:6" ht="35.1" customHeight="1">
      <c r="C499" s="39"/>
      <c r="D499" s="40"/>
      <c r="E499" s="40"/>
      <c r="F499" s="39"/>
    </row>
    <row r="500" spans="3:6" ht="35.1" customHeight="1">
      <c r="C500" s="39"/>
      <c r="D500" s="40"/>
      <c r="E500" s="40"/>
      <c r="F500" s="39"/>
    </row>
    <row r="501" spans="3:6" ht="35.1" customHeight="1">
      <c r="C501" s="39"/>
      <c r="D501" s="40"/>
      <c r="E501" s="40"/>
      <c r="F501" s="39"/>
    </row>
    <row r="502" spans="3:6" ht="35.1" customHeight="1">
      <c r="C502" s="39"/>
      <c r="D502" s="40"/>
      <c r="E502" s="40"/>
      <c r="F502" s="39"/>
    </row>
    <row r="503" spans="3:6" ht="35.1" customHeight="1">
      <c r="C503" s="39"/>
      <c r="D503" s="40"/>
      <c r="E503" s="40"/>
      <c r="F503" s="39"/>
    </row>
    <row r="504" spans="3:6" ht="35.1" customHeight="1">
      <c r="C504" s="39"/>
      <c r="D504" s="40"/>
      <c r="E504" s="40"/>
      <c r="F504" s="39"/>
    </row>
    <row r="505" spans="3:6" ht="35.1" customHeight="1">
      <c r="C505" s="39"/>
      <c r="D505" s="40"/>
      <c r="E505" s="40"/>
      <c r="F505" s="39"/>
    </row>
    <row r="506" spans="3:6" ht="35.1" customHeight="1">
      <c r="C506" s="39"/>
      <c r="D506" s="40"/>
      <c r="E506" s="40"/>
      <c r="F506" s="39"/>
    </row>
    <row r="507" spans="3:6" ht="35.1" customHeight="1">
      <c r="C507" s="39"/>
      <c r="D507" s="40"/>
      <c r="E507" s="40"/>
      <c r="F507" s="39"/>
    </row>
    <row r="508" spans="3:6" ht="35.1" customHeight="1">
      <c r="C508" s="39"/>
      <c r="D508" s="40"/>
      <c r="E508" s="40"/>
      <c r="F508" s="39"/>
    </row>
    <row r="509" spans="3:6" ht="35.1" customHeight="1">
      <c r="C509" s="39"/>
      <c r="D509" s="40"/>
      <c r="E509" s="40"/>
      <c r="F509" s="39"/>
    </row>
    <row r="510" spans="3:6" ht="35.1" customHeight="1">
      <c r="C510" s="39"/>
      <c r="D510" s="40"/>
      <c r="E510" s="40"/>
      <c r="F510" s="39"/>
    </row>
    <row r="511" spans="3:6" ht="35.1" customHeight="1">
      <c r="C511" s="39"/>
      <c r="D511" s="40"/>
      <c r="E511" s="40"/>
      <c r="F511" s="39"/>
    </row>
    <row r="512" spans="3:6" ht="35.1" customHeight="1">
      <c r="C512" s="39"/>
      <c r="D512" s="40"/>
      <c r="E512" s="40"/>
      <c r="F512" s="39"/>
    </row>
    <row r="513" spans="3:6" ht="35.1" customHeight="1">
      <c r="C513" s="39"/>
      <c r="D513" s="40"/>
      <c r="E513" s="40"/>
      <c r="F513" s="39"/>
    </row>
    <row r="514" spans="3:6" ht="35.1" customHeight="1">
      <c r="C514" s="39"/>
      <c r="D514" s="40"/>
      <c r="E514" s="40"/>
      <c r="F514" s="39"/>
    </row>
    <row r="515" spans="3:6" ht="35.1" customHeight="1">
      <c r="C515" s="39"/>
      <c r="D515" s="40"/>
      <c r="E515" s="40"/>
      <c r="F515" s="39"/>
    </row>
    <row r="516" spans="3:6" ht="35.1" customHeight="1">
      <c r="C516" s="39"/>
      <c r="D516" s="40"/>
      <c r="E516" s="40"/>
      <c r="F516" s="39"/>
    </row>
    <row r="517" spans="3:6" ht="35.1" customHeight="1">
      <c r="C517" s="39"/>
      <c r="D517" s="40"/>
      <c r="E517" s="40"/>
      <c r="F517" s="39"/>
    </row>
    <row r="518" spans="3:6" ht="35.1" customHeight="1">
      <c r="C518" s="39"/>
      <c r="D518" s="40"/>
      <c r="E518" s="40"/>
      <c r="F518" s="39"/>
    </row>
    <row r="519" spans="3:6" ht="35.1" customHeight="1">
      <c r="C519" s="39"/>
      <c r="D519" s="40"/>
      <c r="E519" s="40"/>
      <c r="F519" s="39"/>
    </row>
    <row r="520" spans="3:6" ht="35.1" customHeight="1">
      <c r="C520" s="39"/>
      <c r="D520" s="40"/>
      <c r="E520" s="40"/>
      <c r="F520" s="39"/>
    </row>
    <row r="521" spans="3:6" ht="35.1" customHeight="1">
      <c r="C521" s="39"/>
      <c r="D521" s="40"/>
      <c r="E521" s="40"/>
      <c r="F521" s="39"/>
    </row>
    <row r="522" spans="3:6" ht="35.1" customHeight="1">
      <c r="C522" s="39"/>
      <c r="D522" s="40"/>
      <c r="E522" s="40"/>
      <c r="F522" s="39"/>
    </row>
    <row r="523" spans="3:6" ht="35.1" customHeight="1">
      <c r="C523" s="39"/>
      <c r="D523" s="40"/>
      <c r="E523" s="40"/>
      <c r="F523" s="39"/>
    </row>
    <row r="524" spans="3:6" ht="35.1" customHeight="1">
      <c r="C524" s="39"/>
      <c r="D524" s="40"/>
      <c r="E524" s="40"/>
      <c r="F524" s="39"/>
    </row>
    <row r="525" spans="3:6" ht="35.1" customHeight="1">
      <c r="C525" s="39"/>
      <c r="D525" s="40"/>
      <c r="E525" s="40"/>
      <c r="F525" s="39"/>
    </row>
    <row r="526" spans="3:6" ht="35.1" customHeight="1">
      <c r="C526" s="39"/>
      <c r="D526" s="40"/>
      <c r="E526" s="40"/>
      <c r="F526" s="39"/>
    </row>
    <row r="527" spans="3:6" ht="35.1" customHeight="1">
      <c r="C527" s="39"/>
      <c r="D527" s="40"/>
      <c r="E527" s="40"/>
      <c r="F527" s="39"/>
    </row>
    <row r="528" spans="3:6" ht="35.1" customHeight="1">
      <c r="C528" s="39"/>
      <c r="D528" s="40"/>
      <c r="E528" s="40"/>
      <c r="F528" s="39"/>
    </row>
    <row r="529" spans="3:6" ht="35.1" customHeight="1">
      <c r="C529" s="39"/>
      <c r="D529" s="40"/>
      <c r="E529" s="40"/>
      <c r="F529" s="39"/>
    </row>
    <row r="530" spans="3:6" ht="35.1" customHeight="1">
      <c r="C530" s="39"/>
      <c r="D530" s="40"/>
      <c r="E530" s="40"/>
      <c r="F530" s="39"/>
    </row>
    <row r="531" spans="3:6" ht="35.1" customHeight="1">
      <c r="C531" s="39"/>
      <c r="D531" s="40"/>
      <c r="E531" s="40"/>
      <c r="F531" s="39"/>
    </row>
    <row r="532" spans="3:6" ht="35.1" customHeight="1">
      <c r="C532" s="39"/>
      <c r="D532" s="40"/>
      <c r="E532" s="40"/>
      <c r="F532" s="39"/>
    </row>
    <row r="533" spans="3:6" ht="35.1" customHeight="1">
      <c r="C533" s="39"/>
      <c r="D533" s="40"/>
      <c r="E533" s="40"/>
      <c r="F533" s="39"/>
    </row>
    <row r="534" spans="3:6" ht="35.1" customHeight="1">
      <c r="C534" s="39"/>
      <c r="D534" s="40"/>
      <c r="E534" s="40"/>
      <c r="F534" s="39"/>
    </row>
    <row r="535" spans="3:6" ht="35.1" customHeight="1">
      <c r="C535" s="39"/>
      <c r="D535" s="40"/>
      <c r="E535" s="40"/>
      <c r="F535" s="39"/>
    </row>
    <row r="536" spans="3:6" ht="35.1" customHeight="1">
      <c r="C536" s="39"/>
      <c r="D536" s="40"/>
      <c r="E536" s="40"/>
      <c r="F536" s="39"/>
    </row>
    <row r="537" spans="3:6" ht="35.1" customHeight="1">
      <c r="C537" s="39"/>
      <c r="D537" s="40"/>
      <c r="E537" s="40"/>
      <c r="F537" s="39"/>
    </row>
    <row r="538" spans="3:6" ht="35.1" customHeight="1">
      <c r="C538" s="39"/>
      <c r="D538" s="40"/>
      <c r="E538" s="40"/>
      <c r="F538" s="39"/>
    </row>
    <row r="539" spans="3:6" ht="35.1" customHeight="1">
      <c r="C539" s="39"/>
      <c r="D539" s="40"/>
      <c r="E539" s="40"/>
      <c r="F539" s="39"/>
    </row>
    <row r="540" spans="3:6" ht="35.1" customHeight="1">
      <c r="C540" s="39"/>
      <c r="D540" s="40"/>
      <c r="E540" s="40"/>
      <c r="F540" s="39"/>
    </row>
    <row r="541" spans="3:6" ht="35.1" customHeight="1">
      <c r="C541" s="39"/>
      <c r="D541" s="40"/>
      <c r="E541" s="40"/>
      <c r="F541" s="39"/>
    </row>
    <row r="542" spans="3:6" ht="35.1" customHeight="1">
      <c r="C542" s="39"/>
      <c r="D542" s="40"/>
      <c r="E542" s="40"/>
      <c r="F542" s="39"/>
    </row>
    <row r="543" spans="3:6" ht="35.1" customHeight="1">
      <c r="C543" s="39"/>
      <c r="D543" s="40"/>
      <c r="E543" s="40"/>
      <c r="F543" s="39"/>
    </row>
    <row r="544" spans="3:6" ht="35.1" customHeight="1">
      <c r="C544" s="39"/>
      <c r="D544" s="40"/>
      <c r="E544" s="40"/>
      <c r="F544" s="39"/>
    </row>
    <row r="545" spans="3:6" ht="35.1" customHeight="1">
      <c r="C545" s="39"/>
      <c r="D545" s="40"/>
      <c r="E545" s="40"/>
      <c r="F545" s="39"/>
    </row>
    <row r="546" spans="3:6" ht="35.1" customHeight="1">
      <c r="C546" s="39"/>
      <c r="D546" s="40"/>
      <c r="E546" s="40"/>
      <c r="F546" s="39"/>
    </row>
    <row r="547" spans="3:6" ht="35.1" customHeight="1">
      <c r="C547" s="39"/>
      <c r="D547" s="40"/>
      <c r="E547" s="40"/>
      <c r="F547" s="39"/>
    </row>
    <row r="548" spans="3:6" ht="35.1" customHeight="1">
      <c r="C548" s="39"/>
      <c r="D548" s="40"/>
      <c r="E548" s="40"/>
      <c r="F548" s="39"/>
    </row>
    <row r="549" spans="3:6" ht="35.1" customHeight="1">
      <c r="C549" s="39"/>
      <c r="D549" s="40"/>
      <c r="E549" s="40"/>
      <c r="F549" s="39"/>
    </row>
    <row r="550" spans="3:6" ht="35.1" customHeight="1">
      <c r="C550" s="39"/>
      <c r="D550" s="40"/>
      <c r="E550" s="40"/>
      <c r="F550" s="39"/>
    </row>
    <row r="551" spans="3:6" ht="35.1" customHeight="1">
      <c r="C551" s="39"/>
      <c r="D551" s="40"/>
      <c r="E551" s="40"/>
      <c r="F551" s="39"/>
    </row>
    <row r="552" spans="3:6" ht="35.1" customHeight="1">
      <c r="C552" s="39"/>
      <c r="D552" s="40"/>
      <c r="E552" s="40"/>
      <c r="F552" s="39"/>
    </row>
    <row r="553" spans="3:6" ht="35.1" customHeight="1">
      <c r="C553" s="39"/>
      <c r="D553" s="40"/>
      <c r="E553" s="40"/>
      <c r="F553" s="39"/>
    </row>
    <row r="554" spans="3:6" ht="35.1" customHeight="1">
      <c r="C554" s="39"/>
      <c r="D554" s="40"/>
      <c r="E554" s="40"/>
      <c r="F554" s="39"/>
    </row>
    <row r="555" spans="3:6" ht="35.1" customHeight="1">
      <c r="C555" s="39"/>
      <c r="D555" s="40"/>
      <c r="E555" s="40"/>
      <c r="F555" s="39"/>
    </row>
    <row r="556" spans="3:6" ht="35.1" customHeight="1">
      <c r="C556" s="39"/>
      <c r="D556" s="40"/>
      <c r="E556" s="40"/>
      <c r="F556" s="39"/>
    </row>
    <row r="557" spans="3:6" ht="35.1" customHeight="1">
      <c r="C557" s="39"/>
      <c r="D557" s="40"/>
      <c r="E557" s="40"/>
      <c r="F557" s="39"/>
    </row>
    <row r="558" spans="3:6" ht="35.1" customHeight="1">
      <c r="C558" s="39"/>
      <c r="D558" s="40"/>
      <c r="E558" s="40"/>
      <c r="F558" s="39"/>
    </row>
    <row r="559" spans="3:6" ht="35.1" customHeight="1">
      <c r="C559" s="39"/>
      <c r="D559" s="40"/>
      <c r="E559" s="40"/>
      <c r="F559" s="39"/>
    </row>
    <row r="560" spans="3:6" ht="35.1" customHeight="1">
      <c r="C560" s="39"/>
      <c r="D560" s="40"/>
      <c r="E560" s="40"/>
      <c r="F560" s="39"/>
    </row>
    <row r="561" spans="3:6" ht="35.1" customHeight="1">
      <c r="C561" s="39"/>
      <c r="D561" s="40"/>
      <c r="E561" s="40"/>
      <c r="F561" s="39"/>
    </row>
    <row r="562" spans="3:6" ht="35.1" customHeight="1">
      <c r="C562" s="39"/>
      <c r="D562" s="40"/>
      <c r="E562" s="40"/>
      <c r="F562" s="39"/>
    </row>
    <row r="563" spans="3:6" ht="35.1" customHeight="1">
      <c r="C563" s="39"/>
      <c r="D563" s="40"/>
      <c r="E563" s="40"/>
      <c r="F563" s="39"/>
    </row>
    <row r="564" spans="3:6" ht="35.1" customHeight="1">
      <c r="C564" s="39"/>
      <c r="D564" s="40"/>
      <c r="E564" s="40"/>
      <c r="F564" s="39"/>
    </row>
    <row r="565" spans="3:6" ht="35.1" customHeight="1">
      <c r="C565" s="39"/>
      <c r="D565" s="40"/>
      <c r="E565" s="40"/>
      <c r="F565" s="39"/>
    </row>
    <row r="566" spans="3:6" ht="35.1" customHeight="1">
      <c r="C566" s="39"/>
      <c r="D566" s="40"/>
      <c r="E566" s="40"/>
      <c r="F566" s="39"/>
    </row>
    <row r="567" spans="3:6" ht="35.1" customHeight="1">
      <c r="C567" s="39"/>
      <c r="D567" s="40"/>
      <c r="E567" s="40"/>
      <c r="F567" s="39"/>
    </row>
    <row r="568" spans="3:6" ht="35.1" customHeight="1">
      <c r="C568" s="39"/>
      <c r="D568" s="40"/>
      <c r="E568" s="40"/>
      <c r="F568" s="39"/>
    </row>
    <row r="569" spans="3:6" ht="35.1" customHeight="1">
      <c r="C569" s="39"/>
      <c r="D569" s="40"/>
      <c r="E569" s="40"/>
      <c r="F569" s="39"/>
    </row>
    <row r="570" spans="3:6" ht="35.1" customHeight="1">
      <c r="C570" s="39"/>
      <c r="D570" s="40"/>
      <c r="E570" s="40"/>
      <c r="F570" s="39"/>
    </row>
    <row r="571" spans="3:6" ht="35.1" customHeight="1">
      <c r="C571" s="39"/>
      <c r="D571" s="40"/>
      <c r="E571" s="40"/>
      <c r="F571" s="39"/>
    </row>
    <row r="572" spans="3:6" ht="35.1" customHeight="1">
      <c r="C572" s="39"/>
      <c r="D572" s="40"/>
      <c r="E572" s="40"/>
      <c r="F572" s="39"/>
    </row>
    <row r="573" spans="3:6" ht="35.1" customHeight="1">
      <c r="C573" s="39"/>
      <c r="D573" s="40"/>
      <c r="E573" s="40"/>
      <c r="F573" s="39"/>
    </row>
    <row r="574" spans="3:6" ht="35.1" customHeight="1">
      <c r="C574" s="39"/>
      <c r="D574" s="40"/>
      <c r="E574" s="40"/>
      <c r="F574" s="39"/>
    </row>
    <row r="575" spans="3:6" ht="35.1" customHeight="1">
      <c r="C575" s="39"/>
      <c r="D575" s="40"/>
      <c r="E575" s="40"/>
      <c r="F575" s="39"/>
    </row>
    <row r="576" spans="3:6" ht="35.1" customHeight="1">
      <c r="C576" s="39"/>
      <c r="D576" s="40"/>
      <c r="E576" s="40"/>
      <c r="F576" s="39"/>
    </row>
    <row r="577" spans="3:6" ht="35.1" customHeight="1">
      <c r="C577" s="39"/>
      <c r="D577" s="40"/>
      <c r="E577" s="40"/>
      <c r="F577" s="39"/>
    </row>
    <row r="578" spans="3:6" ht="35.1" customHeight="1">
      <c r="C578" s="39"/>
      <c r="D578" s="40"/>
      <c r="E578" s="40"/>
      <c r="F578" s="39"/>
    </row>
    <row r="579" spans="3:6" ht="35.1" customHeight="1">
      <c r="C579" s="39"/>
      <c r="D579" s="40"/>
      <c r="E579" s="40"/>
      <c r="F579" s="39"/>
    </row>
    <row r="580" spans="3:6" ht="35.1" customHeight="1">
      <c r="C580" s="39"/>
      <c r="D580" s="40"/>
      <c r="E580" s="40"/>
      <c r="F580" s="39"/>
    </row>
    <row r="581" spans="3:6" ht="35.1" customHeight="1">
      <c r="C581" s="39"/>
      <c r="D581" s="40"/>
      <c r="E581" s="40"/>
      <c r="F581" s="39"/>
    </row>
    <row r="582" spans="3:6" ht="35.1" customHeight="1">
      <c r="C582" s="39"/>
      <c r="D582" s="40"/>
      <c r="E582" s="40"/>
      <c r="F582" s="39"/>
    </row>
    <row r="583" spans="3:6" ht="35.1" customHeight="1">
      <c r="C583" s="39"/>
      <c r="D583" s="40"/>
      <c r="E583" s="40"/>
      <c r="F583" s="39"/>
    </row>
    <row r="584" spans="3:6" ht="35.1" customHeight="1">
      <c r="C584" s="39"/>
      <c r="D584" s="40"/>
      <c r="E584" s="40"/>
      <c r="F584" s="39"/>
    </row>
    <row r="585" spans="3:6" ht="35.1" customHeight="1">
      <c r="C585" s="39"/>
      <c r="D585" s="40"/>
      <c r="E585" s="40"/>
      <c r="F585" s="39"/>
    </row>
    <row r="586" spans="3:6" ht="35.1" customHeight="1">
      <c r="C586" s="39"/>
      <c r="D586" s="40"/>
      <c r="E586" s="40"/>
      <c r="F586" s="39"/>
    </row>
    <row r="587" spans="3:6" ht="35.1" customHeight="1">
      <c r="C587" s="39"/>
      <c r="D587" s="40"/>
      <c r="E587" s="40"/>
      <c r="F587" s="39"/>
    </row>
    <row r="588" spans="3:6" ht="35.1" customHeight="1">
      <c r="C588" s="39"/>
      <c r="D588" s="40"/>
      <c r="E588" s="40"/>
      <c r="F588" s="39"/>
    </row>
    <row r="589" spans="3:6" ht="35.1" customHeight="1">
      <c r="C589" s="39"/>
      <c r="D589" s="40"/>
      <c r="E589" s="40"/>
      <c r="F589" s="39"/>
    </row>
    <row r="590" spans="3:6" ht="35.1" customHeight="1">
      <c r="C590" s="39"/>
      <c r="D590" s="40"/>
      <c r="E590" s="40"/>
      <c r="F590" s="39"/>
    </row>
    <row r="591" spans="3:6" ht="35.1" customHeight="1">
      <c r="C591" s="39"/>
      <c r="D591" s="40"/>
      <c r="E591" s="40"/>
      <c r="F591" s="39"/>
    </row>
    <row r="592" spans="3:6" ht="35.1" customHeight="1">
      <c r="C592" s="39"/>
      <c r="D592" s="40"/>
      <c r="E592" s="40"/>
      <c r="F592" s="39"/>
    </row>
    <row r="593" spans="3:6" ht="35.1" customHeight="1">
      <c r="C593" s="39"/>
      <c r="D593" s="40"/>
      <c r="E593" s="40"/>
      <c r="F593" s="39"/>
    </row>
    <row r="594" spans="3:6" ht="35.1" customHeight="1">
      <c r="C594" s="39"/>
      <c r="D594" s="40"/>
      <c r="E594" s="40"/>
      <c r="F594" s="39"/>
    </row>
    <row r="595" spans="3:6" ht="35.1" customHeight="1">
      <c r="C595" s="39"/>
      <c r="D595" s="40"/>
      <c r="E595" s="40"/>
      <c r="F595" s="39"/>
    </row>
    <row r="596" spans="3:6" ht="35.1" customHeight="1">
      <c r="C596" s="39"/>
      <c r="D596" s="40"/>
      <c r="E596" s="40"/>
      <c r="F596" s="39"/>
    </row>
    <row r="597" spans="3:6" ht="35.1" customHeight="1">
      <c r="C597" s="39"/>
      <c r="D597" s="40"/>
      <c r="E597" s="40"/>
      <c r="F597" s="39"/>
    </row>
    <row r="598" spans="3:6" ht="35.1" customHeight="1">
      <c r="C598" s="39"/>
      <c r="D598" s="40"/>
      <c r="E598" s="40"/>
      <c r="F598" s="39"/>
    </row>
    <row r="599" spans="3:6" ht="35.1" customHeight="1">
      <c r="C599" s="39"/>
      <c r="D599" s="40"/>
      <c r="E599" s="40"/>
      <c r="F599" s="39"/>
    </row>
    <row r="600" spans="3:6" ht="35.1" customHeight="1">
      <c r="C600" s="39"/>
      <c r="D600" s="40"/>
      <c r="E600" s="40"/>
      <c r="F600" s="39"/>
    </row>
    <row r="601" spans="3:6" ht="35.1" customHeight="1">
      <c r="C601" s="39"/>
      <c r="D601" s="40"/>
      <c r="E601" s="40"/>
      <c r="F601" s="39"/>
    </row>
    <row r="602" spans="3:6" ht="35.1" customHeight="1">
      <c r="C602" s="39"/>
      <c r="D602" s="40"/>
      <c r="E602" s="40"/>
      <c r="F602" s="39"/>
    </row>
    <row r="603" spans="3:6" ht="35.1" customHeight="1">
      <c r="C603" s="39"/>
      <c r="D603" s="40"/>
      <c r="E603" s="40"/>
      <c r="F603" s="39"/>
    </row>
    <row r="604" spans="3:6" ht="35.1" customHeight="1">
      <c r="C604" s="39"/>
      <c r="D604" s="40"/>
      <c r="E604" s="40"/>
      <c r="F604" s="39"/>
    </row>
    <row r="605" spans="3:6" ht="35.1" customHeight="1">
      <c r="C605" s="39"/>
      <c r="D605" s="40"/>
      <c r="E605" s="40"/>
      <c r="F605" s="39"/>
    </row>
    <row r="606" spans="3:6" ht="35.1" customHeight="1">
      <c r="C606" s="39"/>
      <c r="D606" s="40"/>
      <c r="E606" s="40"/>
      <c r="F606" s="39"/>
    </row>
    <row r="607" spans="3:6" ht="35.1" customHeight="1">
      <c r="C607" s="39"/>
      <c r="D607" s="40"/>
      <c r="E607" s="40"/>
      <c r="F607" s="39"/>
    </row>
    <row r="608" spans="3:6" ht="35.1" customHeight="1">
      <c r="C608" s="39"/>
      <c r="D608" s="40"/>
      <c r="E608" s="40"/>
      <c r="F608" s="39"/>
    </row>
    <row r="609" spans="3:6" ht="35.1" customHeight="1">
      <c r="C609" s="39"/>
      <c r="D609" s="40"/>
      <c r="E609" s="40"/>
      <c r="F609" s="39"/>
    </row>
    <row r="610" spans="3:6" ht="35.1" customHeight="1">
      <c r="C610" s="39"/>
      <c r="D610" s="40"/>
      <c r="E610" s="40"/>
      <c r="F610" s="39"/>
    </row>
    <row r="611" spans="3:6" ht="35.1" customHeight="1">
      <c r="C611" s="39"/>
      <c r="D611" s="40"/>
      <c r="E611" s="40"/>
      <c r="F611" s="39"/>
    </row>
    <row r="612" spans="3:6" ht="35.1" customHeight="1">
      <c r="C612" s="39"/>
      <c r="D612" s="40"/>
      <c r="E612" s="40"/>
      <c r="F612" s="39"/>
    </row>
    <row r="613" spans="3:6" ht="35.1" customHeight="1">
      <c r="C613" s="39"/>
      <c r="D613" s="40"/>
      <c r="E613" s="40"/>
      <c r="F613" s="39"/>
    </row>
    <row r="614" spans="3:6" ht="35.1" customHeight="1">
      <c r="C614" s="39"/>
      <c r="D614" s="40"/>
      <c r="E614" s="40"/>
      <c r="F614" s="39"/>
    </row>
    <row r="615" spans="3:6" ht="35.1" customHeight="1">
      <c r="C615" s="39"/>
      <c r="D615" s="40"/>
      <c r="E615" s="40"/>
      <c r="F615" s="39"/>
    </row>
    <row r="616" spans="3:6" ht="35.1" customHeight="1">
      <c r="C616" s="39"/>
      <c r="D616" s="40"/>
      <c r="E616" s="40"/>
      <c r="F616" s="39"/>
    </row>
    <row r="617" spans="3:6" ht="35.1" customHeight="1">
      <c r="C617" s="39"/>
      <c r="D617" s="40"/>
      <c r="E617" s="40"/>
      <c r="F617" s="39"/>
    </row>
    <row r="618" spans="3:6" ht="35.1" customHeight="1">
      <c r="C618" s="39"/>
      <c r="D618" s="40"/>
      <c r="E618" s="40"/>
      <c r="F618" s="39"/>
    </row>
    <row r="619" spans="3:6" ht="35.1" customHeight="1">
      <c r="C619" s="39"/>
      <c r="D619" s="40"/>
      <c r="E619" s="40"/>
      <c r="F619" s="39"/>
    </row>
    <row r="620" spans="3:6" ht="35.1" customHeight="1">
      <c r="C620" s="39"/>
      <c r="D620" s="40"/>
      <c r="E620" s="40"/>
      <c r="F620" s="39"/>
    </row>
    <row r="621" spans="3:6" ht="35.1" customHeight="1">
      <c r="C621" s="39"/>
      <c r="D621" s="40"/>
      <c r="E621" s="40"/>
      <c r="F621" s="39"/>
    </row>
    <row r="622" spans="3:6" ht="35.1" customHeight="1">
      <c r="C622" s="39"/>
      <c r="D622" s="40"/>
      <c r="E622" s="40"/>
      <c r="F622" s="39"/>
    </row>
    <row r="623" spans="3:6" ht="35.1" customHeight="1">
      <c r="C623" s="39"/>
      <c r="D623" s="40"/>
      <c r="E623" s="40"/>
      <c r="F623" s="39"/>
    </row>
    <row r="624" spans="3:6" ht="35.1" customHeight="1">
      <c r="C624" s="39"/>
      <c r="D624" s="40"/>
      <c r="E624" s="40"/>
      <c r="F624" s="39"/>
    </row>
    <row r="625" spans="3:6" ht="35.1" customHeight="1">
      <c r="C625" s="39"/>
      <c r="D625" s="40"/>
      <c r="E625" s="40"/>
      <c r="F625" s="39"/>
    </row>
    <row r="626" spans="3:6" ht="35.1" customHeight="1">
      <c r="C626" s="39"/>
      <c r="D626" s="40"/>
      <c r="E626" s="40"/>
      <c r="F626" s="39"/>
    </row>
    <row r="627" spans="3:6" ht="35.1" customHeight="1">
      <c r="C627" s="39"/>
      <c r="D627" s="40"/>
      <c r="E627" s="40"/>
      <c r="F627" s="39"/>
    </row>
    <row r="628" spans="3:6" ht="35.1" customHeight="1">
      <c r="C628" s="39"/>
      <c r="D628" s="40"/>
      <c r="E628" s="40"/>
      <c r="F628" s="39"/>
    </row>
    <row r="629" spans="3:6" ht="35.1" customHeight="1">
      <c r="C629" s="39"/>
      <c r="D629" s="40"/>
      <c r="E629" s="40"/>
      <c r="F629" s="39"/>
    </row>
    <row r="630" spans="3:6" ht="35.1" customHeight="1">
      <c r="C630" s="39"/>
      <c r="D630" s="40"/>
      <c r="E630" s="40"/>
      <c r="F630" s="39"/>
    </row>
    <row r="631" spans="3:6" ht="35.1" customHeight="1">
      <c r="C631" s="39"/>
      <c r="D631" s="40"/>
      <c r="E631" s="40"/>
      <c r="F631" s="39"/>
    </row>
    <row r="632" spans="3:6" ht="35.1" customHeight="1">
      <c r="C632" s="39"/>
      <c r="D632" s="40"/>
      <c r="E632" s="40"/>
      <c r="F632" s="39"/>
    </row>
    <row r="633" spans="3:6" ht="35.1" customHeight="1">
      <c r="C633" s="39"/>
      <c r="D633" s="40"/>
      <c r="E633" s="40"/>
      <c r="F633" s="39"/>
    </row>
    <row r="634" spans="3:6" ht="35.1" customHeight="1">
      <c r="C634" s="39"/>
      <c r="D634" s="40"/>
      <c r="E634" s="40"/>
      <c r="F634" s="39"/>
    </row>
    <row r="635" spans="3:6" ht="35.1" customHeight="1">
      <c r="C635" s="39"/>
      <c r="D635" s="40"/>
      <c r="E635" s="40"/>
      <c r="F635" s="39"/>
    </row>
    <row r="636" spans="3:6" ht="35.1" customHeight="1">
      <c r="C636" s="39"/>
      <c r="D636" s="40"/>
      <c r="E636" s="40"/>
      <c r="F636" s="39"/>
    </row>
    <row r="637" spans="3:6" ht="35.1" customHeight="1">
      <c r="C637" s="39"/>
      <c r="D637" s="40"/>
      <c r="E637" s="40"/>
      <c r="F637" s="39"/>
    </row>
    <row r="638" spans="3:6" ht="35.1" customHeight="1">
      <c r="C638" s="39"/>
      <c r="D638" s="40"/>
      <c r="E638" s="40"/>
      <c r="F638" s="39"/>
    </row>
    <row r="639" spans="3:6" ht="35.1" customHeight="1">
      <c r="C639" s="39"/>
      <c r="D639" s="40"/>
      <c r="E639" s="40"/>
      <c r="F639" s="39"/>
    </row>
    <row r="640" spans="3:6" ht="35.1" customHeight="1">
      <c r="C640" s="39"/>
      <c r="D640" s="40"/>
      <c r="E640" s="40"/>
      <c r="F640" s="39"/>
    </row>
    <row r="641" spans="3:6" ht="35.1" customHeight="1">
      <c r="C641" s="39"/>
      <c r="D641" s="40"/>
      <c r="E641" s="40"/>
      <c r="F641" s="39"/>
    </row>
    <row r="642" spans="3:6" ht="35.1" customHeight="1">
      <c r="C642" s="39"/>
      <c r="D642" s="40"/>
      <c r="E642" s="40"/>
      <c r="F642" s="39"/>
    </row>
    <row r="643" spans="3:6" ht="35.1" customHeight="1">
      <c r="C643" s="39"/>
      <c r="D643" s="40"/>
      <c r="E643" s="40"/>
      <c r="F643" s="39"/>
    </row>
    <row r="644" spans="3:6" ht="35.1" customHeight="1">
      <c r="C644" s="39"/>
      <c r="D644" s="40"/>
      <c r="E644" s="40"/>
      <c r="F644" s="39"/>
    </row>
    <row r="645" spans="3:6" ht="35.1" customHeight="1">
      <c r="C645" s="39"/>
      <c r="D645" s="40"/>
      <c r="E645" s="40"/>
      <c r="F645" s="39"/>
    </row>
    <row r="646" spans="3:6" ht="35.1" customHeight="1">
      <c r="C646" s="39"/>
      <c r="D646" s="40"/>
      <c r="E646" s="40"/>
      <c r="F646" s="39"/>
    </row>
    <row r="647" spans="3:6" ht="35.1" customHeight="1">
      <c r="C647" s="39"/>
      <c r="D647" s="40"/>
      <c r="E647" s="40"/>
      <c r="F647" s="39"/>
    </row>
    <row r="648" spans="3:6" ht="35.1" customHeight="1">
      <c r="C648" s="39"/>
      <c r="D648" s="40"/>
      <c r="E648" s="40"/>
      <c r="F648" s="39"/>
    </row>
    <row r="649" spans="3:6" ht="35.1" customHeight="1">
      <c r="C649" s="39"/>
      <c r="D649" s="40"/>
      <c r="E649" s="40"/>
      <c r="F649" s="39"/>
    </row>
    <row r="650" spans="3:6" ht="35.1" customHeight="1">
      <c r="C650" s="39"/>
      <c r="D650" s="40"/>
      <c r="E650" s="40"/>
      <c r="F650" s="39"/>
    </row>
    <row r="651" spans="3:6" ht="35.1" customHeight="1">
      <c r="C651" s="39"/>
      <c r="D651" s="40"/>
      <c r="E651" s="40"/>
      <c r="F651" s="39"/>
    </row>
    <row r="652" spans="3:6" ht="35.1" customHeight="1">
      <c r="C652" s="39"/>
      <c r="D652" s="40"/>
      <c r="E652" s="40"/>
      <c r="F652" s="39"/>
    </row>
    <row r="653" spans="3:6" ht="35.1" customHeight="1">
      <c r="C653" s="39"/>
      <c r="D653" s="40"/>
      <c r="E653" s="40"/>
      <c r="F653" s="39"/>
    </row>
    <row r="654" spans="3:6" ht="35.1" customHeight="1">
      <c r="C654" s="39"/>
      <c r="D654" s="40"/>
      <c r="E654" s="40"/>
      <c r="F654" s="39"/>
    </row>
    <row r="655" spans="3:6" ht="35.1" customHeight="1">
      <c r="C655" s="39"/>
      <c r="D655" s="40"/>
      <c r="E655" s="40"/>
      <c r="F655" s="39"/>
    </row>
    <row r="656" spans="3:6" ht="35.1" customHeight="1">
      <c r="C656" s="39"/>
      <c r="D656" s="40"/>
      <c r="E656" s="40"/>
      <c r="F656" s="39"/>
    </row>
    <row r="657" spans="3:6" ht="35.1" customHeight="1">
      <c r="C657" s="39"/>
      <c r="D657" s="40"/>
      <c r="E657" s="40"/>
      <c r="F657" s="39"/>
    </row>
    <row r="658" spans="3:6" ht="35.1" customHeight="1">
      <c r="C658" s="39"/>
      <c r="D658" s="40"/>
      <c r="E658" s="40"/>
      <c r="F658" s="39"/>
    </row>
    <row r="659" spans="3:6" ht="35.1" customHeight="1">
      <c r="C659" s="39"/>
      <c r="D659" s="40"/>
      <c r="E659" s="40"/>
      <c r="F659" s="39"/>
    </row>
    <row r="660" spans="3:6" ht="35.1" customHeight="1">
      <c r="C660" s="39"/>
      <c r="D660" s="40"/>
      <c r="E660" s="40"/>
      <c r="F660" s="39"/>
    </row>
    <row r="661" spans="3:6" ht="35.1" customHeight="1">
      <c r="C661" s="39"/>
      <c r="D661" s="40"/>
      <c r="E661" s="40"/>
      <c r="F661" s="39"/>
    </row>
    <row r="662" spans="3:6" ht="35.1" customHeight="1">
      <c r="C662" s="39"/>
      <c r="D662" s="40"/>
      <c r="E662" s="40"/>
      <c r="F662" s="39"/>
    </row>
    <row r="663" spans="3:6" ht="35.1" customHeight="1">
      <c r="C663" s="39"/>
      <c r="D663" s="40"/>
      <c r="E663" s="40"/>
      <c r="F663" s="39"/>
    </row>
    <row r="664" spans="3:6" ht="35.1" customHeight="1">
      <c r="C664" s="39"/>
      <c r="D664" s="40"/>
      <c r="E664" s="40"/>
      <c r="F664" s="39"/>
    </row>
    <row r="665" spans="3:6" ht="35.1" customHeight="1">
      <c r="C665" s="39"/>
      <c r="D665" s="40"/>
      <c r="E665" s="40"/>
      <c r="F665" s="39"/>
    </row>
    <row r="666" spans="3:6" ht="35.1" customHeight="1">
      <c r="C666" s="39"/>
      <c r="D666" s="40"/>
      <c r="E666" s="40"/>
      <c r="F666" s="39"/>
    </row>
    <row r="667" spans="3:6" ht="35.1" customHeight="1">
      <c r="C667" s="39"/>
      <c r="D667" s="40"/>
      <c r="E667" s="40"/>
      <c r="F667" s="39"/>
    </row>
    <row r="668" spans="3:6" ht="35.1" customHeight="1">
      <c r="C668" s="39"/>
      <c r="D668" s="40"/>
      <c r="E668" s="40"/>
      <c r="F668" s="39"/>
    </row>
    <row r="669" spans="3:6" ht="35.1" customHeight="1">
      <c r="C669" s="39"/>
      <c r="D669" s="40"/>
      <c r="E669" s="40"/>
      <c r="F669" s="39"/>
    </row>
    <row r="670" spans="3:6" ht="35.1" customHeight="1">
      <c r="C670" s="39"/>
      <c r="D670" s="40"/>
      <c r="E670" s="40"/>
      <c r="F670" s="39"/>
    </row>
    <row r="671" spans="3:6" ht="35.1" customHeight="1">
      <c r="C671" s="39"/>
      <c r="D671" s="40"/>
      <c r="E671" s="40"/>
      <c r="F671" s="39"/>
    </row>
    <row r="672" spans="3:6" ht="35.1" customHeight="1">
      <c r="C672" s="39"/>
      <c r="D672" s="40"/>
      <c r="E672" s="40"/>
      <c r="F672" s="39"/>
    </row>
    <row r="673" spans="3:6" ht="35.1" customHeight="1">
      <c r="C673" s="39"/>
      <c r="D673" s="40"/>
      <c r="E673" s="40"/>
      <c r="F673" s="39"/>
    </row>
    <row r="674" spans="3:6" ht="35.1" customHeight="1">
      <c r="C674" s="39"/>
      <c r="D674" s="40"/>
      <c r="E674" s="40"/>
      <c r="F674" s="39"/>
    </row>
    <row r="675" spans="3:6" ht="35.1" customHeight="1">
      <c r="C675" s="39"/>
      <c r="D675" s="40"/>
      <c r="E675" s="40"/>
      <c r="F675" s="39"/>
    </row>
    <row r="676" spans="3:6" ht="35.1" customHeight="1">
      <c r="C676" s="39"/>
      <c r="D676" s="40"/>
      <c r="E676" s="40"/>
      <c r="F676" s="39"/>
    </row>
    <row r="677" spans="3:6" ht="35.1" customHeight="1">
      <c r="C677" s="39"/>
      <c r="D677" s="40"/>
      <c r="E677" s="40"/>
      <c r="F677" s="39"/>
    </row>
    <row r="678" spans="3:6" ht="35.1" customHeight="1">
      <c r="C678" s="39"/>
      <c r="D678" s="40"/>
      <c r="E678" s="40"/>
      <c r="F678" s="39"/>
    </row>
    <row r="679" spans="3:6" ht="35.1" customHeight="1">
      <c r="C679" s="39"/>
      <c r="D679" s="40"/>
      <c r="E679" s="40"/>
      <c r="F679" s="39"/>
    </row>
    <row r="680" spans="3:6" ht="35.1" customHeight="1">
      <c r="C680" s="39"/>
      <c r="D680" s="40"/>
      <c r="E680" s="40"/>
      <c r="F680" s="39"/>
    </row>
    <row r="681" spans="3:6" ht="35.1" customHeight="1">
      <c r="C681" s="39"/>
      <c r="D681" s="40"/>
      <c r="E681" s="40"/>
      <c r="F681" s="39"/>
    </row>
    <row r="682" spans="3:6" ht="35.1" customHeight="1">
      <c r="C682" s="39"/>
      <c r="D682" s="40"/>
      <c r="E682" s="40"/>
      <c r="F682" s="39"/>
    </row>
    <row r="683" spans="3:6" ht="35.1" customHeight="1">
      <c r="C683" s="39"/>
      <c r="D683" s="40"/>
      <c r="E683" s="40"/>
      <c r="F683" s="39"/>
    </row>
    <row r="684" spans="3:6" ht="35.1" customHeight="1">
      <c r="C684" s="39"/>
      <c r="D684" s="40"/>
      <c r="E684" s="40"/>
      <c r="F684" s="39"/>
    </row>
    <row r="685" spans="3:6" ht="35.1" customHeight="1">
      <c r="C685" s="39"/>
      <c r="D685" s="40"/>
      <c r="E685" s="40"/>
      <c r="F685" s="39"/>
    </row>
    <row r="686" spans="3:6" ht="35.1" customHeight="1">
      <c r="C686" s="39"/>
      <c r="D686" s="40"/>
      <c r="E686" s="40"/>
      <c r="F686" s="39"/>
    </row>
    <row r="687" spans="3:6" ht="35.1" customHeight="1">
      <c r="C687" s="39"/>
      <c r="D687" s="40"/>
      <c r="E687" s="40"/>
      <c r="F687" s="39"/>
    </row>
    <row r="688" spans="3:6" ht="35.1" customHeight="1">
      <c r="C688" s="39"/>
      <c r="D688" s="40"/>
      <c r="E688" s="40"/>
      <c r="F688" s="39"/>
    </row>
    <row r="689" spans="3:6" ht="35.1" customHeight="1">
      <c r="C689" s="39"/>
      <c r="D689" s="40"/>
      <c r="E689" s="40"/>
      <c r="F689" s="39"/>
    </row>
    <row r="690" spans="3:6" ht="35.1" customHeight="1">
      <c r="C690" s="39"/>
      <c r="D690" s="40"/>
      <c r="E690" s="40"/>
      <c r="F690" s="39"/>
    </row>
    <row r="691" spans="3:6" ht="35.1" customHeight="1">
      <c r="C691" s="39"/>
      <c r="D691" s="40"/>
      <c r="E691" s="40"/>
      <c r="F691" s="39"/>
    </row>
    <row r="692" spans="3:6" ht="35.1" customHeight="1">
      <c r="C692" s="39"/>
      <c r="D692" s="40"/>
      <c r="E692" s="40"/>
      <c r="F692" s="39"/>
    </row>
    <row r="693" spans="3:6" ht="35.1" customHeight="1">
      <c r="C693" s="39"/>
      <c r="D693" s="40"/>
      <c r="E693" s="40"/>
      <c r="F693" s="39"/>
    </row>
    <row r="694" spans="3:6" ht="35.1" customHeight="1">
      <c r="C694" s="39"/>
      <c r="D694" s="40"/>
      <c r="E694" s="40"/>
      <c r="F694" s="39"/>
    </row>
    <row r="695" spans="3:6" ht="35.1" customHeight="1">
      <c r="C695" s="39"/>
      <c r="D695" s="40"/>
      <c r="E695" s="40"/>
      <c r="F695" s="39"/>
    </row>
    <row r="696" spans="3:6" ht="35.1" customHeight="1">
      <c r="C696" s="39"/>
      <c r="D696" s="40"/>
      <c r="E696" s="40"/>
      <c r="F696" s="39"/>
    </row>
    <row r="697" spans="3:6" ht="35.1" customHeight="1">
      <c r="C697" s="39"/>
      <c r="D697" s="40"/>
      <c r="E697" s="40"/>
      <c r="F697" s="39"/>
    </row>
    <row r="698" spans="3:6" ht="35.1" customHeight="1">
      <c r="C698" s="39"/>
      <c r="D698" s="40"/>
      <c r="E698" s="40"/>
      <c r="F698" s="39"/>
    </row>
    <row r="699" spans="3:6" ht="35.1" customHeight="1">
      <c r="C699" s="39"/>
      <c r="D699" s="40"/>
      <c r="E699" s="40"/>
      <c r="F699" s="39"/>
    </row>
    <row r="700" spans="3:6" ht="35.1" customHeight="1">
      <c r="C700" s="39"/>
      <c r="D700" s="40"/>
      <c r="E700" s="40"/>
      <c r="F700" s="39"/>
    </row>
    <row r="701" spans="3:6" ht="35.1" customHeight="1">
      <c r="C701" s="39"/>
      <c r="D701" s="40"/>
      <c r="E701" s="40"/>
      <c r="F701" s="39"/>
    </row>
    <row r="702" spans="3:6" ht="35.1" customHeight="1">
      <c r="C702" s="39"/>
      <c r="D702" s="40"/>
      <c r="E702" s="40"/>
      <c r="F702" s="39"/>
    </row>
    <row r="703" spans="3:6" ht="35.1" customHeight="1">
      <c r="C703" s="39"/>
      <c r="D703" s="40"/>
      <c r="E703" s="40"/>
      <c r="F703" s="39"/>
    </row>
    <row r="704" spans="3:6" ht="35.1" customHeight="1">
      <c r="C704" s="39"/>
      <c r="D704" s="40"/>
      <c r="E704" s="40"/>
      <c r="F704" s="39"/>
    </row>
    <row r="705" spans="3:6" ht="35.1" customHeight="1">
      <c r="C705" s="39"/>
      <c r="D705" s="40"/>
      <c r="E705" s="40"/>
      <c r="F705" s="39"/>
    </row>
    <row r="706" spans="3:6" ht="35.1" customHeight="1">
      <c r="C706" s="39"/>
      <c r="D706" s="40"/>
      <c r="E706" s="40"/>
      <c r="F706" s="39"/>
    </row>
    <row r="707" spans="3:6" ht="35.1" customHeight="1">
      <c r="C707" s="39"/>
      <c r="D707" s="40"/>
      <c r="E707" s="40"/>
      <c r="F707" s="39"/>
    </row>
    <row r="708" spans="3:6" ht="35.1" customHeight="1">
      <c r="C708" s="39"/>
      <c r="D708" s="40"/>
      <c r="E708" s="40"/>
      <c r="F708" s="39"/>
    </row>
    <row r="709" spans="3:6" ht="35.1" customHeight="1">
      <c r="C709" s="39"/>
      <c r="D709" s="40"/>
      <c r="E709" s="40"/>
      <c r="F709" s="39"/>
    </row>
    <row r="710" spans="3:6" ht="35.1" customHeight="1">
      <c r="C710" s="39"/>
      <c r="D710" s="40"/>
      <c r="E710" s="40"/>
      <c r="F710" s="39"/>
    </row>
    <row r="711" spans="3:6" ht="35.1" customHeight="1">
      <c r="C711" s="39"/>
      <c r="D711" s="40"/>
      <c r="E711" s="40"/>
      <c r="F711" s="39"/>
    </row>
    <row r="712" spans="3:6" ht="35.1" customHeight="1">
      <c r="C712" s="39"/>
      <c r="D712" s="40"/>
      <c r="E712" s="40"/>
      <c r="F712" s="39"/>
    </row>
    <row r="713" spans="3:6" ht="35.1" customHeight="1">
      <c r="C713" s="39"/>
      <c r="D713" s="40"/>
      <c r="E713" s="40"/>
      <c r="F713" s="39"/>
    </row>
    <row r="714" spans="3:6" ht="35.1" customHeight="1">
      <c r="C714" s="39"/>
      <c r="D714" s="40"/>
      <c r="E714" s="40"/>
      <c r="F714" s="39"/>
    </row>
    <row r="715" spans="3:6" ht="35.1" customHeight="1">
      <c r="C715" s="39"/>
      <c r="D715" s="40"/>
      <c r="E715" s="40"/>
      <c r="F715" s="39"/>
    </row>
    <row r="716" spans="3:6" ht="35.1" customHeight="1">
      <c r="C716" s="39"/>
      <c r="D716" s="40"/>
      <c r="E716" s="40"/>
      <c r="F716" s="39"/>
    </row>
    <row r="717" spans="3:6" ht="35.1" customHeight="1">
      <c r="C717" s="39"/>
      <c r="D717" s="40"/>
      <c r="E717" s="40"/>
      <c r="F717" s="39"/>
    </row>
    <row r="718" spans="3:6" ht="35.1" customHeight="1">
      <c r="C718" s="39"/>
      <c r="D718" s="40"/>
      <c r="E718" s="40"/>
      <c r="F718" s="39"/>
    </row>
    <row r="719" spans="3:6" ht="35.1" customHeight="1">
      <c r="C719" s="39"/>
      <c r="D719" s="40"/>
      <c r="E719" s="40"/>
      <c r="F719" s="39"/>
    </row>
    <row r="720" spans="3:6" ht="35.1" customHeight="1">
      <c r="C720" s="39"/>
      <c r="D720" s="40"/>
      <c r="E720" s="40"/>
      <c r="F720" s="39"/>
    </row>
    <row r="721" spans="3:6" ht="35.1" customHeight="1">
      <c r="C721" s="39"/>
      <c r="D721" s="40"/>
      <c r="E721" s="40"/>
      <c r="F721" s="39"/>
    </row>
    <row r="722" spans="3:6" ht="35.1" customHeight="1">
      <c r="C722" s="39"/>
      <c r="D722" s="40"/>
      <c r="E722" s="40"/>
      <c r="F722" s="39"/>
    </row>
    <row r="723" spans="3:6" ht="35.1" customHeight="1">
      <c r="C723" s="39"/>
      <c r="D723" s="40"/>
      <c r="E723" s="40"/>
      <c r="F723" s="39"/>
    </row>
    <row r="724" spans="3:6" ht="35.1" customHeight="1">
      <c r="C724" s="39"/>
      <c r="D724" s="40"/>
      <c r="E724" s="40"/>
      <c r="F724" s="39"/>
    </row>
    <row r="725" spans="3:6" ht="35.1" customHeight="1">
      <c r="C725" s="39"/>
      <c r="D725" s="40"/>
      <c r="E725" s="40"/>
      <c r="F725" s="39"/>
    </row>
    <row r="726" spans="3:6" ht="35.1" customHeight="1">
      <c r="C726" s="39"/>
      <c r="D726" s="40"/>
      <c r="E726" s="40"/>
      <c r="F726" s="39"/>
    </row>
    <row r="727" spans="3:6" ht="35.1" customHeight="1">
      <c r="C727" s="39"/>
      <c r="D727" s="40"/>
      <c r="E727" s="40"/>
      <c r="F727" s="39"/>
    </row>
    <row r="728" spans="3:6" ht="35.1" customHeight="1">
      <c r="C728" s="39"/>
      <c r="D728" s="40"/>
      <c r="E728" s="40"/>
      <c r="F728" s="39"/>
    </row>
    <row r="729" spans="3:6" ht="35.1" customHeight="1">
      <c r="C729" s="39"/>
      <c r="D729" s="40"/>
      <c r="E729" s="40"/>
      <c r="F729" s="39"/>
    </row>
    <row r="730" spans="3:6" ht="35.1" customHeight="1">
      <c r="C730" s="39"/>
      <c r="D730" s="40"/>
      <c r="E730" s="40"/>
      <c r="F730" s="39"/>
    </row>
    <row r="731" spans="3:6" ht="35.1" customHeight="1">
      <c r="C731" s="39"/>
      <c r="D731" s="40"/>
      <c r="E731" s="40"/>
      <c r="F731" s="39"/>
    </row>
    <row r="732" spans="3:6" ht="35.1" customHeight="1">
      <c r="C732" s="39"/>
      <c r="D732" s="40"/>
      <c r="E732" s="40"/>
      <c r="F732" s="39"/>
    </row>
    <row r="733" spans="3:6" ht="35.1" customHeight="1">
      <c r="C733" s="39"/>
      <c r="D733" s="40"/>
      <c r="E733" s="40"/>
      <c r="F733" s="39"/>
    </row>
    <row r="734" spans="3:6" ht="35.1" customHeight="1">
      <c r="C734" s="39"/>
      <c r="D734" s="40"/>
      <c r="E734" s="40"/>
      <c r="F734" s="39"/>
    </row>
    <row r="735" spans="3:6" ht="35.1" customHeight="1">
      <c r="C735" s="39"/>
      <c r="D735" s="40"/>
      <c r="E735" s="40"/>
      <c r="F735" s="39"/>
    </row>
    <row r="736" spans="3:6" ht="35.1" customHeight="1">
      <c r="C736" s="39"/>
      <c r="D736" s="40"/>
      <c r="E736" s="40"/>
      <c r="F736" s="39"/>
    </row>
    <row r="737" spans="3:6" ht="35.1" customHeight="1">
      <c r="C737" s="39"/>
      <c r="D737" s="40"/>
      <c r="E737" s="40"/>
      <c r="F737" s="39"/>
    </row>
    <row r="738" spans="3:6" ht="35.1" customHeight="1">
      <c r="C738" s="39"/>
      <c r="D738" s="40"/>
      <c r="E738" s="40"/>
      <c r="F738" s="39"/>
    </row>
    <row r="739" spans="3:6" ht="35.1" customHeight="1">
      <c r="C739" s="39"/>
      <c r="D739" s="40"/>
      <c r="E739" s="40"/>
      <c r="F739" s="39"/>
    </row>
    <row r="740" spans="3:6" ht="35.1" customHeight="1">
      <c r="C740" s="39"/>
      <c r="D740" s="40"/>
      <c r="E740" s="40"/>
      <c r="F740" s="39"/>
    </row>
    <row r="741" spans="3:6" ht="35.1" customHeight="1">
      <c r="C741" s="39"/>
      <c r="D741" s="40"/>
      <c r="E741" s="40"/>
      <c r="F741" s="39"/>
    </row>
    <row r="742" spans="3:6" ht="35.1" customHeight="1">
      <c r="C742" s="39"/>
      <c r="D742" s="40"/>
      <c r="E742" s="40"/>
      <c r="F742" s="39"/>
    </row>
    <row r="743" spans="3:6" ht="35.1" customHeight="1">
      <c r="C743" s="39"/>
      <c r="D743" s="40"/>
      <c r="E743" s="40"/>
      <c r="F743" s="39"/>
    </row>
    <row r="744" spans="3:6" ht="35.1" customHeight="1">
      <c r="C744" s="39"/>
      <c r="D744" s="40"/>
      <c r="E744" s="40"/>
      <c r="F744" s="39"/>
    </row>
    <row r="745" spans="3:6" ht="35.1" customHeight="1">
      <c r="C745" s="39"/>
      <c r="D745" s="40"/>
      <c r="E745" s="40"/>
      <c r="F745" s="39"/>
    </row>
    <row r="746" spans="3:6" ht="35.1" customHeight="1">
      <c r="C746" s="39"/>
      <c r="D746" s="40"/>
      <c r="E746" s="40"/>
      <c r="F746" s="39"/>
    </row>
    <row r="747" spans="3:6" ht="35.1" customHeight="1">
      <c r="C747" s="39"/>
      <c r="D747" s="40"/>
      <c r="E747" s="40"/>
      <c r="F747" s="39"/>
    </row>
    <row r="748" spans="3:6" ht="35.1" customHeight="1">
      <c r="C748" s="39"/>
      <c r="D748" s="40"/>
      <c r="E748" s="40"/>
      <c r="F748" s="39"/>
    </row>
    <row r="749" spans="3:6" ht="35.1" customHeight="1">
      <c r="C749" s="39"/>
      <c r="D749" s="40"/>
      <c r="E749" s="40"/>
      <c r="F749" s="39"/>
    </row>
    <row r="750" spans="3:6" ht="35.1" customHeight="1">
      <c r="C750" s="39"/>
      <c r="D750" s="40"/>
      <c r="E750" s="40"/>
      <c r="F750" s="39"/>
    </row>
    <row r="751" spans="3:6" ht="35.1" customHeight="1">
      <c r="C751" s="39"/>
      <c r="D751" s="40"/>
      <c r="E751" s="40"/>
      <c r="F751" s="39"/>
    </row>
    <row r="752" spans="3:6" ht="35.1" customHeight="1">
      <c r="C752" s="39"/>
      <c r="D752" s="40"/>
      <c r="E752" s="40"/>
      <c r="F752" s="39"/>
    </row>
    <row r="753" spans="3:6" ht="35.1" customHeight="1">
      <c r="C753" s="39"/>
      <c r="D753" s="40"/>
      <c r="E753" s="40"/>
      <c r="F753" s="39"/>
    </row>
    <row r="754" spans="3:6" ht="35.1" customHeight="1">
      <c r="C754" s="39"/>
      <c r="D754" s="40"/>
      <c r="E754" s="40"/>
      <c r="F754" s="39"/>
    </row>
    <row r="755" spans="3:6" ht="35.1" customHeight="1">
      <c r="C755" s="39"/>
      <c r="D755" s="40"/>
      <c r="E755" s="40"/>
      <c r="F755" s="39"/>
    </row>
    <row r="756" spans="3:6" ht="35.1" customHeight="1">
      <c r="C756" s="39"/>
      <c r="D756" s="40"/>
      <c r="E756" s="40"/>
      <c r="F756" s="39"/>
    </row>
    <row r="757" spans="3:6" ht="35.1" customHeight="1">
      <c r="C757" s="39"/>
      <c r="D757" s="40"/>
      <c r="E757" s="40"/>
      <c r="F757" s="39"/>
    </row>
    <row r="758" spans="3:6" ht="35.1" customHeight="1">
      <c r="C758" s="39"/>
      <c r="D758" s="40"/>
      <c r="E758" s="40"/>
      <c r="F758" s="39"/>
    </row>
    <row r="759" spans="3:6" ht="35.1" customHeight="1">
      <c r="C759" s="39"/>
      <c r="D759" s="40"/>
      <c r="E759" s="40"/>
      <c r="F759" s="39"/>
    </row>
    <row r="760" spans="3:6" ht="35.1" customHeight="1">
      <c r="C760" s="39"/>
      <c r="D760" s="40"/>
      <c r="E760" s="40"/>
      <c r="F760" s="39"/>
    </row>
    <row r="761" spans="3:6" ht="35.1" customHeight="1">
      <c r="C761" s="39"/>
      <c r="D761" s="40"/>
      <c r="E761" s="40"/>
      <c r="F761" s="39"/>
    </row>
    <row r="762" spans="3:6" ht="35.1" customHeight="1">
      <c r="C762" s="39"/>
      <c r="D762" s="40"/>
      <c r="E762" s="40"/>
      <c r="F762" s="39"/>
    </row>
    <row r="763" spans="3:6" ht="35.1" customHeight="1">
      <c r="C763" s="39"/>
      <c r="D763" s="40"/>
      <c r="E763" s="40"/>
      <c r="F763" s="39"/>
    </row>
    <row r="764" spans="3:6" ht="35.1" customHeight="1">
      <c r="C764" s="39"/>
      <c r="D764" s="40"/>
      <c r="E764" s="40"/>
      <c r="F764" s="39"/>
    </row>
    <row r="765" spans="3:6" ht="35.1" customHeight="1">
      <c r="C765" s="39"/>
      <c r="D765" s="40"/>
      <c r="E765" s="40"/>
      <c r="F765" s="39"/>
    </row>
    <row r="766" spans="3:6" ht="35.1" customHeight="1">
      <c r="C766" s="39"/>
      <c r="D766" s="40"/>
      <c r="E766" s="40"/>
      <c r="F766" s="39"/>
    </row>
    <row r="767" spans="3:6" ht="35.1" customHeight="1">
      <c r="C767" s="39"/>
      <c r="D767" s="40"/>
      <c r="E767" s="40"/>
      <c r="F767" s="39"/>
    </row>
    <row r="768" spans="3:6" ht="35.1" customHeight="1">
      <c r="C768" s="39"/>
      <c r="D768" s="40"/>
      <c r="E768" s="40"/>
      <c r="F768" s="39"/>
    </row>
    <row r="769" spans="3:6" ht="35.1" customHeight="1">
      <c r="C769" s="39"/>
      <c r="D769" s="40"/>
      <c r="E769" s="40"/>
      <c r="F769" s="39"/>
    </row>
    <row r="770" spans="3:6" ht="35.1" customHeight="1">
      <c r="C770" s="39"/>
      <c r="D770" s="40"/>
      <c r="E770" s="40"/>
      <c r="F770" s="39"/>
    </row>
    <row r="771" spans="3:6" ht="35.1" customHeight="1">
      <c r="C771" s="39"/>
      <c r="D771" s="40"/>
      <c r="E771" s="40"/>
      <c r="F771" s="39"/>
    </row>
    <row r="772" spans="3:6" ht="35.1" customHeight="1">
      <c r="C772" s="39"/>
      <c r="D772" s="40"/>
      <c r="E772" s="40"/>
      <c r="F772" s="39"/>
    </row>
    <row r="773" spans="3:6" ht="35.1" customHeight="1">
      <c r="C773" s="39"/>
      <c r="D773" s="40"/>
      <c r="E773" s="40"/>
      <c r="F773" s="39"/>
    </row>
    <row r="774" spans="3:6" ht="35.1" customHeight="1">
      <c r="C774" s="39"/>
      <c r="D774" s="40"/>
      <c r="E774" s="40"/>
      <c r="F774" s="39"/>
    </row>
    <row r="775" spans="3:6" ht="35.1" customHeight="1">
      <c r="C775" s="39"/>
      <c r="D775" s="40"/>
      <c r="E775" s="40"/>
      <c r="F775" s="39"/>
    </row>
    <row r="776" spans="3:6" ht="35.1" customHeight="1">
      <c r="C776" s="39"/>
      <c r="D776" s="40"/>
      <c r="E776" s="40"/>
      <c r="F776" s="39"/>
    </row>
    <row r="777" spans="3:6" ht="35.1" customHeight="1">
      <c r="C777" s="39"/>
      <c r="D777" s="40"/>
      <c r="E777" s="40"/>
      <c r="F777" s="39"/>
    </row>
    <row r="778" spans="3:6" ht="35.1" customHeight="1">
      <c r="C778" s="39"/>
      <c r="D778" s="40"/>
      <c r="E778" s="40"/>
      <c r="F778" s="39"/>
    </row>
    <row r="779" spans="3:6" ht="35.1" customHeight="1">
      <c r="C779" s="39"/>
      <c r="D779" s="40"/>
      <c r="E779" s="40"/>
      <c r="F779" s="39"/>
    </row>
    <row r="780" spans="3:6" ht="35.1" customHeight="1">
      <c r="C780" s="39"/>
      <c r="D780" s="40"/>
      <c r="E780" s="40"/>
      <c r="F780" s="39"/>
    </row>
    <row r="781" spans="3:6" ht="35.1" customHeight="1">
      <c r="C781" s="39"/>
      <c r="D781" s="40"/>
      <c r="E781" s="40"/>
      <c r="F781" s="39"/>
    </row>
    <row r="782" spans="3:6" ht="35.1" customHeight="1">
      <c r="C782" s="39"/>
      <c r="D782" s="40"/>
      <c r="E782" s="40"/>
      <c r="F782" s="39"/>
    </row>
    <row r="783" spans="3:6" ht="35.1" customHeight="1">
      <c r="C783" s="39"/>
      <c r="D783" s="40"/>
      <c r="E783" s="40"/>
      <c r="F783" s="39"/>
    </row>
    <row r="784" spans="3:6" ht="35.1" customHeight="1">
      <c r="C784" s="39"/>
      <c r="D784" s="40"/>
      <c r="E784" s="40"/>
      <c r="F784" s="39"/>
    </row>
    <row r="785" spans="3:6" ht="35.1" customHeight="1">
      <c r="C785" s="39"/>
      <c r="D785" s="40"/>
      <c r="E785" s="40"/>
      <c r="F785" s="39"/>
    </row>
    <row r="786" spans="3:6" ht="35.1" customHeight="1">
      <c r="C786" s="39"/>
      <c r="D786" s="40"/>
      <c r="E786" s="40"/>
      <c r="F786" s="39"/>
    </row>
    <row r="787" spans="3:6" ht="35.1" customHeight="1">
      <c r="C787" s="39"/>
      <c r="D787" s="40"/>
      <c r="E787" s="40"/>
      <c r="F787" s="39"/>
    </row>
    <row r="788" spans="3:6" ht="35.1" customHeight="1">
      <c r="C788" s="39"/>
      <c r="D788" s="40"/>
      <c r="E788" s="40"/>
      <c r="F788" s="39"/>
    </row>
    <row r="789" spans="3:6" ht="35.1" customHeight="1">
      <c r="C789" s="39"/>
      <c r="D789" s="40"/>
      <c r="E789" s="40"/>
      <c r="F789" s="39"/>
    </row>
    <row r="790" spans="3:6" ht="35.1" customHeight="1">
      <c r="C790" s="39"/>
      <c r="D790" s="40"/>
      <c r="E790" s="40"/>
      <c r="F790" s="39"/>
    </row>
    <row r="791" spans="3:6" ht="35.1" customHeight="1">
      <c r="C791" s="39"/>
      <c r="D791" s="40"/>
      <c r="E791" s="40"/>
      <c r="F791" s="39"/>
    </row>
    <row r="792" spans="3:6" ht="35.1" customHeight="1">
      <c r="C792" s="39"/>
      <c r="D792" s="40"/>
      <c r="E792" s="40"/>
      <c r="F792" s="39"/>
    </row>
    <row r="793" spans="3:6" ht="35.1" customHeight="1">
      <c r="C793" s="39"/>
      <c r="D793" s="40"/>
      <c r="E793" s="40"/>
      <c r="F793" s="39"/>
    </row>
    <row r="794" spans="3:6" ht="35.1" customHeight="1">
      <c r="C794" s="39"/>
      <c r="D794" s="40"/>
      <c r="E794" s="40"/>
      <c r="F794" s="39"/>
    </row>
    <row r="795" spans="3:6" ht="35.1" customHeight="1">
      <c r="C795" s="39"/>
      <c r="D795" s="40"/>
      <c r="E795" s="40"/>
      <c r="F795" s="39"/>
    </row>
    <row r="796" spans="3:6" ht="35.1" customHeight="1">
      <c r="C796" s="39"/>
      <c r="D796" s="40"/>
      <c r="E796" s="40"/>
      <c r="F796" s="39"/>
    </row>
    <row r="797" spans="3:6" ht="35.1" customHeight="1">
      <c r="C797" s="39"/>
      <c r="D797" s="40"/>
      <c r="E797" s="40"/>
      <c r="F797" s="39"/>
    </row>
    <row r="798" spans="3:6" ht="35.1" customHeight="1">
      <c r="C798" s="39"/>
      <c r="D798" s="40"/>
      <c r="E798" s="40"/>
      <c r="F798" s="39"/>
    </row>
    <row r="799" spans="3:6" ht="35.1" customHeight="1">
      <c r="C799" s="39"/>
      <c r="D799" s="40"/>
      <c r="E799" s="40"/>
      <c r="F799" s="39"/>
    </row>
    <row r="800" spans="3:6" ht="35.1" customHeight="1">
      <c r="C800" s="39"/>
      <c r="D800" s="40"/>
      <c r="E800" s="40"/>
      <c r="F800" s="39"/>
    </row>
    <row r="801" spans="3:6" ht="35.1" customHeight="1">
      <c r="C801" s="39"/>
      <c r="D801" s="40"/>
      <c r="E801" s="40"/>
      <c r="F801" s="39"/>
    </row>
    <row r="802" spans="3:6" ht="35.1" customHeight="1">
      <c r="C802" s="39"/>
      <c r="D802" s="40"/>
      <c r="E802" s="40"/>
      <c r="F802" s="39"/>
    </row>
    <row r="803" spans="3:6" ht="35.1" customHeight="1">
      <c r="C803" s="39"/>
      <c r="D803" s="40"/>
      <c r="E803" s="40"/>
      <c r="F803" s="39"/>
    </row>
    <row r="804" spans="3:6" ht="35.1" customHeight="1">
      <c r="C804" s="39"/>
      <c r="D804" s="40"/>
      <c r="E804" s="40"/>
      <c r="F804" s="39"/>
    </row>
    <row r="805" spans="3:6" ht="35.1" customHeight="1">
      <c r="C805" s="39"/>
      <c r="D805" s="40"/>
      <c r="E805" s="40"/>
      <c r="F805" s="39"/>
    </row>
    <row r="806" spans="3:6" ht="35.1" customHeight="1">
      <c r="C806" s="39"/>
      <c r="D806" s="40"/>
      <c r="E806" s="40"/>
      <c r="F806" s="39"/>
    </row>
    <row r="807" spans="3:6" ht="35.1" customHeight="1">
      <c r="C807" s="39"/>
      <c r="D807" s="40"/>
      <c r="E807" s="40"/>
      <c r="F807" s="39"/>
    </row>
    <row r="808" spans="3:6" ht="35.1" customHeight="1">
      <c r="C808" s="39"/>
      <c r="D808" s="40"/>
      <c r="E808" s="40"/>
      <c r="F808" s="39"/>
    </row>
    <row r="809" spans="3:6" ht="35.1" customHeight="1">
      <c r="C809" s="39"/>
      <c r="D809" s="40"/>
      <c r="E809" s="40"/>
      <c r="F809" s="39"/>
    </row>
    <row r="810" spans="3:6" ht="35.1" customHeight="1">
      <c r="C810" s="39"/>
      <c r="D810" s="40"/>
      <c r="E810" s="40"/>
      <c r="F810" s="39"/>
    </row>
    <row r="811" spans="3:6" ht="35.1" customHeight="1">
      <c r="C811" s="39"/>
      <c r="D811" s="40"/>
      <c r="E811" s="40"/>
      <c r="F811" s="39"/>
    </row>
    <row r="812" spans="3:6" ht="35.1" customHeight="1">
      <c r="C812" s="39"/>
      <c r="D812" s="40"/>
      <c r="E812" s="40"/>
      <c r="F812" s="39"/>
    </row>
    <row r="813" spans="3:6" ht="35.1" customHeight="1">
      <c r="C813" s="39"/>
      <c r="D813" s="40"/>
      <c r="E813" s="40"/>
      <c r="F813" s="39"/>
    </row>
    <row r="814" spans="3:6" ht="35.1" customHeight="1">
      <c r="C814" s="39"/>
      <c r="D814" s="40"/>
      <c r="E814" s="40"/>
      <c r="F814" s="39"/>
    </row>
    <row r="815" spans="3:6" ht="35.1" customHeight="1">
      <c r="C815" s="39"/>
      <c r="D815" s="40"/>
      <c r="E815" s="40"/>
      <c r="F815" s="39"/>
    </row>
    <row r="816" spans="3:6" ht="35.1" customHeight="1">
      <c r="C816" s="39"/>
      <c r="D816" s="40"/>
      <c r="E816" s="40"/>
      <c r="F816" s="39"/>
    </row>
    <row r="817" spans="3:6" ht="35.1" customHeight="1">
      <c r="C817" s="39"/>
      <c r="D817" s="40"/>
      <c r="E817" s="40"/>
      <c r="F817" s="39"/>
    </row>
    <row r="818" spans="3:6" ht="35.1" customHeight="1">
      <c r="C818" s="39"/>
      <c r="D818" s="40"/>
      <c r="E818" s="40"/>
      <c r="F818" s="39"/>
    </row>
    <row r="819" spans="3:6" ht="35.1" customHeight="1">
      <c r="C819" s="39"/>
      <c r="D819" s="40"/>
      <c r="E819" s="40"/>
      <c r="F819" s="39"/>
    </row>
    <row r="820" spans="3:6" ht="35.1" customHeight="1">
      <c r="C820" s="39"/>
      <c r="D820" s="40"/>
      <c r="E820" s="40"/>
      <c r="F820" s="39"/>
    </row>
    <row r="821" spans="3:6" ht="35.1" customHeight="1">
      <c r="C821" s="39"/>
      <c r="D821" s="40"/>
      <c r="E821" s="40"/>
      <c r="F821" s="39"/>
    </row>
    <row r="822" spans="3:6" ht="35.1" customHeight="1">
      <c r="C822" s="39"/>
      <c r="D822" s="40"/>
      <c r="E822" s="40"/>
      <c r="F822" s="39"/>
    </row>
    <row r="823" spans="3:6" ht="35.1" customHeight="1">
      <c r="C823" s="39"/>
      <c r="D823" s="40"/>
      <c r="E823" s="40"/>
      <c r="F823" s="39"/>
    </row>
    <row r="824" spans="3:6" ht="35.1" customHeight="1">
      <c r="C824" s="39"/>
      <c r="D824" s="40"/>
      <c r="E824" s="40"/>
      <c r="F824" s="39"/>
    </row>
    <row r="825" spans="3:6" ht="35.1" customHeight="1">
      <c r="C825" s="39"/>
      <c r="D825" s="40"/>
      <c r="E825" s="40"/>
      <c r="F825" s="39"/>
    </row>
    <row r="826" spans="3:6" ht="35.1" customHeight="1">
      <c r="C826" s="39"/>
      <c r="D826" s="40"/>
      <c r="E826" s="40"/>
      <c r="F826" s="39"/>
    </row>
    <row r="827" spans="3:6" ht="35.1" customHeight="1">
      <c r="C827" s="39"/>
      <c r="D827" s="40"/>
      <c r="E827" s="40"/>
      <c r="F827" s="39"/>
    </row>
    <row r="828" spans="3:6" ht="35.1" customHeight="1">
      <c r="C828" s="39"/>
      <c r="D828" s="40"/>
      <c r="E828" s="40"/>
      <c r="F828" s="39"/>
    </row>
    <row r="829" spans="3:6" ht="35.1" customHeight="1">
      <c r="C829" s="39"/>
      <c r="D829" s="40"/>
      <c r="E829" s="40"/>
      <c r="F829" s="39"/>
    </row>
    <row r="830" spans="3:6" ht="35.1" customHeight="1">
      <c r="C830" s="39"/>
      <c r="D830" s="40"/>
      <c r="E830" s="40"/>
      <c r="F830" s="39"/>
    </row>
    <row r="831" spans="3:6" ht="35.1" customHeight="1">
      <c r="C831" s="39"/>
      <c r="D831" s="40"/>
      <c r="E831" s="40"/>
      <c r="F831" s="39"/>
    </row>
    <row r="832" spans="3:6" ht="35.1" customHeight="1">
      <c r="C832" s="39"/>
      <c r="D832" s="40"/>
      <c r="E832" s="40"/>
      <c r="F832" s="39"/>
    </row>
    <row r="833" spans="3:6" ht="35.1" customHeight="1">
      <c r="C833" s="39"/>
      <c r="D833" s="40"/>
      <c r="E833" s="40"/>
      <c r="F833" s="39"/>
    </row>
    <row r="834" spans="3:6" ht="35.1" customHeight="1">
      <c r="C834" s="39"/>
      <c r="D834" s="40"/>
      <c r="E834" s="40"/>
      <c r="F834" s="39"/>
    </row>
    <row r="835" spans="3:6" ht="35.1" customHeight="1">
      <c r="C835" s="39"/>
      <c r="D835" s="40"/>
      <c r="E835" s="40"/>
      <c r="F835" s="39"/>
    </row>
    <row r="836" spans="3:6" ht="35.1" customHeight="1">
      <c r="C836" s="39"/>
      <c r="D836" s="40"/>
      <c r="E836" s="40"/>
      <c r="F836" s="39"/>
    </row>
    <row r="837" spans="3:6" ht="35.1" customHeight="1">
      <c r="C837" s="39"/>
      <c r="D837" s="40"/>
      <c r="E837" s="40"/>
      <c r="F837" s="39"/>
    </row>
    <row r="838" spans="3:6" ht="35.1" customHeight="1">
      <c r="C838" s="39"/>
      <c r="D838" s="40"/>
      <c r="E838" s="40"/>
      <c r="F838" s="39"/>
    </row>
    <row r="839" spans="3:6" ht="35.1" customHeight="1">
      <c r="C839" s="39"/>
      <c r="D839" s="40"/>
      <c r="E839" s="40"/>
      <c r="F839" s="39"/>
    </row>
    <row r="840" spans="3:6" ht="35.1" customHeight="1">
      <c r="C840" s="39"/>
      <c r="D840" s="40"/>
      <c r="E840" s="40"/>
      <c r="F840" s="39"/>
    </row>
    <row r="841" spans="3:6" ht="35.1" customHeight="1">
      <c r="C841" s="39"/>
      <c r="D841" s="40"/>
      <c r="E841" s="40"/>
      <c r="F841" s="39"/>
    </row>
    <row r="842" spans="3:6" ht="35.1" customHeight="1">
      <c r="C842" s="39"/>
      <c r="D842" s="40"/>
      <c r="E842" s="40"/>
      <c r="F842" s="39"/>
    </row>
    <row r="843" spans="3:6" ht="35.1" customHeight="1">
      <c r="C843" s="39"/>
      <c r="D843" s="40"/>
      <c r="E843" s="40"/>
      <c r="F843" s="39"/>
    </row>
    <row r="844" spans="3:6" ht="35.1" customHeight="1">
      <c r="C844" s="39"/>
      <c r="D844" s="40"/>
      <c r="E844" s="40"/>
      <c r="F844" s="39"/>
    </row>
    <row r="845" spans="3:6" ht="35.1" customHeight="1">
      <c r="C845" s="39"/>
      <c r="D845" s="40"/>
      <c r="E845" s="40"/>
      <c r="F845" s="39"/>
    </row>
    <row r="846" spans="3:6" ht="35.1" customHeight="1">
      <c r="C846" s="39"/>
      <c r="D846" s="40"/>
      <c r="E846" s="40"/>
      <c r="F846" s="39"/>
    </row>
    <row r="847" spans="3:6" ht="35.1" customHeight="1">
      <c r="C847" s="39"/>
      <c r="D847" s="40"/>
      <c r="E847" s="40"/>
      <c r="F847" s="39"/>
    </row>
    <row r="848" spans="3:6" ht="35.1" customHeight="1">
      <c r="C848" s="39"/>
      <c r="D848" s="40"/>
      <c r="E848" s="40"/>
      <c r="F848" s="39"/>
    </row>
    <row r="849" spans="3:6" ht="35.1" customHeight="1">
      <c r="C849" s="39"/>
      <c r="D849" s="40"/>
      <c r="E849" s="40"/>
      <c r="F849" s="39"/>
    </row>
    <row r="850" spans="3:6" ht="35.1" customHeight="1">
      <c r="C850" s="39"/>
      <c r="D850" s="40"/>
      <c r="E850" s="40"/>
      <c r="F850" s="39"/>
    </row>
    <row r="851" spans="3:6" ht="35.1" customHeight="1">
      <c r="C851" s="39"/>
      <c r="D851" s="40"/>
      <c r="E851" s="40"/>
      <c r="F851" s="39"/>
    </row>
    <row r="852" spans="3:6" ht="35.1" customHeight="1">
      <c r="C852" s="39"/>
      <c r="D852" s="40"/>
      <c r="E852" s="40"/>
      <c r="F852" s="39"/>
    </row>
    <row r="853" spans="3:6" ht="35.1" customHeight="1">
      <c r="C853" s="39"/>
      <c r="D853" s="40"/>
      <c r="E853" s="40"/>
      <c r="F853" s="39"/>
    </row>
    <row r="854" spans="3:6" ht="35.1" customHeight="1">
      <c r="C854" s="39"/>
      <c r="D854" s="40"/>
      <c r="E854" s="40"/>
      <c r="F854" s="39"/>
    </row>
    <row r="855" spans="3:6" ht="35.1" customHeight="1">
      <c r="C855" s="39"/>
      <c r="D855" s="40"/>
      <c r="E855" s="40"/>
      <c r="F855" s="39"/>
    </row>
    <row r="856" spans="3:6" ht="35.1" customHeight="1">
      <c r="C856" s="39"/>
      <c r="D856" s="40"/>
      <c r="E856" s="40"/>
      <c r="F856" s="39"/>
    </row>
    <row r="857" spans="3:6" ht="35.1" customHeight="1">
      <c r="C857" s="39"/>
      <c r="D857" s="40"/>
      <c r="E857" s="40"/>
      <c r="F857" s="39"/>
    </row>
    <row r="858" spans="3:6" ht="35.1" customHeight="1">
      <c r="C858" s="39"/>
      <c r="D858" s="40"/>
      <c r="E858" s="40"/>
      <c r="F858" s="39"/>
    </row>
    <row r="859" spans="3:6" ht="35.1" customHeight="1">
      <c r="C859" s="39"/>
      <c r="D859" s="40"/>
      <c r="E859" s="40"/>
      <c r="F859" s="39"/>
    </row>
    <row r="860" spans="3:6" ht="35.1" customHeight="1">
      <c r="C860" s="39"/>
      <c r="D860" s="40"/>
      <c r="E860" s="40"/>
      <c r="F860" s="39"/>
    </row>
    <row r="861" spans="3:6" ht="35.1" customHeight="1">
      <c r="C861" s="39"/>
      <c r="D861" s="40"/>
      <c r="E861" s="40"/>
      <c r="F861" s="39"/>
    </row>
    <row r="862" spans="3:6" ht="35.1" customHeight="1">
      <c r="C862" s="39"/>
      <c r="D862" s="40"/>
      <c r="E862" s="40"/>
      <c r="F862" s="39"/>
    </row>
    <row r="863" spans="3:6" ht="35.1" customHeight="1">
      <c r="C863" s="39"/>
      <c r="D863" s="40"/>
      <c r="E863" s="40"/>
      <c r="F863" s="39"/>
    </row>
    <row r="864" spans="3:6" ht="35.1" customHeight="1">
      <c r="C864" s="39"/>
      <c r="D864" s="40"/>
      <c r="E864" s="40"/>
      <c r="F864" s="39"/>
    </row>
    <row r="865" spans="3:6" ht="35.1" customHeight="1">
      <c r="C865" s="39"/>
      <c r="D865" s="40"/>
      <c r="E865" s="40"/>
      <c r="F865" s="39"/>
    </row>
    <row r="866" spans="3:6" ht="35.1" customHeight="1">
      <c r="C866" s="39"/>
      <c r="D866" s="40"/>
      <c r="E866" s="40"/>
      <c r="F866" s="39"/>
    </row>
    <row r="867" spans="3:6" ht="35.1" customHeight="1">
      <c r="C867" s="39"/>
      <c r="D867" s="40"/>
      <c r="E867" s="40"/>
      <c r="F867" s="39"/>
    </row>
    <row r="868" spans="3:6" ht="35.1" customHeight="1">
      <c r="C868" s="39"/>
      <c r="D868" s="40"/>
      <c r="E868" s="40"/>
      <c r="F868" s="39"/>
    </row>
    <row r="869" spans="3:6" ht="35.1" customHeight="1">
      <c r="C869" s="39"/>
      <c r="D869" s="40"/>
      <c r="E869" s="40"/>
      <c r="F869" s="39"/>
    </row>
    <row r="870" spans="3:6" ht="35.1" customHeight="1">
      <c r="C870" s="39"/>
      <c r="D870" s="40"/>
      <c r="E870" s="40"/>
      <c r="F870" s="39"/>
    </row>
    <row r="871" spans="3:6" ht="35.1" customHeight="1">
      <c r="C871" s="39"/>
      <c r="D871" s="40"/>
      <c r="E871" s="40"/>
      <c r="F871" s="39"/>
    </row>
    <row r="872" spans="3:6" ht="35.1" customHeight="1">
      <c r="C872" s="39"/>
      <c r="D872" s="40"/>
      <c r="E872" s="40"/>
      <c r="F872" s="39"/>
    </row>
    <row r="873" spans="3:6" ht="35.1" customHeight="1">
      <c r="C873" s="39"/>
      <c r="D873" s="40"/>
      <c r="E873" s="40"/>
      <c r="F873" s="39"/>
    </row>
    <row r="874" spans="3:6" ht="35.1" customHeight="1">
      <c r="C874" s="39"/>
      <c r="D874" s="40"/>
      <c r="E874" s="40"/>
      <c r="F874" s="39"/>
    </row>
    <row r="875" spans="3:6" ht="35.1" customHeight="1">
      <c r="C875" s="39"/>
      <c r="D875" s="40"/>
      <c r="E875" s="40"/>
      <c r="F875" s="39"/>
    </row>
    <row r="876" spans="3:6" ht="35.1" customHeight="1">
      <c r="C876" s="39"/>
      <c r="D876" s="40"/>
      <c r="E876" s="40"/>
      <c r="F876" s="39"/>
    </row>
    <row r="877" spans="3:6" ht="35.1" customHeight="1">
      <c r="C877" s="39"/>
      <c r="D877" s="40"/>
      <c r="E877" s="40"/>
      <c r="F877" s="39"/>
    </row>
    <row r="878" spans="3:6" ht="35.1" customHeight="1">
      <c r="C878" s="39"/>
      <c r="D878" s="40"/>
      <c r="E878" s="40"/>
      <c r="F878" s="39"/>
    </row>
    <row r="879" spans="3:6" ht="35.1" customHeight="1">
      <c r="C879" s="39"/>
      <c r="D879" s="40"/>
      <c r="E879" s="40"/>
      <c r="F879" s="39"/>
    </row>
    <row r="880" spans="3:6" ht="35.1" customHeight="1">
      <c r="C880" s="39"/>
      <c r="D880" s="40"/>
      <c r="E880" s="40"/>
      <c r="F880" s="39"/>
    </row>
    <row r="881" spans="3:6" ht="35.1" customHeight="1">
      <c r="C881" s="39"/>
      <c r="D881" s="40"/>
      <c r="E881" s="40"/>
      <c r="F881" s="39"/>
    </row>
    <row r="882" spans="3:6" ht="35.1" customHeight="1">
      <c r="C882" s="39"/>
      <c r="D882" s="40"/>
      <c r="E882" s="40"/>
      <c r="F882" s="39"/>
    </row>
    <row r="883" spans="3:6" ht="35.1" customHeight="1">
      <c r="C883" s="39"/>
      <c r="D883" s="40"/>
      <c r="E883" s="40"/>
      <c r="F883" s="39"/>
    </row>
    <row r="884" spans="3:6" ht="35.1" customHeight="1">
      <c r="C884" s="39"/>
      <c r="D884" s="40"/>
      <c r="E884" s="40"/>
      <c r="F884" s="39"/>
    </row>
    <row r="885" spans="3:6" ht="35.1" customHeight="1">
      <c r="C885" s="39"/>
      <c r="D885" s="40"/>
      <c r="E885" s="40"/>
      <c r="F885" s="39"/>
    </row>
    <row r="886" spans="3:6" ht="35.1" customHeight="1">
      <c r="C886" s="39"/>
      <c r="D886" s="40"/>
      <c r="E886" s="40"/>
      <c r="F886" s="39"/>
    </row>
    <row r="887" spans="3:6" ht="35.1" customHeight="1">
      <c r="C887" s="39"/>
      <c r="D887" s="40"/>
      <c r="E887" s="40"/>
      <c r="F887" s="39"/>
    </row>
    <row r="888" spans="3:6" ht="35.1" customHeight="1">
      <c r="C888" s="39"/>
      <c r="D888" s="40"/>
      <c r="E888" s="40"/>
      <c r="F888" s="39"/>
    </row>
    <row r="889" spans="3:6" ht="35.1" customHeight="1">
      <c r="C889" s="39"/>
      <c r="D889" s="40"/>
      <c r="E889" s="40"/>
      <c r="F889" s="39"/>
    </row>
    <row r="890" spans="3:6" ht="35.1" customHeight="1">
      <c r="C890" s="39"/>
      <c r="D890" s="40"/>
      <c r="E890" s="40"/>
      <c r="F890" s="39"/>
    </row>
    <row r="891" spans="3:6" ht="35.1" customHeight="1">
      <c r="C891" s="39"/>
      <c r="D891" s="40"/>
      <c r="E891" s="40"/>
      <c r="F891" s="39"/>
    </row>
    <row r="892" spans="3:6" ht="35.1" customHeight="1">
      <c r="C892" s="39"/>
      <c r="D892" s="40"/>
      <c r="E892" s="40"/>
      <c r="F892" s="39"/>
    </row>
    <row r="893" spans="3:6" ht="35.1" customHeight="1">
      <c r="C893" s="39"/>
      <c r="D893" s="40"/>
      <c r="E893" s="40"/>
      <c r="F893" s="39"/>
    </row>
    <row r="894" spans="3:6" ht="35.1" customHeight="1">
      <c r="C894" s="39"/>
      <c r="D894" s="40"/>
      <c r="E894" s="40"/>
      <c r="F894" s="39"/>
    </row>
    <row r="895" spans="3:6" ht="35.1" customHeight="1">
      <c r="C895" s="39"/>
      <c r="D895" s="40"/>
      <c r="E895" s="40"/>
      <c r="F895" s="39"/>
    </row>
    <row r="896" spans="3:6" ht="35.1" customHeight="1">
      <c r="C896" s="39"/>
      <c r="D896" s="40"/>
      <c r="E896" s="40"/>
      <c r="F896" s="39"/>
    </row>
    <row r="897" spans="3:6" ht="35.1" customHeight="1">
      <c r="C897" s="39"/>
      <c r="D897" s="40"/>
      <c r="E897" s="40"/>
      <c r="F897" s="39"/>
    </row>
    <row r="898" spans="3:6" ht="35.1" customHeight="1">
      <c r="C898" s="39"/>
      <c r="D898" s="40"/>
      <c r="E898" s="40"/>
      <c r="F898" s="39"/>
    </row>
    <row r="899" spans="3:6" ht="35.1" customHeight="1">
      <c r="C899" s="39"/>
      <c r="D899" s="40"/>
      <c r="E899" s="40"/>
      <c r="F899" s="39"/>
    </row>
    <row r="900" spans="3:6" ht="35.1" customHeight="1">
      <c r="C900" s="39"/>
      <c r="D900" s="40"/>
      <c r="E900" s="40"/>
      <c r="F900" s="39"/>
    </row>
    <row r="901" spans="3:6" ht="35.1" customHeight="1">
      <c r="C901" s="39"/>
      <c r="D901" s="40"/>
      <c r="E901" s="40"/>
      <c r="F901" s="39"/>
    </row>
    <row r="902" spans="3:6" ht="35.1" customHeight="1">
      <c r="C902" s="39"/>
      <c r="D902" s="40"/>
      <c r="E902" s="40"/>
      <c r="F902" s="39"/>
    </row>
    <row r="903" spans="3:6" ht="35.1" customHeight="1">
      <c r="C903" s="39"/>
      <c r="D903" s="40"/>
      <c r="E903" s="40"/>
      <c r="F903" s="39"/>
    </row>
    <row r="904" spans="3:6" ht="35.1" customHeight="1">
      <c r="C904" s="39"/>
      <c r="D904" s="40"/>
      <c r="E904" s="40"/>
      <c r="F904" s="39"/>
    </row>
    <row r="905" spans="3:6" ht="35.1" customHeight="1">
      <c r="C905" s="39"/>
      <c r="D905" s="40"/>
      <c r="E905" s="40"/>
      <c r="F905" s="39"/>
    </row>
    <row r="906" spans="3:6" ht="35.1" customHeight="1">
      <c r="C906" s="39"/>
      <c r="D906" s="40"/>
      <c r="E906" s="40"/>
      <c r="F906" s="39"/>
    </row>
    <row r="907" spans="3:6" ht="35.1" customHeight="1">
      <c r="C907" s="39"/>
      <c r="D907" s="40"/>
      <c r="E907" s="40"/>
      <c r="F907" s="39"/>
    </row>
    <row r="908" spans="3:6" ht="35.1" customHeight="1">
      <c r="C908" s="39"/>
      <c r="D908" s="40"/>
      <c r="E908" s="40"/>
      <c r="F908" s="39"/>
    </row>
    <row r="909" spans="3:6" ht="35.1" customHeight="1">
      <c r="C909" s="39"/>
      <c r="D909" s="40"/>
      <c r="E909" s="40"/>
      <c r="F909" s="39"/>
    </row>
    <row r="910" spans="3:6" ht="35.1" customHeight="1">
      <c r="C910" s="39"/>
      <c r="D910" s="40"/>
      <c r="E910" s="40"/>
      <c r="F910" s="39"/>
    </row>
    <row r="911" spans="3:6" ht="35.1" customHeight="1">
      <c r="C911" s="39"/>
      <c r="D911" s="40"/>
      <c r="E911" s="40"/>
      <c r="F911" s="39"/>
    </row>
    <row r="912" spans="3:6" ht="35.1" customHeight="1">
      <c r="C912" s="39"/>
      <c r="D912" s="40"/>
      <c r="E912" s="40"/>
      <c r="F912" s="39"/>
    </row>
    <row r="913" spans="3:6" ht="35.1" customHeight="1">
      <c r="C913" s="39"/>
      <c r="D913" s="40"/>
      <c r="E913" s="40"/>
      <c r="F913" s="39"/>
    </row>
    <row r="914" spans="3:6" ht="35.1" customHeight="1">
      <c r="C914" s="39"/>
      <c r="D914" s="40"/>
      <c r="E914" s="40"/>
      <c r="F914" s="39"/>
    </row>
    <row r="915" spans="3:6" ht="35.1" customHeight="1">
      <c r="C915" s="39"/>
      <c r="D915" s="40"/>
      <c r="E915" s="40"/>
      <c r="F915" s="39"/>
    </row>
    <row r="916" spans="3:6" ht="35.1" customHeight="1">
      <c r="C916" s="39"/>
      <c r="D916" s="40"/>
      <c r="E916" s="40"/>
      <c r="F916" s="39"/>
    </row>
    <row r="917" spans="3:6" ht="35.1" customHeight="1">
      <c r="C917" s="39"/>
      <c r="D917" s="40"/>
      <c r="E917" s="40"/>
      <c r="F917" s="39"/>
    </row>
    <row r="918" spans="3:6" ht="35.1" customHeight="1">
      <c r="C918" s="39"/>
      <c r="D918" s="40"/>
      <c r="E918" s="40"/>
      <c r="F918" s="39"/>
    </row>
    <row r="919" spans="3:6" ht="35.1" customHeight="1">
      <c r="C919" s="39"/>
      <c r="D919" s="40"/>
      <c r="E919" s="40"/>
      <c r="F919" s="39"/>
    </row>
    <row r="920" spans="3:6" ht="35.1" customHeight="1">
      <c r="C920" s="39"/>
      <c r="D920" s="40"/>
      <c r="E920" s="40"/>
      <c r="F920" s="39"/>
    </row>
    <row r="921" spans="3:6" ht="35.1" customHeight="1">
      <c r="C921" s="39"/>
      <c r="D921" s="40"/>
      <c r="E921" s="40"/>
      <c r="F921" s="39"/>
    </row>
    <row r="922" spans="3:6" ht="35.1" customHeight="1">
      <c r="C922" s="39"/>
      <c r="D922" s="40"/>
      <c r="E922" s="40"/>
      <c r="F922" s="39"/>
    </row>
    <row r="923" spans="3:6" ht="35.1" customHeight="1">
      <c r="C923" s="39"/>
      <c r="D923" s="40"/>
      <c r="E923" s="40"/>
      <c r="F923" s="39"/>
    </row>
    <row r="924" spans="3:6" ht="35.1" customHeight="1">
      <c r="C924" s="39"/>
      <c r="D924" s="40"/>
      <c r="E924" s="40"/>
      <c r="F924" s="39"/>
    </row>
    <row r="925" spans="3:6" ht="35.1" customHeight="1">
      <c r="C925" s="39"/>
      <c r="D925" s="40"/>
      <c r="E925" s="40"/>
      <c r="F925" s="39"/>
    </row>
    <row r="926" spans="3:6" ht="35.1" customHeight="1">
      <c r="C926" s="39"/>
      <c r="D926" s="40"/>
      <c r="E926" s="40"/>
      <c r="F926" s="39"/>
    </row>
    <row r="927" spans="3:6" ht="35.1" customHeight="1">
      <c r="C927" s="39"/>
      <c r="D927" s="40"/>
      <c r="E927" s="40"/>
      <c r="F927" s="39"/>
    </row>
    <row r="928" spans="3:6" ht="35.1" customHeight="1">
      <c r="C928" s="39"/>
      <c r="D928" s="40"/>
      <c r="E928" s="40"/>
      <c r="F928" s="39"/>
    </row>
    <row r="929" spans="3:6" ht="35.1" customHeight="1">
      <c r="C929" s="39"/>
      <c r="D929" s="40"/>
      <c r="E929" s="40"/>
      <c r="F929" s="39"/>
    </row>
    <row r="930" spans="3:6" ht="35.1" customHeight="1">
      <c r="C930" s="39"/>
      <c r="D930" s="40"/>
      <c r="E930" s="40"/>
      <c r="F930" s="39"/>
    </row>
    <row r="931" spans="3:6" ht="35.1" customHeight="1">
      <c r="C931" s="39"/>
      <c r="D931" s="40"/>
      <c r="E931" s="40"/>
      <c r="F931" s="39"/>
    </row>
    <row r="932" spans="3:6" ht="35.1" customHeight="1">
      <c r="C932" s="39"/>
      <c r="D932" s="40"/>
      <c r="E932" s="40"/>
      <c r="F932" s="39"/>
    </row>
    <row r="933" spans="3:6" ht="35.1" customHeight="1">
      <c r="C933" s="39"/>
      <c r="D933" s="40"/>
      <c r="E933" s="40"/>
      <c r="F933" s="39"/>
    </row>
    <row r="934" spans="3:6" ht="35.1" customHeight="1">
      <c r="C934" s="39"/>
      <c r="D934" s="40"/>
      <c r="E934" s="40"/>
      <c r="F934" s="39"/>
    </row>
    <row r="935" spans="3:6" ht="35.1" customHeight="1">
      <c r="C935" s="39"/>
      <c r="D935" s="40"/>
      <c r="E935" s="40"/>
      <c r="F935" s="39"/>
    </row>
    <row r="936" spans="3:6" ht="35.1" customHeight="1">
      <c r="C936" s="39"/>
      <c r="D936" s="40"/>
      <c r="E936" s="40"/>
      <c r="F936" s="39"/>
    </row>
    <row r="937" spans="3:6" ht="35.1" customHeight="1">
      <c r="C937" s="39"/>
      <c r="D937" s="40"/>
      <c r="E937" s="40"/>
      <c r="F937" s="39"/>
    </row>
    <row r="938" spans="3:6" ht="35.1" customHeight="1">
      <c r="C938" s="39"/>
      <c r="D938" s="40"/>
      <c r="E938" s="40"/>
      <c r="F938" s="39"/>
    </row>
    <row r="939" spans="3:6" ht="35.1" customHeight="1">
      <c r="C939" s="39"/>
      <c r="D939" s="40"/>
      <c r="E939" s="40"/>
      <c r="F939" s="39"/>
    </row>
    <row r="940" spans="3:6" ht="35.1" customHeight="1">
      <c r="C940" s="39"/>
      <c r="D940" s="40"/>
      <c r="E940" s="40"/>
      <c r="F940" s="39"/>
    </row>
    <row r="941" spans="3:6" ht="35.1" customHeight="1">
      <c r="C941" s="39"/>
      <c r="D941" s="40"/>
      <c r="E941" s="40"/>
      <c r="F941" s="39"/>
    </row>
    <row r="942" spans="3:6" ht="35.1" customHeight="1">
      <c r="C942" s="39"/>
      <c r="D942" s="40"/>
      <c r="E942" s="40"/>
      <c r="F942" s="39"/>
    </row>
    <row r="943" spans="3:6" ht="35.1" customHeight="1">
      <c r="C943" s="39"/>
      <c r="D943" s="40"/>
      <c r="E943" s="40"/>
      <c r="F943" s="39"/>
    </row>
    <row r="944" spans="3:6" ht="35.1" customHeight="1">
      <c r="C944" s="39"/>
      <c r="D944" s="40"/>
      <c r="E944" s="40"/>
      <c r="F944" s="39"/>
    </row>
    <row r="945" spans="3:6" ht="35.1" customHeight="1">
      <c r="C945" s="39"/>
      <c r="D945" s="40"/>
      <c r="E945" s="40"/>
      <c r="F945" s="39"/>
    </row>
    <row r="946" spans="3:6" ht="35.1" customHeight="1">
      <c r="C946" s="39"/>
      <c r="D946" s="40"/>
      <c r="E946" s="40"/>
      <c r="F946" s="39"/>
    </row>
    <row r="947" spans="3:6" ht="35.1" customHeight="1">
      <c r="C947" s="39"/>
      <c r="D947" s="40"/>
      <c r="E947" s="40"/>
      <c r="F947" s="39"/>
    </row>
    <row r="948" spans="3:6" ht="35.1" customHeight="1">
      <c r="C948" s="39"/>
      <c r="D948" s="40"/>
      <c r="E948" s="40"/>
      <c r="F948" s="39"/>
    </row>
    <row r="949" spans="3:6" ht="35.1" customHeight="1">
      <c r="C949" s="39"/>
      <c r="D949" s="40"/>
      <c r="E949" s="40"/>
      <c r="F949" s="39"/>
    </row>
    <row r="950" spans="3:6" ht="35.1" customHeight="1">
      <c r="C950" s="39"/>
      <c r="D950" s="40"/>
      <c r="E950" s="40"/>
      <c r="F950" s="39"/>
    </row>
    <row r="951" spans="3:6" ht="35.1" customHeight="1">
      <c r="C951" s="39"/>
      <c r="D951" s="40"/>
      <c r="E951" s="40"/>
      <c r="F951" s="39"/>
    </row>
    <row r="952" spans="3:6" ht="35.1" customHeight="1">
      <c r="C952" s="39"/>
      <c r="D952" s="40"/>
      <c r="E952" s="40"/>
      <c r="F952" s="39"/>
    </row>
    <row r="953" spans="3:6" ht="35.1" customHeight="1">
      <c r="C953" s="39"/>
      <c r="D953" s="40"/>
      <c r="E953" s="40"/>
      <c r="F953" s="39"/>
    </row>
    <row r="954" spans="3:6" ht="35.1" customHeight="1">
      <c r="C954" s="39"/>
      <c r="D954" s="40"/>
      <c r="E954" s="40"/>
      <c r="F954" s="39"/>
    </row>
    <row r="955" spans="3:6" ht="35.1" customHeight="1">
      <c r="C955" s="39"/>
      <c r="D955" s="40"/>
      <c r="E955" s="40"/>
      <c r="F955" s="39"/>
    </row>
    <row r="956" spans="3:6" ht="35.1" customHeight="1">
      <c r="C956" s="39"/>
      <c r="D956" s="40"/>
      <c r="E956" s="40"/>
      <c r="F956" s="39"/>
    </row>
    <row r="957" spans="3:6" ht="35.1" customHeight="1">
      <c r="C957" s="39"/>
      <c r="D957" s="40"/>
      <c r="E957" s="40"/>
      <c r="F957" s="39"/>
    </row>
    <row r="958" spans="3:6" ht="35.1" customHeight="1">
      <c r="C958" s="39"/>
      <c r="D958" s="40"/>
      <c r="E958" s="40"/>
      <c r="F958" s="39"/>
    </row>
    <row r="959" spans="3:6" ht="35.1" customHeight="1">
      <c r="C959" s="39"/>
      <c r="D959" s="40"/>
      <c r="E959" s="40"/>
      <c r="F959" s="39"/>
    </row>
    <row r="960" spans="3:6" ht="35.1" customHeight="1">
      <c r="C960" s="39"/>
      <c r="D960" s="40"/>
      <c r="E960" s="40"/>
      <c r="F960" s="39"/>
    </row>
    <row r="961" spans="3:6" ht="35.1" customHeight="1">
      <c r="C961" s="39"/>
      <c r="D961" s="40"/>
      <c r="E961" s="40"/>
      <c r="F961" s="39"/>
    </row>
    <row r="962" spans="3:6" ht="35.1" customHeight="1">
      <c r="C962" s="39"/>
      <c r="D962" s="40"/>
      <c r="E962" s="40"/>
      <c r="F962" s="39"/>
    </row>
    <row r="963" spans="3:6" ht="35.1" customHeight="1">
      <c r="C963" s="39"/>
      <c r="D963" s="40"/>
      <c r="E963" s="40"/>
      <c r="F963" s="39"/>
    </row>
    <row r="964" spans="3:6" ht="35.1" customHeight="1">
      <c r="C964" s="39"/>
      <c r="D964" s="40"/>
      <c r="E964" s="40"/>
      <c r="F964" s="39"/>
    </row>
    <row r="965" spans="3:6" ht="35.1" customHeight="1">
      <c r="C965" s="39"/>
      <c r="D965" s="40"/>
      <c r="E965" s="40"/>
      <c r="F965" s="39"/>
    </row>
    <row r="966" spans="3:6" ht="35.1" customHeight="1">
      <c r="C966" s="39"/>
      <c r="D966" s="40"/>
      <c r="E966" s="40"/>
      <c r="F966" s="39"/>
    </row>
    <row r="967" spans="3:6" ht="35.1" customHeight="1">
      <c r="C967" s="39"/>
      <c r="D967" s="40"/>
      <c r="E967" s="40"/>
      <c r="F967" s="39"/>
    </row>
    <row r="968" spans="3:6" ht="35.1" customHeight="1">
      <c r="C968" s="39"/>
      <c r="D968" s="40"/>
      <c r="E968" s="40"/>
      <c r="F968" s="39"/>
    </row>
    <row r="969" spans="3:6" ht="35.1" customHeight="1">
      <c r="C969" s="39"/>
      <c r="D969" s="40"/>
      <c r="E969" s="40"/>
      <c r="F969" s="39"/>
    </row>
    <row r="970" spans="3:6" ht="35.1" customHeight="1">
      <c r="C970" s="39"/>
      <c r="D970" s="40"/>
      <c r="E970" s="40"/>
      <c r="F970" s="39"/>
    </row>
    <row r="971" spans="3:6" ht="35.1" customHeight="1">
      <c r="C971" s="39"/>
      <c r="D971" s="40"/>
      <c r="E971" s="40"/>
      <c r="F971" s="39"/>
    </row>
    <row r="972" spans="3:6" ht="35.1" customHeight="1">
      <c r="C972" s="39"/>
      <c r="D972" s="40"/>
      <c r="E972" s="40"/>
      <c r="F972" s="39"/>
    </row>
    <row r="973" spans="3:6" ht="35.1" customHeight="1">
      <c r="C973" s="39"/>
      <c r="D973" s="40"/>
      <c r="E973" s="40"/>
      <c r="F973" s="39"/>
    </row>
    <row r="974" spans="3:6" ht="35.1" customHeight="1">
      <c r="C974" s="39"/>
      <c r="D974" s="40"/>
      <c r="E974" s="40"/>
      <c r="F974" s="39"/>
    </row>
    <row r="975" spans="3:6" ht="35.1" customHeight="1">
      <c r="C975" s="39"/>
      <c r="D975" s="40"/>
      <c r="E975" s="40"/>
      <c r="F975" s="39"/>
    </row>
    <row r="976" spans="3:6" ht="35.1" customHeight="1">
      <c r="C976" s="39"/>
      <c r="D976" s="40"/>
      <c r="E976" s="40"/>
      <c r="F976" s="39"/>
    </row>
    <row r="977" spans="3:6" ht="35.1" customHeight="1">
      <c r="C977" s="39"/>
      <c r="D977" s="40"/>
      <c r="E977" s="40"/>
      <c r="F977" s="39"/>
    </row>
    <row r="978" spans="3:6" ht="35.1" customHeight="1">
      <c r="C978" s="39"/>
      <c r="D978" s="40"/>
      <c r="E978" s="40"/>
      <c r="F978" s="39"/>
    </row>
    <row r="979" spans="3:6" ht="35.1" customHeight="1">
      <c r="C979" s="39"/>
      <c r="D979" s="40"/>
      <c r="E979" s="40"/>
      <c r="F979" s="39"/>
    </row>
    <row r="980" spans="3:6" ht="35.1" customHeight="1">
      <c r="C980" s="39"/>
      <c r="D980" s="40"/>
      <c r="E980" s="40"/>
      <c r="F980" s="39"/>
    </row>
    <row r="981" spans="3:6" ht="35.1" customHeight="1">
      <c r="C981" s="39"/>
      <c r="D981" s="40"/>
      <c r="E981" s="40"/>
      <c r="F981" s="39"/>
    </row>
    <row r="982" spans="3:6" ht="35.1" customHeight="1">
      <c r="C982" s="39"/>
      <c r="D982" s="40"/>
      <c r="E982" s="40"/>
      <c r="F982" s="39"/>
    </row>
    <row r="983" spans="3:6" ht="35.1" customHeight="1">
      <c r="C983" s="39"/>
      <c r="D983" s="40"/>
      <c r="E983" s="40"/>
      <c r="F983" s="39"/>
    </row>
    <row r="984" spans="3:6" ht="35.1" customHeight="1">
      <c r="C984" s="39"/>
      <c r="D984" s="40"/>
      <c r="E984" s="40"/>
      <c r="F984" s="39"/>
    </row>
    <row r="985" spans="3:6" ht="35.1" customHeight="1">
      <c r="C985" s="39"/>
      <c r="D985" s="40"/>
      <c r="E985" s="40"/>
      <c r="F985" s="39"/>
    </row>
    <row r="986" spans="3:6" ht="35.1" customHeight="1">
      <c r="C986" s="39"/>
      <c r="D986" s="40"/>
      <c r="E986" s="40"/>
      <c r="F986" s="39"/>
    </row>
    <row r="987" spans="3:6" ht="35.1" customHeight="1">
      <c r="C987" s="39"/>
      <c r="D987" s="40"/>
      <c r="E987" s="40"/>
      <c r="F987" s="39"/>
    </row>
    <row r="988" spans="3:6" ht="35.1" customHeight="1">
      <c r="C988" s="39"/>
      <c r="D988" s="40"/>
      <c r="E988" s="40"/>
      <c r="F988" s="39"/>
    </row>
    <row r="989" spans="3:6" ht="35.1" customHeight="1">
      <c r="C989" s="39"/>
      <c r="D989" s="40"/>
      <c r="E989" s="40"/>
      <c r="F989" s="39"/>
    </row>
    <row r="990" spans="3:6" ht="35.1" customHeight="1">
      <c r="C990" s="39"/>
      <c r="D990" s="40"/>
      <c r="E990" s="40"/>
      <c r="F990" s="39"/>
    </row>
    <row r="991" spans="3:6" ht="35.1" customHeight="1">
      <c r="C991" s="39"/>
      <c r="D991" s="40"/>
      <c r="E991" s="40"/>
      <c r="F991" s="39"/>
    </row>
    <row r="992" spans="3:6" ht="35.1" customHeight="1">
      <c r="C992" s="39"/>
      <c r="D992" s="40"/>
      <c r="E992" s="40"/>
      <c r="F992" s="39"/>
    </row>
    <row r="993" spans="3:6" ht="35.1" customHeight="1">
      <c r="C993" s="39"/>
      <c r="D993" s="40"/>
      <c r="E993" s="40"/>
      <c r="F993" s="39"/>
    </row>
    <row r="994" spans="3:6" ht="35.1" customHeight="1">
      <c r="C994" s="39"/>
      <c r="D994" s="40"/>
      <c r="E994" s="40"/>
      <c r="F994" s="39"/>
    </row>
    <row r="995" spans="3:6" ht="35.1" customHeight="1">
      <c r="C995" s="39"/>
      <c r="D995" s="40"/>
      <c r="E995" s="40"/>
      <c r="F995" s="39"/>
    </row>
    <row r="996" spans="3:6" ht="35.1" customHeight="1">
      <c r="C996" s="39"/>
      <c r="D996" s="40"/>
      <c r="E996" s="40"/>
      <c r="F996" s="39"/>
    </row>
    <row r="997" spans="3:6" ht="35.1" customHeight="1">
      <c r="C997" s="39"/>
      <c r="D997" s="40"/>
      <c r="E997" s="40"/>
      <c r="F997" s="39"/>
    </row>
    <row r="998" spans="3:6" ht="35.1" customHeight="1">
      <c r="C998" s="39"/>
      <c r="D998" s="40"/>
      <c r="E998" s="40"/>
      <c r="F998" s="39"/>
    </row>
    <row r="999" spans="3:6" ht="35.1" customHeight="1">
      <c r="C999" s="39"/>
      <c r="D999" s="40"/>
      <c r="E999" s="40"/>
      <c r="F999" s="39"/>
    </row>
    <row r="1000" spans="3:6" ht="35.1" customHeight="1">
      <c r="C1000" s="39"/>
      <c r="D1000" s="40"/>
      <c r="E1000" s="40"/>
      <c r="F1000" s="39"/>
    </row>
    <row r="1001" spans="3:6" ht="35.1" customHeight="1">
      <c r="C1001" s="39"/>
      <c r="D1001" s="40"/>
      <c r="E1001" s="40"/>
      <c r="F1001" s="39"/>
    </row>
    <row r="1002" spans="3:6" ht="35.1" customHeight="1">
      <c r="C1002" s="39"/>
      <c r="D1002" s="40"/>
      <c r="E1002" s="40"/>
      <c r="F1002" s="39"/>
    </row>
    <row r="1003" spans="3:6" ht="35.1" customHeight="1">
      <c r="C1003" s="39"/>
      <c r="D1003" s="40"/>
      <c r="E1003" s="40"/>
      <c r="F1003" s="39"/>
    </row>
    <row r="1004" spans="3:6" ht="35.1" customHeight="1">
      <c r="C1004" s="39"/>
      <c r="D1004" s="40"/>
      <c r="E1004" s="40"/>
      <c r="F1004" s="39"/>
    </row>
    <row r="1005" spans="3:6" ht="35.1" customHeight="1">
      <c r="C1005" s="39"/>
      <c r="D1005" s="40"/>
      <c r="E1005" s="40"/>
      <c r="F1005" s="39"/>
    </row>
    <row r="1006" spans="3:6" ht="35.1" customHeight="1">
      <c r="C1006" s="39"/>
      <c r="D1006" s="40"/>
      <c r="E1006" s="40"/>
      <c r="F1006" s="39"/>
    </row>
    <row r="1007" spans="3:6" ht="35.1" customHeight="1">
      <c r="C1007" s="39"/>
      <c r="D1007" s="40"/>
      <c r="E1007" s="40"/>
      <c r="F1007" s="39"/>
    </row>
    <row r="1008" spans="3:6" ht="35.1" customHeight="1">
      <c r="C1008" s="39"/>
      <c r="D1008" s="40"/>
      <c r="E1008" s="40"/>
      <c r="F1008" s="39"/>
    </row>
    <row r="1009" spans="3:6" ht="35.1" customHeight="1">
      <c r="C1009" s="39"/>
      <c r="D1009" s="40"/>
      <c r="E1009" s="40"/>
      <c r="F1009" s="39"/>
    </row>
    <row r="1010" spans="3:6" ht="35.1" customHeight="1">
      <c r="C1010" s="39"/>
      <c r="D1010" s="40"/>
      <c r="E1010" s="40"/>
      <c r="F1010" s="39"/>
    </row>
    <row r="1011" spans="3:6" ht="35.1" customHeight="1">
      <c r="C1011" s="39"/>
      <c r="D1011" s="40"/>
      <c r="E1011" s="40"/>
      <c r="F1011" s="39"/>
    </row>
    <row r="1012" spans="3:6" ht="35.1" customHeight="1">
      <c r="C1012" s="39"/>
      <c r="D1012" s="40"/>
      <c r="E1012" s="40"/>
      <c r="F1012" s="39"/>
    </row>
    <row r="1013" spans="3:6" ht="35.1" customHeight="1">
      <c r="C1013" s="39"/>
      <c r="D1013" s="40"/>
      <c r="E1013" s="40"/>
      <c r="F1013" s="39"/>
    </row>
    <row r="1014" spans="3:6" ht="35.1" customHeight="1">
      <c r="C1014" s="39"/>
      <c r="D1014" s="40"/>
      <c r="E1014" s="40"/>
      <c r="F1014" s="39"/>
    </row>
    <row r="1015" spans="3:6" ht="35.1" customHeight="1">
      <c r="C1015" s="39"/>
      <c r="D1015" s="40"/>
      <c r="E1015" s="40"/>
      <c r="F1015" s="39"/>
    </row>
    <row r="1016" spans="3:6" ht="35.1" customHeight="1">
      <c r="C1016" s="39"/>
      <c r="D1016" s="40"/>
      <c r="E1016" s="40"/>
      <c r="F1016" s="39"/>
    </row>
    <row r="1017" spans="3:6" ht="35.1" customHeight="1">
      <c r="C1017" s="39"/>
      <c r="D1017" s="40"/>
      <c r="E1017" s="40"/>
      <c r="F1017" s="39"/>
    </row>
    <row r="1018" spans="3:6" ht="35.1" customHeight="1">
      <c r="C1018" s="39"/>
      <c r="D1018" s="40"/>
      <c r="E1018" s="40"/>
      <c r="F1018" s="39"/>
    </row>
    <row r="1019" spans="3:6" ht="35.1" customHeight="1">
      <c r="C1019" s="39"/>
      <c r="D1019" s="40"/>
      <c r="E1019" s="40"/>
      <c r="F1019" s="39"/>
    </row>
    <row r="1020" spans="3:6" ht="35.1" customHeight="1">
      <c r="C1020" s="39"/>
      <c r="D1020" s="40"/>
      <c r="E1020" s="40"/>
      <c r="F1020" s="39"/>
    </row>
    <row r="1021" spans="3:6" ht="35.1" customHeight="1">
      <c r="C1021" s="39"/>
      <c r="D1021" s="40"/>
      <c r="E1021" s="40"/>
      <c r="F1021" s="39"/>
    </row>
    <row r="1022" spans="3:6" ht="35.1" customHeight="1">
      <c r="C1022" s="39"/>
      <c r="D1022" s="40"/>
      <c r="E1022" s="40"/>
      <c r="F1022" s="39"/>
    </row>
    <row r="1023" spans="3:6" ht="35.1" customHeight="1">
      <c r="C1023" s="39"/>
      <c r="D1023" s="40"/>
      <c r="E1023" s="40"/>
      <c r="F1023" s="39"/>
    </row>
    <row r="1024" spans="3:6" ht="35.1" customHeight="1">
      <c r="C1024" s="39"/>
      <c r="D1024" s="40"/>
      <c r="E1024" s="40"/>
      <c r="F1024" s="39"/>
    </row>
    <row r="1025" spans="3:6" ht="35.1" customHeight="1">
      <c r="C1025" s="39"/>
      <c r="D1025" s="40"/>
      <c r="E1025" s="40"/>
      <c r="F1025" s="39"/>
    </row>
    <row r="1026" spans="3:6" ht="35.1" customHeight="1">
      <c r="C1026" s="39"/>
      <c r="D1026" s="40"/>
      <c r="E1026" s="40"/>
      <c r="F1026" s="39"/>
    </row>
    <row r="1027" spans="3:6" ht="35.1" customHeight="1">
      <c r="C1027" s="39"/>
      <c r="D1027" s="40"/>
      <c r="E1027" s="40"/>
      <c r="F1027" s="39"/>
    </row>
    <row r="1028" spans="3:6" ht="35.1" customHeight="1">
      <c r="C1028" s="39"/>
      <c r="D1028" s="40"/>
      <c r="E1028" s="40"/>
      <c r="F1028" s="39"/>
    </row>
    <row r="1029" spans="3:6" ht="35.1" customHeight="1">
      <c r="C1029" s="39"/>
      <c r="D1029" s="40"/>
      <c r="E1029" s="40"/>
      <c r="F1029" s="39"/>
    </row>
    <row r="1030" spans="3:6" ht="35.1" customHeight="1">
      <c r="C1030" s="39"/>
      <c r="D1030" s="40"/>
      <c r="E1030" s="40"/>
      <c r="F1030" s="39"/>
    </row>
    <row r="1031" spans="3:6" ht="35.1" customHeight="1">
      <c r="C1031" s="39"/>
      <c r="D1031" s="40"/>
      <c r="E1031" s="40"/>
      <c r="F1031" s="39"/>
    </row>
    <row r="1032" spans="3:6" ht="35.1" customHeight="1">
      <c r="C1032" s="39"/>
      <c r="D1032" s="40"/>
      <c r="E1032" s="40"/>
      <c r="F1032" s="39"/>
    </row>
    <row r="1033" spans="3:6" ht="35.1" customHeight="1">
      <c r="C1033" s="39"/>
      <c r="D1033" s="40"/>
      <c r="E1033" s="40"/>
      <c r="F1033" s="39"/>
    </row>
    <row r="1034" spans="3:6" ht="35.1" customHeight="1">
      <c r="C1034" s="39"/>
      <c r="D1034" s="40"/>
      <c r="E1034" s="40"/>
      <c r="F1034" s="39"/>
    </row>
    <row r="1035" spans="3:6" ht="35.1" customHeight="1">
      <c r="C1035" s="39"/>
      <c r="D1035" s="40"/>
      <c r="E1035" s="40"/>
      <c r="F1035" s="39"/>
    </row>
    <row r="1036" spans="3:6" ht="35.1" customHeight="1">
      <c r="C1036" s="39"/>
      <c r="D1036" s="40"/>
      <c r="E1036" s="40"/>
      <c r="F1036" s="39"/>
    </row>
    <row r="1037" spans="3:6" ht="35.1" customHeight="1">
      <c r="C1037" s="39"/>
      <c r="D1037" s="40"/>
      <c r="E1037" s="40"/>
      <c r="F1037" s="39"/>
    </row>
    <row r="1038" spans="3:6" ht="35.1" customHeight="1">
      <c r="C1038" s="39"/>
      <c r="D1038" s="40"/>
      <c r="E1038" s="40"/>
      <c r="F1038" s="39"/>
    </row>
    <row r="1039" spans="3:6" ht="35.1" customHeight="1">
      <c r="C1039" s="39"/>
      <c r="D1039" s="40"/>
      <c r="E1039" s="40"/>
      <c r="F1039" s="39"/>
    </row>
    <row r="1040" spans="3:6" ht="35.1" customHeight="1">
      <c r="C1040" s="39"/>
      <c r="D1040" s="40"/>
      <c r="E1040" s="40"/>
      <c r="F1040" s="39"/>
    </row>
    <row r="1041" spans="3:6" ht="35.1" customHeight="1">
      <c r="C1041" s="39"/>
      <c r="D1041" s="40"/>
      <c r="E1041" s="40"/>
      <c r="F1041" s="39"/>
    </row>
    <row r="1042" spans="3:6" ht="35.1" customHeight="1">
      <c r="C1042" s="39"/>
      <c r="D1042" s="40"/>
      <c r="E1042" s="40"/>
      <c r="F1042" s="39"/>
    </row>
    <row r="1043" spans="3:6" ht="35.1" customHeight="1">
      <c r="C1043" s="39"/>
      <c r="D1043" s="40"/>
      <c r="E1043" s="40"/>
      <c r="F1043" s="39"/>
    </row>
    <row r="1044" spans="3:6" ht="35.1" customHeight="1">
      <c r="C1044" s="39"/>
      <c r="D1044" s="40"/>
      <c r="E1044" s="40"/>
      <c r="F1044" s="39"/>
    </row>
    <row r="1045" spans="3:6" ht="35.1" customHeight="1">
      <c r="C1045" s="39"/>
      <c r="D1045" s="40"/>
      <c r="E1045" s="40"/>
      <c r="F1045" s="39"/>
    </row>
    <row r="1046" spans="3:6" ht="35.1" customHeight="1">
      <c r="C1046" s="39"/>
      <c r="D1046" s="40"/>
      <c r="E1046" s="40"/>
      <c r="F1046" s="39"/>
    </row>
    <row r="1047" spans="3:6" ht="35.1" customHeight="1">
      <c r="C1047" s="39"/>
      <c r="D1047" s="40"/>
      <c r="E1047" s="40"/>
      <c r="F1047" s="39"/>
    </row>
    <row r="1048" spans="3:6" ht="35.1" customHeight="1">
      <c r="C1048" s="39"/>
      <c r="D1048" s="40"/>
      <c r="E1048" s="40"/>
      <c r="F1048" s="39"/>
    </row>
    <row r="1049" spans="3:6" ht="35.1" customHeight="1">
      <c r="C1049" s="39"/>
      <c r="D1049" s="40"/>
      <c r="E1049" s="40"/>
      <c r="F1049" s="39"/>
    </row>
    <row r="1050" spans="3:6" ht="35.1" customHeight="1">
      <c r="C1050" s="39"/>
      <c r="D1050" s="40"/>
      <c r="E1050" s="40"/>
      <c r="F1050" s="39"/>
    </row>
    <row r="1051" spans="3:6" ht="35.1" customHeight="1">
      <c r="C1051" s="39"/>
      <c r="D1051" s="40"/>
      <c r="E1051" s="40"/>
      <c r="F1051" s="39"/>
    </row>
    <row r="1052" spans="3:6" ht="35.1" customHeight="1">
      <c r="C1052" s="39"/>
      <c r="D1052" s="40"/>
      <c r="E1052" s="40"/>
      <c r="F1052" s="39"/>
    </row>
    <row r="1053" spans="3:6" ht="35.1" customHeight="1">
      <c r="C1053" s="39"/>
      <c r="D1053" s="40"/>
      <c r="E1053" s="40"/>
      <c r="F1053" s="39"/>
    </row>
    <row r="1054" spans="3:6" ht="35.1" customHeight="1">
      <c r="C1054" s="39"/>
      <c r="D1054" s="40"/>
      <c r="E1054" s="40"/>
      <c r="F1054" s="39"/>
    </row>
    <row r="1055" spans="3:6" ht="35.1" customHeight="1">
      <c r="C1055" s="39"/>
      <c r="D1055" s="40"/>
      <c r="E1055" s="40"/>
      <c r="F1055" s="39"/>
    </row>
    <row r="1056" spans="3:6" ht="35.1" customHeight="1">
      <c r="C1056" s="39"/>
      <c r="D1056" s="40"/>
      <c r="E1056" s="40"/>
      <c r="F1056" s="39"/>
    </row>
    <row r="1057" spans="3:6" ht="35.1" customHeight="1">
      <c r="C1057" s="39"/>
      <c r="D1057" s="40"/>
      <c r="E1057" s="40"/>
      <c r="F1057" s="39"/>
    </row>
    <row r="1058" spans="3:6" ht="35.1" customHeight="1">
      <c r="C1058" s="39"/>
      <c r="D1058" s="40"/>
      <c r="E1058" s="40"/>
      <c r="F1058" s="39"/>
    </row>
    <row r="1059" spans="3:6" ht="35.1" customHeight="1">
      <c r="C1059" s="39"/>
      <c r="D1059" s="40"/>
      <c r="E1059" s="40"/>
      <c r="F1059" s="39"/>
    </row>
    <row r="1060" spans="3:6" ht="35.1" customHeight="1">
      <c r="C1060" s="39"/>
      <c r="D1060" s="40"/>
      <c r="E1060" s="40"/>
      <c r="F1060" s="39"/>
    </row>
    <row r="1061" spans="3:6" ht="35.1" customHeight="1">
      <c r="C1061" s="39"/>
      <c r="D1061" s="40"/>
      <c r="E1061" s="40"/>
      <c r="F1061" s="39"/>
    </row>
    <row r="1062" spans="3:6" ht="35.1" customHeight="1">
      <c r="C1062" s="39"/>
      <c r="D1062" s="40"/>
      <c r="E1062" s="40"/>
      <c r="F1062" s="39"/>
    </row>
    <row r="1063" spans="3:6" ht="35.1" customHeight="1">
      <c r="C1063" s="39"/>
      <c r="D1063" s="40"/>
      <c r="E1063" s="40"/>
      <c r="F1063" s="39"/>
    </row>
    <row r="1064" spans="3:6" ht="35.1" customHeight="1">
      <c r="C1064" s="39"/>
      <c r="D1064" s="40"/>
      <c r="E1064" s="40"/>
      <c r="F1064" s="39"/>
    </row>
    <row r="1065" spans="3:6" ht="35.1" customHeight="1">
      <c r="C1065" s="39"/>
      <c r="D1065" s="40"/>
      <c r="E1065" s="40"/>
      <c r="F1065" s="39"/>
    </row>
    <row r="1066" spans="3:6" ht="35.1" customHeight="1">
      <c r="C1066" s="39"/>
      <c r="D1066" s="40"/>
      <c r="E1066" s="40"/>
      <c r="F1066" s="39"/>
    </row>
    <row r="1067" spans="3:6" ht="35.1" customHeight="1">
      <c r="C1067" s="39"/>
      <c r="D1067" s="40"/>
      <c r="E1067" s="40"/>
      <c r="F1067" s="39"/>
    </row>
    <row r="1068" spans="3:6" ht="35.1" customHeight="1">
      <c r="C1068" s="39"/>
      <c r="D1068" s="40"/>
      <c r="E1068" s="40"/>
      <c r="F1068" s="39"/>
    </row>
    <row r="1069" spans="3:6" ht="35.1" customHeight="1">
      <c r="C1069" s="39"/>
      <c r="D1069" s="40"/>
      <c r="E1069" s="40"/>
      <c r="F1069" s="39"/>
    </row>
    <row r="1070" spans="3:6" ht="35.1" customHeight="1">
      <c r="C1070" s="39"/>
      <c r="D1070" s="40"/>
      <c r="E1070" s="40"/>
      <c r="F1070" s="39"/>
    </row>
    <row r="1071" spans="3:6" ht="35.1" customHeight="1">
      <c r="C1071" s="39"/>
      <c r="D1071" s="40"/>
      <c r="E1071" s="40"/>
      <c r="F1071" s="39"/>
    </row>
    <row r="1072" spans="3:6" ht="35.1" customHeight="1">
      <c r="C1072" s="39"/>
      <c r="D1072" s="40"/>
      <c r="E1072" s="40"/>
      <c r="F1072" s="39"/>
    </row>
    <row r="1073" spans="3:6" ht="35.1" customHeight="1">
      <c r="C1073" s="39"/>
      <c r="D1073" s="40"/>
      <c r="E1073" s="40"/>
      <c r="F1073" s="39"/>
    </row>
    <row r="1074" spans="3:6" ht="35.1" customHeight="1">
      <c r="C1074" s="39"/>
      <c r="D1074" s="40"/>
      <c r="E1074" s="40"/>
      <c r="F1074" s="39"/>
    </row>
    <row r="1075" spans="3:6" ht="35.1" customHeight="1">
      <c r="C1075" s="39"/>
      <c r="D1075" s="40"/>
      <c r="E1075" s="40"/>
      <c r="F1075" s="39"/>
    </row>
    <row r="1076" spans="3:6" ht="35.1" customHeight="1">
      <c r="C1076" s="39"/>
      <c r="D1076" s="40"/>
      <c r="E1076" s="40"/>
      <c r="F1076" s="39"/>
    </row>
    <row r="1077" spans="3:6" ht="35.1" customHeight="1">
      <c r="C1077" s="39"/>
      <c r="D1077" s="40"/>
      <c r="E1077" s="40"/>
      <c r="F1077" s="39"/>
    </row>
    <row r="1078" spans="3:6" ht="35.1" customHeight="1">
      <c r="C1078" s="39"/>
      <c r="D1078" s="40"/>
      <c r="E1078" s="40"/>
      <c r="F1078" s="39"/>
    </row>
    <row r="1079" spans="3:6" ht="35.1" customHeight="1">
      <c r="C1079" s="39"/>
      <c r="D1079" s="40"/>
      <c r="E1079" s="40"/>
      <c r="F1079" s="39"/>
    </row>
    <row r="1080" spans="3:6" ht="35.1" customHeight="1">
      <c r="C1080" s="39"/>
      <c r="D1080" s="40"/>
      <c r="E1080" s="40"/>
      <c r="F1080" s="39"/>
    </row>
    <row r="1081" spans="3:6" ht="35.1" customHeight="1">
      <c r="C1081" s="39"/>
      <c r="D1081" s="40"/>
      <c r="E1081" s="40"/>
      <c r="F1081" s="39"/>
    </row>
    <row r="1082" spans="3:6" ht="35.1" customHeight="1">
      <c r="C1082" s="39"/>
      <c r="D1082" s="40"/>
      <c r="E1082" s="40"/>
      <c r="F1082" s="39"/>
    </row>
    <row r="1083" spans="3:6" ht="35.1" customHeight="1">
      <c r="C1083" s="39"/>
      <c r="D1083" s="40"/>
      <c r="E1083" s="40"/>
      <c r="F1083" s="39"/>
    </row>
    <row r="1084" spans="3:6" ht="35.1" customHeight="1">
      <c r="C1084" s="39"/>
      <c r="D1084" s="40"/>
      <c r="E1084" s="40"/>
      <c r="F1084" s="39"/>
    </row>
    <row r="1085" spans="3:6" ht="35.1" customHeight="1">
      <c r="C1085" s="39"/>
      <c r="D1085" s="40"/>
      <c r="E1085" s="40"/>
      <c r="F1085" s="39"/>
    </row>
    <row r="1086" spans="3:6" ht="35.1" customHeight="1">
      <c r="C1086" s="39"/>
      <c r="D1086" s="40"/>
      <c r="E1086" s="40"/>
      <c r="F1086" s="39"/>
    </row>
    <row r="1087" spans="3:6" ht="35.1" customHeight="1">
      <c r="C1087" s="39"/>
      <c r="D1087" s="40"/>
      <c r="E1087" s="40"/>
      <c r="F1087" s="39"/>
    </row>
    <row r="1088" spans="3:6" ht="35.1" customHeight="1">
      <c r="C1088" s="39"/>
      <c r="D1088" s="40"/>
      <c r="E1088" s="40"/>
      <c r="F1088" s="39"/>
    </row>
    <row r="1089" spans="3:6" ht="35.1" customHeight="1">
      <c r="C1089" s="39"/>
      <c r="D1089" s="40"/>
      <c r="E1089" s="40"/>
      <c r="F1089" s="39"/>
    </row>
    <row r="1090" spans="3:6" ht="35.1" customHeight="1">
      <c r="C1090" s="39"/>
      <c r="D1090" s="40"/>
      <c r="E1090" s="40"/>
      <c r="F1090" s="39"/>
    </row>
    <row r="1091" spans="3:6" ht="35.1" customHeight="1">
      <c r="C1091" s="39"/>
      <c r="D1091" s="40"/>
      <c r="E1091" s="40"/>
      <c r="F1091" s="39"/>
    </row>
    <row r="1092" spans="3:6" ht="35.1" customHeight="1">
      <c r="C1092" s="39"/>
      <c r="D1092" s="40"/>
      <c r="E1092" s="40"/>
      <c r="F1092" s="39"/>
    </row>
    <row r="1093" spans="3:6" ht="35.1" customHeight="1">
      <c r="C1093" s="39"/>
      <c r="D1093" s="40"/>
      <c r="E1093" s="40"/>
      <c r="F1093" s="39"/>
    </row>
    <row r="1094" spans="3:6" ht="35.1" customHeight="1">
      <c r="C1094" s="39"/>
      <c r="D1094" s="40"/>
      <c r="E1094" s="40"/>
      <c r="F1094" s="39"/>
    </row>
    <row r="1095" spans="3:6" ht="35.1" customHeight="1">
      <c r="C1095" s="39"/>
      <c r="D1095" s="40"/>
      <c r="E1095" s="40"/>
      <c r="F1095" s="39"/>
    </row>
    <row r="1096" spans="3:6" ht="35.1" customHeight="1">
      <c r="C1096" s="39"/>
      <c r="D1096" s="40"/>
      <c r="E1096" s="40"/>
      <c r="F1096" s="39"/>
    </row>
    <row r="1097" spans="3:6" ht="35.1" customHeight="1">
      <c r="C1097" s="39"/>
      <c r="D1097" s="40"/>
      <c r="E1097" s="40"/>
      <c r="F1097" s="39"/>
    </row>
    <row r="1098" spans="3:6" ht="35.1" customHeight="1">
      <c r="C1098" s="39"/>
      <c r="D1098" s="40"/>
      <c r="E1098" s="40"/>
      <c r="F1098" s="39"/>
    </row>
    <row r="1099" spans="3:6" ht="35.1" customHeight="1">
      <c r="C1099" s="39"/>
      <c r="D1099" s="40"/>
      <c r="E1099" s="40"/>
      <c r="F1099" s="39"/>
    </row>
    <row r="1100" spans="3:6" ht="35.1" customHeight="1">
      <c r="C1100" s="39"/>
      <c r="D1100" s="40"/>
      <c r="E1100" s="40"/>
      <c r="F1100" s="39"/>
    </row>
    <row r="1101" spans="3:6" ht="35.1" customHeight="1">
      <c r="C1101" s="39"/>
      <c r="D1101" s="40"/>
      <c r="E1101" s="40"/>
      <c r="F1101" s="39"/>
    </row>
    <row r="1102" spans="3:6" ht="35.1" customHeight="1">
      <c r="C1102" s="39"/>
      <c r="D1102" s="40"/>
      <c r="E1102" s="40"/>
      <c r="F1102" s="39"/>
    </row>
    <row r="1103" spans="3:6" ht="35.1" customHeight="1">
      <c r="C1103" s="39"/>
      <c r="D1103" s="40"/>
      <c r="E1103" s="40"/>
      <c r="F1103" s="39"/>
    </row>
    <row r="1104" spans="3:6" ht="35.1" customHeight="1">
      <c r="C1104" s="39"/>
      <c r="D1104" s="40"/>
      <c r="E1104" s="40"/>
      <c r="F1104" s="39"/>
    </row>
    <row r="1105" spans="3:6" ht="35.1" customHeight="1">
      <c r="C1105" s="39"/>
      <c r="D1105" s="40"/>
      <c r="E1105" s="40"/>
      <c r="F1105" s="39"/>
    </row>
    <row r="1106" spans="3:6" ht="35.1" customHeight="1">
      <c r="C1106" s="39"/>
      <c r="D1106" s="40"/>
      <c r="E1106" s="40"/>
      <c r="F1106" s="39"/>
    </row>
    <row r="1107" spans="3:6" ht="35.1" customHeight="1">
      <c r="C1107" s="39"/>
      <c r="D1107" s="40"/>
      <c r="E1107" s="40"/>
      <c r="F1107" s="39"/>
    </row>
    <row r="1108" spans="3:6" ht="35.1" customHeight="1">
      <c r="C1108" s="39"/>
      <c r="D1108" s="40"/>
      <c r="E1108" s="40"/>
      <c r="F1108" s="39"/>
    </row>
    <row r="1109" spans="3:6" ht="35.1" customHeight="1">
      <c r="C1109" s="39"/>
      <c r="D1109" s="40"/>
      <c r="E1109" s="40"/>
      <c r="F1109" s="39"/>
    </row>
    <row r="1110" spans="3:6" ht="35.1" customHeight="1">
      <c r="C1110" s="39"/>
      <c r="D1110" s="40"/>
      <c r="E1110" s="40"/>
      <c r="F1110" s="39"/>
    </row>
    <row r="1111" spans="3:6" ht="35.1" customHeight="1">
      <c r="C1111" s="39"/>
      <c r="D1111" s="40"/>
      <c r="E1111" s="40"/>
      <c r="F1111" s="39"/>
    </row>
    <row r="1112" spans="3:6" ht="35.1" customHeight="1">
      <c r="C1112" s="39"/>
      <c r="D1112" s="40"/>
      <c r="E1112" s="40"/>
      <c r="F1112" s="39"/>
    </row>
    <row r="1113" spans="3:6" ht="35.1" customHeight="1">
      <c r="C1113" s="39"/>
      <c r="D1113" s="40"/>
      <c r="E1113" s="40"/>
      <c r="F1113" s="39"/>
    </row>
    <row r="1114" spans="3:6" ht="35.1" customHeight="1">
      <c r="C1114" s="39"/>
      <c r="D1114" s="40"/>
      <c r="E1114" s="40"/>
      <c r="F1114" s="39"/>
    </row>
    <row r="1115" spans="3:6" ht="35.1" customHeight="1">
      <c r="C1115" s="39"/>
      <c r="D1115" s="40"/>
      <c r="E1115" s="40"/>
      <c r="F1115" s="39"/>
    </row>
    <row r="1116" spans="3:6" ht="35.1" customHeight="1">
      <c r="C1116" s="39"/>
      <c r="D1116" s="40"/>
      <c r="E1116" s="40"/>
      <c r="F1116" s="39"/>
    </row>
    <row r="1117" spans="3:6" ht="35.1" customHeight="1">
      <c r="C1117" s="39"/>
      <c r="D1117" s="40"/>
      <c r="E1117" s="40"/>
      <c r="F1117" s="39"/>
    </row>
    <row r="1118" spans="3:6" ht="35.1" customHeight="1">
      <c r="C1118" s="39"/>
      <c r="D1118" s="40"/>
      <c r="E1118" s="40"/>
      <c r="F1118" s="39"/>
    </row>
    <row r="1119" spans="3:6" ht="35.1" customHeight="1">
      <c r="C1119" s="39"/>
      <c r="D1119" s="40"/>
      <c r="E1119" s="40"/>
      <c r="F1119" s="39"/>
    </row>
    <row r="1120" spans="3:6" ht="35.1" customHeight="1">
      <c r="C1120" s="39"/>
      <c r="D1120" s="40"/>
      <c r="E1120" s="40"/>
      <c r="F1120" s="39"/>
    </row>
    <row r="1121" spans="3:6" ht="35.1" customHeight="1">
      <c r="C1121" s="39"/>
      <c r="D1121" s="40"/>
      <c r="E1121" s="40"/>
      <c r="F1121" s="39"/>
    </row>
    <row r="1122" spans="3:6" ht="35.1" customHeight="1">
      <c r="C1122" s="39"/>
      <c r="D1122" s="40"/>
      <c r="E1122" s="40"/>
      <c r="F1122" s="39"/>
    </row>
    <row r="1123" spans="3:6" ht="35.1" customHeight="1">
      <c r="C1123" s="39"/>
      <c r="D1123" s="40"/>
      <c r="E1123" s="40"/>
      <c r="F1123" s="39"/>
    </row>
    <row r="1124" spans="3:6" ht="35.1" customHeight="1">
      <c r="C1124" s="39"/>
      <c r="D1124" s="40"/>
      <c r="E1124" s="40"/>
      <c r="F1124" s="39"/>
    </row>
    <row r="1125" spans="3:6" ht="35.1" customHeight="1">
      <c r="C1125" s="39"/>
      <c r="D1125" s="40"/>
      <c r="E1125" s="40"/>
      <c r="F1125" s="39"/>
    </row>
    <row r="1126" spans="3:6" ht="35.1" customHeight="1">
      <c r="C1126" s="39"/>
      <c r="D1126" s="40"/>
      <c r="E1126" s="40"/>
      <c r="F1126" s="39"/>
    </row>
    <row r="1127" spans="3:6" ht="35.1" customHeight="1">
      <c r="C1127" s="39"/>
      <c r="D1127" s="40"/>
      <c r="E1127" s="40"/>
      <c r="F1127" s="39"/>
    </row>
    <row r="1128" spans="3:6" ht="35.1" customHeight="1">
      <c r="C1128" s="39"/>
      <c r="D1128" s="40"/>
      <c r="E1128" s="40"/>
      <c r="F1128" s="39"/>
    </row>
    <row r="1129" spans="3:6" ht="35.1" customHeight="1">
      <c r="C1129" s="39"/>
      <c r="D1129" s="40"/>
      <c r="E1129" s="40"/>
      <c r="F1129" s="39"/>
    </row>
    <row r="1130" spans="3:6" ht="35.1" customHeight="1">
      <c r="C1130" s="39"/>
      <c r="D1130" s="40"/>
      <c r="E1130" s="40"/>
      <c r="F1130" s="39"/>
    </row>
    <row r="1131" spans="3:6" ht="35.1" customHeight="1">
      <c r="C1131" s="39"/>
      <c r="D1131" s="40"/>
      <c r="E1131" s="40"/>
      <c r="F1131" s="39"/>
    </row>
    <row r="1132" spans="3:6" ht="35.1" customHeight="1">
      <c r="C1132" s="39"/>
      <c r="D1132" s="40"/>
      <c r="E1132" s="40"/>
      <c r="F1132" s="39"/>
    </row>
    <row r="1133" spans="3:6" ht="35.1" customHeight="1">
      <c r="C1133" s="39"/>
      <c r="D1133" s="40"/>
      <c r="E1133" s="40"/>
      <c r="F1133" s="39"/>
    </row>
    <row r="1134" spans="3:6" ht="35.1" customHeight="1">
      <c r="C1134" s="39"/>
      <c r="D1134" s="40"/>
      <c r="E1134" s="40"/>
      <c r="F1134" s="39"/>
    </row>
    <row r="1135" spans="3:6" ht="35.1" customHeight="1">
      <c r="C1135" s="39"/>
      <c r="D1135" s="40"/>
      <c r="E1135" s="40"/>
      <c r="F1135" s="39"/>
    </row>
    <row r="1136" spans="3:6" ht="35.1" customHeight="1">
      <c r="C1136" s="39"/>
      <c r="D1136" s="40"/>
      <c r="E1136" s="40"/>
      <c r="F1136" s="39"/>
    </row>
    <row r="1137" spans="3:6" ht="35.1" customHeight="1">
      <c r="C1137" s="39"/>
      <c r="D1137" s="40"/>
      <c r="E1137" s="40"/>
      <c r="F1137" s="39"/>
    </row>
    <row r="1138" spans="3:6" ht="35.1" customHeight="1">
      <c r="C1138" s="39"/>
      <c r="D1138" s="40"/>
      <c r="E1138" s="40"/>
      <c r="F1138" s="39"/>
    </row>
    <row r="1139" spans="3:6" ht="35.1" customHeight="1">
      <c r="C1139" s="39"/>
      <c r="D1139" s="40"/>
      <c r="E1139" s="40"/>
      <c r="F1139" s="39"/>
    </row>
    <row r="1140" spans="3:6" ht="35.1" customHeight="1">
      <c r="C1140" s="39"/>
      <c r="D1140" s="40"/>
      <c r="E1140" s="40"/>
      <c r="F1140" s="39"/>
    </row>
    <row r="1141" spans="3:6" ht="35.1" customHeight="1">
      <c r="C1141" s="39"/>
      <c r="D1141" s="40"/>
      <c r="E1141" s="40"/>
      <c r="F1141" s="39"/>
    </row>
    <row r="1142" spans="3:6" ht="35.1" customHeight="1">
      <c r="C1142" s="39"/>
      <c r="D1142" s="40"/>
      <c r="E1142" s="40"/>
      <c r="F1142" s="39"/>
    </row>
    <row r="1143" spans="3:6" ht="35.1" customHeight="1">
      <c r="C1143" s="39"/>
      <c r="D1143" s="40"/>
      <c r="E1143" s="40"/>
      <c r="F1143" s="39"/>
    </row>
    <row r="1144" spans="3:6" ht="35.1" customHeight="1">
      <c r="C1144" s="39"/>
      <c r="D1144" s="40"/>
      <c r="E1144" s="40"/>
      <c r="F1144" s="39"/>
    </row>
    <row r="1145" spans="3:6" ht="35.1" customHeight="1">
      <c r="C1145" s="39"/>
      <c r="D1145" s="40"/>
      <c r="E1145" s="40"/>
      <c r="F1145" s="39"/>
    </row>
    <row r="1146" spans="3:6" ht="35.1" customHeight="1">
      <c r="C1146" s="39"/>
      <c r="D1146" s="40"/>
      <c r="E1146" s="40"/>
      <c r="F1146" s="39"/>
    </row>
    <row r="1147" spans="3:6" ht="35.1" customHeight="1">
      <c r="C1147" s="39"/>
      <c r="D1147" s="40"/>
      <c r="E1147" s="40"/>
      <c r="F1147" s="39"/>
    </row>
    <row r="1148" spans="3:6" ht="35.1" customHeight="1">
      <c r="C1148" s="39"/>
      <c r="D1148" s="40"/>
      <c r="E1148" s="40"/>
      <c r="F1148" s="39"/>
    </row>
    <row r="1149" spans="3:6" ht="35.1" customHeight="1">
      <c r="C1149" s="39"/>
      <c r="D1149" s="40"/>
      <c r="E1149" s="40"/>
      <c r="F1149" s="39"/>
    </row>
    <row r="1150" spans="3:6" ht="35.1" customHeight="1">
      <c r="C1150" s="39"/>
      <c r="D1150" s="40"/>
      <c r="E1150" s="40"/>
      <c r="F1150" s="39"/>
    </row>
    <row r="1151" spans="3:6" ht="35.1" customHeight="1">
      <c r="C1151" s="39"/>
      <c r="D1151" s="40"/>
      <c r="E1151" s="40"/>
      <c r="F1151" s="39"/>
    </row>
    <row r="1152" spans="3:6" ht="35.1" customHeight="1">
      <c r="C1152" s="39"/>
      <c r="D1152" s="40"/>
      <c r="E1152" s="40"/>
      <c r="F1152" s="39"/>
    </row>
    <row r="1153" spans="3:6" ht="35.1" customHeight="1">
      <c r="C1153" s="39"/>
      <c r="D1153" s="40"/>
      <c r="E1153" s="40"/>
      <c r="F1153" s="39"/>
    </row>
    <row r="1154" spans="3:6" ht="35.1" customHeight="1">
      <c r="C1154" s="39"/>
      <c r="D1154" s="40"/>
      <c r="E1154" s="40"/>
      <c r="F1154" s="39"/>
    </row>
    <row r="1155" spans="3:6" ht="35.1" customHeight="1">
      <c r="C1155" s="39"/>
      <c r="D1155" s="40"/>
      <c r="E1155" s="40"/>
      <c r="F1155" s="39"/>
    </row>
    <row r="1156" spans="3:6" ht="35.1" customHeight="1">
      <c r="C1156" s="39"/>
      <c r="D1156" s="40"/>
      <c r="E1156" s="40"/>
      <c r="F1156" s="39"/>
    </row>
    <row r="1157" spans="3:6" ht="35.1" customHeight="1">
      <c r="C1157" s="39"/>
      <c r="D1157" s="40"/>
      <c r="E1157" s="40"/>
      <c r="F1157" s="39"/>
    </row>
    <row r="1158" spans="3:6" ht="35.1" customHeight="1">
      <c r="C1158" s="39"/>
      <c r="D1158" s="40"/>
      <c r="E1158" s="40"/>
      <c r="F1158" s="39"/>
    </row>
    <row r="1159" spans="3:6" ht="35.1" customHeight="1">
      <c r="C1159" s="39"/>
      <c r="D1159" s="40"/>
      <c r="E1159" s="40"/>
      <c r="F1159" s="39"/>
    </row>
    <row r="1160" spans="3:6" ht="35.1" customHeight="1">
      <c r="C1160" s="39"/>
      <c r="D1160" s="40"/>
      <c r="E1160" s="40"/>
      <c r="F1160" s="39"/>
    </row>
    <row r="1161" spans="3:6" ht="35.1" customHeight="1">
      <c r="C1161" s="39"/>
      <c r="D1161" s="40"/>
      <c r="E1161" s="40"/>
      <c r="F1161" s="39"/>
    </row>
    <row r="1162" spans="3:6" ht="35.1" customHeight="1">
      <c r="C1162" s="39"/>
      <c r="D1162" s="40"/>
      <c r="E1162" s="40"/>
      <c r="F1162" s="39"/>
    </row>
    <row r="1163" spans="3:6" ht="35.1" customHeight="1">
      <c r="C1163" s="39"/>
      <c r="D1163" s="40"/>
      <c r="E1163" s="40"/>
      <c r="F1163" s="39"/>
    </row>
    <row r="1164" spans="3:6" ht="35.1" customHeight="1">
      <c r="C1164" s="39"/>
      <c r="D1164" s="40"/>
      <c r="E1164" s="40"/>
      <c r="F1164" s="39"/>
    </row>
    <row r="1165" spans="3:6" ht="35.1" customHeight="1">
      <c r="C1165" s="39"/>
      <c r="D1165" s="40"/>
      <c r="E1165" s="40"/>
      <c r="F1165" s="39"/>
    </row>
    <row r="1166" spans="3:6" ht="35.1" customHeight="1">
      <c r="C1166" s="39"/>
      <c r="D1166" s="40"/>
      <c r="E1166" s="40"/>
      <c r="F1166" s="39"/>
    </row>
    <row r="1167" spans="3:6" ht="35.1" customHeight="1">
      <c r="C1167" s="39"/>
      <c r="D1167" s="40"/>
      <c r="E1167" s="40"/>
      <c r="F1167" s="39"/>
    </row>
    <row r="1168" spans="3:6" ht="35.1" customHeight="1">
      <c r="C1168" s="39"/>
      <c r="D1168" s="40"/>
      <c r="E1168" s="40"/>
      <c r="F1168" s="39"/>
    </row>
    <row r="1169" spans="3:6" ht="35.1" customHeight="1">
      <c r="C1169" s="39"/>
      <c r="D1169" s="40"/>
      <c r="E1169" s="40"/>
      <c r="F1169" s="39"/>
    </row>
    <row r="1170" spans="3:6" ht="35.1" customHeight="1">
      <c r="C1170" s="39"/>
      <c r="D1170" s="40"/>
      <c r="E1170" s="40"/>
      <c r="F1170" s="39"/>
    </row>
    <row r="1171" spans="3:6" ht="35.1" customHeight="1">
      <c r="C1171" s="39"/>
      <c r="D1171" s="40"/>
      <c r="E1171" s="40"/>
      <c r="F1171" s="39"/>
    </row>
    <row r="1172" spans="3:6" ht="35.1" customHeight="1">
      <c r="C1172" s="39"/>
      <c r="D1172" s="40"/>
      <c r="E1172" s="40"/>
      <c r="F1172" s="39"/>
    </row>
    <row r="1173" spans="3:6" ht="35.1" customHeight="1">
      <c r="C1173" s="39"/>
      <c r="D1173" s="40"/>
      <c r="E1173" s="40"/>
      <c r="F1173" s="39"/>
    </row>
    <row r="1174" spans="3:6" ht="35.1" customHeight="1">
      <c r="C1174" s="39"/>
      <c r="D1174" s="40"/>
      <c r="E1174" s="40"/>
      <c r="F1174" s="39"/>
    </row>
    <row r="1175" spans="3:6" ht="35.1" customHeight="1">
      <c r="C1175" s="39"/>
      <c r="D1175" s="40"/>
      <c r="E1175" s="40"/>
      <c r="F1175" s="39"/>
    </row>
    <row r="1176" spans="3:6" ht="35.1" customHeight="1">
      <c r="C1176" s="39"/>
      <c r="D1176" s="40"/>
      <c r="E1176" s="40"/>
      <c r="F1176" s="39"/>
    </row>
    <row r="1177" spans="3:6" ht="35.1" customHeight="1">
      <c r="C1177" s="39"/>
      <c r="D1177" s="40"/>
      <c r="E1177" s="40"/>
      <c r="F1177" s="39"/>
    </row>
    <row r="1178" spans="3:6" ht="35.1" customHeight="1">
      <c r="C1178" s="39"/>
      <c r="D1178" s="40"/>
      <c r="E1178" s="40"/>
      <c r="F1178" s="39"/>
    </row>
    <row r="1179" spans="3:6" ht="35.1" customHeight="1">
      <c r="C1179" s="39"/>
      <c r="D1179" s="40"/>
      <c r="E1179" s="40"/>
      <c r="F1179" s="39"/>
    </row>
    <row r="1180" spans="3:6" ht="35.1" customHeight="1">
      <c r="C1180" s="39"/>
      <c r="D1180" s="40"/>
      <c r="E1180" s="40"/>
      <c r="F1180" s="39"/>
    </row>
    <row r="1181" spans="3:6" ht="35.1" customHeight="1">
      <c r="C1181" s="39"/>
      <c r="D1181" s="40"/>
      <c r="E1181" s="40"/>
      <c r="F1181" s="39"/>
    </row>
    <row r="1182" spans="3:6" ht="35.1" customHeight="1">
      <c r="C1182" s="39"/>
      <c r="D1182" s="40"/>
      <c r="E1182" s="40"/>
      <c r="F1182" s="39"/>
    </row>
    <row r="1183" spans="3:6" ht="35.1" customHeight="1">
      <c r="C1183" s="39"/>
      <c r="D1183" s="40"/>
      <c r="E1183" s="40"/>
      <c r="F1183" s="39"/>
    </row>
    <row r="1184" spans="3:6" ht="35.1" customHeight="1">
      <c r="C1184" s="39"/>
      <c r="D1184" s="40"/>
      <c r="E1184" s="40"/>
      <c r="F1184" s="39"/>
    </row>
    <row r="1185" spans="3:6" ht="35.1" customHeight="1">
      <c r="C1185" s="39"/>
      <c r="D1185" s="40"/>
      <c r="E1185" s="40"/>
      <c r="F1185" s="39"/>
    </row>
    <row r="1186" spans="3:6" ht="35.1" customHeight="1">
      <c r="C1186" s="39"/>
      <c r="D1186" s="40"/>
      <c r="E1186" s="40"/>
      <c r="F1186" s="39"/>
    </row>
    <row r="1187" spans="3:6" ht="35.1" customHeight="1">
      <c r="C1187" s="39"/>
      <c r="D1187" s="40"/>
      <c r="E1187" s="40"/>
      <c r="F1187" s="39"/>
    </row>
    <row r="1188" spans="3:6" ht="35.1" customHeight="1">
      <c r="C1188" s="39"/>
      <c r="D1188" s="40"/>
      <c r="E1188" s="40"/>
      <c r="F1188" s="39"/>
    </row>
    <row r="1189" spans="3:6" ht="35.1" customHeight="1">
      <c r="C1189" s="39"/>
      <c r="D1189" s="40"/>
      <c r="E1189" s="40"/>
      <c r="F1189" s="39"/>
    </row>
    <row r="1190" spans="3:6" ht="35.1" customHeight="1">
      <c r="C1190" s="39"/>
      <c r="D1190" s="40"/>
      <c r="E1190" s="40"/>
      <c r="F1190" s="39"/>
    </row>
    <row r="1191" spans="3:6" ht="35.1" customHeight="1">
      <c r="C1191" s="39"/>
      <c r="D1191" s="40"/>
      <c r="E1191" s="40"/>
      <c r="F1191" s="39"/>
    </row>
    <row r="1192" spans="3:6" ht="35.1" customHeight="1">
      <c r="C1192" s="39"/>
      <c r="D1192" s="40"/>
      <c r="E1192" s="40"/>
      <c r="F1192" s="39"/>
    </row>
    <row r="1193" spans="3:6" ht="35.1" customHeight="1">
      <c r="C1193" s="39"/>
      <c r="D1193" s="40"/>
      <c r="E1193" s="40"/>
      <c r="F1193" s="39"/>
    </row>
    <row r="1194" spans="3:6" ht="35.1" customHeight="1">
      <c r="C1194" s="39"/>
      <c r="D1194" s="40"/>
      <c r="E1194" s="40"/>
      <c r="F1194" s="39"/>
    </row>
    <row r="1195" spans="3:6" ht="35.1" customHeight="1">
      <c r="C1195" s="39"/>
      <c r="D1195" s="40"/>
      <c r="E1195" s="40"/>
      <c r="F1195" s="39"/>
    </row>
    <row r="1196" spans="3:6" ht="35.1" customHeight="1">
      <c r="C1196" s="39"/>
      <c r="D1196" s="40"/>
      <c r="E1196" s="40"/>
      <c r="F1196" s="39"/>
    </row>
    <row r="1197" spans="3:6" ht="35.1" customHeight="1">
      <c r="C1197" s="39"/>
      <c r="D1197" s="40"/>
      <c r="E1197" s="40"/>
      <c r="F1197" s="39"/>
    </row>
    <row r="1198" spans="3:6" ht="35.1" customHeight="1">
      <c r="C1198" s="39"/>
      <c r="D1198" s="40"/>
      <c r="E1198" s="40"/>
      <c r="F1198" s="39"/>
    </row>
    <row r="1199" spans="3:6" ht="35.1" customHeight="1">
      <c r="C1199" s="39"/>
      <c r="D1199" s="40"/>
      <c r="E1199" s="40"/>
      <c r="F1199" s="39"/>
    </row>
    <row r="1200" spans="3:6" ht="35.1" customHeight="1">
      <c r="C1200" s="39"/>
      <c r="D1200" s="40"/>
      <c r="E1200" s="40"/>
      <c r="F1200" s="39"/>
    </row>
    <row r="1201" spans="3:6" ht="35.1" customHeight="1">
      <c r="C1201" s="39"/>
      <c r="D1201" s="40"/>
      <c r="E1201" s="40"/>
      <c r="F1201" s="39"/>
    </row>
    <row r="1202" spans="3:6" ht="35.1" customHeight="1">
      <c r="C1202" s="39"/>
      <c r="D1202" s="40"/>
      <c r="E1202" s="40"/>
      <c r="F1202" s="39"/>
    </row>
    <row r="1203" spans="3:6" ht="35.1" customHeight="1">
      <c r="C1203" s="39"/>
      <c r="D1203" s="40"/>
      <c r="E1203" s="40"/>
      <c r="F1203" s="39"/>
    </row>
    <row r="1204" spans="3:6" ht="35.1" customHeight="1">
      <c r="C1204" s="39"/>
      <c r="D1204" s="40"/>
      <c r="E1204" s="40"/>
      <c r="F1204" s="39"/>
    </row>
    <row r="1205" spans="3:6" ht="35.1" customHeight="1">
      <c r="C1205" s="39"/>
      <c r="D1205" s="40"/>
      <c r="E1205" s="40"/>
      <c r="F1205" s="39"/>
    </row>
    <row r="1206" spans="3:6" ht="35.1" customHeight="1">
      <c r="C1206" s="39"/>
      <c r="D1206" s="40"/>
      <c r="E1206" s="40"/>
      <c r="F1206" s="39"/>
    </row>
    <row r="1207" spans="3:6" ht="35.1" customHeight="1">
      <c r="C1207" s="39"/>
      <c r="D1207" s="40"/>
      <c r="E1207" s="40"/>
      <c r="F1207" s="39"/>
    </row>
    <row r="1208" spans="3:6" ht="35.1" customHeight="1">
      <c r="C1208" s="39"/>
      <c r="D1208" s="40"/>
      <c r="E1208" s="40"/>
      <c r="F1208" s="39"/>
    </row>
    <row r="1209" spans="3:6" ht="35.1" customHeight="1">
      <c r="C1209" s="39"/>
      <c r="D1209" s="40"/>
      <c r="E1209" s="40"/>
      <c r="F1209" s="39"/>
    </row>
    <row r="1210" spans="3:6" ht="35.1" customHeight="1">
      <c r="C1210" s="39"/>
      <c r="D1210" s="40"/>
      <c r="E1210" s="40"/>
      <c r="F1210" s="39"/>
    </row>
    <row r="1211" spans="3:6" ht="35.1" customHeight="1">
      <c r="C1211" s="39"/>
      <c r="D1211" s="40"/>
      <c r="E1211" s="40"/>
      <c r="F1211" s="39"/>
    </row>
    <row r="1212" spans="3:6" ht="35.1" customHeight="1">
      <c r="C1212" s="39"/>
      <c r="D1212" s="40"/>
      <c r="E1212" s="40"/>
      <c r="F1212" s="39"/>
    </row>
    <row r="1213" spans="3:6" ht="35.1" customHeight="1">
      <c r="C1213" s="39"/>
      <c r="D1213" s="40"/>
      <c r="E1213" s="40"/>
      <c r="F1213" s="39"/>
    </row>
    <row r="1214" spans="3:6" ht="35.1" customHeight="1">
      <c r="C1214" s="39"/>
      <c r="D1214" s="40"/>
      <c r="E1214" s="40"/>
      <c r="F1214" s="39"/>
    </row>
    <row r="1215" spans="3:6" ht="35.1" customHeight="1">
      <c r="C1215" s="39"/>
      <c r="D1215" s="40"/>
      <c r="E1215" s="40"/>
      <c r="F1215" s="39"/>
    </row>
    <row r="1216" spans="3:6" ht="35.1" customHeight="1">
      <c r="C1216" s="39"/>
      <c r="D1216" s="40"/>
      <c r="E1216" s="40"/>
      <c r="F1216" s="39"/>
    </row>
    <row r="1217" spans="3:6" ht="35.1" customHeight="1">
      <c r="C1217" s="39"/>
      <c r="D1217" s="40"/>
      <c r="E1217" s="40"/>
      <c r="F1217" s="39"/>
    </row>
    <row r="1218" spans="3:6" ht="35.1" customHeight="1">
      <c r="C1218" s="39"/>
      <c r="D1218" s="40"/>
      <c r="E1218" s="40"/>
      <c r="F1218" s="39"/>
    </row>
    <row r="1219" spans="3:6" ht="35.1" customHeight="1">
      <c r="C1219" s="39"/>
      <c r="D1219" s="40"/>
      <c r="E1219" s="40"/>
      <c r="F1219" s="39"/>
    </row>
    <row r="1220" spans="3:6" ht="35.1" customHeight="1">
      <c r="C1220" s="39"/>
      <c r="D1220" s="40"/>
      <c r="E1220" s="40"/>
      <c r="F1220" s="39"/>
    </row>
    <row r="1221" spans="3:6" ht="35.1" customHeight="1">
      <c r="C1221" s="39"/>
      <c r="D1221" s="40"/>
      <c r="E1221" s="40"/>
      <c r="F1221" s="39"/>
    </row>
    <row r="1222" spans="3:6" ht="35.1" customHeight="1">
      <c r="C1222" s="39"/>
      <c r="D1222" s="40"/>
      <c r="E1222" s="40"/>
      <c r="F1222" s="39"/>
    </row>
    <row r="1223" spans="3:6" ht="35.1" customHeight="1">
      <c r="C1223" s="39"/>
      <c r="D1223" s="40"/>
      <c r="E1223" s="40"/>
      <c r="F1223" s="39"/>
    </row>
    <row r="1224" spans="3:6" ht="35.1" customHeight="1">
      <c r="C1224" s="39"/>
      <c r="D1224" s="40"/>
      <c r="E1224" s="40"/>
      <c r="F1224" s="39"/>
    </row>
    <row r="1225" spans="3:6" ht="35.1" customHeight="1">
      <c r="C1225" s="39"/>
      <c r="D1225" s="40"/>
      <c r="E1225" s="40"/>
      <c r="F1225" s="39"/>
    </row>
    <row r="1226" spans="3:6" ht="35.1" customHeight="1">
      <c r="C1226" s="39"/>
      <c r="D1226" s="40"/>
      <c r="E1226" s="40"/>
      <c r="F1226" s="39"/>
    </row>
    <row r="1227" spans="3:6" ht="35.1" customHeight="1">
      <c r="C1227" s="39"/>
      <c r="D1227" s="40"/>
      <c r="E1227" s="40"/>
      <c r="F1227" s="39"/>
    </row>
    <row r="1228" spans="3:6" ht="35.1" customHeight="1">
      <c r="C1228" s="39"/>
      <c r="D1228" s="40"/>
      <c r="E1228" s="40"/>
      <c r="F1228" s="39"/>
    </row>
    <row r="1229" spans="3:6" ht="35.1" customHeight="1">
      <c r="C1229" s="39"/>
      <c r="D1229" s="40"/>
      <c r="E1229" s="40"/>
      <c r="F1229" s="39"/>
    </row>
    <row r="1230" spans="3:6" ht="35.1" customHeight="1">
      <c r="C1230" s="39"/>
      <c r="D1230" s="40"/>
      <c r="E1230" s="40"/>
      <c r="F1230" s="39"/>
    </row>
    <row r="1231" spans="3:6" ht="35.1" customHeight="1">
      <c r="C1231" s="39"/>
      <c r="D1231" s="40"/>
      <c r="E1231" s="40"/>
      <c r="F1231" s="39"/>
    </row>
    <row r="1232" spans="3:6" ht="35.1" customHeight="1">
      <c r="C1232" s="39"/>
      <c r="D1232" s="40"/>
      <c r="E1232" s="40"/>
      <c r="F1232" s="39"/>
    </row>
    <row r="1233" spans="3:6" ht="35.1" customHeight="1">
      <c r="C1233" s="39"/>
      <c r="D1233" s="40"/>
      <c r="E1233" s="40"/>
      <c r="F1233" s="39"/>
    </row>
    <row r="1234" spans="3:6" ht="35.1" customHeight="1">
      <c r="C1234" s="39"/>
      <c r="D1234" s="40"/>
      <c r="E1234" s="40"/>
      <c r="F1234" s="39"/>
    </row>
    <row r="1235" spans="3:6" ht="35.1" customHeight="1">
      <c r="C1235" s="39"/>
      <c r="D1235" s="40"/>
      <c r="E1235" s="40"/>
      <c r="F1235" s="39"/>
    </row>
    <row r="1236" spans="3:6" ht="35.1" customHeight="1">
      <c r="C1236" s="39"/>
      <c r="D1236" s="40"/>
      <c r="E1236" s="40"/>
      <c r="F1236" s="39"/>
    </row>
    <row r="1237" spans="3:6" ht="35.1" customHeight="1">
      <c r="C1237" s="39"/>
      <c r="D1237" s="40"/>
      <c r="E1237" s="40"/>
      <c r="F1237" s="39"/>
    </row>
    <row r="1238" spans="3:6" ht="35.1" customHeight="1">
      <c r="C1238" s="39"/>
      <c r="D1238" s="40"/>
      <c r="E1238" s="40"/>
      <c r="F1238" s="39"/>
    </row>
    <row r="1239" spans="3:6" ht="35.1" customHeight="1">
      <c r="C1239" s="39"/>
      <c r="D1239" s="40"/>
      <c r="E1239" s="40"/>
      <c r="F1239" s="39"/>
    </row>
    <row r="1240" spans="3:6" ht="35.1" customHeight="1">
      <c r="C1240" s="39"/>
      <c r="D1240" s="40"/>
      <c r="E1240" s="40"/>
      <c r="F1240" s="39"/>
    </row>
    <row r="1241" spans="3:6" ht="35.1" customHeight="1">
      <c r="C1241" s="39"/>
      <c r="D1241" s="40"/>
      <c r="E1241" s="40"/>
      <c r="F1241" s="39"/>
    </row>
    <row r="1242" spans="3:6" ht="35.1" customHeight="1">
      <c r="C1242" s="39"/>
      <c r="D1242" s="40"/>
      <c r="E1242" s="40"/>
      <c r="F1242" s="39"/>
    </row>
    <row r="1243" spans="3:6" ht="35.1" customHeight="1">
      <c r="C1243" s="39"/>
      <c r="D1243" s="40"/>
      <c r="E1243" s="40"/>
      <c r="F1243" s="39"/>
    </row>
    <row r="1244" spans="3:6" ht="35.1" customHeight="1">
      <c r="C1244" s="39"/>
      <c r="D1244" s="40"/>
      <c r="E1244" s="40"/>
      <c r="F1244" s="39"/>
    </row>
    <row r="1245" spans="3:6" ht="35.1" customHeight="1">
      <c r="C1245" s="39"/>
      <c r="D1245" s="40"/>
      <c r="E1245" s="40"/>
      <c r="F1245" s="39"/>
    </row>
    <row r="1246" spans="3:6" ht="35.1" customHeight="1">
      <c r="C1246" s="39"/>
      <c r="D1246" s="40"/>
      <c r="E1246" s="40"/>
      <c r="F1246" s="39"/>
    </row>
    <row r="1247" spans="3:6" ht="35.1" customHeight="1">
      <c r="C1247" s="39"/>
      <c r="D1247" s="40"/>
      <c r="E1247" s="40"/>
      <c r="F1247" s="39"/>
    </row>
    <row r="1248" spans="3:6" ht="35.1" customHeight="1">
      <c r="C1248" s="39"/>
      <c r="D1248" s="40"/>
      <c r="E1248" s="40"/>
      <c r="F1248" s="39"/>
    </row>
    <row r="1249" spans="3:6" ht="35.1" customHeight="1">
      <c r="C1249" s="39"/>
      <c r="D1249" s="40"/>
      <c r="E1249" s="40"/>
      <c r="F1249" s="39"/>
    </row>
    <row r="1250" spans="3:6" ht="35.1" customHeight="1">
      <c r="C1250" s="39"/>
      <c r="D1250" s="40"/>
      <c r="E1250" s="40"/>
      <c r="F1250" s="39"/>
    </row>
    <row r="1251" spans="3:6" ht="35.1" customHeight="1">
      <c r="C1251" s="39"/>
      <c r="D1251" s="40"/>
      <c r="E1251" s="40"/>
      <c r="F1251" s="39"/>
    </row>
    <row r="1252" spans="3:6" ht="35.1" customHeight="1">
      <c r="C1252" s="39"/>
      <c r="D1252" s="40"/>
      <c r="E1252" s="40"/>
      <c r="F1252" s="39"/>
    </row>
    <row r="1253" spans="3:6" ht="35.1" customHeight="1">
      <c r="C1253" s="39"/>
      <c r="D1253" s="40"/>
      <c r="E1253" s="40"/>
      <c r="F1253" s="39"/>
    </row>
    <row r="1254" spans="3:6" ht="35.1" customHeight="1">
      <c r="C1254" s="39"/>
      <c r="D1254" s="40"/>
      <c r="E1254" s="40"/>
      <c r="F1254" s="39"/>
    </row>
    <row r="1255" spans="3:6" ht="35.1" customHeight="1">
      <c r="C1255" s="39"/>
      <c r="D1255" s="40"/>
      <c r="E1255" s="40"/>
      <c r="F1255" s="39"/>
    </row>
    <row r="1256" spans="3:6" ht="35.1" customHeight="1">
      <c r="C1256" s="39"/>
      <c r="D1256" s="40"/>
      <c r="E1256" s="40"/>
      <c r="F1256" s="39"/>
    </row>
    <row r="1257" spans="3:6" ht="35.1" customHeight="1">
      <c r="C1257" s="39"/>
      <c r="D1257" s="40"/>
      <c r="E1257" s="40"/>
      <c r="F1257" s="39"/>
    </row>
    <row r="1258" spans="3:6" ht="35.1" customHeight="1">
      <c r="C1258" s="39"/>
      <c r="D1258" s="40"/>
      <c r="E1258" s="40"/>
      <c r="F1258" s="39"/>
    </row>
    <row r="1259" spans="3:6" ht="35.1" customHeight="1">
      <c r="C1259" s="39"/>
      <c r="D1259" s="40"/>
      <c r="E1259" s="40"/>
      <c r="F1259" s="39"/>
    </row>
    <row r="1260" spans="3:6" ht="35.1" customHeight="1">
      <c r="C1260" s="39"/>
      <c r="D1260" s="40"/>
      <c r="E1260" s="40"/>
      <c r="F1260" s="39"/>
    </row>
    <row r="1261" spans="3:6" ht="35.1" customHeight="1">
      <c r="C1261" s="39"/>
      <c r="D1261" s="40"/>
      <c r="E1261" s="40"/>
      <c r="F1261" s="39"/>
    </row>
    <row r="1262" spans="3:6" ht="35.1" customHeight="1">
      <c r="C1262" s="39"/>
      <c r="D1262" s="40"/>
      <c r="E1262" s="40"/>
      <c r="F1262" s="39"/>
    </row>
    <row r="1263" spans="3:6" ht="35.1" customHeight="1">
      <c r="C1263" s="39"/>
      <c r="D1263" s="40"/>
      <c r="E1263" s="40"/>
      <c r="F1263" s="39"/>
    </row>
    <row r="1264" spans="3:6" ht="35.1" customHeight="1">
      <c r="C1264" s="39"/>
      <c r="D1264" s="40"/>
      <c r="E1264" s="40"/>
      <c r="F1264" s="39"/>
    </row>
    <row r="1265" spans="3:6" ht="35.1" customHeight="1">
      <c r="C1265" s="39"/>
      <c r="D1265" s="40"/>
      <c r="E1265" s="40"/>
      <c r="F1265" s="39"/>
    </row>
    <row r="1266" spans="3:6" ht="35.1" customHeight="1">
      <c r="C1266" s="39"/>
      <c r="D1266" s="40"/>
      <c r="E1266" s="40"/>
      <c r="F1266" s="39"/>
    </row>
    <row r="1267" spans="3:6" ht="35.1" customHeight="1">
      <c r="C1267" s="39"/>
      <c r="D1267" s="40"/>
      <c r="E1267" s="40"/>
      <c r="F1267" s="39"/>
    </row>
    <row r="1268" spans="3:6" ht="35.1" customHeight="1">
      <c r="C1268" s="39"/>
      <c r="D1268" s="40"/>
      <c r="E1268" s="40"/>
      <c r="F1268" s="39"/>
    </row>
    <row r="1269" spans="3:6" ht="35.1" customHeight="1">
      <c r="C1269" s="39"/>
      <c r="D1269" s="40"/>
      <c r="E1269" s="40"/>
      <c r="F1269" s="39"/>
    </row>
    <row r="1270" spans="3:6" ht="35.1" customHeight="1">
      <c r="C1270" s="39"/>
      <c r="D1270" s="40"/>
      <c r="E1270" s="40"/>
      <c r="F1270" s="39"/>
    </row>
    <row r="1271" spans="3:6" ht="35.1" customHeight="1">
      <c r="C1271" s="39"/>
      <c r="D1271" s="40"/>
      <c r="E1271" s="40"/>
      <c r="F1271" s="39"/>
    </row>
    <row r="1272" spans="3:6" ht="35.1" customHeight="1">
      <c r="C1272" s="39"/>
      <c r="D1272" s="40"/>
      <c r="E1272" s="40"/>
      <c r="F1272" s="39"/>
    </row>
    <row r="1273" spans="3:6" ht="35.1" customHeight="1">
      <c r="C1273" s="39"/>
      <c r="D1273" s="40"/>
      <c r="E1273" s="40"/>
      <c r="F1273" s="39"/>
    </row>
    <row r="1274" spans="3:6" ht="35.1" customHeight="1">
      <c r="C1274" s="39"/>
      <c r="D1274" s="40"/>
      <c r="E1274" s="40"/>
      <c r="F1274" s="39"/>
    </row>
    <row r="1275" spans="3:6" ht="35.1" customHeight="1">
      <c r="C1275" s="39"/>
      <c r="D1275" s="40"/>
      <c r="E1275" s="40"/>
      <c r="F1275" s="39"/>
    </row>
    <row r="1276" spans="3:6" ht="35.1" customHeight="1">
      <c r="C1276" s="39"/>
      <c r="D1276" s="40"/>
      <c r="E1276" s="40"/>
      <c r="F1276" s="39"/>
    </row>
    <row r="1277" spans="3:6" ht="35.1" customHeight="1">
      <c r="C1277" s="39"/>
      <c r="D1277" s="40"/>
      <c r="E1277" s="40"/>
      <c r="F1277" s="39"/>
    </row>
    <row r="1278" spans="3:6" ht="35.1" customHeight="1">
      <c r="C1278" s="39"/>
      <c r="D1278" s="40"/>
      <c r="E1278" s="40"/>
      <c r="F1278" s="39"/>
    </row>
    <row r="1279" spans="3:6" ht="35.1" customHeight="1">
      <c r="C1279" s="39"/>
      <c r="D1279" s="40"/>
      <c r="E1279" s="40"/>
      <c r="F1279" s="39"/>
    </row>
    <row r="1280" spans="3:6" ht="35.1" customHeight="1">
      <c r="C1280" s="39"/>
      <c r="D1280" s="40"/>
      <c r="E1280" s="40"/>
      <c r="F1280" s="39"/>
    </row>
    <row r="1281" spans="3:6" ht="35.1" customHeight="1">
      <c r="C1281" s="39"/>
      <c r="D1281" s="40"/>
      <c r="E1281" s="40"/>
      <c r="F1281" s="39"/>
    </row>
    <row r="1282" spans="3:6" ht="35.1" customHeight="1">
      <c r="C1282" s="39"/>
      <c r="D1282" s="40"/>
      <c r="E1282" s="40"/>
      <c r="F1282" s="39"/>
    </row>
    <row r="1283" spans="3:6" ht="35.1" customHeight="1">
      <c r="C1283" s="39"/>
      <c r="D1283" s="40"/>
      <c r="E1283" s="40"/>
      <c r="F1283" s="39"/>
    </row>
    <row r="1284" spans="3:6" ht="35.1" customHeight="1">
      <c r="C1284" s="39"/>
      <c r="D1284" s="40"/>
      <c r="E1284" s="40"/>
      <c r="F1284" s="39"/>
    </row>
    <row r="1285" spans="3:6" ht="35.1" customHeight="1">
      <c r="C1285" s="39"/>
      <c r="D1285" s="40"/>
      <c r="E1285" s="40"/>
      <c r="F1285" s="39"/>
    </row>
    <row r="1286" spans="3:6" ht="35.1" customHeight="1">
      <c r="C1286" s="39"/>
      <c r="D1286" s="40"/>
      <c r="E1286" s="40"/>
      <c r="F1286" s="39"/>
    </row>
    <row r="1287" spans="3:6" ht="35.1" customHeight="1">
      <c r="C1287" s="39"/>
      <c r="D1287" s="40"/>
      <c r="E1287" s="40"/>
      <c r="F1287" s="39"/>
    </row>
    <row r="1288" spans="3:6" ht="35.1" customHeight="1">
      <c r="C1288" s="39"/>
      <c r="D1288" s="40"/>
      <c r="E1288" s="40"/>
      <c r="F1288" s="39"/>
    </row>
    <row r="1289" spans="3:6" ht="35.1" customHeight="1">
      <c r="C1289" s="39"/>
      <c r="D1289" s="40"/>
      <c r="E1289" s="40"/>
      <c r="F1289" s="39"/>
    </row>
    <row r="1290" spans="3:6" ht="35.1" customHeight="1">
      <c r="C1290" s="39"/>
      <c r="D1290" s="40"/>
      <c r="E1290" s="40"/>
      <c r="F1290" s="39"/>
    </row>
    <row r="1291" spans="3:6" ht="35.1" customHeight="1">
      <c r="C1291" s="39"/>
      <c r="D1291" s="40"/>
      <c r="E1291" s="40"/>
      <c r="F1291" s="39"/>
    </row>
    <row r="1292" spans="3:6" ht="35.1" customHeight="1">
      <c r="C1292" s="39"/>
      <c r="D1292" s="40"/>
      <c r="E1292" s="40"/>
      <c r="F1292" s="39"/>
    </row>
    <row r="1293" spans="3:6" ht="35.1" customHeight="1">
      <c r="C1293" s="39"/>
      <c r="D1293" s="40"/>
      <c r="E1293" s="40"/>
      <c r="F1293" s="39"/>
    </row>
    <row r="1294" spans="3:6" ht="35.1" customHeight="1">
      <c r="C1294" s="39"/>
      <c r="D1294" s="40"/>
      <c r="E1294" s="40"/>
      <c r="F1294" s="39"/>
    </row>
    <row r="1295" spans="3:6" ht="35.1" customHeight="1">
      <c r="C1295" s="39"/>
      <c r="D1295" s="40"/>
      <c r="E1295" s="40"/>
      <c r="F1295" s="39"/>
    </row>
    <row r="1296" spans="3:6" ht="35.1" customHeight="1">
      <c r="C1296" s="39"/>
      <c r="D1296" s="40"/>
      <c r="E1296" s="40"/>
      <c r="F1296" s="39"/>
    </row>
    <row r="1297" spans="3:6" ht="35.1" customHeight="1">
      <c r="C1297" s="39"/>
      <c r="D1297" s="40"/>
      <c r="E1297" s="40"/>
      <c r="F1297" s="39"/>
    </row>
    <row r="1298" spans="3:6" ht="35.1" customHeight="1">
      <c r="C1298" s="39"/>
      <c r="D1298" s="40"/>
      <c r="E1298" s="40"/>
      <c r="F1298" s="39"/>
    </row>
    <row r="1299" spans="3:6" ht="35.1" customHeight="1">
      <c r="C1299" s="39"/>
      <c r="D1299" s="40"/>
      <c r="E1299" s="40"/>
      <c r="F1299" s="39"/>
    </row>
    <row r="1300" spans="3:6" ht="35.1" customHeight="1">
      <c r="C1300" s="39"/>
      <c r="D1300" s="40"/>
      <c r="E1300" s="40"/>
      <c r="F1300" s="39"/>
    </row>
    <row r="1301" spans="3:6" ht="35.1" customHeight="1">
      <c r="C1301" s="39"/>
      <c r="D1301" s="40"/>
      <c r="E1301" s="40"/>
      <c r="F1301" s="39"/>
    </row>
    <row r="1302" spans="3:6" ht="35.1" customHeight="1">
      <c r="C1302" s="39"/>
      <c r="D1302" s="40"/>
      <c r="E1302" s="40"/>
      <c r="F1302" s="39"/>
    </row>
    <row r="1303" spans="3:6" ht="35.1" customHeight="1">
      <c r="C1303" s="39"/>
      <c r="D1303" s="40"/>
      <c r="E1303" s="40"/>
      <c r="F1303" s="39"/>
    </row>
    <row r="1304" spans="3:6" ht="35.1" customHeight="1">
      <c r="C1304" s="39"/>
      <c r="D1304" s="40"/>
      <c r="E1304" s="40"/>
      <c r="F1304" s="39"/>
    </row>
    <row r="1305" spans="3:6" ht="35.1" customHeight="1">
      <c r="C1305" s="39"/>
      <c r="D1305" s="40"/>
      <c r="E1305" s="40"/>
      <c r="F1305" s="39"/>
    </row>
    <row r="1306" spans="3:6" ht="35.1" customHeight="1">
      <c r="C1306" s="39"/>
      <c r="D1306" s="40"/>
      <c r="E1306" s="40"/>
      <c r="F1306" s="39"/>
    </row>
    <row r="1307" spans="3:6" ht="35.1" customHeight="1">
      <c r="C1307" s="39"/>
      <c r="D1307" s="40"/>
      <c r="E1307" s="40"/>
      <c r="F1307" s="39"/>
    </row>
    <row r="1308" spans="3:6" ht="35.1" customHeight="1">
      <c r="C1308" s="39"/>
      <c r="D1308" s="40"/>
      <c r="E1308" s="40"/>
      <c r="F1308" s="39"/>
    </row>
    <row r="1309" spans="3:6" ht="35.1" customHeight="1">
      <c r="C1309" s="39"/>
      <c r="D1309" s="40"/>
      <c r="E1309" s="40"/>
      <c r="F1309" s="39"/>
    </row>
    <row r="1310" spans="3:6" ht="35.1" customHeight="1">
      <c r="C1310" s="39"/>
      <c r="D1310" s="40"/>
      <c r="E1310" s="40"/>
      <c r="F1310" s="39"/>
    </row>
    <row r="1311" spans="3:6" ht="35.1" customHeight="1">
      <c r="C1311" s="39"/>
      <c r="D1311" s="40"/>
      <c r="E1311" s="40"/>
      <c r="F1311" s="39"/>
    </row>
    <row r="1312" spans="3:6" ht="35.1" customHeight="1">
      <c r="C1312" s="39"/>
      <c r="D1312" s="40"/>
      <c r="E1312" s="40"/>
      <c r="F1312" s="39"/>
    </row>
    <row r="1313" spans="3:6" ht="35.1" customHeight="1">
      <c r="C1313" s="39"/>
      <c r="D1313" s="40"/>
      <c r="E1313" s="40"/>
      <c r="F1313" s="39"/>
    </row>
    <row r="1314" spans="3:6" ht="35.1" customHeight="1">
      <c r="C1314" s="39"/>
      <c r="D1314" s="40"/>
      <c r="E1314" s="40"/>
      <c r="F1314" s="39"/>
    </row>
    <row r="1315" spans="3:6" ht="35.1" customHeight="1">
      <c r="C1315" s="39"/>
      <c r="D1315" s="40"/>
      <c r="E1315" s="40"/>
      <c r="F1315" s="39"/>
    </row>
    <row r="1316" spans="3:6" ht="35.1" customHeight="1">
      <c r="C1316" s="39"/>
      <c r="D1316" s="40"/>
      <c r="E1316" s="40"/>
      <c r="F1316" s="39"/>
    </row>
    <row r="1317" spans="3:6" ht="35.1" customHeight="1">
      <c r="C1317" s="39"/>
      <c r="D1317" s="40"/>
      <c r="E1317" s="40"/>
      <c r="F1317" s="39"/>
    </row>
    <row r="1318" spans="3:6" ht="35.1" customHeight="1">
      <c r="C1318" s="39"/>
      <c r="D1318" s="40"/>
      <c r="E1318" s="40"/>
      <c r="F1318" s="39"/>
    </row>
    <row r="1319" spans="3:6" ht="35.1" customHeight="1">
      <c r="C1319" s="39"/>
      <c r="D1319" s="40"/>
      <c r="E1319" s="40"/>
      <c r="F1319" s="39"/>
    </row>
    <row r="1320" spans="3:6" ht="35.1" customHeight="1">
      <c r="C1320" s="39"/>
      <c r="D1320" s="40"/>
      <c r="E1320" s="40"/>
      <c r="F1320" s="39"/>
    </row>
    <row r="1321" spans="3:6" ht="35.1" customHeight="1">
      <c r="C1321" s="39"/>
      <c r="D1321" s="40"/>
      <c r="E1321" s="40"/>
      <c r="F1321" s="39"/>
    </row>
    <row r="1322" spans="3:6" ht="35.1" customHeight="1">
      <c r="C1322" s="39"/>
      <c r="D1322" s="40"/>
      <c r="E1322" s="40"/>
      <c r="F1322" s="39"/>
    </row>
    <row r="1323" spans="3:6" ht="35.1" customHeight="1">
      <c r="C1323" s="39"/>
      <c r="D1323" s="40"/>
      <c r="E1323" s="40"/>
      <c r="F1323" s="39"/>
    </row>
    <row r="1324" spans="3:6" ht="35.1" customHeight="1">
      <c r="C1324" s="39"/>
      <c r="D1324" s="40"/>
      <c r="E1324" s="40"/>
      <c r="F1324" s="39"/>
    </row>
    <row r="1325" spans="3:6" ht="35.1" customHeight="1">
      <c r="C1325" s="39"/>
      <c r="D1325" s="40"/>
      <c r="E1325" s="40"/>
      <c r="F1325" s="39"/>
    </row>
    <row r="1326" spans="3:6" ht="35.1" customHeight="1">
      <c r="C1326" s="39"/>
      <c r="D1326" s="40"/>
      <c r="E1326" s="40"/>
      <c r="F1326" s="39"/>
    </row>
    <row r="1327" spans="3:6" ht="35.1" customHeight="1">
      <c r="C1327" s="39"/>
      <c r="D1327" s="40"/>
      <c r="E1327" s="40"/>
      <c r="F1327" s="39"/>
    </row>
    <row r="1328" spans="3:6" ht="35.1" customHeight="1">
      <c r="C1328" s="39"/>
      <c r="D1328" s="40"/>
      <c r="E1328" s="40"/>
      <c r="F1328" s="39"/>
    </row>
    <row r="1329" spans="3:6" ht="35.1" customHeight="1">
      <c r="C1329" s="39"/>
      <c r="D1329" s="40"/>
      <c r="E1329" s="40"/>
      <c r="F1329" s="39"/>
    </row>
    <row r="1330" spans="3:6" ht="35.1" customHeight="1">
      <c r="C1330" s="39"/>
      <c r="D1330" s="40"/>
      <c r="E1330" s="40"/>
      <c r="F1330" s="39"/>
    </row>
    <row r="1331" spans="3:6" ht="35.1" customHeight="1">
      <c r="C1331" s="39"/>
      <c r="D1331" s="40"/>
      <c r="E1331" s="40"/>
      <c r="F1331" s="39"/>
    </row>
    <row r="1332" spans="3:6" ht="35.1" customHeight="1">
      <c r="C1332" s="39"/>
      <c r="D1332" s="40"/>
      <c r="E1332" s="40"/>
      <c r="F1332" s="39"/>
    </row>
    <row r="1333" spans="3:6" ht="35.1" customHeight="1">
      <c r="C1333" s="39"/>
      <c r="D1333" s="40"/>
      <c r="E1333" s="40"/>
      <c r="F1333" s="39"/>
    </row>
    <row r="1334" spans="3:6" ht="35.1" customHeight="1">
      <c r="C1334" s="39"/>
      <c r="D1334" s="40"/>
      <c r="E1334" s="40"/>
      <c r="F1334" s="39"/>
    </row>
    <row r="1335" spans="3:6" ht="35.1" customHeight="1">
      <c r="C1335" s="39"/>
      <c r="D1335" s="40"/>
      <c r="E1335" s="40"/>
      <c r="F1335" s="39"/>
    </row>
    <row r="1336" spans="3:6" ht="35.1" customHeight="1">
      <c r="C1336" s="39"/>
      <c r="D1336" s="40"/>
      <c r="E1336" s="40"/>
      <c r="F1336" s="39"/>
    </row>
    <row r="1337" spans="3:6" ht="35.1" customHeight="1">
      <c r="C1337" s="39"/>
      <c r="D1337" s="40"/>
      <c r="E1337" s="40"/>
      <c r="F1337" s="39"/>
    </row>
    <row r="1338" spans="3:6" ht="35.1" customHeight="1">
      <c r="C1338" s="39"/>
      <c r="D1338" s="40"/>
      <c r="E1338" s="40"/>
      <c r="F1338" s="39"/>
    </row>
    <row r="1339" spans="3:6" ht="35.1" customHeight="1">
      <c r="C1339" s="39"/>
      <c r="D1339" s="40"/>
      <c r="E1339" s="40"/>
      <c r="F1339" s="39"/>
    </row>
    <row r="1340" spans="3:6" ht="35.1" customHeight="1">
      <c r="C1340" s="39"/>
      <c r="D1340" s="40"/>
      <c r="E1340" s="40"/>
      <c r="F1340" s="39"/>
    </row>
    <row r="1341" spans="3:6" ht="35.1" customHeight="1">
      <c r="C1341" s="39"/>
      <c r="D1341" s="40"/>
      <c r="E1341" s="40"/>
      <c r="F1341" s="39"/>
    </row>
    <row r="1342" spans="3:6" ht="35.1" customHeight="1">
      <c r="C1342" s="39"/>
      <c r="D1342" s="40"/>
      <c r="E1342" s="40"/>
      <c r="F1342" s="39"/>
    </row>
    <row r="1343" spans="3:6" ht="35.1" customHeight="1">
      <c r="C1343" s="39"/>
      <c r="D1343" s="40"/>
      <c r="E1343" s="40"/>
      <c r="F1343" s="39"/>
    </row>
    <row r="1344" spans="3:6" ht="35.1" customHeight="1">
      <c r="C1344" s="39"/>
      <c r="D1344" s="40"/>
      <c r="E1344" s="40"/>
      <c r="F1344" s="39"/>
    </row>
    <row r="1345" spans="3:6" ht="35.1" customHeight="1">
      <c r="C1345" s="39"/>
      <c r="D1345" s="40"/>
      <c r="E1345" s="40"/>
      <c r="F1345" s="39"/>
    </row>
    <row r="1346" spans="3:6" ht="35.1" customHeight="1">
      <c r="C1346" s="39"/>
      <c r="D1346" s="40"/>
      <c r="E1346" s="40"/>
      <c r="F1346" s="39"/>
    </row>
    <row r="1347" spans="3:6" ht="35.1" customHeight="1">
      <c r="C1347" s="39"/>
      <c r="D1347" s="40"/>
      <c r="E1347" s="40"/>
      <c r="F1347" s="39"/>
    </row>
    <row r="1348" spans="3:6" ht="35.1" customHeight="1">
      <c r="C1348" s="39"/>
      <c r="D1348" s="40"/>
      <c r="E1348" s="40"/>
      <c r="F1348" s="39"/>
    </row>
    <row r="1349" spans="3:6" ht="35.1" customHeight="1">
      <c r="C1349" s="39"/>
      <c r="D1349" s="40"/>
      <c r="E1349" s="40"/>
      <c r="F1349" s="39"/>
    </row>
    <row r="1350" spans="3:6" ht="35.1" customHeight="1">
      <c r="C1350" s="39"/>
      <c r="D1350" s="40"/>
      <c r="E1350" s="40"/>
      <c r="F1350" s="39"/>
    </row>
    <row r="1351" spans="3:6" ht="35.1" customHeight="1">
      <c r="C1351" s="39"/>
      <c r="D1351" s="40"/>
      <c r="E1351" s="40"/>
      <c r="F1351" s="39"/>
    </row>
    <row r="1352" spans="3:6" ht="35.1" customHeight="1">
      <c r="C1352" s="39"/>
      <c r="D1352" s="40"/>
      <c r="E1352" s="40"/>
      <c r="F1352" s="39"/>
    </row>
    <row r="1353" spans="3:6" ht="35.1" customHeight="1">
      <c r="C1353" s="39"/>
      <c r="D1353" s="40"/>
      <c r="E1353" s="40"/>
      <c r="F1353" s="39"/>
    </row>
    <row r="1354" spans="3:6" ht="35.1" customHeight="1">
      <c r="C1354" s="39"/>
      <c r="D1354" s="40"/>
      <c r="E1354" s="40"/>
      <c r="F1354" s="39"/>
    </row>
    <row r="1355" spans="3:6" ht="35.1" customHeight="1">
      <c r="C1355" s="39"/>
      <c r="D1355" s="40"/>
      <c r="E1355" s="40"/>
      <c r="F1355" s="39"/>
    </row>
    <row r="1356" spans="3:6" ht="35.1" customHeight="1">
      <c r="C1356" s="39"/>
      <c r="D1356" s="40"/>
      <c r="E1356" s="40"/>
      <c r="F1356" s="39"/>
    </row>
    <row r="1357" spans="3:6" ht="35.1" customHeight="1">
      <c r="C1357" s="39"/>
      <c r="D1357" s="40"/>
      <c r="E1357" s="40"/>
      <c r="F1357" s="39"/>
    </row>
    <row r="1358" spans="3:6" ht="35.1" customHeight="1">
      <c r="C1358" s="39"/>
      <c r="D1358" s="40"/>
      <c r="E1358" s="40"/>
      <c r="F1358" s="39"/>
    </row>
    <row r="1359" spans="3:6" ht="35.1" customHeight="1">
      <c r="C1359" s="39"/>
      <c r="D1359" s="40"/>
      <c r="E1359" s="40"/>
      <c r="F1359" s="39"/>
    </row>
    <row r="1360" spans="3:6" ht="35.1" customHeight="1">
      <c r="C1360" s="39"/>
      <c r="D1360" s="40"/>
      <c r="E1360" s="40"/>
      <c r="F1360" s="39"/>
    </row>
    <row r="1361" spans="3:6" ht="35.1" customHeight="1">
      <c r="C1361" s="39"/>
      <c r="D1361" s="40"/>
      <c r="E1361" s="40"/>
      <c r="F1361" s="39"/>
    </row>
    <row r="1362" spans="3:6" ht="35.1" customHeight="1">
      <c r="C1362" s="39"/>
      <c r="D1362" s="40"/>
      <c r="E1362" s="40"/>
      <c r="F1362" s="39"/>
    </row>
    <row r="1363" spans="3:6" ht="35.1" customHeight="1">
      <c r="C1363" s="39"/>
      <c r="D1363" s="40"/>
      <c r="E1363" s="40"/>
      <c r="F1363" s="39"/>
    </row>
    <row r="1364" spans="3:6" ht="35.1" customHeight="1">
      <c r="C1364" s="39"/>
      <c r="D1364" s="40"/>
      <c r="E1364" s="40"/>
      <c r="F1364" s="39"/>
    </row>
    <row r="1365" spans="3:6" ht="35.1" customHeight="1">
      <c r="C1365" s="39"/>
      <c r="D1365" s="40"/>
      <c r="E1365" s="40"/>
      <c r="F1365" s="39"/>
    </row>
    <row r="1366" spans="3:6" ht="35.1" customHeight="1">
      <c r="C1366" s="39"/>
      <c r="D1366" s="40"/>
      <c r="E1366" s="40"/>
      <c r="F1366" s="39"/>
    </row>
    <row r="1367" spans="3:6" ht="35.1" customHeight="1">
      <c r="C1367" s="39"/>
      <c r="D1367" s="40"/>
      <c r="E1367" s="40"/>
      <c r="F1367" s="39"/>
    </row>
    <row r="1368" spans="3:6" ht="35.1" customHeight="1">
      <c r="C1368" s="39"/>
      <c r="D1368" s="40"/>
      <c r="E1368" s="40"/>
      <c r="F1368" s="39"/>
    </row>
    <row r="1369" spans="3:6" ht="35.1" customHeight="1">
      <c r="C1369" s="39"/>
      <c r="D1369" s="40"/>
      <c r="E1369" s="40"/>
      <c r="F1369" s="39"/>
    </row>
    <row r="1370" spans="3:6" ht="35.1" customHeight="1">
      <c r="C1370" s="39"/>
      <c r="D1370" s="40"/>
      <c r="E1370" s="40"/>
      <c r="F1370" s="39"/>
    </row>
    <row r="1371" spans="3:6" ht="35.1" customHeight="1">
      <c r="C1371" s="39"/>
      <c r="D1371" s="40"/>
      <c r="E1371" s="40"/>
      <c r="F1371" s="39"/>
    </row>
    <row r="1372" spans="3:6" ht="35.1" customHeight="1">
      <c r="C1372" s="39"/>
      <c r="D1372" s="40"/>
      <c r="E1372" s="40"/>
      <c r="F1372" s="39"/>
    </row>
    <row r="1373" spans="3:6" ht="35.1" customHeight="1">
      <c r="C1373" s="39"/>
      <c r="D1373" s="40"/>
      <c r="E1373" s="40"/>
      <c r="F1373" s="39"/>
    </row>
    <row r="1374" spans="3:6" ht="35.1" customHeight="1">
      <c r="C1374" s="39"/>
      <c r="D1374" s="40"/>
      <c r="E1374" s="40"/>
      <c r="F1374" s="39"/>
    </row>
    <row r="1375" spans="3:6" ht="35.1" customHeight="1">
      <c r="C1375" s="39"/>
      <c r="D1375" s="40"/>
      <c r="E1375" s="40"/>
      <c r="F1375" s="39"/>
    </row>
    <row r="1376" spans="3:6" ht="35.1" customHeight="1">
      <c r="C1376" s="39"/>
      <c r="D1376" s="40"/>
      <c r="E1376" s="40"/>
      <c r="F1376" s="39"/>
    </row>
    <row r="1377" spans="3:6" ht="35.1" customHeight="1">
      <c r="C1377" s="39"/>
      <c r="D1377" s="40"/>
      <c r="E1377" s="40"/>
      <c r="F1377" s="39"/>
    </row>
    <row r="1378" spans="3:6" ht="35.1" customHeight="1">
      <c r="C1378" s="39"/>
      <c r="D1378" s="40"/>
      <c r="E1378" s="40"/>
      <c r="F1378" s="39"/>
    </row>
    <row r="1379" spans="3:6" ht="35.1" customHeight="1">
      <c r="C1379" s="39"/>
      <c r="D1379" s="40"/>
      <c r="E1379" s="40"/>
      <c r="F1379" s="39"/>
    </row>
    <row r="1380" spans="3:6" ht="35.1" customHeight="1">
      <c r="C1380" s="39"/>
      <c r="D1380" s="40"/>
      <c r="E1380" s="40"/>
      <c r="F1380" s="39"/>
    </row>
    <row r="1381" spans="3:6" ht="35.1" customHeight="1">
      <c r="C1381" s="39"/>
      <c r="D1381" s="40"/>
      <c r="E1381" s="40"/>
      <c r="F1381" s="39"/>
    </row>
    <row r="1382" spans="3:6" ht="35.1" customHeight="1">
      <c r="C1382" s="39"/>
      <c r="D1382" s="40"/>
      <c r="E1382" s="40"/>
      <c r="F1382" s="39"/>
    </row>
    <row r="1383" spans="3:6" ht="35.1" customHeight="1">
      <c r="C1383" s="39"/>
      <c r="D1383" s="40"/>
      <c r="E1383" s="40"/>
      <c r="F1383" s="39"/>
    </row>
    <row r="1384" spans="3:6" ht="35.1" customHeight="1">
      <c r="C1384" s="39"/>
      <c r="D1384" s="40"/>
      <c r="E1384" s="40"/>
      <c r="F1384" s="39"/>
    </row>
    <row r="1385" spans="3:6" ht="35.1" customHeight="1">
      <c r="C1385" s="39"/>
      <c r="D1385" s="40"/>
      <c r="E1385" s="40"/>
      <c r="F1385" s="39"/>
    </row>
    <row r="1386" spans="3:6" ht="35.1" customHeight="1">
      <c r="C1386" s="39"/>
      <c r="D1386" s="40"/>
      <c r="E1386" s="40"/>
      <c r="F1386" s="39"/>
    </row>
    <row r="1387" spans="3:6" ht="35.1" customHeight="1">
      <c r="C1387" s="39"/>
      <c r="D1387" s="40"/>
      <c r="E1387" s="40"/>
      <c r="F1387" s="39"/>
    </row>
    <row r="1388" spans="3:6" ht="35.1" customHeight="1">
      <c r="C1388" s="39"/>
      <c r="D1388" s="40"/>
      <c r="E1388" s="40"/>
      <c r="F1388" s="39"/>
    </row>
    <row r="1389" spans="3:6" ht="35.1" customHeight="1">
      <c r="C1389" s="39"/>
      <c r="D1389" s="40"/>
      <c r="E1389" s="40"/>
      <c r="F1389" s="39"/>
    </row>
    <row r="1390" spans="3:6" ht="35.1" customHeight="1">
      <c r="C1390" s="39"/>
      <c r="D1390" s="40"/>
      <c r="E1390" s="40"/>
      <c r="F1390" s="39"/>
    </row>
    <row r="1391" spans="3:6" ht="35.1" customHeight="1">
      <c r="C1391" s="39"/>
      <c r="D1391" s="40"/>
      <c r="E1391" s="40"/>
      <c r="F1391" s="39"/>
    </row>
    <row r="1392" spans="3:6" ht="35.1" customHeight="1">
      <c r="C1392" s="39"/>
      <c r="D1392" s="40"/>
      <c r="E1392" s="40"/>
      <c r="F1392" s="39"/>
    </row>
    <row r="1393" spans="3:6" ht="35.1" customHeight="1">
      <c r="C1393" s="39"/>
      <c r="D1393" s="40"/>
      <c r="E1393" s="40"/>
      <c r="F1393" s="39"/>
    </row>
    <row r="1394" spans="3:6" ht="35.1" customHeight="1">
      <c r="C1394" s="39"/>
      <c r="D1394" s="40"/>
      <c r="E1394" s="40"/>
      <c r="F1394" s="39"/>
    </row>
    <row r="1395" spans="3:6" ht="35.1" customHeight="1">
      <c r="C1395" s="39"/>
      <c r="D1395" s="40"/>
      <c r="E1395" s="40"/>
      <c r="F1395" s="39"/>
    </row>
    <row r="1396" spans="3:6" ht="35.1" customHeight="1">
      <c r="C1396" s="39"/>
      <c r="D1396" s="40"/>
      <c r="E1396" s="40"/>
      <c r="F1396" s="39"/>
    </row>
    <row r="1397" spans="3:6" ht="35.1" customHeight="1">
      <c r="C1397" s="39"/>
      <c r="D1397" s="40"/>
      <c r="E1397" s="40"/>
      <c r="F1397" s="39"/>
    </row>
    <row r="1398" spans="3:6" ht="35.1" customHeight="1">
      <c r="C1398" s="39"/>
      <c r="D1398" s="40"/>
      <c r="E1398" s="40"/>
      <c r="F1398" s="39"/>
    </row>
    <row r="1399" spans="3:6" ht="35.1" customHeight="1">
      <c r="C1399" s="39"/>
      <c r="D1399" s="40"/>
      <c r="E1399" s="40"/>
      <c r="F1399" s="39"/>
    </row>
    <row r="1400" spans="3:6" ht="35.1" customHeight="1">
      <c r="C1400" s="39"/>
      <c r="D1400" s="40"/>
      <c r="E1400" s="40"/>
      <c r="F1400" s="39"/>
    </row>
    <row r="1401" spans="3:6" ht="35.1" customHeight="1">
      <c r="C1401" s="39"/>
      <c r="D1401" s="40"/>
      <c r="E1401" s="40"/>
      <c r="F1401" s="39"/>
    </row>
    <row r="1402" spans="3:6" ht="35.1" customHeight="1">
      <c r="C1402" s="39"/>
      <c r="D1402" s="40"/>
      <c r="E1402" s="40"/>
      <c r="F1402" s="39"/>
    </row>
    <row r="1403" spans="3:6" ht="35.1" customHeight="1">
      <c r="C1403" s="39"/>
      <c r="D1403" s="40"/>
      <c r="E1403" s="40"/>
      <c r="F1403" s="39"/>
    </row>
    <row r="1404" spans="3:6" ht="35.1" customHeight="1">
      <c r="C1404" s="39"/>
      <c r="D1404" s="40"/>
      <c r="E1404" s="40"/>
      <c r="F1404" s="39"/>
    </row>
    <row r="1405" spans="3:6" ht="35.1" customHeight="1">
      <c r="C1405" s="39"/>
      <c r="D1405" s="40"/>
      <c r="E1405" s="40"/>
      <c r="F1405" s="39"/>
    </row>
    <row r="1406" spans="3:6" ht="35.1" customHeight="1">
      <c r="C1406" s="39"/>
      <c r="D1406" s="40"/>
      <c r="E1406" s="40"/>
      <c r="F1406" s="39"/>
    </row>
    <row r="1407" spans="3:6" ht="35.1" customHeight="1">
      <c r="C1407" s="39"/>
      <c r="D1407" s="40"/>
      <c r="E1407" s="40"/>
      <c r="F1407" s="39"/>
    </row>
    <row r="1408" spans="3:6" ht="35.1" customHeight="1">
      <c r="C1408" s="39"/>
      <c r="D1408" s="40"/>
      <c r="E1408" s="40"/>
      <c r="F1408" s="39"/>
    </row>
    <row r="1409" spans="3:6" ht="35.1" customHeight="1">
      <c r="C1409" s="39"/>
      <c r="D1409" s="40"/>
      <c r="E1409" s="40"/>
      <c r="F1409" s="39"/>
    </row>
    <row r="1410" spans="3:6" ht="35.1" customHeight="1">
      <c r="C1410" s="39"/>
      <c r="D1410" s="40"/>
      <c r="E1410" s="40"/>
      <c r="F1410" s="39"/>
    </row>
    <row r="1411" spans="3:6" ht="35.1" customHeight="1">
      <c r="C1411" s="39"/>
      <c r="D1411" s="40"/>
      <c r="E1411" s="40"/>
      <c r="F1411" s="39"/>
    </row>
    <row r="1412" spans="3:6" ht="35.1" customHeight="1">
      <c r="C1412" s="39"/>
      <c r="D1412" s="40"/>
      <c r="E1412" s="40"/>
      <c r="F1412" s="39"/>
    </row>
    <row r="1413" spans="3:6" ht="35.1" customHeight="1">
      <c r="C1413" s="39"/>
      <c r="D1413" s="40"/>
      <c r="E1413" s="40"/>
      <c r="F1413" s="39"/>
    </row>
    <row r="1414" spans="3:6" ht="35.1" customHeight="1">
      <c r="C1414" s="39"/>
      <c r="D1414" s="40"/>
      <c r="E1414" s="40"/>
      <c r="F1414" s="39"/>
    </row>
    <row r="1415" spans="3:6" ht="35.1" customHeight="1">
      <c r="C1415" s="39"/>
      <c r="D1415" s="40"/>
      <c r="E1415" s="40"/>
      <c r="F1415" s="39"/>
    </row>
    <row r="1416" spans="3:6" ht="35.1" customHeight="1">
      <c r="C1416" s="39"/>
      <c r="D1416" s="40"/>
      <c r="E1416" s="40"/>
      <c r="F1416" s="39"/>
    </row>
    <row r="1417" spans="3:6" ht="35.1" customHeight="1">
      <c r="C1417" s="39"/>
      <c r="D1417" s="40"/>
      <c r="E1417" s="40"/>
      <c r="F1417" s="39"/>
    </row>
    <row r="1418" spans="3:6" ht="35.1" customHeight="1">
      <c r="C1418" s="39"/>
      <c r="D1418" s="40"/>
      <c r="E1418" s="40"/>
      <c r="F1418" s="39"/>
    </row>
    <row r="1419" spans="3:6" ht="35.1" customHeight="1">
      <c r="C1419" s="39"/>
      <c r="D1419" s="40"/>
      <c r="E1419" s="40"/>
      <c r="F1419" s="39"/>
    </row>
    <row r="1420" spans="3:6" ht="35.1" customHeight="1">
      <c r="C1420" s="39"/>
      <c r="D1420" s="40"/>
      <c r="E1420" s="40"/>
      <c r="F1420" s="39"/>
    </row>
    <row r="1421" spans="3:6" ht="35.1" customHeight="1">
      <c r="C1421" s="39"/>
      <c r="D1421" s="40"/>
      <c r="E1421" s="40"/>
      <c r="F1421" s="39"/>
    </row>
    <row r="1422" spans="3:6" ht="35.1" customHeight="1">
      <c r="C1422" s="39"/>
      <c r="D1422" s="40"/>
      <c r="E1422" s="40"/>
      <c r="F1422" s="39"/>
    </row>
    <row r="1423" spans="3:6" ht="35.1" customHeight="1">
      <c r="C1423" s="39"/>
      <c r="D1423" s="40"/>
      <c r="E1423" s="40"/>
      <c r="F1423" s="39"/>
    </row>
    <row r="1424" spans="3:6" ht="35.1" customHeight="1">
      <c r="C1424" s="39"/>
      <c r="D1424" s="40"/>
      <c r="E1424" s="40"/>
      <c r="F1424" s="39"/>
    </row>
    <row r="1425" spans="3:6" ht="35.1" customHeight="1">
      <c r="C1425" s="39"/>
      <c r="D1425" s="40"/>
      <c r="E1425" s="40"/>
      <c r="F1425" s="39"/>
    </row>
    <row r="1426" spans="3:6" ht="35.1" customHeight="1">
      <c r="C1426" s="39"/>
      <c r="D1426" s="40"/>
      <c r="E1426" s="40"/>
      <c r="F1426" s="39"/>
    </row>
    <row r="1427" spans="3:6" ht="35.1" customHeight="1">
      <c r="C1427" s="39"/>
      <c r="D1427" s="40"/>
      <c r="E1427" s="40"/>
      <c r="F1427" s="39"/>
    </row>
    <row r="1428" spans="3:6" ht="35.1" customHeight="1">
      <c r="C1428" s="39"/>
      <c r="D1428" s="40"/>
      <c r="E1428" s="40"/>
      <c r="F1428" s="39"/>
    </row>
    <row r="1429" spans="3:6" ht="35.1" customHeight="1">
      <c r="C1429" s="39"/>
      <c r="D1429" s="40"/>
      <c r="E1429" s="40"/>
      <c r="F1429" s="39"/>
    </row>
    <row r="1430" spans="3:6" ht="35.1" customHeight="1">
      <c r="C1430" s="39"/>
      <c r="D1430" s="40"/>
      <c r="E1430" s="40"/>
      <c r="F1430" s="39"/>
    </row>
    <row r="1431" spans="3:6" ht="35.1" customHeight="1">
      <c r="C1431" s="39"/>
      <c r="D1431" s="40"/>
      <c r="E1431" s="40"/>
      <c r="F1431" s="39"/>
    </row>
    <row r="1432" spans="3:6" ht="35.1" customHeight="1">
      <c r="C1432" s="39"/>
      <c r="D1432" s="40"/>
      <c r="E1432" s="40"/>
      <c r="F1432" s="39"/>
    </row>
    <row r="1433" spans="3:6" ht="35.1" customHeight="1">
      <c r="C1433" s="39"/>
      <c r="D1433" s="40"/>
      <c r="E1433" s="40"/>
      <c r="F1433" s="39"/>
    </row>
    <row r="1434" spans="3:6" ht="35.1" customHeight="1">
      <c r="C1434" s="39"/>
      <c r="D1434" s="40"/>
      <c r="E1434" s="40"/>
      <c r="F1434" s="39"/>
    </row>
    <row r="1435" spans="3:6" ht="35.1" customHeight="1">
      <c r="C1435" s="39"/>
      <c r="D1435" s="40"/>
      <c r="E1435" s="40"/>
      <c r="F1435" s="39"/>
    </row>
    <row r="1436" spans="3:6" ht="35.1" customHeight="1">
      <c r="C1436" s="39"/>
      <c r="D1436" s="40"/>
      <c r="E1436" s="40"/>
      <c r="F1436" s="39"/>
    </row>
    <row r="1437" spans="3:6" ht="35.1" customHeight="1">
      <c r="C1437" s="39"/>
      <c r="D1437" s="40"/>
      <c r="E1437" s="40"/>
      <c r="F1437" s="39"/>
    </row>
    <row r="1438" spans="3:6" ht="35.1" customHeight="1">
      <c r="C1438" s="39"/>
      <c r="D1438" s="40"/>
      <c r="E1438" s="40"/>
      <c r="F1438" s="39"/>
    </row>
    <row r="1439" spans="3:6" ht="35.1" customHeight="1">
      <c r="C1439" s="39"/>
      <c r="D1439" s="40"/>
      <c r="E1439" s="40"/>
      <c r="F1439" s="39"/>
    </row>
    <row r="1440" spans="3:6" ht="35.1" customHeight="1">
      <c r="C1440" s="39"/>
      <c r="D1440" s="40"/>
      <c r="E1440" s="40"/>
      <c r="F1440" s="39"/>
    </row>
    <row r="1441" spans="3:6" ht="35.1" customHeight="1">
      <c r="C1441" s="39"/>
      <c r="D1441" s="40"/>
      <c r="E1441" s="40"/>
      <c r="F1441" s="39"/>
    </row>
    <row r="1442" spans="3:6" ht="35.1" customHeight="1">
      <c r="C1442" s="39"/>
      <c r="D1442" s="40"/>
      <c r="E1442" s="40"/>
      <c r="F1442" s="39"/>
    </row>
    <row r="1443" spans="3:6" ht="35.1" customHeight="1">
      <c r="C1443" s="39"/>
      <c r="D1443" s="40"/>
      <c r="E1443" s="40"/>
      <c r="F1443" s="39"/>
    </row>
    <row r="1444" spans="3:6" ht="35.1" customHeight="1">
      <c r="C1444" s="39"/>
      <c r="D1444" s="40"/>
      <c r="E1444" s="40"/>
      <c r="F1444" s="39"/>
    </row>
    <row r="1445" spans="3:6" ht="35.1" customHeight="1">
      <c r="C1445" s="39"/>
      <c r="D1445" s="40"/>
      <c r="E1445" s="40"/>
      <c r="F1445" s="39"/>
    </row>
    <row r="1446" spans="3:6" ht="35.1" customHeight="1">
      <c r="C1446" s="39"/>
      <c r="D1446" s="40"/>
      <c r="E1446" s="40"/>
      <c r="F1446" s="39"/>
    </row>
    <row r="1447" spans="3:6" ht="35.1" customHeight="1">
      <c r="C1447" s="39"/>
      <c r="D1447" s="40"/>
      <c r="E1447" s="40"/>
      <c r="F1447" s="39"/>
    </row>
    <row r="1448" spans="3:6" ht="35.1" customHeight="1">
      <c r="C1448" s="39"/>
      <c r="D1448" s="40"/>
      <c r="E1448" s="40"/>
      <c r="F1448" s="39"/>
    </row>
    <row r="1449" spans="3:6" ht="35.1" customHeight="1">
      <c r="C1449" s="39"/>
      <c r="D1449" s="40"/>
      <c r="E1449" s="40"/>
      <c r="F1449" s="39"/>
    </row>
    <row r="1450" spans="3:6" ht="35.1" customHeight="1">
      <c r="C1450" s="39"/>
      <c r="D1450" s="40"/>
      <c r="E1450" s="40"/>
      <c r="F1450" s="39"/>
    </row>
    <row r="1451" spans="3:6" ht="35.1" customHeight="1">
      <c r="C1451" s="39"/>
      <c r="D1451" s="40"/>
      <c r="E1451" s="40"/>
      <c r="F1451" s="39"/>
    </row>
    <row r="1452" spans="3:6" ht="35.1" customHeight="1">
      <c r="C1452" s="39"/>
      <c r="D1452" s="40"/>
      <c r="E1452" s="40"/>
      <c r="F1452" s="39"/>
    </row>
    <row r="1453" spans="3:6" ht="35.1" customHeight="1">
      <c r="C1453" s="39"/>
      <c r="D1453" s="40"/>
      <c r="E1453" s="40"/>
      <c r="F1453" s="39"/>
    </row>
    <row r="1454" spans="3:6" ht="35.1" customHeight="1">
      <c r="C1454" s="39"/>
      <c r="D1454" s="40"/>
      <c r="E1454" s="40"/>
      <c r="F1454" s="39"/>
    </row>
    <row r="1455" spans="3:6" ht="35.1" customHeight="1">
      <c r="C1455" s="39"/>
      <c r="D1455" s="40"/>
      <c r="E1455" s="40"/>
      <c r="F1455" s="39"/>
    </row>
    <row r="1456" spans="3:6" ht="35.1" customHeight="1">
      <c r="C1456" s="39"/>
      <c r="D1456" s="40"/>
      <c r="E1456" s="40"/>
      <c r="F1456" s="39"/>
    </row>
    <row r="1457" spans="3:6" ht="35.1" customHeight="1">
      <c r="C1457" s="39"/>
      <c r="D1457" s="40"/>
      <c r="E1457" s="40"/>
      <c r="F1457" s="39"/>
    </row>
    <row r="1458" spans="3:6" ht="35.1" customHeight="1">
      <c r="C1458" s="39"/>
      <c r="D1458" s="40"/>
      <c r="E1458" s="40"/>
      <c r="F1458" s="39"/>
    </row>
    <row r="1459" spans="3:6" ht="35.1" customHeight="1">
      <c r="C1459" s="39"/>
      <c r="D1459" s="40"/>
      <c r="E1459" s="40"/>
      <c r="F1459" s="39"/>
    </row>
    <row r="1460" spans="3:6" ht="35.1" customHeight="1">
      <c r="C1460" s="39"/>
      <c r="D1460" s="40"/>
      <c r="E1460" s="40"/>
      <c r="F1460" s="39"/>
    </row>
    <row r="1461" spans="3:6" ht="35.1" customHeight="1">
      <c r="C1461" s="39"/>
      <c r="D1461" s="40"/>
      <c r="E1461" s="40"/>
      <c r="F1461" s="39"/>
    </row>
    <row r="1462" spans="3:6" ht="35.1" customHeight="1">
      <c r="C1462" s="39"/>
      <c r="D1462" s="40"/>
      <c r="E1462" s="40"/>
      <c r="F1462" s="39"/>
    </row>
    <row r="1463" spans="3:6" ht="35.1" customHeight="1">
      <c r="C1463" s="39"/>
      <c r="D1463" s="40"/>
      <c r="E1463" s="40"/>
      <c r="F1463" s="39"/>
    </row>
    <row r="1464" spans="3:6" ht="35.1" customHeight="1">
      <c r="C1464" s="39"/>
      <c r="D1464" s="40"/>
      <c r="E1464" s="40"/>
      <c r="F1464" s="39"/>
    </row>
    <row r="1465" spans="3:6" ht="35.1" customHeight="1">
      <c r="C1465" s="39"/>
      <c r="D1465" s="40"/>
      <c r="E1465" s="40"/>
      <c r="F1465" s="39"/>
    </row>
    <row r="1466" spans="3:6" ht="35.1" customHeight="1">
      <c r="C1466" s="39"/>
      <c r="D1466" s="40"/>
      <c r="E1466" s="40"/>
      <c r="F1466" s="39"/>
    </row>
    <row r="1467" spans="3:6" ht="35.1" customHeight="1">
      <c r="C1467" s="39"/>
      <c r="D1467" s="40"/>
      <c r="E1467" s="40"/>
      <c r="F1467" s="39"/>
    </row>
    <row r="1468" spans="3:6" ht="35.1" customHeight="1">
      <c r="C1468" s="39"/>
      <c r="D1468" s="40"/>
      <c r="E1468" s="40"/>
      <c r="F1468" s="39"/>
    </row>
    <row r="1469" spans="3:6" ht="35.1" customHeight="1">
      <c r="C1469" s="39"/>
      <c r="D1469" s="40"/>
      <c r="E1469" s="40"/>
      <c r="F1469" s="39"/>
    </row>
    <row r="1470" spans="3:6" ht="35.1" customHeight="1">
      <c r="C1470" s="39"/>
      <c r="D1470" s="40"/>
      <c r="E1470" s="40"/>
      <c r="F1470" s="39"/>
    </row>
    <row r="1471" spans="3:6" ht="35.1" customHeight="1">
      <c r="C1471" s="39"/>
      <c r="D1471" s="40"/>
      <c r="E1471" s="40"/>
      <c r="F1471" s="39"/>
    </row>
    <row r="1472" spans="3:6" ht="35.1" customHeight="1">
      <c r="C1472" s="39"/>
      <c r="D1472" s="40"/>
      <c r="E1472" s="40"/>
      <c r="F1472" s="39"/>
    </row>
    <row r="1473" spans="3:6" ht="35.1" customHeight="1">
      <c r="C1473" s="39"/>
      <c r="D1473" s="40"/>
      <c r="E1473" s="40"/>
      <c r="F1473" s="39"/>
    </row>
    <row r="1474" spans="3:6" ht="35.1" customHeight="1">
      <c r="C1474" s="39"/>
      <c r="D1474" s="40"/>
      <c r="E1474" s="40"/>
      <c r="F1474" s="39"/>
    </row>
    <row r="1475" spans="3:6" ht="35.1" customHeight="1">
      <c r="C1475" s="39"/>
      <c r="D1475" s="40"/>
      <c r="E1475" s="40"/>
      <c r="F1475" s="39"/>
    </row>
    <row r="1476" spans="3:6" ht="35.1" customHeight="1">
      <c r="C1476" s="39"/>
      <c r="D1476" s="40"/>
      <c r="E1476" s="40"/>
      <c r="F1476" s="39"/>
    </row>
    <row r="1477" spans="3:6" ht="35.1" customHeight="1">
      <c r="C1477" s="39"/>
      <c r="D1477" s="40"/>
      <c r="E1477" s="40"/>
      <c r="F1477" s="39"/>
    </row>
    <row r="1478" spans="3:6" ht="35.1" customHeight="1">
      <c r="C1478" s="39"/>
      <c r="D1478" s="40"/>
      <c r="E1478" s="40"/>
      <c r="F1478" s="39"/>
    </row>
    <row r="1479" spans="3:6" ht="35.1" customHeight="1">
      <c r="C1479" s="39"/>
      <c r="D1479" s="40"/>
      <c r="E1479" s="40"/>
      <c r="F1479" s="39"/>
    </row>
    <row r="1480" spans="3:6" ht="35.1" customHeight="1">
      <c r="C1480" s="39"/>
      <c r="D1480" s="40"/>
      <c r="E1480" s="40"/>
      <c r="F1480" s="39"/>
    </row>
    <row r="1481" spans="3:6" ht="35.1" customHeight="1">
      <c r="C1481" s="39"/>
      <c r="D1481" s="40"/>
      <c r="E1481" s="40"/>
      <c r="F1481" s="39"/>
    </row>
    <row r="1482" spans="3:6" ht="35.1" customHeight="1">
      <c r="C1482" s="39"/>
      <c r="D1482" s="40"/>
      <c r="E1482" s="40"/>
      <c r="F1482" s="39"/>
    </row>
    <row r="1483" spans="3:6" ht="35.1" customHeight="1">
      <c r="C1483" s="39"/>
      <c r="D1483" s="40"/>
      <c r="E1483" s="40"/>
      <c r="F1483" s="39"/>
    </row>
    <row r="1484" spans="3:6" ht="35.1" customHeight="1">
      <c r="C1484" s="39"/>
      <c r="D1484" s="40"/>
      <c r="E1484" s="40"/>
      <c r="F1484" s="39"/>
    </row>
    <row r="1485" spans="3:6" ht="35.1" customHeight="1">
      <c r="C1485" s="39"/>
      <c r="D1485" s="40"/>
      <c r="E1485" s="40"/>
      <c r="F1485" s="39"/>
    </row>
    <row r="1486" spans="3:6" ht="35.1" customHeight="1">
      <c r="C1486" s="39"/>
      <c r="D1486" s="40"/>
      <c r="E1486" s="40"/>
      <c r="F1486" s="39"/>
    </row>
    <row r="1487" spans="3:6" ht="35.1" customHeight="1">
      <c r="C1487" s="39"/>
      <c r="D1487" s="40"/>
      <c r="E1487" s="40"/>
      <c r="F1487" s="39"/>
    </row>
    <row r="1488" spans="3:6" ht="35.1" customHeight="1">
      <c r="C1488" s="39"/>
      <c r="D1488" s="40"/>
      <c r="E1488" s="40"/>
      <c r="F1488" s="39"/>
    </row>
    <row r="1489" spans="3:6" ht="35.1" customHeight="1">
      <c r="C1489" s="39"/>
      <c r="D1489" s="40"/>
      <c r="E1489" s="40"/>
      <c r="F1489" s="39"/>
    </row>
    <row r="1490" spans="3:6" ht="35.1" customHeight="1">
      <c r="C1490" s="39"/>
      <c r="D1490" s="40"/>
      <c r="E1490" s="40"/>
      <c r="F1490" s="39"/>
    </row>
    <row r="1491" spans="3:6" ht="35.1" customHeight="1">
      <c r="C1491" s="39"/>
      <c r="D1491" s="40"/>
      <c r="E1491" s="40"/>
      <c r="F1491" s="39"/>
    </row>
    <row r="1492" spans="3:6" ht="35.1" customHeight="1">
      <c r="C1492" s="39"/>
      <c r="D1492" s="40"/>
      <c r="E1492" s="40"/>
      <c r="F1492" s="39"/>
    </row>
    <row r="1493" spans="3:6" ht="35.1" customHeight="1">
      <c r="C1493" s="39"/>
      <c r="D1493" s="40"/>
      <c r="E1493" s="40"/>
      <c r="F1493" s="39"/>
    </row>
    <row r="1494" spans="3:6" ht="35.1" customHeight="1">
      <c r="C1494" s="39"/>
      <c r="D1494" s="40"/>
      <c r="E1494" s="40"/>
      <c r="F1494" s="39"/>
    </row>
    <row r="1495" spans="3:6" ht="35.1" customHeight="1">
      <c r="C1495" s="39"/>
      <c r="D1495" s="40"/>
      <c r="E1495" s="40"/>
      <c r="F1495" s="39"/>
    </row>
    <row r="1496" spans="3:6" ht="35.1" customHeight="1">
      <c r="C1496" s="39"/>
      <c r="D1496" s="40"/>
      <c r="E1496" s="40"/>
      <c r="F1496" s="39"/>
    </row>
    <row r="1497" spans="3:6" ht="35.1" customHeight="1">
      <c r="C1497" s="39"/>
      <c r="D1497" s="40"/>
      <c r="E1497" s="40"/>
      <c r="F1497" s="39"/>
    </row>
    <row r="1498" spans="3:6" ht="35.1" customHeight="1">
      <c r="C1498" s="39"/>
      <c r="D1498" s="40"/>
      <c r="E1498" s="40"/>
      <c r="F1498" s="39"/>
    </row>
    <row r="1499" spans="3:6" ht="35.1" customHeight="1">
      <c r="C1499" s="39"/>
      <c r="D1499" s="40"/>
      <c r="E1499" s="40"/>
      <c r="F1499" s="39"/>
    </row>
    <row r="1500" spans="3:6" ht="35.1" customHeight="1">
      <c r="C1500" s="39"/>
      <c r="D1500" s="40"/>
      <c r="E1500" s="40"/>
      <c r="F1500" s="39"/>
    </row>
    <row r="1501" spans="3:6" ht="35.1" customHeight="1">
      <c r="C1501" s="39"/>
      <c r="D1501" s="40"/>
      <c r="E1501" s="40"/>
      <c r="F1501" s="39"/>
    </row>
    <row r="1502" spans="3:6" ht="35.1" customHeight="1">
      <c r="C1502" s="39"/>
      <c r="D1502" s="40"/>
      <c r="E1502" s="40"/>
      <c r="F1502" s="39"/>
    </row>
    <row r="1503" spans="3:6" ht="35.1" customHeight="1">
      <c r="C1503" s="39"/>
      <c r="D1503" s="40"/>
      <c r="E1503" s="40"/>
      <c r="F1503" s="39"/>
    </row>
    <row r="1504" spans="3:6" ht="35.1" customHeight="1">
      <c r="C1504" s="39"/>
      <c r="D1504" s="40"/>
      <c r="E1504" s="40"/>
      <c r="F1504" s="39"/>
    </row>
    <row r="1505" spans="3:6" ht="35.1" customHeight="1">
      <c r="C1505" s="39"/>
      <c r="D1505" s="40"/>
      <c r="E1505" s="40"/>
      <c r="F1505" s="39"/>
    </row>
    <row r="1506" spans="3:6" ht="35.1" customHeight="1">
      <c r="C1506" s="39"/>
      <c r="D1506" s="40"/>
      <c r="E1506" s="40"/>
      <c r="F1506" s="39"/>
    </row>
    <row r="1507" spans="3:6" ht="35.1" customHeight="1">
      <c r="C1507" s="39"/>
      <c r="D1507" s="40"/>
      <c r="E1507" s="40"/>
      <c r="F1507" s="39"/>
    </row>
    <row r="1508" spans="3:6" ht="35.1" customHeight="1">
      <c r="C1508" s="39"/>
      <c r="D1508" s="40"/>
      <c r="E1508" s="40"/>
      <c r="F1508" s="39"/>
    </row>
    <row r="1509" spans="3:6" ht="35.1" customHeight="1">
      <c r="C1509" s="39"/>
      <c r="D1509" s="40"/>
      <c r="E1509" s="40"/>
      <c r="F1509" s="39"/>
    </row>
    <row r="1510" spans="3:6" ht="35.1" customHeight="1">
      <c r="C1510" s="39"/>
      <c r="D1510" s="40"/>
      <c r="E1510" s="40"/>
      <c r="F1510" s="39"/>
    </row>
    <row r="1511" spans="3:6" ht="35.1" customHeight="1">
      <c r="C1511" s="39"/>
      <c r="D1511" s="40"/>
      <c r="E1511" s="40"/>
      <c r="F1511" s="39"/>
    </row>
    <row r="1512" spans="3:6" ht="35.1" customHeight="1">
      <c r="C1512" s="39"/>
      <c r="D1512" s="40"/>
      <c r="E1512" s="40"/>
      <c r="F1512" s="39"/>
    </row>
    <row r="1513" spans="3:6" ht="35.1" customHeight="1">
      <c r="C1513" s="39"/>
      <c r="D1513" s="40"/>
      <c r="E1513" s="40"/>
      <c r="F1513" s="39"/>
    </row>
    <row r="1514" spans="3:6" ht="35.1" customHeight="1">
      <c r="C1514" s="39"/>
      <c r="D1514" s="40"/>
      <c r="E1514" s="40"/>
      <c r="F1514" s="39"/>
    </row>
    <row r="1515" spans="3:6" ht="35.1" customHeight="1">
      <c r="C1515" s="39"/>
      <c r="D1515" s="40"/>
      <c r="E1515" s="40"/>
      <c r="F1515" s="39"/>
    </row>
    <row r="1516" spans="3:6" ht="35.1" customHeight="1">
      <c r="C1516" s="39"/>
      <c r="D1516" s="40"/>
      <c r="E1516" s="40"/>
      <c r="F1516" s="39"/>
    </row>
    <row r="1517" spans="3:6" ht="35.1" customHeight="1">
      <c r="C1517" s="39"/>
      <c r="D1517" s="40"/>
      <c r="E1517" s="40"/>
      <c r="F1517" s="39"/>
    </row>
    <row r="1518" spans="3:6" ht="35.1" customHeight="1">
      <c r="C1518" s="39"/>
      <c r="D1518" s="40"/>
      <c r="E1518" s="40"/>
      <c r="F1518" s="39"/>
    </row>
    <row r="1519" spans="3:6" ht="35.1" customHeight="1">
      <c r="C1519" s="39"/>
      <c r="D1519" s="40"/>
      <c r="E1519" s="40"/>
      <c r="F1519" s="39"/>
    </row>
    <row r="1520" spans="3:6" ht="35.1" customHeight="1">
      <c r="C1520" s="39"/>
      <c r="D1520" s="40"/>
      <c r="E1520" s="40"/>
      <c r="F1520" s="39"/>
    </row>
    <row r="1521" spans="3:6" ht="35.1" customHeight="1">
      <c r="C1521" s="39"/>
      <c r="D1521" s="40"/>
      <c r="E1521" s="40"/>
      <c r="F1521" s="39"/>
    </row>
    <row r="1522" spans="3:6" ht="35.1" customHeight="1">
      <c r="C1522" s="39"/>
      <c r="D1522" s="40"/>
      <c r="E1522" s="40"/>
      <c r="F1522" s="39"/>
    </row>
    <row r="1523" spans="3:6" ht="35.1" customHeight="1">
      <c r="C1523" s="39"/>
      <c r="D1523" s="40"/>
      <c r="E1523" s="40"/>
      <c r="F1523" s="39"/>
    </row>
    <row r="1524" spans="3:6" ht="35.1" customHeight="1">
      <c r="C1524" s="39"/>
      <c r="D1524" s="40"/>
      <c r="E1524" s="40"/>
      <c r="F1524" s="39"/>
    </row>
    <row r="1525" spans="3:6" ht="35.1" customHeight="1">
      <c r="C1525" s="39"/>
      <c r="D1525" s="40"/>
      <c r="E1525" s="40"/>
      <c r="F1525" s="39"/>
    </row>
    <row r="1526" spans="3:6" ht="35.1" customHeight="1">
      <c r="C1526" s="39"/>
      <c r="D1526" s="40"/>
      <c r="E1526" s="40"/>
      <c r="F1526" s="39"/>
    </row>
    <row r="1527" spans="3:6" ht="35.1" customHeight="1">
      <c r="C1527" s="39"/>
      <c r="D1527" s="40"/>
      <c r="E1527" s="40"/>
      <c r="F1527" s="39"/>
    </row>
    <row r="1528" spans="3:6" ht="35.1" customHeight="1">
      <c r="C1528" s="39"/>
      <c r="D1528" s="40"/>
      <c r="E1528" s="40"/>
      <c r="F1528" s="39"/>
    </row>
    <row r="1529" spans="3:6" ht="35.1" customHeight="1">
      <c r="C1529" s="39"/>
      <c r="D1529" s="40"/>
      <c r="E1529" s="40"/>
      <c r="F1529" s="39"/>
    </row>
    <row r="1530" spans="3:6" ht="35.1" customHeight="1">
      <c r="C1530" s="39"/>
      <c r="D1530" s="40"/>
      <c r="E1530" s="40"/>
      <c r="F1530" s="39"/>
    </row>
    <row r="1531" spans="3:6" ht="35.1" customHeight="1">
      <c r="C1531" s="39"/>
      <c r="D1531" s="40"/>
      <c r="E1531" s="40"/>
      <c r="F1531" s="39"/>
    </row>
    <row r="1532" spans="3:6" ht="35.1" customHeight="1">
      <c r="C1532" s="39"/>
      <c r="D1532" s="40"/>
      <c r="E1532" s="40"/>
      <c r="F1532" s="39"/>
    </row>
    <row r="1533" spans="3:6" ht="35.1" customHeight="1">
      <c r="C1533" s="39"/>
      <c r="D1533" s="40"/>
      <c r="E1533" s="40"/>
      <c r="F1533" s="39"/>
    </row>
    <row r="1534" spans="3:6" ht="35.1" customHeight="1">
      <c r="C1534" s="39"/>
      <c r="D1534" s="40"/>
      <c r="E1534" s="40"/>
      <c r="F1534" s="39"/>
    </row>
    <row r="1535" spans="3:6" ht="35.1" customHeight="1">
      <c r="C1535" s="39"/>
      <c r="D1535" s="40"/>
      <c r="E1535" s="40"/>
      <c r="F1535" s="39"/>
    </row>
    <row r="1536" spans="3:6" ht="35.1" customHeight="1">
      <c r="C1536" s="39"/>
      <c r="D1536" s="40"/>
      <c r="E1536" s="40"/>
      <c r="F1536" s="39"/>
    </row>
    <row r="1537" spans="3:6" ht="35.1" customHeight="1">
      <c r="C1537" s="39"/>
      <c r="D1537" s="40"/>
      <c r="E1537" s="40"/>
      <c r="F1537" s="39"/>
    </row>
    <row r="1538" spans="3:6" ht="35.1" customHeight="1">
      <c r="C1538" s="39"/>
      <c r="D1538" s="40"/>
      <c r="E1538" s="40"/>
      <c r="F1538" s="39"/>
    </row>
    <row r="1539" spans="3:6" ht="35.1" customHeight="1">
      <c r="C1539" s="39"/>
      <c r="D1539" s="40"/>
      <c r="E1539" s="40"/>
      <c r="F1539" s="39"/>
    </row>
    <row r="1540" spans="3:6" ht="35.1" customHeight="1">
      <c r="C1540" s="39"/>
      <c r="D1540" s="40"/>
      <c r="E1540" s="40"/>
      <c r="F1540" s="39"/>
    </row>
    <row r="1541" spans="3:6" ht="35.1" customHeight="1">
      <c r="C1541" s="39"/>
      <c r="D1541" s="40"/>
      <c r="E1541" s="40"/>
      <c r="F1541" s="39"/>
    </row>
    <row r="1542" spans="3:6" ht="35.1" customHeight="1">
      <c r="C1542" s="39"/>
      <c r="D1542" s="40"/>
      <c r="E1542" s="40"/>
      <c r="F1542" s="39"/>
    </row>
    <row r="1543" spans="3:6" ht="35.1" customHeight="1">
      <c r="C1543" s="39"/>
      <c r="D1543" s="40"/>
      <c r="E1543" s="40"/>
      <c r="F1543" s="39"/>
    </row>
    <row r="1544" spans="3:6" ht="35.1" customHeight="1">
      <c r="C1544" s="39"/>
      <c r="D1544" s="40"/>
      <c r="E1544" s="40"/>
      <c r="F1544" s="39"/>
    </row>
    <row r="1545" spans="3:6" ht="35.1" customHeight="1">
      <c r="C1545" s="39"/>
      <c r="D1545" s="40"/>
      <c r="E1545" s="40"/>
      <c r="F1545" s="39"/>
    </row>
    <row r="1546" spans="3:6" ht="35.1" customHeight="1">
      <c r="C1546" s="39"/>
      <c r="D1546" s="40"/>
      <c r="E1546" s="40"/>
      <c r="F1546" s="39"/>
    </row>
    <row r="1547" spans="3:6" ht="35.1" customHeight="1">
      <c r="C1547" s="39"/>
      <c r="D1547" s="40"/>
      <c r="E1547" s="40"/>
      <c r="F1547" s="39"/>
    </row>
    <row r="1548" spans="3:6" ht="35.1" customHeight="1">
      <c r="C1548" s="39"/>
      <c r="D1548" s="40"/>
      <c r="E1548" s="40"/>
      <c r="F1548" s="39"/>
    </row>
    <row r="1549" spans="3:6" ht="35.1" customHeight="1">
      <c r="C1549" s="39"/>
      <c r="D1549" s="40"/>
      <c r="E1549" s="40"/>
      <c r="F1549" s="39"/>
    </row>
    <row r="1550" spans="3:6" ht="35.1" customHeight="1">
      <c r="C1550" s="39"/>
      <c r="D1550" s="40"/>
      <c r="E1550" s="40"/>
      <c r="F1550" s="39"/>
    </row>
    <row r="1551" spans="3:6" ht="35.1" customHeight="1">
      <c r="C1551" s="39"/>
      <c r="D1551" s="40"/>
      <c r="E1551" s="40"/>
      <c r="F1551" s="39"/>
    </row>
    <row r="1552" spans="3:6" ht="35.1" customHeight="1">
      <c r="C1552" s="39"/>
      <c r="D1552" s="40"/>
      <c r="E1552" s="40"/>
      <c r="F1552" s="39"/>
    </row>
    <row r="1553" spans="3:6" ht="35.1" customHeight="1">
      <c r="C1553" s="39"/>
      <c r="D1553" s="40"/>
      <c r="E1553" s="40"/>
      <c r="F1553" s="39"/>
    </row>
    <row r="1554" spans="3:6" ht="35.1" customHeight="1">
      <c r="C1554" s="39"/>
      <c r="D1554" s="40"/>
      <c r="E1554" s="40"/>
      <c r="F1554" s="39"/>
    </row>
    <row r="1555" spans="3:6" ht="35.1" customHeight="1">
      <c r="C1555" s="39"/>
      <c r="D1555" s="40"/>
      <c r="E1555" s="40"/>
      <c r="F1555" s="39"/>
    </row>
    <row r="1556" spans="3:6" ht="35.1" customHeight="1">
      <c r="C1556" s="39"/>
      <c r="D1556" s="40"/>
      <c r="E1556" s="40"/>
      <c r="F1556" s="39"/>
    </row>
    <row r="1557" spans="3:6" ht="35.1" customHeight="1">
      <c r="C1557" s="39"/>
      <c r="D1557" s="40"/>
      <c r="E1557" s="40"/>
      <c r="F1557" s="39"/>
    </row>
    <row r="1558" spans="3:6" ht="35.1" customHeight="1">
      <c r="C1558" s="39"/>
      <c r="D1558" s="40"/>
      <c r="E1558" s="40"/>
      <c r="F1558" s="39"/>
    </row>
    <row r="1559" spans="3:6" ht="35.1" customHeight="1">
      <c r="C1559" s="39"/>
      <c r="D1559" s="40"/>
      <c r="E1559" s="40"/>
      <c r="F1559" s="39"/>
    </row>
    <row r="1560" spans="3:6" ht="35.1" customHeight="1">
      <c r="C1560" s="39"/>
      <c r="D1560" s="40"/>
      <c r="E1560" s="40"/>
      <c r="F1560" s="39"/>
    </row>
    <row r="1561" spans="3:6" ht="35.1" customHeight="1">
      <c r="C1561" s="39"/>
      <c r="D1561" s="40"/>
      <c r="E1561" s="40"/>
      <c r="F1561" s="39"/>
    </row>
    <row r="1562" spans="3:6" ht="35.1" customHeight="1">
      <c r="C1562" s="39"/>
      <c r="D1562" s="40"/>
      <c r="E1562" s="40"/>
      <c r="F1562" s="39"/>
    </row>
    <row r="1563" spans="3:6" ht="35.1" customHeight="1">
      <c r="C1563" s="39"/>
      <c r="D1563" s="40"/>
      <c r="E1563" s="40"/>
      <c r="F1563" s="39"/>
    </row>
    <row r="1564" spans="3:6" ht="35.1" customHeight="1">
      <c r="C1564" s="39"/>
      <c r="D1564" s="40"/>
      <c r="E1564" s="40"/>
      <c r="F1564" s="39"/>
    </row>
    <row r="1565" spans="3:6" ht="35.1" customHeight="1">
      <c r="C1565" s="39"/>
      <c r="D1565" s="40"/>
      <c r="E1565" s="40"/>
      <c r="F1565" s="39"/>
    </row>
    <row r="1566" spans="3:6" ht="35.1" customHeight="1">
      <c r="C1566" s="39"/>
      <c r="D1566" s="40"/>
      <c r="E1566" s="40"/>
      <c r="F1566" s="39"/>
    </row>
    <row r="1567" spans="3:6" ht="35.1" customHeight="1">
      <c r="C1567" s="39"/>
      <c r="D1567" s="40"/>
      <c r="E1567" s="40"/>
      <c r="F1567" s="39"/>
    </row>
    <row r="1568" spans="3:6" ht="35.1" customHeight="1">
      <c r="C1568" s="39"/>
      <c r="D1568" s="40"/>
      <c r="E1568" s="40"/>
      <c r="F1568" s="39"/>
    </row>
    <row r="1569" spans="3:6" ht="35.1" customHeight="1">
      <c r="C1569" s="39"/>
      <c r="D1569" s="40"/>
      <c r="E1569" s="40"/>
      <c r="F1569" s="39"/>
    </row>
    <row r="1570" spans="3:6" ht="35.1" customHeight="1">
      <c r="C1570" s="39"/>
      <c r="D1570" s="40"/>
      <c r="E1570" s="40"/>
      <c r="F1570" s="39"/>
    </row>
    <row r="1571" spans="3:6" ht="35.1" customHeight="1">
      <c r="C1571" s="39"/>
      <c r="D1571" s="40"/>
      <c r="E1571" s="40"/>
      <c r="F1571" s="39"/>
    </row>
    <row r="1572" spans="3:6" ht="35.1" customHeight="1">
      <c r="C1572" s="39"/>
      <c r="D1572" s="40"/>
      <c r="E1572" s="40"/>
      <c r="F1572" s="39"/>
    </row>
    <row r="1573" spans="3:6" ht="35.1" customHeight="1">
      <c r="C1573" s="39"/>
      <c r="D1573" s="40"/>
      <c r="E1573" s="40"/>
      <c r="F1573" s="39"/>
    </row>
    <row r="1574" spans="3:6" ht="35.1" customHeight="1">
      <c r="C1574" s="39"/>
      <c r="D1574" s="40"/>
      <c r="E1574" s="40"/>
      <c r="F1574" s="39"/>
    </row>
    <row r="1575" spans="3:6" ht="35.1" customHeight="1">
      <c r="C1575" s="39"/>
      <c r="D1575" s="40"/>
      <c r="E1575" s="40"/>
      <c r="F1575" s="39"/>
    </row>
    <row r="1576" spans="3:6" ht="35.1" customHeight="1">
      <c r="C1576" s="39"/>
      <c r="D1576" s="40"/>
      <c r="E1576" s="40"/>
      <c r="F1576" s="39"/>
    </row>
    <row r="1577" spans="3:6" ht="35.1" customHeight="1">
      <c r="C1577" s="39"/>
      <c r="D1577" s="40"/>
      <c r="E1577" s="40"/>
      <c r="F1577" s="39"/>
    </row>
    <row r="1578" spans="3:6" ht="35.1" customHeight="1">
      <c r="C1578" s="39"/>
      <c r="D1578" s="40"/>
      <c r="E1578" s="40"/>
      <c r="F1578" s="39"/>
    </row>
    <row r="1579" spans="3:6" ht="35.1" customHeight="1">
      <c r="C1579" s="39"/>
      <c r="D1579" s="40"/>
      <c r="E1579" s="40"/>
      <c r="F1579" s="39"/>
    </row>
    <row r="1580" spans="3:6" ht="35.1" customHeight="1">
      <c r="C1580" s="39"/>
      <c r="D1580" s="40"/>
      <c r="E1580" s="40"/>
      <c r="F1580" s="39"/>
    </row>
    <row r="1581" spans="3:6" ht="35.1" customHeight="1">
      <c r="C1581" s="39"/>
      <c r="D1581" s="40"/>
      <c r="E1581" s="40"/>
      <c r="F1581" s="39"/>
    </row>
    <row r="1582" spans="3:6" ht="35.1" customHeight="1">
      <c r="C1582" s="39"/>
      <c r="D1582" s="40"/>
      <c r="E1582" s="40"/>
      <c r="F1582" s="39"/>
    </row>
    <row r="1583" spans="3:6" ht="35.1" customHeight="1">
      <c r="C1583" s="39"/>
      <c r="D1583" s="40"/>
      <c r="E1583" s="40"/>
      <c r="F1583" s="39"/>
    </row>
    <row r="1584" spans="3:6" ht="35.1" customHeight="1">
      <c r="C1584" s="39"/>
      <c r="D1584" s="40"/>
      <c r="E1584" s="40"/>
      <c r="F1584" s="39"/>
    </row>
    <row r="1585" spans="3:6" ht="35.1" customHeight="1">
      <c r="C1585" s="39"/>
      <c r="D1585" s="40"/>
      <c r="E1585" s="40"/>
      <c r="F1585" s="39"/>
    </row>
    <row r="1586" spans="3:6" ht="35.1" customHeight="1">
      <c r="C1586" s="39"/>
      <c r="D1586" s="40"/>
      <c r="E1586" s="40"/>
      <c r="F1586" s="39"/>
    </row>
    <row r="1587" spans="3:6" ht="35.1" customHeight="1">
      <c r="C1587" s="39"/>
      <c r="D1587" s="40"/>
      <c r="E1587" s="40"/>
      <c r="F1587" s="39"/>
    </row>
    <row r="1588" spans="3:6" ht="35.1" customHeight="1">
      <c r="C1588" s="39"/>
      <c r="D1588" s="40"/>
      <c r="E1588" s="40"/>
      <c r="F1588" s="39"/>
    </row>
    <row r="1589" spans="3:6" ht="35.1" customHeight="1">
      <c r="C1589" s="39"/>
      <c r="D1589" s="40"/>
      <c r="E1589" s="40"/>
      <c r="F1589" s="39"/>
    </row>
    <row r="1590" spans="3:6" ht="35.1" customHeight="1">
      <c r="C1590" s="39"/>
      <c r="D1590" s="40"/>
      <c r="E1590" s="40"/>
      <c r="F1590" s="39"/>
    </row>
    <row r="1591" spans="3:6" ht="35.1" customHeight="1">
      <c r="C1591" s="39"/>
      <c r="D1591" s="40"/>
      <c r="E1591" s="40"/>
      <c r="F1591" s="39"/>
    </row>
    <row r="1592" spans="3:6" ht="35.1" customHeight="1">
      <c r="C1592" s="39"/>
      <c r="D1592" s="40"/>
      <c r="E1592" s="40"/>
      <c r="F1592" s="39"/>
    </row>
    <row r="1593" spans="3:6" ht="35.1" customHeight="1">
      <c r="C1593" s="39"/>
      <c r="D1593" s="40"/>
      <c r="E1593" s="40"/>
      <c r="F1593" s="39"/>
    </row>
    <row r="1594" spans="3:6" ht="35.1" customHeight="1">
      <c r="C1594" s="39"/>
      <c r="D1594" s="40"/>
      <c r="E1594" s="40"/>
      <c r="F1594" s="39"/>
    </row>
    <row r="1595" spans="3:6" ht="35.1" customHeight="1">
      <c r="C1595" s="39"/>
      <c r="D1595" s="40"/>
      <c r="E1595" s="40"/>
      <c r="F1595" s="39"/>
    </row>
    <row r="1596" spans="3:6" ht="35.1" customHeight="1">
      <c r="C1596" s="39"/>
      <c r="D1596" s="40"/>
      <c r="E1596" s="40"/>
      <c r="F1596" s="39"/>
    </row>
    <row r="1597" spans="3:6" ht="35.1" customHeight="1">
      <c r="C1597" s="39"/>
      <c r="D1597" s="40"/>
      <c r="E1597" s="40"/>
      <c r="F1597" s="39"/>
    </row>
    <row r="1598" spans="3:6" ht="35.1" customHeight="1">
      <c r="C1598" s="39"/>
      <c r="D1598" s="40"/>
      <c r="E1598" s="40"/>
      <c r="F1598" s="39"/>
    </row>
    <row r="1599" spans="3:6" ht="35.1" customHeight="1">
      <c r="C1599" s="39"/>
      <c r="D1599" s="40"/>
      <c r="E1599" s="40"/>
      <c r="F1599" s="39"/>
    </row>
    <row r="1600" spans="3:6" ht="35.1" customHeight="1">
      <c r="C1600" s="39"/>
      <c r="D1600" s="40"/>
      <c r="E1600" s="40"/>
      <c r="F1600" s="39"/>
    </row>
    <row r="1601" spans="3:6" ht="35.1" customHeight="1">
      <c r="C1601" s="39"/>
      <c r="D1601" s="40"/>
      <c r="E1601" s="40"/>
      <c r="F1601" s="39"/>
    </row>
    <row r="1602" spans="3:6" ht="35.1" customHeight="1">
      <c r="C1602" s="39"/>
      <c r="D1602" s="40"/>
      <c r="E1602" s="40"/>
      <c r="F1602" s="39"/>
    </row>
    <row r="1603" spans="3:6" ht="35.1" customHeight="1">
      <c r="C1603" s="39"/>
      <c r="D1603" s="40"/>
      <c r="E1603" s="40"/>
      <c r="F1603" s="39"/>
    </row>
    <row r="1604" spans="3:6" ht="35.1" customHeight="1">
      <c r="C1604" s="39"/>
      <c r="D1604" s="40"/>
      <c r="E1604" s="40"/>
      <c r="F1604" s="39"/>
    </row>
    <row r="1605" spans="3:6" ht="35.1" customHeight="1">
      <c r="C1605" s="39"/>
      <c r="D1605" s="40"/>
      <c r="E1605" s="40"/>
      <c r="F1605" s="39"/>
    </row>
    <row r="1606" spans="3:6" ht="35.1" customHeight="1">
      <c r="C1606" s="39"/>
      <c r="D1606" s="40"/>
      <c r="E1606" s="40"/>
      <c r="F1606" s="39"/>
    </row>
    <row r="1607" spans="3:6" ht="35.1" customHeight="1">
      <c r="C1607" s="39"/>
      <c r="D1607" s="40"/>
      <c r="E1607" s="40"/>
      <c r="F1607" s="39"/>
    </row>
    <row r="1608" spans="3:6" ht="35.1" customHeight="1">
      <c r="C1608" s="39"/>
      <c r="D1608" s="40"/>
      <c r="E1608" s="40"/>
      <c r="F1608" s="39"/>
    </row>
    <row r="1609" spans="3:6" ht="35.1" customHeight="1">
      <c r="C1609" s="39"/>
      <c r="D1609" s="40"/>
      <c r="E1609" s="40"/>
      <c r="F1609" s="39"/>
    </row>
    <row r="1610" spans="3:6" ht="35.1" customHeight="1">
      <c r="C1610" s="39"/>
      <c r="D1610" s="40"/>
      <c r="E1610" s="40"/>
      <c r="F1610" s="39"/>
    </row>
    <row r="1611" spans="3:6" ht="35.1" customHeight="1">
      <c r="C1611" s="39"/>
      <c r="D1611" s="40"/>
      <c r="E1611" s="40"/>
      <c r="F1611" s="39"/>
    </row>
    <row r="1612" spans="3:6" ht="35.1" customHeight="1">
      <c r="C1612" s="39"/>
      <c r="D1612" s="40"/>
      <c r="E1612" s="40"/>
      <c r="F1612" s="39"/>
    </row>
    <row r="1613" spans="3:6" ht="35.1" customHeight="1">
      <c r="C1613" s="39"/>
      <c r="D1613" s="40"/>
      <c r="E1613" s="40"/>
      <c r="F1613" s="39"/>
    </row>
    <row r="1614" spans="3:6" ht="35.1" customHeight="1">
      <c r="C1614" s="39"/>
      <c r="D1614" s="40"/>
      <c r="E1614" s="40"/>
      <c r="F1614" s="39"/>
    </row>
    <row r="1615" spans="3:6" ht="35.1" customHeight="1">
      <c r="C1615" s="39"/>
      <c r="D1615" s="40"/>
      <c r="E1615" s="40"/>
      <c r="F1615" s="39"/>
    </row>
    <row r="1616" spans="3:6" ht="35.1" customHeight="1">
      <c r="C1616" s="39"/>
      <c r="D1616" s="40"/>
      <c r="E1616" s="40"/>
      <c r="F1616" s="39"/>
    </row>
    <row r="1617" spans="3:6" ht="35.1" customHeight="1">
      <c r="C1617" s="39"/>
      <c r="D1617" s="40"/>
      <c r="E1617" s="40"/>
      <c r="F1617" s="39"/>
    </row>
    <row r="1618" spans="3:6" ht="35.1" customHeight="1">
      <c r="C1618" s="39"/>
      <c r="D1618" s="40"/>
      <c r="E1618" s="40"/>
      <c r="F1618" s="39"/>
    </row>
    <row r="1619" spans="3:6" ht="35.1" customHeight="1">
      <c r="C1619" s="39"/>
      <c r="D1619" s="40"/>
      <c r="E1619" s="40"/>
      <c r="F1619" s="39"/>
    </row>
    <row r="1620" spans="3:6" ht="35.1" customHeight="1">
      <c r="C1620" s="39"/>
      <c r="D1620" s="40"/>
      <c r="E1620" s="40"/>
      <c r="F1620" s="39"/>
    </row>
    <row r="1621" spans="3:6" ht="35.1" customHeight="1">
      <c r="C1621" s="39"/>
      <c r="D1621" s="40"/>
      <c r="E1621" s="40"/>
      <c r="F1621" s="39"/>
    </row>
    <row r="1622" spans="3:6" ht="35.1" customHeight="1">
      <c r="C1622" s="39"/>
      <c r="D1622" s="40"/>
      <c r="E1622" s="40"/>
      <c r="F1622" s="39"/>
    </row>
    <row r="1623" spans="3:6" ht="35.1" customHeight="1">
      <c r="C1623" s="39"/>
      <c r="D1623" s="40"/>
      <c r="E1623" s="40"/>
      <c r="F1623" s="39"/>
    </row>
    <row r="1624" spans="3:6" ht="35.1" customHeight="1">
      <c r="C1624" s="39"/>
      <c r="D1624" s="40"/>
      <c r="E1624" s="40"/>
      <c r="F1624" s="39"/>
    </row>
    <row r="1625" spans="3:6" ht="35.1" customHeight="1">
      <c r="C1625" s="39"/>
      <c r="D1625" s="40"/>
      <c r="E1625" s="40"/>
      <c r="F1625" s="39"/>
    </row>
    <row r="1626" spans="3:6" ht="35.1" customHeight="1">
      <c r="C1626" s="39"/>
      <c r="D1626" s="40"/>
      <c r="E1626" s="40"/>
      <c r="F1626" s="39"/>
    </row>
    <row r="1627" spans="3:6" ht="35.1" customHeight="1">
      <c r="C1627" s="39"/>
      <c r="D1627" s="40"/>
      <c r="E1627" s="40"/>
      <c r="F1627" s="39"/>
    </row>
    <row r="1628" spans="3:6" ht="35.1" customHeight="1">
      <c r="C1628" s="39"/>
      <c r="D1628" s="40"/>
      <c r="E1628" s="40"/>
      <c r="F1628" s="39"/>
    </row>
    <row r="1629" spans="3:6" ht="35.1" customHeight="1">
      <c r="C1629" s="39"/>
      <c r="D1629" s="40"/>
      <c r="E1629" s="40"/>
      <c r="F1629" s="39"/>
    </row>
    <row r="1630" spans="3:6" ht="35.1" customHeight="1">
      <c r="C1630" s="39"/>
      <c r="D1630" s="40"/>
      <c r="E1630" s="40"/>
      <c r="F1630" s="39"/>
    </row>
    <row r="1631" spans="3:6" ht="35.1" customHeight="1">
      <c r="C1631" s="39"/>
      <c r="D1631" s="40"/>
      <c r="E1631" s="40"/>
      <c r="F1631" s="39"/>
    </row>
    <row r="1632" spans="3:6" ht="35.1" customHeight="1">
      <c r="C1632" s="39"/>
      <c r="D1632" s="40"/>
      <c r="E1632" s="40"/>
      <c r="F1632" s="39"/>
    </row>
    <row r="1633" spans="3:6" ht="35.1" customHeight="1">
      <c r="C1633" s="39"/>
      <c r="D1633" s="40"/>
      <c r="E1633" s="40"/>
      <c r="F1633" s="39"/>
    </row>
    <row r="1634" spans="3:6" ht="35.1" customHeight="1">
      <c r="C1634" s="39"/>
      <c r="D1634" s="40"/>
      <c r="E1634" s="40"/>
      <c r="F1634" s="39"/>
    </row>
    <row r="1635" spans="3:6" ht="35.1" customHeight="1">
      <c r="C1635" s="39"/>
      <c r="D1635" s="40"/>
      <c r="E1635" s="40"/>
      <c r="F1635" s="39"/>
    </row>
    <row r="1636" spans="3:6" ht="35.1" customHeight="1">
      <c r="C1636" s="39"/>
      <c r="D1636" s="40"/>
      <c r="E1636" s="40"/>
      <c r="F1636" s="39"/>
    </row>
    <row r="1637" spans="3:6" ht="35.1" customHeight="1">
      <c r="C1637" s="39"/>
      <c r="D1637" s="40"/>
      <c r="E1637" s="40"/>
      <c r="F1637" s="39"/>
    </row>
    <row r="1638" spans="3:6" ht="35.1" customHeight="1">
      <c r="C1638" s="39"/>
      <c r="D1638" s="40"/>
      <c r="E1638" s="40"/>
      <c r="F1638" s="39"/>
    </row>
    <row r="1639" spans="3:6" ht="35.1" customHeight="1">
      <c r="C1639" s="39"/>
      <c r="D1639" s="40"/>
      <c r="E1639" s="40"/>
      <c r="F1639" s="39"/>
    </row>
    <row r="1640" spans="3:6" ht="35.1" customHeight="1">
      <c r="C1640" s="39"/>
      <c r="D1640" s="40"/>
      <c r="E1640" s="40"/>
      <c r="F1640" s="39"/>
    </row>
    <row r="1641" spans="3:6" ht="35.1" customHeight="1">
      <c r="C1641" s="39"/>
      <c r="D1641" s="40"/>
      <c r="E1641" s="40"/>
      <c r="F1641" s="39"/>
    </row>
    <row r="1642" spans="3:6" ht="35.1" customHeight="1">
      <c r="C1642" s="39"/>
      <c r="D1642" s="40"/>
      <c r="E1642" s="40"/>
      <c r="F1642" s="39"/>
    </row>
    <row r="1643" spans="3:6" ht="35.1" customHeight="1">
      <c r="C1643" s="39"/>
      <c r="D1643" s="40"/>
      <c r="E1643" s="40"/>
      <c r="F1643" s="39"/>
    </row>
    <row r="1644" spans="3:6" ht="35.1" customHeight="1">
      <c r="C1644" s="39"/>
      <c r="D1644" s="40"/>
      <c r="E1644" s="40"/>
      <c r="F1644" s="39"/>
    </row>
    <row r="1645" spans="3:6" ht="35.1" customHeight="1">
      <c r="C1645" s="39"/>
      <c r="D1645" s="40"/>
      <c r="E1645" s="40"/>
      <c r="F1645" s="39"/>
    </row>
    <row r="1646" spans="3:6" ht="35.1" customHeight="1">
      <c r="C1646" s="39"/>
      <c r="D1646" s="40"/>
      <c r="E1646" s="40"/>
      <c r="F1646" s="39"/>
    </row>
    <row r="1647" spans="3:6" ht="35.1" customHeight="1">
      <c r="C1647" s="39"/>
      <c r="D1647" s="40"/>
      <c r="E1647" s="40"/>
      <c r="F1647" s="39"/>
    </row>
    <row r="1648" spans="3:6" ht="35.1" customHeight="1">
      <c r="C1648" s="39"/>
      <c r="D1648" s="40"/>
      <c r="E1648" s="40"/>
      <c r="F1648" s="39"/>
    </row>
    <row r="1649" spans="3:6" ht="35.1" customHeight="1">
      <c r="C1649" s="39"/>
      <c r="D1649" s="40"/>
      <c r="E1649" s="40"/>
      <c r="F1649" s="39"/>
    </row>
    <row r="1650" spans="3:6" ht="35.1" customHeight="1">
      <c r="C1650" s="39"/>
      <c r="D1650" s="40"/>
      <c r="E1650" s="40"/>
      <c r="F1650" s="39"/>
    </row>
    <row r="1651" spans="3:6" ht="35.1" customHeight="1">
      <c r="C1651" s="39"/>
      <c r="D1651" s="40"/>
      <c r="E1651" s="40"/>
      <c r="F1651" s="39"/>
    </row>
    <row r="1652" spans="3:6" ht="35.1" customHeight="1">
      <c r="C1652" s="39"/>
      <c r="D1652" s="40"/>
      <c r="E1652" s="40"/>
      <c r="F1652" s="39"/>
    </row>
    <row r="1653" spans="3:6" ht="35.1" customHeight="1">
      <c r="C1653" s="39"/>
      <c r="D1653" s="40"/>
      <c r="E1653" s="40"/>
      <c r="F1653" s="39"/>
    </row>
    <row r="1654" spans="3:6" ht="35.1" customHeight="1">
      <c r="C1654" s="39"/>
      <c r="D1654" s="40"/>
      <c r="E1654" s="40"/>
      <c r="F1654" s="39"/>
    </row>
    <row r="1655" spans="3:6" ht="35.1" customHeight="1">
      <c r="C1655" s="39"/>
      <c r="D1655" s="40"/>
      <c r="E1655" s="40"/>
      <c r="F1655" s="39"/>
    </row>
    <row r="1656" spans="3:6" ht="35.1" customHeight="1">
      <c r="C1656" s="39"/>
      <c r="D1656" s="40"/>
      <c r="E1656" s="40"/>
      <c r="F1656" s="39"/>
    </row>
    <row r="1657" spans="3:6" ht="35.1" customHeight="1">
      <c r="C1657" s="39"/>
      <c r="D1657" s="40"/>
      <c r="E1657" s="40"/>
      <c r="F1657" s="39"/>
    </row>
    <row r="1658" spans="3:6" ht="35.1" customHeight="1">
      <c r="C1658" s="39"/>
      <c r="D1658" s="40"/>
      <c r="E1658" s="40"/>
      <c r="F1658" s="39"/>
    </row>
    <row r="1659" spans="3:6" ht="35.1" customHeight="1">
      <c r="C1659" s="39"/>
      <c r="D1659" s="40"/>
      <c r="E1659" s="40"/>
      <c r="F1659" s="39"/>
    </row>
    <row r="1660" spans="3:6" ht="35.1" customHeight="1">
      <c r="C1660" s="39"/>
      <c r="D1660" s="40"/>
      <c r="E1660" s="40"/>
      <c r="F1660" s="39"/>
    </row>
    <row r="1661" spans="3:6" ht="35.1" customHeight="1">
      <c r="C1661" s="39"/>
      <c r="D1661" s="40"/>
      <c r="E1661" s="40"/>
      <c r="F1661" s="39"/>
    </row>
    <row r="1662" spans="3:6" ht="35.1" customHeight="1">
      <c r="C1662" s="39"/>
      <c r="D1662" s="40"/>
      <c r="E1662" s="40"/>
      <c r="F1662" s="39"/>
    </row>
    <row r="1663" spans="3:6" ht="35.1" customHeight="1">
      <c r="C1663" s="39"/>
      <c r="D1663" s="40"/>
      <c r="E1663" s="40"/>
      <c r="F1663" s="39"/>
    </row>
    <row r="1664" spans="3:6" ht="35.1" customHeight="1">
      <c r="C1664" s="39"/>
      <c r="D1664" s="40"/>
      <c r="E1664" s="40"/>
      <c r="F1664" s="39"/>
    </row>
    <row r="1665" spans="3:6" ht="35.1" customHeight="1">
      <c r="C1665" s="39"/>
      <c r="D1665" s="40"/>
      <c r="E1665" s="40"/>
      <c r="F1665" s="39"/>
    </row>
    <row r="1666" spans="3:6" ht="35.1" customHeight="1">
      <c r="C1666" s="39"/>
      <c r="D1666" s="40"/>
      <c r="E1666" s="40"/>
      <c r="F1666" s="39"/>
    </row>
    <row r="1667" spans="3:6" ht="35.1" customHeight="1">
      <c r="C1667" s="39"/>
      <c r="D1667" s="40"/>
      <c r="E1667" s="40"/>
      <c r="F1667" s="39"/>
    </row>
    <row r="1668" spans="3:6" ht="35.1" customHeight="1">
      <c r="C1668" s="39"/>
      <c r="D1668" s="40"/>
      <c r="E1668" s="40"/>
      <c r="F1668" s="39"/>
    </row>
    <row r="1669" spans="3:6" ht="35.1" customHeight="1">
      <c r="C1669" s="39"/>
      <c r="D1669" s="40"/>
      <c r="E1669" s="40"/>
      <c r="F1669" s="39"/>
    </row>
    <row r="1670" spans="3:6" ht="35.1" customHeight="1">
      <c r="C1670" s="39"/>
      <c r="D1670" s="40"/>
      <c r="E1670" s="40"/>
      <c r="F1670" s="39"/>
    </row>
    <row r="1671" spans="3:6" ht="35.1" customHeight="1">
      <c r="C1671" s="39"/>
      <c r="D1671" s="40"/>
      <c r="E1671" s="40"/>
      <c r="F1671" s="39"/>
    </row>
    <row r="1672" spans="3:6" ht="35.1" customHeight="1">
      <c r="C1672" s="39"/>
      <c r="D1672" s="40"/>
      <c r="E1672" s="40"/>
      <c r="F1672" s="39"/>
    </row>
    <row r="1673" spans="3:6" ht="35.1" customHeight="1">
      <c r="C1673" s="39"/>
      <c r="D1673" s="40"/>
      <c r="E1673" s="40"/>
      <c r="F1673" s="39"/>
    </row>
    <row r="1674" spans="3:6" ht="35.1" customHeight="1">
      <c r="C1674" s="39"/>
      <c r="D1674" s="40"/>
      <c r="E1674" s="40"/>
      <c r="F1674" s="39"/>
    </row>
    <row r="1675" spans="3:6" ht="35.1" customHeight="1">
      <c r="C1675" s="39"/>
      <c r="D1675" s="40"/>
      <c r="E1675" s="40"/>
      <c r="F1675" s="39"/>
    </row>
    <row r="1676" spans="3:6" ht="35.1" customHeight="1">
      <c r="C1676" s="39"/>
      <c r="D1676" s="40"/>
      <c r="E1676" s="40"/>
      <c r="F1676" s="39"/>
    </row>
    <row r="1677" spans="3:6" ht="35.1" customHeight="1">
      <c r="C1677" s="39"/>
      <c r="D1677" s="40"/>
      <c r="E1677" s="40"/>
      <c r="F1677" s="39"/>
    </row>
    <row r="1678" spans="3:6" ht="35.1" customHeight="1">
      <c r="C1678" s="39"/>
      <c r="D1678" s="40"/>
      <c r="E1678" s="40"/>
      <c r="F1678" s="39"/>
    </row>
    <row r="1679" spans="3:6" ht="35.1" customHeight="1">
      <c r="C1679" s="39"/>
      <c r="D1679" s="40"/>
      <c r="E1679" s="40"/>
      <c r="F1679" s="39"/>
    </row>
    <row r="1680" spans="3:6" ht="35.1" customHeight="1">
      <c r="C1680" s="39"/>
      <c r="D1680" s="40"/>
      <c r="E1680" s="40"/>
      <c r="F1680" s="39"/>
    </row>
    <row r="1681" spans="3:6" ht="35.1" customHeight="1">
      <c r="C1681" s="39"/>
      <c r="D1681" s="40"/>
      <c r="E1681" s="40"/>
      <c r="F1681" s="39"/>
    </row>
    <row r="1682" spans="3:6" ht="35.1" customHeight="1">
      <c r="C1682" s="39"/>
      <c r="D1682" s="40"/>
      <c r="E1682" s="40"/>
      <c r="F1682" s="39"/>
    </row>
    <row r="1683" spans="3:6" ht="35.1" customHeight="1">
      <c r="C1683" s="39"/>
      <c r="D1683" s="40"/>
      <c r="E1683" s="40"/>
      <c r="F1683" s="39"/>
    </row>
    <row r="1684" spans="3:6" ht="35.1" customHeight="1">
      <c r="C1684" s="39"/>
      <c r="D1684" s="40"/>
      <c r="E1684" s="40"/>
      <c r="F1684" s="39"/>
    </row>
    <row r="1685" spans="3:6" ht="35.1" customHeight="1">
      <c r="C1685" s="39"/>
      <c r="D1685" s="40"/>
      <c r="E1685" s="40"/>
      <c r="F1685" s="39"/>
    </row>
    <row r="1686" spans="3:6" ht="35.1" customHeight="1">
      <c r="C1686" s="39"/>
      <c r="D1686" s="40"/>
      <c r="E1686" s="40"/>
      <c r="F1686" s="39"/>
    </row>
    <row r="1687" spans="3:6" ht="35.1" customHeight="1">
      <c r="C1687" s="39"/>
      <c r="D1687" s="40"/>
      <c r="E1687" s="40"/>
      <c r="F1687" s="39"/>
    </row>
    <row r="1688" spans="3:6" ht="35.1" customHeight="1">
      <c r="C1688" s="39"/>
      <c r="D1688" s="40"/>
      <c r="E1688" s="40"/>
      <c r="F1688" s="39"/>
    </row>
    <row r="1689" spans="3:6" ht="35.1" customHeight="1">
      <c r="C1689" s="39"/>
      <c r="D1689" s="40"/>
      <c r="E1689" s="40"/>
      <c r="F1689" s="39"/>
    </row>
    <row r="1690" spans="3:6" ht="35.1" customHeight="1">
      <c r="C1690" s="39"/>
      <c r="D1690" s="40"/>
      <c r="E1690" s="40"/>
      <c r="F1690" s="39"/>
    </row>
    <row r="1691" spans="3:6" ht="35.1" customHeight="1">
      <c r="C1691" s="39"/>
      <c r="D1691" s="40"/>
      <c r="E1691" s="40"/>
      <c r="F1691" s="39"/>
    </row>
    <row r="1692" spans="3:6" ht="35.1" customHeight="1">
      <c r="C1692" s="39"/>
      <c r="D1692" s="40"/>
      <c r="E1692" s="40"/>
      <c r="F1692" s="39"/>
    </row>
    <row r="1693" spans="3:6" ht="35.1" customHeight="1">
      <c r="C1693" s="39"/>
      <c r="D1693" s="40"/>
      <c r="E1693" s="40"/>
      <c r="F1693" s="39"/>
    </row>
    <row r="1694" spans="3:6" ht="35.1" customHeight="1">
      <c r="C1694" s="39"/>
      <c r="D1694" s="40"/>
      <c r="E1694" s="40"/>
      <c r="F1694" s="39"/>
    </row>
    <row r="1695" spans="3:6" ht="35.1" customHeight="1">
      <c r="C1695" s="39"/>
      <c r="D1695" s="40"/>
      <c r="E1695" s="40"/>
      <c r="F1695" s="39"/>
    </row>
    <row r="1696" spans="3:6" ht="35.1" customHeight="1">
      <c r="C1696" s="39"/>
      <c r="D1696" s="40"/>
      <c r="E1696" s="40"/>
      <c r="F1696" s="39"/>
    </row>
    <row r="1697" spans="3:6" ht="35.1" customHeight="1">
      <c r="C1697" s="39"/>
      <c r="D1697" s="40"/>
      <c r="E1697" s="40"/>
      <c r="F1697" s="39"/>
    </row>
    <row r="1698" spans="3:6" ht="35.1" customHeight="1">
      <c r="C1698" s="39"/>
      <c r="D1698" s="40"/>
      <c r="E1698" s="40"/>
      <c r="F1698" s="39"/>
    </row>
    <row r="1699" spans="3:6" ht="35.1" customHeight="1">
      <c r="C1699" s="39"/>
      <c r="D1699" s="40"/>
      <c r="E1699" s="40"/>
      <c r="F1699" s="39"/>
    </row>
    <row r="1700" spans="3:6" ht="35.1" customHeight="1">
      <c r="C1700" s="39"/>
      <c r="D1700" s="40"/>
      <c r="E1700" s="40"/>
      <c r="F1700" s="39"/>
    </row>
    <row r="1701" spans="3:6" ht="35.1" customHeight="1">
      <c r="C1701" s="39"/>
      <c r="D1701" s="40"/>
      <c r="E1701" s="40"/>
      <c r="F1701" s="39"/>
    </row>
    <row r="1702" spans="3:6" ht="35.1" customHeight="1">
      <c r="C1702" s="39"/>
      <c r="D1702" s="40"/>
      <c r="E1702" s="40"/>
      <c r="F1702" s="39"/>
    </row>
    <row r="1703" spans="3:6" ht="35.1" customHeight="1">
      <c r="C1703" s="39"/>
      <c r="D1703" s="40"/>
      <c r="E1703" s="40"/>
      <c r="F1703" s="39"/>
    </row>
    <row r="1704" spans="3:6" ht="35.1" customHeight="1">
      <c r="C1704" s="39"/>
      <c r="D1704" s="40"/>
      <c r="E1704" s="40"/>
      <c r="F1704" s="39"/>
    </row>
    <row r="1705" spans="3:6" ht="35.1" customHeight="1">
      <c r="C1705" s="39"/>
      <c r="D1705" s="40"/>
      <c r="E1705" s="40"/>
      <c r="F1705" s="39"/>
    </row>
    <row r="1706" spans="3:6" ht="35.1" customHeight="1">
      <c r="C1706" s="39"/>
      <c r="D1706" s="40"/>
      <c r="E1706" s="40"/>
      <c r="F1706" s="39"/>
    </row>
    <row r="1707" spans="3:6" ht="35.1" customHeight="1">
      <c r="C1707" s="39"/>
      <c r="D1707" s="40"/>
      <c r="E1707" s="40"/>
      <c r="F1707" s="39"/>
    </row>
    <row r="1708" spans="3:6" ht="35.1" customHeight="1">
      <c r="C1708" s="39"/>
      <c r="D1708" s="40"/>
      <c r="E1708" s="40"/>
      <c r="F1708" s="39"/>
    </row>
    <row r="1709" spans="3:6" ht="35.1" customHeight="1">
      <c r="C1709" s="39"/>
      <c r="D1709" s="40"/>
      <c r="E1709" s="40"/>
      <c r="F1709" s="39"/>
    </row>
    <row r="1710" spans="3:6" ht="35.1" customHeight="1">
      <c r="C1710" s="39"/>
      <c r="D1710" s="40"/>
      <c r="E1710" s="40"/>
      <c r="F1710" s="39"/>
    </row>
    <row r="1711" spans="3:6" ht="35.1" customHeight="1">
      <c r="C1711" s="39"/>
      <c r="D1711" s="40"/>
      <c r="E1711" s="40"/>
      <c r="F1711" s="39"/>
    </row>
    <row r="1712" spans="3:6" ht="35.1" customHeight="1">
      <c r="C1712" s="39"/>
      <c r="D1712" s="40"/>
      <c r="E1712" s="40"/>
      <c r="F1712" s="39"/>
    </row>
    <row r="1713" spans="3:6" ht="35.1" customHeight="1">
      <c r="C1713" s="39"/>
      <c r="D1713" s="40"/>
      <c r="E1713" s="40"/>
      <c r="F1713" s="39"/>
    </row>
    <row r="1714" spans="3:6" ht="35.1" customHeight="1">
      <c r="C1714" s="39"/>
      <c r="D1714" s="40"/>
      <c r="E1714" s="40"/>
      <c r="F1714" s="39"/>
    </row>
    <row r="1715" spans="3:6" ht="35.1" customHeight="1">
      <c r="C1715" s="39"/>
      <c r="D1715" s="40"/>
      <c r="E1715" s="40"/>
      <c r="F1715" s="39"/>
    </row>
    <row r="1716" spans="3:6" ht="35.1" customHeight="1">
      <c r="C1716" s="39"/>
      <c r="D1716" s="40"/>
      <c r="E1716" s="40"/>
      <c r="F1716" s="39"/>
    </row>
    <row r="1717" spans="3:6" ht="35.1" customHeight="1">
      <c r="C1717" s="39"/>
      <c r="D1717" s="40"/>
      <c r="E1717" s="40"/>
      <c r="F1717" s="39"/>
    </row>
    <row r="1718" spans="3:6" ht="35.1" customHeight="1">
      <c r="C1718" s="39"/>
      <c r="D1718" s="40"/>
      <c r="E1718" s="40"/>
      <c r="F1718" s="39"/>
    </row>
    <row r="1719" spans="3:6" ht="35.1" customHeight="1">
      <c r="C1719" s="39"/>
      <c r="D1719" s="40"/>
      <c r="E1719" s="40"/>
      <c r="F1719" s="39"/>
    </row>
    <row r="1720" spans="3:6" ht="35.1" customHeight="1">
      <c r="C1720" s="39"/>
      <c r="D1720" s="40"/>
      <c r="E1720" s="40"/>
      <c r="F1720" s="39"/>
    </row>
    <row r="1721" spans="3:6" ht="35.1" customHeight="1">
      <c r="C1721" s="39"/>
      <c r="D1721" s="40"/>
      <c r="E1721" s="40"/>
      <c r="F1721" s="39"/>
    </row>
    <row r="1722" spans="3:6" ht="35.1" customHeight="1">
      <c r="C1722" s="39"/>
      <c r="D1722" s="40"/>
      <c r="E1722" s="40"/>
      <c r="F1722" s="39"/>
    </row>
    <row r="1723" spans="3:6" ht="35.1" customHeight="1">
      <c r="C1723" s="39"/>
      <c r="D1723" s="40"/>
      <c r="E1723" s="40"/>
      <c r="F1723" s="39"/>
    </row>
    <row r="1724" spans="3:6" ht="35.1" customHeight="1">
      <c r="C1724" s="39"/>
      <c r="D1724" s="40"/>
      <c r="E1724" s="40"/>
      <c r="F1724" s="39"/>
    </row>
    <row r="1725" spans="3:6" ht="35.1" customHeight="1">
      <c r="C1725" s="39"/>
      <c r="D1725" s="40"/>
      <c r="E1725" s="40"/>
      <c r="F1725" s="39"/>
    </row>
    <row r="1726" spans="3:6" ht="35.1" customHeight="1">
      <c r="C1726" s="39"/>
      <c r="D1726" s="40"/>
      <c r="E1726" s="40"/>
      <c r="F1726" s="39"/>
    </row>
    <row r="1727" spans="3:6" ht="35.1" customHeight="1">
      <c r="C1727" s="39"/>
      <c r="D1727" s="40"/>
      <c r="E1727" s="40"/>
      <c r="F1727" s="39"/>
    </row>
    <row r="1728" spans="3:6" ht="35.1" customHeight="1">
      <c r="C1728" s="39"/>
      <c r="D1728" s="40"/>
      <c r="E1728" s="40"/>
      <c r="F1728" s="39"/>
    </row>
    <row r="1729" spans="3:6" ht="35.1" customHeight="1">
      <c r="C1729" s="39"/>
      <c r="D1729" s="40"/>
      <c r="E1729" s="40"/>
      <c r="F1729" s="39"/>
    </row>
    <row r="1730" spans="3:6" ht="35.1" customHeight="1">
      <c r="C1730" s="39"/>
      <c r="D1730" s="40"/>
      <c r="E1730" s="40"/>
      <c r="F1730" s="39"/>
    </row>
    <row r="1731" spans="3:6" ht="35.1" customHeight="1">
      <c r="C1731" s="39"/>
      <c r="D1731" s="40"/>
      <c r="E1731" s="40"/>
      <c r="F1731" s="39"/>
    </row>
    <row r="1732" spans="3:6" ht="35.1" customHeight="1">
      <c r="C1732" s="39"/>
      <c r="D1732" s="40"/>
      <c r="E1732" s="40"/>
      <c r="F1732" s="39"/>
    </row>
    <row r="1733" spans="3:6" ht="35.1" customHeight="1">
      <c r="C1733" s="39"/>
      <c r="D1733" s="40"/>
      <c r="E1733" s="40"/>
      <c r="F1733" s="39"/>
    </row>
    <row r="1734" spans="3:6" ht="35.1" customHeight="1">
      <c r="C1734" s="39"/>
      <c r="D1734" s="40"/>
      <c r="E1734" s="40"/>
      <c r="F1734" s="39"/>
    </row>
    <row r="1735" spans="3:6" ht="35.1" customHeight="1">
      <c r="C1735" s="39"/>
      <c r="D1735" s="40"/>
      <c r="E1735" s="40"/>
      <c r="F1735" s="39"/>
    </row>
    <row r="1736" spans="3:6" ht="35.1" customHeight="1">
      <c r="C1736" s="39"/>
      <c r="D1736" s="40"/>
      <c r="E1736" s="40"/>
      <c r="F1736" s="39"/>
    </row>
    <row r="1737" spans="3:6" ht="35.1" customHeight="1">
      <c r="C1737" s="39"/>
      <c r="D1737" s="40"/>
      <c r="E1737" s="40"/>
      <c r="F1737" s="39"/>
    </row>
    <row r="1738" spans="3:6" ht="35.1" customHeight="1">
      <c r="C1738" s="39"/>
      <c r="D1738" s="40"/>
      <c r="E1738" s="40"/>
      <c r="F1738" s="39"/>
    </row>
    <row r="1739" spans="3:6" ht="35.1" customHeight="1">
      <c r="C1739" s="39"/>
      <c r="D1739" s="40"/>
      <c r="E1739" s="40"/>
      <c r="F1739" s="39"/>
    </row>
    <row r="1740" spans="3:6" ht="35.1" customHeight="1">
      <c r="C1740" s="39"/>
      <c r="D1740" s="40"/>
      <c r="E1740" s="40"/>
      <c r="F1740" s="39"/>
    </row>
    <row r="1741" spans="3:6" ht="35.1" customHeight="1">
      <c r="C1741" s="39"/>
      <c r="D1741" s="40"/>
      <c r="E1741" s="40"/>
      <c r="F1741" s="39"/>
    </row>
    <row r="1742" spans="3:6" ht="35.1" customHeight="1">
      <c r="C1742" s="39"/>
      <c r="D1742" s="40"/>
      <c r="E1742" s="40"/>
      <c r="F1742" s="39"/>
    </row>
    <row r="1743" spans="3:6" ht="35.1" customHeight="1">
      <c r="C1743" s="39"/>
      <c r="D1743" s="40"/>
      <c r="E1743" s="40"/>
      <c r="F1743" s="39"/>
    </row>
    <row r="1744" spans="3:6" ht="35.1" customHeight="1">
      <c r="C1744" s="39"/>
      <c r="D1744" s="40"/>
      <c r="E1744" s="40"/>
      <c r="F1744" s="39"/>
    </row>
    <row r="1745" spans="3:6" ht="35.1" customHeight="1">
      <c r="C1745" s="39"/>
      <c r="D1745" s="40"/>
      <c r="E1745" s="40"/>
      <c r="F1745" s="39"/>
    </row>
    <row r="1746" spans="3:6" ht="35.1" customHeight="1">
      <c r="C1746" s="39"/>
      <c r="D1746" s="40"/>
      <c r="E1746" s="40"/>
      <c r="F1746" s="39"/>
    </row>
    <row r="1747" spans="3:6" ht="35.1" customHeight="1">
      <c r="C1747" s="39"/>
      <c r="D1747" s="40"/>
      <c r="E1747" s="40"/>
      <c r="F1747" s="39"/>
    </row>
    <row r="1748" spans="3:6" ht="35.1" customHeight="1">
      <c r="C1748" s="39"/>
      <c r="D1748" s="40"/>
      <c r="E1748" s="40"/>
      <c r="F1748" s="39"/>
    </row>
    <row r="1749" spans="3:6" ht="35.1" customHeight="1">
      <c r="C1749" s="39"/>
      <c r="D1749" s="40"/>
      <c r="E1749" s="40"/>
      <c r="F1749" s="39"/>
    </row>
    <row r="1750" spans="3:6" ht="35.1" customHeight="1">
      <c r="C1750" s="39"/>
      <c r="D1750" s="40"/>
      <c r="E1750" s="40"/>
      <c r="F1750" s="39"/>
    </row>
    <row r="1751" spans="3:6" ht="35.1" customHeight="1">
      <c r="C1751" s="39"/>
      <c r="D1751" s="40"/>
      <c r="E1751" s="40"/>
      <c r="F1751" s="39"/>
    </row>
    <row r="1752" spans="3:6" ht="35.1" customHeight="1">
      <c r="C1752" s="39"/>
      <c r="D1752" s="40"/>
      <c r="E1752" s="40"/>
      <c r="F1752" s="39"/>
    </row>
    <row r="1753" spans="3:6" ht="35.1" customHeight="1">
      <c r="C1753" s="39"/>
      <c r="D1753" s="40"/>
      <c r="E1753" s="40"/>
      <c r="F1753" s="39"/>
    </row>
    <row r="1754" spans="3:6" ht="35.1" customHeight="1">
      <c r="C1754" s="39"/>
      <c r="D1754" s="40"/>
      <c r="E1754" s="40"/>
      <c r="F1754" s="39"/>
    </row>
    <row r="1755" spans="3:6" ht="35.1" customHeight="1">
      <c r="C1755" s="39"/>
      <c r="D1755" s="40"/>
      <c r="E1755" s="40"/>
      <c r="F1755" s="39"/>
    </row>
    <row r="1756" spans="3:6" ht="35.1" customHeight="1">
      <c r="C1756" s="39"/>
      <c r="D1756" s="40"/>
      <c r="E1756" s="40"/>
      <c r="F1756" s="39"/>
    </row>
    <row r="1757" spans="3:6" ht="35.1" customHeight="1">
      <c r="C1757" s="39"/>
      <c r="D1757" s="40"/>
      <c r="E1757" s="40"/>
      <c r="F1757" s="39"/>
    </row>
    <row r="1758" spans="3:6" ht="35.1" customHeight="1">
      <c r="C1758" s="39"/>
      <c r="D1758" s="40"/>
      <c r="E1758" s="40"/>
      <c r="F1758" s="39"/>
    </row>
    <row r="1759" spans="3:6" ht="35.1" customHeight="1">
      <c r="C1759" s="39"/>
      <c r="D1759" s="40"/>
      <c r="E1759" s="40"/>
      <c r="F1759" s="39"/>
    </row>
    <row r="1760" spans="3:6" ht="35.1" customHeight="1">
      <c r="C1760" s="39"/>
      <c r="D1760" s="40"/>
      <c r="E1760" s="40"/>
      <c r="F1760" s="39"/>
    </row>
    <row r="1761" spans="3:6" ht="35.1" customHeight="1">
      <c r="C1761" s="39"/>
      <c r="D1761" s="40"/>
      <c r="E1761" s="40"/>
      <c r="F1761" s="39"/>
    </row>
    <row r="1762" spans="3:6" ht="35.1" customHeight="1">
      <c r="C1762" s="39"/>
      <c r="D1762" s="40"/>
      <c r="E1762" s="40"/>
      <c r="F1762" s="39"/>
    </row>
    <row r="1763" spans="3:6" ht="35.1" customHeight="1">
      <c r="C1763" s="39"/>
      <c r="D1763" s="40"/>
      <c r="E1763" s="40"/>
      <c r="F1763" s="39"/>
    </row>
    <row r="1764" spans="3:6" ht="35.1" customHeight="1">
      <c r="C1764" s="39"/>
      <c r="D1764" s="40"/>
      <c r="E1764" s="40"/>
      <c r="F1764" s="39"/>
    </row>
    <row r="1765" spans="3:6" ht="35.1" customHeight="1">
      <c r="C1765" s="39"/>
      <c r="D1765" s="40"/>
      <c r="E1765" s="40"/>
      <c r="F1765" s="39"/>
    </row>
    <row r="1766" spans="3:6" ht="35.1" customHeight="1">
      <c r="C1766" s="39"/>
      <c r="D1766" s="40"/>
      <c r="E1766" s="40"/>
      <c r="F1766" s="39"/>
    </row>
    <row r="1767" spans="3:6" ht="35.1" customHeight="1">
      <c r="C1767" s="39"/>
      <c r="D1767" s="40"/>
      <c r="E1767" s="40"/>
      <c r="F1767" s="39"/>
    </row>
    <row r="1768" spans="3:6" ht="35.1" customHeight="1">
      <c r="C1768" s="39"/>
      <c r="D1768" s="40"/>
      <c r="E1768" s="40"/>
      <c r="F1768" s="39"/>
    </row>
    <row r="1769" spans="3:6" ht="35.1" customHeight="1">
      <c r="C1769" s="39"/>
      <c r="D1769" s="40"/>
      <c r="E1769" s="40"/>
      <c r="F1769" s="39"/>
    </row>
    <row r="1770" spans="3:6" ht="35.1" customHeight="1">
      <c r="C1770" s="39"/>
      <c r="D1770" s="40"/>
      <c r="E1770" s="40"/>
      <c r="F1770" s="39"/>
    </row>
    <row r="1771" spans="3:6" ht="35.1" customHeight="1">
      <c r="C1771" s="39"/>
      <c r="D1771" s="40"/>
      <c r="E1771" s="40"/>
      <c r="F1771" s="39"/>
    </row>
    <row r="1772" spans="3:6" ht="35.1" customHeight="1">
      <c r="C1772" s="39"/>
      <c r="D1772" s="40"/>
      <c r="E1772" s="40"/>
      <c r="F1772" s="39"/>
    </row>
    <row r="1773" spans="3:6" ht="35.1" customHeight="1">
      <c r="C1773" s="39"/>
      <c r="D1773" s="40"/>
      <c r="E1773" s="40"/>
      <c r="F1773" s="39"/>
    </row>
    <row r="1774" spans="3:6" ht="35.1" customHeight="1">
      <c r="C1774" s="39"/>
      <c r="D1774" s="40"/>
      <c r="E1774" s="40"/>
      <c r="F1774" s="39"/>
    </row>
    <row r="1775" spans="3:6" ht="35.1" customHeight="1">
      <c r="C1775" s="39"/>
      <c r="D1775" s="40"/>
      <c r="E1775" s="40"/>
      <c r="F1775" s="39"/>
    </row>
    <row r="1776" spans="3:6" ht="35.1" customHeight="1">
      <c r="C1776" s="39"/>
      <c r="D1776" s="40"/>
      <c r="E1776" s="40"/>
      <c r="F1776" s="39"/>
    </row>
    <row r="1777" spans="3:6" ht="35.1" customHeight="1">
      <c r="C1777" s="39"/>
      <c r="D1777" s="40"/>
      <c r="E1777" s="40"/>
      <c r="F1777" s="39"/>
    </row>
    <row r="1778" spans="3:6" ht="35.1" customHeight="1">
      <c r="C1778" s="39"/>
      <c r="D1778" s="40"/>
      <c r="E1778" s="40"/>
      <c r="F1778" s="39"/>
    </row>
    <row r="1779" spans="3:6" ht="35.1" customHeight="1">
      <c r="C1779" s="39"/>
      <c r="D1779" s="40"/>
      <c r="E1779" s="40"/>
      <c r="F1779" s="39"/>
    </row>
    <row r="1780" spans="3:6" ht="35.1" customHeight="1">
      <c r="C1780" s="39"/>
      <c r="D1780" s="40"/>
      <c r="E1780" s="40"/>
      <c r="F1780" s="39"/>
    </row>
    <row r="1781" spans="3:6" ht="35.1" customHeight="1">
      <c r="C1781" s="39"/>
      <c r="D1781" s="40"/>
      <c r="E1781" s="40"/>
      <c r="F1781" s="39"/>
    </row>
    <row r="1782" spans="3:6" ht="35.1" customHeight="1">
      <c r="C1782" s="39"/>
      <c r="D1782" s="40"/>
      <c r="E1782" s="40"/>
      <c r="F1782" s="39"/>
    </row>
    <row r="1783" spans="3:6" ht="35.1" customHeight="1">
      <c r="C1783" s="39"/>
      <c r="D1783" s="40"/>
      <c r="E1783" s="40"/>
      <c r="F1783" s="39"/>
    </row>
    <row r="1784" spans="3:6" ht="35.1" customHeight="1">
      <c r="C1784" s="39"/>
      <c r="D1784" s="40"/>
      <c r="E1784" s="40"/>
      <c r="F1784" s="39"/>
    </row>
    <row r="1785" spans="3:6" ht="35.1" customHeight="1">
      <c r="C1785" s="39"/>
      <c r="D1785" s="40"/>
      <c r="E1785" s="40"/>
      <c r="F1785" s="39"/>
    </row>
    <row r="1786" spans="3:6" ht="35.1" customHeight="1">
      <c r="C1786" s="39"/>
      <c r="D1786" s="40"/>
      <c r="E1786" s="40"/>
      <c r="F1786" s="39"/>
    </row>
    <row r="1787" spans="3:6" ht="35.1" customHeight="1">
      <c r="C1787" s="39"/>
      <c r="D1787" s="40"/>
      <c r="E1787" s="40"/>
      <c r="F1787" s="39"/>
    </row>
    <row r="1788" spans="3:6" ht="35.1" customHeight="1">
      <c r="C1788" s="39"/>
      <c r="D1788" s="40"/>
      <c r="E1788" s="40"/>
      <c r="F1788" s="39"/>
    </row>
    <row r="1789" spans="3:6" ht="35.1" customHeight="1">
      <c r="C1789" s="39"/>
      <c r="D1789" s="40"/>
      <c r="E1789" s="40"/>
      <c r="F1789" s="39"/>
    </row>
    <row r="1790" spans="3:6" ht="35.1" customHeight="1">
      <c r="C1790" s="39"/>
      <c r="D1790" s="40"/>
      <c r="E1790" s="40"/>
      <c r="F1790" s="39"/>
    </row>
    <row r="1791" spans="3:6" ht="35.1" customHeight="1">
      <c r="C1791" s="39"/>
      <c r="D1791" s="40"/>
      <c r="E1791" s="40"/>
      <c r="F1791" s="39"/>
    </row>
    <row r="1792" spans="3:6" ht="35.1" customHeight="1">
      <c r="C1792" s="39"/>
      <c r="D1792" s="40"/>
      <c r="E1792" s="40"/>
      <c r="F1792" s="39"/>
    </row>
    <row r="1793" spans="3:6" ht="35.1" customHeight="1">
      <c r="C1793" s="39"/>
      <c r="D1793" s="40"/>
      <c r="E1793" s="40"/>
      <c r="F1793" s="39"/>
    </row>
    <row r="1794" spans="3:6" ht="35.1" customHeight="1">
      <c r="C1794" s="39"/>
      <c r="D1794" s="40"/>
      <c r="E1794" s="40"/>
      <c r="F1794" s="39"/>
    </row>
    <row r="1795" spans="3:6" ht="35.1" customHeight="1">
      <c r="C1795" s="39"/>
      <c r="D1795" s="40"/>
      <c r="E1795" s="40"/>
      <c r="F1795" s="39"/>
    </row>
    <row r="1796" spans="3:6" ht="35.1" customHeight="1">
      <c r="C1796" s="39"/>
      <c r="D1796" s="40"/>
      <c r="E1796" s="40"/>
      <c r="F1796" s="39"/>
    </row>
    <row r="1797" spans="3:6" ht="35.1" customHeight="1">
      <c r="C1797" s="39"/>
      <c r="D1797" s="40"/>
      <c r="E1797" s="40"/>
      <c r="F1797" s="39"/>
    </row>
    <row r="1798" spans="3:6" ht="35.1" customHeight="1">
      <c r="C1798" s="39"/>
      <c r="D1798" s="40"/>
      <c r="E1798" s="40"/>
      <c r="F1798" s="39"/>
    </row>
    <row r="1799" spans="3:6" ht="35.1" customHeight="1">
      <c r="C1799" s="39"/>
      <c r="D1799" s="40"/>
      <c r="E1799" s="40"/>
      <c r="F1799" s="39"/>
    </row>
    <row r="1800" spans="3:6" ht="35.1" customHeight="1">
      <c r="C1800" s="39"/>
      <c r="D1800" s="40"/>
      <c r="E1800" s="40"/>
      <c r="F1800" s="39"/>
    </row>
    <row r="1801" spans="3:6" ht="35.1" customHeight="1">
      <c r="C1801" s="39"/>
      <c r="D1801" s="40"/>
      <c r="E1801" s="40"/>
      <c r="F1801" s="39"/>
    </row>
    <row r="1802" spans="3:6" ht="35.1" customHeight="1">
      <c r="C1802" s="39"/>
      <c r="D1802" s="40"/>
      <c r="E1802" s="40"/>
      <c r="F1802" s="39"/>
    </row>
    <row r="1803" spans="3:6" ht="35.1" customHeight="1">
      <c r="C1803" s="39"/>
      <c r="D1803" s="40"/>
      <c r="E1803" s="40"/>
      <c r="F1803" s="39"/>
    </row>
    <row r="1804" spans="3:6" ht="35.1" customHeight="1">
      <c r="C1804" s="39"/>
      <c r="D1804" s="40"/>
      <c r="E1804" s="40"/>
      <c r="F1804" s="39"/>
    </row>
    <row r="1805" spans="3:6" ht="35.1" customHeight="1">
      <c r="C1805" s="39"/>
      <c r="D1805" s="40"/>
      <c r="E1805" s="40"/>
      <c r="F1805" s="39"/>
    </row>
    <row r="1806" spans="3:6" ht="35.1" customHeight="1">
      <c r="C1806" s="39"/>
      <c r="D1806" s="40"/>
      <c r="E1806" s="40"/>
      <c r="F1806" s="39"/>
    </row>
    <row r="1807" spans="3:6" ht="35.1" customHeight="1">
      <c r="C1807" s="39"/>
      <c r="D1807" s="40"/>
      <c r="E1807" s="40"/>
      <c r="F1807" s="39"/>
    </row>
    <row r="1808" spans="3:6" ht="35.1" customHeight="1">
      <c r="C1808" s="39"/>
      <c r="D1808" s="40"/>
      <c r="E1808" s="40"/>
      <c r="F1808" s="39"/>
    </row>
    <row r="1809" spans="3:6" ht="35.1" customHeight="1">
      <c r="C1809" s="39"/>
      <c r="D1809" s="40"/>
      <c r="E1809" s="40"/>
      <c r="F1809" s="39"/>
    </row>
    <row r="1810" spans="3:6" ht="35.1" customHeight="1">
      <c r="C1810" s="39"/>
      <c r="D1810" s="40"/>
      <c r="E1810" s="40"/>
      <c r="F1810" s="39"/>
    </row>
    <row r="1811" spans="3:6" ht="35.1" customHeight="1">
      <c r="C1811" s="39"/>
      <c r="D1811" s="40"/>
      <c r="E1811" s="40"/>
      <c r="F1811" s="39"/>
    </row>
    <row r="1812" spans="3:6" ht="35.1" customHeight="1">
      <c r="C1812" s="39"/>
      <c r="D1812" s="40"/>
      <c r="E1812" s="40"/>
      <c r="F1812" s="39"/>
    </row>
    <row r="1813" spans="3:6" ht="35.1" customHeight="1">
      <c r="C1813" s="39"/>
      <c r="D1813" s="40"/>
      <c r="E1813" s="40"/>
      <c r="F1813" s="39"/>
    </row>
    <row r="1814" spans="3:6" ht="35.1" customHeight="1">
      <c r="C1814" s="39"/>
      <c r="D1814" s="40"/>
      <c r="E1814" s="40"/>
      <c r="F1814" s="39"/>
    </row>
    <row r="1815" spans="3:6" ht="35.1" customHeight="1">
      <c r="C1815" s="39"/>
      <c r="D1815" s="40"/>
      <c r="E1815" s="40"/>
      <c r="F1815" s="39"/>
    </row>
    <row r="1816" spans="3:6" ht="35.1" customHeight="1">
      <c r="C1816" s="39"/>
      <c r="D1816" s="40"/>
      <c r="E1816" s="40"/>
      <c r="F1816" s="39"/>
    </row>
    <row r="1817" spans="3:6" ht="35.1" customHeight="1">
      <c r="C1817" s="39"/>
      <c r="D1817" s="40"/>
      <c r="E1817" s="40"/>
      <c r="F1817" s="39"/>
    </row>
    <row r="1818" spans="3:6" ht="35.1" customHeight="1">
      <c r="C1818" s="39"/>
      <c r="D1818" s="40"/>
      <c r="E1818" s="40"/>
      <c r="F1818" s="39"/>
    </row>
    <row r="1819" spans="3:6" ht="35.1" customHeight="1">
      <c r="C1819" s="39"/>
      <c r="D1819" s="40"/>
      <c r="E1819" s="40"/>
      <c r="F1819" s="39"/>
    </row>
    <row r="1820" spans="3:6" ht="35.1" customHeight="1">
      <c r="C1820" s="39"/>
      <c r="D1820" s="40"/>
      <c r="E1820" s="40"/>
      <c r="F1820" s="39"/>
    </row>
    <row r="1821" spans="3:6" ht="35.1" customHeight="1">
      <c r="C1821" s="39"/>
      <c r="D1821" s="40"/>
      <c r="E1821" s="40"/>
      <c r="F1821" s="39"/>
    </row>
    <row r="1822" spans="3:6" ht="35.1" customHeight="1">
      <c r="C1822" s="39"/>
      <c r="D1822" s="40"/>
      <c r="E1822" s="40"/>
      <c r="F1822" s="39"/>
    </row>
    <row r="1823" spans="3:6" ht="35.1" customHeight="1">
      <c r="C1823" s="39"/>
      <c r="D1823" s="40"/>
      <c r="E1823" s="40"/>
      <c r="F1823" s="39"/>
    </row>
    <row r="1824" spans="3:6" ht="35.1" customHeight="1">
      <c r="C1824" s="39"/>
      <c r="D1824" s="40"/>
      <c r="E1824" s="40"/>
      <c r="F1824" s="39"/>
    </row>
    <row r="1825" spans="3:6" ht="35.1" customHeight="1">
      <c r="C1825" s="39"/>
      <c r="D1825" s="40"/>
      <c r="E1825" s="40"/>
      <c r="F1825" s="39"/>
    </row>
    <row r="1826" spans="3:6" ht="35.1" customHeight="1">
      <c r="C1826" s="39"/>
      <c r="D1826" s="40"/>
      <c r="E1826" s="40"/>
      <c r="F1826" s="39"/>
    </row>
    <row r="1827" spans="3:6" ht="35.1" customHeight="1">
      <c r="C1827" s="39"/>
      <c r="D1827" s="40"/>
      <c r="E1827" s="40"/>
      <c r="F1827" s="39"/>
    </row>
    <row r="1828" spans="3:6" ht="35.1" customHeight="1">
      <c r="C1828" s="39"/>
      <c r="D1828" s="40"/>
      <c r="E1828" s="40"/>
      <c r="F1828" s="39"/>
    </row>
    <row r="1829" spans="3:6" ht="35.1" customHeight="1">
      <c r="C1829" s="39"/>
      <c r="D1829" s="40"/>
      <c r="E1829" s="40"/>
      <c r="F1829" s="39"/>
    </row>
    <row r="1830" spans="3:6" ht="35.1" customHeight="1">
      <c r="C1830" s="39"/>
      <c r="D1830" s="40"/>
      <c r="E1830" s="40"/>
      <c r="F1830" s="39"/>
    </row>
    <row r="1831" spans="3:6" ht="35.1" customHeight="1">
      <c r="C1831" s="39"/>
      <c r="D1831" s="40"/>
      <c r="E1831" s="40"/>
      <c r="F1831" s="39"/>
    </row>
    <row r="1832" spans="3:6" ht="35.1" customHeight="1">
      <c r="C1832" s="39"/>
      <c r="D1832" s="40"/>
      <c r="E1832" s="40"/>
      <c r="F1832" s="39"/>
    </row>
    <row r="1833" spans="3:6" ht="35.1" customHeight="1">
      <c r="C1833" s="39"/>
      <c r="D1833" s="40"/>
      <c r="E1833" s="40"/>
      <c r="F1833" s="39"/>
    </row>
    <row r="1834" spans="3:6" ht="35.1" customHeight="1">
      <c r="C1834" s="39"/>
      <c r="D1834" s="40"/>
      <c r="E1834" s="40"/>
      <c r="F1834" s="39"/>
    </row>
    <row r="1835" spans="3:6" ht="35.1" customHeight="1">
      <c r="C1835" s="39"/>
      <c r="D1835" s="40"/>
      <c r="E1835" s="40"/>
      <c r="F1835" s="39"/>
    </row>
    <row r="1836" spans="3:6" ht="35.1" customHeight="1">
      <c r="C1836" s="39"/>
      <c r="D1836" s="40"/>
      <c r="E1836" s="40"/>
      <c r="F1836" s="39"/>
    </row>
    <row r="1837" spans="3:6" ht="35.1" customHeight="1">
      <c r="C1837" s="39"/>
      <c r="D1837" s="40"/>
      <c r="E1837" s="40"/>
      <c r="F1837" s="39"/>
    </row>
    <row r="1838" spans="3:6" ht="35.1" customHeight="1">
      <c r="C1838" s="39"/>
      <c r="D1838" s="40"/>
      <c r="E1838" s="40"/>
      <c r="F1838" s="39"/>
    </row>
    <row r="1839" spans="3:6" ht="35.1" customHeight="1">
      <c r="C1839" s="39"/>
      <c r="D1839" s="40"/>
      <c r="E1839" s="40"/>
      <c r="F1839" s="39"/>
    </row>
    <row r="1840" spans="3:6" ht="35.1" customHeight="1">
      <c r="C1840" s="39"/>
      <c r="D1840" s="40"/>
      <c r="E1840" s="40"/>
      <c r="F1840" s="39"/>
    </row>
    <row r="1841" spans="3:6" ht="35.1" customHeight="1">
      <c r="C1841" s="39"/>
      <c r="D1841" s="40"/>
      <c r="E1841" s="40"/>
      <c r="F1841" s="39"/>
    </row>
    <row r="1842" spans="3:6" ht="35.1" customHeight="1">
      <c r="C1842" s="39"/>
      <c r="D1842" s="40"/>
      <c r="E1842" s="40"/>
      <c r="F1842" s="39"/>
    </row>
    <row r="1843" spans="3:6" ht="35.1" customHeight="1">
      <c r="C1843" s="39"/>
      <c r="D1843" s="40"/>
      <c r="E1843" s="40"/>
      <c r="F1843" s="39"/>
    </row>
    <row r="1844" spans="3:6" ht="35.1" customHeight="1">
      <c r="C1844" s="39"/>
      <c r="D1844" s="40"/>
      <c r="E1844" s="40"/>
      <c r="F1844" s="39"/>
    </row>
    <row r="1845" spans="3:6" ht="35.1" customHeight="1">
      <c r="C1845" s="39"/>
      <c r="D1845" s="40"/>
      <c r="E1845" s="40"/>
      <c r="F1845" s="39"/>
    </row>
    <row r="1846" spans="3:6" ht="35.1" customHeight="1">
      <c r="C1846" s="39"/>
      <c r="D1846" s="40"/>
      <c r="E1846" s="40"/>
      <c r="F1846" s="39"/>
    </row>
    <row r="1847" spans="3:6" ht="35.1" customHeight="1">
      <c r="C1847" s="39"/>
      <c r="D1847" s="40"/>
      <c r="E1847" s="40"/>
      <c r="F1847" s="39"/>
    </row>
    <row r="1848" spans="3:6" ht="35.1" customHeight="1">
      <c r="C1848" s="39"/>
      <c r="D1848" s="40"/>
      <c r="E1848" s="40"/>
      <c r="F1848" s="39"/>
    </row>
    <row r="1849" spans="3:6" ht="35.1" customHeight="1">
      <c r="C1849" s="39"/>
      <c r="D1849" s="40"/>
      <c r="E1849" s="40"/>
      <c r="F1849" s="39"/>
    </row>
    <row r="1850" spans="3:6" ht="35.1" customHeight="1">
      <c r="C1850" s="39"/>
      <c r="D1850" s="40"/>
      <c r="E1850" s="40"/>
      <c r="F1850" s="39"/>
    </row>
    <row r="1851" spans="3:6" ht="35.1" customHeight="1">
      <c r="C1851" s="39"/>
      <c r="D1851" s="40"/>
      <c r="E1851" s="40"/>
      <c r="F1851" s="39"/>
    </row>
    <row r="1852" spans="3:6" ht="35.1" customHeight="1">
      <c r="C1852" s="39"/>
      <c r="D1852" s="40"/>
      <c r="E1852" s="40"/>
      <c r="F1852" s="39"/>
    </row>
    <row r="1853" spans="3:6" ht="35.1" customHeight="1">
      <c r="C1853" s="39"/>
      <c r="D1853" s="40"/>
      <c r="E1853" s="40"/>
      <c r="F1853" s="39"/>
    </row>
    <row r="1854" spans="3:6" ht="35.1" customHeight="1">
      <c r="C1854" s="39"/>
      <c r="D1854" s="40"/>
      <c r="E1854" s="40"/>
      <c r="F1854" s="39"/>
    </row>
    <row r="1855" spans="3:6" ht="35.1" customHeight="1">
      <c r="C1855" s="39"/>
      <c r="D1855" s="40"/>
      <c r="E1855" s="40"/>
      <c r="F1855" s="39"/>
    </row>
    <row r="1856" spans="3:6" ht="35.1" customHeight="1">
      <c r="C1856" s="39"/>
      <c r="D1856" s="40"/>
      <c r="E1856" s="40"/>
      <c r="F1856" s="39"/>
    </row>
    <row r="1857" spans="3:6" ht="35.1" customHeight="1">
      <c r="C1857" s="39"/>
      <c r="D1857" s="40"/>
      <c r="E1857" s="40"/>
      <c r="F1857" s="39"/>
    </row>
    <row r="1858" spans="3:6" ht="35.1" customHeight="1">
      <c r="C1858" s="39"/>
      <c r="D1858" s="40"/>
      <c r="E1858" s="40"/>
      <c r="F1858" s="39"/>
    </row>
    <row r="1859" spans="3:6" ht="35.1" customHeight="1">
      <c r="C1859" s="39"/>
      <c r="D1859" s="40"/>
      <c r="E1859" s="40"/>
      <c r="F1859" s="39"/>
    </row>
    <row r="1860" spans="3:6" ht="35.1" customHeight="1">
      <c r="C1860" s="39"/>
      <c r="D1860" s="40"/>
      <c r="E1860" s="40"/>
      <c r="F1860" s="39"/>
    </row>
    <row r="1861" spans="3:6" ht="35.1" customHeight="1">
      <c r="C1861" s="39"/>
      <c r="D1861" s="40"/>
      <c r="E1861" s="40"/>
      <c r="F1861" s="39"/>
    </row>
    <row r="1862" spans="3:6" ht="35.1" customHeight="1">
      <c r="C1862" s="39"/>
      <c r="D1862" s="40"/>
      <c r="E1862" s="40"/>
      <c r="F1862" s="39"/>
    </row>
    <row r="1863" spans="3:6" ht="35.1" customHeight="1">
      <c r="C1863" s="39"/>
      <c r="D1863" s="40"/>
      <c r="E1863" s="40"/>
      <c r="F1863" s="39"/>
    </row>
    <row r="1864" spans="3:6" ht="35.1" customHeight="1">
      <c r="C1864" s="39"/>
      <c r="D1864" s="40"/>
      <c r="E1864" s="40"/>
      <c r="F1864" s="39"/>
    </row>
    <row r="1865" spans="3:6" ht="35.1" customHeight="1">
      <c r="C1865" s="39"/>
      <c r="D1865" s="40"/>
      <c r="E1865" s="40"/>
      <c r="F1865" s="39"/>
    </row>
    <row r="1866" spans="3:6" ht="35.1" customHeight="1">
      <c r="C1866" s="39"/>
      <c r="D1866" s="40"/>
      <c r="E1866" s="40"/>
      <c r="F1866" s="39"/>
    </row>
    <row r="1867" spans="3:6" ht="35.1" customHeight="1">
      <c r="C1867" s="39"/>
      <c r="D1867" s="40"/>
      <c r="E1867" s="40"/>
      <c r="F1867" s="39"/>
    </row>
    <row r="1868" spans="3:6" ht="35.1" customHeight="1">
      <c r="C1868" s="39"/>
      <c r="D1868" s="40"/>
      <c r="E1868" s="40"/>
      <c r="F1868" s="39"/>
    </row>
    <row r="1869" spans="3:6" ht="35.1" customHeight="1">
      <c r="C1869" s="39"/>
      <c r="D1869" s="40"/>
      <c r="E1869" s="40"/>
      <c r="F1869" s="39"/>
    </row>
    <row r="1870" spans="3:6" ht="35.1" customHeight="1">
      <c r="C1870" s="39"/>
      <c r="D1870" s="40"/>
      <c r="E1870" s="40"/>
      <c r="F1870" s="39"/>
    </row>
    <row r="1871" spans="3:6" ht="35.1" customHeight="1">
      <c r="C1871" s="39"/>
      <c r="D1871" s="40"/>
      <c r="E1871" s="40"/>
      <c r="F1871" s="39"/>
    </row>
    <row r="1872" spans="3:6" ht="35.1" customHeight="1">
      <c r="C1872" s="39"/>
      <c r="D1872" s="40"/>
      <c r="E1872" s="40"/>
      <c r="F1872" s="39"/>
    </row>
    <row r="1873" spans="3:6" ht="35.1" customHeight="1">
      <c r="C1873" s="39"/>
      <c r="D1873" s="40"/>
      <c r="E1873" s="40"/>
      <c r="F1873" s="39"/>
    </row>
    <row r="1874" spans="3:6" ht="35.1" customHeight="1">
      <c r="C1874" s="39"/>
      <c r="D1874" s="40"/>
      <c r="E1874" s="40"/>
      <c r="F1874" s="39"/>
    </row>
    <row r="1875" spans="3:6" ht="35.1" customHeight="1">
      <c r="C1875" s="39"/>
      <c r="D1875" s="40"/>
      <c r="E1875" s="40"/>
      <c r="F1875" s="39"/>
    </row>
    <row r="1876" spans="3:6" ht="35.1" customHeight="1">
      <c r="C1876" s="39"/>
      <c r="D1876" s="40"/>
      <c r="E1876" s="40"/>
      <c r="F1876" s="39"/>
    </row>
    <row r="1877" spans="3:6" ht="35.1" customHeight="1">
      <c r="C1877" s="39"/>
      <c r="D1877" s="40"/>
      <c r="E1877" s="40"/>
      <c r="F1877" s="39"/>
    </row>
    <row r="1878" spans="3:6" ht="35.1" customHeight="1">
      <c r="C1878" s="39"/>
      <c r="D1878" s="40"/>
      <c r="E1878" s="40"/>
      <c r="F1878" s="39"/>
    </row>
    <row r="1879" spans="3:6" ht="35.1" customHeight="1">
      <c r="C1879" s="39"/>
      <c r="D1879" s="40"/>
      <c r="E1879" s="40"/>
      <c r="F1879" s="39"/>
    </row>
    <row r="1880" spans="3:6" ht="35.1" customHeight="1">
      <c r="C1880" s="39"/>
      <c r="D1880" s="40"/>
      <c r="E1880" s="40"/>
      <c r="F1880" s="39"/>
    </row>
    <row r="1881" spans="3:6" ht="35.1" customHeight="1">
      <c r="C1881" s="39"/>
      <c r="D1881" s="40"/>
      <c r="E1881" s="40"/>
      <c r="F1881" s="39"/>
    </row>
    <row r="1882" spans="3:6" ht="35.1" customHeight="1">
      <c r="C1882" s="39"/>
      <c r="D1882" s="40"/>
      <c r="E1882" s="40"/>
      <c r="F1882" s="39"/>
    </row>
    <row r="1883" spans="3:6" ht="35.1" customHeight="1">
      <c r="C1883" s="39"/>
      <c r="D1883" s="40"/>
      <c r="E1883" s="40"/>
      <c r="F1883" s="39"/>
    </row>
    <row r="1884" spans="3:6" ht="35.1" customHeight="1">
      <c r="C1884" s="39"/>
      <c r="D1884" s="40"/>
      <c r="E1884" s="40"/>
      <c r="F1884" s="39"/>
    </row>
    <row r="1885" spans="3:6" ht="35.1" customHeight="1">
      <c r="C1885" s="39"/>
      <c r="D1885" s="40"/>
      <c r="E1885" s="40"/>
      <c r="F1885" s="39"/>
    </row>
    <row r="1886" spans="3:6" ht="35.1" customHeight="1">
      <c r="C1886" s="39"/>
      <c r="D1886" s="40"/>
      <c r="E1886" s="40"/>
      <c r="F1886" s="39"/>
    </row>
    <row r="1887" spans="3:6" ht="35.1" customHeight="1">
      <c r="C1887" s="39"/>
      <c r="D1887" s="40"/>
      <c r="E1887" s="40"/>
      <c r="F1887" s="39"/>
    </row>
    <row r="1888" spans="3:6" ht="35.1" customHeight="1">
      <c r="C1888" s="39"/>
      <c r="D1888" s="40"/>
      <c r="E1888" s="40"/>
      <c r="F1888" s="39"/>
    </row>
    <row r="1889" spans="3:6" ht="35.1" customHeight="1">
      <c r="C1889" s="39"/>
      <c r="D1889" s="40"/>
      <c r="E1889" s="40"/>
      <c r="F1889" s="39"/>
    </row>
    <row r="1890" spans="3:6" ht="35.1" customHeight="1">
      <c r="C1890" s="39"/>
      <c r="D1890" s="40"/>
      <c r="E1890" s="40"/>
      <c r="F1890" s="39"/>
    </row>
    <row r="1891" spans="3:6" ht="35.1" customHeight="1">
      <c r="C1891" s="39"/>
      <c r="D1891" s="40"/>
      <c r="E1891" s="40"/>
      <c r="F1891" s="39"/>
    </row>
    <row r="1892" spans="3:6" ht="35.1" customHeight="1">
      <c r="C1892" s="39"/>
      <c r="D1892" s="40"/>
      <c r="E1892" s="40"/>
      <c r="F1892" s="39"/>
    </row>
    <row r="1893" spans="3:6" ht="35.1" customHeight="1">
      <c r="C1893" s="39"/>
      <c r="D1893" s="40"/>
      <c r="E1893" s="40"/>
      <c r="F1893" s="39"/>
    </row>
    <row r="1894" spans="3:6" ht="35.1" customHeight="1">
      <c r="C1894" s="39"/>
      <c r="D1894" s="40"/>
      <c r="E1894" s="40"/>
      <c r="F1894" s="39"/>
    </row>
    <row r="1895" spans="3:6" ht="35.1" customHeight="1">
      <c r="C1895" s="39"/>
      <c r="D1895" s="40"/>
      <c r="E1895" s="40"/>
      <c r="F1895" s="39"/>
    </row>
    <row r="1896" spans="3:6" ht="35.1" customHeight="1">
      <c r="C1896" s="39"/>
      <c r="D1896" s="40"/>
      <c r="E1896" s="40"/>
      <c r="F1896" s="39"/>
    </row>
    <row r="1897" spans="3:6" ht="35.1" customHeight="1">
      <c r="C1897" s="39"/>
      <c r="D1897" s="40"/>
      <c r="E1897" s="40"/>
      <c r="F1897" s="39"/>
    </row>
    <row r="1898" spans="3:6" ht="35.1" customHeight="1">
      <c r="C1898" s="39"/>
      <c r="D1898" s="40"/>
      <c r="E1898" s="40"/>
      <c r="F1898" s="39"/>
    </row>
    <row r="1899" spans="3:6" ht="35.1" customHeight="1">
      <c r="C1899" s="39"/>
      <c r="D1899" s="40"/>
      <c r="E1899" s="40"/>
      <c r="F1899" s="39"/>
    </row>
    <row r="1900" spans="3:6" ht="35.1" customHeight="1">
      <c r="C1900" s="39"/>
      <c r="D1900" s="40"/>
      <c r="E1900" s="40"/>
      <c r="F1900" s="39"/>
    </row>
    <row r="1901" spans="3:6" ht="35.1" customHeight="1">
      <c r="C1901" s="39"/>
      <c r="D1901" s="40"/>
      <c r="E1901" s="40"/>
      <c r="F1901" s="39"/>
    </row>
    <row r="1902" spans="3:6" ht="35.1" customHeight="1">
      <c r="C1902" s="39"/>
      <c r="D1902" s="40"/>
      <c r="E1902" s="40"/>
      <c r="F1902" s="39"/>
    </row>
    <row r="1903" spans="3:6" ht="35.1" customHeight="1">
      <c r="C1903" s="39"/>
      <c r="D1903" s="40"/>
      <c r="E1903" s="40"/>
      <c r="F1903" s="39"/>
    </row>
    <row r="1904" spans="3:6" ht="35.1" customHeight="1">
      <c r="C1904" s="39"/>
      <c r="D1904" s="40"/>
      <c r="E1904" s="40"/>
      <c r="F1904" s="39"/>
    </row>
    <row r="1905" spans="3:6" ht="35.1" customHeight="1">
      <c r="C1905" s="39"/>
      <c r="D1905" s="40"/>
      <c r="E1905" s="40"/>
      <c r="F1905" s="39"/>
    </row>
    <row r="1906" spans="3:6" ht="35.1" customHeight="1">
      <c r="C1906" s="39"/>
      <c r="D1906" s="40"/>
      <c r="E1906" s="40"/>
      <c r="F1906" s="39"/>
    </row>
    <row r="1907" spans="3:6" ht="35.1" customHeight="1">
      <c r="C1907" s="39"/>
      <c r="D1907" s="40"/>
      <c r="E1907" s="40"/>
      <c r="F1907" s="39"/>
    </row>
    <row r="1908" spans="3:6" ht="35.1" customHeight="1">
      <c r="C1908" s="39"/>
      <c r="D1908" s="40"/>
      <c r="E1908" s="40"/>
      <c r="F1908" s="39"/>
    </row>
    <row r="1909" spans="3:6" ht="35.1" customHeight="1">
      <c r="C1909" s="39"/>
      <c r="D1909" s="40"/>
      <c r="E1909" s="40"/>
      <c r="F1909" s="39"/>
    </row>
    <row r="1910" spans="3:6" ht="35.1" customHeight="1">
      <c r="C1910" s="39"/>
      <c r="D1910" s="40"/>
      <c r="E1910" s="40"/>
      <c r="F1910" s="39"/>
    </row>
    <row r="1911" spans="3:6" ht="35.1" customHeight="1">
      <c r="C1911" s="39"/>
      <c r="D1911" s="40"/>
      <c r="E1911" s="40"/>
      <c r="F1911" s="39"/>
    </row>
    <row r="1912" spans="3:6" ht="35.1" customHeight="1">
      <c r="C1912" s="39"/>
      <c r="D1912" s="40"/>
      <c r="E1912" s="40"/>
      <c r="F1912" s="39"/>
    </row>
    <row r="1913" spans="3:6" ht="35.1" customHeight="1">
      <c r="C1913" s="39"/>
      <c r="D1913" s="40"/>
      <c r="E1913" s="40"/>
      <c r="F1913" s="39"/>
    </row>
    <row r="1914" spans="3:6" ht="35.1" customHeight="1">
      <c r="C1914" s="39"/>
      <c r="D1914" s="40"/>
      <c r="E1914" s="40"/>
      <c r="F1914" s="39"/>
    </row>
    <row r="1915" spans="3:6" ht="35.1" customHeight="1">
      <c r="C1915" s="39"/>
      <c r="D1915" s="40"/>
      <c r="E1915" s="40"/>
      <c r="F1915" s="39"/>
    </row>
    <row r="1916" spans="3:6" ht="35.1" customHeight="1">
      <c r="C1916" s="39"/>
      <c r="D1916" s="40"/>
      <c r="E1916" s="40"/>
      <c r="F1916" s="39"/>
    </row>
    <row r="1917" spans="3:6" ht="35.1" customHeight="1">
      <c r="C1917" s="39"/>
      <c r="D1917" s="40"/>
      <c r="E1917" s="40"/>
      <c r="F1917" s="39"/>
    </row>
    <row r="1918" spans="3:6" ht="35.1" customHeight="1">
      <c r="C1918" s="39"/>
      <c r="D1918" s="40"/>
      <c r="E1918" s="40"/>
      <c r="F1918" s="39"/>
    </row>
    <row r="1919" spans="3:6" ht="35.1" customHeight="1">
      <c r="C1919" s="39"/>
      <c r="D1919" s="40"/>
      <c r="E1919" s="40"/>
      <c r="F1919" s="39"/>
    </row>
    <row r="1920" spans="3:6" ht="35.1" customHeight="1">
      <c r="C1920" s="39"/>
      <c r="D1920" s="40"/>
      <c r="E1920" s="40"/>
      <c r="F1920" s="39"/>
    </row>
    <row r="1921" spans="3:6" ht="35.1" customHeight="1">
      <c r="C1921" s="39"/>
      <c r="D1921" s="40"/>
      <c r="E1921" s="40"/>
      <c r="F1921" s="39"/>
    </row>
    <row r="1922" spans="3:6" ht="35.1" customHeight="1">
      <c r="C1922" s="39"/>
      <c r="D1922" s="40"/>
      <c r="E1922" s="40"/>
      <c r="F1922" s="39"/>
    </row>
    <row r="1923" spans="3:6" ht="35.1" customHeight="1">
      <c r="C1923" s="39"/>
      <c r="D1923" s="40"/>
      <c r="E1923" s="40"/>
      <c r="F1923" s="39"/>
    </row>
    <row r="1924" spans="3:6" ht="35.1" customHeight="1">
      <c r="C1924" s="39"/>
      <c r="D1924" s="40"/>
      <c r="E1924" s="40"/>
      <c r="F1924" s="39"/>
    </row>
    <row r="1925" spans="3:6" ht="35.1" customHeight="1">
      <c r="C1925" s="39"/>
      <c r="D1925" s="40"/>
      <c r="E1925" s="40"/>
      <c r="F1925" s="39"/>
    </row>
    <row r="1926" spans="3:6" ht="35.1" customHeight="1">
      <c r="C1926" s="39"/>
      <c r="D1926" s="40"/>
      <c r="E1926" s="40"/>
      <c r="F1926" s="39"/>
    </row>
    <row r="1927" spans="3:6" ht="35.1" customHeight="1">
      <c r="C1927" s="39"/>
      <c r="D1927" s="40"/>
      <c r="E1927" s="40"/>
      <c r="F1927" s="39"/>
    </row>
    <row r="1928" spans="3:6" ht="35.1" customHeight="1">
      <c r="C1928" s="39"/>
      <c r="D1928" s="40"/>
      <c r="E1928" s="40"/>
      <c r="F1928" s="39"/>
    </row>
    <row r="1929" spans="3:6" ht="35.1" customHeight="1">
      <c r="C1929" s="39"/>
      <c r="D1929" s="40"/>
      <c r="E1929" s="40"/>
      <c r="F1929" s="39"/>
    </row>
    <row r="1930" spans="3:6" ht="35.1" customHeight="1">
      <c r="C1930" s="39"/>
      <c r="D1930" s="40"/>
      <c r="E1930" s="40"/>
      <c r="F1930" s="39"/>
    </row>
    <row r="1931" spans="3:6" ht="35.1" customHeight="1">
      <c r="C1931" s="39"/>
      <c r="D1931" s="40"/>
      <c r="E1931" s="40"/>
      <c r="F1931" s="39"/>
    </row>
    <row r="1932" spans="3:6" ht="35.1" customHeight="1">
      <c r="C1932" s="39"/>
      <c r="D1932" s="40"/>
      <c r="E1932" s="40"/>
      <c r="F1932" s="39"/>
    </row>
    <row r="1933" spans="3:6" ht="35.1" customHeight="1">
      <c r="C1933" s="39"/>
      <c r="D1933" s="40"/>
      <c r="E1933" s="40"/>
      <c r="F1933" s="39"/>
    </row>
    <row r="1934" spans="3:6" ht="35.1" customHeight="1">
      <c r="C1934" s="39"/>
      <c r="D1934" s="40"/>
      <c r="E1934" s="40"/>
      <c r="F1934" s="39"/>
    </row>
    <row r="1935" spans="3:6" ht="35.1" customHeight="1">
      <c r="C1935" s="39"/>
      <c r="D1935" s="40"/>
      <c r="E1935" s="40"/>
      <c r="F1935" s="39"/>
    </row>
    <row r="1936" spans="3:6" ht="35.1" customHeight="1">
      <c r="C1936" s="39"/>
      <c r="D1936" s="40"/>
      <c r="E1936" s="40"/>
      <c r="F1936" s="39"/>
    </row>
    <row r="1937" spans="3:6" ht="35.1" customHeight="1">
      <c r="C1937" s="39"/>
      <c r="D1937" s="40"/>
      <c r="E1937" s="40"/>
      <c r="F1937" s="39"/>
    </row>
    <row r="1938" spans="3:6" ht="35.1" customHeight="1">
      <c r="C1938" s="39"/>
      <c r="D1938" s="40"/>
      <c r="E1938" s="40"/>
      <c r="F1938" s="39"/>
    </row>
    <row r="1939" spans="3:6" ht="35.1" customHeight="1">
      <c r="C1939" s="39"/>
      <c r="D1939" s="40"/>
      <c r="E1939" s="40"/>
      <c r="F1939" s="39"/>
    </row>
    <row r="1940" spans="3:6" ht="35.1" customHeight="1">
      <c r="C1940" s="39"/>
      <c r="D1940" s="40"/>
      <c r="E1940" s="40"/>
      <c r="F1940" s="39"/>
    </row>
    <row r="1941" spans="3:6" ht="35.1" customHeight="1">
      <c r="C1941" s="39"/>
      <c r="D1941" s="40"/>
      <c r="E1941" s="40"/>
      <c r="F1941" s="39"/>
    </row>
    <row r="1942" spans="3:6" ht="35.1" customHeight="1">
      <c r="C1942" s="39"/>
      <c r="D1942" s="40"/>
      <c r="E1942" s="40"/>
      <c r="F1942" s="39"/>
    </row>
    <row r="1943" spans="3:6" ht="35.1" customHeight="1">
      <c r="C1943" s="39"/>
      <c r="D1943" s="40"/>
      <c r="E1943" s="40"/>
      <c r="F1943" s="39"/>
    </row>
    <row r="1944" spans="3:6" ht="35.1" customHeight="1">
      <c r="C1944" s="39"/>
      <c r="D1944" s="40"/>
      <c r="E1944" s="40"/>
      <c r="F1944" s="39"/>
    </row>
    <row r="1945" spans="3:6" ht="35.1" customHeight="1">
      <c r="C1945" s="39"/>
      <c r="D1945" s="40"/>
      <c r="E1945" s="40"/>
      <c r="F1945" s="39"/>
    </row>
    <row r="1946" spans="3:6" ht="35.1" customHeight="1">
      <c r="C1946" s="39"/>
      <c r="D1946" s="40"/>
      <c r="E1946" s="40"/>
      <c r="F1946" s="39"/>
    </row>
    <row r="1947" spans="3:6" ht="35.1" customHeight="1">
      <c r="C1947" s="39"/>
      <c r="D1947" s="40"/>
      <c r="E1947" s="40"/>
      <c r="F1947" s="39"/>
    </row>
    <row r="1948" spans="3:6" ht="35.1" customHeight="1">
      <c r="C1948" s="39"/>
      <c r="D1948" s="40"/>
      <c r="E1948" s="40"/>
      <c r="F1948" s="39"/>
    </row>
    <row r="1949" spans="3:6" ht="35.1" customHeight="1">
      <c r="C1949" s="39"/>
      <c r="D1949" s="40"/>
      <c r="E1949" s="40"/>
      <c r="F1949" s="39"/>
    </row>
    <row r="1950" spans="3:6" ht="35.1" customHeight="1">
      <c r="C1950" s="39"/>
      <c r="D1950" s="40"/>
      <c r="E1950" s="40"/>
      <c r="F1950" s="39"/>
    </row>
    <row r="1951" spans="3:6" ht="35.1" customHeight="1">
      <c r="C1951" s="39"/>
      <c r="D1951" s="40"/>
      <c r="E1951" s="40"/>
      <c r="F1951" s="39"/>
    </row>
    <row r="1952" spans="3:6" ht="35.1" customHeight="1">
      <c r="C1952" s="39"/>
      <c r="D1952" s="40"/>
      <c r="E1952" s="40"/>
      <c r="F1952" s="39"/>
    </row>
    <row r="1953" spans="3:6" ht="35.1" customHeight="1">
      <c r="C1953" s="39"/>
      <c r="D1953" s="40"/>
      <c r="E1953" s="40"/>
      <c r="F1953" s="39"/>
    </row>
    <row r="1954" spans="3:6" ht="35.1" customHeight="1">
      <c r="C1954" s="39"/>
      <c r="D1954" s="40"/>
      <c r="E1954" s="40"/>
      <c r="F1954" s="39"/>
    </row>
    <row r="1955" spans="3:6" ht="35.1" customHeight="1">
      <c r="C1955" s="39"/>
      <c r="D1955" s="40"/>
      <c r="E1955" s="40"/>
      <c r="F1955" s="39"/>
    </row>
    <row r="1956" spans="3:6" ht="35.1" customHeight="1">
      <c r="C1956" s="39"/>
      <c r="D1956" s="40"/>
      <c r="E1956" s="40"/>
      <c r="F1956" s="39"/>
    </row>
    <row r="1957" spans="3:6" ht="35.1" customHeight="1">
      <c r="C1957" s="39"/>
      <c r="D1957" s="40"/>
      <c r="E1957" s="40"/>
      <c r="F1957" s="39"/>
    </row>
    <row r="1958" spans="3:6" ht="35.1" customHeight="1">
      <c r="C1958" s="39"/>
      <c r="D1958" s="40"/>
      <c r="E1958" s="40"/>
      <c r="F1958" s="39"/>
    </row>
    <row r="1959" spans="3:6" ht="35.1" customHeight="1">
      <c r="C1959" s="39"/>
      <c r="D1959" s="40"/>
      <c r="E1959" s="40"/>
      <c r="F1959" s="39"/>
    </row>
    <row r="1960" spans="3:6" ht="35.1" customHeight="1">
      <c r="C1960" s="39"/>
      <c r="D1960" s="40"/>
      <c r="E1960" s="40"/>
      <c r="F1960" s="39"/>
    </row>
    <row r="1961" spans="3:6" ht="35.1" customHeight="1">
      <c r="C1961" s="39"/>
      <c r="D1961" s="40"/>
      <c r="E1961" s="40"/>
      <c r="F1961" s="39"/>
    </row>
    <row r="1962" spans="3:6" ht="35.1" customHeight="1">
      <c r="C1962" s="39"/>
      <c r="D1962" s="40"/>
      <c r="E1962" s="40"/>
      <c r="F1962" s="39"/>
    </row>
    <row r="1963" spans="3:6" ht="35.1" customHeight="1">
      <c r="C1963" s="39"/>
      <c r="D1963" s="40"/>
      <c r="E1963" s="40"/>
      <c r="F1963" s="39"/>
    </row>
    <row r="1964" spans="3:6" ht="35.1" customHeight="1">
      <c r="C1964" s="39"/>
      <c r="D1964" s="40"/>
      <c r="E1964" s="40"/>
      <c r="F1964" s="39"/>
    </row>
    <row r="1965" spans="3:6" ht="35.1" customHeight="1">
      <c r="C1965" s="39"/>
      <c r="D1965" s="40"/>
      <c r="E1965" s="40"/>
      <c r="F1965" s="39"/>
    </row>
    <row r="1966" spans="3:6" ht="35.1" customHeight="1">
      <c r="C1966" s="39"/>
      <c r="D1966" s="40"/>
      <c r="E1966" s="40"/>
      <c r="F1966" s="39"/>
    </row>
    <row r="1967" spans="3:6" ht="35.1" customHeight="1">
      <c r="C1967" s="39"/>
      <c r="D1967" s="40"/>
      <c r="E1967" s="40"/>
      <c r="F1967" s="39"/>
    </row>
    <row r="1968" spans="3:6" ht="35.1" customHeight="1">
      <c r="C1968" s="39"/>
      <c r="D1968" s="40"/>
      <c r="E1968" s="40"/>
      <c r="F1968" s="39"/>
    </row>
    <row r="1969" spans="3:6" ht="35.1" customHeight="1">
      <c r="C1969" s="39"/>
      <c r="D1969" s="40"/>
      <c r="E1969" s="40"/>
      <c r="F1969" s="39"/>
    </row>
    <row r="1970" spans="3:6" ht="35.1" customHeight="1">
      <c r="C1970" s="39"/>
      <c r="D1970" s="40"/>
      <c r="E1970" s="40"/>
      <c r="F1970" s="39"/>
    </row>
    <row r="1971" spans="3:6" ht="35.1" customHeight="1">
      <c r="C1971" s="39"/>
      <c r="D1971" s="40"/>
      <c r="E1971" s="40"/>
      <c r="F1971" s="39"/>
    </row>
    <row r="1972" spans="3:6" ht="35.1" customHeight="1">
      <c r="C1972" s="39"/>
      <c r="D1972" s="40"/>
      <c r="E1972" s="40"/>
      <c r="F1972" s="39"/>
    </row>
    <row r="1973" spans="3:6" ht="35.1" customHeight="1">
      <c r="C1973" s="39"/>
      <c r="D1973" s="40"/>
      <c r="E1973" s="40"/>
      <c r="F1973" s="39"/>
    </row>
    <row r="1974" spans="3:6" ht="35.1" customHeight="1">
      <c r="C1974" s="39"/>
      <c r="D1974" s="40"/>
      <c r="E1974" s="40"/>
      <c r="F1974" s="39"/>
    </row>
    <row r="1975" spans="3:6" ht="35.1" customHeight="1">
      <c r="C1975" s="39"/>
      <c r="D1975" s="40"/>
      <c r="E1975" s="40"/>
      <c r="F1975" s="39"/>
    </row>
    <row r="1976" spans="3:6" ht="35.1" customHeight="1">
      <c r="C1976" s="39"/>
      <c r="D1976" s="40"/>
      <c r="E1976" s="40"/>
      <c r="F1976" s="39"/>
    </row>
    <row r="1977" spans="3:6" ht="35.1" customHeight="1">
      <c r="C1977" s="39"/>
      <c r="D1977" s="40"/>
      <c r="E1977" s="40"/>
      <c r="F1977" s="39"/>
    </row>
    <row r="1978" spans="3:6" ht="35.1" customHeight="1">
      <c r="C1978" s="39"/>
      <c r="D1978" s="40"/>
      <c r="E1978" s="40"/>
      <c r="F1978" s="39"/>
    </row>
    <row r="1979" spans="3:6" ht="35.1" customHeight="1">
      <c r="C1979" s="39"/>
      <c r="D1979" s="40"/>
      <c r="E1979" s="40"/>
      <c r="F1979" s="39"/>
    </row>
    <row r="1980" spans="3:6" ht="35.1" customHeight="1">
      <c r="C1980" s="39"/>
      <c r="D1980" s="40"/>
      <c r="E1980" s="40"/>
      <c r="F1980" s="39"/>
    </row>
    <row r="1981" spans="3:6" ht="35.1" customHeight="1">
      <c r="C1981" s="39"/>
      <c r="D1981" s="40"/>
      <c r="E1981" s="40"/>
      <c r="F1981" s="39"/>
    </row>
    <row r="1982" spans="3:6" ht="35.1" customHeight="1">
      <c r="C1982" s="39"/>
      <c r="D1982" s="40"/>
      <c r="E1982" s="40"/>
      <c r="F1982" s="39"/>
    </row>
    <row r="1983" spans="3:6" ht="35.1" customHeight="1">
      <c r="C1983" s="39"/>
      <c r="D1983" s="40"/>
      <c r="E1983" s="40"/>
      <c r="F1983" s="39"/>
    </row>
    <row r="1984" spans="3:6" ht="35.1" customHeight="1">
      <c r="C1984" s="39"/>
      <c r="D1984" s="40"/>
      <c r="E1984" s="40"/>
      <c r="F1984" s="39"/>
    </row>
    <row r="1985" spans="3:6" ht="35.1" customHeight="1">
      <c r="C1985" s="39"/>
      <c r="D1985" s="40"/>
      <c r="E1985" s="40"/>
      <c r="F1985" s="39"/>
    </row>
    <row r="1986" spans="3:6" ht="35.1" customHeight="1">
      <c r="C1986" s="39"/>
      <c r="D1986" s="40"/>
      <c r="E1986" s="40"/>
      <c r="F1986" s="39"/>
    </row>
    <row r="1987" spans="3:6" ht="35.1" customHeight="1">
      <c r="C1987" s="39"/>
      <c r="D1987" s="40"/>
      <c r="E1987" s="40"/>
      <c r="F1987" s="39"/>
    </row>
    <row r="1988" spans="3:6" ht="35.1" customHeight="1">
      <c r="C1988" s="39"/>
      <c r="D1988" s="40"/>
      <c r="E1988" s="40"/>
      <c r="F1988" s="39"/>
    </row>
    <row r="1989" spans="3:6" ht="35.1" customHeight="1">
      <c r="C1989" s="39"/>
      <c r="D1989" s="40"/>
      <c r="E1989" s="40"/>
      <c r="F1989" s="39"/>
    </row>
    <row r="1990" spans="3:6" ht="35.1" customHeight="1">
      <c r="C1990" s="39"/>
      <c r="D1990" s="40"/>
      <c r="E1990" s="40"/>
      <c r="F1990" s="39"/>
    </row>
    <row r="1991" spans="3:6" ht="35.1" customHeight="1">
      <c r="C1991" s="39"/>
      <c r="D1991" s="40"/>
      <c r="E1991" s="40"/>
      <c r="F1991" s="39"/>
    </row>
    <row r="1992" spans="3:6" ht="35.1" customHeight="1">
      <c r="C1992" s="39"/>
      <c r="D1992" s="40"/>
      <c r="E1992" s="40"/>
      <c r="F1992" s="39"/>
    </row>
    <row r="1993" spans="3:6" ht="35.1" customHeight="1">
      <c r="C1993" s="39"/>
      <c r="D1993" s="40"/>
      <c r="E1993" s="40"/>
      <c r="F1993" s="39"/>
    </row>
    <row r="1994" spans="3:6" ht="35.1" customHeight="1">
      <c r="C1994" s="39"/>
      <c r="D1994" s="40"/>
      <c r="E1994" s="40"/>
      <c r="F1994" s="39"/>
    </row>
    <row r="1995" spans="3:6" ht="35.1" customHeight="1">
      <c r="C1995" s="39"/>
      <c r="D1995" s="40"/>
      <c r="E1995" s="40"/>
      <c r="F1995" s="39"/>
    </row>
    <row r="1996" spans="3:6" ht="35.1" customHeight="1">
      <c r="C1996" s="39"/>
      <c r="D1996" s="40"/>
      <c r="E1996" s="40"/>
      <c r="F1996" s="39"/>
    </row>
    <row r="1997" spans="3:6" ht="35.1" customHeight="1">
      <c r="C1997" s="39"/>
      <c r="D1997" s="40"/>
      <c r="E1997" s="40"/>
      <c r="F1997" s="39"/>
    </row>
    <row r="1998" spans="3:6" ht="35.1" customHeight="1">
      <c r="C1998" s="39"/>
      <c r="D1998" s="40"/>
      <c r="E1998" s="40"/>
      <c r="F1998" s="39"/>
    </row>
    <row r="1999" spans="3:6" ht="35.1" customHeight="1">
      <c r="C1999" s="39"/>
      <c r="D1999" s="40"/>
      <c r="E1999" s="40"/>
      <c r="F1999" s="39"/>
    </row>
    <row r="2000" spans="3:6" ht="35.1" customHeight="1">
      <c r="C2000" s="39"/>
      <c r="D2000" s="40"/>
      <c r="E2000" s="40"/>
      <c r="F2000" s="39"/>
    </row>
    <row r="2001" spans="3:6" ht="35.1" customHeight="1">
      <c r="C2001" s="39"/>
      <c r="D2001" s="40"/>
      <c r="E2001" s="40"/>
      <c r="F2001" s="39"/>
    </row>
    <row r="2002" spans="3:6" ht="35.1" customHeight="1">
      <c r="C2002" s="39"/>
      <c r="D2002" s="40"/>
      <c r="E2002" s="40"/>
      <c r="F2002" s="39"/>
    </row>
    <row r="2003" spans="3:6" ht="35.1" customHeight="1">
      <c r="C2003" s="39"/>
      <c r="D2003" s="40"/>
      <c r="E2003" s="40"/>
      <c r="F2003" s="39"/>
    </row>
    <row r="2004" spans="3:6" ht="35.1" customHeight="1">
      <c r="C2004" s="39"/>
      <c r="D2004" s="40"/>
      <c r="E2004" s="40"/>
      <c r="F2004" s="39"/>
    </row>
    <row r="2005" spans="3:6" ht="35.1" customHeight="1">
      <c r="C2005" s="39"/>
      <c r="D2005" s="40"/>
      <c r="E2005" s="40"/>
      <c r="F2005" s="39"/>
    </row>
    <row r="2006" spans="3:6" ht="35.1" customHeight="1">
      <c r="C2006" s="39"/>
      <c r="D2006" s="40"/>
      <c r="E2006" s="40"/>
      <c r="F2006" s="39"/>
    </row>
    <row r="2007" spans="3:6" ht="15" customHeight="1"/>
    <row r="2008" spans="3:6" ht="15" customHeight="1"/>
    <row r="2009" spans="3:6" ht="15" customHeight="1"/>
    <row r="2010" spans="3:6" ht="15" customHeight="1"/>
    <row r="2011" spans="3:6" ht="15" customHeight="1"/>
    <row r="2012" spans="3:6" ht="15" customHeight="1"/>
    <row r="2013" spans="3:6" ht="15" customHeight="1"/>
    <row r="2014" spans="3:6" ht="15" customHeight="1"/>
    <row r="2015" spans="3:6" ht="15" customHeight="1"/>
    <row r="2016" spans="3: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</sheetData>
  <sheetProtection selectLockedCells="1"/>
  <mergeCells count="1">
    <mergeCell ref="C5:F5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2"/>
  <dimension ref="A1:Z249"/>
  <sheetViews>
    <sheetView showGridLines="0" zoomScale="90" zoomScaleNormal="90" zoomScalePageLayoutView="90" workbookViewId="0">
      <selection activeCell="B1" sqref="B1"/>
    </sheetView>
  </sheetViews>
  <sheetFormatPr defaultColWidth="0" defaultRowHeight="15" customHeight="1" zeroHeight="1"/>
  <cols>
    <col min="1" max="1" width="27.7109375" style="101" customWidth="1"/>
    <col min="2" max="2" width="3.85546875" style="20" customWidth="1"/>
    <col min="3" max="4" width="35.7109375" style="20" customWidth="1"/>
    <col min="5" max="5" width="20.7109375" style="20" customWidth="1"/>
    <col min="6" max="6" width="35.7109375" style="20" customWidth="1"/>
    <col min="7" max="26" width="9.140625" style="20" customWidth="1"/>
    <col min="27" max="16384" width="9.140625" style="20" hidden="1"/>
  </cols>
  <sheetData>
    <row r="1" spans="1:6" s="102" customFormat="1" ht="33.950000000000003" customHeight="1">
      <c r="A1" s="115" t="s">
        <v>165</v>
      </c>
      <c r="C1" s="103" t="s">
        <v>0</v>
      </c>
    </row>
    <row r="2" spans="1:6" s="102" customFormat="1" ht="21.6" customHeight="1">
      <c r="A2" s="116"/>
    </row>
    <row r="3" spans="1:6" s="102" customFormat="1" ht="21.6" customHeight="1">
      <c r="A3" s="116"/>
    </row>
    <row r="4" spans="1:6" ht="30" customHeight="1" thickBot="1"/>
    <row r="5" spans="1:6" ht="30" customHeight="1" thickTop="1" thickBot="1">
      <c r="C5" s="120" t="s">
        <v>35</v>
      </c>
      <c r="D5" s="121"/>
      <c r="E5" s="121"/>
      <c r="F5" s="122"/>
    </row>
    <row r="6" spans="1:6" ht="30" customHeight="1" thickTop="1" thickBot="1">
      <c r="C6" s="87" t="s">
        <v>36</v>
      </c>
      <c r="D6" s="11" t="s">
        <v>29</v>
      </c>
      <c r="E6" s="11" t="s">
        <v>37</v>
      </c>
      <c r="F6" s="87" t="s">
        <v>31</v>
      </c>
    </row>
    <row r="7" spans="1:6" ht="30" customHeight="1" thickTop="1">
      <c r="C7" s="13" t="s">
        <v>150</v>
      </c>
      <c r="D7" s="104" t="s">
        <v>152</v>
      </c>
      <c r="E7" s="14" t="s">
        <v>38</v>
      </c>
      <c r="F7" s="13" t="s">
        <v>149</v>
      </c>
    </row>
    <row r="8" spans="1:6" ht="30" customHeight="1">
      <c r="C8" s="38" t="s">
        <v>151</v>
      </c>
      <c r="D8" s="105" t="s">
        <v>153</v>
      </c>
      <c r="E8" s="14" t="s">
        <v>154</v>
      </c>
      <c r="F8" s="38" t="s">
        <v>155</v>
      </c>
    </row>
    <row r="9" spans="1:6" ht="30" customHeight="1">
      <c r="C9" s="39"/>
      <c r="D9" s="105"/>
      <c r="E9" s="39"/>
      <c r="F9" s="39"/>
    </row>
    <row r="10" spans="1:6" ht="30" customHeight="1">
      <c r="C10" s="39"/>
      <c r="D10" s="105"/>
      <c r="E10" s="39"/>
      <c r="F10" s="39"/>
    </row>
    <row r="11" spans="1:6" ht="30" customHeight="1">
      <c r="C11" s="39"/>
      <c r="D11" s="105"/>
      <c r="E11" s="39"/>
      <c r="F11" s="39"/>
    </row>
    <row r="12" spans="1:6" ht="30" customHeight="1">
      <c r="C12" s="39"/>
      <c r="D12" s="105"/>
      <c r="E12" s="39"/>
      <c r="F12" s="39"/>
    </row>
    <row r="13" spans="1:6" ht="30" customHeight="1">
      <c r="C13" s="39"/>
      <c r="D13" s="105"/>
      <c r="E13" s="39"/>
      <c r="F13" s="39"/>
    </row>
    <row r="14" spans="1:6" ht="30" customHeight="1">
      <c r="C14" s="39"/>
      <c r="D14" s="105"/>
      <c r="E14" s="39"/>
      <c r="F14" s="39"/>
    </row>
    <row r="15" spans="1:6" ht="30" customHeight="1">
      <c r="C15" s="39"/>
      <c r="D15" s="105"/>
      <c r="E15" s="39"/>
      <c r="F15" s="39"/>
    </row>
    <row r="16" spans="1:6" ht="30" customHeight="1">
      <c r="C16" s="39"/>
      <c r="D16" s="105"/>
      <c r="E16" s="39"/>
      <c r="F16" s="39"/>
    </row>
    <row r="17" spans="3:6" ht="30" customHeight="1">
      <c r="C17" s="39"/>
      <c r="D17" s="105"/>
      <c r="E17" s="39"/>
      <c r="F17" s="39"/>
    </row>
    <row r="18" spans="3:6" ht="30" customHeight="1">
      <c r="C18" s="39"/>
      <c r="D18" s="105"/>
      <c r="E18" s="39"/>
      <c r="F18" s="39"/>
    </row>
    <row r="19" spans="3:6" ht="30" customHeight="1">
      <c r="C19" s="39"/>
      <c r="D19" s="105"/>
      <c r="E19" s="39"/>
      <c r="F19" s="39"/>
    </row>
    <row r="20" spans="3:6" ht="30" customHeight="1">
      <c r="C20" s="39"/>
      <c r="D20" s="105"/>
      <c r="E20" s="39"/>
      <c r="F20" s="39"/>
    </row>
    <row r="21" spans="3:6" ht="30" customHeight="1">
      <c r="C21" s="39"/>
      <c r="D21" s="105"/>
      <c r="E21" s="39"/>
      <c r="F21" s="39"/>
    </row>
    <row r="22" spans="3:6" ht="30" customHeight="1">
      <c r="C22" s="39"/>
      <c r="D22" s="105"/>
      <c r="E22" s="39"/>
      <c r="F22" s="39"/>
    </row>
    <row r="23" spans="3:6" ht="30" customHeight="1">
      <c r="C23" s="39"/>
      <c r="D23" s="105"/>
      <c r="E23" s="39"/>
      <c r="F23" s="39"/>
    </row>
    <row r="24" spans="3:6" ht="30" customHeight="1">
      <c r="C24" s="39"/>
      <c r="D24" s="105"/>
      <c r="E24" s="39"/>
      <c r="F24" s="39"/>
    </row>
    <row r="25" spans="3:6" ht="30" customHeight="1">
      <c r="C25" s="39"/>
      <c r="D25" s="105"/>
      <c r="E25" s="39"/>
      <c r="F25" s="39"/>
    </row>
    <row r="26" spans="3:6" ht="30" customHeight="1">
      <c r="C26" s="39"/>
      <c r="D26" s="105"/>
      <c r="E26" s="39"/>
      <c r="F26" s="39"/>
    </row>
    <row r="27" spans="3:6" ht="30" customHeight="1">
      <c r="C27" s="39"/>
      <c r="D27" s="105"/>
      <c r="E27" s="39"/>
      <c r="F27" s="39"/>
    </row>
    <row r="28" spans="3:6" ht="30" customHeight="1">
      <c r="C28" s="39"/>
      <c r="D28" s="105"/>
      <c r="E28" s="39"/>
      <c r="F28" s="39"/>
    </row>
    <row r="29" spans="3:6" ht="30" customHeight="1">
      <c r="C29" s="39"/>
      <c r="D29" s="105"/>
      <c r="E29" s="39"/>
      <c r="F29" s="39"/>
    </row>
    <row r="30" spans="3:6" ht="30" customHeight="1">
      <c r="C30" s="39"/>
      <c r="D30" s="105"/>
      <c r="E30" s="39"/>
      <c r="F30" s="39"/>
    </row>
    <row r="31" spans="3:6" ht="30" customHeight="1">
      <c r="C31" s="39"/>
      <c r="D31" s="105"/>
      <c r="E31" s="39"/>
      <c r="F31" s="39"/>
    </row>
    <row r="32" spans="3:6" ht="30" customHeight="1">
      <c r="C32" s="39"/>
      <c r="D32" s="105"/>
      <c r="E32" s="39"/>
      <c r="F32" s="39"/>
    </row>
    <row r="33" spans="3:6" ht="30" customHeight="1">
      <c r="C33" s="39"/>
      <c r="D33" s="105"/>
      <c r="E33" s="39"/>
      <c r="F33" s="39"/>
    </row>
    <row r="34" spans="3:6" ht="30" customHeight="1">
      <c r="C34" s="39"/>
      <c r="D34" s="105"/>
      <c r="E34" s="39"/>
      <c r="F34" s="39"/>
    </row>
    <row r="35" spans="3:6" ht="30" customHeight="1">
      <c r="C35" s="39"/>
      <c r="D35" s="105"/>
      <c r="E35" s="39"/>
      <c r="F35" s="39"/>
    </row>
    <row r="36" spans="3:6" ht="30" customHeight="1">
      <c r="C36" s="39"/>
      <c r="D36" s="105"/>
      <c r="E36" s="39"/>
      <c r="F36" s="39"/>
    </row>
    <row r="37" spans="3:6" ht="30" customHeight="1">
      <c r="C37" s="39"/>
      <c r="D37" s="105"/>
      <c r="E37" s="39"/>
      <c r="F37" s="39"/>
    </row>
    <row r="38" spans="3:6" ht="30" customHeight="1">
      <c r="C38" s="39"/>
      <c r="D38" s="105"/>
      <c r="E38" s="39"/>
      <c r="F38" s="39"/>
    </row>
    <row r="39" spans="3:6" ht="30" customHeight="1">
      <c r="C39" s="39"/>
      <c r="D39" s="105"/>
      <c r="E39" s="39"/>
      <c r="F39" s="39"/>
    </row>
    <row r="40" spans="3:6" ht="30" customHeight="1">
      <c r="C40" s="39"/>
      <c r="D40" s="105"/>
      <c r="E40" s="39"/>
      <c r="F40" s="39"/>
    </row>
    <row r="41" spans="3:6" ht="30" customHeight="1">
      <c r="C41" s="39"/>
      <c r="D41" s="105"/>
      <c r="E41" s="39"/>
      <c r="F41" s="39"/>
    </row>
    <row r="42" spans="3:6" ht="30" customHeight="1">
      <c r="C42" s="39"/>
      <c r="D42" s="105"/>
      <c r="E42" s="39"/>
      <c r="F42" s="39"/>
    </row>
    <row r="43" spans="3:6" ht="30" customHeight="1">
      <c r="C43" s="39"/>
      <c r="D43" s="105"/>
      <c r="E43" s="39"/>
      <c r="F43" s="39"/>
    </row>
    <row r="44" spans="3:6" ht="30" customHeight="1">
      <c r="C44" s="39"/>
      <c r="D44" s="105"/>
      <c r="E44" s="39"/>
      <c r="F44" s="39"/>
    </row>
    <row r="45" spans="3:6" ht="30" customHeight="1">
      <c r="C45" s="39"/>
      <c r="D45" s="105"/>
      <c r="E45" s="39"/>
      <c r="F45" s="39"/>
    </row>
    <row r="46" spans="3:6" ht="30" customHeight="1">
      <c r="C46" s="39"/>
      <c r="D46" s="105"/>
      <c r="E46" s="39"/>
      <c r="F46" s="39"/>
    </row>
    <row r="47" spans="3:6" ht="30" customHeight="1">
      <c r="C47" s="39"/>
      <c r="D47" s="105"/>
      <c r="E47" s="39"/>
      <c r="F47" s="39"/>
    </row>
    <row r="48" spans="3:6" ht="30" customHeight="1">
      <c r="C48" s="39"/>
      <c r="D48" s="105"/>
      <c r="E48" s="39"/>
      <c r="F48" s="39"/>
    </row>
    <row r="49" spans="3:6" ht="30" customHeight="1">
      <c r="C49" s="39"/>
      <c r="D49" s="105"/>
      <c r="E49" s="39"/>
      <c r="F49" s="39"/>
    </row>
    <row r="50" spans="3:6" ht="30" customHeight="1">
      <c r="C50" s="39"/>
      <c r="D50" s="105"/>
      <c r="E50" s="39"/>
      <c r="F50" s="39"/>
    </row>
    <row r="51" spans="3:6" ht="30" customHeight="1">
      <c r="C51" s="39"/>
      <c r="D51" s="105"/>
      <c r="E51" s="39"/>
      <c r="F51" s="39"/>
    </row>
    <row r="52" spans="3:6" ht="30" customHeight="1">
      <c r="C52" s="39"/>
      <c r="D52" s="105"/>
      <c r="E52" s="39"/>
      <c r="F52" s="39"/>
    </row>
    <row r="53" spans="3:6" ht="30" customHeight="1">
      <c r="C53" s="39"/>
      <c r="D53" s="105"/>
      <c r="E53" s="39"/>
      <c r="F53" s="39"/>
    </row>
    <row r="54" spans="3:6" ht="30" customHeight="1">
      <c r="C54" s="39"/>
      <c r="D54" s="105"/>
      <c r="E54" s="39"/>
      <c r="F54" s="39"/>
    </row>
    <row r="55" spans="3:6" ht="30" customHeight="1">
      <c r="C55" s="39"/>
      <c r="D55" s="105"/>
      <c r="E55" s="39"/>
      <c r="F55" s="39"/>
    </row>
    <row r="56" spans="3:6" ht="30" customHeight="1">
      <c r="C56" s="39"/>
      <c r="D56" s="105"/>
      <c r="E56" s="39"/>
      <c r="F56" s="39"/>
    </row>
    <row r="57" spans="3:6" ht="30" customHeight="1">
      <c r="C57" s="39"/>
      <c r="D57" s="105"/>
      <c r="E57" s="39"/>
      <c r="F57" s="39"/>
    </row>
    <row r="58" spans="3:6" ht="30" customHeight="1">
      <c r="C58" s="39"/>
      <c r="D58" s="105"/>
      <c r="E58" s="39"/>
      <c r="F58" s="39"/>
    </row>
    <row r="59" spans="3:6" ht="30" customHeight="1">
      <c r="C59" s="39"/>
      <c r="D59" s="105"/>
      <c r="E59" s="39"/>
      <c r="F59" s="39"/>
    </row>
    <row r="60" spans="3:6" ht="30" customHeight="1">
      <c r="C60" s="39"/>
      <c r="D60" s="105"/>
      <c r="E60" s="39"/>
      <c r="F60" s="39"/>
    </row>
    <row r="61" spans="3:6" ht="30" customHeight="1">
      <c r="C61" s="39"/>
      <c r="D61" s="105"/>
      <c r="E61" s="39"/>
      <c r="F61" s="39"/>
    </row>
    <row r="62" spans="3:6" ht="30" customHeight="1">
      <c r="C62" s="39"/>
      <c r="D62" s="105"/>
      <c r="E62" s="39"/>
      <c r="F62" s="39"/>
    </row>
    <row r="63" spans="3:6" ht="30" customHeight="1">
      <c r="C63" s="39"/>
      <c r="D63" s="105"/>
      <c r="E63" s="39"/>
      <c r="F63" s="39"/>
    </row>
    <row r="64" spans="3:6" ht="30" customHeight="1">
      <c r="C64" s="39"/>
      <c r="D64" s="105"/>
      <c r="E64" s="39"/>
      <c r="F64" s="39"/>
    </row>
    <row r="65" spans="3:6" ht="30" customHeight="1">
      <c r="C65" s="39"/>
      <c r="D65" s="105"/>
      <c r="E65" s="39"/>
      <c r="F65" s="39"/>
    </row>
    <row r="66" spans="3:6" ht="30" customHeight="1">
      <c r="C66" s="39"/>
      <c r="D66" s="105"/>
      <c r="E66" s="39"/>
      <c r="F66" s="39"/>
    </row>
    <row r="67" spans="3:6" ht="30" customHeight="1">
      <c r="C67" s="39"/>
      <c r="D67" s="105"/>
      <c r="E67" s="39"/>
      <c r="F67" s="39"/>
    </row>
    <row r="68" spans="3:6" ht="30" customHeight="1">
      <c r="C68" s="39"/>
      <c r="D68" s="105"/>
      <c r="E68" s="39"/>
      <c r="F68" s="39"/>
    </row>
    <row r="69" spans="3:6" ht="30" customHeight="1">
      <c r="C69" s="39"/>
      <c r="D69" s="105"/>
      <c r="E69" s="39"/>
      <c r="F69" s="39"/>
    </row>
    <row r="70" spans="3:6" ht="30" customHeight="1">
      <c r="C70" s="39"/>
      <c r="D70" s="105"/>
      <c r="E70" s="39"/>
      <c r="F70" s="39"/>
    </row>
    <row r="71" spans="3:6" ht="30" customHeight="1">
      <c r="C71" s="39"/>
      <c r="D71" s="105"/>
      <c r="E71" s="39"/>
      <c r="F71" s="39"/>
    </row>
    <row r="72" spans="3:6" ht="30" customHeight="1">
      <c r="C72" s="39"/>
      <c r="D72" s="105"/>
      <c r="E72" s="39"/>
      <c r="F72" s="39"/>
    </row>
    <row r="73" spans="3:6" ht="30" customHeight="1">
      <c r="C73" s="39"/>
      <c r="D73" s="105"/>
      <c r="E73" s="39"/>
      <c r="F73" s="39"/>
    </row>
    <row r="74" spans="3:6" ht="30" customHeight="1">
      <c r="C74" s="39"/>
      <c r="D74" s="105"/>
      <c r="E74" s="39"/>
      <c r="F74" s="39"/>
    </row>
    <row r="75" spans="3:6" ht="30" customHeight="1">
      <c r="C75" s="39"/>
      <c r="D75" s="105"/>
      <c r="E75" s="39"/>
      <c r="F75" s="39"/>
    </row>
    <row r="76" spans="3:6" ht="30" customHeight="1">
      <c r="C76" s="39"/>
      <c r="D76" s="105"/>
      <c r="E76" s="39"/>
      <c r="F76" s="39"/>
    </row>
    <row r="77" spans="3:6" ht="30" customHeight="1">
      <c r="C77" s="39"/>
      <c r="D77" s="105"/>
      <c r="E77" s="39"/>
      <c r="F77" s="39"/>
    </row>
    <row r="78" spans="3:6" ht="30" customHeight="1">
      <c r="C78" s="39"/>
      <c r="D78" s="105"/>
      <c r="E78" s="39"/>
      <c r="F78" s="39"/>
    </row>
    <row r="79" spans="3:6" ht="30" customHeight="1">
      <c r="C79" s="39"/>
      <c r="D79" s="105"/>
      <c r="E79" s="39"/>
      <c r="F79" s="39"/>
    </row>
    <row r="80" spans="3:6" ht="30" customHeight="1">
      <c r="C80" s="39"/>
      <c r="D80" s="105"/>
      <c r="E80" s="39"/>
      <c r="F80" s="39"/>
    </row>
    <row r="81" spans="3:6" ht="30" customHeight="1">
      <c r="C81" s="39"/>
      <c r="D81" s="105"/>
      <c r="E81" s="39"/>
      <c r="F81" s="39"/>
    </row>
    <row r="82" spans="3:6" ht="30" customHeight="1">
      <c r="C82" s="39"/>
      <c r="D82" s="105"/>
      <c r="E82" s="39"/>
      <c r="F82" s="39"/>
    </row>
    <row r="83" spans="3:6" ht="30" customHeight="1">
      <c r="C83" s="39"/>
      <c r="D83" s="105"/>
      <c r="E83" s="39"/>
      <c r="F83" s="39"/>
    </row>
    <row r="84" spans="3:6" ht="30" customHeight="1">
      <c r="C84" s="39"/>
      <c r="D84" s="105"/>
      <c r="E84" s="39"/>
      <c r="F84" s="39"/>
    </row>
    <row r="85" spans="3:6" ht="30" customHeight="1">
      <c r="C85" s="39"/>
      <c r="D85" s="105"/>
      <c r="E85" s="39"/>
      <c r="F85" s="39"/>
    </row>
    <row r="86" spans="3:6" ht="30" customHeight="1">
      <c r="C86" s="39"/>
      <c r="D86" s="105"/>
      <c r="E86" s="39"/>
      <c r="F86" s="39"/>
    </row>
    <row r="87" spans="3:6" ht="30" customHeight="1">
      <c r="C87" s="39"/>
      <c r="D87" s="105"/>
      <c r="E87" s="39"/>
      <c r="F87" s="39"/>
    </row>
    <row r="88" spans="3:6" ht="30" customHeight="1">
      <c r="C88" s="39"/>
      <c r="D88" s="105"/>
      <c r="E88" s="39"/>
      <c r="F88" s="39"/>
    </row>
    <row r="89" spans="3:6" ht="30" customHeight="1">
      <c r="C89" s="39"/>
      <c r="D89" s="105"/>
      <c r="E89" s="39"/>
      <c r="F89" s="39"/>
    </row>
    <row r="90" spans="3:6" ht="30" customHeight="1">
      <c r="C90" s="39"/>
      <c r="D90" s="105"/>
      <c r="E90" s="39"/>
      <c r="F90" s="39"/>
    </row>
    <row r="91" spans="3:6" ht="30" customHeight="1">
      <c r="C91" s="39"/>
      <c r="D91" s="105"/>
      <c r="E91" s="39"/>
      <c r="F91" s="39"/>
    </row>
    <row r="92" spans="3:6" ht="30" customHeight="1">
      <c r="C92" s="39"/>
      <c r="D92" s="105"/>
      <c r="E92" s="39"/>
      <c r="F92" s="39"/>
    </row>
    <row r="93" spans="3:6" ht="30" customHeight="1">
      <c r="C93" s="39"/>
      <c r="D93" s="105"/>
      <c r="E93" s="39"/>
      <c r="F93" s="39"/>
    </row>
    <row r="94" spans="3:6" ht="30" customHeight="1">
      <c r="C94" s="39"/>
      <c r="D94" s="105"/>
      <c r="E94" s="39"/>
      <c r="F94" s="39"/>
    </row>
    <row r="95" spans="3:6" ht="30" customHeight="1">
      <c r="C95" s="39"/>
      <c r="D95" s="105"/>
      <c r="E95" s="39"/>
      <c r="F95" s="39"/>
    </row>
    <row r="96" spans="3:6" ht="30" customHeight="1">
      <c r="C96" s="39"/>
      <c r="D96" s="105"/>
      <c r="E96" s="39"/>
      <c r="F96" s="39"/>
    </row>
    <row r="97" spans="3:6" ht="30" customHeight="1">
      <c r="C97" s="39"/>
      <c r="D97" s="105"/>
      <c r="E97" s="39"/>
      <c r="F97" s="39"/>
    </row>
    <row r="98" spans="3:6" ht="30" customHeight="1">
      <c r="C98" s="39"/>
      <c r="D98" s="105"/>
      <c r="E98" s="39"/>
      <c r="F98" s="39"/>
    </row>
    <row r="99" spans="3:6" ht="30" customHeight="1">
      <c r="C99" s="39"/>
      <c r="D99" s="105"/>
      <c r="E99" s="39"/>
      <c r="F99" s="39"/>
    </row>
    <row r="100" spans="3:6" ht="30" customHeight="1">
      <c r="C100" s="39"/>
      <c r="D100" s="105"/>
      <c r="E100" s="39"/>
      <c r="F100" s="39"/>
    </row>
    <row r="101" spans="3:6" ht="30" customHeight="1">
      <c r="C101" s="39"/>
      <c r="D101" s="105"/>
      <c r="E101" s="39"/>
      <c r="F101" s="39"/>
    </row>
    <row r="102" spans="3:6" ht="30" customHeight="1">
      <c r="C102" s="39"/>
      <c r="D102" s="105"/>
      <c r="E102" s="39"/>
      <c r="F102" s="39"/>
    </row>
    <row r="103" spans="3:6" ht="30" customHeight="1">
      <c r="C103" s="39"/>
      <c r="D103" s="105"/>
      <c r="E103" s="39"/>
      <c r="F103" s="39"/>
    </row>
    <row r="104" spans="3:6" ht="30" customHeight="1">
      <c r="C104" s="39"/>
      <c r="D104" s="105"/>
      <c r="E104" s="39"/>
      <c r="F104" s="39"/>
    </row>
    <row r="105" spans="3:6" ht="30" customHeight="1">
      <c r="C105" s="39"/>
      <c r="D105" s="105"/>
      <c r="E105" s="39"/>
      <c r="F105" s="39"/>
    </row>
    <row r="106" spans="3:6" ht="30" customHeight="1">
      <c r="C106" s="39"/>
      <c r="D106" s="105"/>
      <c r="E106" s="39"/>
      <c r="F106" s="39"/>
    </row>
    <row r="107" spans="3:6" ht="30" customHeight="1">
      <c r="C107" s="39"/>
      <c r="D107" s="105"/>
      <c r="E107" s="39"/>
      <c r="F107" s="39"/>
    </row>
    <row r="108" spans="3:6" ht="30" customHeight="1">
      <c r="C108" s="39"/>
      <c r="D108" s="105"/>
      <c r="E108" s="39"/>
      <c r="F108" s="39"/>
    </row>
    <row r="109" spans="3:6" ht="30" customHeight="1">
      <c r="C109" s="39"/>
      <c r="D109" s="105"/>
      <c r="E109" s="39"/>
      <c r="F109" s="39"/>
    </row>
    <row r="110" spans="3:6" ht="30" customHeight="1">
      <c r="C110" s="39"/>
      <c r="D110" s="105"/>
      <c r="E110" s="39"/>
      <c r="F110" s="39"/>
    </row>
    <row r="111" spans="3:6" ht="30" customHeight="1">
      <c r="C111" s="39"/>
      <c r="D111" s="105"/>
      <c r="E111" s="39"/>
      <c r="F111" s="39"/>
    </row>
    <row r="112" spans="3:6" ht="30" customHeight="1">
      <c r="C112" s="39"/>
      <c r="D112" s="105"/>
      <c r="E112" s="39"/>
      <c r="F112" s="39"/>
    </row>
    <row r="113" spans="3:6" ht="30" customHeight="1">
      <c r="C113" s="39"/>
      <c r="D113" s="105"/>
      <c r="E113" s="39"/>
      <c r="F113" s="39"/>
    </row>
    <row r="114" spans="3:6" ht="30" customHeight="1">
      <c r="C114" s="39"/>
      <c r="D114" s="105"/>
      <c r="E114" s="39"/>
      <c r="F114" s="39"/>
    </row>
    <row r="115" spans="3:6" ht="30" customHeight="1">
      <c r="C115" s="39"/>
      <c r="D115" s="105"/>
      <c r="E115" s="39"/>
      <c r="F115" s="39"/>
    </row>
    <row r="116" spans="3:6" ht="30" customHeight="1">
      <c r="C116" s="39"/>
      <c r="D116" s="105"/>
      <c r="E116" s="39"/>
      <c r="F116" s="39"/>
    </row>
    <row r="117" spans="3:6" ht="30" customHeight="1">
      <c r="C117" s="39"/>
      <c r="D117" s="105"/>
      <c r="E117" s="39"/>
      <c r="F117" s="39"/>
    </row>
    <row r="118" spans="3:6" ht="30" customHeight="1">
      <c r="C118" s="39"/>
      <c r="D118" s="105"/>
      <c r="E118" s="39"/>
      <c r="F118" s="39"/>
    </row>
    <row r="119" spans="3:6" ht="30" customHeight="1">
      <c r="C119" s="39"/>
      <c r="D119" s="105"/>
      <c r="E119" s="39"/>
      <c r="F119" s="39"/>
    </row>
    <row r="120" spans="3:6" ht="30" customHeight="1">
      <c r="C120" s="39"/>
      <c r="D120" s="105"/>
      <c r="E120" s="39"/>
      <c r="F120" s="39"/>
    </row>
    <row r="121" spans="3:6" ht="30" customHeight="1">
      <c r="C121" s="39"/>
      <c r="D121" s="105"/>
      <c r="E121" s="39"/>
      <c r="F121" s="39"/>
    </row>
    <row r="122" spans="3:6" ht="30" customHeight="1">
      <c r="C122" s="39"/>
      <c r="D122" s="105"/>
      <c r="E122" s="39"/>
      <c r="F122" s="39"/>
    </row>
    <row r="123" spans="3:6" ht="30" customHeight="1">
      <c r="C123" s="39"/>
      <c r="D123" s="105"/>
      <c r="E123" s="39"/>
      <c r="F123" s="39"/>
    </row>
    <row r="124" spans="3:6" ht="30" customHeight="1">
      <c r="C124" s="39"/>
      <c r="D124" s="105"/>
      <c r="E124" s="39"/>
      <c r="F124" s="39"/>
    </row>
    <row r="125" spans="3:6" ht="30" customHeight="1">
      <c r="C125" s="39"/>
      <c r="D125" s="105"/>
      <c r="E125" s="39"/>
      <c r="F125" s="39"/>
    </row>
    <row r="126" spans="3:6" ht="30" customHeight="1">
      <c r="C126" s="39"/>
      <c r="D126" s="105"/>
      <c r="E126" s="39"/>
      <c r="F126" s="39"/>
    </row>
    <row r="127" spans="3:6" ht="30" customHeight="1">
      <c r="C127" s="39"/>
      <c r="D127" s="105"/>
      <c r="E127" s="39"/>
      <c r="F127" s="39"/>
    </row>
    <row r="128" spans="3:6" ht="30" customHeight="1">
      <c r="C128" s="39"/>
      <c r="D128" s="105"/>
      <c r="E128" s="39"/>
      <c r="F128" s="39"/>
    </row>
    <row r="129" spans="3:6" ht="30" customHeight="1">
      <c r="C129" s="39"/>
      <c r="D129" s="105"/>
      <c r="E129" s="39"/>
      <c r="F129" s="39"/>
    </row>
    <row r="130" spans="3:6" ht="30" customHeight="1">
      <c r="C130" s="39"/>
      <c r="D130" s="105"/>
      <c r="E130" s="39"/>
      <c r="F130" s="39"/>
    </row>
    <row r="131" spans="3:6" ht="30" customHeight="1">
      <c r="C131" s="39"/>
      <c r="D131" s="105"/>
      <c r="E131" s="39"/>
      <c r="F131" s="39"/>
    </row>
    <row r="132" spans="3:6" ht="30" customHeight="1">
      <c r="C132" s="39"/>
      <c r="D132" s="105"/>
      <c r="E132" s="39"/>
      <c r="F132" s="39"/>
    </row>
    <row r="133" spans="3:6" ht="30" customHeight="1">
      <c r="C133" s="39"/>
      <c r="D133" s="105"/>
      <c r="E133" s="39"/>
      <c r="F133" s="39"/>
    </row>
    <row r="134" spans="3:6" ht="30" customHeight="1">
      <c r="C134" s="39"/>
      <c r="D134" s="105"/>
      <c r="E134" s="39"/>
      <c r="F134" s="39"/>
    </row>
    <row r="135" spans="3:6" ht="30" customHeight="1">
      <c r="C135" s="39"/>
      <c r="D135" s="105"/>
      <c r="E135" s="39"/>
      <c r="F135" s="39"/>
    </row>
    <row r="136" spans="3:6" ht="30" customHeight="1">
      <c r="C136" s="39"/>
      <c r="D136" s="105"/>
      <c r="E136" s="39"/>
      <c r="F136" s="39"/>
    </row>
    <row r="137" spans="3:6" ht="30" customHeight="1">
      <c r="C137" s="39"/>
      <c r="D137" s="105"/>
      <c r="E137" s="39"/>
      <c r="F137" s="39"/>
    </row>
    <row r="138" spans="3:6" ht="30" customHeight="1">
      <c r="C138" s="39"/>
      <c r="D138" s="105"/>
      <c r="E138" s="39"/>
      <c r="F138" s="39"/>
    </row>
    <row r="139" spans="3:6" ht="30" customHeight="1">
      <c r="C139" s="39"/>
      <c r="D139" s="105"/>
      <c r="E139" s="39"/>
      <c r="F139" s="39"/>
    </row>
    <row r="140" spans="3:6" ht="30" customHeight="1">
      <c r="C140" s="39"/>
      <c r="D140" s="105"/>
      <c r="E140" s="39"/>
      <c r="F140" s="39"/>
    </row>
    <row r="141" spans="3:6" ht="30" customHeight="1">
      <c r="C141" s="39"/>
      <c r="D141" s="105"/>
      <c r="E141" s="39"/>
      <c r="F141" s="39"/>
    </row>
    <row r="142" spans="3:6" ht="30" customHeight="1">
      <c r="C142" s="39"/>
      <c r="D142" s="105"/>
      <c r="E142" s="39"/>
      <c r="F142" s="39"/>
    </row>
    <row r="143" spans="3:6" ht="30" customHeight="1">
      <c r="C143" s="39"/>
      <c r="D143" s="105"/>
      <c r="E143" s="39"/>
      <c r="F143" s="39"/>
    </row>
    <row r="144" spans="3:6" ht="30" customHeight="1">
      <c r="C144" s="39"/>
      <c r="D144" s="105"/>
      <c r="E144" s="39"/>
      <c r="F144" s="39"/>
    </row>
    <row r="145" spans="3:6" ht="30" customHeight="1">
      <c r="C145" s="39"/>
      <c r="D145" s="105"/>
      <c r="E145" s="39"/>
      <c r="F145" s="39"/>
    </row>
    <row r="146" spans="3:6" ht="30" customHeight="1">
      <c r="C146" s="39"/>
      <c r="D146" s="105"/>
      <c r="E146" s="39"/>
      <c r="F146" s="39"/>
    </row>
    <row r="147" spans="3:6" ht="30" customHeight="1">
      <c r="C147" s="39"/>
      <c r="D147" s="105"/>
      <c r="E147" s="39"/>
      <c r="F147" s="39"/>
    </row>
    <row r="148" spans="3:6" ht="30" customHeight="1">
      <c r="C148" s="39"/>
      <c r="D148" s="105"/>
      <c r="E148" s="39"/>
      <c r="F148" s="39"/>
    </row>
    <row r="149" spans="3:6" ht="30" customHeight="1">
      <c r="C149" s="39"/>
      <c r="D149" s="105"/>
      <c r="E149" s="39"/>
      <c r="F149" s="39"/>
    </row>
    <row r="150" spans="3:6" ht="30" customHeight="1">
      <c r="C150" s="39"/>
      <c r="D150" s="105"/>
      <c r="E150" s="39"/>
      <c r="F150" s="39"/>
    </row>
    <row r="151" spans="3:6" ht="30" customHeight="1">
      <c r="C151" s="39"/>
      <c r="D151" s="105"/>
      <c r="E151" s="39"/>
      <c r="F151" s="39"/>
    </row>
    <row r="152" spans="3:6" ht="30" customHeight="1">
      <c r="C152" s="39"/>
      <c r="D152" s="105"/>
      <c r="E152" s="39"/>
      <c r="F152" s="39"/>
    </row>
    <row r="153" spans="3:6" ht="30" customHeight="1">
      <c r="C153" s="39"/>
      <c r="D153" s="105"/>
      <c r="E153" s="39"/>
      <c r="F153" s="39"/>
    </row>
    <row r="154" spans="3:6" ht="30" customHeight="1">
      <c r="C154" s="39"/>
      <c r="D154" s="105"/>
      <c r="E154" s="39"/>
      <c r="F154" s="39"/>
    </row>
    <row r="155" spans="3:6" ht="30" customHeight="1">
      <c r="C155" s="39"/>
      <c r="D155" s="105"/>
      <c r="E155" s="39"/>
      <c r="F155" s="39"/>
    </row>
    <row r="156" spans="3:6" ht="30" customHeight="1">
      <c r="C156" s="39"/>
      <c r="D156" s="105"/>
      <c r="E156" s="39"/>
      <c r="F156" s="39"/>
    </row>
    <row r="157" spans="3:6" ht="30" customHeight="1">
      <c r="C157" s="39"/>
      <c r="D157" s="105"/>
      <c r="E157" s="39"/>
      <c r="F157" s="39"/>
    </row>
    <row r="158" spans="3:6" ht="30" customHeight="1">
      <c r="C158" s="39"/>
      <c r="D158" s="105"/>
      <c r="E158" s="39"/>
      <c r="F158" s="39"/>
    </row>
    <row r="159" spans="3:6" ht="30" customHeight="1">
      <c r="C159" s="39"/>
      <c r="D159" s="105"/>
      <c r="E159" s="39"/>
      <c r="F159" s="39"/>
    </row>
    <row r="160" spans="3:6" ht="30" customHeight="1">
      <c r="C160" s="39"/>
      <c r="D160" s="105"/>
      <c r="E160" s="39"/>
      <c r="F160" s="39"/>
    </row>
    <row r="161" spans="3:6" ht="30" customHeight="1">
      <c r="C161" s="39"/>
      <c r="D161" s="105"/>
      <c r="E161" s="39"/>
      <c r="F161" s="39"/>
    </row>
    <row r="162" spans="3:6" ht="30" customHeight="1">
      <c r="C162" s="39"/>
      <c r="D162" s="105"/>
      <c r="E162" s="39"/>
      <c r="F162" s="39"/>
    </row>
    <row r="163" spans="3:6" ht="30" customHeight="1">
      <c r="C163" s="39"/>
      <c r="D163" s="105"/>
      <c r="E163" s="39"/>
      <c r="F163" s="39"/>
    </row>
    <row r="164" spans="3:6" ht="30" customHeight="1">
      <c r="C164" s="39"/>
      <c r="D164" s="105"/>
      <c r="E164" s="39"/>
      <c r="F164" s="39"/>
    </row>
    <row r="165" spans="3:6" ht="30" customHeight="1">
      <c r="C165" s="39"/>
      <c r="D165" s="105"/>
      <c r="E165" s="39"/>
      <c r="F165" s="39"/>
    </row>
    <row r="166" spans="3:6" ht="30" customHeight="1">
      <c r="C166" s="39"/>
      <c r="D166" s="105"/>
      <c r="E166" s="39"/>
      <c r="F166" s="39"/>
    </row>
    <row r="167" spans="3:6" ht="30" customHeight="1">
      <c r="C167" s="39"/>
      <c r="D167" s="105"/>
      <c r="E167" s="39"/>
      <c r="F167" s="39"/>
    </row>
    <row r="168" spans="3:6" ht="30" customHeight="1">
      <c r="C168" s="39"/>
      <c r="D168" s="105"/>
      <c r="E168" s="39"/>
      <c r="F168" s="39"/>
    </row>
    <row r="169" spans="3:6" ht="30" customHeight="1">
      <c r="C169" s="39"/>
      <c r="D169" s="105"/>
      <c r="E169" s="39"/>
      <c r="F169" s="39"/>
    </row>
    <row r="170" spans="3:6" ht="30" customHeight="1">
      <c r="C170" s="39"/>
      <c r="D170" s="105"/>
      <c r="E170" s="39"/>
      <c r="F170" s="39"/>
    </row>
    <row r="171" spans="3:6" ht="30" customHeight="1">
      <c r="C171" s="39"/>
      <c r="D171" s="105"/>
      <c r="E171" s="39"/>
      <c r="F171" s="39"/>
    </row>
    <row r="172" spans="3:6" ht="30" customHeight="1">
      <c r="C172" s="39"/>
      <c r="D172" s="105"/>
      <c r="E172" s="39"/>
      <c r="F172" s="39"/>
    </row>
    <row r="173" spans="3:6" ht="30" customHeight="1">
      <c r="C173" s="39"/>
      <c r="D173" s="105"/>
      <c r="E173" s="39"/>
      <c r="F173" s="39"/>
    </row>
    <row r="174" spans="3:6" ht="30" customHeight="1">
      <c r="C174" s="39"/>
      <c r="D174" s="105"/>
      <c r="E174" s="39"/>
      <c r="F174" s="39"/>
    </row>
    <row r="175" spans="3:6" ht="30" customHeight="1">
      <c r="C175" s="39"/>
      <c r="D175" s="105"/>
      <c r="E175" s="39"/>
      <c r="F175" s="39"/>
    </row>
    <row r="176" spans="3:6" ht="30" customHeight="1">
      <c r="C176" s="39"/>
      <c r="D176" s="105"/>
      <c r="E176" s="39"/>
      <c r="F176" s="39"/>
    </row>
    <row r="177" spans="3:6" ht="30" customHeight="1">
      <c r="C177" s="39"/>
      <c r="D177" s="105"/>
      <c r="E177" s="39"/>
      <c r="F177" s="39"/>
    </row>
    <row r="178" spans="3:6" ht="30" customHeight="1">
      <c r="C178" s="39"/>
      <c r="D178" s="105"/>
      <c r="E178" s="39"/>
      <c r="F178" s="39"/>
    </row>
    <row r="179" spans="3:6" ht="30" customHeight="1">
      <c r="C179" s="39"/>
      <c r="D179" s="105"/>
      <c r="E179" s="39"/>
      <c r="F179" s="39"/>
    </row>
    <row r="180" spans="3:6" ht="30" customHeight="1">
      <c r="C180" s="39"/>
      <c r="D180" s="105"/>
      <c r="E180" s="39"/>
      <c r="F180" s="39"/>
    </row>
    <row r="181" spans="3:6" ht="30" customHeight="1">
      <c r="C181" s="39"/>
      <c r="D181" s="105"/>
      <c r="E181" s="39"/>
      <c r="F181" s="39"/>
    </row>
    <row r="182" spans="3:6" ht="30" customHeight="1">
      <c r="C182" s="39"/>
      <c r="D182" s="105"/>
      <c r="E182" s="39"/>
      <c r="F182" s="39"/>
    </row>
    <row r="183" spans="3:6" ht="30" customHeight="1">
      <c r="C183" s="39"/>
      <c r="D183" s="105"/>
      <c r="E183" s="39"/>
      <c r="F183" s="39"/>
    </row>
    <row r="184" spans="3:6" ht="30" customHeight="1">
      <c r="C184" s="39"/>
      <c r="D184" s="105"/>
      <c r="E184" s="39"/>
      <c r="F184" s="39"/>
    </row>
    <row r="185" spans="3:6" ht="30" customHeight="1">
      <c r="C185" s="39"/>
      <c r="D185" s="105"/>
      <c r="E185" s="39"/>
      <c r="F185" s="39"/>
    </row>
    <row r="186" spans="3:6" ht="30" customHeight="1">
      <c r="C186" s="39"/>
      <c r="D186" s="105"/>
      <c r="E186" s="39"/>
      <c r="F186" s="39"/>
    </row>
    <row r="187" spans="3:6" ht="30" customHeight="1">
      <c r="C187" s="39"/>
      <c r="D187" s="105"/>
      <c r="E187" s="39"/>
      <c r="F187" s="39"/>
    </row>
    <row r="188" spans="3:6" ht="30" customHeight="1">
      <c r="C188" s="39"/>
      <c r="D188" s="105"/>
      <c r="E188" s="39"/>
      <c r="F188" s="39"/>
    </row>
    <row r="189" spans="3:6" ht="30" customHeight="1">
      <c r="C189" s="39"/>
      <c r="D189" s="105"/>
      <c r="E189" s="39"/>
      <c r="F189" s="39"/>
    </row>
    <row r="190" spans="3:6" ht="30" customHeight="1">
      <c r="C190" s="39"/>
      <c r="D190" s="105"/>
      <c r="E190" s="39"/>
      <c r="F190" s="39"/>
    </row>
    <row r="191" spans="3:6" ht="30" customHeight="1">
      <c r="C191" s="39"/>
      <c r="D191" s="105"/>
      <c r="E191" s="39"/>
      <c r="F191" s="39"/>
    </row>
    <row r="192" spans="3:6" ht="30" customHeight="1">
      <c r="C192" s="39"/>
      <c r="D192" s="105"/>
      <c r="E192" s="39"/>
      <c r="F192" s="39"/>
    </row>
    <row r="193" spans="3:6" ht="30" customHeight="1">
      <c r="C193" s="39"/>
      <c r="D193" s="105"/>
      <c r="E193" s="39"/>
      <c r="F193" s="39"/>
    </row>
    <row r="194" spans="3:6" ht="30" customHeight="1">
      <c r="C194" s="39"/>
      <c r="D194" s="105"/>
      <c r="E194" s="39"/>
      <c r="F194" s="39"/>
    </row>
    <row r="195" spans="3:6" ht="30" customHeight="1">
      <c r="C195" s="39"/>
      <c r="D195" s="105"/>
      <c r="E195" s="39"/>
      <c r="F195" s="39"/>
    </row>
    <row r="196" spans="3:6" ht="30" customHeight="1">
      <c r="C196" s="39"/>
      <c r="D196" s="105"/>
      <c r="E196" s="39"/>
      <c r="F196" s="39"/>
    </row>
    <row r="197" spans="3:6" ht="30" customHeight="1">
      <c r="C197" s="39"/>
      <c r="D197" s="105"/>
      <c r="E197" s="39"/>
      <c r="F197" s="39"/>
    </row>
    <row r="198" spans="3:6" ht="30" customHeight="1">
      <c r="C198" s="39"/>
      <c r="D198" s="105"/>
      <c r="E198" s="39"/>
      <c r="F198" s="39"/>
    </row>
    <row r="199" spans="3:6" ht="30" customHeight="1">
      <c r="C199" s="39"/>
      <c r="D199" s="105"/>
      <c r="E199" s="39"/>
      <c r="F199" s="39"/>
    </row>
    <row r="200" spans="3:6" ht="30" customHeight="1">
      <c r="C200" s="39"/>
      <c r="D200" s="105"/>
      <c r="E200" s="39"/>
      <c r="F200" s="39"/>
    </row>
    <row r="201" spans="3:6" ht="30" customHeight="1">
      <c r="C201" s="39"/>
      <c r="D201" s="105"/>
      <c r="E201" s="39"/>
      <c r="F201" s="39"/>
    </row>
    <row r="202" spans="3:6" ht="30" customHeight="1">
      <c r="C202" s="39"/>
      <c r="D202" s="105"/>
      <c r="E202" s="39"/>
      <c r="F202" s="39"/>
    </row>
    <row r="203" spans="3:6" ht="30" customHeight="1">
      <c r="C203" s="39"/>
      <c r="D203" s="105"/>
      <c r="E203" s="39"/>
      <c r="F203" s="39"/>
    </row>
    <row r="204" spans="3:6" ht="30" customHeight="1">
      <c r="C204" s="39"/>
      <c r="D204" s="105"/>
      <c r="E204" s="39"/>
      <c r="F204" s="39"/>
    </row>
    <row r="205" spans="3:6" ht="30" customHeight="1">
      <c r="C205" s="39"/>
      <c r="D205" s="105"/>
      <c r="E205" s="39"/>
      <c r="F205" s="39"/>
    </row>
    <row r="206" spans="3:6" ht="30" customHeight="1">
      <c r="C206" s="39"/>
      <c r="D206" s="105"/>
      <c r="E206" s="39"/>
      <c r="F206" s="39"/>
    </row>
    <row r="207" spans="3:6" ht="15" customHeight="1"/>
    <row r="208" spans="3:6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</sheetData>
  <sheetProtection selectLockedCells="1"/>
  <mergeCells count="1">
    <mergeCell ref="C5:F5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AA3050"/>
  <sheetViews>
    <sheetView showGridLines="0" zoomScale="90" zoomScaleNormal="90" zoomScalePageLayoutView="90" workbookViewId="0"/>
  </sheetViews>
  <sheetFormatPr defaultColWidth="0" defaultRowHeight="15" zeroHeight="1"/>
  <cols>
    <col min="1" max="1" width="27.7109375" style="1" customWidth="1"/>
    <col min="2" max="2" width="3.85546875" customWidth="1"/>
    <col min="3" max="3" width="15.7109375" customWidth="1"/>
    <col min="4" max="6" width="30.7109375" customWidth="1"/>
    <col min="7" max="7" width="15.7109375" customWidth="1"/>
    <col min="8" max="8" width="10.7109375" customWidth="1"/>
    <col min="9" max="9" width="30.7109375" customWidth="1"/>
    <col min="10" max="10" width="20.7109375" customWidth="1"/>
    <col min="11" max="11" width="10.7109375" customWidth="1"/>
    <col min="12" max="12" width="20.7109375" customWidth="1"/>
    <col min="13" max="13" width="5.7109375" customWidth="1"/>
    <col min="14" max="15" width="15.7109375" customWidth="1"/>
    <col min="16" max="27" width="9.140625" customWidth="1"/>
    <col min="28" max="16384" width="9.140625" hidden="1"/>
  </cols>
  <sheetData>
    <row r="1" spans="1:19" s="4" customFormat="1" ht="33.950000000000003" customHeight="1">
      <c r="A1" s="111" t="s">
        <v>165</v>
      </c>
      <c r="C1" s="5" t="s">
        <v>1</v>
      </c>
    </row>
    <row r="2" spans="1:19" s="4" customFormat="1" ht="21.6" customHeight="1">
      <c r="A2" s="112"/>
    </row>
    <row r="3" spans="1:19" s="4" customFormat="1" ht="21.6" customHeight="1">
      <c r="A3" s="112"/>
    </row>
    <row r="4" spans="1:19" ht="30" customHeight="1" thickBot="1"/>
    <row r="5" spans="1:19" ht="30" customHeight="1" thickTop="1" thickBot="1">
      <c r="C5" s="123" t="s">
        <v>39</v>
      </c>
      <c r="D5" s="123"/>
      <c r="E5" s="123"/>
      <c r="F5" s="123"/>
      <c r="G5" s="123"/>
      <c r="H5" s="123"/>
      <c r="I5" s="123"/>
      <c r="J5" s="123"/>
      <c r="K5" s="123"/>
      <c r="L5" s="123"/>
      <c r="N5" s="120" t="s">
        <v>109</v>
      </c>
      <c r="O5" s="122"/>
    </row>
    <row r="6" spans="1:19" ht="35.1" customHeight="1" thickTop="1" thickBot="1">
      <c r="C6" s="37" t="s">
        <v>40</v>
      </c>
      <c r="D6" s="10" t="s">
        <v>41</v>
      </c>
      <c r="E6" s="106" t="s">
        <v>163</v>
      </c>
      <c r="F6" s="11" t="s">
        <v>42</v>
      </c>
      <c r="G6" s="37" t="s">
        <v>43</v>
      </c>
      <c r="H6" s="11" t="s">
        <v>44</v>
      </c>
      <c r="I6" s="10" t="s">
        <v>45</v>
      </c>
      <c r="J6" s="37" t="s">
        <v>46</v>
      </c>
      <c r="K6" s="37" t="s">
        <v>47</v>
      </c>
      <c r="L6" s="37" t="s">
        <v>48</v>
      </c>
      <c r="N6" s="37" t="s">
        <v>105</v>
      </c>
      <c r="O6" s="42">
        <f>SUM(PG!P7:P1006)</f>
        <v>0</v>
      </c>
    </row>
    <row r="7" spans="1:19" ht="35.1" customHeight="1" thickTop="1" thickBot="1">
      <c r="B7" s="76" t="str">
        <f>IF(C7="","",MONTH(C7))</f>
        <v/>
      </c>
      <c r="C7" s="35"/>
      <c r="D7" s="12"/>
      <c r="E7" s="12"/>
      <c r="F7" s="82"/>
      <c r="G7" s="36"/>
      <c r="H7" s="33"/>
      <c r="I7" s="12"/>
      <c r="J7" s="67"/>
      <c r="K7" s="43"/>
      <c r="L7" s="42">
        <f t="shared" ref="L7:L17" si="0">IFERROR(G7*H7,0)</f>
        <v>0</v>
      </c>
      <c r="N7" s="37" t="s">
        <v>106</v>
      </c>
      <c r="O7" s="42">
        <f>SUM(L7:L3006)</f>
        <v>0</v>
      </c>
      <c r="Q7" s="2" t="str">
        <f>IF(PG!D7="","",PG!D7)</f>
        <v/>
      </c>
      <c r="R7" s="2" t="str">
        <f>IF(PI_Pro!C7="","",PI_Pro!C7)</f>
        <v>Carlos Lisboa</v>
      </c>
      <c r="S7" s="2" t="str">
        <f>IF(PI_For!C7="","",PI_For!C7)</f>
        <v>Pregos e Parafusos Ltda.</v>
      </c>
    </row>
    <row r="8" spans="1:19" ht="35.1" customHeight="1" thickTop="1" thickBot="1">
      <c r="B8" s="76" t="str">
        <f t="shared" ref="B8:B71" si="1">IF(C8="","",MONTH(C8))</f>
        <v/>
      </c>
      <c r="C8" s="35"/>
      <c r="D8" s="12"/>
      <c r="E8" s="12"/>
      <c r="F8" s="82"/>
      <c r="G8" s="36"/>
      <c r="H8" s="33"/>
      <c r="I8" s="12"/>
      <c r="J8" s="67"/>
      <c r="K8" s="43"/>
      <c r="L8" s="42">
        <f t="shared" si="0"/>
        <v>0</v>
      </c>
      <c r="N8" s="83" t="s">
        <v>157</v>
      </c>
      <c r="O8" s="42">
        <f>Saída!L8</f>
        <v>0</v>
      </c>
      <c r="Q8" s="2" t="str">
        <f>IF(PG!D8="","",PG!D8)</f>
        <v/>
      </c>
      <c r="R8" s="2" t="str">
        <f>IF(PI_Pro!C8="","",PI_Pro!C8)</f>
        <v>Gabrielle da Costa Alvarenga</v>
      </c>
      <c r="S8" s="2" t="str">
        <f>IF(PI_For!C8="","",PI_For!C8)</f>
        <v>Acme Materiais de Construção</v>
      </c>
    </row>
    <row r="9" spans="1:19" ht="35.1" customHeight="1" thickTop="1" thickBot="1">
      <c r="B9" s="76" t="str">
        <f t="shared" si="1"/>
        <v/>
      </c>
      <c r="C9" s="35"/>
      <c r="D9" s="12"/>
      <c r="E9" s="12"/>
      <c r="F9" s="82"/>
      <c r="G9" s="36"/>
      <c r="H9" s="33"/>
      <c r="I9" s="12"/>
      <c r="J9" s="67"/>
      <c r="K9" s="43"/>
      <c r="L9" s="42">
        <f t="shared" si="0"/>
        <v>0</v>
      </c>
      <c r="N9" s="37" t="s">
        <v>107</v>
      </c>
      <c r="O9" s="42">
        <f>O6+O7-Saída!L8</f>
        <v>0</v>
      </c>
      <c r="Q9" s="2" t="str">
        <f>IF(PG!D9="","",PG!D9)</f>
        <v/>
      </c>
      <c r="R9" s="2" t="str">
        <f>IF(PI_Pro!C9="","",PI_Pro!C9)</f>
        <v/>
      </c>
      <c r="S9" s="2" t="str">
        <f>IF(PI_For!C9="","",PI_For!C9)</f>
        <v>Hidráulica Materiais Hidráulicos S/A</v>
      </c>
    </row>
    <row r="10" spans="1:19" ht="35.1" customHeight="1" thickTop="1" thickBot="1">
      <c r="B10" s="76" t="str">
        <f t="shared" si="1"/>
        <v/>
      </c>
      <c r="C10" s="35"/>
      <c r="D10" s="12"/>
      <c r="E10" s="12"/>
      <c r="F10" s="82"/>
      <c r="G10" s="36"/>
      <c r="H10" s="33"/>
      <c r="I10" s="12"/>
      <c r="J10" s="67"/>
      <c r="K10" s="43"/>
      <c r="L10" s="42">
        <f t="shared" si="0"/>
        <v>0</v>
      </c>
      <c r="Q10" s="2" t="str">
        <f>IF(PG!D10="","",PG!D10)</f>
        <v/>
      </c>
      <c r="R10" s="2" t="str">
        <f>IF(PI_Pro!C10="","",PI_Pro!C10)</f>
        <v/>
      </c>
      <c r="S10" s="2" t="str">
        <f>IF(PI_For!C10="","",PI_For!C10)</f>
        <v/>
      </c>
    </row>
    <row r="11" spans="1:19" ht="35.1" customHeight="1" thickTop="1" thickBot="1">
      <c r="B11" s="76" t="str">
        <f t="shared" si="1"/>
        <v/>
      </c>
      <c r="C11" s="35"/>
      <c r="D11" s="12"/>
      <c r="E11" s="12"/>
      <c r="F11" s="82"/>
      <c r="G11" s="36"/>
      <c r="H11" s="33"/>
      <c r="I11" s="12"/>
      <c r="J11" s="67"/>
      <c r="K11" s="43" t="str">
        <f>IFERROR(VLOOKUP(D11,PG!$D$7:$N$1006,11,FALSE),"")</f>
        <v/>
      </c>
      <c r="L11" s="42">
        <f t="shared" si="0"/>
        <v>0</v>
      </c>
      <c r="Q11" s="2" t="str">
        <f>IF(PG!D11="","",PG!D11)</f>
        <v/>
      </c>
      <c r="R11" s="2" t="str">
        <f>IF(PI_Pro!C11="","",PI_Pro!C11)</f>
        <v/>
      </c>
      <c r="S11" s="2" t="str">
        <f>IF(PI_For!C11="","",PI_For!C11)</f>
        <v/>
      </c>
    </row>
    <row r="12" spans="1:19" ht="35.1" customHeight="1" thickTop="1" thickBot="1">
      <c r="B12" s="76" t="str">
        <f t="shared" si="1"/>
        <v/>
      </c>
      <c r="C12" s="35"/>
      <c r="D12" s="12"/>
      <c r="E12" s="12"/>
      <c r="F12" s="82"/>
      <c r="G12" s="36"/>
      <c r="H12" s="33"/>
      <c r="I12" s="12"/>
      <c r="J12" s="67"/>
      <c r="K12" s="43" t="str">
        <f>IFERROR(VLOOKUP(D12,PG!$D$7:$N$1006,11,FALSE),"")</f>
        <v/>
      </c>
      <c r="L12" s="42">
        <f t="shared" si="0"/>
        <v>0</v>
      </c>
      <c r="Q12" s="2" t="str">
        <f>IF(PG!D12="","",PG!D12)</f>
        <v/>
      </c>
      <c r="R12" s="2" t="str">
        <f>IF(PI_Pro!C12="","",PI_Pro!C12)</f>
        <v/>
      </c>
      <c r="S12" s="2" t="str">
        <f>IF(PI_For!C12="","",PI_For!C12)</f>
        <v/>
      </c>
    </row>
    <row r="13" spans="1:19" ht="35.1" customHeight="1" thickTop="1" thickBot="1">
      <c r="B13" s="76" t="str">
        <f t="shared" si="1"/>
        <v/>
      </c>
      <c r="C13" s="35"/>
      <c r="D13" s="12"/>
      <c r="E13" s="12"/>
      <c r="F13" s="82"/>
      <c r="G13" s="36"/>
      <c r="H13" s="33"/>
      <c r="I13" s="12"/>
      <c r="J13" s="67"/>
      <c r="K13" s="43" t="str">
        <f>IFERROR(VLOOKUP(D13,PG!$D$7:$N$1006,11,FALSE),"")</f>
        <v/>
      </c>
      <c r="L13" s="42">
        <f t="shared" si="0"/>
        <v>0</v>
      </c>
      <c r="Q13" s="2" t="str">
        <f>IF(PG!D13="","",PG!D13)</f>
        <v/>
      </c>
      <c r="R13" s="2" t="str">
        <f>IF(PI_Pro!C13="","",PI_Pro!C13)</f>
        <v/>
      </c>
      <c r="S13" s="2" t="str">
        <f>IF(PI_For!C13="","",PI_For!C13)</f>
        <v/>
      </c>
    </row>
    <row r="14" spans="1:19" ht="35.1" customHeight="1" thickTop="1" thickBot="1">
      <c r="B14" s="76" t="str">
        <f t="shared" si="1"/>
        <v/>
      </c>
      <c r="C14" s="35"/>
      <c r="D14" s="12"/>
      <c r="E14" s="12"/>
      <c r="F14" s="82"/>
      <c r="G14" s="36"/>
      <c r="H14" s="33"/>
      <c r="I14" s="12"/>
      <c r="J14" s="67"/>
      <c r="K14" s="43" t="str">
        <f>IFERROR(VLOOKUP(D14,PG!$D$7:$N$1006,11,FALSE),"")</f>
        <v/>
      </c>
      <c r="L14" s="42">
        <f t="shared" si="0"/>
        <v>0</v>
      </c>
      <c r="Q14" s="2" t="str">
        <f>IF(PG!D14="","",PG!D14)</f>
        <v/>
      </c>
      <c r="R14" s="2" t="str">
        <f>IF(PI_Pro!C14="","",PI_Pro!C14)</f>
        <v/>
      </c>
      <c r="S14" s="2" t="str">
        <f>IF(PI_For!C14="","",PI_For!C14)</f>
        <v/>
      </c>
    </row>
    <row r="15" spans="1:19" ht="35.1" customHeight="1" thickTop="1" thickBot="1">
      <c r="B15" s="76" t="str">
        <f t="shared" si="1"/>
        <v/>
      </c>
      <c r="C15" s="35"/>
      <c r="D15" s="12"/>
      <c r="E15" s="12"/>
      <c r="F15" s="82"/>
      <c r="G15" s="36"/>
      <c r="H15" s="33"/>
      <c r="I15" s="12"/>
      <c r="J15" s="67"/>
      <c r="K15" s="43" t="str">
        <f>IFERROR(VLOOKUP(D15,PG!$D$7:$N$1006,11,FALSE),"")</f>
        <v/>
      </c>
      <c r="L15" s="42">
        <f t="shared" si="0"/>
        <v>0</v>
      </c>
      <c r="Q15" s="2" t="str">
        <f>IF(PG!D15="","",PG!D15)</f>
        <v/>
      </c>
      <c r="R15" s="2" t="str">
        <f>IF(PI_Pro!C15="","",PI_Pro!C15)</f>
        <v/>
      </c>
      <c r="S15" s="2" t="str">
        <f>IF(PI_For!C15="","",PI_For!C15)</f>
        <v/>
      </c>
    </row>
    <row r="16" spans="1:19" ht="35.1" customHeight="1" thickTop="1" thickBot="1">
      <c r="B16" s="76" t="str">
        <f t="shared" si="1"/>
        <v/>
      </c>
      <c r="C16" s="35"/>
      <c r="D16" s="12"/>
      <c r="E16" s="12"/>
      <c r="F16" s="82"/>
      <c r="G16" s="36"/>
      <c r="H16" s="33"/>
      <c r="I16" s="12"/>
      <c r="J16" s="67"/>
      <c r="K16" s="43" t="str">
        <f>IFERROR(VLOOKUP(D16,PG!$D$7:$N$1006,11,FALSE),"")</f>
        <v/>
      </c>
      <c r="L16" s="42">
        <f t="shared" si="0"/>
        <v>0</v>
      </c>
      <c r="Q16" s="2" t="str">
        <f>IF(PG!D16="","",PG!D16)</f>
        <v/>
      </c>
      <c r="R16" s="2" t="str">
        <f>IF(PI_Pro!C16="","",PI_Pro!C16)</f>
        <v/>
      </c>
      <c r="S16" s="2" t="str">
        <f>IF(PI_For!C16="","",PI_For!C16)</f>
        <v/>
      </c>
    </row>
    <row r="17" spans="2:19" ht="35.1" customHeight="1" thickTop="1" thickBot="1">
      <c r="B17" s="76" t="str">
        <f t="shared" si="1"/>
        <v/>
      </c>
      <c r="C17" s="35"/>
      <c r="D17" s="12"/>
      <c r="E17" s="12"/>
      <c r="F17" s="82"/>
      <c r="G17" s="36"/>
      <c r="H17" s="33"/>
      <c r="I17" s="12"/>
      <c r="J17" s="67"/>
      <c r="K17" s="43" t="str">
        <f>IFERROR(VLOOKUP(D17,PG!$D$7:$N$1006,11,FALSE),"")</f>
        <v/>
      </c>
      <c r="L17" s="42">
        <f t="shared" si="0"/>
        <v>0</v>
      </c>
      <c r="Q17" s="2" t="str">
        <f>IF(PG!D17="","",PG!D17)</f>
        <v/>
      </c>
      <c r="R17" s="2" t="str">
        <f>IF(PI_Pro!C17="","",PI_Pro!C17)</f>
        <v/>
      </c>
      <c r="S17" s="2" t="str">
        <f>IF(PI_For!C17="","",PI_For!C17)</f>
        <v/>
      </c>
    </row>
    <row r="18" spans="2:19" ht="35.1" customHeight="1" thickTop="1" thickBot="1">
      <c r="B18" s="76" t="str">
        <f t="shared" si="1"/>
        <v/>
      </c>
      <c r="C18" s="35"/>
      <c r="D18" s="12"/>
      <c r="E18" s="12"/>
      <c r="F18" s="82"/>
      <c r="G18" s="36"/>
      <c r="H18" s="33"/>
      <c r="I18" s="12"/>
      <c r="J18" s="67"/>
      <c r="K18" s="43" t="str">
        <f>IFERROR(VLOOKUP(D18,PG!$D$7:$N$1006,11,FALSE),"")</f>
        <v/>
      </c>
      <c r="L18" s="42">
        <f t="shared" ref="L18:L81" si="2">IFERROR(G18*H18,0)</f>
        <v>0</v>
      </c>
      <c r="Q18" s="2" t="str">
        <f>IF(PG!D18="","",PG!D18)</f>
        <v/>
      </c>
      <c r="R18" s="2" t="str">
        <f>IF(PI_Pro!C18="","",PI_Pro!C18)</f>
        <v/>
      </c>
      <c r="S18" s="2" t="str">
        <f>IF(PI_For!C18="","",PI_For!C18)</f>
        <v/>
      </c>
    </row>
    <row r="19" spans="2:19" ht="35.1" customHeight="1" thickTop="1" thickBot="1">
      <c r="B19" s="76" t="str">
        <f t="shared" si="1"/>
        <v/>
      </c>
      <c r="C19" s="35"/>
      <c r="D19" s="12"/>
      <c r="E19" s="12"/>
      <c r="F19" s="82"/>
      <c r="G19" s="36"/>
      <c r="H19" s="33"/>
      <c r="I19" s="12"/>
      <c r="J19" s="67"/>
      <c r="K19" s="43" t="str">
        <f>IFERROR(VLOOKUP(D19,PG!$D$7:$N$1006,11,FALSE),"")</f>
        <v/>
      </c>
      <c r="L19" s="42">
        <f t="shared" si="2"/>
        <v>0</v>
      </c>
      <c r="Q19" s="2" t="str">
        <f>IF(PG!D19="","",PG!D19)</f>
        <v/>
      </c>
      <c r="R19" s="2" t="str">
        <f>IF(PI_Pro!C19="","",PI_Pro!C19)</f>
        <v/>
      </c>
      <c r="S19" s="2" t="str">
        <f>IF(PI_For!C19="","",PI_For!C19)</f>
        <v/>
      </c>
    </row>
    <row r="20" spans="2:19" ht="35.1" customHeight="1" thickTop="1" thickBot="1">
      <c r="B20" s="76" t="str">
        <f t="shared" si="1"/>
        <v/>
      </c>
      <c r="C20" s="35"/>
      <c r="D20" s="12"/>
      <c r="E20" s="12"/>
      <c r="F20" s="82"/>
      <c r="G20" s="36"/>
      <c r="H20" s="33"/>
      <c r="I20" s="12"/>
      <c r="J20" s="67"/>
      <c r="K20" s="43" t="str">
        <f>IFERROR(VLOOKUP(D20,PG!$D$7:$N$1006,11,FALSE),"")</f>
        <v/>
      </c>
      <c r="L20" s="42">
        <f t="shared" si="2"/>
        <v>0</v>
      </c>
      <c r="Q20" s="2" t="str">
        <f>IF(PG!D20="","",PG!D20)</f>
        <v/>
      </c>
      <c r="R20" s="2" t="str">
        <f>IF(PI_Pro!C20="","",PI_Pro!C20)</f>
        <v/>
      </c>
      <c r="S20" s="2" t="str">
        <f>IF(PI_For!C20="","",PI_For!C20)</f>
        <v/>
      </c>
    </row>
    <row r="21" spans="2:19" ht="35.1" customHeight="1" thickTop="1" thickBot="1">
      <c r="B21" s="76" t="str">
        <f t="shared" si="1"/>
        <v/>
      </c>
      <c r="C21" s="35"/>
      <c r="D21" s="12"/>
      <c r="E21" s="12"/>
      <c r="F21" s="82"/>
      <c r="G21" s="36"/>
      <c r="H21" s="33"/>
      <c r="I21" s="12"/>
      <c r="J21" s="67"/>
      <c r="K21" s="43" t="str">
        <f>IFERROR(VLOOKUP(D21,PG!$D$7:$N$1006,11,FALSE),"")</f>
        <v/>
      </c>
      <c r="L21" s="42">
        <f t="shared" si="2"/>
        <v>0</v>
      </c>
      <c r="Q21" s="2" t="str">
        <f>IF(PG!D21="","",PG!D21)</f>
        <v/>
      </c>
      <c r="R21" s="2" t="str">
        <f>IF(PI_Pro!C21="","",PI_Pro!C21)</f>
        <v/>
      </c>
      <c r="S21" s="2" t="str">
        <f>IF(PI_For!C21="","",PI_For!C21)</f>
        <v/>
      </c>
    </row>
    <row r="22" spans="2:19" ht="35.1" customHeight="1" thickTop="1" thickBot="1">
      <c r="B22" s="76" t="str">
        <f t="shared" si="1"/>
        <v/>
      </c>
      <c r="C22" s="35"/>
      <c r="D22" s="12"/>
      <c r="E22" s="12"/>
      <c r="F22" s="82"/>
      <c r="G22" s="36"/>
      <c r="H22" s="33"/>
      <c r="I22" s="12"/>
      <c r="J22" s="67"/>
      <c r="K22" s="43" t="str">
        <f>IFERROR(VLOOKUP(D22,PG!$D$7:$N$1006,11,FALSE),"")</f>
        <v/>
      </c>
      <c r="L22" s="42">
        <f t="shared" si="2"/>
        <v>0</v>
      </c>
      <c r="Q22" s="2" t="str">
        <f>IF(PG!D22="","",PG!D22)</f>
        <v/>
      </c>
      <c r="R22" s="2" t="str">
        <f>IF(PI_Pro!C22="","",PI_Pro!C22)</f>
        <v/>
      </c>
      <c r="S22" s="2" t="str">
        <f>IF(PI_For!C22="","",PI_For!C22)</f>
        <v/>
      </c>
    </row>
    <row r="23" spans="2:19" ht="35.1" customHeight="1" thickTop="1" thickBot="1">
      <c r="B23" s="76" t="str">
        <f t="shared" si="1"/>
        <v/>
      </c>
      <c r="C23" s="35"/>
      <c r="D23" s="12"/>
      <c r="E23" s="12"/>
      <c r="F23" s="82"/>
      <c r="G23" s="36"/>
      <c r="H23" s="33"/>
      <c r="I23" s="12"/>
      <c r="J23" s="67"/>
      <c r="K23" s="43" t="str">
        <f>IFERROR(VLOOKUP(D23,PG!$D$7:$N$1006,11,FALSE),"")</f>
        <v/>
      </c>
      <c r="L23" s="42">
        <f t="shared" si="2"/>
        <v>0</v>
      </c>
      <c r="Q23" s="2" t="str">
        <f>IF(PG!D23="","",PG!D23)</f>
        <v/>
      </c>
      <c r="R23" s="2" t="str">
        <f>IF(PI_Pro!C23="","",PI_Pro!C23)</f>
        <v/>
      </c>
      <c r="S23" s="2" t="str">
        <f>IF(PI_For!C23="","",PI_For!C23)</f>
        <v/>
      </c>
    </row>
    <row r="24" spans="2:19" ht="35.1" customHeight="1" thickTop="1" thickBot="1">
      <c r="B24" s="76" t="str">
        <f t="shared" si="1"/>
        <v/>
      </c>
      <c r="C24" s="35"/>
      <c r="D24" s="12"/>
      <c r="E24" s="12"/>
      <c r="F24" s="82"/>
      <c r="G24" s="36"/>
      <c r="H24" s="33"/>
      <c r="I24" s="12"/>
      <c r="J24" s="67"/>
      <c r="K24" s="43" t="str">
        <f>IFERROR(VLOOKUP(D24,PG!$D$7:$N$1006,11,FALSE),"")</f>
        <v/>
      </c>
      <c r="L24" s="42">
        <f t="shared" si="2"/>
        <v>0</v>
      </c>
      <c r="Q24" s="2" t="str">
        <f>IF(PG!D24="","",PG!D24)</f>
        <v/>
      </c>
      <c r="R24" s="2" t="str">
        <f>IF(PI_Pro!C24="","",PI_Pro!C24)</f>
        <v/>
      </c>
      <c r="S24" s="2" t="str">
        <f>IF(PI_For!C24="","",PI_For!C24)</f>
        <v/>
      </c>
    </row>
    <row r="25" spans="2:19" ht="35.1" customHeight="1" thickTop="1" thickBot="1">
      <c r="B25" s="76" t="str">
        <f t="shared" si="1"/>
        <v/>
      </c>
      <c r="C25" s="35"/>
      <c r="D25" s="12"/>
      <c r="E25" s="12"/>
      <c r="F25" s="82"/>
      <c r="G25" s="36"/>
      <c r="H25" s="33"/>
      <c r="I25" s="12"/>
      <c r="J25" s="67"/>
      <c r="K25" s="43" t="str">
        <f>IFERROR(VLOOKUP(D25,PG!$D$7:$N$1006,11,FALSE),"")</f>
        <v/>
      </c>
      <c r="L25" s="42">
        <f t="shared" si="2"/>
        <v>0</v>
      </c>
      <c r="Q25" s="2" t="str">
        <f>IF(PG!D25="","",PG!D25)</f>
        <v/>
      </c>
      <c r="R25" s="2" t="str">
        <f>IF(PI_Pro!C25="","",PI_Pro!C25)</f>
        <v/>
      </c>
      <c r="S25" s="2" t="str">
        <f>IF(PI_For!C25="","",PI_For!C25)</f>
        <v/>
      </c>
    </row>
    <row r="26" spans="2:19" ht="35.1" customHeight="1" thickTop="1" thickBot="1">
      <c r="B26" s="76" t="str">
        <f t="shared" si="1"/>
        <v/>
      </c>
      <c r="C26" s="35"/>
      <c r="D26" s="12"/>
      <c r="E26" s="12"/>
      <c r="F26" s="82"/>
      <c r="G26" s="36"/>
      <c r="H26" s="33"/>
      <c r="I26" s="12"/>
      <c r="J26" s="67"/>
      <c r="K26" s="43" t="str">
        <f>IFERROR(VLOOKUP(D26,PG!$D$7:$N$1006,11,FALSE),"")</f>
        <v/>
      </c>
      <c r="L26" s="42">
        <f t="shared" si="2"/>
        <v>0</v>
      </c>
      <c r="Q26" s="2" t="str">
        <f>IF(PG!D26="","",PG!D26)</f>
        <v/>
      </c>
      <c r="R26" s="2" t="str">
        <f>IF(PI_Pro!C26="","",PI_Pro!C26)</f>
        <v/>
      </c>
      <c r="S26" s="2" t="str">
        <f>IF(PI_For!C26="","",PI_For!C26)</f>
        <v/>
      </c>
    </row>
    <row r="27" spans="2:19" ht="35.1" customHeight="1" thickTop="1" thickBot="1">
      <c r="B27" s="76" t="str">
        <f t="shared" si="1"/>
        <v/>
      </c>
      <c r="C27" s="35"/>
      <c r="D27" s="12"/>
      <c r="E27" s="12"/>
      <c r="F27" s="82"/>
      <c r="G27" s="36"/>
      <c r="H27" s="33"/>
      <c r="I27" s="12"/>
      <c r="J27" s="67"/>
      <c r="K27" s="43" t="str">
        <f>IFERROR(VLOOKUP(D27,PG!$D$7:$N$1006,11,FALSE),"")</f>
        <v/>
      </c>
      <c r="L27" s="42">
        <f t="shared" si="2"/>
        <v>0</v>
      </c>
      <c r="Q27" s="2" t="str">
        <f>IF(PG!D27="","",PG!D27)</f>
        <v/>
      </c>
      <c r="R27" s="2" t="str">
        <f>IF(PI_Pro!C27="","",PI_Pro!C27)</f>
        <v/>
      </c>
      <c r="S27" s="2" t="str">
        <f>IF(PI_For!C27="","",PI_For!C27)</f>
        <v/>
      </c>
    </row>
    <row r="28" spans="2:19" ht="35.1" customHeight="1" thickTop="1" thickBot="1">
      <c r="B28" s="76" t="str">
        <f t="shared" si="1"/>
        <v/>
      </c>
      <c r="C28" s="35"/>
      <c r="D28" s="12"/>
      <c r="E28" s="12"/>
      <c r="F28" s="82"/>
      <c r="G28" s="36"/>
      <c r="H28" s="33"/>
      <c r="I28" s="12"/>
      <c r="J28" s="67"/>
      <c r="K28" s="43" t="str">
        <f>IFERROR(VLOOKUP(D28,PG!$D$7:$N$1006,11,FALSE),"")</f>
        <v/>
      </c>
      <c r="L28" s="42">
        <f t="shared" si="2"/>
        <v>0</v>
      </c>
      <c r="Q28" s="2" t="str">
        <f>IF(PG!D28="","",PG!D28)</f>
        <v/>
      </c>
      <c r="R28" s="2" t="str">
        <f>IF(PI_Pro!C28="","",PI_Pro!C28)</f>
        <v/>
      </c>
      <c r="S28" s="2" t="str">
        <f>IF(PI_For!C28="","",PI_For!C28)</f>
        <v/>
      </c>
    </row>
    <row r="29" spans="2:19" ht="35.1" customHeight="1" thickTop="1" thickBot="1">
      <c r="B29" s="76" t="str">
        <f t="shared" si="1"/>
        <v/>
      </c>
      <c r="C29" s="35"/>
      <c r="D29" s="12"/>
      <c r="E29" s="12"/>
      <c r="F29" s="82"/>
      <c r="G29" s="36"/>
      <c r="H29" s="33"/>
      <c r="I29" s="12"/>
      <c r="J29" s="67"/>
      <c r="K29" s="43" t="str">
        <f>IFERROR(VLOOKUP(D29,PG!$D$7:$N$1006,11,FALSE),"")</f>
        <v/>
      </c>
      <c r="L29" s="42">
        <f t="shared" si="2"/>
        <v>0</v>
      </c>
      <c r="Q29" s="2" t="str">
        <f>IF(PG!D29="","",PG!D29)</f>
        <v/>
      </c>
      <c r="R29" s="2" t="str">
        <f>IF(PI_Pro!C29="","",PI_Pro!C29)</f>
        <v/>
      </c>
      <c r="S29" s="2" t="str">
        <f>IF(PI_For!C29="","",PI_For!C29)</f>
        <v/>
      </c>
    </row>
    <row r="30" spans="2:19" ht="35.1" customHeight="1" thickTop="1" thickBot="1">
      <c r="B30" s="76" t="str">
        <f t="shared" si="1"/>
        <v/>
      </c>
      <c r="C30" s="35"/>
      <c r="D30" s="12"/>
      <c r="E30" s="12"/>
      <c r="F30" s="82"/>
      <c r="G30" s="36"/>
      <c r="H30" s="33"/>
      <c r="I30" s="12"/>
      <c r="J30" s="67"/>
      <c r="K30" s="43" t="str">
        <f>IFERROR(VLOOKUP(D30,PG!$D$7:$N$1006,11,FALSE),"")</f>
        <v/>
      </c>
      <c r="L30" s="42">
        <f t="shared" si="2"/>
        <v>0</v>
      </c>
      <c r="Q30" s="2" t="str">
        <f>IF(PG!D30="","",PG!D30)</f>
        <v/>
      </c>
      <c r="R30" s="2" t="str">
        <f>IF(PI_Pro!C30="","",PI_Pro!C30)</f>
        <v/>
      </c>
      <c r="S30" s="2" t="str">
        <f>IF(PI_For!C30="","",PI_For!C30)</f>
        <v/>
      </c>
    </row>
    <row r="31" spans="2:19" ht="35.1" customHeight="1" thickTop="1" thickBot="1">
      <c r="B31" s="76" t="str">
        <f t="shared" si="1"/>
        <v/>
      </c>
      <c r="C31" s="35"/>
      <c r="D31" s="12"/>
      <c r="E31" s="12"/>
      <c r="F31" s="82"/>
      <c r="G31" s="36"/>
      <c r="H31" s="33"/>
      <c r="I31" s="12"/>
      <c r="J31" s="67"/>
      <c r="K31" s="43" t="str">
        <f>IFERROR(VLOOKUP(D31,PG!$D$7:$N$1006,11,FALSE),"")</f>
        <v/>
      </c>
      <c r="L31" s="42">
        <f t="shared" si="2"/>
        <v>0</v>
      </c>
      <c r="Q31" s="2" t="str">
        <f>IF(PG!D31="","",PG!D31)</f>
        <v/>
      </c>
      <c r="R31" s="2" t="str">
        <f>IF(PI_Pro!C31="","",PI_Pro!C31)</f>
        <v/>
      </c>
      <c r="S31" s="2" t="str">
        <f>IF(PI_For!C31="","",PI_For!C31)</f>
        <v/>
      </c>
    </row>
    <row r="32" spans="2:19" ht="35.1" customHeight="1" thickTop="1" thickBot="1">
      <c r="B32" s="76" t="str">
        <f t="shared" si="1"/>
        <v/>
      </c>
      <c r="C32" s="35"/>
      <c r="D32" s="12"/>
      <c r="E32" s="12"/>
      <c r="F32" s="82"/>
      <c r="G32" s="36"/>
      <c r="H32" s="33"/>
      <c r="I32" s="12"/>
      <c r="J32" s="67"/>
      <c r="K32" s="43" t="str">
        <f>IFERROR(VLOOKUP(D32,PG!$D$7:$N$1006,11,FALSE),"")</f>
        <v/>
      </c>
      <c r="L32" s="42">
        <f t="shared" si="2"/>
        <v>0</v>
      </c>
      <c r="Q32" s="2" t="str">
        <f>IF(PG!D32="","",PG!D32)</f>
        <v/>
      </c>
      <c r="R32" s="2" t="str">
        <f>IF(PI_Pro!C32="","",PI_Pro!C32)</f>
        <v/>
      </c>
      <c r="S32" s="2" t="str">
        <f>IF(PI_For!C32="","",PI_For!C32)</f>
        <v/>
      </c>
    </row>
    <row r="33" spans="2:19" ht="35.1" customHeight="1" thickTop="1" thickBot="1">
      <c r="B33" s="76" t="str">
        <f t="shared" si="1"/>
        <v/>
      </c>
      <c r="C33" s="35"/>
      <c r="D33" s="12"/>
      <c r="E33" s="12"/>
      <c r="F33" s="82"/>
      <c r="G33" s="36"/>
      <c r="H33" s="33"/>
      <c r="I33" s="12"/>
      <c r="J33" s="67"/>
      <c r="K33" s="43" t="str">
        <f>IFERROR(VLOOKUP(D33,PG!$D$7:$N$1006,11,FALSE),"")</f>
        <v/>
      </c>
      <c r="L33" s="42">
        <f t="shared" si="2"/>
        <v>0</v>
      </c>
      <c r="Q33" s="2" t="str">
        <f>IF(PG!D33="","",PG!D33)</f>
        <v/>
      </c>
      <c r="R33" s="2" t="str">
        <f>IF(PI_Pro!C33="","",PI_Pro!C33)</f>
        <v/>
      </c>
      <c r="S33" s="2" t="str">
        <f>IF(PI_For!C33="","",PI_For!C33)</f>
        <v/>
      </c>
    </row>
    <row r="34" spans="2:19" ht="35.1" customHeight="1" thickTop="1" thickBot="1">
      <c r="B34" s="76" t="str">
        <f t="shared" si="1"/>
        <v/>
      </c>
      <c r="C34" s="35"/>
      <c r="D34" s="12"/>
      <c r="E34" s="12"/>
      <c r="F34" s="82"/>
      <c r="G34" s="36"/>
      <c r="H34" s="33"/>
      <c r="I34" s="12"/>
      <c r="J34" s="67"/>
      <c r="K34" s="43" t="str">
        <f>IFERROR(VLOOKUP(D34,PG!$D$7:$N$1006,11,FALSE),"")</f>
        <v/>
      </c>
      <c r="L34" s="42">
        <f t="shared" si="2"/>
        <v>0</v>
      </c>
      <c r="Q34" s="2" t="str">
        <f>IF(PG!D34="","",PG!D34)</f>
        <v/>
      </c>
      <c r="R34" s="2" t="str">
        <f>IF(PI_Pro!C34="","",PI_Pro!C34)</f>
        <v/>
      </c>
      <c r="S34" s="2" t="str">
        <f>IF(PI_For!C34="","",PI_For!C34)</f>
        <v/>
      </c>
    </row>
    <row r="35" spans="2:19" ht="35.1" customHeight="1" thickTop="1" thickBot="1">
      <c r="B35" s="76" t="str">
        <f t="shared" si="1"/>
        <v/>
      </c>
      <c r="C35" s="35"/>
      <c r="D35" s="12"/>
      <c r="E35" s="12"/>
      <c r="F35" s="82"/>
      <c r="G35" s="36"/>
      <c r="H35" s="33"/>
      <c r="I35" s="12"/>
      <c r="J35" s="67"/>
      <c r="K35" s="43" t="str">
        <f>IFERROR(VLOOKUP(D35,PG!$D$7:$N$1006,11,FALSE),"")</f>
        <v/>
      </c>
      <c r="L35" s="42">
        <f t="shared" si="2"/>
        <v>0</v>
      </c>
      <c r="Q35" s="2" t="str">
        <f>IF(PG!D35="","",PG!D35)</f>
        <v/>
      </c>
      <c r="R35" s="2" t="str">
        <f>IF(PI_Pro!C35="","",PI_Pro!C35)</f>
        <v/>
      </c>
      <c r="S35" s="2" t="str">
        <f>IF(PI_For!C35="","",PI_For!C35)</f>
        <v/>
      </c>
    </row>
    <row r="36" spans="2:19" ht="35.1" customHeight="1" thickTop="1" thickBot="1">
      <c r="B36" s="76" t="str">
        <f t="shared" si="1"/>
        <v/>
      </c>
      <c r="C36" s="35"/>
      <c r="D36" s="12"/>
      <c r="E36" s="12"/>
      <c r="F36" s="82"/>
      <c r="G36" s="36"/>
      <c r="H36" s="33"/>
      <c r="I36" s="12"/>
      <c r="J36" s="67"/>
      <c r="K36" s="43" t="str">
        <f>IFERROR(VLOOKUP(D36,PG!$D$7:$N$1006,11,FALSE),"")</f>
        <v/>
      </c>
      <c r="L36" s="42">
        <f t="shared" si="2"/>
        <v>0</v>
      </c>
      <c r="Q36" s="2" t="str">
        <f>IF(PG!D36="","",PG!D36)</f>
        <v/>
      </c>
      <c r="R36" s="2" t="str">
        <f>IF(PI_Pro!C36="","",PI_Pro!C36)</f>
        <v/>
      </c>
      <c r="S36" s="2" t="str">
        <f>IF(PI_For!C36="","",PI_For!C36)</f>
        <v/>
      </c>
    </row>
    <row r="37" spans="2:19" ht="35.1" customHeight="1" thickTop="1" thickBot="1">
      <c r="B37" s="76" t="str">
        <f t="shared" si="1"/>
        <v/>
      </c>
      <c r="C37" s="35"/>
      <c r="D37" s="12"/>
      <c r="E37" s="12"/>
      <c r="F37" s="82"/>
      <c r="G37" s="36"/>
      <c r="H37" s="33"/>
      <c r="I37" s="12"/>
      <c r="J37" s="67"/>
      <c r="K37" s="43" t="str">
        <f>IFERROR(VLOOKUP(D37,PG!$D$7:$N$1006,11,FALSE),"")</f>
        <v/>
      </c>
      <c r="L37" s="42">
        <f t="shared" si="2"/>
        <v>0</v>
      </c>
      <c r="Q37" s="2" t="str">
        <f>IF(PG!D37="","",PG!D37)</f>
        <v/>
      </c>
      <c r="R37" s="2" t="str">
        <f>IF(PI_Pro!C37="","",PI_Pro!C37)</f>
        <v/>
      </c>
      <c r="S37" s="2" t="str">
        <f>IF(PI_For!C37="","",PI_For!C37)</f>
        <v/>
      </c>
    </row>
    <row r="38" spans="2:19" ht="35.1" customHeight="1" thickTop="1" thickBot="1">
      <c r="B38" s="76" t="str">
        <f t="shared" si="1"/>
        <v/>
      </c>
      <c r="C38" s="35"/>
      <c r="D38" s="12"/>
      <c r="E38" s="12"/>
      <c r="F38" s="82"/>
      <c r="G38" s="36"/>
      <c r="H38" s="33"/>
      <c r="I38" s="12"/>
      <c r="J38" s="67"/>
      <c r="K38" s="43" t="str">
        <f>IFERROR(VLOOKUP(D38,PG!$D$7:$N$1006,11,FALSE),"")</f>
        <v/>
      </c>
      <c r="L38" s="42">
        <f t="shared" si="2"/>
        <v>0</v>
      </c>
      <c r="Q38" s="2" t="str">
        <f>IF(PG!D38="","",PG!D38)</f>
        <v/>
      </c>
      <c r="R38" s="2" t="str">
        <f>IF(PI_Pro!C38="","",PI_Pro!C38)</f>
        <v/>
      </c>
      <c r="S38" s="2" t="str">
        <f>IF(PI_For!C38="","",PI_For!C38)</f>
        <v/>
      </c>
    </row>
    <row r="39" spans="2:19" ht="35.1" customHeight="1" thickTop="1" thickBot="1">
      <c r="B39" s="76" t="str">
        <f t="shared" si="1"/>
        <v/>
      </c>
      <c r="C39" s="35"/>
      <c r="D39" s="12"/>
      <c r="E39" s="12"/>
      <c r="F39" s="82"/>
      <c r="G39" s="36"/>
      <c r="H39" s="33"/>
      <c r="I39" s="12"/>
      <c r="J39" s="67"/>
      <c r="K39" s="43" t="str">
        <f>IFERROR(VLOOKUP(D39,PG!$D$7:$N$1006,11,FALSE),"")</f>
        <v/>
      </c>
      <c r="L39" s="42">
        <f t="shared" si="2"/>
        <v>0</v>
      </c>
      <c r="Q39" s="2" t="str">
        <f>IF(PG!D39="","",PG!D39)</f>
        <v/>
      </c>
      <c r="R39" s="2" t="str">
        <f>IF(PI_Pro!C39="","",PI_Pro!C39)</f>
        <v/>
      </c>
      <c r="S39" s="2" t="str">
        <f>IF(PI_For!C39="","",PI_For!C39)</f>
        <v/>
      </c>
    </row>
    <row r="40" spans="2:19" ht="35.1" customHeight="1" thickTop="1" thickBot="1">
      <c r="B40" s="76" t="str">
        <f t="shared" si="1"/>
        <v/>
      </c>
      <c r="C40" s="35"/>
      <c r="D40" s="12"/>
      <c r="E40" s="12"/>
      <c r="F40" s="82"/>
      <c r="G40" s="36"/>
      <c r="H40" s="33"/>
      <c r="I40" s="12"/>
      <c r="J40" s="67"/>
      <c r="K40" s="43" t="str">
        <f>IFERROR(VLOOKUP(D40,PG!$D$7:$N$1006,11,FALSE),"")</f>
        <v/>
      </c>
      <c r="L40" s="42">
        <f t="shared" si="2"/>
        <v>0</v>
      </c>
      <c r="Q40" s="2" t="str">
        <f>IF(PG!D40="","",PG!D40)</f>
        <v/>
      </c>
      <c r="R40" s="2" t="str">
        <f>IF(PI_Pro!C40="","",PI_Pro!C40)</f>
        <v/>
      </c>
      <c r="S40" s="2" t="str">
        <f>IF(PI_For!C40="","",PI_For!C40)</f>
        <v/>
      </c>
    </row>
    <row r="41" spans="2:19" ht="35.1" customHeight="1" thickTop="1" thickBot="1">
      <c r="B41" s="76" t="str">
        <f t="shared" si="1"/>
        <v/>
      </c>
      <c r="C41" s="35"/>
      <c r="D41" s="12"/>
      <c r="E41" s="12"/>
      <c r="F41" s="82"/>
      <c r="G41" s="36"/>
      <c r="H41" s="33"/>
      <c r="I41" s="12"/>
      <c r="J41" s="67"/>
      <c r="K41" s="43" t="str">
        <f>IFERROR(VLOOKUP(D41,PG!$D$7:$N$1006,11,FALSE),"")</f>
        <v/>
      </c>
      <c r="L41" s="42">
        <f t="shared" si="2"/>
        <v>0</v>
      </c>
      <c r="Q41" s="2" t="str">
        <f>IF(PG!D41="","",PG!D41)</f>
        <v/>
      </c>
      <c r="R41" s="2" t="str">
        <f>IF(PI_Pro!C41="","",PI_Pro!C41)</f>
        <v/>
      </c>
      <c r="S41" s="2" t="str">
        <f>IF(PI_For!C41="","",PI_For!C41)</f>
        <v/>
      </c>
    </row>
    <row r="42" spans="2:19" ht="35.1" customHeight="1" thickTop="1" thickBot="1">
      <c r="B42" s="76" t="str">
        <f t="shared" si="1"/>
        <v/>
      </c>
      <c r="C42" s="35"/>
      <c r="D42" s="12"/>
      <c r="E42" s="12"/>
      <c r="F42" s="82"/>
      <c r="G42" s="36"/>
      <c r="H42" s="33"/>
      <c r="I42" s="12"/>
      <c r="J42" s="67"/>
      <c r="K42" s="43" t="str">
        <f>IFERROR(VLOOKUP(D42,PG!$D$7:$N$1006,11,FALSE),"")</f>
        <v/>
      </c>
      <c r="L42" s="42">
        <f t="shared" si="2"/>
        <v>0</v>
      </c>
      <c r="Q42" s="2" t="str">
        <f>IF(PG!D42="","",PG!D42)</f>
        <v/>
      </c>
      <c r="R42" s="2" t="str">
        <f>IF(PI_Pro!C42="","",PI_Pro!C42)</f>
        <v/>
      </c>
      <c r="S42" s="2" t="str">
        <f>IF(PI_For!C42="","",PI_For!C42)</f>
        <v/>
      </c>
    </row>
    <row r="43" spans="2:19" ht="35.1" customHeight="1" thickTop="1" thickBot="1">
      <c r="B43" s="76" t="str">
        <f t="shared" si="1"/>
        <v/>
      </c>
      <c r="C43" s="35"/>
      <c r="D43" s="12"/>
      <c r="E43" s="12"/>
      <c r="F43" s="82"/>
      <c r="G43" s="36"/>
      <c r="H43" s="33"/>
      <c r="I43" s="12"/>
      <c r="J43" s="67"/>
      <c r="K43" s="43" t="str">
        <f>IFERROR(VLOOKUP(D43,PG!$D$7:$N$1006,11,FALSE),"")</f>
        <v/>
      </c>
      <c r="L43" s="42">
        <f t="shared" si="2"/>
        <v>0</v>
      </c>
      <c r="Q43" s="2" t="str">
        <f>IF(PG!D43="","",PG!D43)</f>
        <v/>
      </c>
      <c r="R43" s="2" t="str">
        <f>IF(PI_Pro!C43="","",PI_Pro!C43)</f>
        <v/>
      </c>
      <c r="S43" s="2" t="str">
        <f>IF(PI_For!C43="","",PI_For!C43)</f>
        <v/>
      </c>
    </row>
    <row r="44" spans="2:19" ht="35.1" customHeight="1" thickTop="1" thickBot="1">
      <c r="B44" s="76" t="str">
        <f t="shared" si="1"/>
        <v/>
      </c>
      <c r="C44" s="35"/>
      <c r="D44" s="12"/>
      <c r="E44" s="12"/>
      <c r="F44" s="82"/>
      <c r="G44" s="36"/>
      <c r="H44" s="33"/>
      <c r="I44" s="12"/>
      <c r="J44" s="67"/>
      <c r="K44" s="43" t="str">
        <f>IFERROR(VLOOKUP(D44,PG!$D$7:$N$1006,11,FALSE),"")</f>
        <v/>
      </c>
      <c r="L44" s="42">
        <f t="shared" si="2"/>
        <v>0</v>
      </c>
      <c r="Q44" s="2" t="str">
        <f>IF(PG!D44="","",PG!D44)</f>
        <v/>
      </c>
      <c r="R44" s="2" t="str">
        <f>IF(PI_Pro!C44="","",PI_Pro!C44)</f>
        <v/>
      </c>
      <c r="S44" s="2" t="str">
        <f>IF(PI_For!C44="","",PI_For!C44)</f>
        <v/>
      </c>
    </row>
    <row r="45" spans="2:19" ht="35.1" customHeight="1" thickTop="1" thickBot="1">
      <c r="B45" s="76" t="str">
        <f t="shared" si="1"/>
        <v/>
      </c>
      <c r="C45" s="35"/>
      <c r="D45" s="12"/>
      <c r="E45" s="12"/>
      <c r="F45" s="82"/>
      <c r="G45" s="36"/>
      <c r="H45" s="33"/>
      <c r="I45" s="12"/>
      <c r="J45" s="67"/>
      <c r="K45" s="43" t="str">
        <f>IFERROR(VLOOKUP(D45,PG!$D$7:$N$1006,11,FALSE),"")</f>
        <v/>
      </c>
      <c r="L45" s="42">
        <f t="shared" si="2"/>
        <v>0</v>
      </c>
      <c r="Q45" s="2" t="str">
        <f>IF(PG!D45="","",PG!D45)</f>
        <v/>
      </c>
      <c r="R45" s="2" t="str">
        <f>IF(PI_Pro!C45="","",PI_Pro!C45)</f>
        <v/>
      </c>
      <c r="S45" s="2" t="str">
        <f>IF(PI_For!C45="","",PI_For!C45)</f>
        <v/>
      </c>
    </row>
    <row r="46" spans="2:19" ht="35.1" customHeight="1" thickTop="1" thickBot="1">
      <c r="B46" s="76" t="str">
        <f t="shared" si="1"/>
        <v/>
      </c>
      <c r="C46" s="35"/>
      <c r="D46" s="12"/>
      <c r="E46" s="12"/>
      <c r="F46" s="82"/>
      <c r="G46" s="36"/>
      <c r="H46" s="33"/>
      <c r="I46" s="12"/>
      <c r="J46" s="67"/>
      <c r="K46" s="43" t="str">
        <f>IFERROR(VLOOKUP(D46,PG!$D$7:$N$1006,11,FALSE),"")</f>
        <v/>
      </c>
      <c r="L46" s="42">
        <f t="shared" si="2"/>
        <v>0</v>
      </c>
      <c r="Q46" s="2" t="str">
        <f>IF(PG!D46="","",PG!D46)</f>
        <v/>
      </c>
      <c r="R46" s="2" t="str">
        <f>IF(PI_Pro!C46="","",PI_Pro!C46)</f>
        <v/>
      </c>
      <c r="S46" s="2" t="str">
        <f>IF(PI_For!C46="","",PI_For!C46)</f>
        <v/>
      </c>
    </row>
    <row r="47" spans="2:19" ht="35.1" customHeight="1" thickTop="1" thickBot="1">
      <c r="B47" s="76" t="str">
        <f t="shared" si="1"/>
        <v/>
      </c>
      <c r="C47" s="35"/>
      <c r="D47" s="12"/>
      <c r="E47" s="12"/>
      <c r="F47" s="82"/>
      <c r="G47" s="36"/>
      <c r="H47" s="33"/>
      <c r="I47" s="12"/>
      <c r="J47" s="67"/>
      <c r="K47" s="43" t="str">
        <f>IFERROR(VLOOKUP(D47,PG!$D$7:$N$1006,11,FALSE),"")</f>
        <v/>
      </c>
      <c r="L47" s="42">
        <f t="shared" si="2"/>
        <v>0</v>
      </c>
      <c r="Q47" s="2" t="str">
        <f>IF(PG!D47="","",PG!D47)</f>
        <v/>
      </c>
      <c r="R47" s="2" t="str">
        <f>IF(PI_Pro!C47="","",PI_Pro!C47)</f>
        <v/>
      </c>
      <c r="S47" s="2" t="str">
        <f>IF(PI_For!C47="","",PI_For!C47)</f>
        <v/>
      </c>
    </row>
    <row r="48" spans="2:19" ht="35.1" customHeight="1" thickTop="1" thickBot="1">
      <c r="B48" s="76" t="str">
        <f t="shared" si="1"/>
        <v/>
      </c>
      <c r="C48" s="35"/>
      <c r="D48" s="12"/>
      <c r="E48" s="12"/>
      <c r="F48" s="82"/>
      <c r="G48" s="36"/>
      <c r="H48" s="33"/>
      <c r="I48" s="12"/>
      <c r="J48" s="67"/>
      <c r="K48" s="43" t="str">
        <f>IFERROR(VLOOKUP(D48,PG!$D$7:$N$1006,11,FALSE),"")</f>
        <v/>
      </c>
      <c r="L48" s="42">
        <f t="shared" si="2"/>
        <v>0</v>
      </c>
      <c r="Q48" s="2" t="str">
        <f>IF(PG!D48="","",PG!D48)</f>
        <v/>
      </c>
      <c r="R48" s="2" t="str">
        <f>IF(PI_Pro!C48="","",PI_Pro!C48)</f>
        <v/>
      </c>
      <c r="S48" s="2" t="str">
        <f>IF(PI_For!C48="","",PI_For!C48)</f>
        <v/>
      </c>
    </row>
    <row r="49" spans="2:19" ht="35.1" customHeight="1" thickTop="1" thickBot="1">
      <c r="B49" s="76" t="str">
        <f t="shared" si="1"/>
        <v/>
      </c>
      <c r="C49" s="35"/>
      <c r="D49" s="12"/>
      <c r="E49" s="12"/>
      <c r="F49" s="82"/>
      <c r="G49" s="36"/>
      <c r="H49" s="33"/>
      <c r="I49" s="12"/>
      <c r="J49" s="67"/>
      <c r="K49" s="43" t="str">
        <f>IFERROR(VLOOKUP(D49,PG!$D$7:$N$1006,11,FALSE),"")</f>
        <v/>
      </c>
      <c r="L49" s="42">
        <f t="shared" si="2"/>
        <v>0</v>
      </c>
      <c r="Q49" s="2" t="str">
        <f>IF(PG!D49="","",PG!D49)</f>
        <v/>
      </c>
      <c r="R49" s="2" t="str">
        <f>IF(PI_Pro!C49="","",PI_Pro!C49)</f>
        <v/>
      </c>
      <c r="S49" s="2" t="str">
        <f>IF(PI_For!C49="","",PI_For!C49)</f>
        <v/>
      </c>
    </row>
    <row r="50" spans="2:19" ht="35.1" customHeight="1" thickTop="1" thickBot="1">
      <c r="B50" s="76" t="str">
        <f t="shared" si="1"/>
        <v/>
      </c>
      <c r="C50" s="35"/>
      <c r="D50" s="12"/>
      <c r="E50" s="12"/>
      <c r="F50" s="82"/>
      <c r="G50" s="36"/>
      <c r="H50" s="33"/>
      <c r="I50" s="12"/>
      <c r="J50" s="67"/>
      <c r="K50" s="43" t="str">
        <f>IFERROR(VLOOKUP(D50,PG!$D$7:$N$1006,11,FALSE),"")</f>
        <v/>
      </c>
      <c r="L50" s="42">
        <f t="shared" si="2"/>
        <v>0</v>
      </c>
      <c r="Q50" s="2" t="str">
        <f>IF(PG!D50="","",PG!D50)</f>
        <v/>
      </c>
      <c r="R50" s="2" t="str">
        <f>IF(PI_Pro!C50="","",PI_Pro!C50)</f>
        <v/>
      </c>
      <c r="S50" s="2" t="str">
        <f>IF(PI_For!C50="","",PI_For!C50)</f>
        <v/>
      </c>
    </row>
    <row r="51" spans="2:19" ht="35.1" customHeight="1" thickTop="1" thickBot="1">
      <c r="B51" s="76" t="str">
        <f t="shared" si="1"/>
        <v/>
      </c>
      <c r="C51" s="35"/>
      <c r="D51" s="12"/>
      <c r="E51" s="12"/>
      <c r="F51" s="82"/>
      <c r="G51" s="36"/>
      <c r="H51" s="33"/>
      <c r="I51" s="12"/>
      <c r="J51" s="67"/>
      <c r="K51" s="43" t="str">
        <f>IFERROR(VLOOKUP(D51,PG!$D$7:$N$1006,11,FALSE),"")</f>
        <v/>
      </c>
      <c r="L51" s="42">
        <f t="shared" si="2"/>
        <v>0</v>
      </c>
      <c r="Q51" s="2" t="str">
        <f>IF(PG!D51="","",PG!D51)</f>
        <v/>
      </c>
      <c r="R51" s="2" t="str">
        <f>IF(PI_Pro!C51="","",PI_Pro!C51)</f>
        <v/>
      </c>
      <c r="S51" s="2" t="str">
        <f>IF(PI_For!C51="","",PI_For!C51)</f>
        <v/>
      </c>
    </row>
    <row r="52" spans="2:19" ht="35.1" customHeight="1" thickTop="1" thickBot="1">
      <c r="B52" s="76" t="str">
        <f t="shared" si="1"/>
        <v/>
      </c>
      <c r="C52" s="35"/>
      <c r="D52" s="12"/>
      <c r="E52" s="12"/>
      <c r="F52" s="82"/>
      <c r="G52" s="36"/>
      <c r="H52" s="33"/>
      <c r="I52" s="12"/>
      <c r="J52" s="67"/>
      <c r="K52" s="43" t="str">
        <f>IFERROR(VLOOKUP(D52,PG!$D$7:$N$1006,11,FALSE),"")</f>
        <v/>
      </c>
      <c r="L52" s="42">
        <f t="shared" si="2"/>
        <v>0</v>
      </c>
      <c r="Q52" s="2" t="str">
        <f>IF(PG!D52="","",PG!D52)</f>
        <v/>
      </c>
      <c r="R52" s="2" t="str">
        <f>IF(PI_Pro!C52="","",PI_Pro!C52)</f>
        <v/>
      </c>
      <c r="S52" s="2" t="str">
        <f>IF(PI_For!C52="","",PI_For!C52)</f>
        <v/>
      </c>
    </row>
    <row r="53" spans="2:19" ht="35.1" customHeight="1" thickTop="1" thickBot="1">
      <c r="B53" s="76" t="str">
        <f t="shared" si="1"/>
        <v/>
      </c>
      <c r="C53" s="35"/>
      <c r="D53" s="12"/>
      <c r="E53" s="12"/>
      <c r="F53" s="82"/>
      <c r="G53" s="36"/>
      <c r="H53" s="33"/>
      <c r="I53" s="12"/>
      <c r="J53" s="67"/>
      <c r="K53" s="43" t="str">
        <f>IFERROR(VLOOKUP(D53,PG!$D$7:$N$1006,11,FALSE),"")</f>
        <v/>
      </c>
      <c r="L53" s="42">
        <f t="shared" si="2"/>
        <v>0</v>
      </c>
      <c r="Q53" s="2" t="str">
        <f>IF(PG!D53="","",PG!D53)</f>
        <v/>
      </c>
      <c r="R53" s="2" t="str">
        <f>IF(PI_Pro!C53="","",PI_Pro!C53)</f>
        <v/>
      </c>
      <c r="S53" s="2" t="str">
        <f>IF(PI_For!C53="","",PI_For!C53)</f>
        <v/>
      </c>
    </row>
    <row r="54" spans="2:19" ht="35.1" customHeight="1" thickTop="1" thickBot="1">
      <c r="B54" s="76" t="str">
        <f t="shared" si="1"/>
        <v/>
      </c>
      <c r="C54" s="35"/>
      <c r="D54" s="12"/>
      <c r="E54" s="12"/>
      <c r="F54" s="82"/>
      <c r="G54" s="36"/>
      <c r="H54" s="33"/>
      <c r="I54" s="12"/>
      <c r="J54" s="67"/>
      <c r="K54" s="43" t="str">
        <f>IFERROR(VLOOKUP(D54,PG!$D$7:$N$1006,11,FALSE),"")</f>
        <v/>
      </c>
      <c r="L54" s="42">
        <f t="shared" si="2"/>
        <v>0</v>
      </c>
      <c r="Q54" s="2" t="str">
        <f>IF(PG!D54="","",PG!D54)</f>
        <v/>
      </c>
      <c r="R54" s="2" t="str">
        <f>IF(PI_Pro!C54="","",PI_Pro!C54)</f>
        <v/>
      </c>
      <c r="S54" s="2" t="str">
        <f>IF(PI_For!C54="","",PI_For!C54)</f>
        <v/>
      </c>
    </row>
    <row r="55" spans="2:19" ht="35.1" customHeight="1" thickTop="1" thickBot="1">
      <c r="B55" s="76" t="str">
        <f t="shared" si="1"/>
        <v/>
      </c>
      <c r="C55" s="35"/>
      <c r="D55" s="12"/>
      <c r="E55" s="12"/>
      <c r="F55" s="82"/>
      <c r="G55" s="36"/>
      <c r="H55" s="33"/>
      <c r="I55" s="12"/>
      <c r="J55" s="67"/>
      <c r="K55" s="43" t="str">
        <f>IFERROR(VLOOKUP(D55,PG!$D$7:$N$1006,11,FALSE),"")</f>
        <v/>
      </c>
      <c r="L55" s="42">
        <f t="shared" si="2"/>
        <v>0</v>
      </c>
      <c r="Q55" s="2" t="str">
        <f>IF(PG!D55="","",PG!D55)</f>
        <v/>
      </c>
      <c r="R55" s="2" t="str">
        <f>IF(PI_Pro!C55="","",PI_Pro!C55)</f>
        <v/>
      </c>
      <c r="S55" s="2" t="str">
        <f>IF(PI_For!C55="","",PI_For!C55)</f>
        <v/>
      </c>
    </row>
    <row r="56" spans="2:19" ht="35.1" customHeight="1" thickTop="1" thickBot="1">
      <c r="B56" s="76" t="str">
        <f t="shared" si="1"/>
        <v/>
      </c>
      <c r="C56" s="35"/>
      <c r="D56" s="12"/>
      <c r="E56" s="12"/>
      <c r="F56" s="82"/>
      <c r="G56" s="36"/>
      <c r="H56" s="33"/>
      <c r="I56" s="12"/>
      <c r="J56" s="67"/>
      <c r="K56" s="43" t="str">
        <f>IFERROR(VLOOKUP(D56,PG!$D$7:$N$1006,11,FALSE),"")</f>
        <v/>
      </c>
      <c r="L56" s="42">
        <f t="shared" si="2"/>
        <v>0</v>
      </c>
      <c r="Q56" s="2" t="str">
        <f>IF(PG!D56="","",PG!D56)</f>
        <v/>
      </c>
      <c r="R56" s="2" t="str">
        <f>IF(PI_Pro!C56="","",PI_Pro!C56)</f>
        <v/>
      </c>
      <c r="S56" s="2" t="str">
        <f>IF(PI_For!C56="","",PI_For!C56)</f>
        <v/>
      </c>
    </row>
    <row r="57" spans="2:19" ht="35.1" customHeight="1" thickTop="1" thickBot="1">
      <c r="B57" s="76" t="str">
        <f t="shared" si="1"/>
        <v/>
      </c>
      <c r="C57" s="35"/>
      <c r="D57" s="12"/>
      <c r="E57" s="12"/>
      <c r="F57" s="82"/>
      <c r="G57" s="36"/>
      <c r="H57" s="33"/>
      <c r="I57" s="12"/>
      <c r="J57" s="67"/>
      <c r="K57" s="43" t="str">
        <f>IFERROR(VLOOKUP(D57,PG!$D$7:$N$1006,11,FALSE),"")</f>
        <v/>
      </c>
      <c r="L57" s="42">
        <f t="shared" si="2"/>
        <v>0</v>
      </c>
      <c r="Q57" s="2" t="str">
        <f>IF(PG!D57="","",PG!D57)</f>
        <v/>
      </c>
      <c r="R57" s="2" t="str">
        <f>IF(PI_Pro!C57="","",PI_Pro!C57)</f>
        <v/>
      </c>
      <c r="S57" s="2" t="str">
        <f>IF(PI_For!C57="","",PI_For!C57)</f>
        <v/>
      </c>
    </row>
    <row r="58" spans="2:19" ht="35.1" customHeight="1" thickTop="1" thickBot="1">
      <c r="B58" s="76" t="str">
        <f t="shared" si="1"/>
        <v/>
      </c>
      <c r="C58" s="35"/>
      <c r="D58" s="12"/>
      <c r="E58" s="12"/>
      <c r="F58" s="82"/>
      <c r="G58" s="36"/>
      <c r="H58" s="33"/>
      <c r="I58" s="12"/>
      <c r="J58" s="67"/>
      <c r="K58" s="43" t="str">
        <f>IFERROR(VLOOKUP(D58,PG!$D$7:$N$1006,11,FALSE),"")</f>
        <v/>
      </c>
      <c r="L58" s="42">
        <f t="shared" si="2"/>
        <v>0</v>
      </c>
      <c r="Q58" s="2" t="str">
        <f>IF(PG!D58="","",PG!D58)</f>
        <v/>
      </c>
      <c r="R58" s="2" t="str">
        <f>IF(PI_Pro!C58="","",PI_Pro!C58)</f>
        <v/>
      </c>
      <c r="S58" s="2" t="str">
        <f>IF(PI_For!C58="","",PI_For!C58)</f>
        <v/>
      </c>
    </row>
    <row r="59" spans="2:19" ht="35.1" customHeight="1" thickTop="1" thickBot="1">
      <c r="B59" s="76" t="str">
        <f t="shared" si="1"/>
        <v/>
      </c>
      <c r="C59" s="35"/>
      <c r="D59" s="12"/>
      <c r="E59" s="12"/>
      <c r="F59" s="82"/>
      <c r="G59" s="36"/>
      <c r="H59" s="33"/>
      <c r="I59" s="12"/>
      <c r="J59" s="67"/>
      <c r="K59" s="43" t="str">
        <f>IFERROR(VLOOKUP(D59,PG!$D$7:$N$1006,11,FALSE),"")</f>
        <v/>
      </c>
      <c r="L59" s="42">
        <f t="shared" si="2"/>
        <v>0</v>
      </c>
      <c r="Q59" s="2" t="str">
        <f>IF(PG!D59="","",PG!D59)</f>
        <v/>
      </c>
      <c r="R59" s="2" t="str">
        <f>IF(PI_Pro!C59="","",PI_Pro!C59)</f>
        <v/>
      </c>
      <c r="S59" s="2" t="str">
        <f>IF(PI_For!C59="","",PI_For!C59)</f>
        <v/>
      </c>
    </row>
    <row r="60" spans="2:19" ht="35.1" customHeight="1" thickTop="1" thickBot="1">
      <c r="B60" s="76" t="str">
        <f t="shared" si="1"/>
        <v/>
      </c>
      <c r="C60" s="35"/>
      <c r="D60" s="12"/>
      <c r="E60" s="12"/>
      <c r="F60" s="82"/>
      <c r="G60" s="36"/>
      <c r="H60" s="33"/>
      <c r="I60" s="12"/>
      <c r="J60" s="67"/>
      <c r="K60" s="43" t="str">
        <f>IFERROR(VLOOKUP(D60,PG!$D$7:$N$1006,11,FALSE),"")</f>
        <v/>
      </c>
      <c r="L60" s="42">
        <f t="shared" si="2"/>
        <v>0</v>
      </c>
      <c r="Q60" s="2" t="str">
        <f>IF(PG!D60="","",PG!D60)</f>
        <v/>
      </c>
      <c r="R60" s="2" t="str">
        <f>IF(PI_Pro!C60="","",PI_Pro!C60)</f>
        <v/>
      </c>
      <c r="S60" s="2" t="str">
        <f>IF(PI_For!C60="","",PI_For!C60)</f>
        <v/>
      </c>
    </row>
    <row r="61" spans="2:19" ht="35.1" customHeight="1" thickTop="1" thickBot="1">
      <c r="B61" s="76" t="str">
        <f t="shared" si="1"/>
        <v/>
      </c>
      <c r="C61" s="35"/>
      <c r="D61" s="12"/>
      <c r="E61" s="12"/>
      <c r="F61" s="82"/>
      <c r="G61" s="36"/>
      <c r="H61" s="33"/>
      <c r="I61" s="12"/>
      <c r="J61" s="67"/>
      <c r="K61" s="43" t="str">
        <f>IFERROR(VLOOKUP(D61,PG!$D$7:$N$1006,11,FALSE),"")</f>
        <v/>
      </c>
      <c r="L61" s="42">
        <f t="shared" si="2"/>
        <v>0</v>
      </c>
      <c r="Q61" s="2" t="str">
        <f>IF(PG!D61="","",PG!D61)</f>
        <v/>
      </c>
      <c r="R61" s="2" t="str">
        <f>IF(PI_Pro!C61="","",PI_Pro!C61)</f>
        <v/>
      </c>
      <c r="S61" s="2" t="str">
        <f>IF(PI_For!C61="","",PI_For!C61)</f>
        <v/>
      </c>
    </row>
    <row r="62" spans="2:19" ht="35.1" customHeight="1" thickTop="1" thickBot="1">
      <c r="B62" s="76" t="str">
        <f t="shared" si="1"/>
        <v/>
      </c>
      <c r="C62" s="35"/>
      <c r="D62" s="12"/>
      <c r="E62" s="12"/>
      <c r="F62" s="82"/>
      <c r="G62" s="36"/>
      <c r="H62" s="33"/>
      <c r="I62" s="12"/>
      <c r="J62" s="67"/>
      <c r="K62" s="43" t="str">
        <f>IFERROR(VLOOKUP(D62,PG!$D$7:$N$1006,11,FALSE),"")</f>
        <v/>
      </c>
      <c r="L62" s="42">
        <f t="shared" si="2"/>
        <v>0</v>
      </c>
      <c r="Q62" s="2" t="str">
        <f>IF(PG!D62="","",PG!D62)</f>
        <v/>
      </c>
      <c r="R62" s="2" t="str">
        <f>IF(PI_Pro!C62="","",PI_Pro!C62)</f>
        <v/>
      </c>
      <c r="S62" s="2" t="str">
        <f>IF(PI_For!C62="","",PI_For!C62)</f>
        <v/>
      </c>
    </row>
    <row r="63" spans="2:19" ht="35.1" customHeight="1" thickTop="1" thickBot="1">
      <c r="B63" s="76" t="str">
        <f t="shared" si="1"/>
        <v/>
      </c>
      <c r="C63" s="35"/>
      <c r="D63" s="12"/>
      <c r="E63" s="12"/>
      <c r="F63" s="82"/>
      <c r="G63" s="36"/>
      <c r="H63" s="33"/>
      <c r="I63" s="12"/>
      <c r="J63" s="67"/>
      <c r="K63" s="43" t="str">
        <f>IFERROR(VLOOKUP(D63,PG!$D$7:$N$1006,11,FALSE),"")</f>
        <v/>
      </c>
      <c r="L63" s="42">
        <f t="shared" si="2"/>
        <v>0</v>
      </c>
      <c r="Q63" s="2" t="str">
        <f>IF(PG!D63="","",PG!D63)</f>
        <v/>
      </c>
      <c r="R63" s="2" t="str">
        <f>IF(PI_Pro!C63="","",PI_Pro!C63)</f>
        <v/>
      </c>
      <c r="S63" s="2" t="str">
        <f>IF(PI_For!C63="","",PI_For!C63)</f>
        <v/>
      </c>
    </row>
    <row r="64" spans="2:19" ht="35.1" customHeight="1" thickTop="1" thickBot="1">
      <c r="B64" s="76" t="str">
        <f t="shared" si="1"/>
        <v/>
      </c>
      <c r="C64" s="35"/>
      <c r="D64" s="12"/>
      <c r="E64" s="12"/>
      <c r="F64" s="82"/>
      <c r="G64" s="36"/>
      <c r="H64" s="33"/>
      <c r="I64" s="12"/>
      <c r="J64" s="67"/>
      <c r="K64" s="43" t="str">
        <f>IFERROR(VLOOKUP(D64,PG!$D$7:$N$1006,11,FALSE),"")</f>
        <v/>
      </c>
      <c r="L64" s="42">
        <f t="shared" si="2"/>
        <v>0</v>
      </c>
      <c r="Q64" s="2" t="str">
        <f>IF(PG!D64="","",PG!D64)</f>
        <v/>
      </c>
      <c r="R64" s="2" t="str">
        <f>IF(PI_Pro!C64="","",PI_Pro!C64)</f>
        <v/>
      </c>
      <c r="S64" s="2" t="str">
        <f>IF(PI_For!C64="","",PI_For!C64)</f>
        <v/>
      </c>
    </row>
    <row r="65" spans="2:19" ht="35.1" customHeight="1" thickTop="1" thickBot="1">
      <c r="B65" s="76" t="str">
        <f t="shared" si="1"/>
        <v/>
      </c>
      <c r="C65" s="35"/>
      <c r="D65" s="12"/>
      <c r="E65" s="12"/>
      <c r="F65" s="82"/>
      <c r="G65" s="36"/>
      <c r="H65" s="33"/>
      <c r="I65" s="12"/>
      <c r="J65" s="67"/>
      <c r="K65" s="43" t="str">
        <f>IFERROR(VLOOKUP(D65,PG!$D$7:$N$1006,11,FALSE),"")</f>
        <v/>
      </c>
      <c r="L65" s="42">
        <f t="shared" si="2"/>
        <v>0</v>
      </c>
      <c r="Q65" s="2" t="str">
        <f>IF(PG!D65="","",PG!D65)</f>
        <v/>
      </c>
      <c r="R65" s="2" t="str">
        <f>IF(PI_Pro!C65="","",PI_Pro!C65)</f>
        <v/>
      </c>
      <c r="S65" s="2" t="str">
        <f>IF(PI_For!C65="","",PI_For!C65)</f>
        <v/>
      </c>
    </row>
    <row r="66" spans="2:19" ht="35.1" customHeight="1" thickTop="1" thickBot="1">
      <c r="B66" s="76" t="str">
        <f t="shared" si="1"/>
        <v/>
      </c>
      <c r="C66" s="35"/>
      <c r="D66" s="12"/>
      <c r="E66" s="12"/>
      <c r="F66" s="82"/>
      <c r="G66" s="36"/>
      <c r="H66" s="33"/>
      <c r="I66" s="12"/>
      <c r="J66" s="67"/>
      <c r="K66" s="43" t="str">
        <f>IFERROR(VLOOKUP(D66,PG!$D$7:$N$1006,11,FALSE),"")</f>
        <v/>
      </c>
      <c r="L66" s="42">
        <f t="shared" si="2"/>
        <v>0</v>
      </c>
      <c r="Q66" s="2" t="str">
        <f>IF(PG!D66="","",PG!D66)</f>
        <v/>
      </c>
      <c r="R66" s="2" t="str">
        <f>IF(PI_Pro!C66="","",PI_Pro!C66)</f>
        <v/>
      </c>
      <c r="S66" s="2" t="str">
        <f>IF(PI_For!C66="","",PI_For!C66)</f>
        <v/>
      </c>
    </row>
    <row r="67" spans="2:19" ht="35.1" customHeight="1" thickTop="1" thickBot="1">
      <c r="B67" s="76" t="str">
        <f t="shared" si="1"/>
        <v/>
      </c>
      <c r="C67" s="35"/>
      <c r="D67" s="12"/>
      <c r="E67" s="12"/>
      <c r="F67" s="82"/>
      <c r="G67" s="36"/>
      <c r="H67" s="33"/>
      <c r="I67" s="12"/>
      <c r="J67" s="67"/>
      <c r="K67" s="43" t="str">
        <f>IFERROR(VLOOKUP(D67,PG!$D$7:$N$1006,11,FALSE),"")</f>
        <v/>
      </c>
      <c r="L67" s="42">
        <f t="shared" si="2"/>
        <v>0</v>
      </c>
      <c r="Q67" s="2" t="str">
        <f>IF(PG!D67="","",PG!D67)</f>
        <v/>
      </c>
      <c r="R67" s="2" t="str">
        <f>IF(PI_Pro!C67="","",PI_Pro!C67)</f>
        <v/>
      </c>
      <c r="S67" s="2" t="str">
        <f>IF(PI_For!C67="","",PI_For!C67)</f>
        <v/>
      </c>
    </row>
    <row r="68" spans="2:19" ht="35.1" customHeight="1" thickTop="1" thickBot="1">
      <c r="B68" s="76" t="str">
        <f t="shared" si="1"/>
        <v/>
      </c>
      <c r="C68" s="35"/>
      <c r="D68" s="12"/>
      <c r="E68" s="12"/>
      <c r="F68" s="82"/>
      <c r="G68" s="36"/>
      <c r="H68" s="33"/>
      <c r="I68" s="12"/>
      <c r="J68" s="67"/>
      <c r="K68" s="43" t="str">
        <f>IFERROR(VLOOKUP(D68,PG!$D$7:$N$1006,11,FALSE),"")</f>
        <v/>
      </c>
      <c r="L68" s="42">
        <f t="shared" si="2"/>
        <v>0</v>
      </c>
      <c r="Q68" s="2" t="str">
        <f>IF(PG!D68="","",PG!D68)</f>
        <v/>
      </c>
      <c r="R68" s="2" t="str">
        <f>IF(PI_Pro!C68="","",PI_Pro!C68)</f>
        <v/>
      </c>
      <c r="S68" s="2" t="str">
        <f>IF(PI_For!C68="","",PI_For!C68)</f>
        <v/>
      </c>
    </row>
    <row r="69" spans="2:19" ht="35.1" customHeight="1" thickTop="1" thickBot="1">
      <c r="B69" s="76" t="str">
        <f t="shared" si="1"/>
        <v/>
      </c>
      <c r="C69" s="35"/>
      <c r="D69" s="12"/>
      <c r="E69" s="12"/>
      <c r="F69" s="82"/>
      <c r="G69" s="36"/>
      <c r="H69" s="33"/>
      <c r="I69" s="12"/>
      <c r="J69" s="67"/>
      <c r="K69" s="43" t="str">
        <f>IFERROR(VLOOKUP(D69,PG!$D$7:$N$1006,11,FALSE),"")</f>
        <v/>
      </c>
      <c r="L69" s="42">
        <f t="shared" si="2"/>
        <v>0</v>
      </c>
      <c r="Q69" s="2" t="str">
        <f>IF(PG!D69="","",PG!D69)</f>
        <v/>
      </c>
      <c r="R69" s="2" t="str">
        <f>IF(PI_Pro!C69="","",PI_Pro!C69)</f>
        <v/>
      </c>
      <c r="S69" s="2" t="str">
        <f>IF(PI_For!C69="","",PI_For!C69)</f>
        <v/>
      </c>
    </row>
    <row r="70" spans="2:19" ht="35.1" customHeight="1" thickTop="1" thickBot="1">
      <c r="B70" s="76" t="str">
        <f t="shared" si="1"/>
        <v/>
      </c>
      <c r="C70" s="35"/>
      <c r="D70" s="12"/>
      <c r="E70" s="12"/>
      <c r="F70" s="82"/>
      <c r="G70" s="36"/>
      <c r="H70" s="33"/>
      <c r="I70" s="12"/>
      <c r="J70" s="67"/>
      <c r="K70" s="43" t="str">
        <f>IFERROR(VLOOKUP(D70,PG!$D$7:$N$1006,11,FALSE),"")</f>
        <v/>
      </c>
      <c r="L70" s="42">
        <f t="shared" si="2"/>
        <v>0</v>
      </c>
      <c r="Q70" s="2" t="str">
        <f>IF(PG!D70="","",PG!D70)</f>
        <v/>
      </c>
      <c r="R70" s="2" t="str">
        <f>IF(PI_Pro!C70="","",PI_Pro!C70)</f>
        <v/>
      </c>
      <c r="S70" s="2" t="str">
        <f>IF(PI_For!C70="","",PI_For!C70)</f>
        <v/>
      </c>
    </row>
    <row r="71" spans="2:19" ht="35.1" customHeight="1" thickTop="1" thickBot="1">
      <c r="B71" s="76" t="str">
        <f t="shared" si="1"/>
        <v/>
      </c>
      <c r="C71" s="35"/>
      <c r="D71" s="12"/>
      <c r="E71" s="12"/>
      <c r="F71" s="82"/>
      <c r="G71" s="36"/>
      <c r="H71" s="33"/>
      <c r="I71" s="12"/>
      <c r="J71" s="67"/>
      <c r="K71" s="43" t="str">
        <f>IFERROR(VLOOKUP(D71,PG!$D$7:$N$1006,11,FALSE),"")</f>
        <v/>
      </c>
      <c r="L71" s="42">
        <f t="shared" si="2"/>
        <v>0</v>
      </c>
      <c r="Q71" s="2" t="str">
        <f>IF(PG!D71="","",PG!D71)</f>
        <v/>
      </c>
      <c r="R71" s="2" t="str">
        <f>IF(PI_Pro!C71="","",PI_Pro!C71)</f>
        <v/>
      </c>
      <c r="S71" s="2" t="str">
        <f>IF(PI_For!C71="","",PI_For!C71)</f>
        <v/>
      </c>
    </row>
    <row r="72" spans="2:19" ht="35.1" customHeight="1" thickTop="1" thickBot="1">
      <c r="B72" s="76" t="str">
        <f t="shared" ref="B72:B135" si="3">IF(C72="","",MONTH(C72))</f>
        <v/>
      </c>
      <c r="C72" s="35"/>
      <c r="D72" s="12"/>
      <c r="E72" s="12"/>
      <c r="F72" s="82"/>
      <c r="G72" s="36"/>
      <c r="H72" s="33"/>
      <c r="I72" s="12"/>
      <c r="J72" s="67"/>
      <c r="K72" s="43" t="str">
        <f>IFERROR(VLOOKUP(D72,PG!$D$7:$N$1006,11,FALSE),"")</f>
        <v/>
      </c>
      <c r="L72" s="42">
        <f t="shared" si="2"/>
        <v>0</v>
      </c>
      <c r="Q72" s="2" t="str">
        <f>IF(PG!D72="","",PG!D72)</f>
        <v/>
      </c>
      <c r="R72" s="2" t="str">
        <f>IF(PI_Pro!C72="","",PI_Pro!C72)</f>
        <v/>
      </c>
      <c r="S72" s="2" t="str">
        <f>IF(PI_For!C72="","",PI_For!C72)</f>
        <v/>
      </c>
    </row>
    <row r="73" spans="2:19" ht="35.1" customHeight="1" thickTop="1" thickBot="1">
      <c r="B73" s="76" t="str">
        <f t="shared" si="3"/>
        <v/>
      </c>
      <c r="C73" s="35"/>
      <c r="D73" s="12"/>
      <c r="E73" s="12"/>
      <c r="F73" s="82"/>
      <c r="G73" s="36"/>
      <c r="H73" s="33"/>
      <c r="I73" s="12"/>
      <c r="J73" s="67"/>
      <c r="K73" s="43" t="str">
        <f>IFERROR(VLOOKUP(D73,PG!$D$7:$N$1006,11,FALSE),"")</f>
        <v/>
      </c>
      <c r="L73" s="42">
        <f t="shared" si="2"/>
        <v>0</v>
      </c>
      <c r="Q73" s="2" t="str">
        <f>IF(PG!D73="","",PG!D73)</f>
        <v/>
      </c>
      <c r="R73" s="2" t="str">
        <f>IF(PI_Pro!C73="","",PI_Pro!C73)</f>
        <v/>
      </c>
      <c r="S73" s="2" t="str">
        <f>IF(PI_For!C73="","",PI_For!C73)</f>
        <v/>
      </c>
    </row>
    <row r="74" spans="2:19" ht="35.1" customHeight="1" thickTop="1" thickBot="1">
      <c r="B74" s="76" t="str">
        <f t="shared" si="3"/>
        <v/>
      </c>
      <c r="C74" s="35"/>
      <c r="D74" s="12"/>
      <c r="E74" s="12"/>
      <c r="F74" s="82"/>
      <c r="G74" s="36"/>
      <c r="H74" s="33"/>
      <c r="I74" s="12"/>
      <c r="J74" s="67"/>
      <c r="K74" s="43" t="str">
        <f>IFERROR(VLOOKUP(D74,PG!$D$7:$N$1006,11,FALSE),"")</f>
        <v/>
      </c>
      <c r="L74" s="42">
        <f t="shared" si="2"/>
        <v>0</v>
      </c>
      <c r="Q74" s="2" t="str">
        <f>IF(PG!D74="","",PG!D74)</f>
        <v/>
      </c>
      <c r="R74" s="2" t="str">
        <f>IF(PI_Pro!C74="","",PI_Pro!C74)</f>
        <v/>
      </c>
      <c r="S74" s="2" t="str">
        <f>IF(PI_For!C74="","",PI_For!C74)</f>
        <v/>
      </c>
    </row>
    <row r="75" spans="2:19" ht="35.1" customHeight="1" thickTop="1" thickBot="1">
      <c r="B75" s="76" t="str">
        <f t="shared" si="3"/>
        <v/>
      </c>
      <c r="C75" s="35"/>
      <c r="D75" s="12"/>
      <c r="E75" s="12"/>
      <c r="F75" s="82"/>
      <c r="G75" s="36"/>
      <c r="H75" s="33"/>
      <c r="I75" s="12"/>
      <c r="J75" s="67"/>
      <c r="K75" s="43" t="str">
        <f>IFERROR(VLOOKUP(D75,PG!$D$7:$N$1006,11,FALSE),"")</f>
        <v/>
      </c>
      <c r="L75" s="42">
        <f t="shared" si="2"/>
        <v>0</v>
      </c>
      <c r="Q75" s="2" t="str">
        <f>IF(PG!D75="","",PG!D75)</f>
        <v/>
      </c>
      <c r="R75" s="2" t="str">
        <f>IF(PI_Pro!C75="","",PI_Pro!C75)</f>
        <v/>
      </c>
      <c r="S75" s="2" t="str">
        <f>IF(PI_For!C75="","",PI_For!C75)</f>
        <v/>
      </c>
    </row>
    <row r="76" spans="2:19" ht="35.1" customHeight="1" thickTop="1" thickBot="1">
      <c r="B76" s="76" t="str">
        <f t="shared" si="3"/>
        <v/>
      </c>
      <c r="C76" s="35"/>
      <c r="D76" s="12"/>
      <c r="E76" s="12"/>
      <c r="F76" s="82"/>
      <c r="G76" s="36"/>
      <c r="H76" s="33"/>
      <c r="I76" s="12"/>
      <c r="J76" s="67"/>
      <c r="K76" s="43" t="str">
        <f>IFERROR(VLOOKUP(D76,PG!$D$7:$N$1006,11,FALSE),"")</f>
        <v/>
      </c>
      <c r="L76" s="42">
        <f t="shared" si="2"/>
        <v>0</v>
      </c>
      <c r="Q76" s="2" t="str">
        <f>IF(PG!D76="","",PG!D76)</f>
        <v/>
      </c>
      <c r="R76" s="2" t="str">
        <f>IF(PI_Pro!C76="","",PI_Pro!C76)</f>
        <v/>
      </c>
      <c r="S76" s="2" t="str">
        <f>IF(PI_For!C76="","",PI_For!C76)</f>
        <v/>
      </c>
    </row>
    <row r="77" spans="2:19" ht="35.1" customHeight="1" thickTop="1" thickBot="1">
      <c r="B77" s="76" t="str">
        <f t="shared" si="3"/>
        <v/>
      </c>
      <c r="C77" s="35"/>
      <c r="D77" s="12"/>
      <c r="E77" s="12"/>
      <c r="F77" s="82"/>
      <c r="G77" s="36"/>
      <c r="H77" s="33"/>
      <c r="I77" s="12"/>
      <c r="J77" s="67"/>
      <c r="K77" s="43" t="str">
        <f>IFERROR(VLOOKUP(D77,PG!$D$7:$N$1006,11,FALSE),"")</f>
        <v/>
      </c>
      <c r="L77" s="42">
        <f t="shared" si="2"/>
        <v>0</v>
      </c>
      <c r="Q77" s="2" t="str">
        <f>IF(PG!D77="","",PG!D77)</f>
        <v/>
      </c>
      <c r="R77" s="2" t="str">
        <f>IF(PI_Pro!C77="","",PI_Pro!C77)</f>
        <v/>
      </c>
      <c r="S77" s="2" t="str">
        <f>IF(PI_For!C77="","",PI_For!C77)</f>
        <v/>
      </c>
    </row>
    <row r="78" spans="2:19" ht="35.1" customHeight="1" thickTop="1" thickBot="1">
      <c r="B78" s="76" t="str">
        <f t="shared" si="3"/>
        <v/>
      </c>
      <c r="C78" s="35"/>
      <c r="D78" s="12"/>
      <c r="E78" s="12"/>
      <c r="F78" s="82"/>
      <c r="G78" s="36"/>
      <c r="H78" s="33"/>
      <c r="I78" s="12"/>
      <c r="J78" s="67"/>
      <c r="K78" s="43" t="str">
        <f>IFERROR(VLOOKUP(D78,PG!$D$7:$N$1006,11,FALSE),"")</f>
        <v/>
      </c>
      <c r="L78" s="42">
        <f t="shared" si="2"/>
        <v>0</v>
      </c>
      <c r="Q78" s="2" t="str">
        <f>IF(PG!D78="","",PG!D78)</f>
        <v/>
      </c>
      <c r="R78" s="2" t="str">
        <f>IF(PI_Pro!C78="","",PI_Pro!C78)</f>
        <v/>
      </c>
      <c r="S78" s="2" t="str">
        <f>IF(PI_For!C78="","",PI_For!C78)</f>
        <v/>
      </c>
    </row>
    <row r="79" spans="2:19" ht="35.1" customHeight="1" thickTop="1" thickBot="1">
      <c r="B79" s="76" t="str">
        <f t="shared" si="3"/>
        <v/>
      </c>
      <c r="C79" s="35"/>
      <c r="D79" s="12"/>
      <c r="E79" s="12"/>
      <c r="F79" s="82"/>
      <c r="G79" s="36"/>
      <c r="H79" s="33"/>
      <c r="I79" s="12"/>
      <c r="J79" s="67"/>
      <c r="K79" s="43" t="str">
        <f>IFERROR(VLOOKUP(D79,PG!$D$7:$N$1006,11,FALSE),"")</f>
        <v/>
      </c>
      <c r="L79" s="42">
        <f t="shared" si="2"/>
        <v>0</v>
      </c>
      <c r="Q79" s="2" t="str">
        <f>IF(PG!D79="","",PG!D79)</f>
        <v/>
      </c>
      <c r="R79" s="2" t="str">
        <f>IF(PI_Pro!C79="","",PI_Pro!C79)</f>
        <v/>
      </c>
      <c r="S79" s="2" t="str">
        <f>IF(PI_For!C79="","",PI_For!C79)</f>
        <v/>
      </c>
    </row>
    <row r="80" spans="2:19" ht="35.1" customHeight="1" thickTop="1" thickBot="1">
      <c r="B80" s="76" t="str">
        <f t="shared" si="3"/>
        <v/>
      </c>
      <c r="C80" s="35"/>
      <c r="D80" s="12"/>
      <c r="E80" s="12"/>
      <c r="F80" s="82"/>
      <c r="G80" s="36"/>
      <c r="H80" s="33"/>
      <c r="I80" s="12"/>
      <c r="J80" s="67"/>
      <c r="K80" s="43" t="str">
        <f>IFERROR(VLOOKUP(D80,PG!$D$7:$N$1006,11,FALSE),"")</f>
        <v/>
      </c>
      <c r="L80" s="42">
        <f t="shared" si="2"/>
        <v>0</v>
      </c>
      <c r="Q80" s="2" t="str">
        <f>IF(PG!D80="","",PG!D80)</f>
        <v/>
      </c>
      <c r="R80" s="2" t="str">
        <f>IF(PI_Pro!C80="","",PI_Pro!C80)</f>
        <v/>
      </c>
      <c r="S80" s="2" t="str">
        <f>IF(PI_For!C80="","",PI_For!C80)</f>
        <v/>
      </c>
    </row>
    <row r="81" spans="2:19" ht="35.1" customHeight="1" thickTop="1" thickBot="1">
      <c r="B81" s="76" t="str">
        <f t="shared" si="3"/>
        <v/>
      </c>
      <c r="C81" s="35"/>
      <c r="D81" s="12"/>
      <c r="E81" s="12"/>
      <c r="F81" s="82"/>
      <c r="G81" s="36"/>
      <c r="H81" s="33"/>
      <c r="I81" s="12"/>
      <c r="J81" s="67"/>
      <c r="K81" s="43" t="str">
        <f>IFERROR(VLOOKUP(D81,PG!$D$7:$N$1006,11,FALSE),"")</f>
        <v/>
      </c>
      <c r="L81" s="42">
        <f t="shared" si="2"/>
        <v>0</v>
      </c>
      <c r="Q81" s="2" t="str">
        <f>IF(PG!D81="","",PG!D81)</f>
        <v/>
      </c>
      <c r="R81" s="2" t="str">
        <f>IF(PI_Pro!C81="","",PI_Pro!C81)</f>
        <v/>
      </c>
      <c r="S81" s="2" t="str">
        <f>IF(PI_For!C81="","",PI_For!C81)</f>
        <v/>
      </c>
    </row>
    <row r="82" spans="2:19" ht="35.1" customHeight="1" thickTop="1" thickBot="1">
      <c r="B82" s="76" t="str">
        <f t="shared" si="3"/>
        <v/>
      </c>
      <c r="C82" s="35"/>
      <c r="D82" s="12"/>
      <c r="E82" s="12"/>
      <c r="F82" s="82"/>
      <c r="G82" s="36"/>
      <c r="H82" s="33"/>
      <c r="I82" s="12"/>
      <c r="J82" s="67"/>
      <c r="K82" s="43" t="str">
        <f>IFERROR(VLOOKUP(D82,PG!$D$7:$N$1006,11,FALSE),"")</f>
        <v/>
      </c>
      <c r="L82" s="42">
        <f t="shared" ref="L82:L145" si="4">IFERROR(G82*H82,0)</f>
        <v>0</v>
      </c>
      <c r="Q82" s="2" t="str">
        <f>IF(PG!D82="","",PG!D82)</f>
        <v/>
      </c>
      <c r="R82" s="2" t="str">
        <f>IF(PI_Pro!C82="","",PI_Pro!C82)</f>
        <v/>
      </c>
      <c r="S82" s="2" t="str">
        <f>IF(PI_For!C82="","",PI_For!C82)</f>
        <v/>
      </c>
    </row>
    <row r="83" spans="2:19" ht="35.1" customHeight="1" thickTop="1" thickBot="1">
      <c r="B83" s="76" t="str">
        <f t="shared" si="3"/>
        <v/>
      </c>
      <c r="C83" s="35"/>
      <c r="D83" s="12"/>
      <c r="E83" s="12"/>
      <c r="F83" s="82"/>
      <c r="G83" s="36"/>
      <c r="H83" s="33"/>
      <c r="I83" s="12"/>
      <c r="J83" s="67"/>
      <c r="K83" s="43" t="str">
        <f>IFERROR(VLOOKUP(D83,PG!$D$7:$N$1006,11,FALSE),"")</f>
        <v/>
      </c>
      <c r="L83" s="42">
        <f t="shared" si="4"/>
        <v>0</v>
      </c>
      <c r="Q83" s="2" t="str">
        <f>IF(PG!D83="","",PG!D83)</f>
        <v/>
      </c>
      <c r="R83" s="2" t="str">
        <f>IF(PI_Pro!C83="","",PI_Pro!C83)</f>
        <v/>
      </c>
      <c r="S83" s="2" t="str">
        <f>IF(PI_For!C83="","",PI_For!C83)</f>
        <v/>
      </c>
    </row>
    <row r="84" spans="2:19" ht="35.1" customHeight="1" thickTop="1" thickBot="1">
      <c r="B84" s="76" t="str">
        <f t="shared" si="3"/>
        <v/>
      </c>
      <c r="C84" s="35"/>
      <c r="D84" s="12"/>
      <c r="E84" s="12"/>
      <c r="F84" s="82"/>
      <c r="G84" s="36"/>
      <c r="H84" s="33"/>
      <c r="I84" s="12"/>
      <c r="J84" s="67"/>
      <c r="K84" s="43" t="str">
        <f>IFERROR(VLOOKUP(D84,PG!$D$7:$N$1006,11,FALSE),"")</f>
        <v/>
      </c>
      <c r="L84" s="42">
        <f t="shared" si="4"/>
        <v>0</v>
      </c>
      <c r="Q84" s="2" t="str">
        <f>IF(PG!D84="","",PG!D84)</f>
        <v/>
      </c>
      <c r="R84" s="2" t="str">
        <f>IF(PI_Pro!C84="","",PI_Pro!C84)</f>
        <v/>
      </c>
      <c r="S84" s="2" t="str">
        <f>IF(PI_For!C84="","",PI_For!C84)</f>
        <v/>
      </c>
    </row>
    <row r="85" spans="2:19" ht="35.1" customHeight="1" thickTop="1" thickBot="1">
      <c r="B85" s="76" t="str">
        <f t="shared" si="3"/>
        <v/>
      </c>
      <c r="C85" s="35"/>
      <c r="D85" s="12"/>
      <c r="E85" s="12"/>
      <c r="F85" s="82"/>
      <c r="G85" s="36"/>
      <c r="H85" s="33"/>
      <c r="I85" s="12"/>
      <c r="J85" s="67"/>
      <c r="K85" s="43" t="str">
        <f>IFERROR(VLOOKUP(D85,PG!$D$7:$N$1006,11,FALSE),"")</f>
        <v/>
      </c>
      <c r="L85" s="42">
        <f t="shared" si="4"/>
        <v>0</v>
      </c>
      <c r="Q85" s="2" t="str">
        <f>IF(PG!D85="","",PG!D85)</f>
        <v/>
      </c>
      <c r="R85" s="2" t="str">
        <f>IF(PI_Pro!C85="","",PI_Pro!C85)</f>
        <v/>
      </c>
      <c r="S85" s="2" t="str">
        <f>IF(PI_For!C85="","",PI_For!C85)</f>
        <v/>
      </c>
    </row>
    <row r="86" spans="2:19" ht="35.1" customHeight="1" thickTop="1" thickBot="1">
      <c r="B86" s="76" t="str">
        <f t="shared" si="3"/>
        <v/>
      </c>
      <c r="C86" s="35"/>
      <c r="D86" s="12"/>
      <c r="E86" s="12"/>
      <c r="F86" s="82"/>
      <c r="G86" s="36"/>
      <c r="H86" s="33"/>
      <c r="I86" s="12"/>
      <c r="J86" s="67"/>
      <c r="K86" s="43" t="str">
        <f>IFERROR(VLOOKUP(D86,PG!$D$7:$N$1006,11,FALSE),"")</f>
        <v/>
      </c>
      <c r="L86" s="42">
        <f t="shared" si="4"/>
        <v>0</v>
      </c>
      <c r="Q86" s="2" t="str">
        <f>IF(PG!D86="","",PG!D86)</f>
        <v/>
      </c>
      <c r="R86" s="2" t="str">
        <f>IF(PI_Pro!C86="","",PI_Pro!C86)</f>
        <v/>
      </c>
      <c r="S86" s="2" t="str">
        <f>IF(PI_For!C86="","",PI_For!C86)</f>
        <v/>
      </c>
    </row>
    <row r="87" spans="2:19" ht="35.1" customHeight="1" thickTop="1" thickBot="1">
      <c r="B87" s="76" t="str">
        <f t="shared" si="3"/>
        <v/>
      </c>
      <c r="C87" s="35"/>
      <c r="D87" s="12"/>
      <c r="E87" s="12"/>
      <c r="F87" s="82"/>
      <c r="G87" s="36"/>
      <c r="H87" s="33"/>
      <c r="I87" s="12"/>
      <c r="J87" s="67"/>
      <c r="K87" s="43" t="str">
        <f>IFERROR(VLOOKUP(D87,PG!$D$7:$N$1006,11,FALSE),"")</f>
        <v/>
      </c>
      <c r="L87" s="42">
        <f t="shared" si="4"/>
        <v>0</v>
      </c>
      <c r="Q87" s="2" t="str">
        <f>IF(PG!D87="","",PG!D87)</f>
        <v/>
      </c>
      <c r="R87" s="2" t="str">
        <f>IF(PI_Pro!C87="","",PI_Pro!C87)</f>
        <v/>
      </c>
      <c r="S87" s="2" t="str">
        <f>IF(PI_For!C87="","",PI_For!C87)</f>
        <v/>
      </c>
    </row>
    <row r="88" spans="2:19" ht="35.1" customHeight="1" thickTop="1" thickBot="1">
      <c r="B88" s="76" t="str">
        <f t="shared" si="3"/>
        <v/>
      </c>
      <c r="C88" s="35"/>
      <c r="D88" s="12"/>
      <c r="E88" s="12"/>
      <c r="F88" s="82"/>
      <c r="G88" s="36"/>
      <c r="H88" s="33"/>
      <c r="I88" s="12"/>
      <c r="J88" s="67"/>
      <c r="K88" s="43" t="str">
        <f>IFERROR(VLOOKUP(D88,PG!$D$7:$N$1006,11,FALSE),"")</f>
        <v/>
      </c>
      <c r="L88" s="42">
        <f t="shared" si="4"/>
        <v>0</v>
      </c>
      <c r="Q88" s="2" t="str">
        <f>IF(PG!D88="","",PG!D88)</f>
        <v/>
      </c>
      <c r="R88" s="2" t="str">
        <f>IF(PI_Pro!C88="","",PI_Pro!C88)</f>
        <v/>
      </c>
      <c r="S88" s="2" t="str">
        <f>IF(PI_For!C88="","",PI_For!C88)</f>
        <v/>
      </c>
    </row>
    <row r="89" spans="2:19" ht="35.1" customHeight="1" thickTop="1" thickBot="1">
      <c r="B89" s="76" t="str">
        <f t="shared" si="3"/>
        <v/>
      </c>
      <c r="C89" s="35"/>
      <c r="D89" s="12"/>
      <c r="E89" s="12"/>
      <c r="F89" s="82"/>
      <c r="G89" s="36"/>
      <c r="H89" s="33"/>
      <c r="I89" s="12"/>
      <c r="J89" s="67"/>
      <c r="K89" s="43" t="str">
        <f>IFERROR(VLOOKUP(D89,PG!$D$7:$N$1006,11,FALSE),"")</f>
        <v/>
      </c>
      <c r="L89" s="42">
        <f t="shared" si="4"/>
        <v>0</v>
      </c>
      <c r="Q89" s="2" t="str">
        <f>IF(PG!D89="","",PG!D89)</f>
        <v/>
      </c>
      <c r="R89" s="2" t="str">
        <f>IF(PI_Pro!C89="","",PI_Pro!C89)</f>
        <v/>
      </c>
      <c r="S89" s="2" t="str">
        <f>IF(PI_For!C89="","",PI_For!C89)</f>
        <v/>
      </c>
    </row>
    <row r="90" spans="2:19" ht="35.1" customHeight="1" thickTop="1" thickBot="1">
      <c r="B90" s="76" t="str">
        <f t="shared" si="3"/>
        <v/>
      </c>
      <c r="C90" s="35"/>
      <c r="D90" s="12"/>
      <c r="E90" s="12"/>
      <c r="F90" s="82"/>
      <c r="G90" s="36"/>
      <c r="H90" s="33"/>
      <c r="I90" s="12"/>
      <c r="J90" s="67"/>
      <c r="K90" s="43" t="str">
        <f>IFERROR(VLOOKUP(D90,PG!$D$7:$N$1006,11,FALSE),"")</f>
        <v/>
      </c>
      <c r="L90" s="42">
        <f t="shared" si="4"/>
        <v>0</v>
      </c>
      <c r="Q90" s="2" t="str">
        <f>IF(PG!D90="","",PG!D90)</f>
        <v/>
      </c>
      <c r="R90" s="2" t="str">
        <f>IF(PI_Pro!C90="","",PI_Pro!C90)</f>
        <v/>
      </c>
      <c r="S90" s="2" t="str">
        <f>IF(PI_For!C90="","",PI_For!C90)</f>
        <v/>
      </c>
    </row>
    <row r="91" spans="2:19" ht="35.1" customHeight="1" thickTop="1" thickBot="1">
      <c r="B91" s="76" t="str">
        <f t="shared" si="3"/>
        <v/>
      </c>
      <c r="C91" s="35"/>
      <c r="D91" s="12"/>
      <c r="E91" s="12"/>
      <c r="F91" s="82"/>
      <c r="G91" s="36"/>
      <c r="H91" s="33"/>
      <c r="I91" s="12"/>
      <c r="J91" s="67"/>
      <c r="K91" s="43" t="str">
        <f>IFERROR(VLOOKUP(D91,PG!$D$7:$N$1006,11,FALSE),"")</f>
        <v/>
      </c>
      <c r="L91" s="42">
        <f t="shared" si="4"/>
        <v>0</v>
      </c>
      <c r="Q91" s="2" t="str">
        <f>IF(PG!D91="","",PG!D91)</f>
        <v/>
      </c>
      <c r="R91" s="2" t="str">
        <f>IF(PI_Pro!C91="","",PI_Pro!C91)</f>
        <v/>
      </c>
      <c r="S91" s="2" t="str">
        <f>IF(PI_For!C91="","",PI_For!C91)</f>
        <v/>
      </c>
    </row>
    <row r="92" spans="2:19" ht="35.1" customHeight="1" thickTop="1" thickBot="1">
      <c r="B92" s="76" t="str">
        <f t="shared" si="3"/>
        <v/>
      </c>
      <c r="C92" s="35"/>
      <c r="D92" s="12"/>
      <c r="E92" s="12"/>
      <c r="F92" s="82"/>
      <c r="G92" s="36"/>
      <c r="H92" s="33"/>
      <c r="I92" s="12"/>
      <c r="J92" s="67"/>
      <c r="K92" s="43" t="str">
        <f>IFERROR(VLOOKUP(D92,PG!$D$7:$N$1006,11,FALSE),"")</f>
        <v/>
      </c>
      <c r="L92" s="42">
        <f t="shared" si="4"/>
        <v>0</v>
      </c>
      <c r="Q92" s="2" t="str">
        <f>IF(PG!D92="","",PG!D92)</f>
        <v/>
      </c>
      <c r="R92" s="2" t="str">
        <f>IF(PI_Pro!C92="","",PI_Pro!C92)</f>
        <v/>
      </c>
      <c r="S92" s="2" t="str">
        <f>IF(PI_For!C92="","",PI_For!C92)</f>
        <v/>
      </c>
    </row>
    <row r="93" spans="2:19" ht="35.1" customHeight="1" thickTop="1" thickBot="1">
      <c r="B93" s="76" t="str">
        <f t="shared" si="3"/>
        <v/>
      </c>
      <c r="C93" s="35"/>
      <c r="D93" s="12"/>
      <c r="E93" s="12"/>
      <c r="F93" s="82"/>
      <c r="G93" s="36"/>
      <c r="H93" s="33"/>
      <c r="I93" s="12"/>
      <c r="J93" s="67"/>
      <c r="K93" s="43" t="str">
        <f>IFERROR(VLOOKUP(D93,PG!$D$7:$N$1006,11,FALSE),"")</f>
        <v/>
      </c>
      <c r="L93" s="42">
        <f t="shared" si="4"/>
        <v>0</v>
      </c>
      <c r="Q93" s="2" t="str">
        <f>IF(PG!D93="","",PG!D93)</f>
        <v/>
      </c>
      <c r="R93" s="2" t="str">
        <f>IF(PI_Pro!C93="","",PI_Pro!C93)</f>
        <v/>
      </c>
      <c r="S93" s="2" t="str">
        <f>IF(PI_For!C93="","",PI_For!C93)</f>
        <v/>
      </c>
    </row>
    <row r="94" spans="2:19" ht="35.1" customHeight="1" thickTop="1" thickBot="1">
      <c r="B94" s="76" t="str">
        <f t="shared" si="3"/>
        <v/>
      </c>
      <c r="C94" s="35"/>
      <c r="D94" s="12"/>
      <c r="E94" s="12"/>
      <c r="F94" s="82"/>
      <c r="G94" s="36"/>
      <c r="H94" s="33"/>
      <c r="I94" s="12"/>
      <c r="J94" s="67"/>
      <c r="K94" s="43" t="str">
        <f>IFERROR(VLOOKUP(D94,PG!$D$7:$N$1006,11,FALSE),"")</f>
        <v/>
      </c>
      <c r="L94" s="42">
        <f t="shared" si="4"/>
        <v>0</v>
      </c>
      <c r="Q94" s="2" t="str">
        <f>IF(PG!D94="","",PG!D94)</f>
        <v/>
      </c>
      <c r="R94" s="2" t="str">
        <f>IF(PI_Pro!C94="","",PI_Pro!C94)</f>
        <v/>
      </c>
      <c r="S94" s="2" t="str">
        <f>IF(PI_For!C94="","",PI_For!C94)</f>
        <v/>
      </c>
    </row>
    <row r="95" spans="2:19" ht="35.1" customHeight="1" thickTop="1" thickBot="1">
      <c r="B95" s="76" t="str">
        <f t="shared" si="3"/>
        <v/>
      </c>
      <c r="C95" s="35"/>
      <c r="D95" s="12"/>
      <c r="E95" s="12"/>
      <c r="F95" s="82"/>
      <c r="G95" s="36"/>
      <c r="H95" s="33"/>
      <c r="I95" s="12"/>
      <c r="J95" s="67"/>
      <c r="K95" s="43" t="str">
        <f>IFERROR(VLOOKUP(D95,PG!$D$7:$N$1006,11,FALSE),"")</f>
        <v/>
      </c>
      <c r="L95" s="42">
        <f t="shared" si="4"/>
        <v>0</v>
      </c>
      <c r="Q95" s="2" t="str">
        <f>IF(PG!D95="","",PG!D95)</f>
        <v/>
      </c>
      <c r="R95" s="2" t="str">
        <f>IF(PI_Pro!C95="","",PI_Pro!C95)</f>
        <v/>
      </c>
      <c r="S95" s="2" t="str">
        <f>IF(PI_For!C95="","",PI_For!C95)</f>
        <v/>
      </c>
    </row>
    <row r="96" spans="2:19" ht="35.1" customHeight="1" thickTop="1" thickBot="1">
      <c r="B96" s="76" t="str">
        <f t="shared" si="3"/>
        <v/>
      </c>
      <c r="C96" s="35"/>
      <c r="D96" s="12"/>
      <c r="E96" s="12"/>
      <c r="F96" s="82"/>
      <c r="G96" s="36"/>
      <c r="H96" s="33"/>
      <c r="I96" s="12"/>
      <c r="J96" s="67"/>
      <c r="K96" s="43" t="str">
        <f>IFERROR(VLOOKUP(D96,PG!$D$7:$N$1006,11,FALSE),"")</f>
        <v/>
      </c>
      <c r="L96" s="42">
        <f t="shared" si="4"/>
        <v>0</v>
      </c>
      <c r="Q96" s="2" t="str">
        <f>IF(PG!D96="","",PG!D96)</f>
        <v/>
      </c>
      <c r="R96" s="2" t="str">
        <f>IF(PI_Pro!C96="","",PI_Pro!C96)</f>
        <v/>
      </c>
      <c r="S96" s="2" t="str">
        <f>IF(PI_For!C96="","",PI_For!C96)</f>
        <v/>
      </c>
    </row>
    <row r="97" spans="2:19" ht="35.1" customHeight="1" thickTop="1" thickBot="1">
      <c r="B97" s="76" t="str">
        <f t="shared" si="3"/>
        <v/>
      </c>
      <c r="C97" s="35"/>
      <c r="D97" s="12"/>
      <c r="E97" s="12"/>
      <c r="F97" s="82"/>
      <c r="G97" s="36"/>
      <c r="H97" s="33"/>
      <c r="I97" s="12"/>
      <c r="J97" s="67"/>
      <c r="K97" s="43" t="str">
        <f>IFERROR(VLOOKUP(D97,PG!$D$7:$N$1006,11,FALSE),"")</f>
        <v/>
      </c>
      <c r="L97" s="42">
        <f t="shared" si="4"/>
        <v>0</v>
      </c>
      <c r="Q97" s="2" t="str">
        <f>IF(PG!D97="","",PG!D97)</f>
        <v/>
      </c>
      <c r="R97" s="2" t="str">
        <f>IF(PI_Pro!C97="","",PI_Pro!C97)</f>
        <v/>
      </c>
      <c r="S97" s="2" t="str">
        <f>IF(PI_For!C97="","",PI_For!C97)</f>
        <v/>
      </c>
    </row>
    <row r="98" spans="2:19" ht="35.1" customHeight="1" thickTop="1" thickBot="1">
      <c r="B98" s="76" t="str">
        <f t="shared" si="3"/>
        <v/>
      </c>
      <c r="C98" s="35"/>
      <c r="D98" s="12"/>
      <c r="E98" s="12"/>
      <c r="F98" s="82"/>
      <c r="G98" s="36"/>
      <c r="H98" s="33"/>
      <c r="I98" s="12"/>
      <c r="J98" s="67"/>
      <c r="K98" s="43" t="str">
        <f>IFERROR(VLOOKUP(D98,PG!$D$7:$N$1006,11,FALSE),"")</f>
        <v/>
      </c>
      <c r="L98" s="42">
        <f t="shared" si="4"/>
        <v>0</v>
      </c>
      <c r="Q98" s="2" t="str">
        <f>IF(PG!D98="","",PG!D98)</f>
        <v/>
      </c>
      <c r="R98" s="2" t="str">
        <f>IF(PI_Pro!C98="","",PI_Pro!C98)</f>
        <v/>
      </c>
      <c r="S98" s="2" t="str">
        <f>IF(PI_For!C98="","",PI_For!C98)</f>
        <v/>
      </c>
    </row>
    <row r="99" spans="2:19" ht="35.1" customHeight="1" thickTop="1" thickBot="1">
      <c r="B99" s="76" t="str">
        <f t="shared" si="3"/>
        <v/>
      </c>
      <c r="C99" s="35"/>
      <c r="D99" s="12"/>
      <c r="E99" s="12"/>
      <c r="F99" s="82"/>
      <c r="G99" s="36"/>
      <c r="H99" s="33"/>
      <c r="I99" s="12"/>
      <c r="J99" s="67"/>
      <c r="K99" s="43" t="str">
        <f>IFERROR(VLOOKUP(D99,PG!$D$7:$N$1006,11,FALSE),"")</f>
        <v/>
      </c>
      <c r="L99" s="42">
        <f t="shared" si="4"/>
        <v>0</v>
      </c>
      <c r="Q99" s="2" t="str">
        <f>IF(PG!D99="","",PG!D99)</f>
        <v/>
      </c>
      <c r="R99" s="2" t="str">
        <f>IF(PI_Pro!C99="","",PI_Pro!C99)</f>
        <v/>
      </c>
      <c r="S99" s="2" t="str">
        <f>IF(PI_For!C99="","",PI_For!C99)</f>
        <v/>
      </c>
    </row>
    <row r="100" spans="2:19" ht="35.1" customHeight="1" thickTop="1" thickBot="1">
      <c r="B100" s="76" t="str">
        <f t="shared" si="3"/>
        <v/>
      </c>
      <c r="C100" s="35"/>
      <c r="D100" s="12"/>
      <c r="E100" s="12"/>
      <c r="F100" s="82"/>
      <c r="G100" s="36"/>
      <c r="H100" s="33"/>
      <c r="I100" s="12"/>
      <c r="J100" s="67"/>
      <c r="K100" s="43" t="str">
        <f>IFERROR(VLOOKUP(D100,PG!$D$7:$N$1006,11,FALSE),"")</f>
        <v/>
      </c>
      <c r="L100" s="42">
        <f t="shared" si="4"/>
        <v>0</v>
      </c>
      <c r="Q100" s="2" t="str">
        <f>IF(PG!D100="","",PG!D100)</f>
        <v/>
      </c>
      <c r="R100" s="2" t="str">
        <f>IF(PI_Pro!C100="","",PI_Pro!C100)</f>
        <v/>
      </c>
      <c r="S100" s="2" t="str">
        <f>IF(PI_For!C100="","",PI_For!C100)</f>
        <v/>
      </c>
    </row>
    <row r="101" spans="2:19" ht="35.1" customHeight="1" thickTop="1" thickBot="1">
      <c r="B101" s="76" t="str">
        <f t="shared" si="3"/>
        <v/>
      </c>
      <c r="C101" s="35"/>
      <c r="D101" s="12"/>
      <c r="E101" s="12"/>
      <c r="F101" s="82"/>
      <c r="G101" s="36"/>
      <c r="H101" s="33"/>
      <c r="I101" s="12"/>
      <c r="J101" s="67"/>
      <c r="K101" s="43" t="str">
        <f>IFERROR(VLOOKUP(D101,PG!$D$7:$N$1006,11,FALSE),"")</f>
        <v/>
      </c>
      <c r="L101" s="42">
        <f t="shared" si="4"/>
        <v>0</v>
      </c>
      <c r="Q101" s="2" t="str">
        <f>IF(PG!D101="","",PG!D101)</f>
        <v/>
      </c>
      <c r="R101" s="2" t="str">
        <f>IF(PI_Pro!C101="","",PI_Pro!C101)</f>
        <v/>
      </c>
      <c r="S101" s="2" t="str">
        <f>IF(PI_For!C101="","",PI_For!C101)</f>
        <v/>
      </c>
    </row>
    <row r="102" spans="2:19" ht="35.1" customHeight="1" thickTop="1" thickBot="1">
      <c r="B102" s="76" t="str">
        <f t="shared" si="3"/>
        <v/>
      </c>
      <c r="C102" s="35"/>
      <c r="D102" s="12"/>
      <c r="E102" s="12"/>
      <c r="F102" s="82"/>
      <c r="G102" s="36"/>
      <c r="H102" s="33"/>
      <c r="I102" s="12"/>
      <c r="J102" s="67"/>
      <c r="K102" s="43" t="str">
        <f>IFERROR(VLOOKUP(D102,PG!$D$7:$N$1006,11,FALSE),"")</f>
        <v/>
      </c>
      <c r="L102" s="42">
        <f t="shared" si="4"/>
        <v>0</v>
      </c>
      <c r="Q102" s="2" t="str">
        <f>IF(PG!D102="","",PG!D102)</f>
        <v/>
      </c>
      <c r="R102" s="2" t="str">
        <f>IF(PI_Pro!C102="","",PI_Pro!C102)</f>
        <v/>
      </c>
      <c r="S102" s="2" t="str">
        <f>IF(PI_For!C102="","",PI_For!C102)</f>
        <v/>
      </c>
    </row>
    <row r="103" spans="2:19" ht="35.1" customHeight="1" thickTop="1" thickBot="1">
      <c r="B103" s="76" t="str">
        <f t="shared" si="3"/>
        <v/>
      </c>
      <c r="C103" s="35"/>
      <c r="D103" s="12"/>
      <c r="E103" s="12"/>
      <c r="F103" s="82"/>
      <c r="G103" s="36"/>
      <c r="H103" s="33"/>
      <c r="I103" s="12"/>
      <c r="J103" s="67"/>
      <c r="K103" s="43" t="str">
        <f>IFERROR(VLOOKUP(D103,PG!$D$7:$N$1006,11,FALSE),"")</f>
        <v/>
      </c>
      <c r="L103" s="42">
        <f t="shared" si="4"/>
        <v>0</v>
      </c>
      <c r="Q103" s="2" t="str">
        <f>IF(PG!D103="","",PG!D103)</f>
        <v/>
      </c>
      <c r="R103" s="2" t="str">
        <f>IF(PI_Pro!C103="","",PI_Pro!C103)</f>
        <v/>
      </c>
      <c r="S103" s="2" t="str">
        <f>IF(PI_For!C103="","",PI_For!C103)</f>
        <v/>
      </c>
    </row>
    <row r="104" spans="2:19" ht="35.1" customHeight="1" thickTop="1" thickBot="1">
      <c r="B104" s="76" t="str">
        <f t="shared" si="3"/>
        <v/>
      </c>
      <c r="C104" s="35"/>
      <c r="D104" s="12"/>
      <c r="E104" s="12"/>
      <c r="F104" s="82"/>
      <c r="G104" s="36"/>
      <c r="H104" s="33"/>
      <c r="I104" s="12"/>
      <c r="J104" s="67"/>
      <c r="K104" s="43" t="str">
        <f>IFERROR(VLOOKUP(D104,PG!$D$7:$N$1006,11,FALSE),"")</f>
        <v/>
      </c>
      <c r="L104" s="42">
        <f t="shared" si="4"/>
        <v>0</v>
      </c>
      <c r="Q104" s="2" t="str">
        <f>IF(PG!D104="","",PG!D104)</f>
        <v/>
      </c>
      <c r="R104" s="2" t="str">
        <f>IF(PI_Pro!C104="","",PI_Pro!C104)</f>
        <v/>
      </c>
      <c r="S104" s="2" t="str">
        <f>IF(PI_For!C104="","",PI_For!C104)</f>
        <v/>
      </c>
    </row>
    <row r="105" spans="2:19" ht="35.1" customHeight="1" thickTop="1" thickBot="1">
      <c r="B105" s="76" t="str">
        <f t="shared" si="3"/>
        <v/>
      </c>
      <c r="C105" s="35"/>
      <c r="D105" s="12"/>
      <c r="E105" s="12"/>
      <c r="F105" s="82"/>
      <c r="G105" s="36"/>
      <c r="H105" s="33"/>
      <c r="I105" s="12"/>
      <c r="J105" s="67"/>
      <c r="K105" s="43" t="str">
        <f>IFERROR(VLOOKUP(D105,PG!$D$7:$N$1006,11,FALSE),"")</f>
        <v/>
      </c>
      <c r="L105" s="42">
        <f t="shared" si="4"/>
        <v>0</v>
      </c>
      <c r="Q105" s="2" t="str">
        <f>IF(PG!D105="","",PG!D105)</f>
        <v/>
      </c>
      <c r="R105" s="2" t="str">
        <f>IF(PI_Pro!C105="","",PI_Pro!C105)</f>
        <v/>
      </c>
      <c r="S105" s="2" t="str">
        <f>IF(PI_For!C105="","",PI_For!C105)</f>
        <v/>
      </c>
    </row>
    <row r="106" spans="2:19" ht="35.1" customHeight="1" thickTop="1" thickBot="1">
      <c r="B106" s="76" t="str">
        <f t="shared" si="3"/>
        <v/>
      </c>
      <c r="C106" s="35"/>
      <c r="D106" s="12"/>
      <c r="E106" s="12"/>
      <c r="F106" s="82"/>
      <c r="G106" s="36"/>
      <c r="H106" s="33"/>
      <c r="I106" s="12"/>
      <c r="J106" s="67"/>
      <c r="K106" s="43" t="str">
        <f>IFERROR(VLOOKUP(D106,PG!$D$7:$N$1006,11,FALSE),"")</f>
        <v/>
      </c>
      <c r="L106" s="42">
        <f t="shared" si="4"/>
        <v>0</v>
      </c>
      <c r="Q106" s="2" t="str">
        <f>IF(PG!D106="","",PG!D106)</f>
        <v/>
      </c>
      <c r="R106" s="2" t="str">
        <f>IF(PI_Pro!C106="","",PI_Pro!C106)</f>
        <v/>
      </c>
      <c r="S106" s="2" t="str">
        <f>IF(PI_For!C106="","",PI_For!C106)</f>
        <v/>
      </c>
    </row>
    <row r="107" spans="2:19" ht="35.1" customHeight="1" thickTop="1" thickBot="1">
      <c r="B107" s="76" t="str">
        <f t="shared" si="3"/>
        <v/>
      </c>
      <c r="C107" s="35"/>
      <c r="D107" s="12"/>
      <c r="E107" s="12"/>
      <c r="F107" s="82"/>
      <c r="G107" s="36"/>
      <c r="H107" s="33"/>
      <c r="I107" s="12"/>
      <c r="J107" s="67"/>
      <c r="K107" s="43" t="str">
        <f>IFERROR(VLOOKUP(D107,PG!$D$7:$N$1006,11,FALSE),"")</f>
        <v/>
      </c>
      <c r="L107" s="42">
        <f t="shared" si="4"/>
        <v>0</v>
      </c>
      <c r="Q107" s="2" t="str">
        <f>IF(PG!D107="","",PG!D107)</f>
        <v/>
      </c>
      <c r="R107" s="2" t="str">
        <f>IF(PI_Pro!C107="","",PI_Pro!C107)</f>
        <v/>
      </c>
      <c r="S107" s="2" t="str">
        <f>IF(PI_For!C107="","",PI_For!C107)</f>
        <v/>
      </c>
    </row>
    <row r="108" spans="2:19" ht="35.1" customHeight="1" thickTop="1" thickBot="1">
      <c r="B108" s="76" t="str">
        <f t="shared" si="3"/>
        <v/>
      </c>
      <c r="C108" s="35"/>
      <c r="D108" s="12"/>
      <c r="E108" s="12"/>
      <c r="F108" s="82"/>
      <c r="G108" s="36"/>
      <c r="H108" s="33"/>
      <c r="I108" s="12"/>
      <c r="J108" s="67"/>
      <c r="K108" s="43" t="str">
        <f>IFERROR(VLOOKUP(D108,PG!$D$7:$N$1006,11,FALSE),"")</f>
        <v/>
      </c>
      <c r="L108" s="42">
        <f t="shared" si="4"/>
        <v>0</v>
      </c>
      <c r="Q108" s="2" t="str">
        <f>IF(PG!D108="","",PG!D108)</f>
        <v/>
      </c>
      <c r="R108" s="2" t="str">
        <f>IF(PI_Pro!C108="","",PI_Pro!C108)</f>
        <v/>
      </c>
      <c r="S108" s="2" t="str">
        <f>IF(PI_For!C108="","",PI_For!C108)</f>
        <v/>
      </c>
    </row>
    <row r="109" spans="2:19" ht="35.1" customHeight="1" thickTop="1" thickBot="1">
      <c r="B109" s="76" t="str">
        <f t="shared" si="3"/>
        <v/>
      </c>
      <c r="C109" s="35"/>
      <c r="D109" s="12"/>
      <c r="E109" s="12"/>
      <c r="F109" s="82"/>
      <c r="G109" s="36"/>
      <c r="H109" s="33"/>
      <c r="I109" s="12"/>
      <c r="J109" s="67"/>
      <c r="K109" s="43" t="str">
        <f>IFERROR(VLOOKUP(D109,PG!$D$7:$N$1006,11,FALSE),"")</f>
        <v/>
      </c>
      <c r="L109" s="42">
        <f t="shared" si="4"/>
        <v>0</v>
      </c>
      <c r="Q109" s="2" t="str">
        <f>IF(PG!D109="","",PG!D109)</f>
        <v/>
      </c>
      <c r="R109" s="2" t="str">
        <f>IF(PI_Pro!C109="","",PI_Pro!C109)</f>
        <v/>
      </c>
      <c r="S109" s="2" t="str">
        <f>IF(PI_For!C109="","",PI_For!C109)</f>
        <v/>
      </c>
    </row>
    <row r="110" spans="2:19" ht="35.1" customHeight="1" thickTop="1" thickBot="1">
      <c r="B110" s="76" t="str">
        <f t="shared" si="3"/>
        <v/>
      </c>
      <c r="C110" s="35"/>
      <c r="D110" s="12"/>
      <c r="E110" s="12"/>
      <c r="F110" s="82"/>
      <c r="G110" s="36"/>
      <c r="H110" s="33"/>
      <c r="I110" s="12"/>
      <c r="J110" s="67"/>
      <c r="K110" s="43" t="str">
        <f>IFERROR(VLOOKUP(D110,PG!$D$7:$N$1006,11,FALSE),"")</f>
        <v/>
      </c>
      <c r="L110" s="42">
        <f t="shared" si="4"/>
        <v>0</v>
      </c>
      <c r="Q110" s="2" t="str">
        <f>IF(PG!D110="","",PG!D110)</f>
        <v/>
      </c>
      <c r="R110" s="2" t="str">
        <f>IF(PI_Pro!C110="","",PI_Pro!C110)</f>
        <v/>
      </c>
      <c r="S110" s="2" t="str">
        <f>IF(PI_For!C110="","",PI_For!C110)</f>
        <v/>
      </c>
    </row>
    <row r="111" spans="2:19" ht="35.1" customHeight="1" thickTop="1" thickBot="1">
      <c r="B111" s="76" t="str">
        <f t="shared" si="3"/>
        <v/>
      </c>
      <c r="C111" s="35"/>
      <c r="D111" s="12"/>
      <c r="E111" s="12"/>
      <c r="F111" s="82"/>
      <c r="G111" s="36"/>
      <c r="H111" s="33"/>
      <c r="I111" s="12"/>
      <c r="J111" s="67"/>
      <c r="K111" s="43" t="str">
        <f>IFERROR(VLOOKUP(D111,PG!$D$7:$N$1006,11,FALSE),"")</f>
        <v/>
      </c>
      <c r="L111" s="42">
        <f t="shared" si="4"/>
        <v>0</v>
      </c>
      <c r="Q111" s="2" t="str">
        <f>IF(PG!D111="","",PG!D111)</f>
        <v/>
      </c>
      <c r="R111" s="2" t="str">
        <f>IF(PI_Pro!C111="","",PI_Pro!C111)</f>
        <v/>
      </c>
      <c r="S111" s="2" t="str">
        <f>IF(PI_For!C111="","",PI_For!C111)</f>
        <v/>
      </c>
    </row>
    <row r="112" spans="2:19" ht="35.1" customHeight="1" thickTop="1" thickBot="1">
      <c r="B112" s="76" t="str">
        <f t="shared" si="3"/>
        <v/>
      </c>
      <c r="C112" s="35"/>
      <c r="D112" s="12"/>
      <c r="E112" s="12"/>
      <c r="F112" s="82"/>
      <c r="G112" s="36"/>
      <c r="H112" s="33"/>
      <c r="I112" s="12"/>
      <c r="J112" s="67"/>
      <c r="K112" s="43" t="str">
        <f>IFERROR(VLOOKUP(D112,PG!$D$7:$N$1006,11,FALSE),"")</f>
        <v/>
      </c>
      <c r="L112" s="42">
        <f t="shared" si="4"/>
        <v>0</v>
      </c>
      <c r="Q112" s="2" t="str">
        <f>IF(PG!D112="","",PG!D112)</f>
        <v/>
      </c>
      <c r="R112" s="2" t="str">
        <f>IF(PI_Pro!C112="","",PI_Pro!C112)</f>
        <v/>
      </c>
      <c r="S112" s="2" t="str">
        <f>IF(PI_For!C112="","",PI_For!C112)</f>
        <v/>
      </c>
    </row>
    <row r="113" spans="2:19" ht="35.1" customHeight="1" thickTop="1" thickBot="1">
      <c r="B113" s="76" t="str">
        <f t="shared" si="3"/>
        <v/>
      </c>
      <c r="C113" s="35"/>
      <c r="D113" s="12"/>
      <c r="E113" s="12"/>
      <c r="F113" s="82"/>
      <c r="G113" s="36"/>
      <c r="H113" s="33"/>
      <c r="I113" s="12"/>
      <c r="J113" s="67"/>
      <c r="K113" s="43" t="str">
        <f>IFERROR(VLOOKUP(D113,PG!$D$7:$N$1006,11,FALSE),"")</f>
        <v/>
      </c>
      <c r="L113" s="42">
        <f t="shared" si="4"/>
        <v>0</v>
      </c>
      <c r="Q113" s="2" t="str">
        <f>IF(PG!D113="","",PG!D113)</f>
        <v/>
      </c>
      <c r="R113" s="2" t="str">
        <f>IF(PI_Pro!C113="","",PI_Pro!C113)</f>
        <v/>
      </c>
      <c r="S113" s="2" t="str">
        <f>IF(PI_For!C113="","",PI_For!C113)</f>
        <v/>
      </c>
    </row>
    <row r="114" spans="2:19" ht="35.1" customHeight="1" thickTop="1" thickBot="1">
      <c r="B114" s="76" t="str">
        <f t="shared" si="3"/>
        <v/>
      </c>
      <c r="C114" s="35"/>
      <c r="D114" s="12"/>
      <c r="E114" s="12"/>
      <c r="F114" s="82"/>
      <c r="G114" s="36"/>
      <c r="H114" s="33"/>
      <c r="I114" s="12"/>
      <c r="J114" s="67"/>
      <c r="K114" s="43" t="str">
        <f>IFERROR(VLOOKUP(D114,PG!$D$7:$N$1006,11,FALSE),"")</f>
        <v/>
      </c>
      <c r="L114" s="42">
        <f t="shared" si="4"/>
        <v>0</v>
      </c>
      <c r="Q114" s="2" t="str">
        <f>IF(PG!D114="","",PG!D114)</f>
        <v/>
      </c>
      <c r="R114" s="2" t="str">
        <f>IF(PI_Pro!C114="","",PI_Pro!C114)</f>
        <v/>
      </c>
      <c r="S114" s="2" t="str">
        <f>IF(PI_For!C114="","",PI_For!C114)</f>
        <v/>
      </c>
    </row>
    <row r="115" spans="2:19" ht="35.1" customHeight="1" thickTop="1" thickBot="1">
      <c r="B115" s="76" t="str">
        <f t="shared" si="3"/>
        <v/>
      </c>
      <c r="C115" s="35"/>
      <c r="D115" s="12"/>
      <c r="E115" s="12"/>
      <c r="F115" s="82"/>
      <c r="G115" s="36"/>
      <c r="H115" s="33"/>
      <c r="I115" s="12"/>
      <c r="J115" s="67"/>
      <c r="K115" s="43" t="str">
        <f>IFERROR(VLOOKUP(D115,PG!$D$7:$N$1006,11,FALSE),"")</f>
        <v/>
      </c>
      <c r="L115" s="42">
        <f t="shared" si="4"/>
        <v>0</v>
      </c>
      <c r="Q115" s="2" t="str">
        <f>IF(PG!D115="","",PG!D115)</f>
        <v/>
      </c>
      <c r="R115" s="2" t="str">
        <f>IF(PI_Pro!C115="","",PI_Pro!C115)</f>
        <v/>
      </c>
      <c r="S115" s="2" t="str">
        <f>IF(PI_For!C115="","",PI_For!C115)</f>
        <v/>
      </c>
    </row>
    <row r="116" spans="2:19" ht="35.1" customHeight="1" thickTop="1" thickBot="1">
      <c r="B116" s="76" t="str">
        <f t="shared" si="3"/>
        <v/>
      </c>
      <c r="C116" s="35"/>
      <c r="D116" s="12"/>
      <c r="E116" s="12"/>
      <c r="F116" s="82"/>
      <c r="G116" s="36"/>
      <c r="H116" s="33"/>
      <c r="I116" s="12"/>
      <c r="J116" s="67"/>
      <c r="K116" s="43" t="str">
        <f>IFERROR(VLOOKUP(D116,PG!$D$7:$N$1006,11,FALSE),"")</f>
        <v/>
      </c>
      <c r="L116" s="42">
        <f t="shared" si="4"/>
        <v>0</v>
      </c>
      <c r="Q116" s="2" t="str">
        <f>IF(PG!D116="","",PG!D116)</f>
        <v/>
      </c>
      <c r="R116" s="2" t="str">
        <f>IF(PI_Pro!C116="","",PI_Pro!C116)</f>
        <v/>
      </c>
      <c r="S116" s="2" t="str">
        <f>IF(PI_For!C116="","",PI_For!C116)</f>
        <v/>
      </c>
    </row>
    <row r="117" spans="2:19" ht="35.1" customHeight="1" thickTop="1" thickBot="1">
      <c r="B117" s="76" t="str">
        <f t="shared" si="3"/>
        <v/>
      </c>
      <c r="C117" s="35"/>
      <c r="D117" s="12"/>
      <c r="E117" s="12"/>
      <c r="F117" s="82"/>
      <c r="G117" s="36"/>
      <c r="H117" s="33"/>
      <c r="I117" s="12"/>
      <c r="J117" s="67"/>
      <c r="K117" s="43" t="str">
        <f>IFERROR(VLOOKUP(D117,PG!$D$7:$N$1006,11,FALSE),"")</f>
        <v/>
      </c>
      <c r="L117" s="42">
        <f t="shared" si="4"/>
        <v>0</v>
      </c>
      <c r="Q117" s="2" t="str">
        <f>IF(PG!D117="","",PG!D117)</f>
        <v/>
      </c>
      <c r="R117" s="2" t="str">
        <f>IF(PI_Pro!C117="","",PI_Pro!C117)</f>
        <v/>
      </c>
      <c r="S117" s="2" t="str">
        <f>IF(PI_For!C117="","",PI_For!C117)</f>
        <v/>
      </c>
    </row>
    <row r="118" spans="2:19" ht="35.1" customHeight="1" thickTop="1" thickBot="1">
      <c r="B118" s="76" t="str">
        <f t="shared" si="3"/>
        <v/>
      </c>
      <c r="C118" s="35"/>
      <c r="D118" s="12"/>
      <c r="E118" s="12"/>
      <c r="F118" s="82"/>
      <c r="G118" s="36"/>
      <c r="H118" s="33"/>
      <c r="I118" s="12"/>
      <c r="J118" s="67"/>
      <c r="K118" s="43" t="str">
        <f>IFERROR(VLOOKUP(D118,PG!$D$7:$N$1006,11,FALSE),"")</f>
        <v/>
      </c>
      <c r="L118" s="42">
        <f t="shared" si="4"/>
        <v>0</v>
      </c>
      <c r="Q118" s="2" t="str">
        <f>IF(PG!D118="","",PG!D118)</f>
        <v/>
      </c>
      <c r="R118" s="2" t="str">
        <f>IF(PI_Pro!C118="","",PI_Pro!C118)</f>
        <v/>
      </c>
      <c r="S118" s="2" t="str">
        <f>IF(PI_For!C118="","",PI_For!C118)</f>
        <v/>
      </c>
    </row>
    <row r="119" spans="2:19" ht="35.1" customHeight="1" thickTop="1" thickBot="1">
      <c r="B119" s="76" t="str">
        <f t="shared" si="3"/>
        <v/>
      </c>
      <c r="C119" s="35"/>
      <c r="D119" s="12"/>
      <c r="E119" s="12"/>
      <c r="F119" s="82"/>
      <c r="G119" s="36"/>
      <c r="H119" s="33"/>
      <c r="I119" s="12"/>
      <c r="J119" s="67"/>
      <c r="K119" s="43" t="str">
        <f>IFERROR(VLOOKUP(D119,PG!$D$7:$N$1006,11,FALSE),"")</f>
        <v/>
      </c>
      <c r="L119" s="42">
        <f t="shared" si="4"/>
        <v>0</v>
      </c>
      <c r="Q119" s="2" t="str">
        <f>IF(PG!D119="","",PG!D119)</f>
        <v/>
      </c>
      <c r="R119" s="2" t="str">
        <f>IF(PI_Pro!C119="","",PI_Pro!C119)</f>
        <v/>
      </c>
      <c r="S119" s="2" t="str">
        <f>IF(PI_For!C119="","",PI_For!C119)</f>
        <v/>
      </c>
    </row>
    <row r="120" spans="2:19" ht="35.1" customHeight="1" thickTop="1" thickBot="1">
      <c r="B120" s="76" t="str">
        <f t="shared" si="3"/>
        <v/>
      </c>
      <c r="C120" s="35"/>
      <c r="D120" s="12"/>
      <c r="E120" s="12"/>
      <c r="F120" s="82"/>
      <c r="G120" s="36"/>
      <c r="H120" s="33"/>
      <c r="I120" s="12"/>
      <c r="J120" s="67"/>
      <c r="K120" s="43" t="str">
        <f>IFERROR(VLOOKUP(D120,PG!$D$7:$N$1006,11,FALSE),"")</f>
        <v/>
      </c>
      <c r="L120" s="42">
        <f t="shared" si="4"/>
        <v>0</v>
      </c>
      <c r="Q120" s="2" t="str">
        <f>IF(PG!D120="","",PG!D120)</f>
        <v/>
      </c>
      <c r="R120" s="2" t="str">
        <f>IF(PI_Pro!C120="","",PI_Pro!C120)</f>
        <v/>
      </c>
      <c r="S120" s="2" t="str">
        <f>IF(PI_For!C120="","",PI_For!C120)</f>
        <v/>
      </c>
    </row>
    <row r="121" spans="2:19" ht="35.1" customHeight="1" thickTop="1" thickBot="1">
      <c r="B121" s="76" t="str">
        <f t="shared" si="3"/>
        <v/>
      </c>
      <c r="C121" s="35"/>
      <c r="D121" s="12"/>
      <c r="E121" s="12"/>
      <c r="F121" s="82"/>
      <c r="G121" s="36"/>
      <c r="H121" s="33"/>
      <c r="I121" s="12"/>
      <c r="J121" s="67"/>
      <c r="K121" s="43" t="str">
        <f>IFERROR(VLOOKUP(D121,PG!$D$7:$N$1006,11,FALSE),"")</f>
        <v/>
      </c>
      <c r="L121" s="42">
        <f t="shared" si="4"/>
        <v>0</v>
      </c>
      <c r="Q121" s="2" t="str">
        <f>IF(PG!D121="","",PG!D121)</f>
        <v/>
      </c>
      <c r="R121" s="2" t="str">
        <f>IF(PI_Pro!C121="","",PI_Pro!C121)</f>
        <v/>
      </c>
      <c r="S121" s="2" t="str">
        <f>IF(PI_For!C121="","",PI_For!C121)</f>
        <v/>
      </c>
    </row>
    <row r="122" spans="2:19" ht="35.1" customHeight="1" thickTop="1" thickBot="1">
      <c r="B122" s="76" t="str">
        <f t="shared" si="3"/>
        <v/>
      </c>
      <c r="C122" s="35"/>
      <c r="D122" s="12"/>
      <c r="E122" s="12"/>
      <c r="F122" s="82"/>
      <c r="G122" s="36"/>
      <c r="H122" s="33"/>
      <c r="I122" s="12"/>
      <c r="J122" s="67"/>
      <c r="K122" s="43" t="str">
        <f>IFERROR(VLOOKUP(D122,PG!$D$7:$N$1006,11,FALSE),"")</f>
        <v/>
      </c>
      <c r="L122" s="42">
        <f t="shared" si="4"/>
        <v>0</v>
      </c>
      <c r="Q122" s="2" t="str">
        <f>IF(PG!D122="","",PG!D122)</f>
        <v/>
      </c>
      <c r="R122" s="2" t="str">
        <f>IF(PI_Pro!C122="","",PI_Pro!C122)</f>
        <v/>
      </c>
      <c r="S122" s="2" t="str">
        <f>IF(PI_For!C122="","",PI_For!C122)</f>
        <v/>
      </c>
    </row>
    <row r="123" spans="2:19" ht="35.1" customHeight="1" thickTop="1" thickBot="1">
      <c r="B123" s="76" t="str">
        <f t="shared" si="3"/>
        <v/>
      </c>
      <c r="C123" s="35"/>
      <c r="D123" s="12"/>
      <c r="E123" s="12"/>
      <c r="F123" s="82"/>
      <c r="G123" s="36"/>
      <c r="H123" s="33"/>
      <c r="I123" s="12"/>
      <c r="J123" s="67"/>
      <c r="K123" s="43" t="str">
        <f>IFERROR(VLOOKUP(D123,PG!$D$7:$N$1006,11,FALSE),"")</f>
        <v/>
      </c>
      <c r="L123" s="42">
        <f t="shared" si="4"/>
        <v>0</v>
      </c>
      <c r="Q123" s="2" t="str">
        <f>IF(PG!D123="","",PG!D123)</f>
        <v/>
      </c>
      <c r="R123" s="2" t="str">
        <f>IF(PI_Pro!C123="","",PI_Pro!C123)</f>
        <v/>
      </c>
      <c r="S123" s="2" t="str">
        <f>IF(PI_For!C123="","",PI_For!C123)</f>
        <v/>
      </c>
    </row>
    <row r="124" spans="2:19" ht="35.1" customHeight="1" thickTop="1" thickBot="1">
      <c r="B124" s="76" t="str">
        <f t="shared" si="3"/>
        <v/>
      </c>
      <c r="C124" s="35"/>
      <c r="D124" s="12"/>
      <c r="E124" s="12"/>
      <c r="F124" s="82"/>
      <c r="G124" s="36"/>
      <c r="H124" s="33"/>
      <c r="I124" s="12"/>
      <c r="J124" s="67"/>
      <c r="K124" s="43" t="str">
        <f>IFERROR(VLOOKUP(D124,PG!$D$7:$N$1006,11,FALSE),"")</f>
        <v/>
      </c>
      <c r="L124" s="42">
        <f t="shared" si="4"/>
        <v>0</v>
      </c>
      <c r="Q124" s="2" t="str">
        <f>IF(PG!D124="","",PG!D124)</f>
        <v/>
      </c>
      <c r="R124" s="2" t="str">
        <f>IF(PI_Pro!C124="","",PI_Pro!C124)</f>
        <v/>
      </c>
      <c r="S124" s="2" t="str">
        <f>IF(PI_For!C124="","",PI_For!C124)</f>
        <v/>
      </c>
    </row>
    <row r="125" spans="2:19" ht="35.1" customHeight="1" thickTop="1" thickBot="1">
      <c r="B125" s="76" t="str">
        <f t="shared" si="3"/>
        <v/>
      </c>
      <c r="C125" s="35"/>
      <c r="D125" s="12"/>
      <c r="E125" s="12"/>
      <c r="F125" s="82"/>
      <c r="G125" s="36"/>
      <c r="H125" s="33"/>
      <c r="I125" s="12"/>
      <c r="J125" s="67"/>
      <c r="K125" s="43" t="str">
        <f>IFERROR(VLOOKUP(D125,PG!$D$7:$N$1006,11,FALSE),"")</f>
        <v/>
      </c>
      <c r="L125" s="42">
        <f t="shared" si="4"/>
        <v>0</v>
      </c>
      <c r="Q125" s="2" t="str">
        <f>IF(PG!D125="","",PG!D125)</f>
        <v/>
      </c>
      <c r="R125" s="2" t="str">
        <f>IF(PI_Pro!C125="","",PI_Pro!C125)</f>
        <v/>
      </c>
      <c r="S125" s="2" t="str">
        <f>IF(PI_For!C125="","",PI_For!C125)</f>
        <v/>
      </c>
    </row>
    <row r="126" spans="2:19" ht="35.1" customHeight="1" thickTop="1" thickBot="1">
      <c r="B126" s="76" t="str">
        <f t="shared" si="3"/>
        <v/>
      </c>
      <c r="C126" s="35"/>
      <c r="D126" s="12"/>
      <c r="E126" s="12"/>
      <c r="F126" s="82"/>
      <c r="G126" s="36"/>
      <c r="H126" s="33"/>
      <c r="I126" s="12"/>
      <c r="J126" s="67"/>
      <c r="K126" s="43" t="str">
        <f>IFERROR(VLOOKUP(D126,PG!$D$7:$N$1006,11,FALSE),"")</f>
        <v/>
      </c>
      <c r="L126" s="42">
        <f t="shared" si="4"/>
        <v>0</v>
      </c>
      <c r="Q126" s="2" t="str">
        <f>IF(PG!D126="","",PG!D126)</f>
        <v/>
      </c>
      <c r="R126" s="2" t="str">
        <f>IF(PI_Pro!C126="","",PI_Pro!C126)</f>
        <v/>
      </c>
      <c r="S126" s="2" t="str">
        <f>IF(PI_For!C126="","",PI_For!C126)</f>
        <v/>
      </c>
    </row>
    <row r="127" spans="2:19" ht="35.1" customHeight="1" thickTop="1" thickBot="1">
      <c r="B127" s="76" t="str">
        <f t="shared" si="3"/>
        <v/>
      </c>
      <c r="C127" s="35"/>
      <c r="D127" s="12"/>
      <c r="E127" s="12"/>
      <c r="F127" s="82"/>
      <c r="G127" s="36"/>
      <c r="H127" s="33"/>
      <c r="I127" s="12"/>
      <c r="J127" s="67"/>
      <c r="K127" s="43" t="str">
        <f>IFERROR(VLOOKUP(D127,PG!$D$7:$N$1006,11,FALSE),"")</f>
        <v/>
      </c>
      <c r="L127" s="42">
        <f t="shared" si="4"/>
        <v>0</v>
      </c>
      <c r="Q127" s="2" t="str">
        <f>IF(PG!D127="","",PG!D127)</f>
        <v/>
      </c>
      <c r="R127" s="2" t="str">
        <f>IF(PI_Pro!C127="","",PI_Pro!C127)</f>
        <v/>
      </c>
      <c r="S127" s="2" t="str">
        <f>IF(PI_For!C127="","",PI_For!C127)</f>
        <v/>
      </c>
    </row>
    <row r="128" spans="2:19" ht="35.1" customHeight="1" thickTop="1" thickBot="1">
      <c r="B128" s="76" t="str">
        <f t="shared" si="3"/>
        <v/>
      </c>
      <c r="C128" s="35"/>
      <c r="D128" s="12"/>
      <c r="E128" s="12"/>
      <c r="F128" s="82"/>
      <c r="G128" s="36"/>
      <c r="H128" s="33"/>
      <c r="I128" s="12"/>
      <c r="J128" s="67"/>
      <c r="K128" s="43" t="str">
        <f>IFERROR(VLOOKUP(D128,PG!$D$7:$N$1006,11,FALSE),"")</f>
        <v/>
      </c>
      <c r="L128" s="42">
        <f t="shared" si="4"/>
        <v>0</v>
      </c>
      <c r="Q128" s="2" t="str">
        <f>IF(PG!D128="","",PG!D128)</f>
        <v/>
      </c>
      <c r="R128" s="2" t="str">
        <f>IF(PI_Pro!C128="","",PI_Pro!C128)</f>
        <v/>
      </c>
      <c r="S128" s="2" t="str">
        <f>IF(PI_For!C128="","",PI_For!C128)</f>
        <v/>
      </c>
    </row>
    <row r="129" spans="2:19" ht="35.1" customHeight="1" thickTop="1" thickBot="1">
      <c r="B129" s="76" t="str">
        <f t="shared" si="3"/>
        <v/>
      </c>
      <c r="C129" s="35"/>
      <c r="D129" s="12"/>
      <c r="E129" s="12"/>
      <c r="F129" s="82"/>
      <c r="G129" s="36"/>
      <c r="H129" s="33"/>
      <c r="I129" s="12"/>
      <c r="J129" s="67"/>
      <c r="K129" s="43" t="str">
        <f>IFERROR(VLOOKUP(D129,PG!$D$7:$N$1006,11,FALSE),"")</f>
        <v/>
      </c>
      <c r="L129" s="42">
        <f t="shared" si="4"/>
        <v>0</v>
      </c>
      <c r="Q129" s="2" t="str">
        <f>IF(PG!D129="","",PG!D129)</f>
        <v/>
      </c>
      <c r="R129" s="2" t="str">
        <f>IF(PI_Pro!C129="","",PI_Pro!C129)</f>
        <v/>
      </c>
      <c r="S129" s="2" t="str">
        <f>IF(PI_For!C129="","",PI_For!C129)</f>
        <v/>
      </c>
    </row>
    <row r="130" spans="2:19" ht="35.1" customHeight="1" thickTop="1" thickBot="1">
      <c r="B130" s="76" t="str">
        <f t="shared" si="3"/>
        <v/>
      </c>
      <c r="C130" s="35"/>
      <c r="D130" s="12"/>
      <c r="E130" s="12"/>
      <c r="F130" s="82"/>
      <c r="G130" s="36"/>
      <c r="H130" s="33"/>
      <c r="I130" s="12"/>
      <c r="J130" s="67"/>
      <c r="K130" s="43" t="str">
        <f>IFERROR(VLOOKUP(D130,PG!$D$7:$N$1006,11,FALSE),"")</f>
        <v/>
      </c>
      <c r="L130" s="42">
        <f t="shared" si="4"/>
        <v>0</v>
      </c>
      <c r="Q130" s="2" t="str">
        <f>IF(PG!D130="","",PG!D130)</f>
        <v/>
      </c>
      <c r="R130" s="2" t="str">
        <f>IF(PI_Pro!C130="","",PI_Pro!C130)</f>
        <v/>
      </c>
      <c r="S130" s="2" t="str">
        <f>IF(PI_For!C130="","",PI_For!C130)</f>
        <v/>
      </c>
    </row>
    <row r="131" spans="2:19" ht="35.1" customHeight="1" thickTop="1" thickBot="1">
      <c r="B131" s="76" t="str">
        <f t="shared" si="3"/>
        <v/>
      </c>
      <c r="C131" s="35"/>
      <c r="D131" s="12"/>
      <c r="E131" s="12"/>
      <c r="F131" s="82"/>
      <c r="G131" s="36"/>
      <c r="H131" s="33"/>
      <c r="I131" s="12"/>
      <c r="J131" s="67"/>
      <c r="K131" s="43" t="str">
        <f>IFERROR(VLOOKUP(D131,PG!$D$7:$N$1006,11,FALSE),"")</f>
        <v/>
      </c>
      <c r="L131" s="42">
        <f t="shared" si="4"/>
        <v>0</v>
      </c>
      <c r="Q131" s="2" t="str">
        <f>IF(PG!D131="","",PG!D131)</f>
        <v/>
      </c>
      <c r="R131" s="2" t="str">
        <f>IF(PI_Pro!C131="","",PI_Pro!C131)</f>
        <v/>
      </c>
      <c r="S131" s="2" t="str">
        <f>IF(PI_For!C131="","",PI_For!C131)</f>
        <v/>
      </c>
    </row>
    <row r="132" spans="2:19" ht="35.1" customHeight="1" thickTop="1" thickBot="1">
      <c r="B132" s="76" t="str">
        <f t="shared" si="3"/>
        <v/>
      </c>
      <c r="C132" s="35"/>
      <c r="D132" s="12"/>
      <c r="E132" s="12"/>
      <c r="F132" s="82"/>
      <c r="G132" s="36"/>
      <c r="H132" s="33"/>
      <c r="I132" s="12"/>
      <c r="J132" s="67"/>
      <c r="K132" s="43" t="str">
        <f>IFERROR(VLOOKUP(D132,PG!$D$7:$N$1006,11,FALSE),"")</f>
        <v/>
      </c>
      <c r="L132" s="42">
        <f t="shared" si="4"/>
        <v>0</v>
      </c>
      <c r="Q132" s="2" t="str">
        <f>IF(PG!D132="","",PG!D132)</f>
        <v/>
      </c>
      <c r="R132" s="2" t="str">
        <f>IF(PI_Pro!C132="","",PI_Pro!C132)</f>
        <v/>
      </c>
      <c r="S132" s="2" t="str">
        <f>IF(PI_For!C132="","",PI_For!C132)</f>
        <v/>
      </c>
    </row>
    <row r="133" spans="2:19" ht="35.1" customHeight="1" thickTop="1" thickBot="1">
      <c r="B133" s="76" t="str">
        <f t="shared" si="3"/>
        <v/>
      </c>
      <c r="C133" s="35"/>
      <c r="D133" s="12"/>
      <c r="E133" s="12"/>
      <c r="F133" s="82"/>
      <c r="G133" s="36"/>
      <c r="H133" s="33"/>
      <c r="I133" s="12"/>
      <c r="J133" s="67"/>
      <c r="K133" s="43" t="str">
        <f>IFERROR(VLOOKUP(D133,PG!$D$7:$N$1006,11,FALSE),"")</f>
        <v/>
      </c>
      <c r="L133" s="42">
        <f t="shared" si="4"/>
        <v>0</v>
      </c>
      <c r="Q133" s="2" t="str">
        <f>IF(PG!D133="","",PG!D133)</f>
        <v/>
      </c>
      <c r="R133" s="2" t="str">
        <f>IF(PI_Pro!C133="","",PI_Pro!C133)</f>
        <v/>
      </c>
      <c r="S133" s="2" t="str">
        <f>IF(PI_For!C133="","",PI_For!C133)</f>
        <v/>
      </c>
    </row>
    <row r="134" spans="2:19" ht="35.1" customHeight="1" thickTop="1" thickBot="1">
      <c r="B134" s="76" t="str">
        <f t="shared" si="3"/>
        <v/>
      </c>
      <c r="C134" s="35"/>
      <c r="D134" s="12"/>
      <c r="E134" s="12"/>
      <c r="F134" s="82"/>
      <c r="G134" s="36"/>
      <c r="H134" s="33"/>
      <c r="I134" s="12"/>
      <c r="J134" s="67"/>
      <c r="K134" s="43" t="str">
        <f>IFERROR(VLOOKUP(D134,PG!$D$7:$N$1006,11,FALSE),"")</f>
        <v/>
      </c>
      <c r="L134" s="42">
        <f t="shared" si="4"/>
        <v>0</v>
      </c>
      <c r="Q134" s="2" t="str">
        <f>IF(PG!D134="","",PG!D134)</f>
        <v/>
      </c>
      <c r="R134" s="2" t="str">
        <f>IF(PI_Pro!C134="","",PI_Pro!C134)</f>
        <v/>
      </c>
      <c r="S134" s="2" t="str">
        <f>IF(PI_For!C134="","",PI_For!C134)</f>
        <v/>
      </c>
    </row>
    <row r="135" spans="2:19" ht="35.1" customHeight="1" thickTop="1" thickBot="1">
      <c r="B135" s="76" t="str">
        <f t="shared" si="3"/>
        <v/>
      </c>
      <c r="C135" s="35"/>
      <c r="D135" s="12"/>
      <c r="E135" s="12"/>
      <c r="F135" s="82"/>
      <c r="G135" s="36"/>
      <c r="H135" s="33"/>
      <c r="I135" s="12"/>
      <c r="J135" s="67"/>
      <c r="K135" s="43" t="str">
        <f>IFERROR(VLOOKUP(D135,PG!$D$7:$N$1006,11,FALSE),"")</f>
        <v/>
      </c>
      <c r="L135" s="42">
        <f t="shared" si="4"/>
        <v>0</v>
      </c>
      <c r="Q135" s="2" t="str">
        <f>IF(PG!D135="","",PG!D135)</f>
        <v/>
      </c>
      <c r="R135" s="2" t="str">
        <f>IF(PI_Pro!C135="","",PI_Pro!C135)</f>
        <v/>
      </c>
      <c r="S135" s="2" t="str">
        <f>IF(PI_For!C135="","",PI_For!C135)</f>
        <v/>
      </c>
    </row>
    <row r="136" spans="2:19" ht="35.1" customHeight="1" thickTop="1" thickBot="1">
      <c r="B136" s="76" t="str">
        <f t="shared" ref="B136:B199" si="5">IF(C136="","",MONTH(C136))</f>
        <v/>
      </c>
      <c r="C136" s="35"/>
      <c r="D136" s="12"/>
      <c r="E136" s="12"/>
      <c r="F136" s="82"/>
      <c r="G136" s="36"/>
      <c r="H136" s="33"/>
      <c r="I136" s="12"/>
      <c r="J136" s="67"/>
      <c r="K136" s="43" t="str">
        <f>IFERROR(VLOOKUP(D136,PG!$D$7:$N$1006,11,FALSE),"")</f>
        <v/>
      </c>
      <c r="L136" s="42">
        <f t="shared" si="4"/>
        <v>0</v>
      </c>
      <c r="Q136" s="2" t="str">
        <f>IF(PG!D136="","",PG!D136)</f>
        <v/>
      </c>
      <c r="R136" s="2" t="str">
        <f>IF(PI_Pro!C136="","",PI_Pro!C136)</f>
        <v/>
      </c>
      <c r="S136" s="2" t="str">
        <f>IF(PI_For!C136="","",PI_For!C136)</f>
        <v/>
      </c>
    </row>
    <row r="137" spans="2:19" ht="35.1" customHeight="1" thickTop="1" thickBot="1">
      <c r="B137" s="76" t="str">
        <f t="shared" si="5"/>
        <v/>
      </c>
      <c r="C137" s="35"/>
      <c r="D137" s="12"/>
      <c r="E137" s="12"/>
      <c r="F137" s="82"/>
      <c r="G137" s="36"/>
      <c r="H137" s="33"/>
      <c r="I137" s="12"/>
      <c r="J137" s="67"/>
      <c r="K137" s="43" t="str">
        <f>IFERROR(VLOOKUP(D137,PG!$D$7:$N$1006,11,FALSE),"")</f>
        <v/>
      </c>
      <c r="L137" s="42">
        <f t="shared" si="4"/>
        <v>0</v>
      </c>
      <c r="Q137" s="2" t="str">
        <f>IF(PG!D137="","",PG!D137)</f>
        <v/>
      </c>
      <c r="R137" s="2" t="str">
        <f>IF(PI_Pro!C137="","",PI_Pro!C137)</f>
        <v/>
      </c>
      <c r="S137" s="2" t="str">
        <f>IF(PI_For!C137="","",PI_For!C137)</f>
        <v/>
      </c>
    </row>
    <row r="138" spans="2:19" ht="35.1" customHeight="1" thickTop="1" thickBot="1">
      <c r="B138" s="76" t="str">
        <f t="shared" si="5"/>
        <v/>
      </c>
      <c r="C138" s="35"/>
      <c r="D138" s="12"/>
      <c r="E138" s="12"/>
      <c r="F138" s="82"/>
      <c r="G138" s="36"/>
      <c r="H138" s="33"/>
      <c r="I138" s="12"/>
      <c r="J138" s="67"/>
      <c r="K138" s="43" t="str">
        <f>IFERROR(VLOOKUP(D138,PG!$D$7:$N$1006,11,FALSE),"")</f>
        <v/>
      </c>
      <c r="L138" s="42">
        <f t="shared" si="4"/>
        <v>0</v>
      </c>
      <c r="Q138" s="2" t="str">
        <f>IF(PG!D138="","",PG!D138)</f>
        <v/>
      </c>
      <c r="R138" s="2" t="str">
        <f>IF(PI_Pro!C138="","",PI_Pro!C138)</f>
        <v/>
      </c>
      <c r="S138" s="2" t="str">
        <f>IF(PI_For!C138="","",PI_For!C138)</f>
        <v/>
      </c>
    </row>
    <row r="139" spans="2:19" ht="35.1" customHeight="1" thickTop="1" thickBot="1">
      <c r="B139" s="76" t="str">
        <f t="shared" si="5"/>
        <v/>
      </c>
      <c r="C139" s="35"/>
      <c r="D139" s="12"/>
      <c r="E139" s="12"/>
      <c r="F139" s="82"/>
      <c r="G139" s="36"/>
      <c r="H139" s="33"/>
      <c r="I139" s="12"/>
      <c r="J139" s="67"/>
      <c r="K139" s="43" t="str">
        <f>IFERROR(VLOOKUP(D139,PG!$D$7:$N$1006,11,FALSE),"")</f>
        <v/>
      </c>
      <c r="L139" s="42">
        <f t="shared" si="4"/>
        <v>0</v>
      </c>
      <c r="Q139" s="2" t="str">
        <f>IF(PG!D139="","",PG!D139)</f>
        <v/>
      </c>
      <c r="R139" s="2" t="str">
        <f>IF(PI_Pro!C139="","",PI_Pro!C139)</f>
        <v/>
      </c>
      <c r="S139" s="2" t="str">
        <f>IF(PI_For!C139="","",PI_For!C139)</f>
        <v/>
      </c>
    </row>
    <row r="140" spans="2:19" ht="35.1" customHeight="1" thickTop="1" thickBot="1">
      <c r="B140" s="76" t="str">
        <f t="shared" si="5"/>
        <v/>
      </c>
      <c r="C140" s="35"/>
      <c r="D140" s="12"/>
      <c r="E140" s="12"/>
      <c r="F140" s="82"/>
      <c r="G140" s="36"/>
      <c r="H140" s="33"/>
      <c r="I140" s="12"/>
      <c r="J140" s="67"/>
      <c r="K140" s="43" t="str">
        <f>IFERROR(VLOOKUP(D140,PG!$D$7:$N$1006,11,FALSE),"")</f>
        <v/>
      </c>
      <c r="L140" s="42">
        <f t="shared" si="4"/>
        <v>0</v>
      </c>
      <c r="Q140" s="2" t="str">
        <f>IF(PG!D140="","",PG!D140)</f>
        <v/>
      </c>
      <c r="R140" s="2" t="str">
        <f>IF(PI_Pro!C140="","",PI_Pro!C140)</f>
        <v/>
      </c>
      <c r="S140" s="2" t="str">
        <f>IF(PI_For!C140="","",PI_For!C140)</f>
        <v/>
      </c>
    </row>
    <row r="141" spans="2:19" ht="35.1" customHeight="1" thickTop="1" thickBot="1">
      <c r="B141" s="76" t="str">
        <f t="shared" si="5"/>
        <v/>
      </c>
      <c r="C141" s="35"/>
      <c r="D141" s="12"/>
      <c r="E141" s="12"/>
      <c r="F141" s="82"/>
      <c r="G141" s="36"/>
      <c r="H141" s="33"/>
      <c r="I141" s="12"/>
      <c r="J141" s="67"/>
      <c r="K141" s="43" t="str">
        <f>IFERROR(VLOOKUP(D141,PG!$D$7:$N$1006,11,FALSE),"")</f>
        <v/>
      </c>
      <c r="L141" s="42">
        <f t="shared" si="4"/>
        <v>0</v>
      </c>
      <c r="Q141" s="2" t="str">
        <f>IF(PG!D141="","",PG!D141)</f>
        <v/>
      </c>
      <c r="R141" s="2" t="str">
        <f>IF(PI_Pro!C141="","",PI_Pro!C141)</f>
        <v/>
      </c>
      <c r="S141" s="2" t="str">
        <f>IF(PI_For!C141="","",PI_For!C141)</f>
        <v/>
      </c>
    </row>
    <row r="142" spans="2:19" ht="35.1" customHeight="1" thickTop="1" thickBot="1">
      <c r="B142" s="76" t="str">
        <f t="shared" si="5"/>
        <v/>
      </c>
      <c r="C142" s="35"/>
      <c r="D142" s="12"/>
      <c r="E142" s="12"/>
      <c r="F142" s="82"/>
      <c r="G142" s="36"/>
      <c r="H142" s="33"/>
      <c r="I142" s="12"/>
      <c r="J142" s="67"/>
      <c r="K142" s="43" t="str">
        <f>IFERROR(VLOOKUP(D142,PG!$D$7:$N$1006,11,FALSE),"")</f>
        <v/>
      </c>
      <c r="L142" s="42">
        <f t="shared" si="4"/>
        <v>0</v>
      </c>
      <c r="Q142" s="2" t="str">
        <f>IF(PG!D142="","",PG!D142)</f>
        <v/>
      </c>
      <c r="R142" s="2" t="str">
        <f>IF(PI_Pro!C142="","",PI_Pro!C142)</f>
        <v/>
      </c>
      <c r="S142" s="2" t="str">
        <f>IF(PI_For!C142="","",PI_For!C142)</f>
        <v/>
      </c>
    </row>
    <row r="143" spans="2:19" ht="35.1" customHeight="1" thickTop="1" thickBot="1">
      <c r="B143" s="76" t="str">
        <f t="shared" si="5"/>
        <v/>
      </c>
      <c r="C143" s="35"/>
      <c r="D143" s="12"/>
      <c r="E143" s="12"/>
      <c r="F143" s="82"/>
      <c r="G143" s="36"/>
      <c r="H143" s="33"/>
      <c r="I143" s="12"/>
      <c r="J143" s="67"/>
      <c r="K143" s="43" t="str">
        <f>IFERROR(VLOOKUP(D143,PG!$D$7:$N$1006,11,FALSE),"")</f>
        <v/>
      </c>
      <c r="L143" s="42">
        <f t="shared" si="4"/>
        <v>0</v>
      </c>
      <c r="Q143" s="2" t="str">
        <f>IF(PG!D143="","",PG!D143)</f>
        <v/>
      </c>
      <c r="R143" s="2" t="str">
        <f>IF(PI_Pro!C143="","",PI_Pro!C143)</f>
        <v/>
      </c>
      <c r="S143" s="2" t="str">
        <f>IF(PI_For!C143="","",PI_For!C143)</f>
        <v/>
      </c>
    </row>
    <row r="144" spans="2:19" ht="35.1" customHeight="1" thickTop="1" thickBot="1">
      <c r="B144" s="76" t="str">
        <f t="shared" si="5"/>
        <v/>
      </c>
      <c r="C144" s="35"/>
      <c r="D144" s="12"/>
      <c r="E144" s="12"/>
      <c r="F144" s="82"/>
      <c r="G144" s="36"/>
      <c r="H144" s="33"/>
      <c r="I144" s="12"/>
      <c r="J144" s="67"/>
      <c r="K144" s="43" t="str">
        <f>IFERROR(VLOOKUP(D144,PG!$D$7:$N$1006,11,FALSE),"")</f>
        <v/>
      </c>
      <c r="L144" s="42">
        <f t="shared" si="4"/>
        <v>0</v>
      </c>
      <c r="Q144" s="2" t="str">
        <f>IF(PG!D144="","",PG!D144)</f>
        <v/>
      </c>
      <c r="R144" s="2" t="str">
        <f>IF(PI_Pro!C144="","",PI_Pro!C144)</f>
        <v/>
      </c>
      <c r="S144" s="2" t="str">
        <f>IF(PI_For!C144="","",PI_For!C144)</f>
        <v/>
      </c>
    </row>
    <row r="145" spans="2:19" ht="35.1" customHeight="1" thickTop="1" thickBot="1">
      <c r="B145" s="76" t="str">
        <f t="shared" si="5"/>
        <v/>
      </c>
      <c r="C145" s="35"/>
      <c r="D145" s="12"/>
      <c r="E145" s="12"/>
      <c r="F145" s="82"/>
      <c r="G145" s="36"/>
      <c r="H145" s="33"/>
      <c r="I145" s="12"/>
      <c r="J145" s="67"/>
      <c r="K145" s="43" t="str">
        <f>IFERROR(VLOOKUP(D145,PG!$D$7:$N$1006,11,FALSE),"")</f>
        <v/>
      </c>
      <c r="L145" s="42">
        <f t="shared" si="4"/>
        <v>0</v>
      </c>
      <c r="Q145" s="2" t="str">
        <f>IF(PG!D145="","",PG!D145)</f>
        <v/>
      </c>
      <c r="R145" s="2" t="str">
        <f>IF(PI_Pro!C145="","",PI_Pro!C145)</f>
        <v/>
      </c>
      <c r="S145" s="2" t="str">
        <f>IF(PI_For!C145="","",PI_For!C145)</f>
        <v/>
      </c>
    </row>
    <row r="146" spans="2:19" ht="35.1" customHeight="1" thickTop="1" thickBot="1">
      <c r="B146" s="76" t="str">
        <f t="shared" si="5"/>
        <v/>
      </c>
      <c r="C146" s="35"/>
      <c r="D146" s="12"/>
      <c r="E146" s="12"/>
      <c r="F146" s="82"/>
      <c r="G146" s="36"/>
      <c r="H146" s="33"/>
      <c r="I146" s="12"/>
      <c r="J146" s="67"/>
      <c r="K146" s="43" t="str">
        <f>IFERROR(VLOOKUP(D146,PG!$D$7:$N$1006,11,FALSE),"")</f>
        <v/>
      </c>
      <c r="L146" s="42">
        <f t="shared" ref="L146:L209" si="6">IFERROR(G146*H146,0)</f>
        <v>0</v>
      </c>
      <c r="Q146" s="2" t="str">
        <f>IF(PG!D146="","",PG!D146)</f>
        <v/>
      </c>
      <c r="R146" s="2" t="str">
        <f>IF(PI_Pro!C146="","",PI_Pro!C146)</f>
        <v/>
      </c>
      <c r="S146" s="2" t="str">
        <f>IF(PI_For!C146="","",PI_For!C146)</f>
        <v/>
      </c>
    </row>
    <row r="147" spans="2:19" ht="35.1" customHeight="1" thickTop="1" thickBot="1">
      <c r="B147" s="76" t="str">
        <f t="shared" si="5"/>
        <v/>
      </c>
      <c r="C147" s="35"/>
      <c r="D147" s="12"/>
      <c r="E147" s="12"/>
      <c r="F147" s="82"/>
      <c r="G147" s="36"/>
      <c r="H147" s="33"/>
      <c r="I147" s="12"/>
      <c r="J147" s="67"/>
      <c r="K147" s="43" t="str">
        <f>IFERROR(VLOOKUP(D147,PG!$D$7:$N$1006,11,FALSE),"")</f>
        <v/>
      </c>
      <c r="L147" s="42">
        <f t="shared" si="6"/>
        <v>0</v>
      </c>
      <c r="Q147" s="2" t="str">
        <f>IF(PG!D147="","",PG!D147)</f>
        <v/>
      </c>
      <c r="R147" s="2" t="str">
        <f>IF(PI_Pro!C147="","",PI_Pro!C147)</f>
        <v/>
      </c>
      <c r="S147" s="2" t="str">
        <f>IF(PI_For!C147="","",PI_For!C147)</f>
        <v/>
      </c>
    </row>
    <row r="148" spans="2:19" ht="35.1" customHeight="1" thickTop="1" thickBot="1">
      <c r="B148" s="76" t="str">
        <f t="shared" si="5"/>
        <v/>
      </c>
      <c r="C148" s="35"/>
      <c r="D148" s="12"/>
      <c r="E148" s="12"/>
      <c r="F148" s="82"/>
      <c r="G148" s="36"/>
      <c r="H148" s="33"/>
      <c r="I148" s="12"/>
      <c r="J148" s="67"/>
      <c r="K148" s="43" t="str">
        <f>IFERROR(VLOOKUP(D148,PG!$D$7:$N$1006,11,FALSE),"")</f>
        <v/>
      </c>
      <c r="L148" s="42">
        <f t="shared" si="6"/>
        <v>0</v>
      </c>
      <c r="Q148" s="2" t="str">
        <f>IF(PG!D148="","",PG!D148)</f>
        <v/>
      </c>
      <c r="R148" s="2" t="str">
        <f>IF(PI_Pro!C148="","",PI_Pro!C148)</f>
        <v/>
      </c>
      <c r="S148" s="2" t="str">
        <f>IF(PI_For!C148="","",PI_For!C148)</f>
        <v/>
      </c>
    </row>
    <row r="149" spans="2:19" ht="35.1" customHeight="1" thickTop="1" thickBot="1">
      <c r="B149" s="76" t="str">
        <f t="shared" si="5"/>
        <v/>
      </c>
      <c r="C149" s="35"/>
      <c r="D149" s="12"/>
      <c r="E149" s="12"/>
      <c r="F149" s="82"/>
      <c r="G149" s="36"/>
      <c r="H149" s="33"/>
      <c r="I149" s="12"/>
      <c r="J149" s="67"/>
      <c r="K149" s="43" t="str">
        <f>IFERROR(VLOOKUP(D149,PG!$D$7:$N$1006,11,FALSE),"")</f>
        <v/>
      </c>
      <c r="L149" s="42">
        <f t="shared" si="6"/>
        <v>0</v>
      </c>
      <c r="Q149" s="2" t="str">
        <f>IF(PG!D149="","",PG!D149)</f>
        <v/>
      </c>
      <c r="R149" s="2" t="str">
        <f>IF(PI_Pro!C149="","",PI_Pro!C149)</f>
        <v/>
      </c>
      <c r="S149" s="2" t="str">
        <f>IF(PI_For!C149="","",PI_For!C149)</f>
        <v/>
      </c>
    </row>
    <row r="150" spans="2:19" ht="35.1" customHeight="1" thickTop="1" thickBot="1">
      <c r="B150" s="76" t="str">
        <f t="shared" si="5"/>
        <v/>
      </c>
      <c r="C150" s="35"/>
      <c r="D150" s="12"/>
      <c r="E150" s="12"/>
      <c r="F150" s="82"/>
      <c r="G150" s="36"/>
      <c r="H150" s="33"/>
      <c r="I150" s="12"/>
      <c r="J150" s="67"/>
      <c r="K150" s="43" t="str">
        <f>IFERROR(VLOOKUP(D150,PG!$D$7:$N$1006,11,FALSE),"")</f>
        <v/>
      </c>
      <c r="L150" s="42">
        <f t="shared" si="6"/>
        <v>0</v>
      </c>
      <c r="Q150" s="2" t="str">
        <f>IF(PG!D150="","",PG!D150)</f>
        <v/>
      </c>
      <c r="R150" s="2" t="str">
        <f>IF(PI_Pro!C150="","",PI_Pro!C150)</f>
        <v/>
      </c>
      <c r="S150" s="2" t="str">
        <f>IF(PI_For!C150="","",PI_For!C150)</f>
        <v/>
      </c>
    </row>
    <row r="151" spans="2:19" ht="35.1" customHeight="1" thickTop="1" thickBot="1">
      <c r="B151" s="76" t="str">
        <f t="shared" si="5"/>
        <v/>
      </c>
      <c r="C151" s="35"/>
      <c r="D151" s="12"/>
      <c r="E151" s="12"/>
      <c r="F151" s="82"/>
      <c r="G151" s="36"/>
      <c r="H151" s="33"/>
      <c r="I151" s="12"/>
      <c r="J151" s="67"/>
      <c r="K151" s="43" t="str">
        <f>IFERROR(VLOOKUP(D151,PG!$D$7:$N$1006,11,FALSE),"")</f>
        <v/>
      </c>
      <c r="L151" s="42">
        <f t="shared" si="6"/>
        <v>0</v>
      </c>
      <c r="Q151" s="2" t="str">
        <f>IF(PG!D151="","",PG!D151)</f>
        <v/>
      </c>
      <c r="R151" s="2" t="str">
        <f>IF(PI_Pro!C151="","",PI_Pro!C151)</f>
        <v/>
      </c>
      <c r="S151" s="2" t="str">
        <f>IF(PI_For!C151="","",PI_For!C151)</f>
        <v/>
      </c>
    </row>
    <row r="152" spans="2:19" ht="35.1" customHeight="1" thickTop="1" thickBot="1">
      <c r="B152" s="76" t="str">
        <f t="shared" si="5"/>
        <v/>
      </c>
      <c r="C152" s="35"/>
      <c r="D152" s="12"/>
      <c r="E152" s="12"/>
      <c r="F152" s="82"/>
      <c r="G152" s="36"/>
      <c r="H152" s="33"/>
      <c r="I152" s="12"/>
      <c r="J152" s="67"/>
      <c r="K152" s="43" t="str">
        <f>IFERROR(VLOOKUP(D152,PG!$D$7:$N$1006,11,FALSE),"")</f>
        <v/>
      </c>
      <c r="L152" s="42">
        <f t="shared" si="6"/>
        <v>0</v>
      </c>
      <c r="Q152" s="2" t="str">
        <f>IF(PG!D152="","",PG!D152)</f>
        <v/>
      </c>
      <c r="R152" s="2" t="str">
        <f>IF(PI_Pro!C152="","",PI_Pro!C152)</f>
        <v/>
      </c>
      <c r="S152" s="2" t="str">
        <f>IF(PI_For!C152="","",PI_For!C152)</f>
        <v/>
      </c>
    </row>
    <row r="153" spans="2:19" ht="35.1" customHeight="1" thickTop="1" thickBot="1">
      <c r="B153" s="76" t="str">
        <f t="shared" si="5"/>
        <v/>
      </c>
      <c r="C153" s="35"/>
      <c r="D153" s="12"/>
      <c r="E153" s="12"/>
      <c r="F153" s="82"/>
      <c r="G153" s="36"/>
      <c r="H153" s="33"/>
      <c r="I153" s="12"/>
      <c r="J153" s="67"/>
      <c r="K153" s="43" t="str">
        <f>IFERROR(VLOOKUP(D153,PG!$D$7:$N$1006,11,FALSE),"")</f>
        <v/>
      </c>
      <c r="L153" s="42">
        <f t="shared" si="6"/>
        <v>0</v>
      </c>
      <c r="Q153" s="2" t="str">
        <f>IF(PG!D153="","",PG!D153)</f>
        <v/>
      </c>
      <c r="R153" s="2" t="str">
        <f>IF(PI_Pro!C153="","",PI_Pro!C153)</f>
        <v/>
      </c>
      <c r="S153" s="2" t="str">
        <f>IF(PI_For!C153="","",PI_For!C153)</f>
        <v/>
      </c>
    </row>
    <row r="154" spans="2:19" ht="35.1" customHeight="1" thickTop="1" thickBot="1">
      <c r="B154" s="76" t="str">
        <f t="shared" si="5"/>
        <v/>
      </c>
      <c r="C154" s="35"/>
      <c r="D154" s="12"/>
      <c r="E154" s="12"/>
      <c r="F154" s="82"/>
      <c r="G154" s="36"/>
      <c r="H154" s="33"/>
      <c r="I154" s="12"/>
      <c r="J154" s="67"/>
      <c r="K154" s="43" t="str">
        <f>IFERROR(VLOOKUP(D154,PG!$D$7:$N$1006,11,FALSE),"")</f>
        <v/>
      </c>
      <c r="L154" s="42">
        <f t="shared" si="6"/>
        <v>0</v>
      </c>
      <c r="Q154" s="2" t="str">
        <f>IF(PG!D154="","",PG!D154)</f>
        <v/>
      </c>
      <c r="R154" s="2" t="str">
        <f>IF(PI_Pro!C154="","",PI_Pro!C154)</f>
        <v/>
      </c>
      <c r="S154" s="2" t="str">
        <f>IF(PI_For!C154="","",PI_For!C154)</f>
        <v/>
      </c>
    </row>
    <row r="155" spans="2:19" ht="35.1" customHeight="1" thickTop="1" thickBot="1">
      <c r="B155" s="76" t="str">
        <f t="shared" si="5"/>
        <v/>
      </c>
      <c r="C155" s="35"/>
      <c r="D155" s="12"/>
      <c r="E155" s="12"/>
      <c r="F155" s="82"/>
      <c r="G155" s="36"/>
      <c r="H155" s="33"/>
      <c r="I155" s="12"/>
      <c r="J155" s="67"/>
      <c r="K155" s="43" t="str">
        <f>IFERROR(VLOOKUP(D155,PG!$D$7:$N$1006,11,FALSE),"")</f>
        <v/>
      </c>
      <c r="L155" s="42">
        <f t="shared" si="6"/>
        <v>0</v>
      </c>
      <c r="Q155" s="2" t="str">
        <f>IF(PG!D155="","",PG!D155)</f>
        <v/>
      </c>
      <c r="R155" s="2" t="str">
        <f>IF(PI_Pro!C155="","",PI_Pro!C155)</f>
        <v/>
      </c>
      <c r="S155" s="2" t="str">
        <f>IF(PI_For!C155="","",PI_For!C155)</f>
        <v/>
      </c>
    </row>
    <row r="156" spans="2:19" ht="35.1" customHeight="1" thickTop="1" thickBot="1">
      <c r="B156" s="76" t="str">
        <f t="shared" si="5"/>
        <v/>
      </c>
      <c r="C156" s="35"/>
      <c r="D156" s="12"/>
      <c r="E156" s="12"/>
      <c r="F156" s="82"/>
      <c r="G156" s="36"/>
      <c r="H156" s="33"/>
      <c r="I156" s="12"/>
      <c r="J156" s="67"/>
      <c r="K156" s="43" t="str">
        <f>IFERROR(VLOOKUP(D156,PG!$D$7:$N$1006,11,FALSE),"")</f>
        <v/>
      </c>
      <c r="L156" s="42">
        <f t="shared" si="6"/>
        <v>0</v>
      </c>
      <c r="Q156" s="2" t="str">
        <f>IF(PG!D156="","",PG!D156)</f>
        <v/>
      </c>
      <c r="R156" s="2" t="str">
        <f>IF(PI_Pro!C156="","",PI_Pro!C156)</f>
        <v/>
      </c>
      <c r="S156" s="2" t="str">
        <f>IF(PI_For!C156="","",PI_For!C156)</f>
        <v/>
      </c>
    </row>
    <row r="157" spans="2:19" ht="35.1" customHeight="1" thickTop="1" thickBot="1">
      <c r="B157" s="76" t="str">
        <f t="shared" si="5"/>
        <v/>
      </c>
      <c r="C157" s="35"/>
      <c r="D157" s="12"/>
      <c r="E157" s="12"/>
      <c r="F157" s="82"/>
      <c r="G157" s="36"/>
      <c r="H157" s="33"/>
      <c r="I157" s="12"/>
      <c r="J157" s="67"/>
      <c r="K157" s="43" t="str">
        <f>IFERROR(VLOOKUP(D157,PG!$D$7:$N$1006,11,FALSE),"")</f>
        <v/>
      </c>
      <c r="L157" s="42">
        <f t="shared" si="6"/>
        <v>0</v>
      </c>
      <c r="Q157" s="2" t="str">
        <f>IF(PG!D157="","",PG!D157)</f>
        <v/>
      </c>
      <c r="R157" s="2" t="str">
        <f>IF(PI_Pro!C157="","",PI_Pro!C157)</f>
        <v/>
      </c>
      <c r="S157" s="2" t="str">
        <f>IF(PI_For!C157="","",PI_For!C157)</f>
        <v/>
      </c>
    </row>
    <row r="158" spans="2:19" ht="35.1" customHeight="1" thickTop="1" thickBot="1">
      <c r="B158" s="76" t="str">
        <f t="shared" si="5"/>
        <v/>
      </c>
      <c r="C158" s="35"/>
      <c r="D158" s="12"/>
      <c r="E158" s="12"/>
      <c r="F158" s="82"/>
      <c r="G158" s="36"/>
      <c r="H158" s="33"/>
      <c r="I158" s="12"/>
      <c r="J158" s="67"/>
      <c r="K158" s="43" t="str">
        <f>IFERROR(VLOOKUP(D158,PG!$D$7:$N$1006,11,FALSE),"")</f>
        <v/>
      </c>
      <c r="L158" s="42">
        <f t="shared" si="6"/>
        <v>0</v>
      </c>
      <c r="Q158" s="2" t="str">
        <f>IF(PG!D158="","",PG!D158)</f>
        <v/>
      </c>
      <c r="R158" s="2" t="str">
        <f>IF(PI_Pro!C158="","",PI_Pro!C158)</f>
        <v/>
      </c>
      <c r="S158" s="2" t="str">
        <f>IF(PI_For!C158="","",PI_For!C158)</f>
        <v/>
      </c>
    </row>
    <row r="159" spans="2:19" ht="35.1" customHeight="1" thickTop="1" thickBot="1">
      <c r="B159" s="76" t="str">
        <f t="shared" si="5"/>
        <v/>
      </c>
      <c r="C159" s="35"/>
      <c r="D159" s="12"/>
      <c r="E159" s="12"/>
      <c r="F159" s="82"/>
      <c r="G159" s="36"/>
      <c r="H159" s="33"/>
      <c r="I159" s="12"/>
      <c r="J159" s="67"/>
      <c r="K159" s="43" t="str">
        <f>IFERROR(VLOOKUP(D159,PG!$D$7:$N$1006,11,FALSE),"")</f>
        <v/>
      </c>
      <c r="L159" s="42">
        <f t="shared" si="6"/>
        <v>0</v>
      </c>
      <c r="Q159" s="2" t="str">
        <f>IF(PG!D159="","",PG!D159)</f>
        <v/>
      </c>
      <c r="R159" s="2" t="str">
        <f>IF(PI_Pro!C159="","",PI_Pro!C159)</f>
        <v/>
      </c>
      <c r="S159" s="2" t="str">
        <f>IF(PI_For!C159="","",PI_For!C159)</f>
        <v/>
      </c>
    </row>
    <row r="160" spans="2:19" ht="35.1" customHeight="1" thickTop="1" thickBot="1">
      <c r="B160" s="76" t="str">
        <f t="shared" si="5"/>
        <v/>
      </c>
      <c r="C160" s="35"/>
      <c r="D160" s="12"/>
      <c r="E160" s="12"/>
      <c r="F160" s="82"/>
      <c r="G160" s="36"/>
      <c r="H160" s="33"/>
      <c r="I160" s="12"/>
      <c r="J160" s="67"/>
      <c r="K160" s="43" t="str">
        <f>IFERROR(VLOOKUP(D160,PG!$D$7:$N$1006,11,FALSE),"")</f>
        <v/>
      </c>
      <c r="L160" s="42">
        <f t="shared" si="6"/>
        <v>0</v>
      </c>
      <c r="Q160" s="2" t="str">
        <f>IF(PG!D160="","",PG!D160)</f>
        <v/>
      </c>
      <c r="R160" s="2" t="str">
        <f>IF(PI_Pro!C160="","",PI_Pro!C160)</f>
        <v/>
      </c>
      <c r="S160" s="2" t="str">
        <f>IF(PI_For!C160="","",PI_For!C160)</f>
        <v/>
      </c>
    </row>
    <row r="161" spans="2:19" ht="35.1" customHeight="1" thickTop="1" thickBot="1">
      <c r="B161" s="76" t="str">
        <f t="shared" si="5"/>
        <v/>
      </c>
      <c r="C161" s="35"/>
      <c r="D161" s="12"/>
      <c r="E161" s="12"/>
      <c r="F161" s="82"/>
      <c r="G161" s="36"/>
      <c r="H161" s="33"/>
      <c r="I161" s="12"/>
      <c r="J161" s="67"/>
      <c r="K161" s="43" t="str">
        <f>IFERROR(VLOOKUP(D161,PG!$D$7:$N$1006,11,FALSE),"")</f>
        <v/>
      </c>
      <c r="L161" s="42">
        <f t="shared" si="6"/>
        <v>0</v>
      </c>
      <c r="Q161" s="2" t="str">
        <f>IF(PG!D161="","",PG!D161)</f>
        <v/>
      </c>
      <c r="R161" s="2" t="str">
        <f>IF(PI_Pro!C161="","",PI_Pro!C161)</f>
        <v/>
      </c>
      <c r="S161" s="2" t="str">
        <f>IF(PI_For!C161="","",PI_For!C161)</f>
        <v/>
      </c>
    </row>
    <row r="162" spans="2:19" ht="35.1" customHeight="1" thickTop="1" thickBot="1">
      <c r="B162" s="76" t="str">
        <f t="shared" si="5"/>
        <v/>
      </c>
      <c r="C162" s="35"/>
      <c r="D162" s="12"/>
      <c r="E162" s="12"/>
      <c r="F162" s="82"/>
      <c r="G162" s="36"/>
      <c r="H162" s="33"/>
      <c r="I162" s="12"/>
      <c r="J162" s="67"/>
      <c r="K162" s="43" t="str">
        <f>IFERROR(VLOOKUP(D162,PG!$D$7:$N$1006,11,FALSE),"")</f>
        <v/>
      </c>
      <c r="L162" s="42">
        <f t="shared" si="6"/>
        <v>0</v>
      </c>
      <c r="Q162" s="2" t="str">
        <f>IF(PG!D162="","",PG!D162)</f>
        <v/>
      </c>
      <c r="R162" s="2" t="str">
        <f>IF(PI_Pro!C162="","",PI_Pro!C162)</f>
        <v/>
      </c>
      <c r="S162" s="2" t="str">
        <f>IF(PI_For!C162="","",PI_For!C162)</f>
        <v/>
      </c>
    </row>
    <row r="163" spans="2:19" ht="35.1" customHeight="1" thickTop="1" thickBot="1">
      <c r="B163" s="76" t="str">
        <f t="shared" si="5"/>
        <v/>
      </c>
      <c r="C163" s="35"/>
      <c r="D163" s="12"/>
      <c r="E163" s="12"/>
      <c r="F163" s="82"/>
      <c r="G163" s="36"/>
      <c r="H163" s="33"/>
      <c r="I163" s="12"/>
      <c r="J163" s="67"/>
      <c r="K163" s="43" t="str">
        <f>IFERROR(VLOOKUP(D163,PG!$D$7:$N$1006,11,FALSE),"")</f>
        <v/>
      </c>
      <c r="L163" s="42">
        <f t="shared" si="6"/>
        <v>0</v>
      </c>
      <c r="Q163" s="2" t="str">
        <f>IF(PG!D163="","",PG!D163)</f>
        <v/>
      </c>
      <c r="R163" s="2" t="str">
        <f>IF(PI_Pro!C163="","",PI_Pro!C163)</f>
        <v/>
      </c>
      <c r="S163" s="2" t="str">
        <f>IF(PI_For!C163="","",PI_For!C163)</f>
        <v/>
      </c>
    </row>
    <row r="164" spans="2:19" ht="35.1" customHeight="1" thickTop="1" thickBot="1">
      <c r="B164" s="76" t="str">
        <f t="shared" si="5"/>
        <v/>
      </c>
      <c r="C164" s="35"/>
      <c r="D164" s="12"/>
      <c r="E164" s="12"/>
      <c r="F164" s="82"/>
      <c r="G164" s="36"/>
      <c r="H164" s="33"/>
      <c r="I164" s="12"/>
      <c r="J164" s="67"/>
      <c r="K164" s="43" t="str">
        <f>IFERROR(VLOOKUP(D164,PG!$D$7:$N$1006,11,FALSE),"")</f>
        <v/>
      </c>
      <c r="L164" s="42">
        <f t="shared" si="6"/>
        <v>0</v>
      </c>
      <c r="Q164" s="2" t="str">
        <f>IF(PG!D164="","",PG!D164)</f>
        <v/>
      </c>
      <c r="R164" s="2" t="str">
        <f>IF(PI_Pro!C164="","",PI_Pro!C164)</f>
        <v/>
      </c>
      <c r="S164" s="2" t="str">
        <f>IF(PI_For!C164="","",PI_For!C164)</f>
        <v/>
      </c>
    </row>
    <row r="165" spans="2:19" ht="35.1" customHeight="1" thickTop="1" thickBot="1">
      <c r="B165" s="76" t="str">
        <f t="shared" si="5"/>
        <v/>
      </c>
      <c r="C165" s="35"/>
      <c r="D165" s="12"/>
      <c r="E165" s="12"/>
      <c r="F165" s="82"/>
      <c r="G165" s="36"/>
      <c r="H165" s="33"/>
      <c r="I165" s="12"/>
      <c r="J165" s="67"/>
      <c r="K165" s="43" t="str">
        <f>IFERROR(VLOOKUP(D165,PG!$D$7:$N$1006,11,FALSE),"")</f>
        <v/>
      </c>
      <c r="L165" s="42">
        <f t="shared" si="6"/>
        <v>0</v>
      </c>
      <c r="Q165" s="2" t="str">
        <f>IF(PG!D165="","",PG!D165)</f>
        <v/>
      </c>
      <c r="R165" s="2" t="str">
        <f>IF(PI_Pro!C165="","",PI_Pro!C165)</f>
        <v/>
      </c>
      <c r="S165" s="2" t="str">
        <f>IF(PI_For!C165="","",PI_For!C165)</f>
        <v/>
      </c>
    </row>
    <row r="166" spans="2:19" ht="35.1" customHeight="1" thickTop="1" thickBot="1">
      <c r="B166" s="76" t="str">
        <f t="shared" si="5"/>
        <v/>
      </c>
      <c r="C166" s="35"/>
      <c r="D166" s="12"/>
      <c r="E166" s="12"/>
      <c r="F166" s="82"/>
      <c r="G166" s="36"/>
      <c r="H166" s="33"/>
      <c r="I166" s="12"/>
      <c r="J166" s="67"/>
      <c r="K166" s="43" t="str">
        <f>IFERROR(VLOOKUP(D166,PG!$D$7:$N$1006,11,FALSE),"")</f>
        <v/>
      </c>
      <c r="L166" s="42">
        <f t="shared" si="6"/>
        <v>0</v>
      </c>
      <c r="Q166" s="2" t="str">
        <f>IF(PG!D166="","",PG!D166)</f>
        <v/>
      </c>
      <c r="R166" s="2" t="str">
        <f>IF(PI_Pro!C166="","",PI_Pro!C166)</f>
        <v/>
      </c>
      <c r="S166" s="2" t="str">
        <f>IF(PI_For!C166="","",PI_For!C166)</f>
        <v/>
      </c>
    </row>
    <row r="167" spans="2:19" ht="35.1" customHeight="1" thickTop="1" thickBot="1">
      <c r="B167" s="76" t="str">
        <f t="shared" si="5"/>
        <v/>
      </c>
      <c r="C167" s="35"/>
      <c r="D167" s="12"/>
      <c r="E167" s="12"/>
      <c r="F167" s="82"/>
      <c r="G167" s="36"/>
      <c r="H167" s="33"/>
      <c r="I167" s="12"/>
      <c r="J167" s="67"/>
      <c r="K167" s="43" t="str">
        <f>IFERROR(VLOOKUP(D167,PG!$D$7:$N$1006,11,FALSE),"")</f>
        <v/>
      </c>
      <c r="L167" s="42">
        <f t="shared" si="6"/>
        <v>0</v>
      </c>
      <c r="Q167" s="2" t="str">
        <f>IF(PG!D167="","",PG!D167)</f>
        <v/>
      </c>
      <c r="R167" s="2" t="str">
        <f>IF(PI_Pro!C167="","",PI_Pro!C167)</f>
        <v/>
      </c>
      <c r="S167" s="2" t="str">
        <f>IF(PI_For!C167="","",PI_For!C167)</f>
        <v/>
      </c>
    </row>
    <row r="168" spans="2:19" ht="35.1" customHeight="1" thickTop="1" thickBot="1">
      <c r="B168" s="76" t="str">
        <f t="shared" si="5"/>
        <v/>
      </c>
      <c r="C168" s="35"/>
      <c r="D168" s="12"/>
      <c r="E168" s="12"/>
      <c r="F168" s="82"/>
      <c r="G168" s="36"/>
      <c r="H168" s="33"/>
      <c r="I168" s="12"/>
      <c r="J168" s="67"/>
      <c r="K168" s="43" t="str">
        <f>IFERROR(VLOOKUP(D168,PG!$D$7:$N$1006,11,FALSE),"")</f>
        <v/>
      </c>
      <c r="L168" s="42">
        <f t="shared" si="6"/>
        <v>0</v>
      </c>
      <c r="Q168" s="2" t="str">
        <f>IF(PG!D168="","",PG!D168)</f>
        <v/>
      </c>
      <c r="R168" s="2" t="str">
        <f>IF(PI_Pro!C168="","",PI_Pro!C168)</f>
        <v/>
      </c>
      <c r="S168" s="2" t="str">
        <f>IF(PI_For!C168="","",PI_For!C168)</f>
        <v/>
      </c>
    </row>
    <row r="169" spans="2:19" ht="35.1" customHeight="1" thickTop="1" thickBot="1">
      <c r="B169" s="76" t="str">
        <f t="shared" si="5"/>
        <v/>
      </c>
      <c r="C169" s="35"/>
      <c r="D169" s="12"/>
      <c r="E169" s="12"/>
      <c r="F169" s="82"/>
      <c r="G169" s="36"/>
      <c r="H169" s="33"/>
      <c r="I169" s="12"/>
      <c r="J169" s="67"/>
      <c r="K169" s="43" t="str">
        <f>IFERROR(VLOOKUP(D169,PG!$D$7:$N$1006,11,FALSE),"")</f>
        <v/>
      </c>
      <c r="L169" s="42">
        <f t="shared" si="6"/>
        <v>0</v>
      </c>
      <c r="Q169" s="2" t="str">
        <f>IF(PG!D169="","",PG!D169)</f>
        <v/>
      </c>
      <c r="R169" s="2" t="str">
        <f>IF(PI_Pro!C169="","",PI_Pro!C169)</f>
        <v/>
      </c>
      <c r="S169" s="2" t="str">
        <f>IF(PI_For!C169="","",PI_For!C169)</f>
        <v/>
      </c>
    </row>
    <row r="170" spans="2:19" ht="35.1" customHeight="1" thickTop="1" thickBot="1">
      <c r="B170" s="76" t="str">
        <f t="shared" si="5"/>
        <v/>
      </c>
      <c r="C170" s="35"/>
      <c r="D170" s="12"/>
      <c r="E170" s="12"/>
      <c r="F170" s="82"/>
      <c r="G170" s="36"/>
      <c r="H170" s="33"/>
      <c r="I170" s="12"/>
      <c r="J170" s="67"/>
      <c r="K170" s="43" t="str">
        <f>IFERROR(VLOOKUP(D170,PG!$D$7:$N$1006,11,FALSE),"")</f>
        <v/>
      </c>
      <c r="L170" s="42">
        <f t="shared" si="6"/>
        <v>0</v>
      </c>
      <c r="Q170" s="2" t="str">
        <f>IF(PG!D170="","",PG!D170)</f>
        <v/>
      </c>
      <c r="R170" s="2" t="str">
        <f>IF(PI_Pro!C170="","",PI_Pro!C170)</f>
        <v/>
      </c>
      <c r="S170" s="2" t="str">
        <f>IF(PI_For!C170="","",PI_For!C170)</f>
        <v/>
      </c>
    </row>
    <row r="171" spans="2:19" ht="35.1" customHeight="1" thickTop="1" thickBot="1">
      <c r="B171" s="76" t="str">
        <f t="shared" si="5"/>
        <v/>
      </c>
      <c r="C171" s="35"/>
      <c r="D171" s="12"/>
      <c r="E171" s="12"/>
      <c r="F171" s="82"/>
      <c r="G171" s="36"/>
      <c r="H171" s="33"/>
      <c r="I171" s="12"/>
      <c r="J171" s="67"/>
      <c r="K171" s="43" t="str">
        <f>IFERROR(VLOOKUP(D171,PG!$D$7:$N$1006,11,FALSE),"")</f>
        <v/>
      </c>
      <c r="L171" s="42">
        <f t="shared" si="6"/>
        <v>0</v>
      </c>
      <c r="Q171" s="2" t="str">
        <f>IF(PG!D171="","",PG!D171)</f>
        <v/>
      </c>
      <c r="R171" s="2" t="str">
        <f>IF(PI_Pro!C171="","",PI_Pro!C171)</f>
        <v/>
      </c>
      <c r="S171" s="2" t="str">
        <f>IF(PI_For!C171="","",PI_For!C171)</f>
        <v/>
      </c>
    </row>
    <row r="172" spans="2:19" ht="35.1" customHeight="1" thickTop="1" thickBot="1">
      <c r="B172" s="76" t="str">
        <f t="shared" si="5"/>
        <v/>
      </c>
      <c r="C172" s="35"/>
      <c r="D172" s="12"/>
      <c r="E172" s="12"/>
      <c r="F172" s="82"/>
      <c r="G172" s="36"/>
      <c r="H172" s="33"/>
      <c r="I172" s="12"/>
      <c r="J172" s="67"/>
      <c r="K172" s="43" t="str">
        <f>IFERROR(VLOOKUP(D172,PG!$D$7:$N$1006,11,FALSE),"")</f>
        <v/>
      </c>
      <c r="L172" s="42">
        <f t="shared" si="6"/>
        <v>0</v>
      </c>
      <c r="Q172" s="2" t="str">
        <f>IF(PG!D172="","",PG!D172)</f>
        <v/>
      </c>
      <c r="R172" s="2" t="str">
        <f>IF(PI_Pro!C172="","",PI_Pro!C172)</f>
        <v/>
      </c>
      <c r="S172" s="2" t="str">
        <f>IF(PI_For!C172="","",PI_For!C172)</f>
        <v/>
      </c>
    </row>
    <row r="173" spans="2:19" ht="35.1" customHeight="1" thickTop="1" thickBot="1">
      <c r="B173" s="76" t="str">
        <f t="shared" si="5"/>
        <v/>
      </c>
      <c r="C173" s="35"/>
      <c r="D173" s="12"/>
      <c r="E173" s="12"/>
      <c r="F173" s="82"/>
      <c r="G173" s="36"/>
      <c r="H173" s="33"/>
      <c r="I173" s="12"/>
      <c r="J173" s="67"/>
      <c r="K173" s="43" t="str">
        <f>IFERROR(VLOOKUP(D173,PG!$D$7:$N$1006,11,FALSE),"")</f>
        <v/>
      </c>
      <c r="L173" s="42">
        <f t="shared" si="6"/>
        <v>0</v>
      </c>
      <c r="Q173" s="2" t="str">
        <f>IF(PG!D173="","",PG!D173)</f>
        <v/>
      </c>
      <c r="R173" s="2" t="str">
        <f>IF(PI_Pro!C173="","",PI_Pro!C173)</f>
        <v/>
      </c>
      <c r="S173" s="2" t="str">
        <f>IF(PI_For!C173="","",PI_For!C173)</f>
        <v/>
      </c>
    </row>
    <row r="174" spans="2:19" ht="35.1" customHeight="1" thickTop="1" thickBot="1">
      <c r="B174" s="76" t="str">
        <f t="shared" si="5"/>
        <v/>
      </c>
      <c r="C174" s="35"/>
      <c r="D174" s="12"/>
      <c r="E174" s="12"/>
      <c r="F174" s="82"/>
      <c r="G174" s="36"/>
      <c r="H174" s="33"/>
      <c r="I174" s="12"/>
      <c r="J174" s="67"/>
      <c r="K174" s="43" t="str">
        <f>IFERROR(VLOOKUP(D174,PG!$D$7:$N$1006,11,FALSE),"")</f>
        <v/>
      </c>
      <c r="L174" s="42">
        <f t="shared" si="6"/>
        <v>0</v>
      </c>
      <c r="Q174" s="2" t="str">
        <f>IF(PG!D174="","",PG!D174)</f>
        <v/>
      </c>
      <c r="R174" s="2" t="str">
        <f>IF(PI_Pro!C174="","",PI_Pro!C174)</f>
        <v/>
      </c>
      <c r="S174" s="2" t="str">
        <f>IF(PI_For!C174="","",PI_For!C174)</f>
        <v/>
      </c>
    </row>
    <row r="175" spans="2:19" ht="35.1" customHeight="1" thickTop="1" thickBot="1">
      <c r="B175" s="76" t="str">
        <f t="shared" si="5"/>
        <v/>
      </c>
      <c r="C175" s="35"/>
      <c r="D175" s="12"/>
      <c r="E175" s="12"/>
      <c r="F175" s="82"/>
      <c r="G175" s="36"/>
      <c r="H175" s="33"/>
      <c r="I175" s="12"/>
      <c r="J175" s="67"/>
      <c r="K175" s="43" t="str">
        <f>IFERROR(VLOOKUP(D175,PG!$D$7:$N$1006,11,FALSE),"")</f>
        <v/>
      </c>
      <c r="L175" s="42">
        <f t="shared" si="6"/>
        <v>0</v>
      </c>
      <c r="Q175" s="2" t="str">
        <f>IF(PG!D175="","",PG!D175)</f>
        <v/>
      </c>
      <c r="R175" s="2" t="str">
        <f>IF(PI_Pro!C175="","",PI_Pro!C175)</f>
        <v/>
      </c>
      <c r="S175" s="2" t="str">
        <f>IF(PI_For!C175="","",PI_For!C175)</f>
        <v/>
      </c>
    </row>
    <row r="176" spans="2:19" ht="35.1" customHeight="1" thickTop="1" thickBot="1">
      <c r="B176" s="76" t="str">
        <f t="shared" si="5"/>
        <v/>
      </c>
      <c r="C176" s="35"/>
      <c r="D176" s="12"/>
      <c r="E176" s="12"/>
      <c r="F176" s="82"/>
      <c r="G176" s="36"/>
      <c r="H176" s="33"/>
      <c r="I176" s="12"/>
      <c r="J176" s="67"/>
      <c r="K176" s="43" t="str">
        <f>IFERROR(VLOOKUP(D176,PG!$D$7:$N$1006,11,FALSE),"")</f>
        <v/>
      </c>
      <c r="L176" s="42">
        <f t="shared" si="6"/>
        <v>0</v>
      </c>
      <c r="Q176" s="2" t="str">
        <f>IF(PG!D176="","",PG!D176)</f>
        <v/>
      </c>
      <c r="R176" s="2" t="str">
        <f>IF(PI_Pro!C176="","",PI_Pro!C176)</f>
        <v/>
      </c>
      <c r="S176" s="2" t="str">
        <f>IF(PI_For!C176="","",PI_For!C176)</f>
        <v/>
      </c>
    </row>
    <row r="177" spans="2:19" ht="35.1" customHeight="1" thickTop="1" thickBot="1">
      <c r="B177" s="76" t="str">
        <f t="shared" si="5"/>
        <v/>
      </c>
      <c r="C177" s="35"/>
      <c r="D177" s="12"/>
      <c r="E177" s="12"/>
      <c r="F177" s="82"/>
      <c r="G177" s="36"/>
      <c r="H177" s="33"/>
      <c r="I177" s="12"/>
      <c r="J177" s="67"/>
      <c r="K177" s="43" t="str">
        <f>IFERROR(VLOOKUP(D177,PG!$D$7:$N$1006,11,FALSE),"")</f>
        <v/>
      </c>
      <c r="L177" s="42">
        <f t="shared" si="6"/>
        <v>0</v>
      </c>
      <c r="Q177" s="2" t="str">
        <f>IF(PG!D177="","",PG!D177)</f>
        <v/>
      </c>
      <c r="R177" s="2" t="str">
        <f>IF(PI_Pro!C177="","",PI_Pro!C177)</f>
        <v/>
      </c>
      <c r="S177" s="2" t="str">
        <f>IF(PI_For!C177="","",PI_For!C177)</f>
        <v/>
      </c>
    </row>
    <row r="178" spans="2:19" ht="35.1" customHeight="1" thickTop="1" thickBot="1">
      <c r="B178" s="76" t="str">
        <f t="shared" si="5"/>
        <v/>
      </c>
      <c r="C178" s="35"/>
      <c r="D178" s="12"/>
      <c r="E178" s="12"/>
      <c r="F178" s="82"/>
      <c r="G178" s="36"/>
      <c r="H178" s="33"/>
      <c r="I178" s="12"/>
      <c r="J178" s="67"/>
      <c r="K178" s="43" t="str">
        <f>IFERROR(VLOOKUP(D178,PG!$D$7:$N$1006,11,FALSE),"")</f>
        <v/>
      </c>
      <c r="L178" s="42">
        <f t="shared" si="6"/>
        <v>0</v>
      </c>
      <c r="Q178" s="2" t="str">
        <f>IF(PG!D178="","",PG!D178)</f>
        <v/>
      </c>
      <c r="R178" s="2" t="str">
        <f>IF(PI_Pro!C178="","",PI_Pro!C178)</f>
        <v/>
      </c>
      <c r="S178" s="2" t="str">
        <f>IF(PI_For!C178="","",PI_For!C178)</f>
        <v/>
      </c>
    </row>
    <row r="179" spans="2:19" ht="35.1" customHeight="1" thickTop="1" thickBot="1">
      <c r="B179" s="76" t="str">
        <f t="shared" si="5"/>
        <v/>
      </c>
      <c r="C179" s="35"/>
      <c r="D179" s="12"/>
      <c r="E179" s="12"/>
      <c r="F179" s="82"/>
      <c r="G179" s="36"/>
      <c r="H179" s="33"/>
      <c r="I179" s="12"/>
      <c r="J179" s="67"/>
      <c r="K179" s="43" t="str">
        <f>IFERROR(VLOOKUP(D179,PG!$D$7:$N$1006,11,FALSE),"")</f>
        <v/>
      </c>
      <c r="L179" s="42">
        <f t="shared" si="6"/>
        <v>0</v>
      </c>
      <c r="Q179" s="2" t="str">
        <f>IF(PG!D179="","",PG!D179)</f>
        <v/>
      </c>
      <c r="R179" s="2" t="str">
        <f>IF(PI_Pro!C179="","",PI_Pro!C179)</f>
        <v/>
      </c>
      <c r="S179" s="2" t="str">
        <f>IF(PI_For!C179="","",PI_For!C179)</f>
        <v/>
      </c>
    </row>
    <row r="180" spans="2:19" ht="35.1" customHeight="1" thickTop="1" thickBot="1">
      <c r="B180" s="76" t="str">
        <f t="shared" si="5"/>
        <v/>
      </c>
      <c r="C180" s="35"/>
      <c r="D180" s="12"/>
      <c r="E180" s="12"/>
      <c r="F180" s="82"/>
      <c r="G180" s="36"/>
      <c r="H180" s="33"/>
      <c r="I180" s="12"/>
      <c r="J180" s="67"/>
      <c r="K180" s="43" t="str">
        <f>IFERROR(VLOOKUP(D180,PG!$D$7:$N$1006,11,FALSE),"")</f>
        <v/>
      </c>
      <c r="L180" s="42">
        <f t="shared" si="6"/>
        <v>0</v>
      </c>
      <c r="Q180" s="2" t="str">
        <f>IF(PG!D180="","",PG!D180)</f>
        <v/>
      </c>
      <c r="R180" s="2" t="str">
        <f>IF(PI_Pro!C180="","",PI_Pro!C180)</f>
        <v/>
      </c>
      <c r="S180" s="2" t="str">
        <f>IF(PI_For!C180="","",PI_For!C180)</f>
        <v/>
      </c>
    </row>
    <row r="181" spans="2:19" ht="35.1" customHeight="1" thickTop="1" thickBot="1">
      <c r="B181" s="76" t="str">
        <f t="shared" si="5"/>
        <v/>
      </c>
      <c r="C181" s="35"/>
      <c r="D181" s="12"/>
      <c r="E181" s="12"/>
      <c r="F181" s="82"/>
      <c r="G181" s="36"/>
      <c r="H181" s="33"/>
      <c r="I181" s="12"/>
      <c r="J181" s="67"/>
      <c r="K181" s="43" t="str">
        <f>IFERROR(VLOOKUP(D181,PG!$D$7:$N$1006,11,FALSE),"")</f>
        <v/>
      </c>
      <c r="L181" s="42">
        <f t="shared" si="6"/>
        <v>0</v>
      </c>
      <c r="Q181" s="2" t="str">
        <f>IF(PG!D181="","",PG!D181)</f>
        <v/>
      </c>
      <c r="R181" s="2" t="str">
        <f>IF(PI_Pro!C181="","",PI_Pro!C181)</f>
        <v/>
      </c>
      <c r="S181" s="2" t="str">
        <f>IF(PI_For!C181="","",PI_For!C181)</f>
        <v/>
      </c>
    </row>
    <row r="182" spans="2:19" ht="35.1" customHeight="1" thickTop="1" thickBot="1">
      <c r="B182" s="76" t="str">
        <f t="shared" si="5"/>
        <v/>
      </c>
      <c r="C182" s="35"/>
      <c r="D182" s="12"/>
      <c r="E182" s="12"/>
      <c r="F182" s="82"/>
      <c r="G182" s="36"/>
      <c r="H182" s="33"/>
      <c r="I182" s="12"/>
      <c r="J182" s="67"/>
      <c r="K182" s="43" t="str">
        <f>IFERROR(VLOOKUP(D182,PG!$D$7:$N$1006,11,FALSE),"")</f>
        <v/>
      </c>
      <c r="L182" s="42">
        <f t="shared" si="6"/>
        <v>0</v>
      </c>
      <c r="Q182" s="2" t="str">
        <f>IF(PG!D182="","",PG!D182)</f>
        <v/>
      </c>
      <c r="R182" s="2" t="str">
        <f>IF(PI_Pro!C182="","",PI_Pro!C182)</f>
        <v/>
      </c>
      <c r="S182" s="2" t="str">
        <f>IF(PI_For!C182="","",PI_For!C182)</f>
        <v/>
      </c>
    </row>
    <row r="183" spans="2:19" ht="35.1" customHeight="1" thickTop="1" thickBot="1">
      <c r="B183" s="76" t="str">
        <f t="shared" si="5"/>
        <v/>
      </c>
      <c r="C183" s="35"/>
      <c r="D183" s="12"/>
      <c r="E183" s="12"/>
      <c r="F183" s="82"/>
      <c r="G183" s="36"/>
      <c r="H183" s="33"/>
      <c r="I183" s="12"/>
      <c r="J183" s="67"/>
      <c r="K183" s="43" t="str">
        <f>IFERROR(VLOOKUP(D183,PG!$D$7:$N$1006,11,FALSE),"")</f>
        <v/>
      </c>
      <c r="L183" s="42">
        <f t="shared" si="6"/>
        <v>0</v>
      </c>
      <c r="Q183" s="2" t="str">
        <f>IF(PG!D183="","",PG!D183)</f>
        <v/>
      </c>
      <c r="R183" s="2" t="str">
        <f>IF(PI_Pro!C183="","",PI_Pro!C183)</f>
        <v/>
      </c>
      <c r="S183" s="2" t="str">
        <f>IF(PI_For!C183="","",PI_For!C183)</f>
        <v/>
      </c>
    </row>
    <row r="184" spans="2:19" ht="35.1" customHeight="1" thickTop="1" thickBot="1">
      <c r="B184" s="76" t="str">
        <f t="shared" si="5"/>
        <v/>
      </c>
      <c r="C184" s="35"/>
      <c r="D184" s="12"/>
      <c r="E184" s="12"/>
      <c r="F184" s="82"/>
      <c r="G184" s="36"/>
      <c r="H184" s="33"/>
      <c r="I184" s="12"/>
      <c r="J184" s="67"/>
      <c r="K184" s="43" t="str">
        <f>IFERROR(VLOOKUP(D184,PG!$D$7:$N$1006,11,FALSE),"")</f>
        <v/>
      </c>
      <c r="L184" s="42">
        <f t="shared" si="6"/>
        <v>0</v>
      </c>
      <c r="Q184" s="2" t="str">
        <f>IF(PG!D184="","",PG!D184)</f>
        <v/>
      </c>
      <c r="R184" s="2" t="str">
        <f>IF(PI_Pro!C184="","",PI_Pro!C184)</f>
        <v/>
      </c>
      <c r="S184" s="2" t="str">
        <f>IF(PI_For!C184="","",PI_For!C184)</f>
        <v/>
      </c>
    </row>
    <row r="185" spans="2:19" ht="35.1" customHeight="1" thickTop="1" thickBot="1">
      <c r="B185" s="76" t="str">
        <f t="shared" si="5"/>
        <v/>
      </c>
      <c r="C185" s="35"/>
      <c r="D185" s="12"/>
      <c r="E185" s="12"/>
      <c r="F185" s="82"/>
      <c r="G185" s="36"/>
      <c r="H185" s="33"/>
      <c r="I185" s="12"/>
      <c r="J185" s="67"/>
      <c r="K185" s="43" t="str">
        <f>IFERROR(VLOOKUP(D185,PG!$D$7:$N$1006,11,FALSE),"")</f>
        <v/>
      </c>
      <c r="L185" s="42">
        <f t="shared" si="6"/>
        <v>0</v>
      </c>
      <c r="Q185" s="2" t="str">
        <f>IF(PG!D185="","",PG!D185)</f>
        <v/>
      </c>
      <c r="R185" s="2" t="str">
        <f>IF(PI_Pro!C185="","",PI_Pro!C185)</f>
        <v/>
      </c>
      <c r="S185" s="2" t="str">
        <f>IF(PI_For!C185="","",PI_For!C185)</f>
        <v/>
      </c>
    </row>
    <row r="186" spans="2:19" ht="35.1" customHeight="1" thickTop="1" thickBot="1">
      <c r="B186" s="76" t="str">
        <f t="shared" si="5"/>
        <v/>
      </c>
      <c r="C186" s="35"/>
      <c r="D186" s="12"/>
      <c r="E186" s="12"/>
      <c r="F186" s="82"/>
      <c r="G186" s="36"/>
      <c r="H186" s="33"/>
      <c r="I186" s="12"/>
      <c r="J186" s="67"/>
      <c r="K186" s="43" t="str">
        <f>IFERROR(VLOOKUP(D186,PG!$D$7:$N$1006,11,FALSE),"")</f>
        <v/>
      </c>
      <c r="L186" s="42">
        <f t="shared" si="6"/>
        <v>0</v>
      </c>
      <c r="Q186" s="2" t="str">
        <f>IF(PG!D186="","",PG!D186)</f>
        <v/>
      </c>
      <c r="R186" s="2" t="str">
        <f>IF(PI_Pro!C186="","",PI_Pro!C186)</f>
        <v/>
      </c>
      <c r="S186" s="2" t="str">
        <f>IF(PI_For!C186="","",PI_For!C186)</f>
        <v/>
      </c>
    </row>
    <row r="187" spans="2:19" ht="35.1" customHeight="1" thickTop="1" thickBot="1">
      <c r="B187" s="76" t="str">
        <f t="shared" si="5"/>
        <v/>
      </c>
      <c r="C187" s="35"/>
      <c r="D187" s="12"/>
      <c r="E187" s="12"/>
      <c r="F187" s="82"/>
      <c r="G187" s="36"/>
      <c r="H187" s="33"/>
      <c r="I187" s="12"/>
      <c r="J187" s="67"/>
      <c r="K187" s="43" t="str">
        <f>IFERROR(VLOOKUP(D187,PG!$D$7:$N$1006,11,FALSE),"")</f>
        <v/>
      </c>
      <c r="L187" s="42">
        <f t="shared" si="6"/>
        <v>0</v>
      </c>
      <c r="Q187" s="2" t="str">
        <f>IF(PG!D187="","",PG!D187)</f>
        <v/>
      </c>
      <c r="R187" s="2" t="str">
        <f>IF(PI_Pro!C187="","",PI_Pro!C187)</f>
        <v/>
      </c>
      <c r="S187" s="2" t="str">
        <f>IF(PI_For!C187="","",PI_For!C187)</f>
        <v/>
      </c>
    </row>
    <row r="188" spans="2:19" ht="35.1" customHeight="1" thickTop="1" thickBot="1">
      <c r="B188" s="76" t="str">
        <f t="shared" si="5"/>
        <v/>
      </c>
      <c r="C188" s="35"/>
      <c r="D188" s="12"/>
      <c r="E188" s="12"/>
      <c r="F188" s="82"/>
      <c r="G188" s="36"/>
      <c r="H188" s="33"/>
      <c r="I188" s="12"/>
      <c r="J188" s="67"/>
      <c r="K188" s="43" t="str">
        <f>IFERROR(VLOOKUP(D188,PG!$D$7:$N$1006,11,FALSE),"")</f>
        <v/>
      </c>
      <c r="L188" s="42">
        <f t="shared" si="6"/>
        <v>0</v>
      </c>
      <c r="Q188" s="2" t="str">
        <f>IF(PG!D188="","",PG!D188)</f>
        <v/>
      </c>
      <c r="R188" s="2" t="str">
        <f>IF(PI_Pro!C188="","",PI_Pro!C188)</f>
        <v/>
      </c>
      <c r="S188" s="2" t="str">
        <f>IF(PI_For!C188="","",PI_For!C188)</f>
        <v/>
      </c>
    </row>
    <row r="189" spans="2:19" ht="35.1" customHeight="1" thickTop="1" thickBot="1">
      <c r="B189" s="76" t="str">
        <f t="shared" si="5"/>
        <v/>
      </c>
      <c r="C189" s="35"/>
      <c r="D189" s="12"/>
      <c r="E189" s="12"/>
      <c r="F189" s="82"/>
      <c r="G189" s="36"/>
      <c r="H189" s="33"/>
      <c r="I189" s="12"/>
      <c r="J189" s="67"/>
      <c r="K189" s="43" t="str">
        <f>IFERROR(VLOOKUP(D189,PG!$D$7:$N$1006,11,FALSE),"")</f>
        <v/>
      </c>
      <c r="L189" s="42">
        <f t="shared" si="6"/>
        <v>0</v>
      </c>
      <c r="Q189" s="2" t="str">
        <f>IF(PG!D189="","",PG!D189)</f>
        <v/>
      </c>
      <c r="R189" s="2" t="str">
        <f>IF(PI_Pro!C189="","",PI_Pro!C189)</f>
        <v/>
      </c>
      <c r="S189" s="2" t="str">
        <f>IF(PI_For!C189="","",PI_For!C189)</f>
        <v/>
      </c>
    </row>
    <row r="190" spans="2:19" ht="35.1" customHeight="1" thickTop="1" thickBot="1">
      <c r="B190" s="76" t="str">
        <f t="shared" si="5"/>
        <v/>
      </c>
      <c r="C190" s="35"/>
      <c r="D190" s="12"/>
      <c r="E190" s="12"/>
      <c r="F190" s="82"/>
      <c r="G190" s="36"/>
      <c r="H190" s="33"/>
      <c r="I190" s="12"/>
      <c r="J190" s="67"/>
      <c r="K190" s="43" t="str">
        <f>IFERROR(VLOOKUP(D190,PG!$D$7:$N$1006,11,FALSE),"")</f>
        <v/>
      </c>
      <c r="L190" s="42">
        <f t="shared" si="6"/>
        <v>0</v>
      </c>
      <c r="Q190" s="2" t="str">
        <f>IF(PG!D190="","",PG!D190)</f>
        <v/>
      </c>
      <c r="R190" s="2" t="str">
        <f>IF(PI_Pro!C190="","",PI_Pro!C190)</f>
        <v/>
      </c>
      <c r="S190" s="2" t="str">
        <f>IF(PI_For!C190="","",PI_For!C190)</f>
        <v/>
      </c>
    </row>
    <row r="191" spans="2:19" ht="35.1" customHeight="1" thickTop="1" thickBot="1">
      <c r="B191" s="76" t="str">
        <f t="shared" si="5"/>
        <v/>
      </c>
      <c r="C191" s="35"/>
      <c r="D191" s="12"/>
      <c r="E191" s="12"/>
      <c r="F191" s="82"/>
      <c r="G191" s="36"/>
      <c r="H191" s="33"/>
      <c r="I191" s="12"/>
      <c r="J191" s="67"/>
      <c r="K191" s="43" t="str">
        <f>IFERROR(VLOOKUP(D191,PG!$D$7:$N$1006,11,FALSE),"")</f>
        <v/>
      </c>
      <c r="L191" s="42">
        <f t="shared" si="6"/>
        <v>0</v>
      </c>
      <c r="Q191" s="2" t="str">
        <f>IF(PG!D191="","",PG!D191)</f>
        <v/>
      </c>
      <c r="R191" s="2" t="str">
        <f>IF(PI_Pro!C191="","",PI_Pro!C191)</f>
        <v/>
      </c>
      <c r="S191" s="2" t="str">
        <f>IF(PI_For!C191="","",PI_For!C191)</f>
        <v/>
      </c>
    </row>
    <row r="192" spans="2:19" ht="35.1" customHeight="1" thickTop="1" thickBot="1">
      <c r="B192" s="76" t="str">
        <f t="shared" si="5"/>
        <v/>
      </c>
      <c r="C192" s="35"/>
      <c r="D192" s="12"/>
      <c r="E192" s="12"/>
      <c r="F192" s="82"/>
      <c r="G192" s="36"/>
      <c r="H192" s="33"/>
      <c r="I192" s="12"/>
      <c r="J192" s="67"/>
      <c r="K192" s="43" t="str">
        <f>IFERROR(VLOOKUP(D192,PG!$D$7:$N$1006,11,FALSE),"")</f>
        <v/>
      </c>
      <c r="L192" s="42">
        <f t="shared" si="6"/>
        <v>0</v>
      </c>
      <c r="Q192" s="2" t="str">
        <f>IF(PG!D192="","",PG!D192)</f>
        <v/>
      </c>
      <c r="R192" s="2" t="str">
        <f>IF(PI_Pro!C192="","",PI_Pro!C192)</f>
        <v/>
      </c>
      <c r="S192" s="2" t="str">
        <f>IF(PI_For!C192="","",PI_For!C192)</f>
        <v/>
      </c>
    </row>
    <row r="193" spans="2:19" ht="35.1" customHeight="1" thickTop="1" thickBot="1">
      <c r="B193" s="76" t="str">
        <f t="shared" si="5"/>
        <v/>
      </c>
      <c r="C193" s="35"/>
      <c r="D193" s="12"/>
      <c r="E193" s="12"/>
      <c r="F193" s="82"/>
      <c r="G193" s="36"/>
      <c r="H193" s="33"/>
      <c r="I193" s="12"/>
      <c r="J193" s="67"/>
      <c r="K193" s="43" t="str">
        <f>IFERROR(VLOOKUP(D193,PG!$D$7:$N$1006,11,FALSE),"")</f>
        <v/>
      </c>
      <c r="L193" s="42">
        <f t="shared" si="6"/>
        <v>0</v>
      </c>
      <c r="Q193" s="2" t="str">
        <f>IF(PG!D193="","",PG!D193)</f>
        <v/>
      </c>
      <c r="R193" s="2" t="str">
        <f>IF(PI_Pro!C193="","",PI_Pro!C193)</f>
        <v/>
      </c>
      <c r="S193" s="2" t="str">
        <f>IF(PI_For!C193="","",PI_For!C193)</f>
        <v/>
      </c>
    </row>
    <row r="194" spans="2:19" ht="35.1" customHeight="1" thickTop="1" thickBot="1">
      <c r="B194" s="76" t="str">
        <f t="shared" si="5"/>
        <v/>
      </c>
      <c r="C194" s="35"/>
      <c r="D194" s="12"/>
      <c r="E194" s="12"/>
      <c r="F194" s="82"/>
      <c r="G194" s="36"/>
      <c r="H194" s="33"/>
      <c r="I194" s="12"/>
      <c r="J194" s="67"/>
      <c r="K194" s="43" t="str">
        <f>IFERROR(VLOOKUP(D194,PG!$D$7:$N$1006,11,FALSE),"")</f>
        <v/>
      </c>
      <c r="L194" s="42">
        <f t="shared" si="6"/>
        <v>0</v>
      </c>
      <c r="Q194" s="2" t="str">
        <f>IF(PG!D194="","",PG!D194)</f>
        <v/>
      </c>
      <c r="R194" s="2" t="str">
        <f>IF(PI_Pro!C194="","",PI_Pro!C194)</f>
        <v/>
      </c>
      <c r="S194" s="2" t="str">
        <f>IF(PI_For!C194="","",PI_For!C194)</f>
        <v/>
      </c>
    </row>
    <row r="195" spans="2:19" ht="35.1" customHeight="1" thickTop="1" thickBot="1">
      <c r="B195" s="76" t="str">
        <f t="shared" si="5"/>
        <v/>
      </c>
      <c r="C195" s="35"/>
      <c r="D195" s="12"/>
      <c r="E195" s="12"/>
      <c r="F195" s="82"/>
      <c r="G195" s="36"/>
      <c r="H195" s="33"/>
      <c r="I195" s="12"/>
      <c r="J195" s="67"/>
      <c r="K195" s="43" t="str">
        <f>IFERROR(VLOOKUP(D195,PG!$D$7:$N$1006,11,FALSE),"")</f>
        <v/>
      </c>
      <c r="L195" s="42">
        <f t="shared" si="6"/>
        <v>0</v>
      </c>
      <c r="Q195" s="2" t="str">
        <f>IF(PG!D195="","",PG!D195)</f>
        <v/>
      </c>
      <c r="R195" s="2" t="str">
        <f>IF(PI_Pro!C195="","",PI_Pro!C195)</f>
        <v/>
      </c>
      <c r="S195" s="2" t="str">
        <f>IF(PI_For!C195="","",PI_For!C195)</f>
        <v/>
      </c>
    </row>
    <row r="196" spans="2:19" ht="35.1" customHeight="1" thickTop="1" thickBot="1">
      <c r="B196" s="76" t="str">
        <f t="shared" si="5"/>
        <v/>
      </c>
      <c r="C196" s="35"/>
      <c r="D196" s="12"/>
      <c r="E196" s="12"/>
      <c r="F196" s="82"/>
      <c r="G196" s="36"/>
      <c r="H196" s="33"/>
      <c r="I196" s="12"/>
      <c r="J196" s="67"/>
      <c r="K196" s="43" t="str">
        <f>IFERROR(VLOOKUP(D196,PG!$D$7:$N$1006,11,FALSE),"")</f>
        <v/>
      </c>
      <c r="L196" s="42">
        <f t="shared" si="6"/>
        <v>0</v>
      </c>
      <c r="Q196" s="2" t="str">
        <f>IF(PG!D196="","",PG!D196)</f>
        <v/>
      </c>
      <c r="R196" s="2" t="str">
        <f>IF(PI_Pro!C196="","",PI_Pro!C196)</f>
        <v/>
      </c>
      <c r="S196" s="2" t="str">
        <f>IF(PI_For!C196="","",PI_For!C196)</f>
        <v/>
      </c>
    </row>
    <row r="197" spans="2:19" ht="35.1" customHeight="1" thickTop="1" thickBot="1">
      <c r="B197" s="76" t="str">
        <f t="shared" si="5"/>
        <v/>
      </c>
      <c r="C197" s="35"/>
      <c r="D197" s="12"/>
      <c r="E197" s="12"/>
      <c r="F197" s="82"/>
      <c r="G197" s="36"/>
      <c r="H197" s="33"/>
      <c r="I197" s="12"/>
      <c r="J197" s="67"/>
      <c r="K197" s="43" t="str">
        <f>IFERROR(VLOOKUP(D197,PG!$D$7:$N$1006,11,FALSE),"")</f>
        <v/>
      </c>
      <c r="L197" s="42">
        <f t="shared" si="6"/>
        <v>0</v>
      </c>
      <c r="Q197" s="2" t="str">
        <f>IF(PG!D197="","",PG!D197)</f>
        <v/>
      </c>
      <c r="R197" s="2" t="str">
        <f>IF(PI_Pro!C197="","",PI_Pro!C197)</f>
        <v/>
      </c>
      <c r="S197" s="2" t="str">
        <f>IF(PI_For!C197="","",PI_For!C197)</f>
        <v/>
      </c>
    </row>
    <row r="198" spans="2:19" ht="35.1" customHeight="1" thickTop="1" thickBot="1">
      <c r="B198" s="76" t="str">
        <f t="shared" si="5"/>
        <v/>
      </c>
      <c r="C198" s="35"/>
      <c r="D198" s="12"/>
      <c r="E198" s="12"/>
      <c r="F198" s="82"/>
      <c r="G198" s="36"/>
      <c r="H198" s="33"/>
      <c r="I198" s="12"/>
      <c r="J198" s="67"/>
      <c r="K198" s="43" t="str">
        <f>IFERROR(VLOOKUP(D198,PG!$D$7:$N$1006,11,FALSE),"")</f>
        <v/>
      </c>
      <c r="L198" s="42">
        <f t="shared" si="6"/>
        <v>0</v>
      </c>
      <c r="Q198" s="2" t="str">
        <f>IF(PG!D198="","",PG!D198)</f>
        <v/>
      </c>
      <c r="R198" s="2" t="str">
        <f>IF(PI_Pro!C198="","",PI_Pro!C198)</f>
        <v/>
      </c>
      <c r="S198" s="2" t="str">
        <f>IF(PI_For!C198="","",PI_For!C198)</f>
        <v/>
      </c>
    </row>
    <row r="199" spans="2:19" ht="35.1" customHeight="1" thickTop="1" thickBot="1">
      <c r="B199" s="76" t="str">
        <f t="shared" si="5"/>
        <v/>
      </c>
      <c r="C199" s="35"/>
      <c r="D199" s="12"/>
      <c r="E199" s="12"/>
      <c r="F199" s="82"/>
      <c r="G199" s="36"/>
      <c r="H199" s="33"/>
      <c r="I199" s="12"/>
      <c r="J199" s="67"/>
      <c r="K199" s="43" t="str">
        <f>IFERROR(VLOOKUP(D199,PG!$D$7:$N$1006,11,FALSE),"")</f>
        <v/>
      </c>
      <c r="L199" s="42">
        <f t="shared" si="6"/>
        <v>0</v>
      </c>
      <c r="Q199" s="2" t="str">
        <f>IF(PG!D199="","",PG!D199)</f>
        <v/>
      </c>
      <c r="R199" s="2" t="str">
        <f>IF(PI_Pro!C199="","",PI_Pro!C199)</f>
        <v/>
      </c>
      <c r="S199" s="2" t="str">
        <f>IF(PI_For!C199="","",PI_For!C199)</f>
        <v/>
      </c>
    </row>
    <row r="200" spans="2:19" ht="35.1" customHeight="1" thickTop="1" thickBot="1">
      <c r="B200" s="76" t="str">
        <f t="shared" ref="B200:B263" si="7">IF(C200="","",MONTH(C200))</f>
        <v/>
      </c>
      <c r="C200" s="35"/>
      <c r="D200" s="12"/>
      <c r="E200" s="12"/>
      <c r="F200" s="82"/>
      <c r="G200" s="36"/>
      <c r="H200" s="33"/>
      <c r="I200" s="12"/>
      <c r="J200" s="67"/>
      <c r="K200" s="43" t="str">
        <f>IFERROR(VLOOKUP(D200,PG!$D$7:$N$1006,11,FALSE),"")</f>
        <v/>
      </c>
      <c r="L200" s="42">
        <f t="shared" si="6"/>
        <v>0</v>
      </c>
      <c r="Q200" s="2" t="str">
        <f>IF(PG!D200="","",PG!D200)</f>
        <v/>
      </c>
      <c r="R200" s="2" t="str">
        <f>IF(PI_Pro!C200="","",PI_Pro!C200)</f>
        <v/>
      </c>
      <c r="S200" s="2" t="str">
        <f>IF(PI_For!C200="","",PI_For!C200)</f>
        <v/>
      </c>
    </row>
    <row r="201" spans="2:19" ht="35.1" customHeight="1" thickTop="1" thickBot="1">
      <c r="B201" s="76" t="str">
        <f t="shared" si="7"/>
        <v/>
      </c>
      <c r="C201" s="35"/>
      <c r="D201" s="12"/>
      <c r="E201" s="12"/>
      <c r="F201" s="82"/>
      <c r="G201" s="36"/>
      <c r="H201" s="33"/>
      <c r="I201" s="12"/>
      <c r="J201" s="67"/>
      <c r="K201" s="43" t="str">
        <f>IFERROR(VLOOKUP(D201,PG!$D$7:$N$1006,11,FALSE),"")</f>
        <v/>
      </c>
      <c r="L201" s="42">
        <f t="shared" si="6"/>
        <v>0</v>
      </c>
      <c r="Q201" s="2" t="str">
        <f>IF(PG!D201="","",PG!D201)</f>
        <v/>
      </c>
      <c r="R201" s="2" t="str">
        <f>IF(PI_Pro!C201="","",PI_Pro!C201)</f>
        <v/>
      </c>
      <c r="S201" s="2" t="str">
        <f>IF(PI_For!C201="","",PI_For!C201)</f>
        <v/>
      </c>
    </row>
    <row r="202" spans="2:19" ht="35.1" customHeight="1" thickTop="1" thickBot="1">
      <c r="B202" s="76" t="str">
        <f t="shared" si="7"/>
        <v/>
      </c>
      <c r="C202" s="35"/>
      <c r="D202" s="12"/>
      <c r="E202" s="12"/>
      <c r="F202" s="82"/>
      <c r="G202" s="36"/>
      <c r="H202" s="33"/>
      <c r="I202" s="12"/>
      <c r="J202" s="67"/>
      <c r="K202" s="43" t="str">
        <f>IFERROR(VLOOKUP(D202,PG!$D$7:$N$1006,11,FALSE),"")</f>
        <v/>
      </c>
      <c r="L202" s="42">
        <f t="shared" si="6"/>
        <v>0</v>
      </c>
      <c r="Q202" s="2" t="str">
        <f>IF(PG!D202="","",PG!D202)</f>
        <v/>
      </c>
      <c r="R202" s="2" t="str">
        <f>IF(PI_Pro!C202="","",PI_Pro!C202)</f>
        <v/>
      </c>
      <c r="S202" s="2" t="str">
        <f>IF(PI_For!C202="","",PI_For!C202)</f>
        <v/>
      </c>
    </row>
    <row r="203" spans="2:19" ht="35.1" customHeight="1" thickTop="1" thickBot="1">
      <c r="B203" s="76" t="str">
        <f t="shared" si="7"/>
        <v/>
      </c>
      <c r="C203" s="35"/>
      <c r="D203" s="12"/>
      <c r="E203" s="12"/>
      <c r="F203" s="82"/>
      <c r="G203" s="36"/>
      <c r="H203" s="33"/>
      <c r="I203" s="12"/>
      <c r="J203" s="67"/>
      <c r="K203" s="43" t="str">
        <f>IFERROR(VLOOKUP(D203,PG!$D$7:$N$1006,11,FALSE),"")</f>
        <v/>
      </c>
      <c r="L203" s="42">
        <f t="shared" si="6"/>
        <v>0</v>
      </c>
      <c r="Q203" s="2" t="str">
        <f>IF(PG!D203="","",PG!D203)</f>
        <v/>
      </c>
      <c r="R203" s="2" t="str">
        <f>IF(PI_Pro!C203="","",PI_Pro!C203)</f>
        <v/>
      </c>
      <c r="S203" s="2" t="str">
        <f>IF(PI_For!C203="","",PI_For!C203)</f>
        <v/>
      </c>
    </row>
    <row r="204" spans="2:19" ht="35.1" customHeight="1" thickTop="1" thickBot="1">
      <c r="B204" s="76" t="str">
        <f t="shared" si="7"/>
        <v/>
      </c>
      <c r="C204" s="35"/>
      <c r="D204" s="12"/>
      <c r="E204" s="12"/>
      <c r="F204" s="82"/>
      <c r="G204" s="36"/>
      <c r="H204" s="33"/>
      <c r="I204" s="12"/>
      <c r="J204" s="67"/>
      <c r="K204" s="43" t="str">
        <f>IFERROR(VLOOKUP(D204,PG!$D$7:$N$1006,11,FALSE),"")</f>
        <v/>
      </c>
      <c r="L204" s="42">
        <f t="shared" si="6"/>
        <v>0</v>
      </c>
      <c r="Q204" s="2" t="str">
        <f>IF(PG!D204="","",PG!D204)</f>
        <v/>
      </c>
      <c r="R204" s="2" t="str">
        <f>IF(PI_Pro!C204="","",PI_Pro!C204)</f>
        <v/>
      </c>
      <c r="S204" s="2" t="str">
        <f>IF(PI_For!C204="","",PI_For!C204)</f>
        <v/>
      </c>
    </row>
    <row r="205" spans="2:19" ht="35.1" customHeight="1" thickTop="1" thickBot="1">
      <c r="B205" s="76" t="str">
        <f t="shared" si="7"/>
        <v/>
      </c>
      <c r="C205" s="35"/>
      <c r="D205" s="12"/>
      <c r="E205" s="12"/>
      <c r="F205" s="82"/>
      <c r="G205" s="36"/>
      <c r="H205" s="33"/>
      <c r="I205" s="12"/>
      <c r="J205" s="67"/>
      <c r="K205" s="43" t="str">
        <f>IFERROR(VLOOKUP(D205,PG!$D$7:$N$1006,11,FALSE),"")</f>
        <v/>
      </c>
      <c r="L205" s="42">
        <f t="shared" si="6"/>
        <v>0</v>
      </c>
      <c r="Q205" s="2" t="str">
        <f>IF(PG!D205="","",PG!D205)</f>
        <v/>
      </c>
      <c r="R205" s="2" t="str">
        <f>IF(PI_Pro!C205="","",PI_Pro!C205)</f>
        <v/>
      </c>
      <c r="S205" s="2" t="str">
        <f>IF(PI_For!C205="","",PI_For!C205)</f>
        <v/>
      </c>
    </row>
    <row r="206" spans="2:19" ht="35.1" customHeight="1" thickTop="1" thickBot="1">
      <c r="B206" s="76" t="str">
        <f t="shared" si="7"/>
        <v/>
      </c>
      <c r="C206" s="35"/>
      <c r="D206" s="12"/>
      <c r="E206" s="12"/>
      <c r="F206" s="82"/>
      <c r="G206" s="36"/>
      <c r="H206" s="33"/>
      <c r="I206" s="12"/>
      <c r="J206" s="67"/>
      <c r="K206" s="43" t="str">
        <f>IFERROR(VLOOKUP(D206,PG!$D$7:$N$1006,11,FALSE),"")</f>
        <v/>
      </c>
      <c r="L206" s="42">
        <f t="shared" si="6"/>
        <v>0</v>
      </c>
      <c r="Q206" s="2" t="str">
        <f>IF(PG!D206="","",PG!D206)</f>
        <v/>
      </c>
      <c r="R206" s="2" t="str">
        <f>IF(PI_Pro!C206="","",PI_Pro!C206)</f>
        <v/>
      </c>
      <c r="S206" s="2" t="str">
        <f>IF(PI_For!C206="","",PI_For!C206)</f>
        <v/>
      </c>
    </row>
    <row r="207" spans="2:19" ht="35.1" customHeight="1" thickTop="1" thickBot="1">
      <c r="B207" s="76" t="str">
        <f t="shared" si="7"/>
        <v/>
      </c>
      <c r="C207" s="35"/>
      <c r="D207" s="12"/>
      <c r="E207" s="12"/>
      <c r="F207" s="82"/>
      <c r="G207" s="36"/>
      <c r="H207" s="33"/>
      <c r="I207" s="12"/>
      <c r="J207" s="67"/>
      <c r="K207" s="43" t="str">
        <f>IFERROR(VLOOKUP(D207,PG!$D$7:$N$1006,11,FALSE),"")</f>
        <v/>
      </c>
      <c r="L207" s="42">
        <f t="shared" si="6"/>
        <v>0</v>
      </c>
      <c r="Q207" s="2" t="str">
        <f>IF(PG!D207="","",PG!D207)</f>
        <v/>
      </c>
      <c r="R207" s="2"/>
      <c r="S207" s="2" t="str">
        <f>IF(PI_For!C207="","",PI_For!C207)</f>
        <v/>
      </c>
    </row>
    <row r="208" spans="2:19" ht="35.1" customHeight="1" thickTop="1" thickBot="1">
      <c r="B208" s="76" t="str">
        <f t="shared" si="7"/>
        <v/>
      </c>
      <c r="C208" s="35"/>
      <c r="D208" s="12"/>
      <c r="E208" s="12"/>
      <c r="F208" s="82"/>
      <c r="G208" s="36"/>
      <c r="H208" s="33"/>
      <c r="I208" s="12"/>
      <c r="J208" s="67"/>
      <c r="K208" s="43" t="str">
        <f>IFERROR(VLOOKUP(D208,PG!$D$7:$N$1006,11,FALSE),"")</f>
        <v/>
      </c>
      <c r="L208" s="42">
        <f t="shared" si="6"/>
        <v>0</v>
      </c>
      <c r="Q208" s="2" t="str">
        <f>IF(PG!D208="","",PG!D208)</f>
        <v/>
      </c>
      <c r="R208" s="2"/>
      <c r="S208" s="2" t="str">
        <f>IF(PI_For!C208="","",PI_For!C208)</f>
        <v/>
      </c>
    </row>
    <row r="209" spans="2:19" ht="35.1" customHeight="1" thickTop="1" thickBot="1">
      <c r="B209" s="76" t="str">
        <f t="shared" si="7"/>
        <v/>
      </c>
      <c r="C209" s="35"/>
      <c r="D209" s="12"/>
      <c r="E209" s="12"/>
      <c r="F209" s="82"/>
      <c r="G209" s="36"/>
      <c r="H209" s="33"/>
      <c r="I209" s="12"/>
      <c r="J209" s="67"/>
      <c r="K209" s="43" t="str">
        <f>IFERROR(VLOOKUP(D209,PG!$D$7:$N$1006,11,FALSE),"")</f>
        <v/>
      </c>
      <c r="L209" s="42">
        <f t="shared" si="6"/>
        <v>0</v>
      </c>
      <c r="Q209" s="2" t="str">
        <f>IF(PG!D209="","",PG!D209)</f>
        <v/>
      </c>
      <c r="R209" s="2"/>
      <c r="S209" s="2" t="str">
        <f>IF(PI_For!C209="","",PI_For!C209)</f>
        <v/>
      </c>
    </row>
    <row r="210" spans="2:19" ht="35.1" customHeight="1" thickTop="1" thickBot="1">
      <c r="B210" s="76" t="str">
        <f t="shared" si="7"/>
        <v/>
      </c>
      <c r="C210" s="35"/>
      <c r="D210" s="12"/>
      <c r="E210" s="12"/>
      <c r="F210" s="82"/>
      <c r="G210" s="36"/>
      <c r="H210" s="33"/>
      <c r="I210" s="12"/>
      <c r="J210" s="67"/>
      <c r="K210" s="43" t="str">
        <f>IFERROR(VLOOKUP(D210,PG!$D$7:$N$1006,11,FALSE),"")</f>
        <v/>
      </c>
      <c r="L210" s="42">
        <f t="shared" ref="L210:L273" si="8">IFERROR(G210*H210,0)</f>
        <v>0</v>
      </c>
      <c r="Q210" s="2" t="str">
        <f>IF(PG!D210="","",PG!D210)</f>
        <v/>
      </c>
      <c r="R210" s="2"/>
      <c r="S210" s="2" t="str">
        <f>IF(PI_For!C210="","",PI_For!C210)</f>
        <v/>
      </c>
    </row>
    <row r="211" spans="2:19" ht="35.1" customHeight="1" thickTop="1" thickBot="1">
      <c r="B211" s="76" t="str">
        <f t="shared" si="7"/>
        <v/>
      </c>
      <c r="C211" s="35"/>
      <c r="D211" s="12"/>
      <c r="E211" s="12"/>
      <c r="F211" s="82"/>
      <c r="G211" s="36"/>
      <c r="H211" s="33"/>
      <c r="I211" s="12"/>
      <c r="J211" s="67"/>
      <c r="K211" s="43" t="str">
        <f>IFERROR(VLOOKUP(D211,PG!$D$7:$N$1006,11,FALSE),"")</f>
        <v/>
      </c>
      <c r="L211" s="42">
        <f t="shared" si="8"/>
        <v>0</v>
      </c>
      <c r="Q211" s="2" t="str">
        <f>IF(PG!D211="","",PG!D211)</f>
        <v/>
      </c>
      <c r="R211" s="2"/>
      <c r="S211" s="2" t="str">
        <f>IF(PI_For!C211="","",PI_For!C211)</f>
        <v/>
      </c>
    </row>
    <row r="212" spans="2:19" ht="35.1" customHeight="1" thickTop="1" thickBot="1">
      <c r="B212" s="76" t="str">
        <f t="shared" si="7"/>
        <v/>
      </c>
      <c r="C212" s="35"/>
      <c r="D212" s="12"/>
      <c r="E212" s="12"/>
      <c r="F212" s="82"/>
      <c r="G212" s="36"/>
      <c r="H212" s="33"/>
      <c r="I212" s="12"/>
      <c r="J212" s="67"/>
      <c r="K212" s="43" t="str">
        <f>IFERROR(VLOOKUP(D212,PG!$D$7:$N$1006,11,FALSE),"")</f>
        <v/>
      </c>
      <c r="L212" s="42">
        <f t="shared" si="8"/>
        <v>0</v>
      </c>
      <c r="Q212" s="2" t="str">
        <f>IF(PG!D212="","",PG!D212)</f>
        <v/>
      </c>
      <c r="R212" s="2"/>
      <c r="S212" s="2" t="str">
        <f>IF(PI_For!C212="","",PI_For!C212)</f>
        <v/>
      </c>
    </row>
    <row r="213" spans="2:19" ht="35.1" customHeight="1" thickTop="1" thickBot="1">
      <c r="B213" s="76" t="str">
        <f t="shared" si="7"/>
        <v/>
      </c>
      <c r="C213" s="35"/>
      <c r="D213" s="12"/>
      <c r="E213" s="12"/>
      <c r="F213" s="82"/>
      <c r="G213" s="36"/>
      <c r="H213" s="33"/>
      <c r="I213" s="12"/>
      <c r="J213" s="67"/>
      <c r="K213" s="43" t="str">
        <f>IFERROR(VLOOKUP(D213,PG!$D$7:$N$1006,11,FALSE),"")</f>
        <v/>
      </c>
      <c r="L213" s="42">
        <f t="shared" si="8"/>
        <v>0</v>
      </c>
      <c r="Q213" s="2" t="str">
        <f>IF(PG!D213="","",PG!D213)</f>
        <v/>
      </c>
      <c r="R213" s="2"/>
      <c r="S213" s="2" t="str">
        <f>IF(PI_For!C213="","",PI_For!C213)</f>
        <v/>
      </c>
    </row>
    <row r="214" spans="2:19" ht="35.1" customHeight="1" thickTop="1" thickBot="1">
      <c r="B214" s="76" t="str">
        <f t="shared" si="7"/>
        <v/>
      </c>
      <c r="C214" s="35"/>
      <c r="D214" s="12"/>
      <c r="E214" s="12"/>
      <c r="F214" s="82"/>
      <c r="G214" s="36"/>
      <c r="H214" s="33"/>
      <c r="I214" s="12"/>
      <c r="J214" s="67"/>
      <c r="K214" s="43" t="str">
        <f>IFERROR(VLOOKUP(D214,PG!$D$7:$N$1006,11,FALSE),"")</f>
        <v/>
      </c>
      <c r="L214" s="42">
        <f t="shared" si="8"/>
        <v>0</v>
      </c>
      <c r="Q214" s="2" t="str">
        <f>IF(PG!D214="","",PG!D214)</f>
        <v/>
      </c>
      <c r="R214" s="2"/>
      <c r="S214" s="2" t="str">
        <f>IF(PI_For!C214="","",PI_For!C214)</f>
        <v/>
      </c>
    </row>
    <row r="215" spans="2:19" ht="35.1" customHeight="1" thickTop="1" thickBot="1">
      <c r="B215" s="76" t="str">
        <f t="shared" si="7"/>
        <v/>
      </c>
      <c r="C215" s="35"/>
      <c r="D215" s="12"/>
      <c r="E215" s="12"/>
      <c r="F215" s="82"/>
      <c r="G215" s="36"/>
      <c r="H215" s="33"/>
      <c r="I215" s="12"/>
      <c r="J215" s="67"/>
      <c r="K215" s="43" t="str">
        <f>IFERROR(VLOOKUP(D215,PG!$D$7:$N$1006,11,FALSE),"")</f>
        <v/>
      </c>
      <c r="L215" s="42">
        <f t="shared" si="8"/>
        <v>0</v>
      </c>
      <c r="Q215" s="2" t="str">
        <f>IF(PG!D215="","",PG!D215)</f>
        <v/>
      </c>
      <c r="R215" s="2"/>
      <c r="S215" s="2" t="str">
        <f>IF(PI_For!C215="","",PI_For!C215)</f>
        <v/>
      </c>
    </row>
    <row r="216" spans="2:19" ht="35.1" customHeight="1" thickTop="1" thickBot="1">
      <c r="B216" s="76" t="str">
        <f t="shared" si="7"/>
        <v/>
      </c>
      <c r="C216" s="35"/>
      <c r="D216" s="12"/>
      <c r="E216" s="12"/>
      <c r="F216" s="82"/>
      <c r="G216" s="36"/>
      <c r="H216" s="33"/>
      <c r="I216" s="12"/>
      <c r="J216" s="67"/>
      <c r="K216" s="43" t="str">
        <f>IFERROR(VLOOKUP(D216,PG!$D$7:$N$1006,11,FALSE),"")</f>
        <v/>
      </c>
      <c r="L216" s="42">
        <f t="shared" si="8"/>
        <v>0</v>
      </c>
      <c r="Q216" s="2" t="str">
        <f>IF(PG!D216="","",PG!D216)</f>
        <v/>
      </c>
      <c r="R216" s="2"/>
      <c r="S216" s="2" t="str">
        <f>IF(PI_For!C216="","",PI_For!C216)</f>
        <v/>
      </c>
    </row>
    <row r="217" spans="2:19" ht="35.1" customHeight="1" thickTop="1" thickBot="1">
      <c r="B217" s="76" t="str">
        <f t="shared" si="7"/>
        <v/>
      </c>
      <c r="C217" s="35"/>
      <c r="D217" s="12"/>
      <c r="E217" s="12"/>
      <c r="F217" s="82"/>
      <c r="G217" s="36"/>
      <c r="H217" s="33"/>
      <c r="I217" s="12"/>
      <c r="J217" s="67"/>
      <c r="K217" s="43" t="str">
        <f>IFERROR(VLOOKUP(D217,PG!$D$7:$N$1006,11,FALSE),"")</f>
        <v/>
      </c>
      <c r="L217" s="42">
        <f t="shared" si="8"/>
        <v>0</v>
      </c>
      <c r="Q217" s="2" t="str">
        <f>IF(PG!D217="","",PG!D217)</f>
        <v/>
      </c>
      <c r="R217" s="2"/>
      <c r="S217" s="2" t="str">
        <f>IF(PI_For!C217="","",PI_For!C217)</f>
        <v/>
      </c>
    </row>
    <row r="218" spans="2:19" ht="35.1" customHeight="1" thickTop="1" thickBot="1">
      <c r="B218" s="76" t="str">
        <f t="shared" si="7"/>
        <v/>
      </c>
      <c r="C218" s="35"/>
      <c r="D218" s="12"/>
      <c r="E218" s="12"/>
      <c r="F218" s="82"/>
      <c r="G218" s="36"/>
      <c r="H218" s="33"/>
      <c r="I218" s="12"/>
      <c r="J218" s="67"/>
      <c r="K218" s="43" t="str">
        <f>IFERROR(VLOOKUP(D218,PG!$D$7:$N$1006,11,FALSE),"")</f>
        <v/>
      </c>
      <c r="L218" s="42">
        <f t="shared" si="8"/>
        <v>0</v>
      </c>
      <c r="Q218" s="2" t="str">
        <f>IF(PG!D218="","",PG!D218)</f>
        <v/>
      </c>
      <c r="R218" s="2"/>
      <c r="S218" s="2" t="str">
        <f>IF(PI_For!C218="","",PI_For!C218)</f>
        <v/>
      </c>
    </row>
    <row r="219" spans="2:19" ht="35.1" customHeight="1" thickTop="1" thickBot="1">
      <c r="B219" s="76" t="str">
        <f t="shared" si="7"/>
        <v/>
      </c>
      <c r="C219" s="35"/>
      <c r="D219" s="12"/>
      <c r="E219" s="12"/>
      <c r="F219" s="82"/>
      <c r="G219" s="36"/>
      <c r="H219" s="33"/>
      <c r="I219" s="12"/>
      <c r="J219" s="67"/>
      <c r="K219" s="43" t="str">
        <f>IFERROR(VLOOKUP(D219,PG!$D$7:$N$1006,11,FALSE),"")</f>
        <v/>
      </c>
      <c r="L219" s="42">
        <f t="shared" si="8"/>
        <v>0</v>
      </c>
      <c r="Q219" s="2" t="str">
        <f>IF(PG!D219="","",PG!D219)</f>
        <v/>
      </c>
      <c r="R219" s="2"/>
      <c r="S219" s="2" t="str">
        <f>IF(PI_For!C219="","",PI_For!C219)</f>
        <v/>
      </c>
    </row>
    <row r="220" spans="2:19" ht="35.1" customHeight="1" thickTop="1" thickBot="1">
      <c r="B220" s="76" t="str">
        <f t="shared" si="7"/>
        <v/>
      </c>
      <c r="C220" s="35"/>
      <c r="D220" s="12"/>
      <c r="E220" s="12"/>
      <c r="F220" s="82"/>
      <c r="G220" s="36"/>
      <c r="H220" s="33"/>
      <c r="I220" s="12"/>
      <c r="J220" s="67"/>
      <c r="K220" s="43" t="str">
        <f>IFERROR(VLOOKUP(D220,PG!$D$7:$N$1006,11,FALSE),"")</f>
        <v/>
      </c>
      <c r="L220" s="42">
        <f t="shared" si="8"/>
        <v>0</v>
      </c>
      <c r="Q220" s="2" t="str">
        <f>IF(PG!D220="","",PG!D220)</f>
        <v/>
      </c>
      <c r="R220" s="2"/>
      <c r="S220" s="2" t="str">
        <f>IF(PI_For!C220="","",PI_For!C220)</f>
        <v/>
      </c>
    </row>
    <row r="221" spans="2:19" ht="35.1" customHeight="1" thickTop="1" thickBot="1">
      <c r="B221" s="76" t="str">
        <f t="shared" si="7"/>
        <v/>
      </c>
      <c r="C221" s="35"/>
      <c r="D221" s="12"/>
      <c r="E221" s="12"/>
      <c r="F221" s="82"/>
      <c r="G221" s="36"/>
      <c r="H221" s="33"/>
      <c r="I221" s="12"/>
      <c r="J221" s="67"/>
      <c r="K221" s="43" t="str">
        <f>IFERROR(VLOOKUP(D221,PG!$D$7:$N$1006,11,FALSE),"")</f>
        <v/>
      </c>
      <c r="L221" s="42">
        <f t="shared" si="8"/>
        <v>0</v>
      </c>
      <c r="Q221" s="2" t="str">
        <f>IF(PG!D221="","",PG!D221)</f>
        <v/>
      </c>
      <c r="R221" s="2"/>
      <c r="S221" s="2" t="str">
        <f>IF(PI_For!C221="","",PI_For!C221)</f>
        <v/>
      </c>
    </row>
    <row r="222" spans="2:19" ht="35.1" customHeight="1" thickTop="1" thickBot="1">
      <c r="B222" s="76" t="str">
        <f t="shared" si="7"/>
        <v/>
      </c>
      <c r="C222" s="35"/>
      <c r="D222" s="12"/>
      <c r="E222" s="12"/>
      <c r="F222" s="82"/>
      <c r="G222" s="36"/>
      <c r="H222" s="33"/>
      <c r="I222" s="12"/>
      <c r="J222" s="67"/>
      <c r="K222" s="43" t="str">
        <f>IFERROR(VLOOKUP(D222,PG!$D$7:$N$1006,11,FALSE),"")</f>
        <v/>
      </c>
      <c r="L222" s="42">
        <f t="shared" si="8"/>
        <v>0</v>
      </c>
      <c r="Q222" s="2" t="str">
        <f>IF(PG!D222="","",PG!D222)</f>
        <v/>
      </c>
      <c r="R222" s="2"/>
      <c r="S222" s="2" t="str">
        <f>IF(PI_For!C222="","",PI_For!C222)</f>
        <v/>
      </c>
    </row>
    <row r="223" spans="2:19" ht="35.1" customHeight="1" thickTop="1" thickBot="1">
      <c r="B223" s="76" t="str">
        <f t="shared" si="7"/>
        <v/>
      </c>
      <c r="C223" s="35"/>
      <c r="D223" s="12"/>
      <c r="E223" s="12"/>
      <c r="F223" s="82"/>
      <c r="G223" s="36"/>
      <c r="H223" s="33"/>
      <c r="I223" s="12"/>
      <c r="J223" s="67"/>
      <c r="K223" s="43" t="str">
        <f>IFERROR(VLOOKUP(D223,PG!$D$7:$N$1006,11,FALSE),"")</f>
        <v/>
      </c>
      <c r="L223" s="42">
        <f t="shared" si="8"/>
        <v>0</v>
      </c>
      <c r="Q223" s="2" t="str">
        <f>IF(PG!D223="","",PG!D223)</f>
        <v/>
      </c>
      <c r="R223" s="2"/>
      <c r="S223" s="2" t="str">
        <f>IF(PI_For!C223="","",PI_For!C223)</f>
        <v/>
      </c>
    </row>
    <row r="224" spans="2:19" ht="35.1" customHeight="1" thickTop="1" thickBot="1">
      <c r="B224" s="76" t="str">
        <f t="shared" si="7"/>
        <v/>
      </c>
      <c r="C224" s="35"/>
      <c r="D224" s="12"/>
      <c r="E224" s="12"/>
      <c r="F224" s="82"/>
      <c r="G224" s="36"/>
      <c r="H224" s="33"/>
      <c r="I224" s="12"/>
      <c r="J224" s="67"/>
      <c r="K224" s="43" t="str">
        <f>IFERROR(VLOOKUP(D224,PG!$D$7:$N$1006,11,FALSE),"")</f>
        <v/>
      </c>
      <c r="L224" s="42">
        <f t="shared" si="8"/>
        <v>0</v>
      </c>
      <c r="Q224" s="2" t="str">
        <f>IF(PG!D224="","",PG!D224)</f>
        <v/>
      </c>
      <c r="R224" s="2"/>
      <c r="S224" s="2" t="str">
        <f>IF(PI_For!C224="","",PI_For!C224)</f>
        <v/>
      </c>
    </row>
    <row r="225" spans="2:19" ht="35.1" customHeight="1" thickTop="1" thickBot="1">
      <c r="B225" s="76" t="str">
        <f t="shared" si="7"/>
        <v/>
      </c>
      <c r="C225" s="35"/>
      <c r="D225" s="12"/>
      <c r="E225" s="12"/>
      <c r="F225" s="82"/>
      <c r="G225" s="36"/>
      <c r="H225" s="33"/>
      <c r="I225" s="12"/>
      <c r="J225" s="67"/>
      <c r="K225" s="43" t="str">
        <f>IFERROR(VLOOKUP(D225,PG!$D$7:$N$1006,11,FALSE),"")</f>
        <v/>
      </c>
      <c r="L225" s="42">
        <f t="shared" si="8"/>
        <v>0</v>
      </c>
      <c r="Q225" s="2" t="str">
        <f>IF(PG!D225="","",PG!D225)</f>
        <v/>
      </c>
      <c r="R225" s="2"/>
      <c r="S225" s="2" t="str">
        <f>IF(PI_For!C225="","",PI_For!C225)</f>
        <v/>
      </c>
    </row>
    <row r="226" spans="2:19" ht="35.1" customHeight="1" thickTop="1" thickBot="1">
      <c r="B226" s="76" t="str">
        <f t="shared" si="7"/>
        <v/>
      </c>
      <c r="C226" s="35"/>
      <c r="D226" s="12"/>
      <c r="E226" s="12"/>
      <c r="F226" s="82"/>
      <c r="G226" s="36"/>
      <c r="H226" s="33"/>
      <c r="I226" s="12"/>
      <c r="J226" s="67"/>
      <c r="K226" s="43" t="str">
        <f>IFERROR(VLOOKUP(D226,PG!$D$7:$N$1006,11,FALSE),"")</f>
        <v/>
      </c>
      <c r="L226" s="42">
        <f t="shared" si="8"/>
        <v>0</v>
      </c>
      <c r="Q226" s="2" t="str">
        <f>IF(PG!D226="","",PG!D226)</f>
        <v/>
      </c>
      <c r="R226" s="2"/>
      <c r="S226" s="2" t="str">
        <f>IF(PI_For!C226="","",PI_For!C226)</f>
        <v/>
      </c>
    </row>
    <row r="227" spans="2:19" ht="35.1" customHeight="1" thickTop="1" thickBot="1">
      <c r="B227" s="76" t="str">
        <f t="shared" si="7"/>
        <v/>
      </c>
      <c r="C227" s="35"/>
      <c r="D227" s="12"/>
      <c r="E227" s="12"/>
      <c r="F227" s="82"/>
      <c r="G227" s="36"/>
      <c r="H227" s="33"/>
      <c r="I227" s="12"/>
      <c r="J227" s="67"/>
      <c r="K227" s="43" t="str">
        <f>IFERROR(VLOOKUP(D227,PG!$D$7:$N$1006,11,FALSE),"")</f>
        <v/>
      </c>
      <c r="L227" s="42">
        <f t="shared" si="8"/>
        <v>0</v>
      </c>
      <c r="Q227" s="2" t="str">
        <f>IF(PG!D227="","",PG!D227)</f>
        <v/>
      </c>
      <c r="R227" s="2"/>
      <c r="S227" s="2" t="str">
        <f>IF(PI_For!C227="","",PI_For!C227)</f>
        <v/>
      </c>
    </row>
    <row r="228" spans="2:19" ht="35.1" customHeight="1" thickTop="1" thickBot="1">
      <c r="B228" s="76" t="str">
        <f t="shared" si="7"/>
        <v/>
      </c>
      <c r="C228" s="35"/>
      <c r="D228" s="12"/>
      <c r="E228" s="12"/>
      <c r="F228" s="82"/>
      <c r="G228" s="36"/>
      <c r="H228" s="33"/>
      <c r="I228" s="12"/>
      <c r="J228" s="67"/>
      <c r="K228" s="43" t="str">
        <f>IFERROR(VLOOKUP(D228,PG!$D$7:$N$1006,11,FALSE),"")</f>
        <v/>
      </c>
      <c r="L228" s="42">
        <f t="shared" si="8"/>
        <v>0</v>
      </c>
      <c r="Q228" s="2" t="str">
        <f>IF(PG!D228="","",PG!D228)</f>
        <v/>
      </c>
      <c r="R228" s="2"/>
      <c r="S228" s="2" t="str">
        <f>IF(PI_For!C228="","",PI_For!C228)</f>
        <v/>
      </c>
    </row>
    <row r="229" spans="2:19" ht="35.1" customHeight="1" thickTop="1" thickBot="1">
      <c r="B229" s="76" t="str">
        <f t="shared" si="7"/>
        <v/>
      </c>
      <c r="C229" s="35"/>
      <c r="D229" s="12"/>
      <c r="E229" s="12"/>
      <c r="F229" s="82"/>
      <c r="G229" s="36"/>
      <c r="H229" s="33"/>
      <c r="I229" s="12"/>
      <c r="J229" s="67"/>
      <c r="K229" s="43" t="str">
        <f>IFERROR(VLOOKUP(D229,PG!$D$7:$N$1006,11,FALSE),"")</f>
        <v/>
      </c>
      <c r="L229" s="42">
        <f t="shared" si="8"/>
        <v>0</v>
      </c>
      <c r="Q229" s="2" t="str">
        <f>IF(PG!D229="","",PG!D229)</f>
        <v/>
      </c>
      <c r="R229" s="2"/>
      <c r="S229" s="2" t="str">
        <f>IF(PI_For!C229="","",PI_For!C229)</f>
        <v/>
      </c>
    </row>
    <row r="230" spans="2:19" ht="35.1" customHeight="1" thickTop="1" thickBot="1">
      <c r="B230" s="76" t="str">
        <f t="shared" si="7"/>
        <v/>
      </c>
      <c r="C230" s="35"/>
      <c r="D230" s="12"/>
      <c r="E230" s="12"/>
      <c r="F230" s="82"/>
      <c r="G230" s="36"/>
      <c r="H230" s="33"/>
      <c r="I230" s="12"/>
      <c r="J230" s="67"/>
      <c r="K230" s="43" t="str">
        <f>IFERROR(VLOOKUP(D230,PG!$D$7:$N$1006,11,FALSE),"")</f>
        <v/>
      </c>
      <c r="L230" s="42">
        <f t="shared" si="8"/>
        <v>0</v>
      </c>
      <c r="Q230" s="2" t="str">
        <f>IF(PG!D230="","",PG!D230)</f>
        <v/>
      </c>
      <c r="R230" s="2"/>
      <c r="S230" s="2" t="str">
        <f>IF(PI_For!C230="","",PI_For!C230)</f>
        <v/>
      </c>
    </row>
    <row r="231" spans="2:19" ht="35.1" customHeight="1" thickTop="1" thickBot="1">
      <c r="B231" s="76" t="str">
        <f t="shared" si="7"/>
        <v/>
      </c>
      <c r="C231" s="35"/>
      <c r="D231" s="12"/>
      <c r="E231" s="12"/>
      <c r="F231" s="82"/>
      <c r="G231" s="36"/>
      <c r="H231" s="33"/>
      <c r="I231" s="12"/>
      <c r="J231" s="67"/>
      <c r="K231" s="43" t="str">
        <f>IFERROR(VLOOKUP(D231,PG!$D$7:$N$1006,11,FALSE),"")</f>
        <v/>
      </c>
      <c r="L231" s="42">
        <f t="shared" si="8"/>
        <v>0</v>
      </c>
      <c r="Q231" s="2" t="str">
        <f>IF(PG!D231="","",PG!D231)</f>
        <v/>
      </c>
      <c r="R231" s="2"/>
      <c r="S231" s="2" t="str">
        <f>IF(PI_For!C231="","",PI_For!C231)</f>
        <v/>
      </c>
    </row>
    <row r="232" spans="2:19" ht="35.1" customHeight="1" thickTop="1" thickBot="1">
      <c r="B232" s="76" t="str">
        <f t="shared" si="7"/>
        <v/>
      </c>
      <c r="C232" s="35"/>
      <c r="D232" s="12"/>
      <c r="E232" s="12"/>
      <c r="F232" s="82"/>
      <c r="G232" s="36"/>
      <c r="H232" s="33"/>
      <c r="I232" s="12"/>
      <c r="J232" s="67"/>
      <c r="K232" s="43" t="str">
        <f>IFERROR(VLOOKUP(D232,PG!$D$7:$N$1006,11,FALSE),"")</f>
        <v/>
      </c>
      <c r="L232" s="42">
        <f t="shared" si="8"/>
        <v>0</v>
      </c>
      <c r="Q232" s="2" t="str">
        <f>IF(PG!D232="","",PG!D232)</f>
        <v/>
      </c>
      <c r="R232" s="2"/>
      <c r="S232" s="2" t="str">
        <f>IF(PI_For!C232="","",PI_For!C232)</f>
        <v/>
      </c>
    </row>
    <row r="233" spans="2:19" ht="35.1" customHeight="1" thickTop="1" thickBot="1">
      <c r="B233" s="76" t="str">
        <f t="shared" si="7"/>
        <v/>
      </c>
      <c r="C233" s="35"/>
      <c r="D233" s="12"/>
      <c r="E233" s="12"/>
      <c r="F233" s="82"/>
      <c r="G233" s="36"/>
      <c r="H233" s="33"/>
      <c r="I233" s="12"/>
      <c r="J233" s="67"/>
      <c r="K233" s="43" t="str">
        <f>IFERROR(VLOOKUP(D233,PG!$D$7:$N$1006,11,FALSE),"")</f>
        <v/>
      </c>
      <c r="L233" s="42">
        <f t="shared" si="8"/>
        <v>0</v>
      </c>
      <c r="Q233" s="2" t="str">
        <f>IF(PG!D233="","",PG!D233)</f>
        <v/>
      </c>
      <c r="R233" s="2"/>
      <c r="S233" s="2" t="str">
        <f>IF(PI_For!C233="","",PI_For!C233)</f>
        <v/>
      </c>
    </row>
    <row r="234" spans="2:19" ht="35.1" customHeight="1" thickTop="1" thickBot="1">
      <c r="B234" s="76" t="str">
        <f t="shared" si="7"/>
        <v/>
      </c>
      <c r="C234" s="35"/>
      <c r="D234" s="12"/>
      <c r="E234" s="12"/>
      <c r="F234" s="82"/>
      <c r="G234" s="36"/>
      <c r="H234" s="33"/>
      <c r="I234" s="12"/>
      <c r="J234" s="67"/>
      <c r="K234" s="43" t="str">
        <f>IFERROR(VLOOKUP(D234,PG!$D$7:$N$1006,11,FALSE),"")</f>
        <v/>
      </c>
      <c r="L234" s="42">
        <f t="shared" si="8"/>
        <v>0</v>
      </c>
      <c r="Q234" s="2" t="str">
        <f>IF(PG!D234="","",PG!D234)</f>
        <v/>
      </c>
      <c r="R234" s="2"/>
      <c r="S234" s="2" t="str">
        <f>IF(PI_For!C234="","",PI_For!C234)</f>
        <v/>
      </c>
    </row>
    <row r="235" spans="2:19" ht="35.1" customHeight="1" thickTop="1" thickBot="1">
      <c r="B235" s="76" t="str">
        <f t="shared" si="7"/>
        <v/>
      </c>
      <c r="C235" s="35"/>
      <c r="D235" s="12"/>
      <c r="E235" s="12"/>
      <c r="F235" s="82"/>
      <c r="G235" s="36"/>
      <c r="H235" s="33"/>
      <c r="I235" s="12"/>
      <c r="J235" s="67"/>
      <c r="K235" s="43" t="str">
        <f>IFERROR(VLOOKUP(D235,PG!$D$7:$N$1006,11,FALSE),"")</f>
        <v/>
      </c>
      <c r="L235" s="42">
        <f t="shared" si="8"/>
        <v>0</v>
      </c>
      <c r="Q235" s="2" t="str">
        <f>IF(PG!D235="","",PG!D235)</f>
        <v/>
      </c>
      <c r="R235" s="2"/>
      <c r="S235" s="2" t="str">
        <f>IF(PI_For!C235="","",PI_For!C235)</f>
        <v/>
      </c>
    </row>
    <row r="236" spans="2:19" ht="35.1" customHeight="1" thickTop="1" thickBot="1">
      <c r="B236" s="76" t="str">
        <f t="shared" si="7"/>
        <v/>
      </c>
      <c r="C236" s="35"/>
      <c r="D236" s="12"/>
      <c r="E236" s="12"/>
      <c r="F236" s="82"/>
      <c r="G236" s="36"/>
      <c r="H236" s="33"/>
      <c r="I236" s="12"/>
      <c r="J236" s="67"/>
      <c r="K236" s="43" t="str">
        <f>IFERROR(VLOOKUP(D236,PG!$D$7:$N$1006,11,FALSE),"")</f>
        <v/>
      </c>
      <c r="L236" s="42">
        <f t="shared" si="8"/>
        <v>0</v>
      </c>
      <c r="Q236" s="2" t="str">
        <f>IF(PG!D236="","",PG!D236)</f>
        <v/>
      </c>
      <c r="R236" s="2"/>
      <c r="S236" s="2" t="str">
        <f>IF(PI_For!C236="","",PI_For!C236)</f>
        <v/>
      </c>
    </row>
    <row r="237" spans="2:19" ht="35.1" customHeight="1" thickTop="1" thickBot="1">
      <c r="B237" s="76" t="str">
        <f t="shared" si="7"/>
        <v/>
      </c>
      <c r="C237" s="35"/>
      <c r="D237" s="12"/>
      <c r="E237" s="12"/>
      <c r="F237" s="82"/>
      <c r="G237" s="36"/>
      <c r="H237" s="33"/>
      <c r="I237" s="12"/>
      <c r="J237" s="67"/>
      <c r="K237" s="43" t="str">
        <f>IFERROR(VLOOKUP(D237,PG!$D$7:$N$1006,11,FALSE),"")</f>
        <v/>
      </c>
      <c r="L237" s="42">
        <f t="shared" si="8"/>
        <v>0</v>
      </c>
      <c r="Q237" s="2" t="str">
        <f>IF(PG!D237="","",PG!D237)</f>
        <v/>
      </c>
      <c r="R237" s="2"/>
      <c r="S237" s="2" t="str">
        <f>IF(PI_For!C237="","",PI_For!C237)</f>
        <v/>
      </c>
    </row>
    <row r="238" spans="2:19" ht="35.1" customHeight="1" thickTop="1" thickBot="1">
      <c r="B238" s="76" t="str">
        <f t="shared" si="7"/>
        <v/>
      </c>
      <c r="C238" s="35"/>
      <c r="D238" s="12"/>
      <c r="E238" s="12"/>
      <c r="F238" s="82"/>
      <c r="G238" s="36"/>
      <c r="H238" s="33"/>
      <c r="I238" s="12"/>
      <c r="J238" s="67"/>
      <c r="K238" s="43" t="str">
        <f>IFERROR(VLOOKUP(D238,PG!$D$7:$N$1006,11,FALSE),"")</f>
        <v/>
      </c>
      <c r="L238" s="42">
        <f t="shared" si="8"/>
        <v>0</v>
      </c>
      <c r="Q238" s="2" t="str">
        <f>IF(PG!D238="","",PG!D238)</f>
        <v/>
      </c>
      <c r="R238" s="2"/>
      <c r="S238" s="2" t="str">
        <f>IF(PI_For!C238="","",PI_For!C238)</f>
        <v/>
      </c>
    </row>
    <row r="239" spans="2:19" ht="35.1" customHeight="1" thickTop="1" thickBot="1">
      <c r="B239" s="76" t="str">
        <f t="shared" si="7"/>
        <v/>
      </c>
      <c r="C239" s="35"/>
      <c r="D239" s="12"/>
      <c r="E239" s="12"/>
      <c r="F239" s="82"/>
      <c r="G239" s="36"/>
      <c r="H239" s="33"/>
      <c r="I239" s="12"/>
      <c r="J239" s="67"/>
      <c r="K239" s="43" t="str">
        <f>IFERROR(VLOOKUP(D239,PG!$D$7:$N$1006,11,FALSE),"")</f>
        <v/>
      </c>
      <c r="L239" s="42">
        <f t="shared" si="8"/>
        <v>0</v>
      </c>
      <c r="Q239" s="2" t="str">
        <f>IF(PG!D239="","",PG!D239)</f>
        <v/>
      </c>
      <c r="R239" s="2"/>
      <c r="S239" s="2" t="str">
        <f>IF(PI_For!C239="","",PI_For!C239)</f>
        <v/>
      </c>
    </row>
    <row r="240" spans="2:19" ht="35.1" customHeight="1" thickTop="1" thickBot="1">
      <c r="B240" s="76" t="str">
        <f t="shared" si="7"/>
        <v/>
      </c>
      <c r="C240" s="35"/>
      <c r="D240" s="12"/>
      <c r="E240" s="12"/>
      <c r="F240" s="82"/>
      <c r="G240" s="36"/>
      <c r="H240" s="33"/>
      <c r="I240" s="12"/>
      <c r="J240" s="67"/>
      <c r="K240" s="43" t="str">
        <f>IFERROR(VLOOKUP(D240,PG!$D$7:$N$1006,11,FALSE),"")</f>
        <v/>
      </c>
      <c r="L240" s="42">
        <f t="shared" si="8"/>
        <v>0</v>
      </c>
      <c r="Q240" s="2" t="str">
        <f>IF(PG!D240="","",PG!D240)</f>
        <v/>
      </c>
      <c r="R240" s="2"/>
      <c r="S240" s="2" t="str">
        <f>IF(PI_For!C240="","",PI_For!C240)</f>
        <v/>
      </c>
    </row>
    <row r="241" spans="2:19" ht="35.1" customHeight="1" thickTop="1" thickBot="1">
      <c r="B241" s="76" t="str">
        <f t="shared" si="7"/>
        <v/>
      </c>
      <c r="C241" s="35"/>
      <c r="D241" s="12"/>
      <c r="E241" s="12"/>
      <c r="F241" s="82"/>
      <c r="G241" s="36"/>
      <c r="H241" s="33"/>
      <c r="I241" s="12"/>
      <c r="J241" s="67"/>
      <c r="K241" s="43" t="str">
        <f>IFERROR(VLOOKUP(D241,PG!$D$7:$N$1006,11,FALSE),"")</f>
        <v/>
      </c>
      <c r="L241" s="42">
        <f t="shared" si="8"/>
        <v>0</v>
      </c>
      <c r="Q241" s="2" t="str">
        <f>IF(PG!D241="","",PG!D241)</f>
        <v/>
      </c>
      <c r="R241" s="2"/>
      <c r="S241" s="2" t="str">
        <f>IF(PI_For!C241="","",PI_For!C241)</f>
        <v/>
      </c>
    </row>
    <row r="242" spans="2:19" ht="35.1" customHeight="1" thickTop="1" thickBot="1">
      <c r="B242" s="76" t="str">
        <f t="shared" si="7"/>
        <v/>
      </c>
      <c r="C242" s="35"/>
      <c r="D242" s="12"/>
      <c r="E242" s="12"/>
      <c r="F242" s="82"/>
      <c r="G242" s="36"/>
      <c r="H242" s="33"/>
      <c r="I242" s="12"/>
      <c r="J242" s="67"/>
      <c r="K242" s="43" t="str">
        <f>IFERROR(VLOOKUP(D242,PG!$D$7:$N$1006,11,FALSE),"")</f>
        <v/>
      </c>
      <c r="L242" s="42">
        <f t="shared" si="8"/>
        <v>0</v>
      </c>
      <c r="Q242" s="2" t="str">
        <f>IF(PG!D242="","",PG!D242)</f>
        <v/>
      </c>
      <c r="R242" s="2"/>
      <c r="S242" s="2" t="str">
        <f>IF(PI_For!C242="","",PI_For!C242)</f>
        <v/>
      </c>
    </row>
    <row r="243" spans="2:19" ht="35.1" customHeight="1" thickTop="1" thickBot="1">
      <c r="B243" s="76" t="str">
        <f t="shared" si="7"/>
        <v/>
      </c>
      <c r="C243" s="35"/>
      <c r="D243" s="12"/>
      <c r="E243" s="12"/>
      <c r="F243" s="82"/>
      <c r="G243" s="36"/>
      <c r="H243" s="33"/>
      <c r="I243" s="12"/>
      <c r="J243" s="67"/>
      <c r="K243" s="43" t="str">
        <f>IFERROR(VLOOKUP(D243,PG!$D$7:$N$1006,11,FALSE),"")</f>
        <v/>
      </c>
      <c r="L243" s="42">
        <f t="shared" si="8"/>
        <v>0</v>
      </c>
      <c r="Q243" s="2" t="str">
        <f>IF(PG!D243="","",PG!D243)</f>
        <v/>
      </c>
      <c r="R243" s="2"/>
      <c r="S243" s="2" t="str">
        <f>IF(PI_For!C243="","",PI_For!C243)</f>
        <v/>
      </c>
    </row>
    <row r="244" spans="2:19" ht="35.1" customHeight="1" thickTop="1" thickBot="1">
      <c r="B244" s="76" t="str">
        <f t="shared" si="7"/>
        <v/>
      </c>
      <c r="C244" s="35"/>
      <c r="D244" s="12"/>
      <c r="E244" s="12"/>
      <c r="F244" s="82"/>
      <c r="G244" s="36"/>
      <c r="H244" s="33"/>
      <c r="I244" s="12"/>
      <c r="J244" s="67"/>
      <c r="K244" s="43" t="str">
        <f>IFERROR(VLOOKUP(D244,PG!$D$7:$N$1006,11,FALSE),"")</f>
        <v/>
      </c>
      <c r="L244" s="42">
        <f t="shared" si="8"/>
        <v>0</v>
      </c>
      <c r="Q244" s="2" t="str">
        <f>IF(PG!D244="","",PG!D244)</f>
        <v/>
      </c>
      <c r="R244" s="2"/>
      <c r="S244" s="2" t="str">
        <f>IF(PI_For!C244="","",PI_For!C244)</f>
        <v/>
      </c>
    </row>
    <row r="245" spans="2:19" ht="35.1" customHeight="1" thickTop="1" thickBot="1">
      <c r="B245" s="76" t="str">
        <f t="shared" si="7"/>
        <v/>
      </c>
      <c r="C245" s="35"/>
      <c r="D245" s="12"/>
      <c r="E245" s="12"/>
      <c r="F245" s="82"/>
      <c r="G245" s="36"/>
      <c r="H245" s="33"/>
      <c r="I245" s="12"/>
      <c r="J245" s="67"/>
      <c r="K245" s="43" t="str">
        <f>IFERROR(VLOOKUP(D245,PG!$D$7:$N$1006,11,FALSE),"")</f>
        <v/>
      </c>
      <c r="L245" s="42">
        <f t="shared" si="8"/>
        <v>0</v>
      </c>
      <c r="Q245" s="2" t="str">
        <f>IF(PG!D245="","",PG!D245)</f>
        <v/>
      </c>
      <c r="R245" s="2"/>
      <c r="S245" s="2" t="str">
        <f>IF(PI_For!C245="","",PI_For!C245)</f>
        <v/>
      </c>
    </row>
    <row r="246" spans="2:19" ht="35.1" customHeight="1" thickTop="1" thickBot="1">
      <c r="B246" s="76" t="str">
        <f t="shared" si="7"/>
        <v/>
      </c>
      <c r="C246" s="35"/>
      <c r="D246" s="12"/>
      <c r="E246" s="12"/>
      <c r="F246" s="82"/>
      <c r="G246" s="36"/>
      <c r="H246" s="33"/>
      <c r="I246" s="12"/>
      <c r="J246" s="67"/>
      <c r="K246" s="43" t="str">
        <f>IFERROR(VLOOKUP(D246,PG!$D$7:$N$1006,11,FALSE),"")</f>
        <v/>
      </c>
      <c r="L246" s="42">
        <f t="shared" si="8"/>
        <v>0</v>
      </c>
      <c r="Q246" s="2" t="str">
        <f>IF(PG!D246="","",PG!D246)</f>
        <v/>
      </c>
      <c r="R246" s="2"/>
      <c r="S246" s="2" t="str">
        <f>IF(PI_For!C246="","",PI_For!C246)</f>
        <v/>
      </c>
    </row>
    <row r="247" spans="2:19" ht="35.1" customHeight="1" thickTop="1" thickBot="1">
      <c r="B247" s="76" t="str">
        <f t="shared" si="7"/>
        <v/>
      </c>
      <c r="C247" s="35"/>
      <c r="D247" s="12"/>
      <c r="E247" s="12"/>
      <c r="F247" s="82"/>
      <c r="G247" s="36"/>
      <c r="H247" s="33"/>
      <c r="I247" s="12"/>
      <c r="J247" s="67"/>
      <c r="K247" s="43" t="str">
        <f>IFERROR(VLOOKUP(D247,PG!$D$7:$N$1006,11,FALSE),"")</f>
        <v/>
      </c>
      <c r="L247" s="42">
        <f t="shared" si="8"/>
        <v>0</v>
      </c>
      <c r="Q247" s="2" t="str">
        <f>IF(PG!D247="","",PG!D247)</f>
        <v/>
      </c>
      <c r="R247" s="2"/>
      <c r="S247" s="2" t="str">
        <f>IF(PI_For!C247="","",PI_For!C247)</f>
        <v/>
      </c>
    </row>
    <row r="248" spans="2:19" ht="35.1" customHeight="1" thickTop="1" thickBot="1">
      <c r="B248" s="76" t="str">
        <f t="shared" si="7"/>
        <v/>
      </c>
      <c r="C248" s="35"/>
      <c r="D248" s="12"/>
      <c r="E248" s="12"/>
      <c r="F248" s="82"/>
      <c r="G248" s="36"/>
      <c r="H248" s="33"/>
      <c r="I248" s="12"/>
      <c r="J248" s="67"/>
      <c r="K248" s="43" t="str">
        <f>IFERROR(VLOOKUP(D248,PG!$D$7:$N$1006,11,FALSE),"")</f>
        <v/>
      </c>
      <c r="L248" s="42">
        <f t="shared" si="8"/>
        <v>0</v>
      </c>
      <c r="Q248" s="2" t="str">
        <f>IF(PG!D248="","",PG!D248)</f>
        <v/>
      </c>
      <c r="R248" s="2"/>
      <c r="S248" s="2" t="str">
        <f>IF(PI_For!C248="","",PI_For!C248)</f>
        <v/>
      </c>
    </row>
    <row r="249" spans="2:19" ht="35.1" customHeight="1" thickTop="1" thickBot="1">
      <c r="B249" s="76" t="str">
        <f t="shared" si="7"/>
        <v/>
      </c>
      <c r="C249" s="35"/>
      <c r="D249" s="12"/>
      <c r="E249" s="12"/>
      <c r="F249" s="82"/>
      <c r="G249" s="36"/>
      <c r="H249" s="33"/>
      <c r="I249" s="12"/>
      <c r="J249" s="67"/>
      <c r="K249" s="43" t="str">
        <f>IFERROR(VLOOKUP(D249,PG!$D$7:$N$1006,11,FALSE),"")</f>
        <v/>
      </c>
      <c r="L249" s="42">
        <f t="shared" si="8"/>
        <v>0</v>
      </c>
      <c r="Q249" s="2" t="str">
        <f>IF(PG!D249="","",PG!D249)</f>
        <v/>
      </c>
      <c r="R249" s="2"/>
      <c r="S249" s="2" t="str">
        <f>IF(PI_For!C249="","",PI_For!C249)</f>
        <v/>
      </c>
    </row>
    <row r="250" spans="2:19" ht="35.1" customHeight="1" thickTop="1" thickBot="1">
      <c r="B250" s="76" t="str">
        <f t="shared" si="7"/>
        <v/>
      </c>
      <c r="C250" s="35"/>
      <c r="D250" s="12"/>
      <c r="E250" s="12"/>
      <c r="F250" s="82"/>
      <c r="G250" s="36"/>
      <c r="H250" s="33"/>
      <c r="I250" s="12"/>
      <c r="J250" s="67"/>
      <c r="K250" s="43" t="str">
        <f>IFERROR(VLOOKUP(D250,PG!$D$7:$N$1006,11,FALSE),"")</f>
        <v/>
      </c>
      <c r="L250" s="42">
        <f t="shared" si="8"/>
        <v>0</v>
      </c>
      <c r="Q250" s="2" t="str">
        <f>IF(PG!D250="","",PG!D250)</f>
        <v/>
      </c>
      <c r="R250" s="2"/>
      <c r="S250" s="2" t="str">
        <f>IF(PI_For!C250="","",PI_For!C250)</f>
        <v/>
      </c>
    </row>
    <row r="251" spans="2:19" ht="35.1" customHeight="1" thickTop="1" thickBot="1">
      <c r="B251" s="76" t="str">
        <f t="shared" si="7"/>
        <v/>
      </c>
      <c r="C251" s="35"/>
      <c r="D251" s="12"/>
      <c r="E251" s="12"/>
      <c r="F251" s="82"/>
      <c r="G251" s="36"/>
      <c r="H251" s="33"/>
      <c r="I251" s="12"/>
      <c r="J251" s="67"/>
      <c r="K251" s="43" t="str">
        <f>IFERROR(VLOOKUP(D251,PG!$D$7:$N$1006,11,FALSE),"")</f>
        <v/>
      </c>
      <c r="L251" s="42">
        <f t="shared" si="8"/>
        <v>0</v>
      </c>
      <c r="Q251" s="2" t="str">
        <f>IF(PG!D251="","",PG!D251)</f>
        <v/>
      </c>
      <c r="R251" s="2"/>
      <c r="S251" s="2" t="str">
        <f>IF(PI_For!C251="","",PI_For!C251)</f>
        <v/>
      </c>
    </row>
    <row r="252" spans="2:19" ht="35.1" customHeight="1" thickTop="1" thickBot="1">
      <c r="B252" s="76" t="str">
        <f t="shared" si="7"/>
        <v/>
      </c>
      <c r="C252" s="35"/>
      <c r="D252" s="12"/>
      <c r="E252" s="12"/>
      <c r="F252" s="82"/>
      <c r="G252" s="36"/>
      <c r="H252" s="33"/>
      <c r="I252" s="12"/>
      <c r="J252" s="67"/>
      <c r="K252" s="43" t="str">
        <f>IFERROR(VLOOKUP(D252,PG!$D$7:$N$1006,11,FALSE),"")</f>
        <v/>
      </c>
      <c r="L252" s="42">
        <f t="shared" si="8"/>
        <v>0</v>
      </c>
      <c r="Q252" s="2" t="str">
        <f>IF(PG!D252="","",PG!D252)</f>
        <v/>
      </c>
      <c r="R252" s="2"/>
      <c r="S252" s="2" t="str">
        <f>IF(PI_For!C252="","",PI_For!C252)</f>
        <v/>
      </c>
    </row>
    <row r="253" spans="2:19" ht="35.1" customHeight="1" thickTop="1" thickBot="1">
      <c r="B253" s="76" t="str">
        <f t="shared" si="7"/>
        <v/>
      </c>
      <c r="C253" s="35"/>
      <c r="D253" s="12"/>
      <c r="E253" s="12"/>
      <c r="F253" s="82"/>
      <c r="G253" s="36"/>
      <c r="H253" s="33"/>
      <c r="I253" s="12"/>
      <c r="J253" s="67"/>
      <c r="K253" s="43" t="str">
        <f>IFERROR(VLOOKUP(D253,PG!$D$7:$N$1006,11,FALSE),"")</f>
        <v/>
      </c>
      <c r="L253" s="42">
        <f t="shared" si="8"/>
        <v>0</v>
      </c>
      <c r="Q253" s="2" t="str">
        <f>IF(PG!D253="","",PG!D253)</f>
        <v/>
      </c>
      <c r="R253" s="2"/>
      <c r="S253" s="2" t="str">
        <f>IF(PI_For!C253="","",PI_For!C253)</f>
        <v/>
      </c>
    </row>
    <row r="254" spans="2:19" ht="35.1" customHeight="1" thickTop="1" thickBot="1">
      <c r="B254" s="76" t="str">
        <f t="shared" si="7"/>
        <v/>
      </c>
      <c r="C254" s="35"/>
      <c r="D254" s="12"/>
      <c r="E254" s="12"/>
      <c r="F254" s="82"/>
      <c r="G254" s="36"/>
      <c r="H254" s="33"/>
      <c r="I254" s="12"/>
      <c r="J254" s="67"/>
      <c r="K254" s="43" t="str">
        <f>IFERROR(VLOOKUP(D254,PG!$D$7:$N$1006,11,FALSE),"")</f>
        <v/>
      </c>
      <c r="L254" s="42">
        <f t="shared" si="8"/>
        <v>0</v>
      </c>
      <c r="Q254" s="2" t="str">
        <f>IF(PG!D254="","",PG!D254)</f>
        <v/>
      </c>
      <c r="R254" s="2"/>
      <c r="S254" s="2" t="str">
        <f>IF(PI_For!C254="","",PI_For!C254)</f>
        <v/>
      </c>
    </row>
    <row r="255" spans="2:19" ht="35.1" customHeight="1" thickTop="1" thickBot="1">
      <c r="B255" s="76" t="str">
        <f t="shared" si="7"/>
        <v/>
      </c>
      <c r="C255" s="35"/>
      <c r="D255" s="12"/>
      <c r="E255" s="12"/>
      <c r="F255" s="82"/>
      <c r="G255" s="36"/>
      <c r="H255" s="33"/>
      <c r="I255" s="12"/>
      <c r="J255" s="67"/>
      <c r="K255" s="43" t="str">
        <f>IFERROR(VLOOKUP(D255,PG!$D$7:$N$1006,11,FALSE),"")</f>
        <v/>
      </c>
      <c r="L255" s="42">
        <f t="shared" si="8"/>
        <v>0</v>
      </c>
      <c r="Q255" s="2" t="str">
        <f>IF(PG!D255="","",PG!D255)</f>
        <v/>
      </c>
      <c r="R255" s="2"/>
      <c r="S255" s="2" t="str">
        <f>IF(PI_For!C255="","",PI_For!C255)</f>
        <v/>
      </c>
    </row>
    <row r="256" spans="2:19" ht="35.1" customHeight="1" thickTop="1" thickBot="1">
      <c r="B256" s="76" t="str">
        <f t="shared" si="7"/>
        <v/>
      </c>
      <c r="C256" s="35"/>
      <c r="D256" s="12"/>
      <c r="E256" s="12"/>
      <c r="F256" s="82"/>
      <c r="G256" s="36"/>
      <c r="H256" s="33"/>
      <c r="I256" s="12"/>
      <c r="J256" s="67"/>
      <c r="K256" s="43" t="str">
        <f>IFERROR(VLOOKUP(D256,PG!$D$7:$N$1006,11,FALSE),"")</f>
        <v/>
      </c>
      <c r="L256" s="42">
        <f t="shared" si="8"/>
        <v>0</v>
      </c>
      <c r="Q256" s="2" t="str">
        <f>IF(PG!D256="","",PG!D256)</f>
        <v/>
      </c>
      <c r="R256" s="2"/>
      <c r="S256" s="2" t="str">
        <f>IF(PI_For!C256="","",PI_For!C256)</f>
        <v/>
      </c>
    </row>
    <row r="257" spans="2:19" ht="35.1" customHeight="1" thickTop="1" thickBot="1">
      <c r="B257" s="76" t="str">
        <f t="shared" si="7"/>
        <v/>
      </c>
      <c r="C257" s="35"/>
      <c r="D257" s="12"/>
      <c r="E257" s="12"/>
      <c r="F257" s="82"/>
      <c r="G257" s="36"/>
      <c r="H257" s="33"/>
      <c r="I257" s="12"/>
      <c r="J257" s="67"/>
      <c r="K257" s="43" t="str">
        <f>IFERROR(VLOOKUP(D257,PG!$D$7:$N$1006,11,FALSE),"")</f>
        <v/>
      </c>
      <c r="L257" s="42">
        <f t="shared" si="8"/>
        <v>0</v>
      </c>
      <c r="Q257" s="2" t="str">
        <f>IF(PG!D257="","",PG!D257)</f>
        <v/>
      </c>
      <c r="R257" s="2"/>
      <c r="S257" s="2" t="str">
        <f>IF(PI_For!C257="","",PI_For!C257)</f>
        <v/>
      </c>
    </row>
    <row r="258" spans="2:19" ht="35.1" customHeight="1" thickTop="1" thickBot="1">
      <c r="B258" s="76" t="str">
        <f t="shared" si="7"/>
        <v/>
      </c>
      <c r="C258" s="35"/>
      <c r="D258" s="12"/>
      <c r="E258" s="12"/>
      <c r="F258" s="82"/>
      <c r="G258" s="36"/>
      <c r="H258" s="33"/>
      <c r="I258" s="12"/>
      <c r="J258" s="67"/>
      <c r="K258" s="43" t="str">
        <f>IFERROR(VLOOKUP(D258,PG!$D$7:$N$1006,11,FALSE),"")</f>
        <v/>
      </c>
      <c r="L258" s="42">
        <f t="shared" si="8"/>
        <v>0</v>
      </c>
      <c r="Q258" s="2" t="str">
        <f>IF(PG!D258="","",PG!D258)</f>
        <v/>
      </c>
      <c r="R258" s="2"/>
      <c r="S258" s="2" t="str">
        <f>IF(PI_For!C258="","",PI_For!C258)</f>
        <v/>
      </c>
    </row>
    <row r="259" spans="2:19" ht="35.1" customHeight="1" thickTop="1" thickBot="1">
      <c r="B259" s="76" t="str">
        <f t="shared" si="7"/>
        <v/>
      </c>
      <c r="C259" s="35"/>
      <c r="D259" s="12"/>
      <c r="E259" s="12"/>
      <c r="F259" s="82"/>
      <c r="G259" s="36"/>
      <c r="H259" s="33"/>
      <c r="I259" s="12"/>
      <c r="J259" s="67"/>
      <c r="K259" s="43" t="str">
        <f>IFERROR(VLOOKUP(D259,PG!$D$7:$N$1006,11,FALSE),"")</f>
        <v/>
      </c>
      <c r="L259" s="42">
        <f t="shared" si="8"/>
        <v>0</v>
      </c>
      <c r="Q259" s="2" t="str">
        <f>IF(PG!D259="","",PG!D259)</f>
        <v/>
      </c>
      <c r="R259" s="2"/>
      <c r="S259" s="2" t="str">
        <f>IF(PI_For!C259="","",PI_For!C259)</f>
        <v/>
      </c>
    </row>
    <row r="260" spans="2:19" ht="35.1" customHeight="1" thickTop="1" thickBot="1">
      <c r="B260" s="76" t="str">
        <f t="shared" si="7"/>
        <v/>
      </c>
      <c r="C260" s="35"/>
      <c r="D260" s="12"/>
      <c r="E260" s="12"/>
      <c r="F260" s="82"/>
      <c r="G260" s="36"/>
      <c r="H260" s="33"/>
      <c r="I260" s="12"/>
      <c r="J260" s="67"/>
      <c r="K260" s="43" t="str">
        <f>IFERROR(VLOOKUP(D260,PG!$D$7:$N$1006,11,FALSE),"")</f>
        <v/>
      </c>
      <c r="L260" s="42">
        <f t="shared" si="8"/>
        <v>0</v>
      </c>
      <c r="Q260" s="2" t="str">
        <f>IF(PG!D260="","",PG!D260)</f>
        <v/>
      </c>
      <c r="R260" s="2"/>
      <c r="S260" s="2" t="str">
        <f>IF(PI_For!C260="","",PI_For!C260)</f>
        <v/>
      </c>
    </row>
    <row r="261" spans="2:19" ht="35.1" customHeight="1" thickTop="1" thickBot="1">
      <c r="B261" s="76" t="str">
        <f t="shared" si="7"/>
        <v/>
      </c>
      <c r="C261" s="35"/>
      <c r="D261" s="12"/>
      <c r="E261" s="12"/>
      <c r="F261" s="82"/>
      <c r="G261" s="36"/>
      <c r="H261" s="33"/>
      <c r="I261" s="12"/>
      <c r="J261" s="67"/>
      <c r="K261" s="43" t="str">
        <f>IFERROR(VLOOKUP(D261,PG!$D$7:$N$1006,11,FALSE),"")</f>
        <v/>
      </c>
      <c r="L261" s="42">
        <f t="shared" si="8"/>
        <v>0</v>
      </c>
      <c r="Q261" s="2" t="str">
        <f>IF(PG!D261="","",PG!D261)</f>
        <v/>
      </c>
      <c r="R261" s="2"/>
      <c r="S261" s="2" t="str">
        <f>IF(PI_For!C261="","",PI_For!C261)</f>
        <v/>
      </c>
    </row>
    <row r="262" spans="2:19" ht="35.1" customHeight="1" thickTop="1" thickBot="1">
      <c r="B262" s="76" t="str">
        <f t="shared" si="7"/>
        <v/>
      </c>
      <c r="C262" s="35"/>
      <c r="D262" s="12"/>
      <c r="E262" s="12"/>
      <c r="F262" s="82"/>
      <c r="G262" s="36"/>
      <c r="H262" s="33"/>
      <c r="I262" s="12"/>
      <c r="J262" s="67"/>
      <c r="K262" s="43" t="str">
        <f>IFERROR(VLOOKUP(D262,PG!$D$7:$N$1006,11,FALSE),"")</f>
        <v/>
      </c>
      <c r="L262" s="42">
        <f t="shared" si="8"/>
        <v>0</v>
      </c>
      <c r="Q262" s="2" t="str">
        <f>IF(PG!D262="","",PG!D262)</f>
        <v/>
      </c>
      <c r="R262" s="2"/>
      <c r="S262" s="2" t="str">
        <f>IF(PI_For!C262="","",PI_For!C262)</f>
        <v/>
      </c>
    </row>
    <row r="263" spans="2:19" ht="35.1" customHeight="1" thickTop="1" thickBot="1">
      <c r="B263" s="76" t="str">
        <f t="shared" si="7"/>
        <v/>
      </c>
      <c r="C263" s="35"/>
      <c r="D263" s="12"/>
      <c r="E263" s="12"/>
      <c r="F263" s="82"/>
      <c r="G263" s="36"/>
      <c r="H263" s="33"/>
      <c r="I263" s="12"/>
      <c r="J263" s="67"/>
      <c r="K263" s="43" t="str">
        <f>IFERROR(VLOOKUP(D263,PG!$D$7:$N$1006,11,FALSE),"")</f>
        <v/>
      </c>
      <c r="L263" s="42">
        <f t="shared" si="8"/>
        <v>0</v>
      </c>
      <c r="Q263" s="2" t="str">
        <f>IF(PG!D263="","",PG!D263)</f>
        <v/>
      </c>
      <c r="R263" s="2"/>
      <c r="S263" s="2" t="str">
        <f>IF(PI_For!C263="","",PI_For!C263)</f>
        <v/>
      </c>
    </row>
    <row r="264" spans="2:19" ht="35.1" customHeight="1" thickTop="1" thickBot="1">
      <c r="B264" s="76" t="str">
        <f t="shared" ref="B264:B327" si="9">IF(C264="","",MONTH(C264))</f>
        <v/>
      </c>
      <c r="C264" s="35"/>
      <c r="D264" s="12"/>
      <c r="E264" s="12"/>
      <c r="F264" s="82"/>
      <c r="G264" s="36"/>
      <c r="H264" s="33"/>
      <c r="I264" s="12"/>
      <c r="J264" s="67"/>
      <c r="K264" s="43" t="str">
        <f>IFERROR(VLOOKUP(D264,PG!$D$7:$N$1006,11,FALSE),"")</f>
        <v/>
      </c>
      <c r="L264" s="42">
        <f t="shared" si="8"/>
        <v>0</v>
      </c>
      <c r="Q264" s="2" t="str">
        <f>IF(PG!D264="","",PG!D264)</f>
        <v/>
      </c>
      <c r="R264" s="2"/>
      <c r="S264" s="2" t="str">
        <f>IF(PI_For!C264="","",PI_For!C264)</f>
        <v/>
      </c>
    </row>
    <row r="265" spans="2:19" ht="35.1" customHeight="1" thickTop="1" thickBot="1">
      <c r="B265" s="76" t="str">
        <f t="shared" si="9"/>
        <v/>
      </c>
      <c r="C265" s="35"/>
      <c r="D265" s="12"/>
      <c r="E265" s="12"/>
      <c r="F265" s="82"/>
      <c r="G265" s="36"/>
      <c r="H265" s="33"/>
      <c r="I265" s="12"/>
      <c r="J265" s="67"/>
      <c r="K265" s="43" t="str">
        <f>IFERROR(VLOOKUP(D265,PG!$D$7:$N$1006,11,FALSE),"")</f>
        <v/>
      </c>
      <c r="L265" s="42">
        <f t="shared" si="8"/>
        <v>0</v>
      </c>
      <c r="Q265" s="2" t="str">
        <f>IF(PG!D265="","",PG!D265)</f>
        <v/>
      </c>
      <c r="R265" s="2"/>
      <c r="S265" s="2" t="str">
        <f>IF(PI_For!C265="","",PI_For!C265)</f>
        <v/>
      </c>
    </row>
    <row r="266" spans="2:19" ht="35.1" customHeight="1" thickTop="1" thickBot="1">
      <c r="B266" s="76" t="str">
        <f t="shared" si="9"/>
        <v/>
      </c>
      <c r="C266" s="35"/>
      <c r="D266" s="12"/>
      <c r="E266" s="12"/>
      <c r="F266" s="82"/>
      <c r="G266" s="36"/>
      <c r="H266" s="33"/>
      <c r="I266" s="12"/>
      <c r="J266" s="67"/>
      <c r="K266" s="43" t="str">
        <f>IFERROR(VLOOKUP(D266,PG!$D$7:$N$1006,11,FALSE),"")</f>
        <v/>
      </c>
      <c r="L266" s="42">
        <f t="shared" si="8"/>
        <v>0</v>
      </c>
      <c r="Q266" s="2" t="str">
        <f>IF(PG!D266="","",PG!D266)</f>
        <v/>
      </c>
      <c r="R266" s="2"/>
      <c r="S266" s="2" t="str">
        <f>IF(PI_For!C266="","",PI_For!C266)</f>
        <v/>
      </c>
    </row>
    <row r="267" spans="2:19" ht="35.1" customHeight="1" thickTop="1" thickBot="1">
      <c r="B267" s="76" t="str">
        <f t="shared" si="9"/>
        <v/>
      </c>
      <c r="C267" s="35"/>
      <c r="D267" s="12"/>
      <c r="E267" s="12"/>
      <c r="F267" s="82"/>
      <c r="G267" s="36"/>
      <c r="H267" s="33"/>
      <c r="I267" s="12"/>
      <c r="J267" s="67"/>
      <c r="K267" s="43" t="str">
        <f>IFERROR(VLOOKUP(D267,PG!$D$7:$N$1006,11,FALSE),"")</f>
        <v/>
      </c>
      <c r="L267" s="42">
        <f t="shared" si="8"/>
        <v>0</v>
      </c>
      <c r="Q267" s="2" t="str">
        <f>IF(PG!D267="","",PG!D267)</f>
        <v/>
      </c>
      <c r="R267" s="2"/>
      <c r="S267" s="2" t="str">
        <f>IF(PI_For!C267="","",PI_For!C267)</f>
        <v/>
      </c>
    </row>
    <row r="268" spans="2:19" ht="35.1" customHeight="1" thickTop="1" thickBot="1">
      <c r="B268" s="76" t="str">
        <f t="shared" si="9"/>
        <v/>
      </c>
      <c r="C268" s="35"/>
      <c r="D268" s="12"/>
      <c r="E268" s="12"/>
      <c r="F268" s="82"/>
      <c r="G268" s="36"/>
      <c r="H268" s="33"/>
      <c r="I268" s="12"/>
      <c r="J268" s="67"/>
      <c r="K268" s="43" t="str">
        <f>IFERROR(VLOOKUP(D268,PG!$D$7:$N$1006,11,FALSE),"")</f>
        <v/>
      </c>
      <c r="L268" s="42">
        <f t="shared" si="8"/>
        <v>0</v>
      </c>
      <c r="Q268" s="2" t="str">
        <f>IF(PG!D268="","",PG!D268)</f>
        <v/>
      </c>
      <c r="R268" s="2"/>
      <c r="S268" s="2" t="str">
        <f>IF(PI_For!C268="","",PI_For!C268)</f>
        <v/>
      </c>
    </row>
    <row r="269" spans="2:19" ht="35.1" customHeight="1" thickTop="1" thickBot="1">
      <c r="B269" s="76" t="str">
        <f t="shared" si="9"/>
        <v/>
      </c>
      <c r="C269" s="35"/>
      <c r="D269" s="12"/>
      <c r="E269" s="12"/>
      <c r="F269" s="82"/>
      <c r="G269" s="36"/>
      <c r="H269" s="33"/>
      <c r="I269" s="12"/>
      <c r="J269" s="67"/>
      <c r="K269" s="43" t="str">
        <f>IFERROR(VLOOKUP(D269,PG!$D$7:$N$1006,11,FALSE),"")</f>
        <v/>
      </c>
      <c r="L269" s="42">
        <f t="shared" si="8"/>
        <v>0</v>
      </c>
      <c r="Q269" s="2" t="str">
        <f>IF(PG!D269="","",PG!D269)</f>
        <v/>
      </c>
      <c r="R269" s="2"/>
      <c r="S269" s="2" t="str">
        <f>IF(PI_For!C269="","",PI_For!C269)</f>
        <v/>
      </c>
    </row>
    <row r="270" spans="2:19" ht="35.1" customHeight="1" thickTop="1" thickBot="1">
      <c r="B270" s="76" t="str">
        <f t="shared" si="9"/>
        <v/>
      </c>
      <c r="C270" s="35"/>
      <c r="D270" s="12"/>
      <c r="E270" s="12"/>
      <c r="F270" s="82"/>
      <c r="G270" s="36"/>
      <c r="H270" s="33"/>
      <c r="I270" s="12"/>
      <c r="J270" s="67"/>
      <c r="K270" s="43" t="str">
        <f>IFERROR(VLOOKUP(D270,PG!$D$7:$N$1006,11,FALSE),"")</f>
        <v/>
      </c>
      <c r="L270" s="42">
        <f t="shared" si="8"/>
        <v>0</v>
      </c>
      <c r="Q270" s="2" t="str">
        <f>IF(PG!D270="","",PG!D270)</f>
        <v/>
      </c>
      <c r="R270" s="2"/>
      <c r="S270" s="2" t="str">
        <f>IF(PI_For!C270="","",PI_For!C270)</f>
        <v/>
      </c>
    </row>
    <row r="271" spans="2:19" ht="35.1" customHeight="1" thickTop="1" thickBot="1">
      <c r="B271" s="76" t="str">
        <f t="shared" si="9"/>
        <v/>
      </c>
      <c r="C271" s="35"/>
      <c r="D271" s="12"/>
      <c r="E271" s="12"/>
      <c r="F271" s="82"/>
      <c r="G271" s="36"/>
      <c r="H271" s="33"/>
      <c r="I271" s="12"/>
      <c r="J271" s="67"/>
      <c r="K271" s="43" t="str">
        <f>IFERROR(VLOOKUP(D271,PG!$D$7:$N$1006,11,FALSE),"")</f>
        <v/>
      </c>
      <c r="L271" s="42">
        <f t="shared" si="8"/>
        <v>0</v>
      </c>
      <c r="Q271" s="2" t="str">
        <f>IF(PG!D271="","",PG!D271)</f>
        <v/>
      </c>
      <c r="R271" s="2"/>
      <c r="S271" s="2" t="str">
        <f>IF(PI_For!C271="","",PI_For!C271)</f>
        <v/>
      </c>
    </row>
    <row r="272" spans="2:19" ht="35.1" customHeight="1" thickTop="1" thickBot="1">
      <c r="B272" s="76" t="str">
        <f t="shared" si="9"/>
        <v/>
      </c>
      <c r="C272" s="35"/>
      <c r="D272" s="12"/>
      <c r="E272" s="12"/>
      <c r="F272" s="82"/>
      <c r="G272" s="36"/>
      <c r="H272" s="33"/>
      <c r="I272" s="12"/>
      <c r="J272" s="67"/>
      <c r="K272" s="43" t="str">
        <f>IFERROR(VLOOKUP(D272,PG!$D$7:$N$1006,11,FALSE),"")</f>
        <v/>
      </c>
      <c r="L272" s="42">
        <f t="shared" si="8"/>
        <v>0</v>
      </c>
      <c r="Q272" s="2" t="str">
        <f>IF(PG!D272="","",PG!D272)</f>
        <v/>
      </c>
      <c r="R272" s="2"/>
      <c r="S272" s="2" t="str">
        <f>IF(PI_For!C272="","",PI_For!C272)</f>
        <v/>
      </c>
    </row>
    <row r="273" spans="2:19" ht="35.1" customHeight="1" thickTop="1" thickBot="1">
      <c r="B273" s="76" t="str">
        <f t="shared" si="9"/>
        <v/>
      </c>
      <c r="C273" s="35"/>
      <c r="D273" s="12"/>
      <c r="E273" s="12"/>
      <c r="F273" s="82"/>
      <c r="G273" s="36"/>
      <c r="H273" s="33"/>
      <c r="I273" s="12"/>
      <c r="J273" s="67"/>
      <c r="K273" s="43" t="str">
        <f>IFERROR(VLOOKUP(D273,PG!$D$7:$N$1006,11,FALSE),"")</f>
        <v/>
      </c>
      <c r="L273" s="42">
        <f t="shared" si="8"/>
        <v>0</v>
      </c>
      <c r="Q273" s="2" t="str">
        <f>IF(PG!D273="","",PG!D273)</f>
        <v/>
      </c>
      <c r="R273" s="2"/>
      <c r="S273" s="2" t="str">
        <f>IF(PI_For!C273="","",PI_For!C273)</f>
        <v/>
      </c>
    </row>
    <row r="274" spans="2:19" ht="35.1" customHeight="1" thickTop="1" thickBot="1">
      <c r="B274" s="76" t="str">
        <f t="shared" si="9"/>
        <v/>
      </c>
      <c r="C274" s="35"/>
      <c r="D274" s="12"/>
      <c r="E274" s="12"/>
      <c r="F274" s="82"/>
      <c r="G274" s="36"/>
      <c r="H274" s="33"/>
      <c r="I274" s="12"/>
      <c r="J274" s="67"/>
      <c r="K274" s="43" t="str">
        <f>IFERROR(VLOOKUP(D274,PG!$D$7:$N$1006,11,FALSE),"")</f>
        <v/>
      </c>
      <c r="L274" s="42">
        <f t="shared" ref="L274:L337" si="10">IFERROR(G274*H274,0)</f>
        <v>0</v>
      </c>
      <c r="Q274" s="2" t="str">
        <f>IF(PG!D274="","",PG!D274)</f>
        <v/>
      </c>
      <c r="R274" s="2"/>
      <c r="S274" s="2" t="str">
        <f>IF(PI_For!C274="","",PI_For!C274)</f>
        <v/>
      </c>
    </row>
    <row r="275" spans="2:19" ht="35.1" customHeight="1" thickTop="1" thickBot="1">
      <c r="B275" s="76" t="str">
        <f t="shared" si="9"/>
        <v/>
      </c>
      <c r="C275" s="35"/>
      <c r="D275" s="12"/>
      <c r="E275" s="12"/>
      <c r="F275" s="82"/>
      <c r="G275" s="36"/>
      <c r="H275" s="33"/>
      <c r="I275" s="12"/>
      <c r="J275" s="67"/>
      <c r="K275" s="43" t="str">
        <f>IFERROR(VLOOKUP(D275,PG!$D$7:$N$1006,11,FALSE),"")</f>
        <v/>
      </c>
      <c r="L275" s="42">
        <f t="shared" si="10"/>
        <v>0</v>
      </c>
      <c r="Q275" s="2" t="str">
        <f>IF(PG!D275="","",PG!D275)</f>
        <v/>
      </c>
      <c r="R275" s="2"/>
      <c r="S275" s="2" t="str">
        <f>IF(PI_For!C275="","",PI_For!C275)</f>
        <v/>
      </c>
    </row>
    <row r="276" spans="2:19" ht="35.1" customHeight="1" thickTop="1" thickBot="1">
      <c r="B276" s="76" t="str">
        <f t="shared" si="9"/>
        <v/>
      </c>
      <c r="C276" s="35"/>
      <c r="D276" s="12"/>
      <c r="E276" s="12"/>
      <c r="F276" s="82"/>
      <c r="G276" s="36"/>
      <c r="H276" s="33"/>
      <c r="I276" s="12"/>
      <c r="J276" s="67"/>
      <c r="K276" s="43" t="str">
        <f>IFERROR(VLOOKUP(D276,PG!$D$7:$N$1006,11,FALSE),"")</f>
        <v/>
      </c>
      <c r="L276" s="42">
        <f t="shared" si="10"/>
        <v>0</v>
      </c>
      <c r="Q276" s="2" t="str">
        <f>IF(PG!D276="","",PG!D276)</f>
        <v/>
      </c>
      <c r="R276" s="2"/>
      <c r="S276" s="2" t="str">
        <f>IF(PI_For!C276="","",PI_For!C276)</f>
        <v/>
      </c>
    </row>
    <row r="277" spans="2:19" ht="35.1" customHeight="1" thickTop="1" thickBot="1">
      <c r="B277" s="76" t="str">
        <f t="shared" si="9"/>
        <v/>
      </c>
      <c r="C277" s="35"/>
      <c r="D277" s="12"/>
      <c r="E277" s="12"/>
      <c r="F277" s="82"/>
      <c r="G277" s="36"/>
      <c r="H277" s="33"/>
      <c r="I277" s="12"/>
      <c r="J277" s="67"/>
      <c r="K277" s="43" t="str">
        <f>IFERROR(VLOOKUP(D277,PG!$D$7:$N$1006,11,FALSE),"")</f>
        <v/>
      </c>
      <c r="L277" s="42">
        <f t="shared" si="10"/>
        <v>0</v>
      </c>
      <c r="Q277" s="2" t="str">
        <f>IF(PG!D277="","",PG!D277)</f>
        <v/>
      </c>
      <c r="R277" s="2"/>
      <c r="S277" s="2" t="str">
        <f>IF(PI_For!C277="","",PI_For!C277)</f>
        <v/>
      </c>
    </row>
    <row r="278" spans="2:19" ht="35.1" customHeight="1" thickTop="1" thickBot="1">
      <c r="B278" s="76" t="str">
        <f t="shared" si="9"/>
        <v/>
      </c>
      <c r="C278" s="35"/>
      <c r="D278" s="12"/>
      <c r="E278" s="12"/>
      <c r="F278" s="82"/>
      <c r="G278" s="36"/>
      <c r="H278" s="33"/>
      <c r="I278" s="12"/>
      <c r="J278" s="67"/>
      <c r="K278" s="43" t="str">
        <f>IFERROR(VLOOKUP(D278,PG!$D$7:$N$1006,11,FALSE),"")</f>
        <v/>
      </c>
      <c r="L278" s="42">
        <f t="shared" si="10"/>
        <v>0</v>
      </c>
      <c r="Q278" s="2" t="str">
        <f>IF(PG!D278="","",PG!D278)</f>
        <v/>
      </c>
      <c r="R278" s="2"/>
      <c r="S278" s="2" t="str">
        <f>IF(PI_For!C278="","",PI_For!C278)</f>
        <v/>
      </c>
    </row>
    <row r="279" spans="2:19" ht="35.1" customHeight="1" thickTop="1" thickBot="1">
      <c r="B279" s="76" t="str">
        <f t="shared" si="9"/>
        <v/>
      </c>
      <c r="C279" s="35"/>
      <c r="D279" s="12"/>
      <c r="E279" s="12"/>
      <c r="F279" s="82"/>
      <c r="G279" s="36"/>
      <c r="H279" s="33"/>
      <c r="I279" s="12"/>
      <c r="J279" s="67"/>
      <c r="K279" s="43" t="str">
        <f>IFERROR(VLOOKUP(D279,PG!$D$7:$N$1006,11,FALSE),"")</f>
        <v/>
      </c>
      <c r="L279" s="42">
        <f t="shared" si="10"/>
        <v>0</v>
      </c>
      <c r="Q279" s="2" t="str">
        <f>IF(PG!D279="","",PG!D279)</f>
        <v/>
      </c>
      <c r="R279" s="2"/>
      <c r="S279" s="2" t="str">
        <f>IF(PI_For!C279="","",PI_For!C279)</f>
        <v/>
      </c>
    </row>
    <row r="280" spans="2:19" ht="35.1" customHeight="1" thickTop="1" thickBot="1">
      <c r="B280" s="76" t="str">
        <f t="shared" si="9"/>
        <v/>
      </c>
      <c r="C280" s="35"/>
      <c r="D280" s="12"/>
      <c r="E280" s="12"/>
      <c r="F280" s="82"/>
      <c r="G280" s="36"/>
      <c r="H280" s="33"/>
      <c r="I280" s="12"/>
      <c r="J280" s="67"/>
      <c r="K280" s="43" t="str">
        <f>IFERROR(VLOOKUP(D280,PG!$D$7:$N$1006,11,FALSE),"")</f>
        <v/>
      </c>
      <c r="L280" s="42">
        <f t="shared" si="10"/>
        <v>0</v>
      </c>
      <c r="Q280" s="2" t="str">
        <f>IF(PG!D280="","",PG!D280)</f>
        <v/>
      </c>
      <c r="R280" s="2"/>
      <c r="S280" s="2" t="str">
        <f>IF(PI_For!C280="","",PI_For!C280)</f>
        <v/>
      </c>
    </row>
    <row r="281" spans="2:19" ht="35.1" customHeight="1" thickTop="1" thickBot="1">
      <c r="B281" s="76" t="str">
        <f t="shared" si="9"/>
        <v/>
      </c>
      <c r="C281" s="35"/>
      <c r="D281" s="12"/>
      <c r="E281" s="12"/>
      <c r="F281" s="82"/>
      <c r="G281" s="36"/>
      <c r="H281" s="33"/>
      <c r="I281" s="12"/>
      <c r="J281" s="67"/>
      <c r="K281" s="43" t="str">
        <f>IFERROR(VLOOKUP(D281,PG!$D$7:$N$1006,11,FALSE),"")</f>
        <v/>
      </c>
      <c r="L281" s="42">
        <f t="shared" si="10"/>
        <v>0</v>
      </c>
      <c r="Q281" s="2" t="str">
        <f>IF(PG!D281="","",PG!D281)</f>
        <v/>
      </c>
      <c r="R281" s="2"/>
      <c r="S281" s="2" t="str">
        <f>IF(PI_For!C281="","",PI_For!C281)</f>
        <v/>
      </c>
    </row>
    <row r="282" spans="2:19" ht="35.1" customHeight="1" thickTop="1" thickBot="1">
      <c r="B282" s="76" t="str">
        <f t="shared" si="9"/>
        <v/>
      </c>
      <c r="C282" s="35"/>
      <c r="D282" s="12"/>
      <c r="E282" s="12"/>
      <c r="F282" s="82"/>
      <c r="G282" s="36"/>
      <c r="H282" s="33"/>
      <c r="I282" s="12"/>
      <c r="J282" s="67"/>
      <c r="K282" s="43" t="str">
        <f>IFERROR(VLOOKUP(D282,PG!$D$7:$N$1006,11,FALSE),"")</f>
        <v/>
      </c>
      <c r="L282" s="42">
        <f t="shared" si="10"/>
        <v>0</v>
      </c>
      <c r="Q282" s="2" t="str">
        <f>IF(PG!D282="","",PG!D282)</f>
        <v/>
      </c>
      <c r="R282" s="2"/>
      <c r="S282" s="2" t="str">
        <f>IF(PI_For!C282="","",PI_For!C282)</f>
        <v/>
      </c>
    </row>
    <row r="283" spans="2:19" ht="35.1" customHeight="1" thickTop="1" thickBot="1">
      <c r="B283" s="76" t="str">
        <f t="shared" si="9"/>
        <v/>
      </c>
      <c r="C283" s="35"/>
      <c r="D283" s="12"/>
      <c r="E283" s="12"/>
      <c r="F283" s="82"/>
      <c r="G283" s="36"/>
      <c r="H283" s="33"/>
      <c r="I283" s="12"/>
      <c r="J283" s="67"/>
      <c r="K283" s="43" t="str">
        <f>IFERROR(VLOOKUP(D283,PG!$D$7:$N$1006,11,FALSE),"")</f>
        <v/>
      </c>
      <c r="L283" s="42">
        <f t="shared" si="10"/>
        <v>0</v>
      </c>
      <c r="Q283" s="2" t="str">
        <f>IF(PG!D283="","",PG!D283)</f>
        <v/>
      </c>
      <c r="R283" s="2"/>
      <c r="S283" s="2" t="str">
        <f>IF(PI_For!C283="","",PI_For!C283)</f>
        <v/>
      </c>
    </row>
    <row r="284" spans="2:19" ht="35.1" customHeight="1" thickTop="1" thickBot="1">
      <c r="B284" s="76" t="str">
        <f t="shared" si="9"/>
        <v/>
      </c>
      <c r="C284" s="35"/>
      <c r="D284" s="12"/>
      <c r="E284" s="12"/>
      <c r="F284" s="82"/>
      <c r="G284" s="36"/>
      <c r="H284" s="33"/>
      <c r="I284" s="12"/>
      <c r="J284" s="67"/>
      <c r="K284" s="43" t="str">
        <f>IFERROR(VLOOKUP(D284,PG!$D$7:$N$1006,11,FALSE),"")</f>
        <v/>
      </c>
      <c r="L284" s="42">
        <f t="shared" si="10"/>
        <v>0</v>
      </c>
      <c r="Q284" s="2" t="str">
        <f>IF(PG!D284="","",PG!D284)</f>
        <v/>
      </c>
      <c r="R284" s="2"/>
      <c r="S284" s="2" t="str">
        <f>IF(PI_For!C284="","",PI_For!C284)</f>
        <v/>
      </c>
    </row>
    <row r="285" spans="2:19" ht="35.1" customHeight="1" thickTop="1" thickBot="1">
      <c r="B285" s="76" t="str">
        <f t="shared" si="9"/>
        <v/>
      </c>
      <c r="C285" s="35"/>
      <c r="D285" s="12"/>
      <c r="E285" s="12"/>
      <c r="F285" s="82"/>
      <c r="G285" s="36"/>
      <c r="H285" s="33"/>
      <c r="I285" s="12"/>
      <c r="J285" s="67"/>
      <c r="K285" s="43" t="str">
        <f>IFERROR(VLOOKUP(D285,PG!$D$7:$N$1006,11,FALSE),"")</f>
        <v/>
      </c>
      <c r="L285" s="42">
        <f t="shared" si="10"/>
        <v>0</v>
      </c>
      <c r="Q285" s="2" t="str">
        <f>IF(PG!D285="","",PG!D285)</f>
        <v/>
      </c>
      <c r="R285" s="2"/>
      <c r="S285" s="2" t="str">
        <f>IF(PI_For!C285="","",PI_For!C285)</f>
        <v/>
      </c>
    </row>
    <row r="286" spans="2:19" ht="35.1" customHeight="1" thickTop="1" thickBot="1">
      <c r="B286" s="76" t="str">
        <f t="shared" si="9"/>
        <v/>
      </c>
      <c r="C286" s="35"/>
      <c r="D286" s="12"/>
      <c r="E286" s="12"/>
      <c r="F286" s="82"/>
      <c r="G286" s="36"/>
      <c r="H286" s="33"/>
      <c r="I286" s="12"/>
      <c r="J286" s="67"/>
      <c r="K286" s="43" t="str">
        <f>IFERROR(VLOOKUP(D286,PG!$D$7:$N$1006,11,FALSE),"")</f>
        <v/>
      </c>
      <c r="L286" s="42">
        <f t="shared" si="10"/>
        <v>0</v>
      </c>
      <c r="Q286" s="2" t="str">
        <f>IF(PG!D286="","",PG!D286)</f>
        <v/>
      </c>
      <c r="R286" s="2"/>
      <c r="S286" s="2" t="str">
        <f>IF(PI_For!C286="","",PI_For!C286)</f>
        <v/>
      </c>
    </row>
    <row r="287" spans="2:19" ht="35.1" customHeight="1" thickTop="1" thickBot="1">
      <c r="B287" s="76" t="str">
        <f t="shared" si="9"/>
        <v/>
      </c>
      <c r="C287" s="35"/>
      <c r="D287" s="12"/>
      <c r="E287" s="12"/>
      <c r="F287" s="82"/>
      <c r="G287" s="36"/>
      <c r="H287" s="33"/>
      <c r="I287" s="12"/>
      <c r="J287" s="67"/>
      <c r="K287" s="43" t="str">
        <f>IFERROR(VLOOKUP(D287,PG!$D$7:$N$1006,11,FALSE),"")</f>
        <v/>
      </c>
      <c r="L287" s="42">
        <f t="shared" si="10"/>
        <v>0</v>
      </c>
      <c r="Q287" s="2" t="str">
        <f>IF(PG!D287="","",PG!D287)</f>
        <v/>
      </c>
      <c r="R287" s="2"/>
      <c r="S287" s="2" t="str">
        <f>IF(PI_For!C287="","",PI_For!C287)</f>
        <v/>
      </c>
    </row>
    <row r="288" spans="2:19" ht="35.1" customHeight="1" thickTop="1" thickBot="1">
      <c r="B288" s="76" t="str">
        <f t="shared" si="9"/>
        <v/>
      </c>
      <c r="C288" s="35"/>
      <c r="D288" s="12"/>
      <c r="E288" s="12"/>
      <c r="F288" s="82"/>
      <c r="G288" s="36"/>
      <c r="H288" s="33"/>
      <c r="I288" s="12"/>
      <c r="J288" s="67"/>
      <c r="K288" s="43" t="str">
        <f>IFERROR(VLOOKUP(D288,PG!$D$7:$N$1006,11,FALSE),"")</f>
        <v/>
      </c>
      <c r="L288" s="42">
        <f t="shared" si="10"/>
        <v>0</v>
      </c>
      <c r="Q288" s="2" t="str">
        <f>IF(PG!D288="","",PG!D288)</f>
        <v/>
      </c>
      <c r="R288" s="2"/>
      <c r="S288" s="2" t="str">
        <f>IF(PI_For!C288="","",PI_For!C288)</f>
        <v/>
      </c>
    </row>
    <row r="289" spans="2:19" ht="35.1" customHeight="1" thickTop="1" thickBot="1">
      <c r="B289" s="76" t="str">
        <f t="shared" si="9"/>
        <v/>
      </c>
      <c r="C289" s="35"/>
      <c r="D289" s="12"/>
      <c r="E289" s="12"/>
      <c r="F289" s="82"/>
      <c r="G289" s="36"/>
      <c r="H289" s="33"/>
      <c r="I289" s="12"/>
      <c r="J289" s="67"/>
      <c r="K289" s="43" t="str">
        <f>IFERROR(VLOOKUP(D289,PG!$D$7:$N$1006,11,FALSE),"")</f>
        <v/>
      </c>
      <c r="L289" s="42">
        <f t="shared" si="10"/>
        <v>0</v>
      </c>
      <c r="Q289" s="2" t="str">
        <f>IF(PG!D289="","",PG!D289)</f>
        <v/>
      </c>
      <c r="R289" s="2"/>
      <c r="S289" s="2" t="str">
        <f>IF(PI_For!C289="","",PI_For!C289)</f>
        <v/>
      </c>
    </row>
    <row r="290" spans="2:19" ht="35.1" customHeight="1" thickTop="1" thickBot="1">
      <c r="B290" s="76" t="str">
        <f t="shared" si="9"/>
        <v/>
      </c>
      <c r="C290" s="35"/>
      <c r="D290" s="12"/>
      <c r="E290" s="12"/>
      <c r="F290" s="82"/>
      <c r="G290" s="36"/>
      <c r="H290" s="33"/>
      <c r="I290" s="12"/>
      <c r="J290" s="67"/>
      <c r="K290" s="43" t="str">
        <f>IFERROR(VLOOKUP(D290,PG!$D$7:$N$1006,11,FALSE),"")</f>
        <v/>
      </c>
      <c r="L290" s="42">
        <f t="shared" si="10"/>
        <v>0</v>
      </c>
      <c r="Q290" s="2" t="str">
        <f>IF(PG!D290="","",PG!D290)</f>
        <v/>
      </c>
      <c r="R290" s="2"/>
      <c r="S290" s="2" t="str">
        <f>IF(PI_For!C290="","",PI_For!C290)</f>
        <v/>
      </c>
    </row>
    <row r="291" spans="2:19" ht="35.1" customHeight="1" thickTop="1" thickBot="1">
      <c r="B291" s="76" t="str">
        <f t="shared" si="9"/>
        <v/>
      </c>
      <c r="C291" s="35"/>
      <c r="D291" s="12"/>
      <c r="E291" s="12"/>
      <c r="F291" s="82"/>
      <c r="G291" s="36"/>
      <c r="H291" s="33"/>
      <c r="I291" s="12"/>
      <c r="J291" s="67"/>
      <c r="K291" s="43" t="str">
        <f>IFERROR(VLOOKUP(D291,PG!$D$7:$N$1006,11,FALSE),"")</f>
        <v/>
      </c>
      <c r="L291" s="42">
        <f t="shared" si="10"/>
        <v>0</v>
      </c>
      <c r="Q291" s="2" t="str">
        <f>IF(PG!D291="","",PG!D291)</f>
        <v/>
      </c>
      <c r="R291" s="2"/>
      <c r="S291" s="2" t="str">
        <f>IF(PI_For!C291="","",PI_For!C291)</f>
        <v/>
      </c>
    </row>
    <row r="292" spans="2:19" ht="35.1" customHeight="1" thickTop="1" thickBot="1">
      <c r="B292" s="76" t="str">
        <f t="shared" si="9"/>
        <v/>
      </c>
      <c r="C292" s="35"/>
      <c r="D292" s="12"/>
      <c r="E292" s="12"/>
      <c r="F292" s="82"/>
      <c r="G292" s="36"/>
      <c r="H292" s="33"/>
      <c r="I292" s="12"/>
      <c r="J292" s="67"/>
      <c r="K292" s="43" t="str">
        <f>IFERROR(VLOOKUP(D292,PG!$D$7:$N$1006,11,FALSE),"")</f>
        <v/>
      </c>
      <c r="L292" s="42">
        <f t="shared" si="10"/>
        <v>0</v>
      </c>
      <c r="Q292" s="2" t="str">
        <f>IF(PG!D292="","",PG!D292)</f>
        <v/>
      </c>
      <c r="R292" s="2"/>
      <c r="S292" s="2" t="str">
        <f>IF(PI_For!C292="","",PI_For!C292)</f>
        <v/>
      </c>
    </row>
    <row r="293" spans="2:19" ht="35.1" customHeight="1" thickTop="1" thickBot="1">
      <c r="B293" s="76" t="str">
        <f t="shared" si="9"/>
        <v/>
      </c>
      <c r="C293" s="35"/>
      <c r="D293" s="12"/>
      <c r="E293" s="12"/>
      <c r="F293" s="82"/>
      <c r="G293" s="36"/>
      <c r="H293" s="33"/>
      <c r="I293" s="12"/>
      <c r="J293" s="67"/>
      <c r="K293" s="43" t="str">
        <f>IFERROR(VLOOKUP(D293,PG!$D$7:$N$1006,11,FALSE),"")</f>
        <v/>
      </c>
      <c r="L293" s="42">
        <f t="shared" si="10"/>
        <v>0</v>
      </c>
      <c r="Q293" s="2" t="str">
        <f>IF(PG!D293="","",PG!D293)</f>
        <v/>
      </c>
      <c r="R293" s="2"/>
      <c r="S293" s="2" t="str">
        <f>IF(PI_For!C293="","",PI_For!C293)</f>
        <v/>
      </c>
    </row>
    <row r="294" spans="2:19" ht="35.1" customHeight="1" thickTop="1" thickBot="1">
      <c r="B294" s="76" t="str">
        <f t="shared" si="9"/>
        <v/>
      </c>
      <c r="C294" s="35"/>
      <c r="D294" s="12"/>
      <c r="E294" s="12"/>
      <c r="F294" s="82"/>
      <c r="G294" s="36"/>
      <c r="H294" s="33"/>
      <c r="I294" s="12"/>
      <c r="J294" s="67"/>
      <c r="K294" s="43" t="str">
        <f>IFERROR(VLOOKUP(D294,PG!$D$7:$N$1006,11,FALSE),"")</f>
        <v/>
      </c>
      <c r="L294" s="42">
        <f t="shared" si="10"/>
        <v>0</v>
      </c>
      <c r="Q294" s="2" t="str">
        <f>IF(PG!D294="","",PG!D294)</f>
        <v/>
      </c>
      <c r="R294" s="2"/>
      <c r="S294" s="2" t="str">
        <f>IF(PI_For!C294="","",PI_For!C294)</f>
        <v/>
      </c>
    </row>
    <row r="295" spans="2:19" ht="35.1" customHeight="1" thickTop="1" thickBot="1">
      <c r="B295" s="76" t="str">
        <f t="shared" si="9"/>
        <v/>
      </c>
      <c r="C295" s="35"/>
      <c r="D295" s="12"/>
      <c r="E295" s="12"/>
      <c r="F295" s="82"/>
      <c r="G295" s="36"/>
      <c r="H295" s="33"/>
      <c r="I295" s="12"/>
      <c r="J295" s="67"/>
      <c r="K295" s="43" t="str">
        <f>IFERROR(VLOOKUP(D295,PG!$D$7:$N$1006,11,FALSE),"")</f>
        <v/>
      </c>
      <c r="L295" s="42">
        <f t="shared" si="10"/>
        <v>0</v>
      </c>
      <c r="Q295" s="2" t="str">
        <f>IF(PG!D295="","",PG!D295)</f>
        <v/>
      </c>
      <c r="R295" s="2"/>
      <c r="S295" s="2" t="str">
        <f>IF(PI_For!C295="","",PI_For!C295)</f>
        <v/>
      </c>
    </row>
    <row r="296" spans="2:19" ht="35.1" customHeight="1" thickTop="1" thickBot="1">
      <c r="B296" s="76" t="str">
        <f t="shared" si="9"/>
        <v/>
      </c>
      <c r="C296" s="35"/>
      <c r="D296" s="12"/>
      <c r="E296" s="12"/>
      <c r="F296" s="82"/>
      <c r="G296" s="36"/>
      <c r="H296" s="33"/>
      <c r="I296" s="12"/>
      <c r="J296" s="67"/>
      <c r="K296" s="43" t="str">
        <f>IFERROR(VLOOKUP(D296,PG!$D$7:$N$1006,11,FALSE),"")</f>
        <v/>
      </c>
      <c r="L296" s="42">
        <f t="shared" si="10"/>
        <v>0</v>
      </c>
      <c r="Q296" s="2" t="str">
        <f>IF(PG!D296="","",PG!D296)</f>
        <v/>
      </c>
      <c r="R296" s="2"/>
      <c r="S296" s="2" t="str">
        <f>IF(PI_For!C296="","",PI_For!C296)</f>
        <v/>
      </c>
    </row>
    <row r="297" spans="2:19" ht="35.1" customHeight="1" thickTop="1" thickBot="1">
      <c r="B297" s="76" t="str">
        <f t="shared" si="9"/>
        <v/>
      </c>
      <c r="C297" s="35"/>
      <c r="D297" s="12"/>
      <c r="E297" s="12"/>
      <c r="F297" s="82"/>
      <c r="G297" s="36"/>
      <c r="H297" s="33"/>
      <c r="I297" s="12"/>
      <c r="J297" s="67"/>
      <c r="K297" s="43" t="str">
        <f>IFERROR(VLOOKUP(D297,PG!$D$7:$N$1006,11,FALSE),"")</f>
        <v/>
      </c>
      <c r="L297" s="42">
        <f t="shared" si="10"/>
        <v>0</v>
      </c>
      <c r="Q297" s="2" t="str">
        <f>IF(PG!D297="","",PG!D297)</f>
        <v/>
      </c>
      <c r="R297" s="2"/>
      <c r="S297" s="2" t="str">
        <f>IF(PI_For!C297="","",PI_For!C297)</f>
        <v/>
      </c>
    </row>
    <row r="298" spans="2:19" ht="35.1" customHeight="1" thickTop="1" thickBot="1">
      <c r="B298" s="76" t="str">
        <f t="shared" si="9"/>
        <v/>
      </c>
      <c r="C298" s="35"/>
      <c r="D298" s="12"/>
      <c r="E298" s="12"/>
      <c r="F298" s="82"/>
      <c r="G298" s="36"/>
      <c r="H298" s="33"/>
      <c r="I298" s="12"/>
      <c r="J298" s="67"/>
      <c r="K298" s="43" t="str">
        <f>IFERROR(VLOOKUP(D298,PG!$D$7:$N$1006,11,FALSE),"")</f>
        <v/>
      </c>
      <c r="L298" s="42">
        <f t="shared" si="10"/>
        <v>0</v>
      </c>
      <c r="Q298" s="2" t="str">
        <f>IF(PG!D298="","",PG!D298)</f>
        <v/>
      </c>
      <c r="R298" s="2"/>
      <c r="S298" s="2" t="str">
        <f>IF(PI_For!C298="","",PI_For!C298)</f>
        <v/>
      </c>
    </row>
    <row r="299" spans="2:19" ht="35.1" customHeight="1" thickTop="1" thickBot="1">
      <c r="B299" s="76" t="str">
        <f t="shared" si="9"/>
        <v/>
      </c>
      <c r="C299" s="35"/>
      <c r="D299" s="12"/>
      <c r="E299" s="12"/>
      <c r="F299" s="82"/>
      <c r="G299" s="36"/>
      <c r="H299" s="33"/>
      <c r="I299" s="12"/>
      <c r="J299" s="67"/>
      <c r="K299" s="43" t="str">
        <f>IFERROR(VLOOKUP(D299,PG!$D$7:$N$1006,11,FALSE),"")</f>
        <v/>
      </c>
      <c r="L299" s="42">
        <f t="shared" si="10"/>
        <v>0</v>
      </c>
      <c r="Q299" s="2" t="str">
        <f>IF(PG!D299="","",PG!D299)</f>
        <v/>
      </c>
      <c r="R299" s="2"/>
      <c r="S299" s="2" t="str">
        <f>IF(PI_For!C299="","",PI_For!C299)</f>
        <v/>
      </c>
    </row>
    <row r="300" spans="2:19" ht="35.1" customHeight="1" thickTop="1" thickBot="1">
      <c r="B300" s="76" t="str">
        <f t="shared" si="9"/>
        <v/>
      </c>
      <c r="C300" s="35"/>
      <c r="D300" s="12"/>
      <c r="E300" s="12"/>
      <c r="F300" s="82"/>
      <c r="G300" s="36"/>
      <c r="H300" s="33"/>
      <c r="I300" s="12"/>
      <c r="J300" s="67"/>
      <c r="K300" s="43" t="str">
        <f>IFERROR(VLOOKUP(D300,PG!$D$7:$N$1006,11,FALSE),"")</f>
        <v/>
      </c>
      <c r="L300" s="42">
        <f t="shared" si="10"/>
        <v>0</v>
      </c>
      <c r="Q300" s="2" t="str">
        <f>IF(PG!D300="","",PG!D300)</f>
        <v/>
      </c>
      <c r="R300" s="2"/>
      <c r="S300" s="2" t="str">
        <f>IF(PI_For!C300="","",PI_For!C300)</f>
        <v/>
      </c>
    </row>
    <row r="301" spans="2:19" ht="35.1" customHeight="1" thickTop="1" thickBot="1">
      <c r="B301" s="76" t="str">
        <f t="shared" si="9"/>
        <v/>
      </c>
      <c r="C301" s="35"/>
      <c r="D301" s="12"/>
      <c r="E301" s="12"/>
      <c r="F301" s="82"/>
      <c r="G301" s="36"/>
      <c r="H301" s="33"/>
      <c r="I301" s="12"/>
      <c r="J301" s="67"/>
      <c r="K301" s="43" t="str">
        <f>IFERROR(VLOOKUP(D301,PG!$D$7:$N$1006,11,FALSE),"")</f>
        <v/>
      </c>
      <c r="L301" s="42">
        <f t="shared" si="10"/>
        <v>0</v>
      </c>
      <c r="Q301" s="2" t="str">
        <f>IF(PG!D301="","",PG!D301)</f>
        <v/>
      </c>
      <c r="R301" s="2"/>
      <c r="S301" s="2" t="str">
        <f>IF(PI_For!C301="","",PI_For!C301)</f>
        <v/>
      </c>
    </row>
    <row r="302" spans="2:19" ht="35.1" customHeight="1" thickTop="1" thickBot="1">
      <c r="B302" s="76" t="str">
        <f t="shared" si="9"/>
        <v/>
      </c>
      <c r="C302" s="35"/>
      <c r="D302" s="12"/>
      <c r="E302" s="12"/>
      <c r="F302" s="82"/>
      <c r="G302" s="36"/>
      <c r="H302" s="33"/>
      <c r="I302" s="12"/>
      <c r="J302" s="67"/>
      <c r="K302" s="43" t="str">
        <f>IFERROR(VLOOKUP(D302,PG!$D$7:$N$1006,11,FALSE),"")</f>
        <v/>
      </c>
      <c r="L302" s="42">
        <f t="shared" si="10"/>
        <v>0</v>
      </c>
      <c r="Q302" s="2" t="str">
        <f>IF(PG!D302="","",PG!D302)</f>
        <v/>
      </c>
      <c r="R302" s="2"/>
      <c r="S302" s="2" t="str">
        <f>IF(PI_For!C302="","",PI_For!C302)</f>
        <v/>
      </c>
    </row>
    <row r="303" spans="2:19" ht="35.1" customHeight="1" thickTop="1" thickBot="1">
      <c r="B303" s="76" t="str">
        <f t="shared" si="9"/>
        <v/>
      </c>
      <c r="C303" s="35"/>
      <c r="D303" s="12"/>
      <c r="E303" s="12"/>
      <c r="F303" s="82"/>
      <c r="G303" s="36"/>
      <c r="H303" s="33"/>
      <c r="I303" s="12"/>
      <c r="J303" s="67"/>
      <c r="K303" s="43" t="str">
        <f>IFERROR(VLOOKUP(D303,PG!$D$7:$N$1006,11,FALSE),"")</f>
        <v/>
      </c>
      <c r="L303" s="42">
        <f t="shared" si="10"/>
        <v>0</v>
      </c>
      <c r="Q303" s="2" t="str">
        <f>IF(PG!D303="","",PG!D303)</f>
        <v/>
      </c>
      <c r="R303" s="2"/>
      <c r="S303" s="2" t="str">
        <f>IF(PI_For!C303="","",PI_For!C303)</f>
        <v/>
      </c>
    </row>
    <row r="304" spans="2:19" ht="35.1" customHeight="1" thickTop="1" thickBot="1">
      <c r="B304" s="76" t="str">
        <f t="shared" si="9"/>
        <v/>
      </c>
      <c r="C304" s="35"/>
      <c r="D304" s="12"/>
      <c r="E304" s="12"/>
      <c r="F304" s="82"/>
      <c r="G304" s="36"/>
      <c r="H304" s="33"/>
      <c r="I304" s="12"/>
      <c r="J304" s="67"/>
      <c r="K304" s="43" t="str">
        <f>IFERROR(VLOOKUP(D304,PG!$D$7:$N$1006,11,FALSE),"")</f>
        <v/>
      </c>
      <c r="L304" s="42">
        <f t="shared" si="10"/>
        <v>0</v>
      </c>
      <c r="Q304" s="2" t="str">
        <f>IF(PG!D304="","",PG!D304)</f>
        <v/>
      </c>
      <c r="R304" s="2"/>
      <c r="S304" s="2" t="str">
        <f>IF(PI_For!C304="","",PI_For!C304)</f>
        <v/>
      </c>
    </row>
    <row r="305" spans="2:19" ht="35.1" customHeight="1" thickTop="1" thickBot="1">
      <c r="B305" s="76" t="str">
        <f t="shared" si="9"/>
        <v/>
      </c>
      <c r="C305" s="35"/>
      <c r="D305" s="12"/>
      <c r="E305" s="12"/>
      <c r="F305" s="82"/>
      <c r="G305" s="36"/>
      <c r="H305" s="33"/>
      <c r="I305" s="12"/>
      <c r="J305" s="67"/>
      <c r="K305" s="43" t="str">
        <f>IFERROR(VLOOKUP(D305,PG!$D$7:$N$1006,11,FALSE),"")</f>
        <v/>
      </c>
      <c r="L305" s="42">
        <f t="shared" si="10"/>
        <v>0</v>
      </c>
      <c r="Q305" s="2" t="str">
        <f>IF(PG!D305="","",PG!D305)</f>
        <v/>
      </c>
      <c r="R305" s="2"/>
      <c r="S305" s="2" t="str">
        <f>IF(PI_For!C305="","",PI_For!C305)</f>
        <v/>
      </c>
    </row>
    <row r="306" spans="2:19" ht="35.1" customHeight="1" thickTop="1" thickBot="1">
      <c r="B306" s="76" t="str">
        <f t="shared" si="9"/>
        <v/>
      </c>
      <c r="C306" s="35"/>
      <c r="D306" s="12"/>
      <c r="E306" s="12"/>
      <c r="F306" s="82"/>
      <c r="G306" s="36"/>
      <c r="H306" s="33"/>
      <c r="I306" s="12"/>
      <c r="J306" s="67"/>
      <c r="K306" s="43" t="str">
        <f>IFERROR(VLOOKUP(D306,PG!$D$7:$N$1006,11,FALSE),"")</f>
        <v/>
      </c>
      <c r="L306" s="42">
        <f t="shared" si="10"/>
        <v>0</v>
      </c>
      <c r="Q306" s="2" t="str">
        <f>IF(PG!D306="","",PG!D306)</f>
        <v/>
      </c>
      <c r="R306" s="2"/>
      <c r="S306" s="2" t="str">
        <f>IF(PI_For!C306="","",PI_For!C306)</f>
        <v/>
      </c>
    </row>
    <row r="307" spans="2:19" ht="35.1" customHeight="1" thickTop="1" thickBot="1">
      <c r="B307" s="76" t="str">
        <f t="shared" si="9"/>
        <v/>
      </c>
      <c r="C307" s="35"/>
      <c r="D307" s="12"/>
      <c r="E307" s="12"/>
      <c r="F307" s="82"/>
      <c r="G307" s="36"/>
      <c r="H307" s="33"/>
      <c r="I307" s="12"/>
      <c r="J307" s="67"/>
      <c r="K307" s="43" t="str">
        <f>IFERROR(VLOOKUP(D307,PG!$D$7:$N$1006,11,FALSE),"")</f>
        <v/>
      </c>
      <c r="L307" s="42">
        <f t="shared" si="10"/>
        <v>0</v>
      </c>
      <c r="Q307" s="2" t="str">
        <f>IF(PG!D307="","",PG!D307)</f>
        <v/>
      </c>
      <c r="R307" s="2"/>
      <c r="S307" s="2" t="str">
        <f>IF(PI_For!C307="","",PI_For!C307)</f>
        <v/>
      </c>
    </row>
    <row r="308" spans="2:19" ht="35.1" customHeight="1" thickTop="1" thickBot="1">
      <c r="B308" s="76" t="str">
        <f t="shared" si="9"/>
        <v/>
      </c>
      <c r="C308" s="35"/>
      <c r="D308" s="12"/>
      <c r="E308" s="12"/>
      <c r="F308" s="82"/>
      <c r="G308" s="36"/>
      <c r="H308" s="33"/>
      <c r="I308" s="12"/>
      <c r="J308" s="67"/>
      <c r="K308" s="43" t="str">
        <f>IFERROR(VLOOKUP(D308,PG!$D$7:$N$1006,11,FALSE),"")</f>
        <v/>
      </c>
      <c r="L308" s="42">
        <f t="shared" si="10"/>
        <v>0</v>
      </c>
      <c r="Q308" s="2" t="str">
        <f>IF(PG!D308="","",PG!D308)</f>
        <v/>
      </c>
      <c r="R308" s="2"/>
      <c r="S308" s="2" t="str">
        <f>IF(PI_For!C308="","",PI_For!C308)</f>
        <v/>
      </c>
    </row>
    <row r="309" spans="2:19" ht="35.1" customHeight="1" thickTop="1" thickBot="1">
      <c r="B309" s="76" t="str">
        <f t="shared" si="9"/>
        <v/>
      </c>
      <c r="C309" s="35"/>
      <c r="D309" s="12"/>
      <c r="E309" s="12"/>
      <c r="F309" s="82"/>
      <c r="G309" s="36"/>
      <c r="H309" s="33"/>
      <c r="I309" s="12"/>
      <c r="J309" s="67"/>
      <c r="K309" s="43" t="str">
        <f>IFERROR(VLOOKUP(D309,PG!$D$7:$N$1006,11,FALSE),"")</f>
        <v/>
      </c>
      <c r="L309" s="42">
        <f t="shared" si="10"/>
        <v>0</v>
      </c>
      <c r="Q309" s="2" t="str">
        <f>IF(PG!D309="","",PG!D309)</f>
        <v/>
      </c>
      <c r="R309" s="2"/>
      <c r="S309" s="2" t="str">
        <f>IF(PI_For!C309="","",PI_For!C309)</f>
        <v/>
      </c>
    </row>
    <row r="310" spans="2:19" ht="35.1" customHeight="1" thickTop="1" thickBot="1">
      <c r="B310" s="76" t="str">
        <f t="shared" si="9"/>
        <v/>
      </c>
      <c r="C310" s="35"/>
      <c r="D310" s="12"/>
      <c r="E310" s="12"/>
      <c r="F310" s="82"/>
      <c r="G310" s="36"/>
      <c r="H310" s="33"/>
      <c r="I310" s="12"/>
      <c r="J310" s="67"/>
      <c r="K310" s="43" t="str">
        <f>IFERROR(VLOOKUP(D310,PG!$D$7:$N$1006,11,FALSE),"")</f>
        <v/>
      </c>
      <c r="L310" s="42">
        <f t="shared" si="10"/>
        <v>0</v>
      </c>
      <c r="Q310" s="2" t="str">
        <f>IF(PG!D310="","",PG!D310)</f>
        <v/>
      </c>
      <c r="R310" s="2"/>
      <c r="S310" s="2" t="str">
        <f>IF(PI_For!C310="","",PI_For!C310)</f>
        <v/>
      </c>
    </row>
    <row r="311" spans="2:19" ht="35.1" customHeight="1" thickTop="1" thickBot="1">
      <c r="B311" s="76" t="str">
        <f t="shared" si="9"/>
        <v/>
      </c>
      <c r="C311" s="35"/>
      <c r="D311" s="12"/>
      <c r="E311" s="12"/>
      <c r="F311" s="82"/>
      <c r="G311" s="36"/>
      <c r="H311" s="33"/>
      <c r="I311" s="12"/>
      <c r="J311" s="67"/>
      <c r="K311" s="43" t="str">
        <f>IFERROR(VLOOKUP(D311,PG!$D$7:$N$1006,11,FALSE),"")</f>
        <v/>
      </c>
      <c r="L311" s="42">
        <f t="shared" si="10"/>
        <v>0</v>
      </c>
      <c r="Q311" s="2" t="str">
        <f>IF(PG!D311="","",PG!D311)</f>
        <v/>
      </c>
      <c r="R311" s="2"/>
      <c r="S311" s="2" t="str">
        <f>IF(PI_For!C311="","",PI_For!C311)</f>
        <v/>
      </c>
    </row>
    <row r="312" spans="2:19" ht="35.1" customHeight="1" thickTop="1" thickBot="1">
      <c r="B312" s="76" t="str">
        <f t="shared" si="9"/>
        <v/>
      </c>
      <c r="C312" s="35"/>
      <c r="D312" s="12"/>
      <c r="E312" s="12"/>
      <c r="F312" s="82"/>
      <c r="G312" s="36"/>
      <c r="H312" s="33"/>
      <c r="I312" s="12"/>
      <c r="J312" s="67"/>
      <c r="K312" s="43" t="str">
        <f>IFERROR(VLOOKUP(D312,PG!$D$7:$N$1006,11,FALSE),"")</f>
        <v/>
      </c>
      <c r="L312" s="42">
        <f t="shared" si="10"/>
        <v>0</v>
      </c>
      <c r="Q312" s="2" t="str">
        <f>IF(PG!D312="","",PG!D312)</f>
        <v/>
      </c>
      <c r="R312" s="2"/>
      <c r="S312" s="2" t="str">
        <f>IF(PI_For!C312="","",PI_For!C312)</f>
        <v/>
      </c>
    </row>
    <row r="313" spans="2:19" ht="35.1" customHeight="1" thickTop="1" thickBot="1">
      <c r="B313" s="76" t="str">
        <f t="shared" si="9"/>
        <v/>
      </c>
      <c r="C313" s="35"/>
      <c r="D313" s="12"/>
      <c r="E313" s="12"/>
      <c r="F313" s="82"/>
      <c r="G313" s="36"/>
      <c r="H313" s="33"/>
      <c r="I313" s="12"/>
      <c r="J313" s="67"/>
      <c r="K313" s="43" t="str">
        <f>IFERROR(VLOOKUP(D313,PG!$D$7:$N$1006,11,FALSE),"")</f>
        <v/>
      </c>
      <c r="L313" s="42">
        <f t="shared" si="10"/>
        <v>0</v>
      </c>
      <c r="Q313" s="2" t="str">
        <f>IF(PG!D313="","",PG!D313)</f>
        <v/>
      </c>
      <c r="R313" s="2"/>
      <c r="S313" s="2" t="str">
        <f>IF(PI_For!C313="","",PI_For!C313)</f>
        <v/>
      </c>
    </row>
    <row r="314" spans="2:19" ht="35.1" customHeight="1" thickTop="1" thickBot="1">
      <c r="B314" s="76" t="str">
        <f t="shared" si="9"/>
        <v/>
      </c>
      <c r="C314" s="35"/>
      <c r="D314" s="12"/>
      <c r="E314" s="12"/>
      <c r="F314" s="82"/>
      <c r="G314" s="36"/>
      <c r="H314" s="33"/>
      <c r="I314" s="12"/>
      <c r="J314" s="67"/>
      <c r="K314" s="43" t="str">
        <f>IFERROR(VLOOKUP(D314,PG!$D$7:$N$1006,11,FALSE),"")</f>
        <v/>
      </c>
      <c r="L314" s="42">
        <f t="shared" si="10"/>
        <v>0</v>
      </c>
      <c r="Q314" s="2" t="str">
        <f>IF(PG!D314="","",PG!D314)</f>
        <v/>
      </c>
      <c r="R314" s="2"/>
      <c r="S314" s="2" t="str">
        <f>IF(PI_For!C314="","",PI_For!C314)</f>
        <v/>
      </c>
    </row>
    <row r="315" spans="2:19" ht="35.1" customHeight="1" thickTop="1" thickBot="1">
      <c r="B315" s="76" t="str">
        <f t="shared" si="9"/>
        <v/>
      </c>
      <c r="C315" s="35"/>
      <c r="D315" s="12"/>
      <c r="E315" s="12"/>
      <c r="F315" s="82"/>
      <c r="G315" s="36"/>
      <c r="H315" s="33"/>
      <c r="I315" s="12"/>
      <c r="J315" s="67"/>
      <c r="K315" s="43" t="str">
        <f>IFERROR(VLOOKUP(D315,PG!$D$7:$N$1006,11,FALSE),"")</f>
        <v/>
      </c>
      <c r="L315" s="42">
        <f t="shared" si="10"/>
        <v>0</v>
      </c>
      <c r="Q315" s="2" t="str">
        <f>IF(PG!D315="","",PG!D315)</f>
        <v/>
      </c>
      <c r="R315" s="2"/>
      <c r="S315" s="2" t="str">
        <f>IF(PI_For!C315="","",PI_For!C315)</f>
        <v/>
      </c>
    </row>
    <row r="316" spans="2:19" ht="35.1" customHeight="1" thickTop="1" thickBot="1">
      <c r="B316" s="76" t="str">
        <f t="shared" si="9"/>
        <v/>
      </c>
      <c r="C316" s="35"/>
      <c r="D316" s="12"/>
      <c r="E316" s="12"/>
      <c r="F316" s="82"/>
      <c r="G316" s="36"/>
      <c r="H316" s="33"/>
      <c r="I316" s="12"/>
      <c r="J316" s="67"/>
      <c r="K316" s="43" t="str">
        <f>IFERROR(VLOOKUP(D316,PG!$D$7:$N$1006,11,FALSE),"")</f>
        <v/>
      </c>
      <c r="L316" s="42">
        <f t="shared" si="10"/>
        <v>0</v>
      </c>
      <c r="Q316" s="2" t="str">
        <f>IF(PG!D316="","",PG!D316)</f>
        <v/>
      </c>
      <c r="R316" s="2"/>
      <c r="S316" s="2" t="str">
        <f>IF(PI_For!C316="","",PI_For!C316)</f>
        <v/>
      </c>
    </row>
    <row r="317" spans="2:19" ht="35.1" customHeight="1" thickTop="1" thickBot="1">
      <c r="B317" s="76" t="str">
        <f t="shared" si="9"/>
        <v/>
      </c>
      <c r="C317" s="35"/>
      <c r="D317" s="12"/>
      <c r="E317" s="12"/>
      <c r="F317" s="82"/>
      <c r="G317" s="36"/>
      <c r="H317" s="33"/>
      <c r="I317" s="12"/>
      <c r="J317" s="67"/>
      <c r="K317" s="43" t="str">
        <f>IFERROR(VLOOKUP(D317,PG!$D$7:$N$1006,11,FALSE),"")</f>
        <v/>
      </c>
      <c r="L317" s="42">
        <f t="shared" si="10"/>
        <v>0</v>
      </c>
      <c r="Q317" s="2" t="str">
        <f>IF(PG!D317="","",PG!D317)</f>
        <v/>
      </c>
      <c r="R317" s="2"/>
      <c r="S317" s="2" t="str">
        <f>IF(PI_For!C317="","",PI_For!C317)</f>
        <v/>
      </c>
    </row>
    <row r="318" spans="2:19" ht="35.1" customHeight="1" thickTop="1" thickBot="1">
      <c r="B318" s="76" t="str">
        <f t="shared" si="9"/>
        <v/>
      </c>
      <c r="C318" s="35"/>
      <c r="D318" s="12"/>
      <c r="E318" s="12"/>
      <c r="F318" s="82"/>
      <c r="G318" s="36"/>
      <c r="H318" s="33"/>
      <c r="I318" s="12"/>
      <c r="J318" s="67"/>
      <c r="K318" s="43" t="str">
        <f>IFERROR(VLOOKUP(D318,PG!$D$7:$N$1006,11,FALSE),"")</f>
        <v/>
      </c>
      <c r="L318" s="42">
        <f t="shared" si="10"/>
        <v>0</v>
      </c>
      <c r="Q318" s="2" t="str">
        <f>IF(PG!D318="","",PG!D318)</f>
        <v/>
      </c>
      <c r="R318" s="2"/>
      <c r="S318" s="2" t="str">
        <f>IF(PI_For!C318="","",PI_For!C318)</f>
        <v/>
      </c>
    </row>
    <row r="319" spans="2:19" ht="35.1" customHeight="1" thickTop="1" thickBot="1">
      <c r="B319" s="76" t="str">
        <f t="shared" si="9"/>
        <v/>
      </c>
      <c r="C319" s="35"/>
      <c r="D319" s="12"/>
      <c r="E319" s="12"/>
      <c r="F319" s="82"/>
      <c r="G319" s="36"/>
      <c r="H319" s="33"/>
      <c r="I319" s="12"/>
      <c r="J319" s="67"/>
      <c r="K319" s="43" t="str">
        <f>IFERROR(VLOOKUP(D319,PG!$D$7:$N$1006,11,FALSE),"")</f>
        <v/>
      </c>
      <c r="L319" s="42">
        <f t="shared" si="10"/>
        <v>0</v>
      </c>
      <c r="Q319" s="2" t="str">
        <f>IF(PG!D319="","",PG!D319)</f>
        <v/>
      </c>
      <c r="R319" s="2"/>
      <c r="S319" s="2" t="str">
        <f>IF(PI_For!C319="","",PI_For!C319)</f>
        <v/>
      </c>
    </row>
    <row r="320" spans="2:19" ht="35.1" customHeight="1" thickTop="1" thickBot="1">
      <c r="B320" s="76" t="str">
        <f t="shared" si="9"/>
        <v/>
      </c>
      <c r="C320" s="35"/>
      <c r="D320" s="12"/>
      <c r="E320" s="12"/>
      <c r="F320" s="82"/>
      <c r="G320" s="36"/>
      <c r="H320" s="33"/>
      <c r="I320" s="12"/>
      <c r="J320" s="67"/>
      <c r="K320" s="43" t="str">
        <f>IFERROR(VLOOKUP(D320,PG!$D$7:$N$1006,11,FALSE),"")</f>
        <v/>
      </c>
      <c r="L320" s="42">
        <f t="shared" si="10"/>
        <v>0</v>
      </c>
      <c r="Q320" s="2" t="str">
        <f>IF(PG!D320="","",PG!D320)</f>
        <v/>
      </c>
      <c r="R320" s="2"/>
      <c r="S320" s="2" t="str">
        <f>IF(PI_For!C320="","",PI_For!C320)</f>
        <v/>
      </c>
    </row>
    <row r="321" spans="2:19" ht="35.1" customHeight="1" thickTop="1" thickBot="1">
      <c r="B321" s="76" t="str">
        <f t="shared" si="9"/>
        <v/>
      </c>
      <c r="C321" s="35"/>
      <c r="D321" s="12"/>
      <c r="E321" s="12"/>
      <c r="F321" s="82"/>
      <c r="G321" s="36"/>
      <c r="H321" s="33"/>
      <c r="I321" s="12"/>
      <c r="J321" s="67"/>
      <c r="K321" s="43" t="str">
        <f>IFERROR(VLOOKUP(D321,PG!$D$7:$N$1006,11,FALSE),"")</f>
        <v/>
      </c>
      <c r="L321" s="42">
        <f t="shared" si="10"/>
        <v>0</v>
      </c>
      <c r="Q321" s="2" t="str">
        <f>IF(PG!D321="","",PG!D321)</f>
        <v/>
      </c>
      <c r="R321" s="2"/>
      <c r="S321" s="2" t="str">
        <f>IF(PI_For!C321="","",PI_For!C321)</f>
        <v/>
      </c>
    </row>
    <row r="322" spans="2:19" ht="35.1" customHeight="1" thickTop="1" thickBot="1">
      <c r="B322" s="76" t="str">
        <f t="shared" si="9"/>
        <v/>
      </c>
      <c r="C322" s="35"/>
      <c r="D322" s="12"/>
      <c r="E322" s="12"/>
      <c r="F322" s="82"/>
      <c r="G322" s="36"/>
      <c r="H322" s="33"/>
      <c r="I322" s="12"/>
      <c r="J322" s="67"/>
      <c r="K322" s="43" t="str">
        <f>IFERROR(VLOOKUP(D322,PG!$D$7:$N$1006,11,FALSE),"")</f>
        <v/>
      </c>
      <c r="L322" s="42">
        <f t="shared" si="10"/>
        <v>0</v>
      </c>
      <c r="Q322" s="2" t="str">
        <f>IF(PG!D322="","",PG!D322)</f>
        <v/>
      </c>
      <c r="R322" s="2"/>
      <c r="S322" s="2" t="str">
        <f>IF(PI_For!C322="","",PI_For!C322)</f>
        <v/>
      </c>
    </row>
    <row r="323" spans="2:19" ht="35.1" customHeight="1" thickTop="1" thickBot="1">
      <c r="B323" s="76" t="str">
        <f t="shared" si="9"/>
        <v/>
      </c>
      <c r="C323" s="35"/>
      <c r="D323" s="12"/>
      <c r="E323" s="12"/>
      <c r="F323" s="82"/>
      <c r="G323" s="36"/>
      <c r="H323" s="33"/>
      <c r="I323" s="12"/>
      <c r="J323" s="67"/>
      <c r="K323" s="43" t="str">
        <f>IFERROR(VLOOKUP(D323,PG!$D$7:$N$1006,11,FALSE),"")</f>
        <v/>
      </c>
      <c r="L323" s="42">
        <f t="shared" si="10"/>
        <v>0</v>
      </c>
      <c r="Q323" s="2" t="str">
        <f>IF(PG!D323="","",PG!D323)</f>
        <v/>
      </c>
      <c r="R323" s="2"/>
      <c r="S323" s="2" t="str">
        <f>IF(PI_For!C323="","",PI_For!C323)</f>
        <v/>
      </c>
    </row>
    <row r="324" spans="2:19" ht="35.1" customHeight="1" thickTop="1" thickBot="1">
      <c r="B324" s="76" t="str">
        <f t="shared" si="9"/>
        <v/>
      </c>
      <c r="C324" s="35"/>
      <c r="D324" s="12"/>
      <c r="E324" s="12"/>
      <c r="F324" s="82"/>
      <c r="G324" s="36"/>
      <c r="H324" s="33"/>
      <c r="I324" s="12"/>
      <c r="J324" s="67"/>
      <c r="K324" s="43" t="str">
        <f>IFERROR(VLOOKUP(D324,PG!$D$7:$N$1006,11,FALSE),"")</f>
        <v/>
      </c>
      <c r="L324" s="42">
        <f t="shared" si="10"/>
        <v>0</v>
      </c>
      <c r="Q324" s="2" t="str">
        <f>IF(PG!D324="","",PG!D324)</f>
        <v/>
      </c>
      <c r="R324" s="2"/>
      <c r="S324" s="2" t="str">
        <f>IF(PI_For!C324="","",PI_For!C324)</f>
        <v/>
      </c>
    </row>
    <row r="325" spans="2:19" ht="35.1" customHeight="1" thickTop="1" thickBot="1">
      <c r="B325" s="76" t="str">
        <f t="shared" si="9"/>
        <v/>
      </c>
      <c r="C325" s="35"/>
      <c r="D325" s="12"/>
      <c r="E325" s="12"/>
      <c r="F325" s="82"/>
      <c r="G325" s="36"/>
      <c r="H325" s="33"/>
      <c r="I325" s="12"/>
      <c r="J325" s="67"/>
      <c r="K325" s="43" t="str">
        <f>IFERROR(VLOOKUP(D325,PG!$D$7:$N$1006,11,FALSE),"")</f>
        <v/>
      </c>
      <c r="L325" s="42">
        <f t="shared" si="10"/>
        <v>0</v>
      </c>
      <c r="Q325" s="2" t="str">
        <f>IF(PG!D325="","",PG!D325)</f>
        <v/>
      </c>
      <c r="R325" s="2"/>
      <c r="S325" s="2" t="str">
        <f>IF(PI_For!C325="","",PI_For!C325)</f>
        <v/>
      </c>
    </row>
    <row r="326" spans="2:19" ht="35.1" customHeight="1" thickTop="1" thickBot="1">
      <c r="B326" s="76" t="str">
        <f t="shared" si="9"/>
        <v/>
      </c>
      <c r="C326" s="35"/>
      <c r="D326" s="12"/>
      <c r="E326" s="12"/>
      <c r="F326" s="82"/>
      <c r="G326" s="36"/>
      <c r="H326" s="33"/>
      <c r="I326" s="12"/>
      <c r="J326" s="67"/>
      <c r="K326" s="43" t="str">
        <f>IFERROR(VLOOKUP(D326,PG!$D$7:$N$1006,11,FALSE),"")</f>
        <v/>
      </c>
      <c r="L326" s="42">
        <f t="shared" si="10"/>
        <v>0</v>
      </c>
      <c r="Q326" s="2" t="str">
        <f>IF(PG!D326="","",PG!D326)</f>
        <v/>
      </c>
      <c r="R326" s="2"/>
      <c r="S326" s="2" t="str">
        <f>IF(PI_For!C326="","",PI_For!C326)</f>
        <v/>
      </c>
    </row>
    <row r="327" spans="2:19" ht="35.1" customHeight="1" thickTop="1" thickBot="1">
      <c r="B327" s="76" t="str">
        <f t="shared" si="9"/>
        <v/>
      </c>
      <c r="C327" s="35"/>
      <c r="D327" s="12"/>
      <c r="E327" s="12"/>
      <c r="F327" s="82"/>
      <c r="G327" s="36"/>
      <c r="H327" s="33"/>
      <c r="I327" s="12"/>
      <c r="J327" s="67"/>
      <c r="K327" s="43" t="str">
        <f>IFERROR(VLOOKUP(D327,PG!$D$7:$N$1006,11,FALSE),"")</f>
        <v/>
      </c>
      <c r="L327" s="42">
        <f t="shared" si="10"/>
        <v>0</v>
      </c>
      <c r="Q327" s="2" t="str">
        <f>IF(PG!D327="","",PG!D327)</f>
        <v/>
      </c>
      <c r="R327" s="2"/>
      <c r="S327" s="2" t="str">
        <f>IF(PI_For!C327="","",PI_For!C327)</f>
        <v/>
      </c>
    </row>
    <row r="328" spans="2:19" ht="35.1" customHeight="1" thickTop="1" thickBot="1">
      <c r="B328" s="76" t="str">
        <f t="shared" ref="B328:B391" si="11">IF(C328="","",MONTH(C328))</f>
        <v/>
      </c>
      <c r="C328" s="35"/>
      <c r="D328" s="12"/>
      <c r="E328" s="12"/>
      <c r="F328" s="82"/>
      <c r="G328" s="36"/>
      <c r="H328" s="33"/>
      <c r="I328" s="12"/>
      <c r="J328" s="67"/>
      <c r="K328" s="43" t="str">
        <f>IFERROR(VLOOKUP(D328,PG!$D$7:$N$1006,11,FALSE),"")</f>
        <v/>
      </c>
      <c r="L328" s="42">
        <f t="shared" si="10"/>
        <v>0</v>
      </c>
      <c r="Q328" s="2" t="str">
        <f>IF(PG!D328="","",PG!D328)</f>
        <v/>
      </c>
      <c r="R328" s="2"/>
      <c r="S328" s="2" t="str">
        <f>IF(PI_For!C328="","",PI_For!C328)</f>
        <v/>
      </c>
    </row>
    <row r="329" spans="2:19" ht="35.1" customHeight="1" thickTop="1" thickBot="1">
      <c r="B329" s="76" t="str">
        <f t="shared" si="11"/>
        <v/>
      </c>
      <c r="C329" s="35"/>
      <c r="D329" s="12"/>
      <c r="E329" s="12"/>
      <c r="F329" s="82"/>
      <c r="G329" s="36"/>
      <c r="H329" s="33"/>
      <c r="I329" s="12"/>
      <c r="J329" s="67"/>
      <c r="K329" s="43" t="str">
        <f>IFERROR(VLOOKUP(D329,PG!$D$7:$N$1006,11,FALSE),"")</f>
        <v/>
      </c>
      <c r="L329" s="42">
        <f t="shared" si="10"/>
        <v>0</v>
      </c>
      <c r="Q329" s="2" t="str">
        <f>IF(PG!D329="","",PG!D329)</f>
        <v/>
      </c>
      <c r="R329" s="2"/>
      <c r="S329" s="2" t="str">
        <f>IF(PI_For!C329="","",PI_For!C329)</f>
        <v/>
      </c>
    </row>
    <row r="330" spans="2:19" ht="35.1" customHeight="1" thickTop="1" thickBot="1">
      <c r="B330" s="76" t="str">
        <f t="shared" si="11"/>
        <v/>
      </c>
      <c r="C330" s="35"/>
      <c r="D330" s="12"/>
      <c r="E330" s="12"/>
      <c r="F330" s="82"/>
      <c r="G330" s="36"/>
      <c r="H330" s="33"/>
      <c r="I330" s="12"/>
      <c r="J330" s="67"/>
      <c r="K330" s="43" t="str">
        <f>IFERROR(VLOOKUP(D330,PG!$D$7:$N$1006,11,FALSE),"")</f>
        <v/>
      </c>
      <c r="L330" s="42">
        <f t="shared" si="10"/>
        <v>0</v>
      </c>
      <c r="Q330" s="2" t="str">
        <f>IF(PG!D330="","",PG!D330)</f>
        <v/>
      </c>
      <c r="R330" s="2"/>
      <c r="S330" s="2" t="str">
        <f>IF(PI_For!C330="","",PI_For!C330)</f>
        <v/>
      </c>
    </row>
    <row r="331" spans="2:19" ht="35.1" customHeight="1" thickTop="1" thickBot="1">
      <c r="B331" s="76" t="str">
        <f t="shared" si="11"/>
        <v/>
      </c>
      <c r="C331" s="35"/>
      <c r="D331" s="12"/>
      <c r="E331" s="12"/>
      <c r="F331" s="82"/>
      <c r="G331" s="36"/>
      <c r="H331" s="33"/>
      <c r="I331" s="12"/>
      <c r="J331" s="67"/>
      <c r="K331" s="43" t="str">
        <f>IFERROR(VLOOKUP(D331,PG!$D$7:$N$1006,11,FALSE),"")</f>
        <v/>
      </c>
      <c r="L331" s="42">
        <f t="shared" si="10"/>
        <v>0</v>
      </c>
      <c r="Q331" s="2" t="str">
        <f>IF(PG!D331="","",PG!D331)</f>
        <v/>
      </c>
      <c r="R331" s="2"/>
      <c r="S331" s="2" t="str">
        <f>IF(PI_For!C331="","",PI_For!C331)</f>
        <v/>
      </c>
    </row>
    <row r="332" spans="2:19" ht="35.1" customHeight="1" thickTop="1" thickBot="1">
      <c r="B332" s="76" t="str">
        <f t="shared" si="11"/>
        <v/>
      </c>
      <c r="C332" s="35"/>
      <c r="D332" s="12"/>
      <c r="E332" s="12"/>
      <c r="F332" s="82"/>
      <c r="G332" s="36"/>
      <c r="H332" s="33"/>
      <c r="I332" s="12"/>
      <c r="J332" s="67"/>
      <c r="K332" s="43" t="str">
        <f>IFERROR(VLOOKUP(D332,PG!$D$7:$N$1006,11,FALSE),"")</f>
        <v/>
      </c>
      <c r="L332" s="42">
        <f t="shared" si="10"/>
        <v>0</v>
      </c>
      <c r="Q332" s="2" t="str">
        <f>IF(PG!D332="","",PG!D332)</f>
        <v/>
      </c>
      <c r="R332" s="2"/>
      <c r="S332" s="2" t="str">
        <f>IF(PI_For!C332="","",PI_For!C332)</f>
        <v/>
      </c>
    </row>
    <row r="333" spans="2:19" ht="35.1" customHeight="1" thickTop="1" thickBot="1">
      <c r="B333" s="76" t="str">
        <f t="shared" si="11"/>
        <v/>
      </c>
      <c r="C333" s="35"/>
      <c r="D333" s="12"/>
      <c r="E333" s="12"/>
      <c r="F333" s="82"/>
      <c r="G333" s="36"/>
      <c r="H333" s="33"/>
      <c r="I333" s="12"/>
      <c r="J333" s="67"/>
      <c r="K333" s="43" t="str">
        <f>IFERROR(VLOOKUP(D333,PG!$D$7:$N$1006,11,FALSE),"")</f>
        <v/>
      </c>
      <c r="L333" s="42">
        <f t="shared" si="10"/>
        <v>0</v>
      </c>
      <c r="Q333" s="2" t="str">
        <f>IF(PG!D333="","",PG!D333)</f>
        <v/>
      </c>
      <c r="R333" s="2"/>
      <c r="S333" s="2" t="str">
        <f>IF(PI_For!C333="","",PI_For!C333)</f>
        <v/>
      </c>
    </row>
    <row r="334" spans="2:19" ht="35.1" customHeight="1" thickTop="1" thickBot="1">
      <c r="B334" s="76" t="str">
        <f t="shared" si="11"/>
        <v/>
      </c>
      <c r="C334" s="35"/>
      <c r="D334" s="12"/>
      <c r="E334" s="12"/>
      <c r="F334" s="82"/>
      <c r="G334" s="36"/>
      <c r="H334" s="33"/>
      <c r="I334" s="12"/>
      <c r="J334" s="67"/>
      <c r="K334" s="43" t="str">
        <f>IFERROR(VLOOKUP(D334,PG!$D$7:$N$1006,11,FALSE),"")</f>
        <v/>
      </c>
      <c r="L334" s="42">
        <f t="shared" si="10"/>
        <v>0</v>
      </c>
      <c r="Q334" s="2" t="str">
        <f>IF(PG!D334="","",PG!D334)</f>
        <v/>
      </c>
      <c r="R334" s="2"/>
      <c r="S334" s="2" t="str">
        <f>IF(PI_For!C334="","",PI_For!C334)</f>
        <v/>
      </c>
    </row>
    <row r="335" spans="2:19" ht="35.1" customHeight="1" thickTop="1" thickBot="1">
      <c r="B335" s="76" t="str">
        <f t="shared" si="11"/>
        <v/>
      </c>
      <c r="C335" s="35"/>
      <c r="D335" s="12"/>
      <c r="E335" s="12"/>
      <c r="F335" s="82"/>
      <c r="G335" s="36"/>
      <c r="H335" s="33"/>
      <c r="I335" s="12"/>
      <c r="J335" s="67"/>
      <c r="K335" s="43" t="str">
        <f>IFERROR(VLOOKUP(D335,PG!$D$7:$N$1006,11,FALSE),"")</f>
        <v/>
      </c>
      <c r="L335" s="42">
        <f t="shared" si="10"/>
        <v>0</v>
      </c>
      <c r="Q335" s="2" t="str">
        <f>IF(PG!D335="","",PG!D335)</f>
        <v/>
      </c>
      <c r="R335" s="2"/>
      <c r="S335" s="2" t="str">
        <f>IF(PI_For!C335="","",PI_For!C335)</f>
        <v/>
      </c>
    </row>
    <row r="336" spans="2:19" ht="35.1" customHeight="1" thickTop="1" thickBot="1">
      <c r="B336" s="76" t="str">
        <f t="shared" si="11"/>
        <v/>
      </c>
      <c r="C336" s="35"/>
      <c r="D336" s="12"/>
      <c r="E336" s="12"/>
      <c r="F336" s="82"/>
      <c r="G336" s="36"/>
      <c r="H336" s="33"/>
      <c r="I336" s="12"/>
      <c r="J336" s="67"/>
      <c r="K336" s="43" t="str">
        <f>IFERROR(VLOOKUP(D336,PG!$D$7:$N$1006,11,FALSE),"")</f>
        <v/>
      </c>
      <c r="L336" s="42">
        <f t="shared" si="10"/>
        <v>0</v>
      </c>
      <c r="Q336" s="2" t="str">
        <f>IF(PG!D336="","",PG!D336)</f>
        <v/>
      </c>
      <c r="R336" s="2"/>
      <c r="S336" s="2" t="str">
        <f>IF(PI_For!C336="","",PI_For!C336)</f>
        <v/>
      </c>
    </row>
    <row r="337" spans="2:19" ht="35.1" customHeight="1" thickTop="1" thickBot="1">
      <c r="B337" s="76" t="str">
        <f t="shared" si="11"/>
        <v/>
      </c>
      <c r="C337" s="35"/>
      <c r="D337" s="12"/>
      <c r="E337" s="12"/>
      <c r="F337" s="82"/>
      <c r="G337" s="36"/>
      <c r="H337" s="33"/>
      <c r="I337" s="12"/>
      <c r="J337" s="67"/>
      <c r="K337" s="43" t="str">
        <f>IFERROR(VLOOKUP(D337,PG!$D$7:$N$1006,11,FALSE),"")</f>
        <v/>
      </c>
      <c r="L337" s="42">
        <f t="shared" si="10"/>
        <v>0</v>
      </c>
      <c r="Q337" s="2" t="str">
        <f>IF(PG!D337="","",PG!D337)</f>
        <v/>
      </c>
      <c r="R337" s="2"/>
      <c r="S337" s="2" t="str">
        <f>IF(PI_For!C337="","",PI_For!C337)</f>
        <v/>
      </c>
    </row>
    <row r="338" spans="2:19" ht="35.1" customHeight="1" thickTop="1" thickBot="1">
      <c r="B338" s="76" t="str">
        <f t="shared" si="11"/>
        <v/>
      </c>
      <c r="C338" s="35"/>
      <c r="D338" s="12"/>
      <c r="E338" s="12"/>
      <c r="F338" s="82"/>
      <c r="G338" s="36"/>
      <c r="H338" s="33"/>
      <c r="I338" s="12"/>
      <c r="J338" s="67"/>
      <c r="K338" s="43" t="str">
        <f>IFERROR(VLOOKUP(D338,PG!$D$7:$N$1006,11,FALSE),"")</f>
        <v/>
      </c>
      <c r="L338" s="42">
        <f t="shared" ref="L338:L401" si="12">IFERROR(G338*H338,0)</f>
        <v>0</v>
      </c>
      <c r="Q338" s="2" t="str">
        <f>IF(PG!D338="","",PG!D338)</f>
        <v/>
      </c>
      <c r="R338" s="2"/>
      <c r="S338" s="2" t="str">
        <f>IF(PI_For!C338="","",PI_For!C338)</f>
        <v/>
      </c>
    </row>
    <row r="339" spans="2:19" ht="35.1" customHeight="1" thickTop="1" thickBot="1">
      <c r="B339" s="76" t="str">
        <f t="shared" si="11"/>
        <v/>
      </c>
      <c r="C339" s="35"/>
      <c r="D339" s="12"/>
      <c r="E339" s="12"/>
      <c r="F339" s="82"/>
      <c r="G339" s="36"/>
      <c r="H339" s="33"/>
      <c r="I339" s="12"/>
      <c r="J339" s="67"/>
      <c r="K339" s="43" t="str">
        <f>IFERROR(VLOOKUP(D339,PG!$D$7:$N$1006,11,FALSE),"")</f>
        <v/>
      </c>
      <c r="L339" s="42">
        <f t="shared" si="12"/>
        <v>0</v>
      </c>
      <c r="Q339" s="2" t="str">
        <f>IF(PG!D339="","",PG!D339)</f>
        <v/>
      </c>
      <c r="R339" s="2"/>
      <c r="S339" s="2" t="str">
        <f>IF(PI_For!C339="","",PI_For!C339)</f>
        <v/>
      </c>
    </row>
    <row r="340" spans="2:19" ht="35.1" customHeight="1" thickTop="1" thickBot="1">
      <c r="B340" s="76" t="str">
        <f t="shared" si="11"/>
        <v/>
      </c>
      <c r="C340" s="35"/>
      <c r="D340" s="12"/>
      <c r="E340" s="12"/>
      <c r="F340" s="82"/>
      <c r="G340" s="36"/>
      <c r="H340" s="33"/>
      <c r="I340" s="12"/>
      <c r="J340" s="67"/>
      <c r="K340" s="43" t="str">
        <f>IFERROR(VLOOKUP(D340,PG!$D$7:$N$1006,11,FALSE),"")</f>
        <v/>
      </c>
      <c r="L340" s="42">
        <f t="shared" si="12"/>
        <v>0</v>
      </c>
      <c r="Q340" s="2" t="str">
        <f>IF(PG!D340="","",PG!D340)</f>
        <v/>
      </c>
      <c r="R340" s="2"/>
      <c r="S340" s="2" t="str">
        <f>IF(PI_For!C340="","",PI_For!C340)</f>
        <v/>
      </c>
    </row>
    <row r="341" spans="2:19" ht="35.1" customHeight="1" thickTop="1" thickBot="1">
      <c r="B341" s="76" t="str">
        <f t="shared" si="11"/>
        <v/>
      </c>
      <c r="C341" s="35"/>
      <c r="D341" s="12"/>
      <c r="E341" s="12"/>
      <c r="F341" s="82"/>
      <c r="G341" s="36"/>
      <c r="H341" s="33"/>
      <c r="I341" s="12"/>
      <c r="J341" s="67"/>
      <c r="K341" s="43" t="str">
        <f>IFERROR(VLOOKUP(D341,PG!$D$7:$N$1006,11,FALSE),"")</f>
        <v/>
      </c>
      <c r="L341" s="42">
        <f t="shared" si="12"/>
        <v>0</v>
      </c>
      <c r="Q341" s="2" t="str">
        <f>IF(PG!D341="","",PG!D341)</f>
        <v/>
      </c>
      <c r="R341" s="2"/>
      <c r="S341" s="2" t="str">
        <f>IF(PI_For!C341="","",PI_For!C341)</f>
        <v/>
      </c>
    </row>
    <row r="342" spans="2:19" ht="35.1" customHeight="1" thickTop="1" thickBot="1">
      <c r="B342" s="76" t="str">
        <f t="shared" si="11"/>
        <v/>
      </c>
      <c r="C342" s="35"/>
      <c r="D342" s="12"/>
      <c r="E342" s="12"/>
      <c r="F342" s="82"/>
      <c r="G342" s="36"/>
      <c r="H342" s="33"/>
      <c r="I342" s="12"/>
      <c r="J342" s="67"/>
      <c r="K342" s="43" t="str">
        <f>IFERROR(VLOOKUP(D342,PG!$D$7:$N$1006,11,FALSE),"")</f>
        <v/>
      </c>
      <c r="L342" s="42">
        <f t="shared" si="12"/>
        <v>0</v>
      </c>
      <c r="Q342" s="2" t="str">
        <f>IF(PG!D342="","",PG!D342)</f>
        <v/>
      </c>
      <c r="R342" s="2"/>
      <c r="S342" s="2" t="str">
        <f>IF(PI_For!C342="","",PI_For!C342)</f>
        <v/>
      </c>
    </row>
    <row r="343" spans="2:19" ht="35.1" customHeight="1" thickTop="1" thickBot="1">
      <c r="B343" s="76" t="str">
        <f t="shared" si="11"/>
        <v/>
      </c>
      <c r="C343" s="35"/>
      <c r="D343" s="12"/>
      <c r="E343" s="12"/>
      <c r="F343" s="82"/>
      <c r="G343" s="36"/>
      <c r="H343" s="33"/>
      <c r="I343" s="12"/>
      <c r="J343" s="67"/>
      <c r="K343" s="43" t="str">
        <f>IFERROR(VLOOKUP(D343,PG!$D$7:$N$1006,11,FALSE),"")</f>
        <v/>
      </c>
      <c r="L343" s="42">
        <f t="shared" si="12"/>
        <v>0</v>
      </c>
      <c r="Q343" s="2" t="str">
        <f>IF(PG!D343="","",PG!D343)</f>
        <v/>
      </c>
      <c r="R343" s="2"/>
      <c r="S343" s="2" t="str">
        <f>IF(PI_For!C343="","",PI_For!C343)</f>
        <v/>
      </c>
    </row>
    <row r="344" spans="2:19" ht="35.1" customHeight="1" thickTop="1" thickBot="1">
      <c r="B344" s="76" t="str">
        <f t="shared" si="11"/>
        <v/>
      </c>
      <c r="C344" s="35"/>
      <c r="D344" s="12"/>
      <c r="E344" s="12"/>
      <c r="F344" s="82"/>
      <c r="G344" s="36"/>
      <c r="H344" s="33"/>
      <c r="I344" s="12"/>
      <c r="J344" s="67"/>
      <c r="K344" s="43" t="str">
        <f>IFERROR(VLOOKUP(D344,PG!$D$7:$N$1006,11,FALSE),"")</f>
        <v/>
      </c>
      <c r="L344" s="42">
        <f t="shared" si="12"/>
        <v>0</v>
      </c>
      <c r="Q344" s="2" t="str">
        <f>IF(PG!D344="","",PG!D344)</f>
        <v/>
      </c>
      <c r="R344" s="2"/>
      <c r="S344" s="2" t="str">
        <f>IF(PI_For!C344="","",PI_For!C344)</f>
        <v/>
      </c>
    </row>
    <row r="345" spans="2:19" ht="35.1" customHeight="1" thickTop="1" thickBot="1">
      <c r="B345" s="76" t="str">
        <f t="shared" si="11"/>
        <v/>
      </c>
      <c r="C345" s="35"/>
      <c r="D345" s="12"/>
      <c r="E345" s="12"/>
      <c r="F345" s="82"/>
      <c r="G345" s="36"/>
      <c r="H345" s="33"/>
      <c r="I345" s="12"/>
      <c r="J345" s="67"/>
      <c r="K345" s="43" t="str">
        <f>IFERROR(VLOOKUP(D345,PG!$D$7:$N$1006,11,FALSE),"")</f>
        <v/>
      </c>
      <c r="L345" s="42">
        <f t="shared" si="12"/>
        <v>0</v>
      </c>
      <c r="Q345" s="2" t="str">
        <f>IF(PG!D345="","",PG!D345)</f>
        <v/>
      </c>
      <c r="R345" s="2"/>
      <c r="S345" s="2" t="str">
        <f>IF(PI_For!C345="","",PI_For!C345)</f>
        <v/>
      </c>
    </row>
    <row r="346" spans="2:19" ht="35.1" customHeight="1" thickTop="1" thickBot="1">
      <c r="B346" s="76" t="str">
        <f t="shared" si="11"/>
        <v/>
      </c>
      <c r="C346" s="35"/>
      <c r="D346" s="12"/>
      <c r="E346" s="12"/>
      <c r="F346" s="82"/>
      <c r="G346" s="36"/>
      <c r="H346" s="33"/>
      <c r="I346" s="12"/>
      <c r="J346" s="67"/>
      <c r="K346" s="43" t="str">
        <f>IFERROR(VLOOKUP(D346,PG!$D$7:$N$1006,11,FALSE),"")</f>
        <v/>
      </c>
      <c r="L346" s="42">
        <f t="shared" si="12"/>
        <v>0</v>
      </c>
      <c r="Q346" s="2" t="str">
        <f>IF(PG!D346="","",PG!D346)</f>
        <v/>
      </c>
      <c r="R346" s="2"/>
      <c r="S346" s="2" t="str">
        <f>IF(PI_For!C346="","",PI_For!C346)</f>
        <v/>
      </c>
    </row>
    <row r="347" spans="2:19" ht="35.1" customHeight="1" thickTop="1" thickBot="1">
      <c r="B347" s="76" t="str">
        <f t="shared" si="11"/>
        <v/>
      </c>
      <c r="C347" s="35"/>
      <c r="D347" s="12"/>
      <c r="E347" s="12"/>
      <c r="F347" s="82"/>
      <c r="G347" s="36"/>
      <c r="H347" s="33"/>
      <c r="I347" s="12"/>
      <c r="J347" s="67"/>
      <c r="K347" s="43" t="str">
        <f>IFERROR(VLOOKUP(D347,PG!$D$7:$N$1006,11,FALSE),"")</f>
        <v/>
      </c>
      <c r="L347" s="42">
        <f t="shared" si="12"/>
        <v>0</v>
      </c>
      <c r="Q347" s="2" t="str">
        <f>IF(PG!D347="","",PG!D347)</f>
        <v/>
      </c>
      <c r="R347" s="2"/>
      <c r="S347" s="2" t="str">
        <f>IF(PI_For!C347="","",PI_For!C347)</f>
        <v/>
      </c>
    </row>
    <row r="348" spans="2:19" ht="35.1" customHeight="1" thickTop="1" thickBot="1">
      <c r="B348" s="76" t="str">
        <f t="shared" si="11"/>
        <v/>
      </c>
      <c r="C348" s="35"/>
      <c r="D348" s="12"/>
      <c r="E348" s="12"/>
      <c r="F348" s="82"/>
      <c r="G348" s="36"/>
      <c r="H348" s="33"/>
      <c r="I348" s="12"/>
      <c r="J348" s="67"/>
      <c r="K348" s="43" t="str">
        <f>IFERROR(VLOOKUP(D348,PG!$D$7:$N$1006,11,FALSE),"")</f>
        <v/>
      </c>
      <c r="L348" s="42">
        <f t="shared" si="12"/>
        <v>0</v>
      </c>
      <c r="Q348" s="2" t="str">
        <f>IF(PG!D348="","",PG!D348)</f>
        <v/>
      </c>
      <c r="R348" s="2"/>
      <c r="S348" s="2" t="str">
        <f>IF(PI_For!C348="","",PI_For!C348)</f>
        <v/>
      </c>
    </row>
    <row r="349" spans="2:19" ht="35.1" customHeight="1" thickTop="1" thickBot="1">
      <c r="B349" s="76" t="str">
        <f t="shared" si="11"/>
        <v/>
      </c>
      <c r="C349" s="35"/>
      <c r="D349" s="12"/>
      <c r="E349" s="12"/>
      <c r="F349" s="82"/>
      <c r="G349" s="36"/>
      <c r="H349" s="33"/>
      <c r="I349" s="12"/>
      <c r="J349" s="67"/>
      <c r="K349" s="43" t="str">
        <f>IFERROR(VLOOKUP(D349,PG!$D$7:$N$1006,11,FALSE),"")</f>
        <v/>
      </c>
      <c r="L349" s="42">
        <f t="shared" si="12"/>
        <v>0</v>
      </c>
      <c r="Q349" s="2" t="str">
        <f>IF(PG!D349="","",PG!D349)</f>
        <v/>
      </c>
      <c r="R349" s="2"/>
      <c r="S349" s="2" t="str">
        <f>IF(PI_For!C349="","",PI_For!C349)</f>
        <v/>
      </c>
    </row>
    <row r="350" spans="2:19" ht="35.1" customHeight="1" thickTop="1" thickBot="1">
      <c r="B350" s="76" t="str">
        <f t="shared" si="11"/>
        <v/>
      </c>
      <c r="C350" s="35"/>
      <c r="D350" s="12"/>
      <c r="E350" s="12"/>
      <c r="F350" s="82"/>
      <c r="G350" s="36"/>
      <c r="H350" s="33"/>
      <c r="I350" s="12"/>
      <c r="J350" s="67"/>
      <c r="K350" s="43" t="str">
        <f>IFERROR(VLOOKUP(D350,PG!$D$7:$N$1006,11,FALSE),"")</f>
        <v/>
      </c>
      <c r="L350" s="42">
        <f t="shared" si="12"/>
        <v>0</v>
      </c>
      <c r="Q350" s="2" t="str">
        <f>IF(PG!D350="","",PG!D350)</f>
        <v/>
      </c>
      <c r="R350" s="2"/>
      <c r="S350" s="2" t="str">
        <f>IF(PI_For!C350="","",PI_For!C350)</f>
        <v/>
      </c>
    </row>
    <row r="351" spans="2:19" ht="35.1" customHeight="1" thickTop="1" thickBot="1">
      <c r="B351" s="76" t="str">
        <f t="shared" si="11"/>
        <v/>
      </c>
      <c r="C351" s="35"/>
      <c r="D351" s="12"/>
      <c r="E351" s="12"/>
      <c r="F351" s="82"/>
      <c r="G351" s="36"/>
      <c r="H351" s="33"/>
      <c r="I351" s="12"/>
      <c r="J351" s="67"/>
      <c r="K351" s="43" t="str">
        <f>IFERROR(VLOOKUP(D351,PG!$D$7:$N$1006,11,FALSE),"")</f>
        <v/>
      </c>
      <c r="L351" s="42">
        <f t="shared" si="12"/>
        <v>0</v>
      </c>
      <c r="Q351" s="2" t="str">
        <f>IF(PG!D351="","",PG!D351)</f>
        <v/>
      </c>
      <c r="R351" s="2"/>
      <c r="S351" s="2" t="str">
        <f>IF(PI_For!C351="","",PI_For!C351)</f>
        <v/>
      </c>
    </row>
    <row r="352" spans="2:19" ht="35.1" customHeight="1" thickTop="1" thickBot="1">
      <c r="B352" s="76" t="str">
        <f t="shared" si="11"/>
        <v/>
      </c>
      <c r="C352" s="35"/>
      <c r="D352" s="12"/>
      <c r="E352" s="12"/>
      <c r="F352" s="82"/>
      <c r="G352" s="36"/>
      <c r="H352" s="33"/>
      <c r="I352" s="12"/>
      <c r="J352" s="67"/>
      <c r="K352" s="43" t="str">
        <f>IFERROR(VLOOKUP(D352,PG!$D$7:$N$1006,11,FALSE),"")</f>
        <v/>
      </c>
      <c r="L352" s="42">
        <f t="shared" si="12"/>
        <v>0</v>
      </c>
      <c r="Q352" s="2" t="str">
        <f>IF(PG!D352="","",PG!D352)</f>
        <v/>
      </c>
      <c r="R352" s="2"/>
      <c r="S352" s="2" t="str">
        <f>IF(PI_For!C352="","",PI_For!C352)</f>
        <v/>
      </c>
    </row>
    <row r="353" spans="2:19" ht="35.1" customHeight="1" thickTop="1" thickBot="1">
      <c r="B353" s="76" t="str">
        <f t="shared" si="11"/>
        <v/>
      </c>
      <c r="C353" s="35"/>
      <c r="D353" s="12"/>
      <c r="E353" s="12"/>
      <c r="F353" s="82"/>
      <c r="G353" s="36"/>
      <c r="H353" s="33"/>
      <c r="I353" s="12"/>
      <c r="J353" s="67"/>
      <c r="K353" s="43" t="str">
        <f>IFERROR(VLOOKUP(D353,PG!$D$7:$N$1006,11,FALSE),"")</f>
        <v/>
      </c>
      <c r="L353" s="42">
        <f t="shared" si="12"/>
        <v>0</v>
      </c>
      <c r="Q353" s="2" t="str">
        <f>IF(PG!D353="","",PG!D353)</f>
        <v/>
      </c>
      <c r="R353" s="2"/>
      <c r="S353" s="2" t="str">
        <f>IF(PI_For!C353="","",PI_For!C353)</f>
        <v/>
      </c>
    </row>
    <row r="354" spans="2:19" ht="35.1" customHeight="1" thickTop="1" thickBot="1">
      <c r="B354" s="76" t="str">
        <f t="shared" si="11"/>
        <v/>
      </c>
      <c r="C354" s="35"/>
      <c r="D354" s="12"/>
      <c r="E354" s="12"/>
      <c r="F354" s="82"/>
      <c r="G354" s="36"/>
      <c r="H354" s="33"/>
      <c r="I354" s="12"/>
      <c r="J354" s="67"/>
      <c r="K354" s="43" t="str">
        <f>IFERROR(VLOOKUP(D354,PG!$D$7:$N$1006,11,FALSE),"")</f>
        <v/>
      </c>
      <c r="L354" s="42">
        <f t="shared" si="12"/>
        <v>0</v>
      </c>
      <c r="Q354" s="2" t="str">
        <f>IF(PG!D354="","",PG!D354)</f>
        <v/>
      </c>
      <c r="R354" s="2"/>
      <c r="S354" s="2" t="str">
        <f>IF(PI_For!C354="","",PI_For!C354)</f>
        <v/>
      </c>
    </row>
    <row r="355" spans="2:19" ht="35.1" customHeight="1" thickTop="1" thickBot="1">
      <c r="B355" s="76" t="str">
        <f t="shared" si="11"/>
        <v/>
      </c>
      <c r="C355" s="35"/>
      <c r="D355" s="12"/>
      <c r="E355" s="12"/>
      <c r="F355" s="82"/>
      <c r="G355" s="36"/>
      <c r="H355" s="33"/>
      <c r="I355" s="12"/>
      <c r="J355" s="67"/>
      <c r="K355" s="43" t="str">
        <f>IFERROR(VLOOKUP(D355,PG!$D$7:$N$1006,11,FALSE),"")</f>
        <v/>
      </c>
      <c r="L355" s="42">
        <f t="shared" si="12"/>
        <v>0</v>
      </c>
      <c r="Q355" s="2" t="str">
        <f>IF(PG!D355="","",PG!D355)</f>
        <v/>
      </c>
      <c r="R355" s="2"/>
      <c r="S355" s="2" t="str">
        <f>IF(PI_For!C355="","",PI_For!C355)</f>
        <v/>
      </c>
    </row>
    <row r="356" spans="2:19" ht="35.1" customHeight="1" thickTop="1" thickBot="1">
      <c r="B356" s="76" t="str">
        <f t="shared" si="11"/>
        <v/>
      </c>
      <c r="C356" s="35"/>
      <c r="D356" s="12"/>
      <c r="E356" s="12"/>
      <c r="F356" s="82"/>
      <c r="G356" s="36"/>
      <c r="H356" s="33"/>
      <c r="I356" s="12"/>
      <c r="J356" s="67"/>
      <c r="K356" s="43" t="str">
        <f>IFERROR(VLOOKUP(D356,PG!$D$7:$N$1006,11,FALSE),"")</f>
        <v/>
      </c>
      <c r="L356" s="42">
        <f t="shared" si="12"/>
        <v>0</v>
      </c>
      <c r="Q356" s="2" t="str">
        <f>IF(PG!D356="","",PG!D356)</f>
        <v/>
      </c>
      <c r="R356" s="2"/>
      <c r="S356" s="2" t="str">
        <f>IF(PI_For!C356="","",PI_For!C356)</f>
        <v/>
      </c>
    </row>
    <row r="357" spans="2:19" ht="35.1" customHeight="1" thickTop="1" thickBot="1">
      <c r="B357" s="76" t="str">
        <f t="shared" si="11"/>
        <v/>
      </c>
      <c r="C357" s="35"/>
      <c r="D357" s="12"/>
      <c r="E357" s="12"/>
      <c r="F357" s="82"/>
      <c r="G357" s="36"/>
      <c r="H357" s="33"/>
      <c r="I357" s="12"/>
      <c r="J357" s="67"/>
      <c r="K357" s="43" t="str">
        <f>IFERROR(VLOOKUP(D357,PG!$D$7:$N$1006,11,FALSE),"")</f>
        <v/>
      </c>
      <c r="L357" s="42">
        <f t="shared" si="12"/>
        <v>0</v>
      </c>
      <c r="Q357" s="2" t="str">
        <f>IF(PG!D357="","",PG!D357)</f>
        <v/>
      </c>
      <c r="R357" s="2"/>
      <c r="S357" s="2" t="str">
        <f>IF(PI_For!C357="","",PI_For!C357)</f>
        <v/>
      </c>
    </row>
    <row r="358" spans="2:19" ht="35.1" customHeight="1" thickTop="1" thickBot="1">
      <c r="B358" s="76" t="str">
        <f t="shared" si="11"/>
        <v/>
      </c>
      <c r="C358" s="35"/>
      <c r="D358" s="12"/>
      <c r="E358" s="12"/>
      <c r="F358" s="82"/>
      <c r="G358" s="36"/>
      <c r="H358" s="33"/>
      <c r="I358" s="12"/>
      <c r="J358" s="67"/>
      <c r="K358" s="43" t="str">
        <f>IFERROR(VLOOKUP(D358,PG!$D$7:$N$1006,11,FALSE),"")</f>
        <v/>
      </c>
      <c r="L358" s="42">
        <f t="shared" si="12"/>
        <v>0</v>
      </c>
      <c r="Q358" s="2" t="str">
        <f>IF(PG!D358="","",PG!D358)</f>
        <v/>
      </c>
      <c r="R358" s="2"/>
      <c r="S358" s="2" t="str">
        <f>IF(PI_For!C358="","",PI_For!C358)</f>
        <v/>
      </c>
    </row>
    <row r="359" spans="2:19" ht="35.1" customHeight="1" thickTop="1" thickBot="1">
      <c r="B359" s="76" t="str">
        <f t="shared" si="11"/>
        <v/>
      </c>
      <c r="C359" s="35"/>
      <c r="D359" s="12"/>
      <c r="E359" s="12"/>
      <c r="F359" s="82"/>
      <c r="G359" s="36"/>
      <c r="H359" s="33"/>
      <c r="I359" s="12"/>
      <c r="J359" s="67"/>
      <c r="K359" s="43" t="str">
        <f>IFERROR(VLOOKUP(D359,PG!$D$7:$N$1006,11,FALSE),"")</f>
        <v/>
      </c>
      <c r="L359" s="42">
        <f t="shared" si="12"/>
        <v>0</v>
      </c>
      <c r="Q359" s="2" t="str">
        <f>IF(PG!D359="","",PG!D359)</f>
        <v/>
      </c>
      <c r="R359" s="2"/>
      <c r="S359" s="2" t="str">
        <f>IF(PI_For!C359="","",PI_For!C359)</f>
        <v/>
      </c>
    </row>
    <row r="360" spans="2:19" ht="35.1" customHeight="1" thickTop="1" thickBot="1">
      <c r="B360" s="76" t="str">
        <f t="shared" si="11"/>
        <v/>
      </c>
      <c r="C360" s="35"/>
      <c r="D360" s="12"/>
      <c r="E360" s="12"/>
      <c r="F360" s="82"/>
      <c r="G360" s="36"/>
      <c r="H360" s="33"/>
      <c r="I360" s="12"/>
      <c r="J360" s="67"/>
      <c r="K360" s="43" t="str">
        <f>IFERROR(VLOOKUP(D360,PG!$D$7:$N$1006,11,FALSE),"")</f>
        <v/>
      </c>
      <c r="L360" s="42">
        <f t="shared" si="12"/>
        <v>0</v>
      </c>
      <c r="Q360" s="2" t="str">
        <f>IF(PG!D360="","",PG!D360)</f>
        <v/>
      </c>
      <c r="R360" s="2"/>
      <c r="S360" s="2" t="str">
        <f>IF(PI_For!C360="","",PI_For!C360)</f>
        <v/>
      </c>
    </row>
    <row r="361" spans="2:19" ht="35.1" customHeight="1" thickTop="1" thickBot="1">
      <c r="B361" s="76" t="str">
        <f t="shared" si="11"/>
        <v/>
      </c>
      <c r="C361" s="35"/>
      <c r="D361" s="12"/>
      <c r="E361" s="12"/>
      <c r="F361" s="82"/>
      <c r="G361" s="36"/>
      <c r="H361" s="33"/>
      <c r="I361" s="12"/>
      <c r="J361" s="67"/>
      <c r="K361" s="43" t="str">
        <f>IFERROR(VLOOKUP(D361,PG!$D$7:$N$1006,11,FALSE),"")</f>
        <v/>
      </c>
      <c r="L361" s="42">
        <f t="shared" si="12"/>
        <v>0</v>
      </c>
      <c r="Q361" s="2" t="str">
        <f>IF(PG!D361="","",PG!D361)</f>
        <v/>
      </c>
      <c r="R361" s="2"/>
      <c r="S361" s="2" t="str">
        <f>IF(PI_For!C361="","",PI_For!C361)</f>
        <v/>
      </c>
    </row>
    <row r="362" spans="2:19" ht="35.1" customHeight="1" thickTop="1" thickBot="1">
      <c r="B362" s="76" t="str">
        <f t="shared" si="11"/>
        <v/>
      </c>
      <c r="C362" s="35"/>
      <c r="D362" s="12"/>
      <c r="E362" s="12"/>
      <c r="F362" s="82"/>
      <c r="G362" s="36"/>
      <c r="H362" s="33"/>
      <c r="I362" s="12"/>
      <c r="J362" s="67"/>
      <c r="K362" s="43" t="str">
        <f>IFERROR(VLOOKUP(D362,PG!$D$7:$N$1006,11,FALSE),"")</f>
        <v/>
      </c>
      <c r="L362" s="42">
        <f t="shared" si="12"/>
        <v>0</v>
      </c>
      <c r="Q362" s="2" t="str">
        <f>IF(PG!D362="","",PG!D362)</f>
        <v/>
      </c>
      <c r="R362" s="2"/>
      <c r="S362" s="2" t="str">
        <f>IF(PI_For!C362="","",PI_For!C362)</f>
        <v/>
      </c>
    </row>
    <row r="363" spans="2:19" ht="35.1" customHeight="1" thickTop="1" thickBot="1">
      <c r="B363" s="76" t="str">
        <f t="shared" si="11"/>
        <v/>
      </c>
      <c r="C363" s="35"/>
      <c r="D363" s="12"/>
      <c r="E363" s="12"/>
      <c r="F363" s="82"/>
      <c r="G363" s="36"/>
      <c r="H363" s="33"/>
      <c r="I363" s="12"/>
      <c r="J363" s="67"/>
      <c r="K363" s="43" t="str">
        <f>IFERROR(VLOOKUP(D363,PG!$D$7:$N$1006,11,FALSE),"")</f>
        <v/>
      </c>
      <c r="L363" s="42">
        <f t="shared" si="12"/>
        <v>0</v>
      </c>
      <c r="Q363" s="2" t="str">
        <f>IF(PG!D363="","",PG!D363)</f>
        <v/>
      </c>
      <c r="R363" s="2"/>
      <c r="S363" s="2" t="str">
        <f>IF(PI_For!C363="","",PI_For!C363)</f>
        <v/>
      </c>
    </row>
    <row r="364" spans="2:19" ht="35.1" customHeight="1" thickTop="1" thickBot="1">
      <c r="B364" s="76" t="str">
        <f t="shared" si="11"/>
        <v/>
      </c>
      <c r="C364" s="35"/>
      <c r="D364" s="12"/>
      <c r="E364" s="12"/>
      <c r="F364" s="82"/>
      <c r="G364" s="36"/>
      <c r="H364" s="33"/>
      <c r="I364" s="12"/>
      <c r="J364" s="67"/>
      <c r="K364" s="43" t="str">
        <f>IFERROR(VLOOKUP(D364,PG!$D$7:$N$1006,11,FALSE),"")</f>
        <v/>
      </c>
      <c r="L364" s="42">
        <f t="shared" si="12"/>
        <v>0</v>
      </c>
      <c r="Q364" s="2" t="str">
        <f>IF(PG!D364="","",PG!D364)</f>
        <v/>
      </c>
      <c r="R364" s="2"/>
      <c r="S364" s="2" t="str">
        <f>IF(PI_For!C364="","",PI_For!C364)</f>
        <v/>
      </c>
    </row>
    <row r="365" spans="2:19" ht="35.1" customHeight="1" thickTop="1" thickBot="1">
      <c r="B365" s="76" t="str">
        <f t="shared" si="11"/>
        <v/>
      </c>
      <c r="C365" s="35"/>
      <c r="D365" s="12"/>
      <c r="E365" s="12"/>
      <c r="F365" s="82"/>
      <c r="G365" s="36"/>
      <c r="H365" s="33"/>
      <c r="I365" s="12"/>
      <c r="J365" s="67"/>
      <c r="K365" s="43" t="str">
        <f>IFERROR(VLOOKUP(D365,PG!$D$7:$N$1006,11,FALSE),"")</f>
        <v/>
      </c>
      <c r="L365" s="42">
        <f t="shared" si="12"/>
        <v>0</v>
      </c>
      <c r="Q365" s="2" t="str">
        <f>IF(PG!D365="","",PG!D365)</f>
        <v/>
      </c>
      <c r="R365" s="2"/>
      <c r="S365" s="2" t="str">
        <f>IF(PI_For!C365="","",PI_For!C365)</f>
        <v/>
      </c>
    </row>
    <row r="366" spans="2:19" ht="35.1" customHeight="1" thickTop="1" thickBot="1">
      <c r="B366" s="76" t="str">
        <f t="shared" si="11"/>
        <v/>
      </c>
      <c r="C366" s="35"/>
      <c r="D366" s="12"/>
      <c r="E366" s="12"/>
      <c r="F366" s="82"/>
      <c r="G366" s="36"/>
      <c r="H366" s="33"/>
      <c r="I366" s="12"/>
      <c r="J366" s="67"/>
      <c r="K366" s="43" t="str">
        <f>IFERROR(VLOOKUP(D366,PG!$D$7:$N$1006,11,FALSE),"")</f>
        <v/>
      </c>
      <c r="L366" s="42">
        <f t="shared" si="12"/>
        <v>0</v>
      </c>
      <c r="Q366" s="2" t="str">
        <f>IF(PG!D366="","",PG!D366)</f>
        <v/>
      </c>
      <c r="R366" s="2"/>
      <c r="S366" s="2" t="str">
        <f>IF(PI_For!C366="","",PI_For!C366)</f>
        <v/>
      </c>
    </row>
    <row r="367" spans="2:19" ht="35.1" customHeight="1" thickTop="1" thickBot="1">
      <c r="B367" s="76" t="str">
        <f t="shared" si="11"/>
        <v/>
      </c>
      <c r="C367" s="35"/>
      <c r="D367" s="12"/>
      <c r="E367" s="12"/>
      <c r="F367" s="82"/>
      <c r="G367" s="36"/>
      <c r="H367" s="33"/>
      <c r="I367" s="12"/>
      <c r="J367" s="67"/>
      <c r="K367" s="43" t="str">
        <f>IFERROR(VLOOKUP(D367,PG!$D$7:$N$1006,11,FALSE),"")</f>
        <v/>
      </c>
      <c r="L367" s="42">
        <f t="shared" si="12"/>
        <v>0</v>
      </c>
      <c r="Q367" s="2" t="str">
        <f>IF(PG!D367="","",PG!D367)</f>
        <v/>
      </c>
      <c r="R367" s="2"/>
      <c r="S367" s="2" t="str">
        <f>IF(PI_For!C367="","",PI_For!C367)</f>
        <v/>
      </c>
    </row>
    <row r="368" spans="2:19" ht="35.1" customHeight="1" thickTop="1" thickBot="1">
      <c r="B368" s="76" t="str">
        <f t="shared" si="11"/>
        <v/>
      </c>
      <c r="C368" s="35"/>
      <c r="D368" s="12"/>
      <c r="E368" s="12"/>
      <c r="F368" s="82"/>
      <c r="G368" s="36"/>
      <c r="H368" s="33"/>
      <c r="I368" s="12"/>
      <c r="J368" s="67"/>
      <c r="K368" s="43" t="str">
        <f>IFERROR(VLOOKUP(D368,PG!$D$7:$N$1006,11,FALSE),"")</f>
        <v/>
      </c>
      <c r="L368" s="42">
        <f t="shared" si="12"/>
        <v>0</v>
      </c>
      <c r="Q368" s="2" t="str">
        <f>IF(PG!D368="","",PG!D368)</f>
        <v/>
      </c>
      <c r="R368" s="2"/>
      <c r="S368" s="2" t="str">
        <f>IF(PI_For!C368="","",PI_For!C368)</f>
        <v/>
      </c>
    </row>
    <row r="369" spans="2:19" ht="35.1" customHeight="1" thickTop="1" thickBot="1">
      <c r="B369" s="76" t="str">
        <f t="shared" si="11"/>
        <v/>
      </c>
      <c r="C369" s="35"/>
      <c r="D369" s="12"/>
      <c r="E369" s="12"/>
      <c r="F369" s="82"/>
      <c r="G369" s="36"/>
      <c r="H369" s="33"/>
      <c r="I369" s="12"/>
      <c r="J369" s="67"/>
      <c r="K369" s="43" t="str">
        <f>IFERROR(VLOOKUP(D369,PG!$D$7:$N$1006,11,FALSE),"")</f>
        <v/>
      </c>
      <c r="L369" s="42">
        <f t="shared" si="12"/>
        <v>0</v>
      </c>
      <c r="Q369" s="2" t="str">
        <f>IF(PG!D369="","",PG!D369)</f>
        <v/>
      </c>
      <c r="R369" s="2"/>
      <c r="S369" s="2" t="str">
        <f>IF(PI_For!C369="","",PI_For!C369)</f>
        <v/>
      </c>
    </row>
    <row r="370" spans="2:19" ht="35.1" customHeight="1" thickTop="1" thickBot="1">
      <c r="B370" s="76" t="str">
        <f t="shared" si="11"/>
        <v/>
      </c>
      <c r="C370" s="35"/>
      <c r="D370" s="12"/>
      <c r="E370" s="12"/>
      <c r="F370" s="82"/>
      <c r="G370" s="36"/>
      <c r="H370" s="33"/>
      <c r="I370" s="12"/>
      <c r="J370" s="67"/>
      <c r="K370" s="43" t="str">
        <f>IFERROR(VLOOKUP(D370,PG!$D$7:$N$1006,11,FALSE),"")</f>
        <v/>
      </c>
      <c r="L370" s="42">
        <f t="shared" si="12"/>
        <v>0</v>
      </c>
      <c r="Q370" s="2" t="str">
        <f>IF(PG!D370="","",PG!D370)</f>
        <v/>
      </c>
      <c r="R370" s="2"/>
      <c r="S370" s="2" t="str">
        <f>IF(PI_For!C370="","",PI_For!C370)</f>
        <v/>
      </c>
    </row>
    <row r="371" spans="2:19" ht="35.1" customHeight="1" thickTop="1" thickBot="1">
      <c r="B371" s="76" t="str">
        <f t="shared" si="11"/>
        <v/>
      </c>
      <c r="C371" s="35"/>
      <c r="D371" s="12"/>
      <c r="E371" s="12"/>
      <c r="F371" s="82"/>
      <c r="G371" s="36"/>
      <c r="H371" s="33"/>
      <c r="I371" s="12"/>
      <c r="J371" s="67"/>
      <c r="K371" s="43" t="str">
        <f>IFERROR(VLOOKUP(D371,PG!$D$7:$N$1006,11,FALSE),"")</f>
        <v/>
      </c>
      <c r="L371" s="42">
        <f t="shared" si="12"/>
        <v>0</v>
      </c>
      <c r="Q371" s="2" t="str">
        <f>IF(PG!D371="","",PG!D371)</f>
        <v/>
      </c>
      <c r="R371" s="2"/>
      <c r="S371" s="2" t="str">
        <f>IF(PI_For!C371="","",PI_For!C371)</f>
        <v/>
      </c>
    </row>
    <row r="372" spans="2:19" ht="35.1" customHeight="1" thickTop="1" thickBot="1">
      <c r="B372" s="76" t="str">
        <f t="shared" si="11"/>
        <v/>
      </c>
      <c r="C372" s="35"/>
      <c r="D372" s="12"/>
      <c r="E372" s="12"/>
      <c r="F372" s="82"/>
      <c r="G372" s="36"/>
      <c r="H372" s="33"/>
      <c r="I372" s="12"/>
      <c r="J372" s="67"/>
      <c r="K372" s="43" t="str">
        <f>IFERROR(VLOOKUP(D372,PG!$D$7:$N$1006,11,FALSE),"")</f>
        <v/>
      </c>
      <c r="L372" s="42">
        <f t="shared" si="12"/>
        <v>0</v>
      </c>
      <c r="Q372" s="2" t="str">
        <f>IF(PG!D372="","",PG!D372)</f>
        <v/>
      </c>
      <c r="R372" s="2"/>
      <c r="S372" s="2" t="str">
        <f>IF(PI_For!C372="","",PI_For!C372)</f>
        <v/>
      </c>
    </row>
    <row r="373" spans="2:19" ht="35.1" customHeight="1" thickTop="1" thickBot="1">
      <c r="B373" s="76" t="str">
        <f t="shared" si="11"/>
        <v/>
      </c>
      <c r="C373" s="35"/>
      <c r="D373" s="12"/>
      <c r="E373" s="12"/>
      <c r="F373" s="82"/>
      <c r="G373" s="36"/>
      <c r="H373" s="33"/>
      <c r="I373" s="12"/>
      <c r="J373" s="67"/>
      <c r="K373" s="43" t="str">
        <f>IFERROR(VLOOKUP(D373,PG!$D$7:$N$1006,11,FALSE),"")</f>
        <v/>
      </c>
      <c r="L373" s="42">
        <f t="shared" si="12"/>
        <v>0</v>
      </c>
      <c r="Q373" s="2" t="str">
        <f>IF(PG!D373="","",PG!D373)</f>
        <v/>
      </c>
      <c r="R373" s="2"/>
      <c r="S373" s="2" t="str">
        <f>IF(PI_For!C373="","",PI_For!C373)</f>
        <v/>
      </c>
    </row>
    <row r="374" spans="2:19" ht="35.1" customHeight="1" thickTop="1" thickBot="1">
      <c r="B374" s="76" t="str">
        <f t="shared" si="11"/>
        <v/>
      </c>
      <c r="C374" s="35"/>
      <c r="D374" s="12"/>
      <c r="E374" s="12"/>
      <c r="F374" s="82"/>
      <c r="G374" s="36"/>
      <c r="H374" s="33"/>
      <c r="I374" s="12"/>
      <c r="J374" s="67"/>
      <c r="K374" s="43" t="str">
        <f>IFERROR(VLOOKUP(D374,PG!$D$7:$N$1006,11,FALSE),"")</f>
        <v/>
      </c>
      <c r="L374" s="42">
        <f t="shared" si="12"/>
        <v>0</v>
      </c>
      <c r="Q374" s="2" t="str">
        <f>IF(PG!D374="","",PG!D374)</f>
        <v/>
      </c>
      <c r="R374" s="2"/>
      <c r="S374" s="2" t="str">
        <f>IF(PI_For!C374="","",PI_For!C374)</f>
        <v/>
      </c>
    </row>
    <row r="375" spans="2:19" ht="35.1" customHeight="1" thickTop="1" thickBot="1">
      <c r="B375" s="76" t="str">
        <f t="shared" si="11"/>
        <v/>
      </c>
      <c r="C375" s="35"/>
      <c r="D375" s="12"/>
      <c r="E375" s="12"/>
      <c r="F375" s="82"/>
      <c r="G375" s="36"/>
      <c r="H375" s="33"/>
      <c r="I375" s="12"/>
      <c r="J375" s="67"/>
      <c r="K375" s="43" t="str">
        <f>IFERROR(VLOOKUP(D375,PG!$D$7:$N$1006,11,FALSE),"")</f>
        <v/>
      </c>
      <c r="L375" s="42">
        <f t="shared" si="12"/>
        <v>0</v>
      </c>
      <c r="Q375" s="2" t="str">
        <f>IF(PG!D375="","",PG!D375)</f>
        <v/>
      </c>
      <c r="R375" s="2"/>
      <c r="S375" s="2" t="str">
        <f>IF(PI_For!C375="","",PI_For!C375)</f>
        <v/>
      </c>
    </row>
    <row r="376" spans="2:19" ht="35.1" customHeight="1" thickTop="1" thickBot="1">
      <c r="B376" s="76" t="str">
        <f t="shared" si="11"/>
        <v/>
      </c>
      <c r="C376" s="35"/>
      <c r="D376" s="12"/>
      <c r="E376" s="12"/>
      <c r="F376" s="82"/>
      <c r="G376" s="36"/>
      <c r="H376" s="33"/>
      <c r="I376" s="12"/>
      <c r="J376" s="67"/>
      <c r="K376" s="43" t="str">
        <f>IFERROR(VLOOKUP(D376,PG!$D$7:$N$1006,11,FALSE),"")</f>
        <v/>
      </c>
      <c r="L376" s="42">
        <f t="shared" si="12"/>
        <v>0</v>
      </c>
      <c r="Q376" s="2" t="str">
        <f>IF(PG!D376="","",PG!D376)</f>
        <v/>
      </c>
      <c r="R376" s="2"/>
      <c r="S376" s="2" t="str">
        <f>IF(PI_For!C376="","",PI_For!C376)</f>
        <v/>
      </c>
    </row>
    <row r="377" spans="2:19" ht="35.1" customHeight="1" thickTop="1" thickBot="1">
      <c r="B377" s="76" t="str">
        <f t="shared" si="11"/>
        <v/>
      </c>
      <c r="C377" s="35"/>
      <c r="D377" s="12"/>
      <c r="E377" s="12"/>
      <c r="F377" s="82"/>
      <c r="G377" s="36"/>
      <c r="H377" s="33"/>
      <c r="I377" s="12"/>
      <c r="J377" s="67"/>
      <c r="K377" s="43" t="str">
        <f>IFERROR(VLOOKUP(D377,PG!$D$7:$N$1006,11,FALSE),"")</f>
        <v/>
      </c>
      <c r="L377" s="42">
        <f t="shared" si="12"/>
        <v>0</v>
      </c>
      <c r="Q377" s="2" t="str">
        <f>IF(PG!D377="","",PG!D377)</f>
        <v/>
      </c>
      <c r="R377" s="2"/>
      <c r="S377" s="2" t="str">
        <f>IF(PI_For!C377="","",PI_For!C377)</f>
        <v/>
      </c>
    </row>
    <row r="378" spans="2:19" ht="35.1" customHeight="1" thickTop="1" thickBot="1">
      <c r="B378" s="76" t="str">
        <f t="shared" si="11"/>
        <v/>
      </c>
      <c r="C378" s="35"/>
      <c r="D378" s="12"/>
      <c r="E378" s="12"/>
      <c r="F378" s="82"/>
      <c r="G378" s="36"/>
      <c r="H378" s="33"/>
      <c r="I378" s="12"/>
      <c r="J378" s="67"/>
      <c r="K378" s="43" t="str">
        <f>IFERROR(VLOOKUP(D378,PG!$D$7:$N$1006,11,FALSE),"")</f>
        <v/>
      </c>
      <c r="L378" s="42">
        <f t="shared" si="12"/>
        <v>0</v>
      </c>
      <c r="Q378" s="2" t="str">
        <f>IF(PG!D378="","",PG!D378)</f>
        <v/>
      </c>
      <c r="R378" s="2"/>
      <c r="S378" s="2" t="str">
        <f>IF(PI_For!C378="","",PI_For!C378)</f>
        <v/>
      </c>
    </row>
    <row r="379" spans="2:19" ht="35.1" customHeight="1" thickTop="1" thickBot="1">
      <c r="B379" s="76" t="str">
        <f t="shared" si="11"/>
        <v/>
      </c>
      <c r="C379" s="35"/>
      <c r="D379" s="12"/>
      <c r="E379" s="12"/>
      <c r="F379" s="82"/>
      <c r="G379" s="36"/>
      <c r="H379" s="33"/>
      <c r="I379" s="12"/>
      <c r="J379" s="67"/>
      <c r="K379" s="43" t="str">
        <f>IFERROR(VLOOKUP(D379,PG!$D$7:$N$1006,11,FALSE),"")</f>
        <v/>
      </c>
      <c r="L379" s="42">
        <f t="shared" si="12"/>
        <v>0</v>
      </c>
      <c r="Q379" s="2" t="str">
        <f>IF(PG!D379="","",PG!D379)</f>
        <v/>
      </c>
      <c r="R379" s="2"/>
      <c r="S379" s="2" t="str">
        <f>IF(PI_For!C379="","",PI_For!C379)</f>
        <v/>
      </c>
    </row>
    <row r="380" spans="2:19" ht="35.1" customHeight="1" thickTop="1" thickBot="1">
      <c r="B380" s="76" t="str">
        <f t="shared" si="11"/>
        <v/>
      </c>
      <c r="C380" s="35"/>
      <c r="D380" s="12"/>
      <c r="E380" s="12"/>
      <c r="F380" s="82"/>
      <c r="G380" s="36"/>
      <c r="H380" s="33"/>
      <c r="I380" s="12"/>
      <c r="J380" s="67"/>
      <c r="K380" s="43" t="str">
        <f>IFERROR(VLOOKUP(D380,PG!$D$7:$N$1006,11,FALSE),"")</f>
        <v/>
      </c>
      <c r="L380" s="42">
        <f t="shared" si="12"/>
        <v>0</v>
      </c>
      <c r="Q380" s="2" t="str">
        <f>IF(PG!D380="","",PG!D380)</f>
        <v/>
      </c>
      <c r="R380" s="2"/>
      <c r="S380" s="2" t="str">
        <f>IF(PI_For!C380="","",PI_For!C380)</f>
        <v/>
      </c>
    </row>
    <row r="381" spans="2:19" ht="35.1" customHeight="1" thickTop="1" thickBot="1">
      <c r="B381" s="76" t="str">
        <f t="shared" si="11"/>
        <v/>
      </c>
      <c r="C381" s="35"/>
      <c r="D381" s="12"/>
      <c r="E381" s="12"/>
      <c r="F381" s="82"/>
      <c r="G381" s="36"/>
      <c r="H381" s="33"/>
      <c r="I381" s="12"/>
      <c r="J381" s="67"/>
      <c r="K381" s="43" t="str">
        <f>IFERROR(VLOOKUP(D381,PG!$D$7:$N$1006,11,FALSE),"")</f>
        <v/>
      </c>
      <c r="L381" s="42">
        <f t="shared" si="12"/>
        <v>0</v>
      </c>
      <c r="Q381" s="2" t="str">
        <f>IF(PG!D381="","",PG!D381)</f>
        <v/>
      </c>
      <c r="R381" s="2"/>
      <c r="S381" s="2" t="str">
        <f>IF(PI_For!C381="","",PI_For!C381)</f>
        <v/>
      </c>
    </row>
    <row r="382" spans="2:19" ht="35.1" customHeight="1" thickTop="1" thickBot="1">
      <c r="B382" s="76" t="str">
        <f t="shared" si="11"/>
        <v/>
      </c>
      <c r="C382" s="35"/>
      <c r="D382" s="12"/>
      <c r="E382" s="12"/>
      <c r="F382" s="82"/>
      <c r="G382" s="36"/>
      <c r="H382" s="33"/>
      <c r="I382" s="12"/>
      <c r="J382" s="67"/>
      <c r="K382" s="43" t="str">
        <f>IFERROR(VLOOKUP(D382,PG!$D$7:$N$1006,11,FALSE),"")</f>
        <v/>
      </c>
      <c r="L382" s="42">
        <f t="shared" si="12"/>
        <v>0</v>
      </c>
      <c r="Q382" s="2" t="str">
        <f>IF(PG!D382="","",PG!D382)</f>
        <v/>
      </c>
      <c r="R382" s="2"/>
      <c r="S382" s="2" t="str">
        <f>IF(PI_For!C382="","",PI_For!C382)</f>
        <v/>
      </c>
    </row>
    <row r="383" spans="2:19" ht="35.1" customHeight="1" thickTop="1" thickBot="1">
      <c r="B383" s="76" t="str">
        <f t="shared" si="11"/>
        <v/>
      </c>
      <c r="C383" s="35"/>
      <c r="D383" s="12"/>
      <c r="E383" s="12"/>
      <c r="F383" s="82"/>
      <c r="G383" s="36"/>
      <c r="H383" s="33"/>
      <c r="I383" s="12"/>
      <c r="J383" s="67"/>
      <c r="K383" s="43" t="str">
        <f>IFERROR(VLOOKUP(D383,PG!$D$7:$N$1006,11,FALSE),"")</f>
        <v/>
      </c>
      <c r="L383" s="42">
        <f t="shared" si="12"/>
        <v>0</v>
      </c>
      <c r="Q383" s="2" t="str">
        <f>IF(PG!D383="","",PG!D383)</f>
        <v/>
      </c>
      <c r="R383" s="2"/>
      <c r="S383" s="2" t="str">
        <f>IF(PI_For!C383="","",PI_For!C383)</f>
        <v/>
      </c>
    </row>
    <row r="384" spans="2:19" ht="35.1" customHeight="1" thickTop="1" thickBot="1">
      <c r="B384" s="76" t="str">
        <f t="shared" si="11"/>
        <v/>
      </c>
      <c r="C384" s="35"/>
      <c r="D384" s="12"/>
      <c r="E384" s="12"/>
      <c r="F384" s="82"/>
      <c r="G384" s="36"/>
      <c r="H384" s="33"/>
      <c r="I384" s="12"/>
      <c r="J384" s="67"/>
      <c r="K384" s="43" t="str">
        <f>IFERROR(VLOOKUP(D384,PG!$D$7:$N$1006,11,FALSE),"")</f>
        <v/>
      </c>
      <c r="L384" s="42">
        <f t="shared" si="12"/>
        <v>0</v>
      </c>
      <c r="Q384" s="2" t="str">
        <f>IF(PG!D384="","",PG!D384)</f>
        <v/>
      </c>
      <c r="R384" s="2"/>
      <c r="S384" s="2" t="str">
        <f>IF(PI_For!C384="","",PI_For!C384)</f>
        <v/>
      </c>
    </row>
    <row r="385" spans="2:19" ht="35.1" customHeight="1" thickTop="1" thickBot="1">
      <c r="B385" s="76" t="str">
        <f t="shared" si="11"/>
        <v/>
      </c>
      <c r="C385" s="35"/>
      <c r="D385" s="12"/>
      <c r="E385" s="12"/>
      <c r="F385" s="82"/>
      <c r="G385" s="36"/>
      <c r="H385" s="33"/>
      <c r="I385" s="12"/>
      <c r="J385" s="67"/>
      <c r="K385" s="43" t="str">
        <f>IFERROR(VLOOKUP(D385,PG!$D$7:$N$1006,11,FALSE),"")</f>
        <v/>
      </c>
      <c r="L385" s="42">
        <f t="shared" si="12"/>
        <v>0</v>
      </c>
      <c r="Q385" s="2" t="str">
        <f>IF(PG!D385="","",PG!D385)</f>
        <v/>
      </c>
      <c r="R385" s="2"/>
      <c r="S385" s="2" t="str">
        <f>IF(PI_For!C385="","",PI_For!C385)</f>
        <v/>
      </c>
    </row>
    <row r="386" spans="2:19" ht="35.1" customHeight="1" thickTop="1" thickBot="1">
      <c r="B386" s="76" t="str">
        <f t="shared" si="11"/>
        <v/>
      </c>
      <c r="C386" s="35"/>
      <c r="D386" s="12"/>
      <c r="E386" s="12"/>
      <c r="F386" s="82"/>
      <c r="G386" s="36"/>
      <c r="H386" s="33"/>
      <c r="I386" s="12"/>
      <c r="J386" s="67"/>
      <c r="K386" s="43" t="str">
        <f>IFERROR(VLOOKUP(D386,PG!$D$7:$N$1006,11,FALSE),"")</f>
        <v/>
      </c>
      <c r="L386" s="42">
        <f t="shared" si="12"/>
        <v>0</v>
      </c>
      <c r="Q386" s="2" t="str">
        <f>IF(PG!D386="","",PG!D386)</f>
        <v/>
      </c>
      <c r="R386" s="2"/>
      <c r="S386" s="2" t="str">
        <f>IF(PI_For!C386="","",PI_For!C386)</f>
        <v/>
      </c>
    </row>
    <row r="387" spans="2:19" ht="35.1" customHeight="1" thickTop="1" thickBot="1">
      <c r="B387" s="76" t="str">
        <f t="shared" si="11"/>
        <v/>
      </c>
      <c r="C387" s="35"/>
      <c r="D387" s="12"/>
      <c r="E387" s="12"/>
      <c r="F387" s="82"/>
      <c r="G387" s="36"/>
      <c r="H387" s="33"/>
      <c r="I387" s="12"/>
      <c r="J387" s="67"/>
      <c r="K387" s="43" t="str">
        <f>IFERROR(VLOOKUP(D387,PG!$D$7:$N$1006,11,FALSE),"")</f>
        <v/>
      </c>
      <c r="L387" s="42">
        <f t="shared" si="12"/>
        <v>0</v>
      </c>
      <c r="Q387" s="2" t="str">
        <f>IF(PG!D387="","",PG!D387)</f>
        <v/>
      </c>
      <c r="R387" s="2"/>
      <c r="S387" s="2" t="str">
        <f>IF(PI_For!C387="","",PI_For!C387)</f>
        <v/>
      </c>
    </row>
    <row r="388" spans="2:19" ht="35.1" customHeight="1" thickTop="1" thickBot="1">
      <c r="B388" s="76" t="str">
        <f t="shared" si="11"/>
        <v/>
      </c>
      <c r="C388" s="35"/>
      <c r="D388" s="12"/>
      <c r="E388" s="12"/>
      <c r="F388" s="82"/>
      <c r="G388" s="36"/>
      <c r="H388" s="33"/>
      <c r="I388" s="12"/>
      <c r="J388" s="67"/>
      <c r="K388" s="43" t="str">
        <f>IFERROR(VLOOKUP(D388,PG!$D$7:$N$1006,11,FALSE),"")</f>
        <v/>
      </c>
      <c r="L388" s="42">
        <f t="shared" si="12"/>
        <v>0</v>
      </c>
      <c r="Q388" s="2" t="str">
        <f>IF(PG!D388="","",PG!D388)</f>
        <v/>
      </c>
      <c r="R388" s="2"/>
      <c r="S388" s="2" t="str">
        <f>IF(PI_For!C388="","",PI_For!C388)</f>
        <v/>
      </c>
    </row>
    <row r="389" spans="2:19" ht="35.1" customHeight="1" thickTop="1" thickBot="1">
      <c r="B389" s="76" t="str">
        <f t="shared" si="11"/>
        <v/>
      </c>
      <c r="C389" s="35"/>
      <c r="D389" s="12"/>
      <c r="E389" s="12"/>
      <c r="F389" s="82"/>
      <c r="G389" s="36"/>
      <c r="H389" s="33"/>
      <c r="I389" s="12"/>
      <c r="J389" s="67"/>
      <c r="K389" s="43" t="str">
        <f>IFERROR(VLOOKUP(D389,PG!$D$7:$N$1006,11,FALSE),"")</f>
        <v/>
      </c>
      <c r="L389" s="42">
        <f t="shared" si="12"/>
        <v>0</v>
      </c>
      <c r="Q389" s="2" t="str">
        <f>IF(PG!D389="","",PG!D389)</f>
        <v/>
      </c>
      <c r="R389" s="2"/>
      <c r="S389" s="2" t="str">
        <f>IF(PI_For!C389="","",PI_For!C389)</f>
        <v/>
      </c>
    </row>
    <row r="390" spans="2:19" ht="35.1" customHeight="1" thickTop="1" thickBot="1">
      <c r="B390" s="76" t="str">
        <f t="shared" si="11"/>
        <v/>
      </c>
      <c r="C390" s="35"/>
      <c r="D390" s="12"/>
      <c r="E390" s="12"/>
      <c r="F390" s="82"/>
      <c r="G390" s="36"/>
      <c r="H390" s="33"/>
      <c r="I390" s="12"/>
      <c r="J390" s="67"/>
      <c r="K390" s="43" t="str">
        <f>IFERROR(VLOOKUP(D390,PG!$D$7:$N$1006,11,FALSE),"")</f>
        <v/>
      </c>
      <c r="L390" s="42">
        <f t="shared" si="12"/>
        <v>0</v>
      </c>
      <c r="Q390" s="2" t="str">
        <f>IF(PG!D390="","",PG!D390)</f>
        <v/>
      </c>
      <c r="R390" s="2"/>
      <c r="S390" s="2" t="str">
        <f>IF(PI_For!C390="","",PI_For!C390)</f>
        <v/>
      </c>
    </row>
    <row r="391" spans="2:19" ht="35.1" customHeight="1" thickTop="1" thickBot="1">
      <c r="B391" s="76" t="str">
        <f t="shared" si="11"/>
        <v/>
      </c>
      <c r="C391" s="35"/>
      <c r="D391" s="12"/>
      <c r="E391" s="12"/>
      <c r="F391" s="82"/>
      <c r="G391" s="36"/>
      <c r="H391" s="33"/>
      <c r="I391" s="12"/>
      <c r="J391" s="67"/>
      <c r="K391" s="43" t="str">
        <f>IFERROR(VLOOKUP(D391,PG!$D$7:$N$1006,11,FALSE),"")</f>
        <v/>
      </c>
      <c r="L391" s="42">
        <f t="shared" si="12"/>
        <v>0</v>
      </c>
      <c r="Q391" s="2" t="str">
        <f>IF(PG!D391="","",PG!D391)</f>
        <v/>
      </c>
      <c r="R391" s="2"/>
      <c r="S391" s="2" t="str">
        <f>IF(PI_For!C391="","",PI_For!C391)</f>
        <v/>
      </c>
    </row>
    <row r="392" spans="2:19" ht="35.1" customHeight="1" thickTop="1" thickBot="1">
      <c r="B392" s="76" t="str">
        <f t="shared" ref="B392:B455" si="13">IF(C392="","",MONTH(C392))</f>
        <v/>
      </c>
      <c r="C392" s="35"/>
      <c r="D392" s="12"/>
      <c r="E392" s="12"/>
      <c r="F392" s="82"/>
      <c r="G392" s="36"/>
      <c r="H392" s="33"/>
      <c r="I392" s="12"/>
      <c r="J392" s="67"/>
      <c r="K392" s="43" t="str">
        <f>IFERROR(VLOOKUP(D392,PG!$D$7:$N$1006,11,FALSE),"")</f>
        <v/>
      </c>
      <c r="L392" s="42">
        <f t="shared" si="12"/>
        <v>0</v>
      </c>
      <c r="Q392" s="2" t="str">
        <f>IF(PG!D392="","",PG!D392)</f>
        <v/>
      </c>
      <c r="R392" s="2"/>
      <c r="S392" s="2" t="str">
        <f>IF(PI_For!C392="","",PI_For!C392)</f>
        <v/>
      </c>
    </row>
    <row r="393" spans="2:19" ht="35.1" customHeight="1" thickTop="1" thickBot="1">
      <c r="B393" s="76" t="str">
        <f t="shared" si="13"/>
        <v/>
      </c>
      <c r="C393" s="35"/>
      <c r="D393" s="12"/>
      <c r="E393" s="12"/>
      <c r="F393" s="82"/>
      <c r="G393" s="36"/>
      <c r="H393" s="33"/>
      <c r="I393" s="12"/>
      <c r="J393" s="67"/>
      <c r="K393" s="43" t="str">
        <f>IFERROR(VLOOKUP(D393,PG!$D$7:$N$1006,11,FALSE),"")</f>
        <v/>
      </c>
      <c r="L393" s="42">
        <f t="shared" si="12"/>
        <v>0</v>
      </c>
      <c r="Q393" s="2" t="str">
        <f>IF(PG!D393="","",PG!D393)</f>
        <v/>
      </c>
      <c r="R393" s="2"/>
      <c r="S393" s="2" t="str">
        <f>IF(PI_For!C393="","",PI_For!C393)</f>
        <v/>
      </c>
    </row>
    <row r="394" spans="2:19" ht="35.1" customHeight="1" thickTop="1" thickBot="1">
      <c r="B394" s="76" t="str">
        <f t="shared" si="13"/>
        <v/>
      </c>
      <c r="C394" s="35"/>
      <c r="D394" s="12"/>
      <c r="E394" s="12"/>
      <c r="F394" s="82"/>
      <c r="G394" s="36"/>
      <c r="H394" s="33"/>
      <c r="I394" s="12"/>
      <c r="J394" s="67"/>
      <c r="K394" s="43" t="str">
        <f>IFERROR(VLOOKUP(D394,PG!$D$7:$N$1006,11,FALSE),"")</f>
        <v/>
      </c>
      <c r="L394" s="42">
        <f t="shared" si="12"/>
        <v>0</v>
      </c>
      <c r="Q394" s="2" t="str">
        <f>IF(PG!D394="","",PG!D394)</f>
        <v/>
      </c>
      <c r="R394" s="2"/>
      <c r="S394" s="2" t="str">
        <f>IF(PI_For!C394="","",PI_For!C394)</f>
        <v/>
      </c>
    </row>
    <row r="395" spans="2:19" ht="35.1" customHeight="1" thickTop="1" thickBot="1">
      <c r="B395" s="76" t="str">
        <f t="shared" si="13"/>
        <v/>
      </c>
      <c r="C395" s="35"/>
      <c r="D395" s="12"/>
      <c r="E395" s="12"/>
      <c r="F395" s="82"/>
      <c r="G395" s="36"/>
      <c r="H395" s="33"/>
      <c r="I395" s="12"/>
      <c r="J395" s="67"/>
      <c r="K395" s="43" t="str">
        <f>IFERROR(VLOOKUP(D395,PG!$D$7:$N$1006,11,FALSE),"")</f>
        <v/>
      </c>
      <c r="L395" s="42">
        <f t="shared" si="12"/>
        <v>0</v>
      </c>
      <c r="Q395" s="2" t="str">
        <f>IF(PG!D395="","",PG!D395)</f>
        <v/>
      </c>
      <c r="R395" s="2"/>
      <c r="S395" s="2" t="str">
        <f>IF(PI_For!C395="","",PI_For!C395)</f>
        <v/>
      </c>
    </row>
    <row r="396" spans="2:19" ht="35.1" customHeight="1" thickTop="1" thickBot="1">
      <c r="B396" s="76" t="str">
        <f t="shared" si="13"/>
        <v/>
      </c>
      <c r="C396" s="35"/>
      <c r="D396" s="12"/>
      <c r="E396" s="12"/>
      <c r="F396" s="82"/>
      <c r="G396" s="36"/>
      <c r="H396" s="33"/>
      <c r="I396" s="12"/>
      <c r="J396" s="67"/>
      <c r="K396" s="43" t="str">
        <f>IFERROR(VLOOKUP(D396,PG!$D$7:$N$1006,11,FALSE),"")</f>
        <v/>
      </c>
      <c r="L396" s="42">
        <f t="shared" si="12"/>
        <v>0</v>
      </c>
      <c r="Q396" s="2" t="str">
        <f>IF(PG!D396="","",PG!D396)</f>
        <v/>
      </c>
      <c r="R396" s="2"/>
      <c r="S396" s="2" t="str">
        <f>IF(PI_For!C396="","",PI_For!C396)</f>
        <v/>
      </c>
    </row>
    <row r="397" spans="2:19" ht="35.1" customHeight="1" thickTop="1" thickBot="1">
      <c r="B397" s="76" t="str">
        <f t="shared" si="13"/>
        <v/>
      </c>
      <c r="C397" s="35"/>
      <c r="D397" s="12"/>
      <c r="E397" s="12"/>
      <c r="F397" s="82"/>
      <c r="G397" s="36"/>
      <c r="H397" s="33"/>
      <c r="I397" s="12"/>
      <c r="J397" s="67"/>
      <c r="K397" s="43" t="str">
        <f>IFERROR(VLOOKUP(D397,PG!$D$7:$N$1006,11,FALSE),"")</f>
        <v/>
      </c>
      <c r="L397" s="42">
        <f t="shared" si="12"/>
        <v>0</v>
      </c>
      <c r="Q397" s="2" t="str">
        <f>IF(PG!D397="","",PG!D397)</f>
        <v/>
      </c>
      <c r="R397" s="2"/>
      <c r="S397" s="2" t="str">
        <f>IF(PI_For!C397="","",PI_For!C397)</f>
        <v/>
      </c>
    </row>
    <row r="398" spans="2:19" ht="35.1" customHeight="1" thickTop="1" thickBot="1">
      <c r="B398" s="76" t="str">
        <f t="shared" si="13"/>
        <v/>
      </c>
      <c r="C398" s="35"/>
      <c r="D398" s="12"/>
      <c r="E398" s="12"/>
      <c r="F398" s="82"/>
      <c r="G398" s="36"/>
      <c r="H398" s="33"/>
      <c r="I398" s="12"/>
      <c r="J398" s="67"/>
      <c r="K398" s="43" t="str">
        <f>IFERROR(VLOOKUP(D398,PG!$D$7:$N$1006,11,FALSE),"")</f>
        <v/>
      </c>
      <c r="L398" s="42">
        <f t="shared" si="12"/>
        <v>0</v>
      </c>
      <c r="Q398" s="2" t="str">
        <f>IF(PG!D398="","",PG!D398)</f>
        <v/>
      </c>
      <c r="R398" s="2"/>
      <c r="S398" s="2" t="str">
        <f>IF(PI_For!C398="","",PI_For!C398)</f>
        <v/>
      </c>
    </row>
    <row r="399" spans="2:19" ht="35.1" customHeight="1" thickTop="1" thickBot="1">
      <c r="B399" s="76" t="str">
        <f t="shared" si="13"/>
        <v/>
      </c>
      <c r="C399" s="35"/>
      <c r="D399" s="12"/>
      <c r="E399" s="12"/>
      <c r="F399" s="82"/>
      <c r="G399" s="36"/>
      <c r="H399" s="33"/>
      <c r="I399" s="12"/>
      <c r="J399" s="67"/>
      <c r="K399" s="43" t="str">
        <f>IFERROR(VLOOKUP(D399,PG!$D$7:$N$1006,11,FALSE),"")</f>
        <v/>
      </c>
      <c r="L399" s="42">
        <f t="shared" si="12"/>
        <v>0</v>
      </c>
      <c r="Q399" s="2" t="str">
        <f>IF(PG!D399="","",PG!D399)</f>
        <v/>
      </c>
      <c r="R399" s="2"/>
      <c r="S399" s="2" t="str">
        <f>IF(PI_For!C399="","",PI_For!C399)</f>
        <v/>
      </c>
    </row>
    <row r="400" spans="2:19" ht="35.1" customHeight="1" thickTop="1" thickBot="1">
      <c r="B400" s="76" t="str">
        <f t="shared" si="13"/>
        <v/>
      </c>
      <c r="C400" s="35"/>
      <c r="D400" s="12"/>
      <c r="E400" s="12"/>
      <c r="F400" s="82"/>
      <c r="G400" s="36"/>
      <c r="H400" s="33"/>
      <c r="I400" s="12"/>
      <c r="J400" s="67"/>
      <c r="K400" s="43" t="str">
        <f>IFERROR(VLOOKUP(D400,PG!$D$7:$N$1006,11,FALSE),"")</f>
        <v/>
      </c>
      <c r="L400" s="42">
        <f t="shared" si="12"/>
        <v>0</v>
      </c>
      <c r="Q400" s="2" t="str">
        <f>IF(PG!D400="","",PG!D400)</f>
        <v/>
      </c>
      <c r="R400" s="2"/>
      <c r="S400" s="2" t="str">
        <f>IF(PI_For!C400="","",PI_For!C400)</f>
        <v/>
      </c>
    </row>
    <row r="401" spans="2:19" ht="35.1" customHeight="1" thickTop="1" thickBot="1">
      <c r="B401" s="76" t="str">
        <f t="shared" si="13"/>
        <v/>
      </c>
      <c r="C401" s="35"/>
      <c r="D401" s="12"/>
      <c r="E401" s="12"/>
      <c r="F401" s="82"/>
      <c r="G401" s="36"/>
      <c r="H401" s="33"/>
      <c r="I401" s="12"/>
      <c r="J401" s="67"/>
      <c r="K401" s="43" t="str">
        <f>IFERROR(VLOOKUP(D401,PG!$D$7:$N$1006,11,FALSE),"")</f>
        <v/>
      </c>
      <c r="L401" s="42">
        <f t="shared" si="12"/>
        <v>0</v>
      </c>
      <c r="Q401" s="2" t="str">
        <f>IF(PG!D401="","",PG!D401)</f>
        <v/>
      </c>
      <c r="R401" s="2"/>
      <c r="S401" s="2" t="str">
        <f>IF(PI_For!C401="","",PI_For!C401)</f>
        <v/>
      </c>
    </row>
    <row r="402" spans="2:19" ht="35.1" customHeight="1" thickTop="1" thickBot="1">
      <c r="B402" s="76" t="str">
        <f t="shared" si="13"/>
        <v/>
      </c>
      <c r="C402" s="35"/>
      <c r="D402" s="12"/>
      <c r="E402" s="12"/>
      <c r="F402" s="82"/>
      <c r="G402" s="36"/>
      <c r="H402" s="33"/>
      <c r="I402" s="12"/>
      <c r="J402" s="67"/>
      <c r="K402" s="43" t="str">
        <f>IFERROR(VLOOKUP(D402,PG!$D$7:$N$1006,11,FALSE),"")</f>
        <v/>
      </c>
      <c r="L402" s="42">
        <f t="shared" ref="L402:L465" si="14">IFERROR(G402*H402,0)</f>
        <v>0</v>
      </c>
      <c r="Q402" s="2" t="str">
        <f>IF(PG!D402="","",PG!D402)</f>
        <v/>
      </c>
      <c r="R402" s="2"/>
      <c r="S402" s="2" t="str">
        <f>IF(PI_For!C402="","",PI_For!C402)</f>
        <v/>
      </c>
    </row>
    <row r="403" spans="2:19" ht="35.1" customHeight="1" thickTop="1" thickBot="1">
      <c r="B403" s="76" t="str">
        <f t="shared" si="13"/>
        <v/>
      </c>
      <c r="C403" s="35"/>
      <c r="D403" s="12"/>
      <c r="E403" s="12"/>
      <c r="F403" s="82"/>
      <c r="G403" s="36"/>
      <c r="H403" s="33"/>
      <c r="I403" s="12"/>
      <c r="J403" s="67"/>
      <c r="K403" s="43" t="str">
        <f>IFERROR(VLOOKUP(D403,PG!$D$7:$N$1006,11,FALSE),"")</f>
        <v/>
      </c>
      <c r="L403" s="42">
        <f t="shared" si="14"/>
        <v>0</v>
      </c>
      <c r="Q403" s="2" t="str">
        <f>IF(PG!D403="","",PG!D403)</f>
        <v/>
      </c>
      <c r="R403" s="2"/>
      <c r="S403" s="2" t="str">
        <f>IF(PI_For!C403="","",PI_For!C403)</f>
        <v/>
      </c>
    </row>
    <row r="404" spans="2:19" ht="35.1" customHeight="1" thickTop="1" thickBot="1">
      <c r="B404" s="76" t="str">
        <f t="shared" si="13"/>
        <v/>
      </c>
      <c r="C404" s="35"/>
      <c r="D404" s="12"/>
      <c r="E404" s="12"/>
      <c r="F404" s="82"/>
      <c r="G404" s="36"/>
      <c r="H404" s="33"/>
      <c r="I404" s="12"/>
      <c r="J404" s="67"/>
      <c r="K404" s="43" t="str">
        <f>IFERROR(VLOOKUP(D404,PG!$D$7:$N$1006,11,FALSE),"")</f>
        <v/>
      </c>
      <c r="L404" s="42">
        <f t="shared" si="14"/>
        <v>0</v>
      </c>
      <c r="Q404" s="2" t="str">
        <f>IF(PG!D404="","",PG!D404)</f>
        <v/>
      </c>
      <c r="R404" s="2"/>
      <c r="S404" s="2" t="str">
        <f>IF(PI_For!C404="","",PI_For!C404)</f>
        <v/>
      </c>
    </row>
    <row r="405" spans="2:19" ht="35.1" customHeight="1" thickTop="1" thickBot="1">
      <c r="B405" s="76" t="str">
        <f t="shared" si="13"/>
        <v/>
      </c>
      <c r="C405" s="35"/>
      <c r="D405" s="12"/>
      <c r="E405" s="12"/>
      <c r="F405" s="82"/>
      <c r="G405" s="36"/>
      <c r="H405" s="33"/>
      <c r="I405" s="12"/>
      <c r="J405" s="67"/>
      <c r="K405" s="43" t="str">
        <f>IFERROR(VLOOKUP(D405,PG!$D$7:$N$1006,11,FALSE),"")</f>
        <v/>
      </c>
      <c r="L405" s="42">
        <f t="shared" si="14"/>
        <v>0</v>
      </c>
      <c r="Q405" s="2" t="str">
        <f>IF(PG!D405="","",PG!D405)</f>
        <v/>
      </c>
      <c r="R405" s="2"/>
      <c r="S405" s="2" t="str">
        <f>IF(PI_For!C405="","",PI_For!C405)</f>
        <v/>
      </c>
    </row>
    <row r="406" spans="2:19" ht="35.1" customHeight="1" thickTop="1" thickBot="1">
      <c r="B406" s="76" t="str">
        <f t="shared" si="13"/>
        <v/>
      </c>
      <c r="C406" s="35"/>
      <c r="D406" s="12"/>
      <c r="E406" s="12"/>
      <c r="F406" s="82"/>
      <c r="G406" s="36"/>
      <c r="H406" s="33"/>
      <c r="I406" s="12"/>
      <c r="J406" s="67"/>
      <c r="K406" s="43" t="str">
        <f>IFERROR(VLOOKUP(D406,PG!$D$7:$N$1006,11,FALSE),"")</f>
        <v/>
      </c>
      <c r="L406" s="42">
        <f t="shared" si="14"/>
        <v>0</v>
      </c>
      <c r="Q406" s="2" t="str">
        <f>IF(PG!D406="","",PG!D406)</f>
        <v/>
      </c>
      <c r="R406" s="2"/>
      <c r="S406" s="2" t="str">
        <f>IF(PI_For!C406="","",PI_For!C406)</f>
        <v/>
      </c>
    </row>
    <row r="407" spans="2:19" ht="35.1" customHeight="1" thickTop="1" thickBot="1">
      <c r="B407" s="76" t="str">
        <f t="shared" si="13"/>
        <v/>
      </c>
      <c r="C407" s="35"/>
      <c r="D407" s="12"/>
      <c r="E407" s="12"/>
      <c r="F407" s="82"/>
      <c r="G407" s="36"/>
      <c r="H407" s="33"/>
      <c r="I407" s="12"/>
      <c r="J407" s="67"/>
      <c r="K407" s="43" t="str">
        <f>IFERROR(VLOOKUP(D407,PG!$D$7:$N$1006,11,FALSE),"")</f>
        <v/>
      </c>
      <c r="L407" s="42">
        <f t="shared" si="14"/>
        <v>0</v>
      </c>
      <c r="Q407" s="2" t="str">
        <f>IF(PG!D407="","",PG!D407)</f>
        <v/>
      </c>
      <c r="R407" s="2"/>
      <c r="S407" s="2" t="str">
        <f>IF(PI_For!C407="","",PI_For!C407)</f>
        <v/>
      </c>
    </row>
    <row r="408" spans="2:19" ht="35.1" customHeight="1" thickTop="1" thickBot="1">
      <c r="B408" s="76" t="str">
        <f t="shared" si="13"/>
        <v/>
      </c>
      <c r="C408" s="35"/>
      <c r="D408" s="12"/>
      <c r="E408" s="12"/>
      <c r="F408" s="82"/>
      <c r="G408" s="36"/>
      <c r="H408" s="33"/>
      <c r="I408" s="12"/>
      <c r="J408" s="67"/>
      <c r="K408" s="43" t="str">
        <f>IFERROR(VLOOKUP(D408,PG!$D$7:$N$1006,11,FALSE),"")</f>
        <v/>
      </c>
      <c r="L408" s="42">
        <f t="shared" si="14"/>
        <v>0</v>
      </c>
      <c r="Q408" s="2" t="str">
        <f>IF(PG!D408="","",PG!D408)</f>
        <v/>
      </c>
      <c r="R408" s="2"/>
      <c r="S408" s="2" t="str">
        <f>IF(PI_For!C408="","",PI_For!C408)</f>
        <v/>
      </c>
    </row>
    <row r="409" spans="2:19" ht="35.1" customHeight="1" thickTop="1" thickBot="1">
      <c r="B409" s="76" t="str">
        <f t="shared" si="13"/>
        <v/>
      </c>
      <c r="C409" s="35"/>
      <c r="D409" s="12"/>
      <c r="E409" s="12"/>
      <c r="F409" s="82"/>
      <c r="G409" s="36"/>
      <c r="H409" s="33"/>
      <c r="I409" s="12"/>
      <c r="J409" s="67"/>
      <c r="K409" s="43" t="str">
        <f>IFERROR(VLOOKUP(D409,PG!$D$7:$N$1006,11,FALSE),"")</f>
        <v/>
      </c>
      <c r="L409" s="42">
        <f t="shared" si="14"/>
        <v>0</v>
      </c>
      <c r="Q409" s="2" t="str">
        <f>IF(PG!D409="","",PG!D409)</f>
        <v/>
      </c>
      <c r="R409" s="2"/>
      <c r="S409" s="2" t="str">
        <f>IF(PI_For!C409="","",PI_For!C409)</f>
        <v/>
      </c>
    </row>
    <row r="410" spans="2:19" ht="35.1" customHeight="1" thickTop="1" thickBot="1">
      <c r="B410" s="76" t="str">
        <f t="shared" si="13"/>
        <v/>
      </c>
      <c r="C410" s="35"/>
      <c r="D410" s="12"/>
      <c r="E410" s="12"/>
      <c r="F410" s="82"/>
      <c r="G410" s="36"/>
      <c r="H410" s="33"/>
      <c r="I410" s="12"/>
      <c r="J410" s="67"/>
      <c r="K410" s="43" t="str">
        <f>IFERROR(VLOOKUP(D410,PG!$D$7:$N$1006,11,FALSE),"")</f>
        <v/>
      </c>
      <c r="L410" s="42">
        <f t="shared" si="14"/>
        <v>0</v>
      </c>
      <c r="Q410" s="2" t="str">
        <f>IF(PG!D410="","",PG!D410)</f>
        <v/>
      </c>
      <c r="R410" s="2"/>
      <c r="S410" s="2" t="str">
        <f>IF(PI_For!C410="","",PI_For!C410)</f>
        <v/>
      </c>
    </row>
    <row r="411" spans="2:19" ht="35.1" customHeight="1" thickTop="1" thickBot="1">
      <c r="B411" s="76" t="str">
        <f t="shared" si="13"/>
        <v/>
      </c>
      <c r="C411" s="35"/>
      <c r="D411" s="12"/>
      <c r="E411" s="12"/>
      <c r="F411" s="82"/>
      <c r="G411" s="36"/>
      <c r="H411" s="33"/>
      <c r="I411" s="12"/>
      <c r="J411" s="67"/>
      <c r="K411" s="43" t="str">
        <f>IFERROR(VLOOKUP(D411,PG!$D$7:$N$1006,11,FALSE),"")</f>
        <v/>
      </c>
      <c r="L411" s="42">
        <f t="shared" si="14"/>
        <v>0</v>
      </c>
      <c r="Q411" s="2" t="str">
        <f>IF(PG!D411="","",PG!D411)</f>
        <v/>
      </c>
      <c r="R411" s="2"/>
      <c r="S411" s="2" t="str">
        <f>IF(PI_For!C411="","",PI_For!C411)</f>
        <v/>
      </c>
    </row>
    <row r="412" spans="2:19" ht="35.1" customHeight="1" thickTop="1" thickBot="1">
      <c r="B412" s="76" t="str">
        <f t="shared" si="13"/>
        <v/>
      </c>
      <c r="C412" s="35"/>
      <c r="D412" s="12"/>
      <c r="E412" s="12"/>
      <c r="F412" s="82"/>
      <c r="G412" s="36"/>
      <c r="H412" s="33"/>
      <c r="I412" s="12"/>
      <c r="J412" s="67"/>
      <c r="K412" s="43" t="str">
        <f>IFERROR(VLOOKUP(D412,PG!$D$7:$N$1006,11,FALSE),"")</f>
        <v/>
      </c>
      <c r="L412" s="42">
        <f t="shared" si="14"/>
        <v>0</v>
      </c>
      <c r="Q412" s="2" t="str">
        <f>IF(PG!D412="","",PG!D412)</f>
        <v/>
      </c>
      <c r="R412" s="2"/>
      <c r="S412" s="2" t="str">
        <f>IF(PI_For!C412="","",PI_For!C412)</f>
        <v/>
      </c>
    </row>
    <row r="413" spans="2:19" ht="35.1" customHeight="1" thickTop="1" thickBot="1">
      <c r="B413" s="76" t="str">
        <f t="shared" si="13"/>
        <v/>
      </c>
      <c r="C413" s="35"/>
      <c r="D413" s="12"/>
      <c r="E413" s="12"/>
      <c r="F413" s="82"/>
      <c r="G413" s="36"/>
      <c r="H413" s="33"/>
      <c r="I413" s="12"/>
      <c r="J413" s="67"/>
      <c r="K413" s="43" t="str">
        <f>IFERROR(VLOOKUP(D413,PG!$D$7:$N$1006,11,FALSE),"")</f>
        <v/>
      </c>
      <c r="L413" s="42">
        <f t="shared" si="14"/>
        <v>0</v>
      </c>
      <c r="Q413" s="2" t="str">
        <f>IF(PG!D413="","",PG!D413)</f>
        <v/>
      </c>
      <c r="R413" s="2"/>
      <c r="S413" s="2" t="str">
        <f>IF(PI_For!C413="","",PI_For!C413)</f>
        <v/>
      </c>
    </row>
    <row r="414" spans="2:19" ht="35.1" customHeight="1" thickTop="1" thickBot="1">
      <c r="B414" s="76" t="str">
        <f t="shared" si="13"/>
        <v/>
      </c>
      <c r="C414" s="35"/>
      <c r="D414" s="12"/>
      <c r="E414" s="12"/>
      <c r="F414" s="82"/>
      <c r="G414" s="36"/>
      <c r="H414" s="33"/>
      <c r="I414" s="12"/>
      <c r="J414" s="67"/>
      <c r="K414" s="43" t="str">
        <f>IFERROR(VLOOKUP(D414,PG!$D$7:$N$1006,11,FALSE),"")</f>
        <v/>
      </c>
      <c r="L414" s="42">
        <f t="shared" si="14"/>
        <v>0</v>
      </c>
      <c r="Q414" s="2" t="str">
        <f>IF(PG!D414="","",PG!D414)</f>
        <v/>
      </c>
      <c r="R414" s="2"/>
      <c r="S414" s="2" t="str">
        <f>IF(PI_For!C414="","",PI_For!C414)</f>
        <v/>
      </c>
    </row>
    <row r="415" spans="2:19" ht="35.1" customHeight="1" thickTop="1" thickBot="1">
      <c r="B415" s="76" t="str">
        <f t="shared" si="13"/>
        <v/>
      </c>
      <c r="C415" s="35"/>
      <c r="D415" s="12"/>
      <c r="E415" s="12"/>
      <c r="F415" s="82"/>
      <c r="G415" s="36"/>
      <c r="H415" s="33"/>
      <c r="I415" s="12"/>
      <c r="J415" s="67"/>
      <c r="K415" s="43" t="str">
        <f>IFERROR(VLOOKUP(D415,PG!$D$7:$N$1006,11,FALSE),"")</f>
        <v/>
      </c>
      <c r="L415" s="42">
        <f t="shared" si="14"/>
        <v>0</v>
      </c>
      <c r="Q415" s="2" t="str">
        <f>IF(PG!D415="","",PG!D415)</f>
        <v/>
      </c>
      <c r="R415" s="2"/>
      <c r="S415" s="2" t="str">
        <f>IF(PI_For!C415="","",PI_For!C415)</f>
        <v/>
      </c>
    </row>
    <row r="416" spans="2:19" ht="35.1" customHeight="1" thickTop="1" thickBot="1">
      <c r="B416" s="76" t="str">
        <f t="shared" si="13"/>
        <v/>
      </c>
      <c r="C416" s="35"/>
      <c r="D416" s="12"/>
      <c r="E416" s="12"/>
      <c r="F416" s="82"/>
      <c r="G416" s="36"/>
      <c r="H416" s="33"/>
      <c r="I416" s="12"/>
      <c r="J416" s="67"/>
      <c r="K416" s="43" t="str">
        <f>IFERROR(VLOOKUP(D416,PG!$D$7:$N$1006,11,FALSE),"")</f>
        <v/>
      </c>
      <c r="L416" s="42">
        <f t="shared" si="14"/>
        <v>0</v>
      </c>
      <c r="Q416" s="2" t="str">
        <f>IF(PG!D416="","",PG!D416)</f>
        <v/>
      </c>
      <c r="R416" s="2"/>
      <c r="S416" s="2" t="str">
        <f>IF(PI_For!C416="","",PI_For!C416)</f>
        <v/>
      </c>
    </row>
    <row r="417" spans="2:19" ht="35.1" customHeight="1" thickTop="1" thickBot="1">
      <c r="B417" s="76" t="str">
        <f t="shared" si="13"/>
        <v/>
      </c>
      <c r="C417" s="35"/>
      <c r="D417" s="12"/>
      <c r="E417" s="12"/>
      <c r="F417" s="82"/>
      <c r="G417" s="36"/>
      <c r="H417" s="33"/>
      <c r="I417" s="12"/>
      <c r="J417" s="67"/>
      <c r="K417" s="43" t="str">
        <f>IFERROR(VLOOKUP(D417,PG!$D$7:$N$1006,11,FALSE),"")</f>
        <v/>
      </c>
      <c r="L417" s="42">
        <f t="shared" si="14"/>
        <v>0</v>
      </c>
      <c r="Q417" s="2" t="str">
        <f>IF(PG!D417="","",PG!D417)</f>
        <v/>
      </c>
      <c r="R417" s="2"/>
      <c r="S417" s="2" t="str">
        <f>IF(PI_For!C417="","",PI_For!C417)</f>
        <v/>
      </c>
    </row>
    <row r="418" spans="2:19" ht="35.1" customHeight="1" thickTop="1" thickBot="1">
      <c r="B418" s="76" t="str">
        <f t="shared" si="13"/>
        <v/>
      </c>
      <c r="C418" s="35"/>
      <c r="D418" s="12"/>
      <c r="E418" s="12"/>
      <c r="F418" s="82"/>
      <c r="G418" s="36"/>
      <c r="H418" s="33"/>
      <c r="I418" s="12"/>
      <c r="J418" s="67"/>
      <c r="K418" s="43" t="str">
        <f>IFERROR(VLOOKUP(D418,PG!$D$7:$N$1006,11,FALSE),"")</f>
        <v/>
      </c>
      <c r="L418" s="42">
        <f t="shared" si="14"/>
        <v>0</v>
      </c>
      <c r="Q418" s="2" t="str">
        <f>IF(PG!D418="","",PG!D418)</f>
        <v/>
      </c>
      <c r="R418" s="2"/>
      <c r="S418" s="2" t="str">
        <f>IF(PI_For!C418="","",PI_For!C418)</f>
        <v/>
      </c>
    </row>
    <row r="419" spans="2:19" ht="35.1" customHeight="1" thickTop="1" thickBot="1">
      <c r="B419" s="76" t="str">
        <f t="shared" si="13"/>
        <v/>
      </c>
      <c r="C419" s="35"/>
      <c r="D419" s="12"/>
      <c r="E419" s="12"/>
      <c r="F419" s="82"/>
      <c r="G419" s="36"/>
      <c r="H419" s="33"/>
      <c r="I419" s="12"/>
      <c r="J419" s="67"/>
      <c r="K419" s="43" t="str">
        <f>IFERROR(VLOOKUP(D419,PG!$D$7:$N$1006,11,FALSE),"")</f>
        <v/>
      </c>
      <c r="L419" s="42">
        <f t="shared" si="14"/>
        <v>0</v>
      </c>
      <c r="Q419" s="2" t="str">
        <f>IF(PG!D419="","",PG!D419)</f>
        <v/>
      </c>
      <c r="R419" s="2"/>
      <c r="S419" s="2" t="str">
        <f>IF(PI_For!C419="","",PI_For!C419)</f>
        <v/>
      </c>
    </row>
    <row r="420" spans="2:19" ht="35.1" customHeight="1" thickTop="1" thickBot="1">
      <c r="B420" s="76" t="str">
        <f t="shared" si="13"/>
        <v/>
      </c>
      <c r="C420" s="35"/>
      <c r="D420" s="12"/>
      <c r="E420" s="12"/>
      <c r="F420" s="82"/>
      <c r="G420" s="36"/>
      <c r="H420" s="33"/>
      <c r="I420" s="12"/>
      <c r="J420" s="67"/>
      <c r="K420" s="43" t="str">
        <f>IFERROR(VLOOKUP(D420,PG!$D$7:$N$1006,11,FALSE),"")</f>
        <v/>
      </c>
      <c r="L420" s="42">
        <f t="shared" si="14"/>
        <v>0</v>
      </c>
      <c r="Q420" s="2" t="str">
        <f>IF(PG!D420="","",PG!D420)</f>
        <v/>
      </c>
      <c r="R420" s="2"/>
      <c r="S420" s="2" t="str">
        <f>IF(PI_For!C420="","",PI_For!C420)</f>
        <v/>
      </c>
    </row>
    <row r="421" spans="2:19" ht="35.1" customHeight="1" thickTop="1" thickBot="1">
      <c r="B421" s="76" t="str">
        <f t="shared" si="13"/>
        <v/>
      </c>
      <c r="C421" s="35"/>
      <c r="D421" s="12"/>
      <c r="E421" s="12"/>
      <c r="F421" s="82"/>
      <c r="G421" s="36"/>
      <c r="H421" s="33"/>
      <c r="I421" s="12"/>
      <c r="J421" s="67"/>
      <c r="K421" s="43" t="str">
        <f>IFERROR(VLOOKUP(D421,PG!$D$7:$N$1006,11,FALSE),"")</f>
        <v/>
      </c>
      <c r="L421" s="42">
        <f t="shared" si="14"/>
        <v>0</v>
      </c>
      <c r="Q421" s="2" t="str">
        <f>IF(PG!D421="","",PG!D421)</f>
        <v/>
      </c>
      <c r="R421" s="2"/>
      <c r="S421" s="2" t="str">
        <f>IF(PI_For!C421="","",PI_For!C421)</f>
        <v/>
      </c>
    </row>
    <row r="422" spans="2:19" ht="35.1" customHeight="1" thickTop="1" thickBot="1">
      <c r="B422" s="76" t="str">
        <f t="shared" si="13"/>
        <v/>
      </c>
      <c r="C422" s="35"/>
      <c r="D422" s="12"/>
      <c r="E422" s="12"/>
      <c r="F422" s="82"/>
      <c r="G422" s="36"/>
      <c r="H422" s="33"/>
      <c r="I422" s="12"/>
      <c r="J422" s="67"/>
      <c r="K422" s="43" t="str">
        <f>IFERROR(VLOOKUP(D422,PG!$D$7:$N$1006,11,FALSE),"")</f>
        <v/>
      </c>
      <c r="L422" s="42">
        <f t="shared" si="14"/>
        <v>0</v>
      </c>
      <c r="Q422" s="2" t="str">
        <f>IF(PG!D422="","",PG!D422)</f>
        <v/>
      </c>
      <c r="R422" s="2"/>
      <c r="S422" s="2" t="str">
        <f>IF(PI_For!C422="","",PI_For!C422)</f>
        <v/>
      </c>
    </row>
    <row r="423" spans="2:19" ht="35.1" customHeight="1" thickTop="1" thickBot="1">
      <c r="B423" s="76" t="str">
        <f t="shared" si="13"/>
        <v/>
      </c>
      <c r="C423" s="35"/>
      <c r="D423" s="12"/>
      <c r="E423" s="12"/>
      <c r="F423" s="82"/>
      <c r="G423" s="36"/>
      <c r="H423" s="33"/>
      <c r="I423" s="12"/>
      <c r="J423" s="67"/>
      <c r="K423" s="43" t="str">
        <f>IFERROR(VLOOKUP(D423,PG!$D$7:$N$1006,11,FALSE),"")</f>
        <v/>
      </c>
      <c r="L423" s="42">
        <f t="shared" si="14"/>
        <v>0</v>
      </c>
      <c r="Q423" s="2" t="str">
        <f>IF(PG!D423="","",PG!D423)</f>
        <v/>
      </c>
      <c r="R423" s="2"/>
      <c r="S423" s="2" t="str">
        <f>IF(PI_For!C423="","",PI_For!C423)</f>
        <v/>
      </c>
    </row>
    <row r="424" spans="2:19" ht="35.1" customHeight="1" thickTop="1" thickBot="1">
      <c r="B424" s="76" t="str">
        <f t="shared" si="13"/>
        <v/>
      </c>
      <c r="C424" s="35"/>
      <c r="D424" s="12"/>
      <c r="E424" s="12"/>
      <c r="F424" s="82"/>
      <c r="G424" s="36"/>
      <c r="H424" s="33"/>
      <c r="I424" s="12"/>
      <c r="J424" s="67"/>
      <c r="K424" s="43" t="str">
        <f>IFERROR(VLOOKUP(D424,PG!$D$7:$N$1006,11,FALSE),"")</f>
        <v/>
      </c>
      <c r="L424" s="42">
        <f t="shared" si="14"/>
        <v>0</v>
      </c>
      <c r="Q424" s="2" t="str">
        <f>IF(PG!D424="","",PG!D424)</f>
        <v/>
      </c>
      <c r="R424" s="2"/>
      <c r="S424" s="2" t="str">
        <f>IF(PI_For!C424="","",PI_For!C424)</f>
        <v/>
      </c>
    </row>
    <row r="425" spans="2:19" ht="35.1" customHeight="1" thickTop="1" thickBot="1">
      <c r="B425" s="76" t="str">
        <f t="shared" si="13"/>
        <v/>
      </c>
      <c r="C425" s="35"/>
      <c r="D425" s="12"/>
      <c r="E425" s="12"/>
      <c r="F425" s="82"/>
      <c r="G425" s="36"/>
      <c r="H425" s="33"/>
      <c r="I425" s="12"/>
      <c r="J425" s="67"/>
      <c r="K425" s="43" t="str">
        <f>IFERROR(VLOOKUP(D425,PG!$D$7:$N$1006,11,FALSE),"")</f>
        <v/>
      </c>
      <c r="L425" s="42">
        <f t="shared" si="14"/>
        <v>0</v>
      </c>
      <c r="Q425" s="2" t="str">
        <f>IF(PG!D425="","",PG!D425)</f>
        <v/>
      </c>
      <c r="R425" s="2"/>
      <c r="S425" s="2" t="str">
        <f>IF(PI_For!C425="","",PI_For!C425)</f>
        <v/>
      </c>
    </row>
    <row r="426" spans="2:19" ht="35.1" customHeight="1" thickTop="1" thickBot="1">
      <c r="B426" s="76" t="str">
        <f t="shared" si="13"/>
        <v/>
      </c>
      <c r="C426" s="35"/>
      <c r="D426" s="12"/>
      <c r="E426" s="12"/>
      <c r="F426" s="82"/>
      <c r="G426" s="36"/>
      <c r="H426" s="33"/>
      <c r="I426" s="12"/>
      <c r="J426" s="67"/>
      <c r="K426" s="43" t="str">
        <f>IFERROR(VLOOKUP(D426,PG!$D$7:$N$1006,11,FALSE),"")</f>
        <v/>
      </c>
      <c r="L426" s="42">
        <f t="shared" si="14"/>
        <v>0</v>
      </c>
      <c r="Q426" s="2" t="str">
        <f>IF(PG!D426="","",PG!D426)</f>
        <v/>
      </c>
      <c r="R426" s="2"/>
      <c r="S426" s="2" t="str">
        <f>IF(PI_For!C426="","",PI_For!C426)</f>
        <v/>
      </c>
    </row>
    <row r="427" spans="2:19" ht="35.1" customHeight="1" thickTop="1" thickBot="1">
      <c r="B427" s="76" t="str">
        <f t="shared" si="13"/>
        <v/>
      </c>
      <c r="C427" s="35"/>
      <c r="D427" s="12"/>
      <c r="E427" s="12"/>
      <c r="F427" s="82"/>
      <c r="G427" s="36"/>
      <c r="H427" s="33"/>
      <c r="I427" s="12"/>
      <c r="J427" s="67"/>
      <c r="K427" s="43" t="str">
        <f>IFERROR(VLOOKUP(D427,PG!$D$7:$N$1006,11,FALSE),"")</f>
        <v/>
      </c>
      <c r="L427" s="42">
        <f t="shared" si="14"/>
        <v>0</v>
      </c>
      <c r="Q427" s="2" t="str">
        <f>IF(PG!D427="","",PG!D427)</f>
        <v/>
      </c>
      <c r="R427" s="2"/>
      <c r="S427" s="2" t="str">
        <f>IF(PI_For!C427="","",PI_For!C427)</f>
        <v/>
      </c>
    </row>
    <row r="428" spans="2:19" ht="35.1" customHeight="1" thickTop="1" thickBot="1">
      <c r="B428" s="76" t="str">
        <f t="shared" si="13"/>
        <v/>
      </c>
      <c r="C428" s="35"/>
      <c r="D428" s="12"/>
      <c r="E428" s="12"/>
      <c r="F428" s="82"/>
      <c r="G428" s="36"/>
      <c r="H428" s="33"/>
      <c r="I428" s="12"/>
      <c r="J428" s="67"/>
      <c r="K428" s="43" t="str">
        <f>IFERROR(VLOOKUP(D428,PG!$D$7:$N$1006,11,FALSE),"")</f>
        <v/>
      </c>
      <c r="L428" s="42">
        <f t="shared" si="14"/>
        <v>0</v>
      </c>
      <c r="Q428" s="2" t="str">
        <f>IF(PG!D428="","",PG!D428)</f>
        <v/>
      </c>
      <c r="R428" s="2"/>
      <c r="S428" s="2" t="str">
        <f>IF(PI_For!C428="","",PI_For!C428)</f>
        <v/>
      </c>
    </row>
    <row r="429" spans="2:19" ht="35.1" customHeight="1" thickTop="1" thickBot="1">
      <c r="B429" s="76" t="str">
        <f t="shared" si="13"/>
        <v/>
      </c>
      <c r="C429" s="35"/>
      <c r="D429" s="12"/>
      <c r="E429" s="12"/>
      <c r="F429" s="82"/>
      <c r="G429" s="36"/>
      <c r="H429" s="33"/>
      <c r="I429" s="12"/>
      <c r="J429" s="67"/>
      <c r="K429" s="43" t="str">
        <f>IFERROR(VLOOKUP(D429,PG!$D$7:$N$1006,11,FALSE),"")</f>
        <v/>
      </c>
      <c r="L429" s="42">
        <f t="shared" si="14"/>
        <v>0</v>
      </c>
      <c r="Q429" s="2" t="str">
        <f>IF(PG!D429="","",PG!D429)</f>
        <v/>
      </c>
      <c r="R429" s="2"/>
      <c r="S429" s="2" t="str">
        <f>IF(PI_For!C429="","",PI_For!C429)</f>
        <v/>
      </c>
    </row>
    <row r="430" spans="2:19" ht="35.1" customHeight="1" thickTop="1" thickBot="1">
      <c r="B430" s="76" t="str">
        <f t="shared" si="13"/>
        <v/>
      </c>
      <c r="C430" s="35"/>
      <c r="D430" s="12"/>
      <c r="E430" s="12"/>
      <c r="F430" s="82"/>
      <c r="G430" s="36"/>
      <c r="H430" s="33"/>
      <c r="I430" s="12"/>
      <c r="J430" s="67"/>
      <c r="K430" s="43" t="str">
        <f>IFERROR(VLOOKUP(D430,PG!$D$7:$N$1006,11,FALSE),"")</f>
        <v/>
      </c>
      <c r="L430" s="42">
        <f t="shared" si="14"/>
        <v>0</v>
      </c>
      <c r="Q430" s="2" t="str">
        <f>IF(PG!D430="","",PG!D430)</f>
        <v/>
      </c>
      <c r="R430" s="2"/>
      <c r="S430" s="2" t="str">
        <f>IF(PI_For!C430="","",PI_For!C430)</f>
        <v/>
      </c>
    </row>
    <row r="431" spans="2:19" ht="35.1" customHeight="1" thickTop="1" thickBot="1">
      <c r="B431" s="76" t="str">
        <f t="shared" si="13"/>
        <v/>
      </c>
      <c r="C431" s="35"/>
      <c r="D431" s="12"/>
      <c r="E431" s="12"/>
      <c r="F431" s="82"/>
      <c r="G431" s="36"/>
      <c r="H431" s="33"/>
      <c r="I431" s="12"/>
      <c r="J431" s="67"/>
      <c r="K431" s="43" t="str">
        <f>IFERROR(VLOOKUP(D431,PG!$D$7:$N$1006,11,FALSE),"")</f>
        <v/>
      </c>
      <c r="L431" s="42">
        <f t="shared" si="14"/>
        <v>0</v>
      </c>
      <c r="Q431" s="2" t="str">
        <f>IF(PG!D431="","",PG!D431)</f>
        <v/>
      </c>
      <c r="R431" s="2"/>
      <c r="S431" s="2" t="str">
        <f>IF(PI_For!C431="","",PI_For!C431)</f>
        <v/>
      </c>
    </row>
    <row r="432" spans="2:19" ht="35.1" customHeight="1" thickTop="1" thickBot="1">
      <c r="B432" s="76" t="str">
        <f t="shared" si="13"/>
        <v/>
      </c>
      <c r="C432" s="35"/>
      <c r="D432" s="12"/>
      <c r="E432" s="12"/>
      <c r="F432" s="82"/>
      <c r="G432" s="36"/>
      <c r="H432" s="33"/>
      <c r="I432" s="12"/>
      <c r="J432" s="67"/>
      <c r="K432" s="43" t="str">
        <f>IFERROR(VLOOKUP(D432,PG!$D$7:$N$1006,11,FALSE),"")</f>
        <v/>
      </c>
      <c r="L432" s="42">
        <f t="shared" si="14"/>
        <v>0</v>
      </c>
      <c r="Q432" s="2" t="str">
        <f>IF(PG!D432="","",PG!D432)</f>
        <v/>
      </c>
      <c r="R432" s="2"/>
      <c r="S432" s="2" t="str">
        <f>IF(PI_For!C432="","",PI_For!C432)</f>
        <v/>
      </c>
    </row>
    <row r="433" spans="2:19" ht="35.1" customHeight="1" thickTop="1" thickBot="1">
      <c r="B433" s="76" t="str">
        <f t="shared" si="13"/>
        <v/>
      </c>
      <c r="C433" s="35"/>
      <c r="D433" s="12"/>
      <c r="E433" s="12"/>
      <c r="F433" s="82"/>
      <c r="G433" s="36"/>
      <c r="H433" s="33"/>
      <c r="I433" s="12"/>
      <c r="J433" s="67"/>
      <c r="K433" s="43" t="str">
        <f>IFERROR(VLOOKUP(D433,PG!$D$7:$N$1006,11,FALSE),"")</f>
        <v/>
      </c>
      <c r="L433" s="42">
        <f t="shared" si="14"/>
        <v>0</v>
      </c>
      <c r="Q433" s="2" t="str">
        <f>IF(PG!D433="","",PG!D433)</f>
        <v/>
      </c>
      <c r="R433" s="2"/>
      <c r="S433" s="2" t="str">
        <f>IF(PI_For!C433="","",PI_For!C433)</f>
        <v/>
      </c>
    </row>
    <row r="434" spans="2:19" ht="35.1" customHeight="1" thickTop="1" thickBot="1">
      <c r="B434" s="76" t="str">
        <f t="shared" si="13"/>
        <v/>
      </c>
      <c r="C434" s="35"/>
      <c r="D434" s="12"/>
      <c r="E434" s="12"/>
      <c r="F434" s="82"/>
      <c r="G434" s="36"/>
      <c r="H434" s="33"/>
      <c r="I434" s="12"/>
      <c r="J434" s="67"/>
      <c r="K434" s="43" t="str">
        <f>IFERROR(VLOOKUP(D434,PG!$D$7:$N$1006,11,FALSE),"")</f>
        <v/>
      </c>
      <c r="L434" s="42">
        <f t="shared" si="14"/>
        <v>0</v>
      </c>
      <c r="Q434" s="2" t="str">
        <f>IF(PG!D434="","",PG!D434)</f>
        <v/>
      </c>
      <c r="R434" s="2"/>
      <c r="S434" s="2" t="str">
        <f>IF(PI_For!C434="","",PI_For!C434)</f>
        <v/>
      </c>
    </row>
    <row r="435" spans="2:19" ht="35.1" customHeight="1" thickTop="1" thickBot="1">
      <c r="B435" s="76" t="str">
        <f t="shared" si="13"/>
        <v/>
      </c>
      <c r="C435" s="35"/>
      <c r="D435" s="12"/>
      <c r="E435" s="12"/>
      <c r="F435" s="82"/>
      <c r="G435" s="36"/>
      <c r="H435" s="33"/>
      <c r="I435" s="12"/>
      <c r="J435" s="67"/>
      <c r="K435" s="43" t="str">
        <f>IFERROR(VLOOKUP(D435,PG!$D$7:$N$1006,11,FALSE),"")</f>
        <v/>
      </c>
      <c r="L435" s="42">
        <f t="shared" si="14"/>
        <v>0</v>
      </c>
      <c r="Q435" s="2" t="str">
        <f>IF(PG!D435="","",PG!D435)</f>
        <v/>
      </c>
      <c r="R435" s="2"/>
      <c r="S435" s="2" t="str">
        <f>IF(PI_For!C435="","",PI_For!C435)</f>
        <v/>
      </c>
    </row>
    <row r="436" spans="2:19" ht="35.1" customHeight="1" thickTop="1" thickBot="1">
      <c r="B436" s="76" t="str">
        <f t="shared" si="13"/>
        <v/>
      </c>
      <c r="C436" s="35"/>
      <c r="D436" s="12"/>
      <c r="E436" s="12"/>
      <c r="F436" s="82"/>
      <c r="G436" s="36"/>
      <c r="H436" s="33"/>
      <c r="I436" s="12"/>
      <c r="J436" s="67"/>
      <c r="K436" s="43" t="str">
        <f>IFERROR(VLOOKUP(D436,PG!$D$7:$N$1006,11,FALSE),"")</f>
        <v/>
      </c>
      <c r="L436" s="42">
        <f t="shared" si="14"/>
        <v>0</v>
      </c>
      <c r="Q436" s="2" t="str">
        <f>IF(PG!D436="","",PG!D436)</f>
        <v/>
      </c>
      <c r="R436" s="2"/>
      <c r="S436" s="2" t="str">
        <f>IF(PI_For!C436="","",PI_For!C436)</f>
        <v/>
      </c>
    </row>
    <row r="437" spans="2:19" ht="35.1" customHeight="1" thickTop="1" thickBot="1">
      <c r="B437" s="76" t="str">
        <f t="shared" si="13"/>
        <v/>
      </c>
      <c r="C437" s="35"/>
      <c r="D437" s="12"/>
      <c r="E437" s="12"/>
      <c r="F437" s="82"/>
      <c r="G437" s="36"/>
      <c r="H437" s="33"/>
      <c r="I437" s="12"/>
      <c r="J437" s="67"/>
      <c r="K437" s="43" t="str">
        <f>IFERROR(VLOOKUP(D437,PG!$D$7:$N$1006,11,FALSE),"")</f>
        <v/>
      </c>
      <c r="L437" s="42">
        <f t="shared" si="14"/>
        <v>0</v>
      </c>
      <c r="Q437" s="2" t="str">
        <f>IF(PG!D437="","",PG!D437)</f>
        <v/>
      </c>
      <c r="R437" s="2"/>
      <c r="S437" s="2" t="str">
        <f>IF(PI_For!C437="","",PI_For!C437)</f>
        <v/>
      </c>
    </row>
    <row r="438" spans="2:19" ht="35.1" customHeight="1" thickTop="1" thickBot="1">
      <c r="B438" s="76" t="str">
        <f t="shared" si="13"/>
        <v/>
      </c>
      <c r="C438" s="35"/>
      <c r="D438" s="12"/>
      <c r="E438" s="12"/>
      <c r="F438" s="82"/>
      <c r="G438" s="36"/>
      <c r="H438" s="33"/>
      <c r="I438" s="12"/>
      <c r="J438" s="67"/>
      <c r="K438" s="43" t="str">
        <f>IFERROR(VLOOKUP(D438,PG!$D$7:$N$1006,11,FALSE),"")</f>
        <v/>
      </c>
      <c r="L438" s="42">
        <f t="shared" si="14"/>
        <v>0</v>
      </c>
      <c r="Q438" s="2" t="str">
        <f>IF(PG!D438="","",PG!D438)</f>
        <v/>
      </c>
      <c r="R438" s="2"/>
      <c r="S438" s="2" t="str">
        <f>IF(PI_For!C438="","",PI_For!C438)</f>
        <v/>
      </c>
    </row>
    <row r="439" spans="2:19" ht="35.1" customHeight="1" thickTop="1" thickBot="1">
      <c r="B439" s="76" t="str">
        <f t="shared" si="13"/>
        <v/>
      </c>
      <c r="C439" s="35"/>
      <c r="D439" s="12"/>
      <c r="E439" s="12"/>
      <c r="F439" s="82"/>
      <c r="G439" s="36"/>
      <c r="H439" s="33"/>
      <c r="I439" s="12"/>
      <c r="J439" s="67"/>
      <c r="K439" s="43" t="str">
        <f>IFERROR(VLOOKUP(D439,PG!$D$7:$N$1006,11,FALSE),"")</f>
        <v/>
      </c>
      <c r="L439" s="42">
        <f t="shared" si="14"/>
        <v>0</v>
      </c>
      <c r="Q439" s="2" t="str">
        <f>IF(PG!D439="","",PG!D439)</f>
        <v/>
      </c>
      <c r="R439" s="2"/>
      <c r="S439" s="2" t="str">
        <f>IF(PI_For!C439="","",PI_For!C439)</f>
        <v/>
      </c>
    </row>
    <row r="440" spans="2:19" ht="35.1" customHeight="1" thickTop="1" thickBot="1">
      <c r="B440" s="76" t="str">
        <f t="shared" si="13"/>
        <v/>
      </c>
      <c r="C440" s="35"/>
      <c r="D440" s="12"/>
      <c r="E440" s="12"/>
      <c r="F440" s="82"/>
      <c r="G440" s="36"/>
      <c r="H440" s="33"/>
      <c r="I440" s="12"/>
      <c r="J440" s="67"/>
      <c r="K440" s="43" t="str">
        <f>IFERROR(VLOOKUP(D440,PG!$D$7:$N$1006,11,FALSE),"")</f>
        <v/>
      </c>
      <c r="L440" s="42">
        <f t="shared" si="14"/>
        <v>0</v>
      </c>
      <c r="Q440" s="2" t="str">
        <f>IF(PG!D440="","",PG!D440)</f>
        <v/>
      </c>
      <c r="R440" s="2"/>
      <c r="S440" s="2" t="str">
        <f>IF(PI_For!C440="","",PI_For!C440)</f>
        <v/>
      </c>
    </row>
    <row r="441" spans="2:19" ht="35.1" customHeight="1" thickTop="1" thickBot="1">
      <c r="B441" s="76" t="str">
        <f t="shared" si="13"/>
        <v/>
      </c>
      <c r="C441" s="35"/>
      <c r="D441" s="12"/>
      <c r="E441" s="12"/>
      <c r="F441" s="82"/>
      <c r="G441" s="36"/>
      <c r="H441" s="33"/>
      <c r="I441" s="12"/>
      <c r="J441" s="67"/>
      <c r="K441" s="43" t="str">
        <f>IFERROR(VLOOKUP(D441,PG!$D$7:$N$1006,11,FALSE),"")</f>
        <v/>
      </c>
      <c r="L441" s="42">
        <f t="shared" si="14"/>
        <v>0</v>
      </c>
      <c r="Q441" s="2" t="str">
        <f>IF(PG!D441="","",PG!D441)</f>
        <v/>
      </c>
      <c r="R441" s="2"/>
      <c r="S441" s="2" t="str">
        <f>IF(PI_For!C441="","",PI_For!C441)</f>
        <v/>
      </c>
    </row>
    <row r="442" spans="2:19" ht="35.1" customHeight="1" thickTop="1" thickBot="1">
      <c r="B442" s="76" t="str">
        <f t="shared" si="13"/>
        <v/>
      </c>
      <c r="C442" s="35"/>
      <c r="D442" s="12"/>
      <c r="E442" s="12"/>
      <c r="F442" s="82"/>
      <c r="G442" s="36"/>
      <c r="H442" s="33"/>
      <c r="I442" s="12"/>
      <c r="J442" s="67"/>
      <c r="K442" s="43" t="str">
        <f>IFERROR(VLOOKUP(D442,PG!$D$7:$N$1006,11,FALSE),"")</f>
        <v/>
      </c>
      <c r="L442" s="42">
        <f t="shared" si="14"/>
        <v>0</v>
      </c>
      <c r="Q442" s="2" t="str">
        <f>IF(PG!D442="","",PG!D442)</f>
        <v/>
      </c>
      <c r="R442" s="2"/>
      <c r="S442" s="2" t="str">
        <f>IF(PI_For!C442="","",PI_For!C442)</f>
        <v/>
      </c>
    </row>
    <row r="443" spans="2:19" ht="35.1" customHeight="1" thickTop="1" thickBot="1">
      <c r="B443" s="76" t="str">
        <f t="shared" si="13"/>
        <v/>
      </c>
      <c r="C443" s="35"/>
      <c r="D443" s="12"/>
      <c r="E443" s="12"/>
      <c r="F443" s="82"/>
      <c r="G443" s="36"/>
      <c r="H443" s="33"/>
      <c r="I443" s="12"/>
      <c r="J443" s="67"/>
      <c r="K443" s="43" t="str">
        <f>IFERROR(VLOOKUP(D443,PG!$D$7:$N$1006,11,FALSE),"")</f>
        <v/>
      </c>
      <c r="L443" s="42">
        <f t="shared" si="14"/>
        <v>0</v>
      </c>
      <c r="Q443" s="2" t="str">
        <f>IF(PG!D443="","",PG!D443)</f>
        <v/>
      </c>
      <c r="R443" s="2"/>
      <c r="S443" s="2" t="str">
        <f>IF(PI_For!C443="","",PI_For!C443)</f>
        <v/>
      </c>
    </row>
    <row r="444" spans="2:19" ht="35.1" customHeight="1" thickTop="1" thickBot="1">
      <c r="B444" s="76" t="str">
        <f t="shared" si="13"/>
        <v/>
      </c>
      <c r="C444" s="35"/>
      <c r="D444" s="12"/>
      <c r="E444" s="12"/>
      <c r="F444" s="82"/>
      <c r="G444" s="36"/>
      <c r="H444" s="33"/>
      <c r="I444" s="12"/>
      <c r="J444" s="67"/>
      <c r="K444" s="43" t="str">
        <f>IFERROR(VLOOKUP(D444,PG!$D$7:$N$1006,11,FALSE),"")</f>
        <v/>
      </c>
      <c r="L444" s="42">
        <f t="shared" si="14"/>
        <v>0</v>
      </c>
      <c r="Q444" s="2" t="str">
        <f>IF(PG!D444="","",PG!D444)</f>
        <v/>
      </c>
      <c r="R444" s="2"/>
      <c r="S444" s="2" t="str">
        <f>IF(PI_For!C444="","",PI_For!C444)</f>
        <v/>
      </c>
    </row>
    <row r="445" spans="2:19" ht="35.1" customHeight="1" thickTop="1" thickBot="1">
      <c r="B445" s="76" t="str">
        <f t="shared" si="13"/>
        <v/>
      </c>
      <c r="C445" s="35"/>
      <c r="D445" s="12"/>
      <c r="E445" s="12"/>
      <c r="F445" s="82"/>
      <c r="G445" s="36"/>
      <c r="H445" s="33"/>
      <c r="I445" s="12"/>
      <c r="J445" s="67"/>
      <c r="K445" s="43" t="str">
        <f>IFERROR(VLOOKUP(D445,PG!$D$7:$N$1006,11,FALSE),"")</f>
        <v/>
      </c>
      <c r="L445" s="42">
        <f t="shared" si="14"/>
        <v>0</v>
      </c>
      <c r="Q445" s="2" t="str">
        <f>IF(PG!D445="","",PG!D445)</f>
        <v/>
      </c>
      <c r="R445" s="2"/>
      <c r="S445" s="2" t="str">
        <f>IF(PI_For!C445="","",PI_For!C445)</f>
        <v/>
      </c>
    </row>
    <row r="446" spans="2:19" ht="35.1" customHeight="1" thickTop="1" thickBot="1">
      <c r="B446" s="76" t="str">
        <f t="shared" si="13"/>
        <v/>
      </c>
      <c r="C446" s="35"/>
      <c r="D446" s="12"/>
      <c r="E446" s="12"/>
      <c r="F446" s="82"/>
      <c r="G446" s="36"/>
      <c r="H446" s="33"/>
      <c r="I446" s="12"/>
      <c r="J446" s="67"/>
      <c r="K446" s="43" t="str">
        <f>IFERROR(VLOOKUP(D446,PG!$D$7:$N$1006,11,FALSE),"")</f>
        <v/>
      </c>
      <c r="L446" s="42">
        <f t="shared" si="14"/>
        <v>0</v>
      </c>
      <c r="Q446" s="2" t="str">
        <f>IF(PG!D446="","",PG!D446)</f>
        <v/>
      </c>
      <c r="R446" s="2"/>
      <c r="S446" s="2" t="str">
        <f>IF(PI_For!C446="","",PI_For!C446)</f>
        <v/>
      </c>
    </row>
    <row r="447" spans="2:19" ht="35.1" customHeight="1" thickTop="1" thickBot="1">
      <c r="B447" s="76" t="str">
        <f t="shared" si="13"/>
        <v/>
      </c>
      <c r="C447" s="35"/>
      <c r="D447" s="12"/>
      <c r="E447" s="12"/>
      <c r="F447" s="82"/>
      <c r="G447" s="36"/>
      <c r="H447" s="33"/>
      <c r="I447" s="12"/>
      <c r="J447" s="67"/>
      <c r="K447" s="43" t="str">
        <f>IFERROR(VLOOKUP(D447,PG!$D$7:$N$1006,11,FALSE),"")</f>
        <v/>
      </c>
      <c r="L447" s="42">
        <f t="shared" si="14"/>
        <v>0</v>
      </c>
      <c r="Q447" s="2" t="str">
        <f>IF(PG!D447="","",PG!D447)</f>
        <v/>
      </c>
      <c r="R447" s="2"/>
      <c r="S447" s="2" t="str">
        <f>IF(PI_For!C447="","",PI_For!C447)</f>
        <v/>
      </c>
    </row>
    <row r="448" spans="2:19" ht="35.1" customHeight="1" thickTop="1" thickBot="1">
      <c r="B448" s="76" t="str">
        <f t="shared" si="13"/>
        <v/>
      </c>
      <c r="C448" s="35"/>
      <c r="D448" s="12"/>
      <c r="E448" s="12"/>
      <c r="F448" s="82"/>
      <c r="G448" s="36"/>
      <c r="H448" s="33"/>
      <c r="I448" s="12"/>
      <c r="J448" s="67"/>
      <c r="K448" s="43" t="str">
        <f>IFERROR(VLOOKUP(D448,PG!$D$7:$N$1006,11,FALSE),"")</f>
        <v/>
      </c>
      <c r="L448" s="42">
        <f t="shared" si="14"/>
        <v>0</v>
      </c>
      <c r="Q448" s="2" t="str">
        <f>IF(PG!D448="","",PG!D448)</f>
        <v/>
      </c>
      <c r="R448" s="2"/>
      <c r="S448" s="2" t="str">
        <f>IF(PI_For!C448="","",PI_For!C448)</f>
        <v/>
      </c>
    </row>
    <row r="449" spans="2:19" ht="35.1" customHeight="1" thickTop="1" thickBot="1">
      <c r="B449" s="76" t="str">
        <f t="shared" si="13"/>
        <v/>
      </c>
      <c r="C449" s="35"/>
      <c r="D449" s="12"/>
      <c r="E449" s="12"/>
      <c r="F449" s="82"/>
      <c r="G449" s="36"/>
      <c r="H449" s="33"/>
      <c r="I449" s="12"/>
      <c r="J449" s="67"/>
      <c r="K449" s="43" t="str">
        <f>IFERROR(VLOOKUP(D449,PG!$D$7:$N$1006,11,FALSE),"")</f>
        <v/>
      </c>
      <c r="L449" s="42">
        <f t="shared" si="14"/>
        <v>0</v>
      </c>
      <c r="Q449" s="2" t="str">
        <f>IF(PG!D449="","",PG!D449)</f>
        <v/>
      </c>
      <c r="R449" s="2"/>
      <c r="S449" s="2" t="str">
        <f>IF(PI_For!C449="","",PI_For!C449)</f>
        <v/>
      </c>
    </row>
    <row r="450" spans="2:19" ht="35.1" customHeight="1" thickTop="1" thickBot="1">
      <c r="B450" s="76" t="str">
        <f t="shared" si="13"/>
        <v/>
      </c>
      <c r="C450" s="35"/>
      <c r="D450" s="12"/>
      <c r="E450" s="12"/>
      <c r="F450" s="82"/>
      <c r="G450" s="36"/>
      <c r="H450" s="33"/>
      <c r="I450" s="12"/>
      <c r="J450" s="67"/>
      <c r="K450" s="43" t="str">
        <f>IFERROR(VLOOKUP(D450,PG!$D$7:$N$1006,11,FALSE),"")</f>
        <v/>
      </c>
      <c r="L450" s="42">
        <f t="shared" si="14"/>
        <v>0</v>
      </c>
      <c r="Q450" s="2" t="str">
        <f>IF(PG!D450="","",PG!D450)</f>
        <v/>
      </c>
      <c r="R450" s="2"/>
      <c r="S450" s="2" t="str">
        <f>IF(PI_For!C450="","",PI_For!C450)</f>
        <v/>
      </c>
    </row>
    <row r="451" spans="2:19" ht="35.1" customHeight="1" thickTop="1" thickBot="1">
      <c r="B451" s="76" t="str">
        <f t="shared" si="13"/>
        <v/>
      </c>
      <c r="C451" s="35"/>
      <c r="D451" s="12"/>
      <c r="E451" s="12"/>
      <c r="F451" s="82"/>
      <c r="G451" s="36"/>
      <c r="H451" s="33"/>
      <c r="I451" s="12"/>
      <c r="J451" s="67"/>
      <c r="K451" s="43" t="str">
        <f>IFERROR(VLOOKUP(D451,PG!$D$7:$N$1006,11,FALSE),"")</f>
        <v/>
      </c>
      <c r="L451" s="42">
        <f t="shared" si="14"/>
        <v>0</v>
      </c>
      <c r="Q451" s="2" t="str">
        <f>IF(PG!D451="","",PG!D451)</f>
        <v/>
      </c>
      <c r="R451" s="2"/>
      <c r="S451" s="2" t="str">
        <f>IF(PI_For!C451="","",PI_For!C451)</f>
        <v/>
      </c>
    </row>
    <row r="452" spans="2:19" ht="35.1" customHeight="1" thickTop="1" thickBot="1">
      <c r="B452" s="76" t="str">
        <f t="shared" si="13"/>
        <v/>
      </c>
      <c r="C452" s="35"/>
      <c r="D452" s="12"/>
      <c r="E452" s="12"/>
      <c r="F452" s="82"/>
      <c r="G452" s="36"/>
      <c r="H452" s="33"/>
      <c r="I452" s="12"/>
      <c r="J452" s="67"/>
      <c r="K452" s="43" t="str">
        <f>IFERROR(VLOOKUP(D452,PG!$D$7:$N$1006,11,FALSE),"")</f>
        <v/>
      </c>
      <c r="L452" s="42">
        <f t="shared" si="14"/>
        <v>0</v>
      </c>
      <c r="Q452" s="2" t="str">
        <f>IF(PG!D452="","",PG!D452)</f>
        <v/>
      </c>
      <c r="R452" s="2"/>
      <c r="S452" s="2" t="str">
        <f>IF(PI_For!C452="","",PI_For!C452)</f>
        <v/>
      </c>
    </row>
    <row r="453" spans="2:19" ht="35.1" customHeight="1" thickTop="1" thickBot="1">
      <c r="B453" s="76" t="str">
        <f t="shared" si="13"/>
        <v/>
      </c>
      <c r="C453" s="35"/>
      <c r="D453" s="12"/>
      <c r="E453" s="12"/>
      <c r="F453" s="82"/>
      <c r="G453" s="36"/>
      <c r="H453" s="33"/>
      <c r="I453" s="12"/>
      <c r="J453" s="67"/>
      <c r="K453" s="43" t="str">
        <f>IFERROR(VLOOKUP(D453,PG!$D$7:$N$1006,11,FALSE),"")</f>
        <v/>
      </c>
      <c r="L453" s="42">
        <f t="shared" si="14"/>
        <v>0</v>
      </c>
      <c r="Q453" s="2" t="str">
        <f>IF(PG!D453="","",PG!D453)</f>
        <v/>
      </c>
      <c r="R453" s="2"/>
      <c r="S453" s="2" t="str">
        <f>IF(PI_For!C453="","",PI_For!C453)</f>
        <v/>
      </c>
    </row>
    <row r="454" spans="2:19" ht="35.1" customHeight="1" thickTop="1" thickBot="1">
      <c r="B454" s="76" t="str">
        <f t="shared" si="13"/>
        <v/>
      </c>
      <c r="C454" s="35"/>
      <c r="D454" s="12"/>
      <c r="E454" s="12"/>
      <c r="F454" s="82"/>
      <c r="G454" s="36"/>
      <c r="H454" s="33"/>
      <c r="I454" s="12"/>
      <c r="J454" s="67"/>
      <c r="K454" s="43" t="str">
        <f>IFERROR(VLOOKUP(D454,PG!$D$7:$N$1006,11,FALSE),"")</f>
        <v/>
      </c>
      <c r="L454" s="42">
        <f t="shared" si="14"/>
        <v>0</v>
      </c>
      <c r="Q454" s="2" t="str">
        <f>IF(PG!D454="","",PG!D454)</f>
        <v/>
      </c>
      <c r="R454" s="2"/>
      <c r="S454" s="2" t="str">
        <f>IF(PI_For!C454="","",PI_For!C454)</f>
        <v/>
      </c>
    </row>
    <row r="455" spans="2:19" ht="35.1" customHeight="1" thickTop="1" thickBot="1">
      <c r="B455" s="76" t="str">
        <f t="shared" si="13"/>
        <v/>
      </c>
      <c r="C455" s="35"/>
      <c r="D455" s="12"/>
      <c r="E455" s="12"/>
      <c r="F455" s="82"/>
      <c r="G455" s="36"/>
      <c r="H455" s="33"/>
      <c r="I455" s="12"/>
      <c r="J455" s="67"/>
      <c r="K455" s="43" t="str">
        <f>IFERROR(VLOOKUP(D455,PG!$D$7:$N$1006,11,FALSE),"")</f>
        <v/>
      </c>
      <c r="L455" s="42">
        <f t="shared" si="14"/>
        <v>0</v>
      </c>
      <c r="Q455" s="2" t="str">
        <f>IF(PG!D455="","",PG!D455)</f>
        <v/>
      </c>
      <c r="R455" s="2"/>
      <c r="S455" s="2" t="str">
        <f>IF(PI_For!C455="","",PI_For!C455)</f>
        <v/>
      </c>
    </row>
    <row r="456" spans="2:19" ht="35.1" customHeight="1" thickTop="1" thickBot="1">
      <c r="B456" s="76" t="str">
        <f t="shared" ref="B456:B519" si="15">IF(C456="","",MONTH(C456))</f>
        <v/>
      </c>
      <c r="C456" s="35"/>
      <c r="D456" s="12"/>
      <c r="E456" s="12"/>
      <c r="F456" s="82"/>
      <c r="G456" s="36"/>
      <c r="H456" s="33"/>
      <c r="I456" s="12"/>
      <c r="J456" s="67"/>
      <c r="K456" s="43" t="str">
        <f>IFERROR(VLOOKUP(D456,PG!$D$7:$N$1006,11,FALSE),"")</f>
        <v/>
      </c>
      <c r="L456" s="42">
        <f t="shared" si="14"/>
        <v>0</v>
      </c>
      <c r="Q456" s="2" t="str">
        <f>IF(PG!D456="","",PG!D456)</f>
        <v/>
      </c>
      <c r="R456" s="2"/>
      <c r="S456" s="2" t="str">
        <f>IF(PI_For!C456="","",PI_For!C456)</f>
        <v/>
      </c>
    </row>
    <row r="457" spans="2:19" ht="35.1" customHeight="1" thickTop="1" thickBot="1">
      <c r="B457" s="76" t="str">
        <f t="shared" si="15"/>
        <v/>
      </c>
      <c r="C457" s="35"/>
      <c r="D457" s="12"/>
      <c r="E457" s="12"/>
      <c r="F457" s="82"/>
      <c r="G457" s="36"/>
      <c r="H457" s="33"/>
      <c r="I457" s="12"/>
      <c r="J457" s="67"/>
      <c r="K457" s="43" t="str">
        <f>IFERROR(VLOOKUP(D457,PG!$D$7:$N$1006,11,FALSE),"")</f>
        <v/>
      </c>
      <c r="L457" s="42">
        <f t="shared" si="14"/>
        <v>0</v>
      </c>
      <c r="Q457" s="2" t="str">
        <f>IF(PG!D457="","",PG!D457)</f>
        <v/>
      </c>
      <c r="R457" s="2"/>
      <c r="S457" s="2" t="str">
        <f>IF(PI_For!C457="","",PI_For!C457)</f>
        <v/>
      </c>
    </row>
    <row r="458" spans="2:19" ht="35.1" customHeight="1" thickTop="1" thickBot="1">
      <c r="B458" s="76" t="str">
        <f t="shared" si="15"/>
        <v/>
      </c>
      <c r="C458" s="35"/>
      <c r="D458" s="12"/>
      <c r="E458" s="12"/>
      <c r="F458" s="82"/>
      <c r="G458" s="36"/>
      <c r="H458" s="33"/>
      <c r="I458" s="12"/>
      <c r="J458" s="67"/>
      <c r="K458" s="43" t="str">
        <f>IFERROR(VLOOKUP(D458,PG!$D$7:$N$1006,11,FALSE),"")</f>
        <v/>
      </c>
      <c r="L458" s="42">
        <f t="shared" si="14"/>
        <v>0</v>
      </c>
      <c r="Q458" s="2" t="str">
        <f>IF(PG!D458="","",PG!D458)</f>
        <v/>
      </c>
      <c r="R458" s="2"/>
      <c r="S458" s="2" t="str">
        <f>IF(PI_For!C458="","",PI_For!C458)</f>
        <v/>
      </c>
    </row>
    <row r="459" spans="2:19" ht="35.1" customHeight="1" thickTop="1" thickBot="1">
      <c r="B459" s="76" t="str">
        <f t="shared" si="15"/>
        <v/>
      </c>
      <c r="C459" s="35"/>
      <c r="D459" s="12"/>
      <c r="E459" s="12"/>
      <c r="F459" s="82"/>
      <c r="G459" s="36"/>
      <c r="H459" s="33"/>
      <c r="I459" s="12"/>
      <c r="J459" s="67"/>
      <c r="K459" s="43" t="str">
        <f>IFERROR(VLOOKUP(D459,PG!$D$7:$N$1006,11,FALSE),"")</f>
        <v/>
      </c>
      <c r="L459" s="42">
        <f t="shared" si="14"/>
        <v>0</v>
      </c>
      <c r="Q459" s="2" t="str">
        <f>IF(PG!D459="","",PG!D459)</f>
        <v/>
      </c>
      <c r="R459" s="2"/>
      <c r="S459" s="2" t="str">
        <f>IF(PI_For!C459="","",PI_For!C459)</f>
        <v/>
      </c>
    </row>
    <row r="460" spans="2:19" ht="35.1" customHeight="1" thickTop="1" thickBot="1">
      <c r="B460" s="76" t="str">
        <f t="shared" si="15"/>
        <v/>
      </c>
      <c r="C460" s="35"/>
      <c r="D460" s="12"/>
      <c r="E460" s="12"/>
      <c r="F460" s="82"/>
      <c r="G460" s="36"/>
      <c r="H460" s="33"/>
      <c r="I460" s="12"/>
      <c r="J460" s="67"/>
      <c r="K460" s="43" t="str">
        <f>IFERROR(VLOOKUP(D460,PG!$D$7:$N$1006,11,FALSE),"")</f>
        <v/>
      </c>
      <c r="L460" s="42">
        <f t="shared" si="14"/>
        <v>0</v>
      </c>
      <c r="Q460" s="2" t="str">
        <f>IF(PG!D460="","",PG!D460)</f>
        <v/>
      </c>
      <c r="R460" s="2"/>
      <c r="S460" s="2" t="str">
        <f>IF(PI_For!C460="","",PI_For!C460)</f>
        <v/>
      </c>
    </row>
    <row r="461" spans="2:19" ht="35.1" customHeight="1" thickTop="1" thickBot="1">
      <c r="B461" s="76" t="str">
        <f t="shared" si="15"/>
        <v/>
      </c>
      <c r="C461" s="35"/>
      <c r="D461" s="12"/>
      <c r="E461" s="12"/>
      <c r="F461" s="82"/>
      <c r="G461" s="36"/>
      <c r="H461" s="33"/>
      <c r="I461" s="12"/>
      <c r="J461" s="67"/>
      <c r="K461" s="43" t="str">
        <f>IFERROR(VLOOKUP(D461,PG!$D$7:$N$1006,11,FALSE),"")</f>
        <v/>
      </c>
      <c r="L461" s="42">
        <f t="shared" si="14"/>
        <v>0</v>
      </c>
      <c r="Q461" s="2" t="str">
        <f>IF(PG!D461="","",PG!D461)</f>
        <v/>
      </c>
      <c r="R461" s="2"/>
      <c r="S461" s="2" t="str">
        <f>IF(PI_For!C461="","",PI_For!C461)</f>
        <v/>
      </c>
    </row>
    <row r="462" spans="2:19" ht="35.1" customHeight="1" thickTop="1" thickBot="1">
      <c r="B462" s="76" t="str">
        <f t="shared" si="15"/>
        <v/>
      </c>
      <c r="C462" s="35"/>
      <c r="D462" s="12"/>
      <c r="E462" s="12"/>
      <c r="F462" s="82"/>
      <c r="G462" s="36"/>
      <c r="H462" s="33"/>
      <c r="I462" s="12"/>
      <c r="J462" s="67"/>
      <c r="K462" s="43" t="str">
        <f>IFERROR(VLOOKUP(D462,PG!$D$7:$N$1006,11,FALSE),"")</f>
        <v/>
      </c>
      <c r="L462" s="42">
        <f t="shared" si="14"/>
        <v>0</v>
      </c>
      <c r="Q462" s="2" t="str">
        <f>IF(PG!D462="","",PG!D462)</f>
        <v/>
      </c>
      <c r="R462" s="2"/>
      <c r="S462" s="2" t="str">
        <f>IF(PI_For!C462="","",PI_For!C462)</f>
        <v/>
      </c>
    </row>
    <row r="463" spans="2:19" ht="35.1" customHeight="1" thickTop="1" thickBot="1">
      <c r="B463" s="76" t="str">
        <f t="shared" si="15"/>
        <v/>
      </c>
      <c r="C463" s="35"/>
      <c r="D463" s="12"/>
      <c r="E463" s="12"/>
      <c r="F463" s="82"/>
      <c r="G463" s="36"/>
      <c r="H463" s="33"/>
      <c r="I463" s="12"/>
      <c r="J463" s="67"/>
      <c r="K463" s="43" t="str">
        <f>IFERROR(VLOOKUP(D463,PG!$D$7:$N$1006,11,FALSE),"")</f>
        <v/>
      </c>
      <c r="L463" s="42">
        <f t="shared" si="14"/>
        <v>0</v>
      </c>
      <c r="Q463" s="2" t="str">
        <f>IF(PG!D463="","",PG!D463)</f>
        <v/>
      </c>
      <c r="R463" s="2"/>
      <c r="S463" s="2" t="str">
        <f>IF(PI_For!C463="","",PI_For!C463)</f>
        <v/>
      </c>
    </row>
    <row r="464" spans="2:19" ht="35.1" customHeight="1" thickTop="1" thickBot="1">
      <c r="B464" s="76" t="str">
        <f t="shared" si="15"/>
        <v/>
      </c>
      <c r="C464" s="35"/>
      <c r="D464" s="12"/>
      <c r="E464" s="12"/>
      <c r="F464" s="82"/>
      <c r="G464" s="36"/>
      <c r="H464" s="33"/>
      <c r="I464" s="12"/>
      <c r="J464" s="67"/>
      <c r="K464" s="43" t="str">
        <f>IFERROR(VLOOKUP(D464,PG!$D$7:$N$1006,11,FALSE),"")</f>
        <v/>
      </c>
      <c r="L464" s="42">
        <f t="shared" si="14"/>
        <v>0</v>
      </c>
      <c r="Q464" s="2" t="str">
        <f>IF(PG!D464="","",PG!D464)</f>
        <v/>
      </c>
      <c r="R464" s="2"/>
      <c r="S464" s="2" t="str">
        <f>IF(PI_For!C464="","",PI_For!C464)</f>
        <v/>
      </c>
    </row>
    <row r="465" spans="2:19" ht="35.1" customHeight="1" thickTop="1" thickBot="1">
      <c r="B465" s="76" t="str">
        <f t="shared" si="15"/>
        <v/>
      </c>
      <c r="C465" s="35"/>
      <c r="D465" s="12"/>
      <c r="E465" s="12"/>
      <c r="F465" s="82"/>
      <c r="G465" s="36"/>
      <c r="H465" s="33"/>
      <c r="I465" s="12"/>
      <c r="J465" s="67"/>
      <c r="K465" s="43" t="str">
        <f>IFERROR(VLOOKUP(D465,PG!$D$7:$N$1006,11,FALSE),"")</f>
        <v/>
      </c>
      <c r="L465" s="42">
        <f t="shared" si="14"/>
        <v>0</v>
      </c>
      <c r="Q465" s="2" t="str">
        <f>IF(PG!D465="","",PG!D465)</f>
        <v/>
      </c>
      <c r="R465" s="2"/>
      <c r="S465" s="2" t="str">
        <f>IF(PI_For!C465="","",PI_For!C465)</f>
        <v/>
      </c>
    </row>
    <row r="466" spans="2:19" ht="35.1" customHeight="1" thickTop="1" thickBot="1">
      <c r="B466" s="76" t="str">
        <f t="shared" si="15"/>
        <v/>
      </c>
      <c r="C466" s="35"/>
      <c r="D466" s="12"/>
      <c r="E466" s="12"/>
      <c r="F466" s="82"/>
      <c r="G466" s="36"/>
      <c r="H466" s="33"/>
      <c r="I466" s="12"/>
      <c r="J466" s="67"/>
      <c r="K466" s="43" t="str">
        <f>IFERROR(VLOOKUP(D466,PG!$D$7:$N$1006,11,FALSE),"")</f>
        <v/>
      </c>
      <c r="L466" s="42">
        <f t="shared" ref="L466:L529" si="16">IFERROR(G466*H466,0)</f>
        <v>0</v>
      </c>
      <c r="Q466" s="2" t="str">
        <f>IF(PG!D466="","",PG!D466)</f>
        <v/>
      </c>
      <c r="R466" s="2"/>
      <c r="S466" s="2" t="str">
        <f>IF(PI_For!C466="","",PI_For!C466)</f>
        <v/>
      </c>
    </row>
    <row r="467" spans="2:19" ht="35.1" customHeight="1" thickTop="1" thickBot="1">
      <c r="B467" s="76" t="str">
        <f t="shared" si="15"/>
        <v/>
      </c>
      <c r="C467" s="35"/>
      <c r="D467" s="12"/>
      <c r="E467" s="12"/>
      <c r="F467" s="82"/>
      <c r="G467" s="36"/>
      <c r="H467" s="33"/>
      <c r="I467" s="12"/>
      <c r="J467" s="67"/>
      <c r="K467" s="43" t="str">
        <f>IFERROR(VLOOKUP(D467,PG!$D$7:$N$1006,11,FALSE),"")</f>
        <v/>
      </c>
      <c r="L467" s="42">
        <f t="shared" si="16"/>
        <v>0</v>
      </c>
      <c r="Q467" s="2" t="str">
        <f>IF(PG!D467="","",PG!D467)</f>
        <v/>
      </c>
      <c r="R467" s="2"/>
      <c r="S467" s="2" t="str">
        <f>IF(PI_For!C467="","",PI_For!C467)</f>
        <v/>
      </c>
    </row>
    <row r="468" spans="2:19" ht="35.1" customHeight="1" thickTop="1" thickBot="1">
      <c r="B468" s="76" t="str">
        <f t="shared" si="15"/>
        <v/>
      </c>
      <c r="C468" s="35"/>
      <c r="D468" s="12"/>
      <c r="E468" s="12"/>
      <c r="F468" s="82"/>
      <c r="G468" s="36"/>
      <c r="H468" s="33"/>
      <c r="I468" s="12"/>
      <c r="J468" s="67"/>
      <c r="K468" s="43" t="str">
        <f>IFERROR(VLOOKUP(D468,PG!$D$7:$N$1006,11,FALSE),"")</f>
        <v/>
      </c>
      <c r="L468" s="42">
        <f t="shared" si="16"/>
        <v>0</v>
      </c>
      <c r="Q468" s="2" t="str">
        <f>IF(PG!D468="","",PG!D468)</f>
        <v/>
      </c>
      <c r="R468" s="2"/>
      <c r="S468" s="2" t="str">
        <f>IF(PI_For!C468="","",PI_For!C468)</f>
        <v/>
      </c>
    </row>
    <row r="469" spans="2:19" ht="35.1" customHeight="1" thickTop="1" thickBot="1">
      <c r="B469" s="76" t="str">
        <f t="shared" si="15"/>
        <v/>
      </c>
      <c r="C469" s="35"/>
      <c r="D469" s="12"/>
      <c r="E469" s="12"/>
      <c r="F469" s="82"/>
      <c r="G469" s="36"/>
      <c r="H469" s="33"/>
      <c r="I469" s="12"/>
      <c r="J469" s="67"/>
      <c r="K469" s="43" t="str">
        <f>IFERROR(VLOOKUP(D469,PG!$D$7:$N$1006,11,FALSE),"")</f>
        <v/>
      </c>
      <c r="L469" s="42">
        <f t="shared" si="16"/>
        <v>0</v>
      </c>
      <c r="Q469" s="2" t="str">
        <f>IF(PG!D469="","",PG!D469)</f>
        <v/>
      </c>
      <c r="R469" s="2"/>
      <c r="S469" s="2" t="str">
        <f>IF(PI_For!C469="","",PI_For!C469)</f>
        <v/>
      </c>
    </row>
    <row r="470" spans="2:19" ht="35.1" customHeight="1" thickTop="1" thickBot="1">
      <c r="B470" s="76" t="str">
        <f t="shared" si="15"/>
        <v/>
      </c>
      <c r="C470" s="35"/>
      <c r="D470" s="12"/>
      <c r="E470" s="12"/>
      <c r="F470" s="82"/>
      <c r="G470" s="36"/>
      <c r="H470" s="33"/>
      <c r="I470" s="12"/>
      <c r="J470" s="67"/>
      <c r="K470" s="43" t="str">
        <f>IFERROR(VLOOKUP(D470,PG!$D$7:$N$1006,11,FALSE),"")</f>
        <v/>
      </c>
      <c r="L470" s="42">
        <f t="shared" si="16"/>
        <v>0</v>
      </c>
      <c r="Q470" s="2" t="str">
        <f>IF(PG!D470="","",PG!D470)</f>
        <v/>
      </c>
      <c r="R470" s="2"/>
      <c r="S470" s="2" t="str">
        <f>IF(PI_For!C470="","",PI_For!C470)</f>
        <v/>
      </c>
    </row>
    <row r="471" spans="2:19" ht="35.1" customHeight="1" thickTop="1" thickBot="1">
      <c r="B471" s="76" t="str">
        <f t="shared" si="15"/>
        <v/>
      </c>
      <c r="C471" s="35"/>
      <c r="D471" s="12"/>
      <c r="E471" s="12"/>
      <c r="F471" s="82"/>
      <c r="G471" s="36"/>
      <c r="H471" s="33"/>
      <c r="I471" s="12"/>
      <c r="J471" s="67"/>
      <c r="K471" s="43" t="str">
        <f>IFERROR(VLOOKUP(D471,PG!$D$7:$N$1006,11,FALSE),"")</f>
        <v/>
      </c>
      <c r="L471" s="42">
        <f t="shared" si="16"/>
        <v>0</v>
      </c>
      <c r="Q471" s="2" t="str">
        <f>IF(PG!D471="","",PG!D471)</f>
        <v/>
      </c>
      <c r="R471" s="2"/>
      <c r="S471" s="2" t="str">
        <f>IF(PI_For!C471="","",PI_For!C471)</f>
        <v/>
      </c>
    </row>
    <row r="472" spans="2:19" ht="35.1" customHeight="1" thickTop="1" thickBot="1">
      <c r="B472" s="76" t="str">
        <f t="shared" si="15"/>
        <v/>
      </c>
      <c r="C472" s="35"/>
      <c r="D472" s="12"/>
      <c r="E472" s="12"/>
      <c r="F472" s="82"/>
      <c r="G472" s="36"/>
      <c r="H472" s="33"/>
      <c r="I472" s="12"/>
      <c r="J472" s="67"/>
      <c r="K472" s="43" t="str">
        <f>IFERROR(VLOOKUP(D472,PG!$D$7:$N$1006,11,FALSE),"")</f>
        <v/>
      </c>
      <c r="L472" s="42">
        <f t="shared" si="16"/>
        <v>0</v>
      </c>
      <c r="Q472" s="2" t="str">
        <f>IF(PG!D472="","",PG!D472)</f>
        <v/>
      </c>
      <c r="R472" s="2"/>
      <c r="S472" s="2" t="str">
        <f>IF(PI_For!C472="","",PI_For!C472)</f>
        <v/>
      </c>
    </row>
    <row r="473" spans="2:19" ht="35.1" customHeight="1" thickTop="1" thickBot="1">
      <c r="B473" s="76" t="str">
        <f t="shared" si="15"/>
        <v/>
      </c>
      <c r="C473" s="35"/>
      <c r="D473" s="12"/>
      <c r="E473" s="12"/>
      <c r="F473" s="82"/>
      <c r="G473" s="36"/>
      <c r="H473" s="33"/>
      <c r="I473" s="12"/>
      <c r="J473" s="67"/>
      <c r="K473" s="43" t="str">
        <f>IFERROR(VLOOKUP(D473,PG!$D$7:$N$1006,11,FALSE),"")</f>
        <v/>
      </c>
      <c r="L473" s="42">
        <f t="shared" si="16"/>
        <v>0</v>
      </c>
      <c r="Q473" s="2" t="str">
        <f>IF(PG!D473="","",PG!D473)</f>
        <v/>
      </c>
      <c r="R473" s="2"/>
      <c r="S473" s="2" t="str">
        <f>IF(PI_For!C473="","",PI_For!C473)</f>
        <v/>
      </c>
    </row>
    <row r="474" spans="2:19" ht="35.1" customHeight="1" thickTop="1" thickBot="1">
      <c r="B474" s="76" t="str">
        <f t="shared" si="15"/>
        <v/>
      </c>
      <c r="C474" s="35"/>
      <c r="D474" s="12"/>
      <c r="E474" s="12"/>
      <c r="F474" s="82"/>
      <c r="G474" s="36"/>
      <c r="H474" s="33"/>
      <c r="I474" s="12"/>
      <c r="J474" s="67"/>
      <c r="K474" s="43" t="str">
        <f>IFERROR(VLOOKUP(D474,PG!$D$7:$N$1006,11,FALSE),"")</f>
        <v/>
      </c>
      <c r="L474" s="42">
        <f t="shared" si="16"/>
        <v>0</v>
      </c>
      <c r="Q474" s="2" t="str">
        <f>IF(PG!D474="","",PG!D474)</f>
        <v/>
      </c>
      <c r="R474" s="2"/>
      <c r="S474" s="2" t="str">
        <f>IF(PI_For!C474="","",PI_For!C474)</f>
        <v/>
      </c>
    </row>
    <row r="475" spans="2:19" ht="35.1" customHeight="1" thickTop="1" thickBot="1">
      <c r="B475" s="76" t="str">
        <f t="shared" si="15"/>
        <v/>
      </c>
      <c r="C475" s="35"/>
      <c r="D475" s="12"/>
      <c r="E475" s="12"/>
      <c r="F475" s="82"/>
      <c r="G475" s="36"/>
      <c r="H475" s="33"/>
      <c r="I475" s="12"/>
      <c r="J475" s="67"/>
      <c r="K475" s="43" t="str">
        <f>IFERROR(VLOOKUP(D475,PG!$D$7:$N$1006,11,FALSE),"")</f>
        <v/>
      </c>
      <c r="L475" s="42">
        <f t="shared" si="16"/>
        <v>0</v>
      </c>
      <c r="Q475" s="2" t="str">
        <f>IF(PG!D475="","",PG!D475)</f>
        <v/>
      </c>
      <c r="R475" s="2"/>
      <c r="S475" s="2" t="str">
        <f>IF(PI_For!C475="","",PI_For!C475)</f>
        <v/>
      </c>
    </row>
    <row r="476" spans="2:19" ht="35.1" customHeight="1" thickTop="1" thickBot="1">
      <c r="B476" s="76" t="str">
        <f t="shared" si="15"/>
        <v/>
      </c>
      <c r="C476" s="35"/>
      <c r="D476" s="12"/>
      <c r="E476" s="12"/>
      <c r="F476" s="82"/>
      <c r="G476" s="36"/>
      <c r="H476" s="33"/>
      <c r="I476" s="12"/>
      <c r="J476" s="67"/>
      <c r="K476" s="43" t="str">
        <f>IFERROR(VLOOKUP(D476,PG!$D$7:$N$1006,11,FALSE),"")</f>
        <v/>
      </c>
      <c r="L476" s="42">
        <f t="shared" si="16"/>
        <v>0</v>
      </c>
      <c r="Q476" s="2" t="str">
        <f>IF(PG!D476="","",PG!D476)</f>
        <v/>
      </c>
      <c r="R476" s="2"/>
      <c r="S476" s="2" t="str">
        <f>IF(PI_For!C476="","",PI_For!C476)</f>
        <v/>
      </c>
    </row>
    <row r="477" spans="2:19" ht="35.1" customHeight="1" thickTop="1" thickBot="1">
      <c r="B477" s="76" t="str">
        <f t="shared" si="15"/>
        <v/>
      </c>
      <c r="C477" s="35"/>
      <c r="D477" s="12"/>
      <c r="E477" s="12"/>
      <c r="F477" s="82"/>
      <c r="G477" s="36"/>
      <c r="H477" s="33"/>
      <c r="I477" s="12"/>
      <c r="J477" s="67"/>
      <c r="K477" s="43" t="str">
        <f>IFERROR(VLOOKUP(D477,PG!$D$7:$N$1006,11,FALSE),"")</f>
        <v/>
      </c>
      <c r="L477" s="42">
        <f t="shared" si="16"/>
        <v>0</v>
      </c>
      <c r="Q477" s="2" t="str">
        <f>IF(PG!D477="","",PG!D477)</f>
        <v/>
      </c>
      <c r="R477" s="2"/>
      <c r="S477" s="2" t="str">
        <f>IF(PI_For!C477="","",PI_For!C477)</f>
        <v/>
      </c>
    </row>
    <row r="478" spans="2:19" ht="35.1" customHeight="1" thickTop="1" thickBot="1">
      <c r="B478" s="76" t="str">
        <f t="shared" si="15"/>
        <v/>
      </c>
      <c r="C478" s="35"/>
      <c r="D478" s="12"/>
      <c r="E478" s="12"/>
      <c r="F478" s="82"/>
      <c r="G478" s="36"/>
      <c r="H478" s="33"/>
      <c r="I478" s="12"/>
      <c r="J478" s="67"/>
      <c r="K478" s="43" t="str">
        <f>IFERROR(VLOOKUP(D478,PG!$D$7:$N$1006,11,FALSE),"")</f>
        <v/>
      </c>
      <c r="L478" s="42">
        <f t="shared" si="16"/>
        <v>0</v>
      </c>
      <c r="Q478" s="2" t="str">
        <f>IF(PG!D478="","",PG!D478)</f>
        <v/>
      </c>
      <c r="R478" s="2"/>
      <c r="S478" s="2" t="str">
        <f>IF(PI_For!C478="","",PI_For!C478)</f>
        <v/>
      </c>
    </row>
    <row r="479" spans="2:19" ht="35.1" customHeight="1" thickTop="1" thickBot="1">
      <c r="B479" s="76" t="str">
        <f t="shared" si="15"/>
        <v/>
      </c>
      <c r="C479" s="35"/>
      <c r="D479" s="12"/>
      <c r="E479" s="12"/>
      <c r="F479" s="82"/>
      <c r="G479" s="36"/>
      <c r="H479" s="33"/>
      <c r="I479" s="12"/>
      <c r="J479" s="67"/>
      <c r="K479" s="43" t="str">
        <f>IFERROR(VLOOKUP(D479,PG!$D$7:$N$1006,11,FALSE),"")</f>
        <v/>
      </c>
      <c r="L479" s="42">
        <f t="shared" si="16"/>
        <v>0</v>
      </c>
      <c r="Q479" s="2" t="str">
        <f>IF(PG!D479="","",PG!D479)</f>
        <v/>
      </c>
      <c r="R479" s="2"/>
      <c r="S479" s="2" t="str">
        <f>IF(PI_For!C479="","",PI_For!C479)</f>
        <v/>
      </c>
    </row>
    <row r="480" spans="2:19" ht="35.1" customHeight="1" thickTop="1" thickBot="1">
      <c r="B480" s="76" t="str">
        <f t="shared" si="15"/>
        <v/>
      </c>
      <c r="C480" s="35"/>
      <c r="D480" s="12"/>
      <c r="E480" s="12"/>
      <c r="F480" s="82"/>
      <c r="G480" s="36"/>
      <c r="H480" s="33"/>
      <c r="I480" s="12"/>
      <c r="J480" s="67"/>
      <c r="K480" s="43" t="str">
        <f>IFERROR(VLOOKUP(D480,PG!$D$7:$N$1006,11,FALSE),"")</f>
        <v/>
      </c>
      <c r="L480" s="42">
        <f t="shared" si="16"/>
        <v>0</v>
      </c>
      <c r="Q480" s="2" t="str">
        <f>IF(PG!D480="","",PG!D480)</f>
        <v/>
      </c>
      <c r="R480" s="2"/>
      <c r="S480" s="2" t="str">
        <f>IF(PI_For!C480="","",PI_For!C480)</f>
        <v/>
      </c>
    </row>
    <row r="481" spans="2:19" ht="35.1" customHeight="1" thickTop="1" thickBot="1">
      <c r="B481" s="76" t="str">
        <f t="shared" si="15"/>
        <v/>
      </c>
      <c r="C481" s="35"/>
      <c r="D481" s="12"/>
      <c r="E481" s="12"/>
      <c r="F481" s="82"/>
      <c r="G481" s="36"/>
      <c r="H481" s="33"/>
      <c r="I481" s="12"/>
      <c r="J481" s="67"/>
      <c r="K481" s="43" t="str">
        <f>IFERROR(VLOOKUP(D481,PG!$D$7:$N$1006,11,FALSE),"")</f>
        <v/>
      </c>
      <c r="L481" s="42">
        <f t="shared" si="16"/>
        <v>0</v>
      </c>
      <c r="Q481" s="2" t="str">
        <f>IF(PG!D481="","",PG!D481)</f>
        <v/>
      </c>
      <c r="R481" s="2"/>
      <c r="S481" s="2" t="str">
        <f>IF(PI_For!C481="","",PI_For!C481)</f>
        <v/>
      </c>
    </row>
    <row r="482" spans="2:19" ht="35.1" customHeight="1" thickTop="1" thickBot="1">
      <c r="B482" s="76" t="str">
        <f t="shared" si="15"/>
        <v/>
      </c>
      <c r="C482" s="35"/>
      <c r="D482" s="12"/>
      <c r="E482" s="12"/>
      <c r="F482" s="82"/>
      <c r="G482" s="36"/>
      <c r="H482" s="33"/>
      <c r="I482" s="12"/>
      <c r="J482" s="67"/>
      <c r="K482" s="43" t="str">
        <f>IFERROR(VLOOKUP(D482,PG!$D$7:$N$1006,11,FALSE),"")</f>
        <v/>
      </c>
      <c r="L482" s="42">
        <f t="shared" si="16"/>
        <v>0</v>
      </c>
      <c r="Q482" s="2" t="str">
        <f>IF(PG!D482="","",PG!D482)</f>
        <v/>
      </c>
      <c r="R482" s="2"/>
      <c r="S482" s="2" t="str">
        <f>IF(PI_For!C482="","",PI_For!C482)</f>
        <v/>
      </c>
    </row>
    <row r="483" spans="2:19" ht="35.1" customHeight="1" thickTop="1" thickBot="1">
      <c r="B483" s="76" t="str">
        <f t="shared" si="15"/>
        <v/>
      </c>
      <c r="C483" s="35"/>
      <c r="D483" s="12"/>
      <c r="E483" s="12"/>
      <c r="F483" s="82"/>
      <c r="G483" s="36"/>
      <c r="H483" s="33"/>
      <c r="I483" s="12"/>
      <c r="J483" s="67"/>
      <c r="K483" s="43" t="str">
        <f>IFERROR(VLOOKUP(D483,PG!$D$7:$N$1006,11,FALSE),"")</f>
        <v/>
      </c>
      <c r="L483" s="42">
        <f t="shared" si="16"/>
        <v>0</v>
      </c>
      <c r="Q483" s="2" t="str">
        <f>IF(PG!D483="","",PG!D483)</f>
        <v/>
      </c>
      <c r="R483" s="2"/>
      <c r="S483" s="2" t="str">
        <f>IF(PI_For!C483="","",PI_For!C483)</f>
        <v/>
      </c>
    </row>
    <row r="484" spans="2:19" ht="35.1" customHeight="1" thickTop="1" thickBot="1">
      <c r="B484" s="76" t="str">
        <f t="shared" si="15"/>
        <v/>
      </c>
      <c r="C484" s="35"/>
      <c r="D484" s="12"/>
      <c r="E484" s="12"/>
      <c r="F484" s="82"/>
      <c r="G484" s="36"/>
      <c r="H484" s="33"/>
      <c r="I484" s="12"/>
      <c r="J484" s="67"/>
      <c r="K484" s="43" t="str">
        <f>IFERROR(VLOOKUP(D484,PG!$D$7:$N$1006,11,FALSE),"")</f>
        <v/>
      </c>
      <c r="L484" s="42">
        <f t="shared" si="16"/>
        <v>0</v>
      </c>
      <c r="Q484" s="2" t="str">
        <f>IF(PG!D484="","",PG!D484)</f>
        <v/>
      </c>
      <c r="R484" s="2"/>
      <c r="S484" s="2" t="str">
        <f>IF(PI_For!C484="","",PI_For!C484)</f>
        <v/>
      </c>
    </row>
    <row r="485" spans="2:19" ht="35.1" customHeight="1" thickTop="1" thickBot="1">
      <c r="B485" s="76" t="str">
        <f t="shared" si="15"/>
        <v/>
      </c>
      <c r="C485" s="35"/>
      <c r="D485" s="12"/>
      <c r="E485" s="12"/>
      <c r="F485" s="82"/>
      <c r="G485" s="36"/>
      <c r="H485" s="33"/>
      <c r="I485" s="12"/>
      <c r="J485" s="67"/>
      <c r="K485" s="43" t="str">
        <f>IFERROR(VLOOKUP(D485,PG!$D$7:$N$1006,11,FALSE),"")</f>
        <v/>
      </c>
      <c r="L485" s="42">
        <f t="shared" si="16"/>
        <v>0</v>
      </c>
      <c r="Q485" s="2" t="str">
        <f>IF(PG!D485="","",PG!D485)</f>
        <v/>
      </c>
      <c r="R485" s="2"/>
      <c r="S485" s="2" t="str">
        <f>IF(PI_For!C485="","",PI_For!C485)</f>
        <v/>
      </c>
    </row>
    <row r="486" spans="2:19" ht="35.1" customHeight="1" thickTop="1" thickBot="1">
      <c r="B486" s="76" t="str">
        <f t="shared" si="15"/>
        <v/>
      </c>
      <c r="C486" s="35"/>
      <c r="D486" s="12"/>
      <c r="E486" s="12"/>
      <c r="F486" s="82"/>
      <c r="G486" s="36"/>
      <c r="H486" s="33"/>
      <c r="I486" s="12"/>
      <c r="J486" s="67"/>
      <c r="K486" s="43" t="str">
        <f>IFERROR(VLOOKUP(D486,PG!$D$7:$N$1006,11,FALSE),"")</f>
        <v/>
      </c>
      <c r="L486" s="42">
        <f t="shared" si="16"/>
        <v>0</v>
      </c>
      <c r="Q486" s="2" t="str">
        <f>IF(PG!D486="","",PG!D486)</f>
        <v/>
      </c>
      <c r="R486" s="2"/>
      <c r="S486" s="2" t="str">
        <f>IF(PI_For!C486="","",PI_For!C486)</f>
        <v/>
      </c>
    </row>
    <row r="487" spans="2:19" ht="35.1" customHeight="1" thickTop="1" thickBot="1">
      <c r="B487" s="76" t="str">
        <f t="shared" si="15"/>
        <v/>
      </c>
      <c r="C487" s="35"/>
      <c r="D487" s="12"/>
      <c r="E487" s="12"/>
      <c r="F487" s="82"/>
      <c r="G487" s="36"/>
      <c r="H487" s="33"/>
      <c r="I487" s="12"/>
      <c r="J487" s="67"/>
      <c r="K487" s="43" t="str">
        <f>IFERROR(VLOOKUP(D487,PG!$D$7:$N$1006,11,FALSE),"")</f>
        <v/>
      </c>
      <c r="L487" s="42">
        <f t="shared" si="16"/>
        <v>0</v>
      </c>
      <c r="Q487" s="2" t="str">
        <f>IF(PG!D487="","",PG!D487)</f>
        <v/>
      </c>
      <c r="R487" s="2"/>
      <c r="S487" s="2" t="str">
        <f>IF(PI_For!C487="","",PI_For!C487)</f>
        <v/>
      </c>
    </row>
    <row r="488" spans="2:19" ht="35.1" customHeight="1" thickTop="1" thickBot="1">
      <c r="B488" s="76" t="str">
        <f t="shared" si="15"/>
        <v/>
      </c>
      <c r="C488" s="35"/>
      <c r="D488" s="12"/>
      <c r="E488" s="12"/>
      <c r="F488" s="82"/>
      <c r="G488" s="36"/>
      <c r="H488" s="33"/>
      <c r="I488" s="12"/>
      <c r="J488" s="67"/>
      <c r="K488" s="43" t="str">
        <f>IFERROR(VLOOKUP(D488,PG!$D$7:$N$1006,11,FALSE),"")</f>
        <v/>
      </c>
      <c r="L488" s="42">
        <f t="shared" si="16"/>
        <v>0</v>
      </c>
      <c r="Q488" s="2" t="str">
        <f>IF(PG!D488="","",PG!D488)</f>
        <v/>
      </c>
      <c r="R488" s="2"/>
      <c r="S488" s="2" t="str">
        <f>IF(PI_For!C488="","",PI_For!C488)</f>
        <v/>
      </c>
    </row>
    <row r="489" spans="2:19" ht="35.1" customHeight="1" thickTop="1" thickBot="1">
      <c r="B489" s="76" t="str">
        <f t="shared" si="15"/>
        <v/>
      </c>
      <c r="C489" s="35"/>
      <c r="D489" s="12"/>
      <c r="E489" s="12"/>
      <c r="F489" s="82"/>
      <c r="G489" s="36"/>
      <c r="H489" s="33"/>
      <c r="I489" s="12"/>
      <c r="J489" s="67"/>
      <c r="K489" s="43" t="str">
        <f>IFERROR(VLOOKUP(D489,PG!$D$7:$N$1006,11,FALSE),"")</f>
        <v/>
      </c>
      <c r="L489" s="42">
        <f t="shared" si="16"/>
        <v>0</v>
      </c>
      <c r="Q489" s="2" t="str">
        <f>IF(PG!D489="","",PG!D489)</f>
        <v/>
      </c>
      <c r="R489" s="2"/>
      <c r="S489" s="2" t="str">
        <f>IF(PI_For!C489="","",PI_For!C489)</f>
        <v/>
      </c>
    </row>
    <row r="490" spans="2:19" ht="35.1" customHeight="1" thickTop="1" thickBot="1">
      <c r="B490" s="76" t="str">
        <f t="shared" si="15"/>
        <v/>
      </c>
      <c r="C490" s="35"/>
      <c r="D490" s="12"/>
      <c r="E490" s="12"/>
      <c r="F490" s="82"/>
      <c r="G490" s="36"/>
      <c r="H490" s="33"/>
      <c r="I490" s="12"/>
      <c r="J490" s="67"/>
      <c r="K490" s="43" t="str">
        <f>IFERROR(VLOOKUP(D490,PG!$D$7:$N$1006,11,FALSE),"")</f>
        <v/>
      </c>
      <c r="L490" s="42">
        <f t="shared" si="16"/>
        <v>0</v>
      </c>
      <c r="Q490" s="2" t="str">
        <f>IF(PG!D490="","",PG!D490)</f>
        <v/>
      </c>
      <c r="R490" s="2"/>
      <c r="S490" s="2" t="str">
        <f>IF(PI_For!C490="","",PI_For!C490)</f>
        <v/>
      </c>
    </row>
    <row r="491" spans="2:19" ht="35.1" customHeight="1" thickTop="1" thickBot="1">
      <c r="B491" s="76" t="str">
        <f t="shared" si="15"/>
        <v/>
      </c>
      <c r="C491" s="35"/>
      <c r="D491" s="12"/>
      <c r="E491" s="12"/>
      <c r="F491" s="82"/>
      <c r="G491" s="36"/>
      <c r="H491" s="33"/>
      <c r="I491" s="12"/>
      <c r="J491" s="67"/>
      <c r="K491" s="43" t="str">
        <f>IFERROR(VLOOKUP(D491,PG!$D$7:$N$1006,11,FALSE),"")</f>
        <v/>
      </c>
      <c r="L491" s="42">
        <f t="shared" si="16"/>
        <v>0</v>
      </c>
      <c r="Q491" s="2" t="str">
        <f>IF(PG!D491="","",PG!D491)</f>
        <v/>
      </c>
      <c r="R491" s="2"/>
      <c r="S491" s="2" t="str">
        <f>IF(PI_For!C491="","",PI_For!C491)</f>
        <v/>
      </c>
    </row>
    <row r="492" spans="2:19" ht="35.1" customHeight="1" thickTop="1" thickBot="1">
      <c r="B492" s="76" t="str">
        <f t="shared" si="15"/>
        <v/>
      </c>
      <c r="C492" s="35"/>
      <c r="D492" s="12"/>
      <c r="E492" s="12"/>
      <c r="F492" s="82"/>
      <c r="G492" s="36"/>
      <c r="H492" s="33"/>
      <c r="I492" s="12"/>
      <c r="J492" s="67"/>
      <c r="K492" s="43" t="str">
        <f>IFERROR(VLOOKUP(D492,PG!$D$7:$N$1006,11,FALSE),"")</f>
        <v/>
      </c>
      <c r="L492" s="42">
        <f t="shared" si="16"/>
        <v>0</v>
      </c>
      <c r="Q492" s="2" t="str">
        <f>IF(PG!D492="","",PG!D492)</f>
        <v/>
      </c>
      <c r="R492" s="2"/>
      <c r="S492" s="2" t="str">
        <f>IF(PI_For!C492="","",PI_For!C492)</f>
        <v/>
      </c>
    </row>
    <row r="493" spans="2:19" ht="35.1" customHeight="1" thickTop="1" thickBot="1">
      <c r="B493" s="76" t="str">
        <f t="shared" si="15"/>
        <v/>
      </c>
      <c r="C493" s="35"/>
      <c r="D493" s="12"/>
      <c r="E493" s="12"/>
      <c r="F493" s="82"/>
      <c r="G493" s="36"/>
      <c r="H493" s="33"/>
      <c r="I493" s="12"/>
      <c r="J493" s="67"/>
      <c r="K493" s="43" t="str">
        <f>IFERROR(VLOOKUP(D493,PG!$D$7:$N$1006,11,FALSE),"")</f>
        <v/>
      </c>
      <c r="L493" s="42">
        <f t="shared" si="16"/>
        <v>0</v>
      </c>
      <c r="Q493" s="2" t="str">
        <f>IF(PG!D493="","",PG!D493)</f>
        <v/>
      </c>
      <c r="R493" s="2"/>
      <c r="S493" s="2" t="str">
        <f>IF(PI_For!C493="","",PI_For!C493)</f>
        <v/>
      </c>
    </row>
    <row r="494" spans="2:19" ht="35.1" customHeight="1" thickTop="1" thickBot="1">
      <c r="B494" s="76" t="str">
        <f t="shared" si="15"/>
        <v/>
      </c>
      <c r="C494" s="35"/>
      <c r="D494" s="12"/>
      <c r="E494" s="12"/>
      <c r="F494" s="82"/>
      <c r="G494" s="36"/>
      <c r="H494" s="33"/>
      <c r="I494" s="12"/>
      <c r="J494" s="67"/>
      <c r="K494" s="43" t="str">
        <f>IFERROR(VLOOKUP(D494,PG!$D$7:$N$1006,11,FALSE),"")</f>
        <v/>
      </c>
      <c r="L494" s="42">
        <f t="shared" si="16"/>
        <v>0</v>
      </c>
      <c r="Q494" s="2" t="str">
        <f>IF(PG!D494="","",PG!D494)</f>
        <v/>
      </c>
      <c r="R494" s="2"/>
      <c r="S494" s="2" t="str">
        <f>IF(PI_For!C494="","",PI_For!C494)</f>
        <v/>
      </c>
    </row>
    <row r="495" spans="2:19" ht="35.1" customHeight="1" thickTop="1" thickBot="1">
      <c r="B495" s="76" t="str">
        <f t="shared" si="15"/>
        <v/>
      </c>
      <c r="C495" s="35"/>
      <c r="D495" s="12"/>
      <c r="E495" s="12"/>
      <c r="F495" s="82"/>
      <c r="G495" s="36"/>
      <c r="H495" s="33"/>
      <c r="I495" s="12"/>
      <c r="J495" s="67"/>
      <c r="K495" s="43" t="str">
        <f>IFERROR(VLOOKUP(D495,PG!$D$7:$N$1006,11,FALSE),"")</f>
        <v/>
      </c>
      <c r="L495" s="42">
        <f t="shared" si="16"/>
        <v>0</v>
      </c>
      <c r="Q495" s="2" t="str">
        <f>IF(PG!D495="","",PG!D495)</f>
        <v/>
      </c>
      <c r="R495" s="2"/>
      <c r="S495" s="2" t="str">
        <f>IF(PI_For!C495="","",PI_For!C495)</f>
        <v/>
      </c>
    </row>
    <row r="496" spans="2:19" ht="35.1" customHeight="1" thickTop="1" thickBot="1">
      <c r="B496" s="76" t="str">
        <f t="shared" si="15"/>
        <v/>
      </c>
      <c r="C496" s="35"/>
      <c r="D496" s="12"/>
      <c r="E496" s="12"/>
      <c r="F496" s="82"/>
      <c r="G496" s="36"/>
      <c r="H496" s="33"/>
      <c r="I496" s="12"/>
      <c r="J496" s="67"/>
      <c r="K496" s="43" t="str">
        <f>IFERROR(VLOOKUP(D496,PG!$D$7:$N$1006,11,FALSE),"")</f>
        <v/>
      </c>
      <c r="L496" s="42">
        <f t="shared" si="16"/>
        <v>0</v>
      </c>
      <c r="Q496" s="2" t="str">
        <f>IF(PG!D496="","",PG!D496)</f>
        <v/>
      </c>
      <c r="R496" s="2"/>
      <c r="S496" s="2" t="str">
        <f>IF(PI_For!C496="","",PI_For!C496)</f>
        <v/>
      </c>
    </row>
    <row r="497" spans="2:19" ht="35.1" customHeight="1" thickTop="1" thickBot="1">
      <c r="B497" s="76" t="str">
        <f t="shared" si="15"/>
        <v/>
      </c>
      <c r="C497" s="35"/>
      <c r="D497" s="12"/>
      <c r="E497" s="12"/>
      <c r="F497" s="82"/>
      <c r="G497" s="36"/>
      <c r="H497" s="33"/>
      <c r="I497" s="12"/>
      <c r="J497" s="67"/>
      <c r="K497" s="43" t="str">
        <f>IFERROR(VLOOKUP(D497,PG!$D$7:$N$1006,11,FALSE),"")</f>
        <v/>
      </c>
      <c r="L497" s="42">
        <f t="shared" si="16"/>
        <v>0</v>
      </c>
      <c r="Q497" s="2" t="str">
        <f>IF(PG!D497="","",PG!D497)</f>
        <v/>
      </c>
      <c r="R497" s="2"/>
      <c r="S497" s="2" t="str">
        <f>IF(PI_For!C497="","",PI_For!C497)</f>
        <v/>
      </c>
    </row>
    <row r="498" spans="2:19" ht="35.1" customHeight="1" thickTop="1" thickBot="1">
      <c r="B498" s="76" t="str">
        <f t="shared" si="15"/>
        <v/>
      </c>
      <c r="C498" s="35"/>
      <c r="D498" s="12"/>
      <c r="E498" s="12"/>
      <c r="F498" s="82"/>
      <c r="G498" s="36"/>
      <c r="H498" s="33"/>
      <c r="I498" s="12"/>
      <c r="J498" s="67"/>
      <c r="K498" s="43" t="str">
        <f>IFERROR(VLOOKUP(D498,PG!$D$7:$N$1006,11,FALSE),"")</f>
        <v/>
      </c>
      <c r="L498" s="42">
        <f t="shared" si="16"/>
        <v>0</v>
      </c>
      <c r="Q498" s="2" t="str">
        <f>IF(PG!D498="","",PG!D498)</f>
        <v/>
      </c>
      <c r="R498" s="2"/>
      <c r="S498" s="2" t="str">
        <f>IF(PI_For!C498="","",PI_For!C498)</f>
        <v/>
      </c>
    </row>
    <row r="499" spans="2:19" ht="35.1" customHeight="1" thickTop="1" thickBot="1">
      <c r="B499" s="76" t="str">
        <f t="shared" si="15"/>
        <v/>
      </c>
      <c r="C499" s="35"/>
      <c r="D499" s="12"/>
      <c r="E499" s="12"/>
      <c r="F499" s="82"/>
      <c r="G499" s="36"/>
      <c r="H499" s="33"/>
      <c r="I499" s="12"/>
      <c r="J499" s="67"/>
      <c r="K499" s="43" t="str">
        <f>IFERROR(VLOOKUP(D499,PG!$D$7:$N$1006,11,FALSE),"")</f>
        <v/>
      </c>
      <c r="L499" s="42">
        <f t="shared" si="16"/>
        <v>0</v>
      </c>
      <c r="Q499" s="2" t="str">
        <f>IF(PG!D499="","",PG!D499)</f>
        <v/>
      </c>
      <c r="R499" s="2"/>
      <c r="S499" s="2" t="str">
        <f>IF(PI_For!C499="","",PI_For!C499)</f>
        <v/>
      </c>
    </row>
    <row r="500" spans="2:19" ht="35.1" customHeight="1" thickTop="1" thickBot="1">
      <c r="B500" s="76" t="str">
        <f t="shared" si="15"/>
        <v/>
      </c>
      <c r="C500" s="35"/>
      <c r="D500" s="12"/>
      <c r="E500" s="12"/>
      <c r="F500" s="82"/>
      <c r="G500" s="36"/>
      <c r="H500" s="33"/>
      <c r="I500" s="12"/>
      <c r="J500" s="67"/>
      <c r="K500" s="43" t="str">
        <f>IFERROR(VLOOKUP(D500,PG!$D$7:$N$1006,11,FALSE),"")</f>
        <v/>
      </c>
      <c r="L500" s="42">
        <f t="shared" si="16"/>
        <v>0</v>
      </c>
      <c r="Q500" s="2" t="str">
        <f>IF(PG!D500="","",PG!D500)</f>
        <v/>
      </c>
      <c r="R500" s="2"/>
      <c r="S500" s="2" t="str">
        <f>IF(PI_For!C500="","",PI_For!C500)</f>
        <v/>
      </c>
    </row>
    <row r="501" spans="2:19" ht="35.1" customHeight="1" thickTop="1" thickBot="1">
      <c r="B501" s="76" t="str">
        <f t="shared" si="15"/>
        <v/>
      </c>
      <c r="C501" s="35"/>
      <c r="D501" s="12"/>
      <c r="E501" s="12"/>
      <c r="F501" s="82"/>
      <c r="G501" s="36"/>
      <c r="H501" s="33"/>
      <c r="I501" s="12"/>
      <c r="J501" s="67"/>
      <c r="K501" s="43" t="str">
        <f>IFERROR(VLOOKUP(D501,PG!$D$7:$N$1006,11,FALSE),"")</f>
        <v/>
      </c>
      <c r="L501" s="42">
        <f t="shared" si="16"/>
        <v>0</v>
      </c>
      <c r="Q501" s="2" t="str">
        <f>IF(PG!D501="","",PG!D501)</f>
        <v/>
      </c>
      <c r="R501" s="2"/>
      <c r="S501" s="2" t="str">
        <f>IF(PI_For!C501="","",PI_For!C501)</f>
        <v/>
      </c>
    </row>
    <row r="502" spans="2:19" ht="35.1" customHeight="1" thickTop="1" thickBot="1">
      <c r="B502" s="76" t="str">
        <f t="shared" si="15"/>
        <v/>
      </c>
      <c r="C502" s="35"/>
      <c r="D502" s="12"/>
      <c r="E502" s="12"/>
      <c r="F502" s="82"/>
      <c r="G502" s="36"/>
      <c r="H502" s="33"/>
      <c r="I502" s="12"/>
      <c r="J502" s="67"/>
      <c r="K502" s="43" t="str">
        <f>IFERROR(VLOOKUP(D502,PG!$D$7:$N$1006,11,FALSE),"")</f>
        <v/>
      </c>
      <c r="L502" s="42">
        <f t="shared" si="16"/>
        <v>0</v>
      </c>
      <c r="Q502" s="2" t="str">
        <f>IF(PG!D502="","",PG!D502)</f>
        <v/>
      </c>
      <c r="R502" s="2"/>
      <c r="S502" s="2" t="str">
        <f>IF(PI_For!C502="","",PI_For!C502)</f>
        <v/>
      </c>
    </row>
    <row r="503" spans="2:19" ht="35.1" customHeight="1" thickTop="1" thickBot="1">
      <c r="B503" s="76" t="str">
        <f t="shared" si="15"/>
        <v/>
      </c>
      <c r="C503" s="35"/>
      <c r="D503" s="12"/>
      <c r="E503" s="12"/>
      <c r="F503" s="82"/>
      <c r="G503" s="36"/>
      <c r="H503" s="33"/>
      <c r="I503" s="12"/>
      <c r="J503" s="67"/>
      <c r="K503" s="43" t="str">
        <f>IFERROR(VLOOKUP(D503,PG!$D$7:$N$1006,11,FALSE),"")</f>
        <v/>
      </c>
      <c r="L503" s="42">
        <f t="shared" si="16"/>
        <v>0</v>
      </c>
      <c r="Q503" s="2" t="str">
        <f>IF(PG!D503="","",PG!D503)</f>
        <v/>
      </c>
      <c r="R503" s="2"/>
      <c r="S503" s="2" t="str">
        <f>IF(PI_For!C503="","",PI_For!C503)</f>
        <v/>
      </c>
    </row>
    <row r="504" spans="2:19" ht="35.1" customHeight="1" thickTop="1" thickBot="1">
      <c r="B504" s="76" t="str">
        <f t="shared" si="15"/>
        <v/>
      </c>
      <c r="C504" s="35"/>
      <c r="D504" s="12"/>
      <c r="E504" s="12"/>
      <c r="F504" s="82"/>
      <c r="G504" s="36"/>
      <c r="H504" s="33"/>
      <c r="I504" s="12"/>
      <c r="J504" s="67"/>
      <c r="K504" s="43" t="str">
        <f>IFERROR(VLOOKUP(D504,PG!$D$7:$N$1006,11,FALSE),"")</f>
        <v/>
      </c>
      <c r="L504" s="42">
        <f t="shared" si="16"/>
        <v>0</v>
      </c>
      <c r="Q504" s="2" t="str">
        <f>IF(PG!D504="","",PG!D504)</f>
        <v/>
      </c>
      <c r="R504" s="2"/>
      <c r="S504" s="2" t="str">
        <f>IF(PI_For!C504="","",PI_For!C504)</f>
        <v/>
      </c>
    </row>
    <row r="505" spans="2:19" ht="35.1" customHeight="1" thickTop="1" thickBot="1">
      <c r="B505" s="76" t="str">
        <f t="shared" si="15"/>
        <v/>
      </c>
      <c r="C505" s="35"/>
      <c r="D505" s="12"/>
      <c r="E505" s="12"/>
      <c r="F505" s="82"/>
      <c r="G505" s="36"/>
      <c r="H505" s="33"/>
      <c r="I505" s="12"/>
      <c r="J505" s="67"/>
      <c r="K505" s="43" t="str">
        <f>IFERROR(VLOOKUP(D505,PG!$D$7:$N$1006,11,FALSE),"")</f>
        <v/>
      </c>
      <c r="L505" s="42">
        <f t="shared" si="16"/>
        <v>0</v>
      </c>
      <c r="Q505" s="2" t="str">
        <f>IF(PG!D505="","",PG!D505)</f>
        <v/>
      </c>
      <c r="R505" s="2"/>
      <c r="S505" s="2" t="str">
        <f>IF(PI_For!C505="","",PI_For!C505)</f>
        <v/>
      </c>
    </row>
    <row r="506" spans="2:19" ht="35.1" customHeight="1" thickTop="1" thickBot="1">
      <c r="B506" s="76" t="str">
        <f t="shared" si="15"/>
        <v/>
      </c>
      <c r="C506" s="35"/>
      <c r="D506" s="12"/>
      <c r="E506" s="12"/>
      <c r="F506" s="82"/>
      <c r="G506" s="36"/>
      <c r="H506" s="33"/>
      <c r="I506" s="12"/>
      <c r="J506" s="67"/>
      <c r="K506" s="43" t="str">
        <f>IFERROR(VLOOKUP(D506,PG!$D$7:$N$1006,11,FALSE),"")</f>
        <v/>
      </c>
      <c r="L506" s="42">
        <f t="shared" si="16"/>
        <v>0</v>
      </c>
      <c r="Q506" s="2" t="str">
        <f>IF(PG!D506="","",PG!D506)</f>
        <v/>
      </c>
      <c r="R506" s="2"/>
      <c r="S506" s="2" t="str">
        <f>IF(PI_For!C506="","",PI_For!C506)</f>
        <v/>
      </c>
    </row>
    <row r="507" spans="2:19" ht="35.1" customHeight="1" thickTop="1" thickBot="1">
      <c r="B507" s="76" t="str">
        <f t="shared" si="15"/>
        <v/>
      </c>
      <c r="C507" s="35"/>
      <c r="D507" s="12"/>
      <c r="E507" s="12"/>
      <c r="F507" s="82"/>
      <c r="G507" s="36"/>
      <c r="H507" s="33"/>
      <c r="I507" s="12"/>
      <c r="J507" s="67"/>
      <c r="K507" s="43" t="str">
        <f>IFERROR(VLOOKUP(D507,PG!$D$7:$N$1006,11,FALSE),"")</f>
        <v/>
      </c>
      <c r="L507" s="42">
        <f t="shared" si="16"/>
        <v>0</v>
      </c>
      <c r="Q507" s="2" t="str">
        <f>IF(PG!D507="","",PG!D507)</f>
        <v/>
      </c>
      <c r="R507" s="2"/>
      <c r="S507" s="2" t="str">
        <f>IF(PI_For!C507="","",PI_For!C507)</f>
        <v/>
      </c>
    </row>
    <row r="508" spans="2:19" ht="35.1" customHeight="1" thickTop="1" thickBot="1">
      <c r="B508" s="76" t="str">
        <f t="shared" si="15"/>
        <v/>
      </c>
      <c r="C508" s="35"/>
      <c r="D508" s="12"/>
      <c r="E508" s="12"/>
      <c r="F508" s="82"/>
      <c r="G508" s="36"/>
      <c r="H508" s="33"/>
      <c r="I508" s="12"/>
      <c r="J508" s="67"/>
      <c r="K508" s="43" t="str">
        <f>IFERROR(VLOOKUP(D508,PG!$D$7:$N$1006,11,FALSE),"")</f>
        <v/>
      </c>
      <c r="L508" s="42">
        <f t="shared" si="16"/>
        <v>0</v>
      </c>
      <c r="Q508" s="2" t="str">
        <f>IF(PG!D508="","",PG!D508)</f>
        <v/>
      </c>
      <c r="R508" s="2"/>
      <c r="S508" s="2" t="str">
        <f>IF(PI_For!C508="","",PI_For!C508)</f>
        <v/>
      </c>
    </row>
    <row r="509" spans="2:19" ht="35.1" customHeight="1" thickTop="1" thickBot="1">
      <c r="B509" s="76" t="str">
        <f t="shared" si="15"/>
        <v/>
      </c>
      <c r="C509" s="35"/>
      <c r="D509" s="12"/>
      <c r="E509" s="12"/>
      <c r="F509" s="82"/>
      <c r="G509" s="36"/>
      <c r="H509" s="33"/>
      <c r="I509" s="12"/>
      <c r="J509" s="67"/>
      <c r="K509" s="43" t="str">
        <f>IFERROR(VLOOKUP(D509,PG!$D$7:$N$1006,11,FALSE),"")</f>
        <v/>
      </c>
      <c r="L509" s="42">
        <f t="shared" si="16"/>
        <v>0</v>
      </c>
      <c r="Q509" s="2" t="str">
        <f>IF(PG!D509="","",PG!D509)</f>
        <v/>
      </c>
      <c r="R509" s="2"/>
      <c r="S509" s="2" t="str">
        <f>IF(PI_For!C509="","",PI_For!C509)</f>
        <v/>
      </c>
    </row>
    <row r="510" spans="2:19" ht="35.1" customHeight="1" thickTop="1" thickBot="1">
      <c r="B510" s="76" t="str">
        <f t="shared" si="15"/>
        <v/>
      </c>
      <c r="C510" s="35"/>
      <c r="D510" s="12"/>
      <c r="E510" s="12"/>
      <c r="F510" s="82"/>
      <c r="G510" s="36"/>
      <c r="H510" s="33"/>
      <c r="I510" s="12"/>
      <c r="J510" s="67"/>
      <c r="K510" s="43" t="str">
        <f>IFERROR(VLOOKUP(D510,PG!$D$7:$N$1006,11,FALSE),"")</f>
        <v/>
      </c>
      <c r="L510" s="42">
        <f t="shared" si="16"/>
        <v>0</v>
      </c>
      <c r="Q510" s="2" t="str">
        <f>IF(PG!D510="","",PG!D510)</f>
        <v/>
      </c>
      <c r="R510" s="2"/>
      <c r="S510" s="2" t="str">
        <f>IF(PI_For!C510="","",PI_For!C510)</f>
        <v/>
      </c>
    </row>
    <row r="511" spans="2:19" ht="35.1" customHeight="1" thickTop="1" thickBot="1">
      <c r="B511" s="76" t="str">
        <f t="shared" si="15"/>
        <v/>
      </c>
      <c r="C511" s="35"/>
      <c r="D511" s="12"/>
      <c r="E511" s="12"/>
      <c r="F511" s="82"/>
      <c r="G511" s="36"/>
      <c r="H511" s="33"/>
      <c r="I511" s="12"/>
      <c r="J511" s="67"/>
      <c r="K511" s="43" t="str">
        <f>IFERROR(VLOOKUP(D511,PG!$D$7:$N$1006,11,FALSE),"")</f>
        <v/>
      </c>
      <c r="L511" s="42">
        <f t="shared" si="16"/>
        <v>0</v>
      </c>
      <c r="Q511" s="2" t="str">
        <f>IF(PG!D511="","",PG!D511)</f>
        <v/>
      </c>
      <c r="R511" s="2"/>
      <c r="S511" s="2" t="str">
        <f>IF(PI_For!C511="","",PI_For!C511)</f>
        <v/>
      </c>
    </row>
    <row r="512" spans="2:19" ht="35.1" customHeight="1" thickTop="1" thickBot="1">
      <c r="B512" s="76" t="str">
        <f t="shared" si="15"/>
        <v/>
      </c>
      <c r="C512" s="35"/>
      <c r="D512" s="12"/>
      <c r="E512" s="12"/>
      <c r="F512" s="82"/>
      <c r="G512" s="36"/>
      <c r="H512" s="33"/>
      <c r="I512" s="12"/>
      <c r="J512" s="67"/>
      <c r="K512" s="43" t="str">
        <f>IFERROR(VLOOKUP(D512,PG!$D$7:$N$1006,11,FALSE),"")</f>
        <v/>
      </c>
      <c r="L512" s="42">
        <f t="shared" si="16"/>
        <v>0</v>
      </c>
      <c r="Q512" s="2" t="str">
        <f>IF(PG!D512="","",PG!D512)</f>
        <v/>
      </c>
      <c r="R512" s="2"/>
      <c r="S512" s="2" t="str">
        <f>IF(PI_For!C512="","",PI_For!C512)</f>
        <v/>
      </c>
    </row>
    <row r="513" spans="2:19" ht="35.1" customHeight="1" thickTop="1" thickBot="1">
      <c r="B513" s="76" t="str">
        <f t="shared" si="15"/>
        <v/>
      </c>
      <c r="C513" s="35"/>
      <c r="D513" s="12"/>
      <c r="E513" s="12"/>
      <c r="F513" s="82"/>
      <c r="G513" s="36"/>
      <c r="H513" s="33"/>
      <c r="I513" s="12"/>
      <c r="J513" s="67"/>
      <c r="K513" s="43" t="str">
        <f>IFERROR(VLOOKUP(D513,PG!$D$7:$N$1006,11,FALSE),"")</f>
        <v/>
      </c>
      <c r="L513" s="42">
        <f t="shared" si="16"/>
        <v>0</v>
      </c>
      <c r="Q513" s="2" t="str">
        <f>IF(PG!D513="","",PG!D513)</f>
        <v/>
      </c>
      <c r="R513" s="2"/>
      <c r="S513" s="2" t="str">
        <f>IF(PI_For!C513="","",PI_For!C513)</f>
        <v/>
      </c>
    </row>
    <row r="514" spans="2:19" ht="35.1" customHeight="1" thickTop="1" thickBot="1">
      <c r="B514" s="76" t="str">
        <f t="shared" si="15"/>
        <v/>
      </c>
      <c r="C514" s="35"/>
      <c r="D514" s="12"/>
      <c r="E514" s="12"/>
      <c r="F514" s="82"/>
      <c r="G514" s="36"/>
      <c r="H514" s="33"/>
      <c r="I514" s="12"/>
      <c r="J514" s="67"/>
      <c r="K514" s="43" t="str">
        <f>IFERROR(VLOOKUP(D514,PG!$D$7:$N$1006,11,FALSE),"")</f>
        <v/>
      </c>
      <c r="L514" s="42">
        <f t="shared" si="16"/>
        <v>0</v>
      </c>
      <c r="Q514" s="2" t="str">
        <f>IF(PG!D514="","",PG!D514)</f>
        <v/>
      </c>
      <c r="R514" s="2"/>
      <c r="S514" s="2" t="str">
        <f>IF(PI_For!C514="","",PI_For!C514)</f>
        <v/>
      </c>
    </row>
    <row r="515" spans="2:19" ht="35.1" customHeight="1" thickTop="1" thickBot="1">
      <c r="B515" s="76" t="str">
        <f t="shared" si="15"/>
        <v/>
      </c>
      <c r="C515" s="35"/>
      <c r="D515" s="12"/>
      <c r="E515" s="12"/>
      <c r="F515" s="82"/>
      <c r="G515" s="36"/>
      <c r="H515" s="33"/>
      <c r="I515" s="12"/>
      <c r="J515" s="67"/>
      <c r="K515" s="43" t="str">
        <f>IFERROR(VLOOKUP(D515,PG!$D$7:$N$1006,11,FALSE),"")</f>
        <v/>
      </c>
      <c r="L515" s="42">
        <f t="shared" si="16"/>
        <v>0</v>
      </c>
      <c r="Q515" s="2" t="str">
        <f>IF(PG!D515="","",PG!D515)</f>
        <v/>
      </c>
      <c r="R515" s="2"/>
      <c r="S515" s="2" t="str">
        <f>IF(PI_For!C515="","",PI_For!C515)</f>
        <v/>
      </c>
    </row>
    <row r="516" spans="2:19" ht="35.1" customHeight="1" thickTop="1" thickBot="1">
      <c r="B516" s="76" t="str">
        <f t="shared" si="15"/>
        <v/>
      </c>
      <c r="C516" s="35"/>
      <c r="D516" s="12"/>
      <c r="E516" s="12"/>
      <c r="F516" s="82"/>
      <c r="G516" s="36"/>
      <c r="H516" s="33"/>
      <c r="I516" s="12"/>
      <c r="J516" s="67"/>
      <c r="K516" s="43" t="str">
        <f>IFERROR(VLOOKUP(D516,PG!$D$7:$N$1006,11,FALSE),"")</f>
        <v/>
      </c>
      <c r="L516" s="42">
        <f t="shared" si="16"/>
        <v>0</v>
      </c>
      <c r="Q516" s="2" t="str">
        <f>IF(PG!D516="","",PG!D516)</f>
        <v/>
      </c>
      <c r="R516" s="2"/>
      <c r="S516" s="2" t="str">
        <f>IF(PI_For!C516="","",PI_For!C516)</f>
        <v/>
      </c>
    </row>
    <row r="517" spans="2:19" ht="35.1" customHeight="1" thickTop="1" thickBot="1">
      <c r="B517" s="76" t="str">
        <f t="shared" si="15"/>
        <v/>
      </c>
      <c r="C517" s="35"/>
      <c r="D517" s="12"/>
      <c r="E517" s="12"/>
      <c r="F517" s="82"/>
      <c r="G517" s="36"/>
      <c r="H517" s="33"/>
      <c r="I517" s="12"/>
      <c r="J517" s="67"/>
      <c r="K517" s="43" t="str">
        <f>IFERROR(VLOOKUP(D517,PG!$D$7:$N$1006,11,FALSE),"")</f>
        <v/>
      </c>
      <c r="L517" s="42">
        <f t="shared" si="16"/>
        <v>0</v>
      </c>
      <c r="Q517" s="2" t="str">
        <f>IF(PG!D517="","",PG!D517)</f>
        <v/>
      </c>
      <c r="R517" s="2"/>
      <c r="S517" s="2" t="str">
        <f>IF(PI_For!C517="","",PI_For!C517)</f>
        <v/>
      </c>
    </row>
    <row r="518" spans="2:19" ht="35.1" customHeight="1" thickTop="1" thickBot="1">
      <c r="B518" s="76" t="str">
        <f t="shared" si="15"/>
        <v/>
      </c>
      <c r="C518" s="35"/>
      <c r="D518" s="12"/>
      <c r="E518" s="12"/>
      <c r="F518" s="82"/>
      <c r="G518" s="36"/>
      <c r="H518" s="33"/>
      <c r="I518" s="12"/>
      <c r="J518" s="67"/>
      <c r="K518" s="43" t="str">
        <f>IFERROR(VLOOKUP(D518,PG!$D$7:$N$1006,11,FALSE),"")</f>
        <v/>
      </c>
      <c r="L518" s="42">
        <f t="shared" si="16"/>
        <v>0</v>
      </c>
      <c r="Q518" s="2" t="str">
        <f>IF(PG!D518="","",PG!D518)</f>
        <v/>
      </c>
      <c r="R518" s="2"/>
      <c r="S518" s="2" t="str">
        <f>IF(PI_For!C518="","",PI_For!C518)</f>
        <v/>
      </c>
    </row>
    <row r="519" spans="2:19" ht="35.1" customHeight="1" thickTop="1" thickBot="1">
      <c r="B519" s="76" t="str">
        <f t="shared" si="15"/>
        <v/>
      </c>
      <c r="C519" s="35"/>
      <c r="D519" s="12"/>
      <c r="E519" s="12"/>
      <c r="F519" s="82"/>
      <c r="G519" s="36"/>
      <c r="H519" s="33"/>
      <c r="I519" s="12"/>
      <c r="J519" s="67"/>
      <c r="K519" s="43" t="str">
        <f>IFERROR(VLOOKUP(D519,PG!$D$7:$N$1006,11,FALSE),"")</f>
        <v/>
      </c>
      <c r="L519" s="42">
        <f t="shared" si="16"/>
        <v>0</v>
      </c>
      <c r="Q519" s="2" t="str">
        <f>IF(PG!D519="","",PG!D519)</f>
        <v/>
      </c>
      <c r="R519" s="2"/>
      <c r="S519" s="2" t="str">
        <f>IF(PI_For!C519="","",PI_For!C519)</f>
        <v/>
      </c>
    </row>
    <row r="520" spans="2:19" ht="35.1" customHeight="1" thickTop="1" thickBot="1">
      <c r="B520" s="76" t="str">
        <f t="shared" ref="B520:B583" si="17">IF(C520="","",MONTH(C520))</f>
        <v/>
      </c>
      <c r="C520" s="35"/>
      <c r="D520" s="12"/>
      <c r="E520" s="12"/>
      <c r="F520" s="82"/>
      <c r="G520" s="36"/>
      <c r="H520" s="33"/>
      <c r="I520" s="12"/>
      <c r="J520" s="67"/>
      <c r="K520" s="43" t="str">
        <f>IFERROR(VLOOKUP(D520,PG!$D$7:$N$1006,11,FALSE),"")</f>
        <v/>
      </c>
      <c r="L520" s="42">
        <f t="shared" si="16"/>
        <v>0</v>
      </c>
      <c r="Q520" s="2" t="str">
        <f>IF(PG!D520="","",PG!D520)</f>
        <v/>
      </c>
      <c r="R520" s="2"/>
      <c r="S520" s="2" t="str">
        <f>IF(PI_For!C520="","",PI_For!C520)</f>
        <v/>
      </c>
    </row>
    <row r="521" spans="2:19" ht="35.1" customHeight="1" thickTop="1" thickBot="1">
      <c r="B521" s="76" t="str">
        <f t="shared" si="17"/>
        <v/>
      </c>
      <c r="C521" s="35"/>
      <c r="D521" s="12"/>
      <c r="E521" s="12"/>
      <c r="F521" s="82"/>
      <c r="G521" s="36"/>
      <c r="H521" s="33"/>
      <c r="I521" s="12"/>
      <c r="J521" s="67"/>
      <c r="K521" s="43" t="str">
        <f>IFERROR(VLOOKUP(D521,PG!$D$7:$N$1006,11,FALSE),"")</f>
        <v/>
      </c>
      <c r="L521" s="42">
        <f t="shared" si="16"/>
        <v>0</v>
      </c>
      <c r="Q521" s="2" t="str">
        <f>IF(PG!D521="","",PG!D521)</f>
        <v/>
      </c>
      <c r="R521" s="2"/>
      <c r="S521" s="2" t="str">
        <f>IF(PI_For!C521="","",PI_For!C521)</f>
        <v/>
      </c>
    </row>
    <row r="522" spans="2:19" ht="35.1" customHeight="1" thickTop="1" thickBot="1">
      <c r="B522" s="76" t="str">
        <f t="shared" si="17"/>
        <v/>
      </c>
      <c r="C522" s="35"/>
      <c r="D522" s="12"/>
      <c r="E522" s="12"/>
      <c r="F522" s="82"/>
      <c r="G522" s="36"/>
      <c r="H522" s="33"/>
      <c r="I522" s="12"/>
      <c r="J522" s="67"/>
      <c r="K522" s="43" t="str">
        <f>IFERROR(VLOOKUP(D522,PG!$D$7:$N$1006,11,FALSE),"")</f>
        <v/>
      </c>
      <c r="L522" s="42">
        <f t="shared" si="16"/>
        <v>0</v>
      </c>
      <c r="Q522" s="2" t="str">
        <f>IF(PG!D522="","",PG!D522)</f>
        <v/>
      </c>
      <c r="R522" s="2"/>
      <c r="S522" s="2" t="str">
        <f>IF(PI_For!C522="","",PI_For!C522)</f>
        <v/>
      </c>
    </row>
    <row r="523" spans="2:19" ht="35.1" customHeight="1" thickTop="1" thickBot="1">
      <c r="B523" s="76" t="str">
        <f t="shared" si="17"/>
        <v/>
      </c>
      <c r="C523" s="35"/>
      <c r="D523" s="12"/>
      <c r="E523" s="12"/>
      <c r="F523" s="82"/>
      <c r="G523" s="36"/>
      <c r="H523" s="33"/>
      <c r="I523" s="12"/>
      <c r="J523" s="67"/>
      <c r="K523" s="43" t="str">
        <f>IFERROR(VLOOKUP(D523,PG!$D$7:$N$1006,11,FALSE),"")</f>
        <v/>
      </c>
      <c r="L523" s="42">
        <f t="shared" si="16"/>
        <v>0</v>
      </c>
      <c r="Q523" s="2" t="str">
        <f>IF(PG!D523="","",PG!D523)</f>
        <v/>
      </c>
      <c r="R523" s="2"/>
      <c r="S523" s="2" t="str">
        <f>IF(PI_For!C523="","",PI_For!C523)</f>
        <v/>
      </c>
    </row>
    <row r="524" spans="2:19" ht="35.1" customHeight="1" thickTop="1" thickBot="1">
      <c r="B524" s="76" t="str">
        <f t="shared" si="17"/>
        <v/>
      </c>
      <c r="C524" s="35"/>
      <c r="D524" s="12"/>
      <c r="E524" s="12"/>
      <c r="F524" s="82"/>
      <c r="G524" s="36"/>
      <c r="H524" s="33"/>
      <c r="I524" s="12"/>
      <c r="J524" s="67"/>
      <c r="K524" s="43" t="str">
        <f>IFERROR(VLOOKUP(D524,PG!$D$7:$N$1006,11,FALSE),"")</f>
        <v/>
      </c>
      <c r="L524" s="42">
        <f t="shared" si="16"/>
        <v>0</v>
      </c>
      <c r="Q524" s="2" t="str">
        <f>IF(PG!D524="","",PG!D524)</f>
        <v/>
      </c>
      <c r="R524" s="2"/>
      <c r="S524" s="2" t="str">
        <f>IF(PI_For!C524="","",PI_For!C524)</f>
        <v/>
      </c>
    </row>
    <row r="525" spans="2:19" ht="35.1" customHeight="1" thickTop="1" thickBot="1">
      <c r="B525" s="76" t="str">
        <f t="shared" si="17"/>
        <v/>
      </c>
      <c r="C525" s="35"/>
      <c r="D525" s="12"/>
      <c r="E525" s="12"/>
      <c r="F525" s="82"/>
      <c r="G525" s="36"/>
      <c r="H525" s="33"/>
      <c r="I525" s="12"/>
      <c r="J525" s="67"/>
      <c r="K525" s="43" t="str">
        <f>IFERROR(VLOOKUP(D525,PG!$D$7:$N$1006,11,FALSE),"")</f>
        <v/>
      </c>
      <c r="L525" s="42">
        <f t="shared" si="16"/>
        <v>0</v>
      </c>
      <c r="Q525" s="2" t="str">
        <f>IF(PG!D525="","",PG!D525)</f>
        <v/>
      </c>
      <c r="R525" s="2"/>
      <c r="S525" s="2" t="str">
        <f>IF(PI_For!C525="","",PI_For!C525)</f>
        <v/>
      </c>
    </row>
    <row r="526" spans="2:19" ht="35.1" customHeight="1" thickTop="1" thickBot="1">
      <c r="B526" s="76" t="str">
        <f t="shared" si="17"/>
        <v/>
      </c>
      <c r="C526" s="35"/>
      <c r="D526" s="12"/>
      <c r="E526" s="12"/>
      <c r="F526" s="82"/>
      <c r="G526" s="36"/>
      <c r="H526" s="33"/>
      <c r="I526" s="12"/>
      <c r="J526" s="67"/>
      <c r="K526" s="43" t="str">
        <f>IFERROR(VLOOKUP(D526,PG!$D$7:$N$1006,11,FALSE),"")</f>
        <v/>
      </c>
      <c r="L526" s="42">
        <f t="shared" si="16"/>
        <v>0</v>
      </c>
      <c r="Q526" s="2" t="str">
        <f>IF(PG!D526="","",PG!D526)</f>
        <v/>
      </c>
      <c r="R526" s="2"/>
      <c r="S526" s="2" t="str">
        <f>IF(PI_For!C526="","",PI_For!C526)</f>
        <v/>
      </c>
    </row>
    <row r="527" spans="2:19" ht="35.1" customHeight="1" thickTop="1" thickBot="1">
      <c r="B527" s="76" t="str">
        <f t="shared" si="17"/>
        <v/>
      </c>
      <c r="C527" s="35"/>
      <c r="D527" s="12"/>
      <c r="E527" s="12"/>
      <c r="F527" s="82"/>
      <c r="G527" s="36"/>
      <c r="H527" s="33"/>
      <c r="I527" s="12"/>
      <c r="J527" s="67"/>
      <c r="K527" s="43" t="str">
        <f>IFERROR(VLOOKUP(D527,PG!$D$7:$N$1006,11,FALSE),"")</f>
        <v/>
      </c>
      <c r="L527" s="42">
        <f t="shared" si="16"/>
        <v>0</v>
      </c>
      <c r="Q527" s="2" t="str">
        <f>IF(PG!D527="","",PG!D527)</f>
        <v/>
      </c>
      <c r="R527" s="2"/>
      <c r="S527" s="2" t="str">
        <f>IF(PI_For!C527="","",PI_For!C527)</f>
        <v/>
      </c>
    </row>
    <row r="528" spans="2:19" ht="35.1" customHeight="1" thickTop="1" thickBot="1">
      <c r="B528" s="76" t="str">
        <f t="shared" si="17"/>
        <v/>
      </c>
      <c r="C528" s="35"/>
      <c r="D528" s="12"/>
      <c r="E528" s="12"/>
      <c r="F528" s="82"/>
      <c r="G528" s="36"/>
      <c r="H528" s="33"/>
      <c r="I528" s="12"/>
      <c r="J528" s="67"/>
      <c r="K528" s="43" t="str">
        <f>IFERROR(VLOOKUP(D528,PG!$D$7:$N$1006,11,FALSE),"")</f>
        <v/>
      </c>
      <c r="L528" s="42">
        <f t="shared" si="16"/>
        <v>0</v>
      </c>
      <c r="Q528" s="2" t="str">
        <f>IF(PG!D528="","",PG!D528)</f>
        <v/>
      </c>
      <c r="R528" s="2"/>
      <c r="S528" s="2" t="str">
        <f>IF(PI_For!C528="","",PI_For!C528)</f>
        <v/>
      </c>
    </row>
    <row r="529" spans="2:19" ht="35.1" customHeight="1" thickTop="1" thickBot="1">
      <c r="B529" s="76" t="str">
        <f t="shared" si="17"/>
        <v/>
      </c>
      <c r="C529" s="35"/>
      <c r="D529" s="12"/>
      <c r="E529" s="12"/>
      <c r="F529" s="82"/>
      <c r="G529" s="36"/>
      <c r="H529" s="33"/>
      <c r="I529" s="12"/>
      <c r="J529" s="67"/>
      <c r="K529" s="43" t="str">
        <f>IFERROR(VLOOKUP(D529,PG!$D$7:$N$1006,11,FALSE),"")</f>
        <v/>
      </c>
      <c r="L529" s="42">
        <f t="shared" si="16"/>
        <v>0</v>
      </c>
      <c r="Q529" s="2" t="str">
        <f>IF(PG!D529="","",PG!D529)</f>
        <v/>
      </c>
      <c r="R529" s="2"/>
      <c r="S529" s="2" t="str">
        <f>IF(PI_For!C529="","",PI_For!C529)</f>
        <v/>
      </c>
    </row>
    <row r="530" spans="2:19" ht="35.1" customHeight="1" thickTop="1" thickBot="1">
      <c r="B530" s="76" t="str">
        <f t="shared" si="17"/>
        <v/>
      </c>
      <c r="C530" s="35"/>
      <c r="D530" s="12"/>
      <c r="E530" s="12"/>
      <c r="F530" s="82"/>
      <c r="G530" s="36"/>
      <c r="H530" s="33"/>
      <c r="I530" s="12"/>
      <c r="J530" s="67"/>
      <c r="K530" s="43" t="str">
        <f>IFERROR(VLOOKUP(D530,PG!$D$7:$N$1006,11,FALSE),"")</f>
        <v/>
      </c>
      <c r="L530" s="42">
        <f t="shared" ref="L530:L593" si="18">IFERROR(G530*H530,0)</f>
        <v>0</v>
      </c>
      <c r="Q530" s="2" t="str">
        <f>IF(PG!D530="","",PG!D530)</f>
        <v/>
      </c>
      <c r="R530" s="2"/>
      <c r="S530" s="2" t="str">
        <f>IF(PI_For!C530="","",PI_For!C530)</f>
        <v/>
      </c>
    </row>
    <row r="531" spans="2:19" ht="35.1" customHeight="1" thickTop="1" thickBot="1">
      <c r="B531" s="76" t="str">
        <f t="shared" si="17"/>
        <v/>
      </c>
      <c r="C531" s="35"/>
      <c r="D531" s="12"/>
      <c r="E531" s="12"/>
      <c r="F531" s="82"/>
      <c r="G531" s="36"/>
      <c r="H531" s="33"/>
      <c r="I531" s="12"/>
      <c r="J531" s="67"/>
      <c r="K531" s="43" t="str">
        <f>IFERROR(VLOOKUP(D531,PG!$D$7:$N$1006,11,FALSE),"")</f>
        <v/>
      </c>
      <c r="L531" s="42">
        <f t="shared" si="18"/>
        <v>0</v>
      </c>
      <c r="Q531" s="2" t="str">
        <f>IF(PG!D531="","",PG!D531)</f>
        <v/>
      </c>
      <c r="R531" s="2"/>
      <c r="S531" s="2" t="str">
        <f>IF(PI_For!C531="","",PI_For!C531)</f>
        <v/>
      </c>
    </row>
    <row r="532" spans="2:19" ht="35.1" customHeight="1" thickTop="1" thickBot="1">
      <c r="B532" s="76" t="str">
        <f t="shared" si="17"/>
        <v/>
      </c>
      <c r="C532" s="35"/>
      <c r="D532" s="12"/>
      <c r="E532" s="12"/>
      <c r="F532" s="82"/>
      <c r="G532" s="36"/>
      <c r="H532" s="33"/>
      <c r="I532" s="12"/>
      <c r="J532" s="67"/>
      <c r="K532" s="43" t="str">
        <f>IFERROR(VLOOKUP(D532,PG!$D$7:$N$1006,11,FALSE),"")</f>
        <v/>
      </c>
      <c r="L532" s="42">
        <f t="shared" si="18"/>
        <v>0</v>
      </c>
      <c r="Q532" s="2" t="str">
        <f>IF(PG!D532="","",PG!D532)</f>
        <v/>
      </c>
      <c r="R532" s="2"/>
      <c r="S532" s="2" t="str">
        <f>IF(PI_For!C532="","",PI_For!C532)</f>
        <v/>
      </c>
    </row>
    <row r="533" spans="2:19" ht="35.1" customHeight="1" thickTop="1" thickBot="1">
      <c r="B533" s="76" t="str">
        <f t="shared" si="17"/>
        <v/>
      </c>
      <c r="C533" s="35"/>
      <c r="D533" s="12"/>
      <c r="E533" s="12"/>
      <c r="F533" s="82"/>
      <c r="G533" s="36"/>
      <c r="H533" s="33"/>
      <c r="I533" s="12"/>
      <c r="J533" s="67"/>
      <c r="K533" s="43" t="str">
        <f>IFERROR(VLOOKUP(D533,PG!$D$7:$N$1006,11,FALSE),"")</f>
        <v/>
      </c>
      <c r="L533" s="42">
        <f t="shared" si="18"/>
        <v>0</v>
      </c>
      <c r="Q533" s="2" t="str">
        <f>IF(PG!D533="","",PG!D533)</f>
        <v/>
      </c>
      <c r="R533" s="2"/>
      <c r="S533" s="2" t="str">
        <f>IF(PI_For!C533="","",PI_For!C533)</f>
        <v/>
      </c>
    </row>
    <row r="534" spans="2:19" ht="35.1" customHeight="1" thickTop="1" thickBot="1">
      <c r="B534" s="76" t="str">
        <f t="shared" si="17"/>
        <v/>
      </c>
      <c r="C534" s="35"/>
      <c r="D534" s="12"/>
      <c r="E534" s="12"/>
      <c r="F534" s="82"/>
      <c r="G534" s="36"/>
      <c r="H534" s="33"/>
      <c r="I534" s="12"/>
      <c r="J534" s="67"/>
      <c r="K534" s="43" t="str">
        <f>IFERROR(VLOOKUP(D534,PG!$D$7:$N$1006,11,FALSE),"")</f>
        <v/>
      </c>
      <c r="L534" s="42">
        <f t="shared" si="18"/>
        <v>0</v>
      </c>
      <c r="Q534" s="2" t="str">
        <f>IF(PG!D534="","",PG!D534)</f>
        <v/>
      </c>
      <c r="R534" s="2"/>
      <c r="S534" s="2" t="str">
        <f>IF(PI_For!C534="","",PI_For!C534)</f>
        <v/>
      </c>
    </row>
    <row r="535" spans="2:19" ht="35.1" customHeight="1" thickTop="1" thickBot="1">
      <c r="B535" s="76" t="str">
        <f t="shared" si="17"/>
        <v/>
      </c>
      <c r="C535" s="35"/>
      <c r="D535" s="12"/>
      <c r="E535" s="12"/>
      <c r="F535" s="82"/>
      <c r="G535" s="36"/>
      <c r="H535" s="33"/>
      <c r="I535" s="12"/>
      <c r="J535" s="67"/>
      <c r="K535" s="43" t="str">
        <f>IFERROR(VLOOKUP(D535,PG!$D$7:$N$1006,11,FALSE),"")</f>
        <v/>
      </c>
      <c r="L535" s="42">
        <f t="shared" si="18"/>
        <v>0</v>
      </c>
      <c r="Q535" s="2" t="str">
        <f>IF(PG!D535="","",PG!D535)</f>
        <v/>
      </c>
      <c r="R535" s="2"/>
      <c r="S535" s="2" t="str">
        <f>IF(PI_For!C535="","",PI_For!C535)</f>
        <v/>
      </c>
    </row>
    <row r="536" spans="2:19" ht="35.1" customHeight="1" thickTop="1" thickBot="1">
      <c r="B536" s="76" t="str">
        <f t="shared" si="17"/>
        <v/>
      </c>
      <c r="C536" s="35"/>
      <c r="D536" s="12"/>
      <c r="E536" s="12"/>
      <c r="F536" s="82"/>
      <c r="G536" s="36"/>
      <c r="H536" s="33"/>
      <c r="I536" s="12"/>
      <c r="J536" s="67"/>
      <c r="K536" s="43" t="str">
        <f>IFERROR(VLOOKUP(D536,PG!$D$7:$N$1006,11,FALSE),"")</f>
        <v/>
      </c>
      <c r="L536" s="42">
        <f t="shared" si="18"/>
        <v>0</v>
      </c>
      <c r="Q536" s="2" t="str">
        <f>IF(PG!D536="","",PG!D536)</f>
        <v/>
      </c>
      <c r="R536" s="2"/>
      <c r="S536" s="2" t="str">
        <f>IF(PI_For!C536="","",PI_For!C536)</f>
        <v/>
      </c>
    </row>
    <row r="537" spans="2:19" ht="35.1" customHeight="1" thickTop="1" thickBot="1">
      <c r="B537" s="76" t="str">
        <f t="shared" si="17"/>
        <v/>
      </c>
      <c r="C537" s="35"/>
      <c r="D537" s="12"/>
      <c r="E537" s="12"/>
      <c r="F537" s="82"/>
      <c r="G537" s="36"/>
      <c r="H537" s="33"/>
      <c r="I537" s="12"/>
      <c r="J537" s="67"/>
      <c r="K537" s="43" t="str">
        <f>IFERROR(VLOOKUP(D537,PG!$D$7:$N$1006,11,FALSE),"")</f>
        <v/>
      </c>
      <c r="L537" s="42">
        <f t="shared" si="18"/>
        <v>0</v>
      </c>
      <c r="Q537" s="2" t="str">
        <f>IF(PG!D537="","",PG!D537)</f>
        <v/>
      </c>
      <c r="R537" s="2"/>
      <c r="S537" s="2" t="str">
        <f>IF(PI_For!C537="","",PI_For!C537)</f>
        <v/>
      </c>
    </row>
    <row r="538" spans="2:19" ht="35.1" customHeight="1" thickTop="1" thickBot="1">
      <c r="B538" s="76" t="str">
        <f t="shared" si="17"/>
        <v/>
      </c>
      <c r="C538" s="35"/>
      <c r="D538" s="12"/>
      <c r="E538" s="12"/>
      <c r="F538" s="82"/>
      <c r="G538" s="36"/>
      <c r="H538" s="33"/>
      <c r="I538" s="12"/>
      <c r="J538" s="67"/>
      <c r="K538" s="43" t="str">
        <f>IFERROR(VLOOKUP(D538,PG!$D$7:$N$1006,11,FALSE),"")</f>
        <v/>
      </c>
      <c r="L538" s="42">
        <f t="shared" si="18"/>
        <v>0</v>
      </c>
      <c r="Q538" s="2" t="str">
        <f>IF(PG!D538="","",PG!D538)</f>
        <v/>
      </c>
      <c r="R538" s="2"/>
      <c r="S538" s="2" t="str">
        <f>IF(PI_For!C538="","",PI_For!C538)</f>
        <v/>
      </c>
    </row>
    <row r="539" spans="2:19" ht="35.1" customHeight="1" thickTop="1" thickBot="1">
      <c r="B539" s="76" t="str">
        <f t="shared" si="17"/>
        <v/>
      </c>
      <c r="C539" s="35"/>
      <c r="D539" s="12"/>
      <c r="E539" s="12"/>
      <c r="F539" s="82"/>
      <c r="G539" s="36"/>
      <c r="H539" s="33"/>
      <c r="I539" s="12"/>
      <c r="J539" s="67"/>
      <c r="K539" s="43" t="str">
        <f>IFERROR(VLOOKUP(D539,PG!$D$7:$N$1006,11,FALSE),"")</f>
        <v/>
      </c>
      <c r="L539" s="42">
        <f t="shared" si="18"/>
        <v>0</v>
      </c>
      <c r="Q539" s="2" t="str">
        <f>IF(PG!D539="","",PG!D539)</f>
        <v/>
      </c>
      <c r="R539" s="2"/>
      <c r="S539" s="2" t="str">
        <f>IF(PI_For!C539="","",PI_For!C539)</f>
        <v/>
      </c>
    </row>
    <row r="540" spans="2:19" ht="35.1" customHeight="1" thickTop="1" thickBot="1">
      <c r="B540" s="76" t="str">
        <f t="shared" si="17"/>
        <v/>
      </c>
      <c r="C540" s="35"/>
      <c r="D540" s="12"/>
      <c r="E540" s="12"/>
      <c r="F540" s="82"/>
      <c r="G540" s="36"/>
      <c r="H540" s="33"/>
      <c r="I540" s="12"/>
      <c r="J540" s="67"/>
      <c r="K540" s="43" t="str">
        <f>IFERROR(VLOOKUP(D540,PG!$D$7:$N$1006,11,FALSE),"")</f>
        <v/>
      </c>
      <c r="L540" s="42">
        <f t="shared" si="18"/>
        <v>0</v>
      </c>
      <c r="Q540" s="2" t="str">
        <f>IF(PG!D540="","",PG!D540)</f>
        <v/>
      </c>
      <c r="R540" s="2"/>
      <c r="S540" s="2" t="str">
        <f>IF(PI_For!C540="","",PI_For!C540)</f>
        <v/>
      </c>
    </row>
    <row r="541" spans="2:19" ht="35.1" customHeight="1" thickTop="1" thickBot="1">
      <c r="B541" s="76" t="str">
        <f t="shared" si="17"/>
        <v/>
      </c>
      <c r="C541" s="35"/>
      <c r="D541" s="12"/>
      <c r="E541" s="12"/>
      <c r="F541" s="82"/>
      <c r="G541" s="36"/>
      <c r="H541" s="33"/>
      <c r="I541" s="12"/>
      <c r="J541" s="67"/>
      <c r="K541" s="43" t="str">
        <f>IFERROR(VLOOKUP(D541,PG!$D$7:$N$1006,11,FALSE),"")</f>
        <v/>
      </c>
      <c r="L541" s="42">
        <f t="shared" si="18"/>
        <v>0</v>
      </c>
      <c r="Q541" s="2" t="str">
        <f>IF(PG!D541="","",PG!D541)</f>
        <v/>
      </c>
      <c r="R541" s="2"/>
      <c r="S541" s="2" t="str">
        <f>IF(PI_For!C541="","",PI_For!C541)</f>
        <v/>
      </c>
    </row>
    <row r="542" spans="2:19" ht="35.1" customHeight="1" thickTop="1" thickBot="1">
      <c r="B542" s="76" t="str">
        <f t="shared" si="17"/>
        <v/>
      </c>
      <c r="C542" s="35"/>
      <c r="D542" s="12"/>
      <c r="E542" s="12"/>
      <c r="F542" s="82"/>
      <c r="G542" s="36"/>
      <c r="H542" s="33"/>
      <c r="I542" s="12"/>
      <c r="J542" s="67"/>
      <c r="K542" s="43" t="str">
        <f>IFERROR(VLOOKUP(D542,PG!$D$7:$N$1006,11,FALSE),"")</f>
        <v/>
      </c>
      <c r="L542" s="42">
        <f t="shared" si="18"/>
        <v>0</v>
      </c>
      <c r="Q542" s="2" t="str">
        <f>IF(PG!D542="","",PG!D542)</f>
        <v/>
      </c>
      <c r="R542" s="2"/>
      <c r="S542" s="2" t="str">
        <f>IF(PI_For!C542="","",PI_For!C542)</f>
        <v/>
      </c>
    </row>
    <row r="543" spans="2:19" ht="35.1" customHeight="1" thickTop="1" thickBot="1">
      <c r="B543" s="76" t="str">
        <f t="shared" si="17"/>
        <v/>
      </c>
      <c r="C543" s="35"/>
      <c r="D543" s="12"/>
      <c r="E543" s="12"/>
      <c r="F543" s="82"/>
      <c r="G543" s="36"/>
      <c r="H543" s="33"/>
      <c r="I543" s="12"/>
      <c r="J543" s="67"/>
      <c r="K543" s="43" t="str">
        <f>IFERROR(VLOOKUP(D543,PG!$D$7:$N$1006,11,FALSE),"")</f>
        <v/>
      </c>
      <c r="L543" s="42">
        <f t="shared" si="18"/>
        <v>0</v>
      </c>
      <c r="Q543" s="2" t="str">
        <f>IF(PG!D543="","",PG!D543)</f>
        <v/>
      </c>
      <c r="R543" s="2"/>
      <c r="S543" s="2" t="str">
        <f>IF(PI_For!C543="","",PI_For!C543)</f>
        <v/>
      </c>
    </row>
    <row r="544" spans="2:19" ht="35.1" customHeight="1" thickTop="1" thickBot="1">
      <c r="B544" s="76" t="str">
        <f t="shared" si="17"/>
        <v/>
      </c>
      <c r="C544" s="35"/>
      <c r="D544" s="12"/>
      <c r="E544" s="12"/>
      <c r="F544" s="82"/>
      <c r="G544" s="36"/>
      <c r="H544" s="33"/>
      <c r="I544" s="12"/>
      <c r="J544" s="67"/>
      <c r="K544" s="43" t="str">
        <f>IFERROR(VLOOKUP(D544,PG!$D$7:$N$1006,11,FALSE),"")</f>
        <v/>
      </c>
      <c r="L544" s="42">
        <f t="shared" si="18"/>
        <v>0</v>
      </c>
      <c r="Q544" s="2" t="str">
        <f>IF(PG!D544="","",PG!D544)</f>
        <v/>
      </c>
      <c r="R544" s="2"/>
      <c r="S544" s="2" t="str">
        <f>IF(PI_For!C544="","",PI_For!C544)</f>
        <v/>
      </c>
    </row>
    <row r="545" spans="2:19" ht="35.1" customHeight="1" thickTop="1" thickBot="1">
      <c r="B545" s="76" t="str">
        <f t="shared" si="17"/>
        <v/>
      </c>
      <c r="C545" s="35"/>
      <c r="D545" s="12"/>
      <c r="E545" s="12"/>
      <c r="F545" s="82"/>
      <c r="G545" s="36"/>
      <c r="H545" s="33"/>
      <c r="I545" s="12"/>
      <c r="J545" s="67"/>
      <c r="K545" s="43" t="str">
        <f>IFERROR(VLOOKUP(D545,PG!$D$7:$N$1006,11,FALSE),"")</f>
        <v/>
      </c>
      <c r="L545" s="42">
        <f t="shared" si="18"/>
        <v>0</v>
      </c>
      <c r="Q545" s="2" t="str">
        <f>IF(PG!D545="","",PG!D545)</f>
        <v/>
      </c>
      <c r="R545" s="2"/>
      <c r="S545" s="2" t="str">
        <f>IF(PI_For!C545="","",PI_For!C545)</f>
        <v/>
      </c>
    </row>
    <row r="546" spans="2:19" ht="35.1" customHeight="1" thickTop="1" thickBot="1">
      <c r="B546" s="76" t="str">
        <f t="shared" si="17"/>
        <v/>
      </c>
      <c r="C546" s="35"/>
      <c r="D546" s="12"/>
      <c r="E546" s="12"/>
      <c r="F546" s="82"/>
      <c r="G546" s="36"/>
      <c r="H546" s="33"/>
      <c r="I546" s="12"/>
      <c r="J546" s="67"/>
      <c r="K546" s="43" t="str">
        <f>IFERROR(VLOOKUP(D546,PG!$D$7:$N$1006,11,FALSE),"")</f>
        <v/>
      </c>
      <c r="L546" s="42">
        <f t="shared" si="18"/>
        <v>0</v>
      </c>
      <c r="Q546" s="2" t="str">
        <f>IF(PG!D546="","",PG!D546)</f>
        <v/>
      </c>
      <c r="R546" s="2"/>
      <c r="S546" s="2" t="str">
        <f>IF(PI_For!C546="","",PI_For!C546)</f>
        <v/>
      </c>
    </row>
    <row r="547" spans="2:19" ht="35.1" customHeight="1" thickTop="1" thickBot="1">
      <c r="B547" s="76" t="str">
        <f t="shared" si="17"/>
        <v/>
      </c>
      <c r="C547" s="35"/>
      <c r="D547" s="12"/>
      <c r="E547" s="12"/>
      <c r="F547" s="82"/>
      <c r="G547" s="36"/>
      <c r="H547" s="33"/>
      <c r="I547" s="12"/>
      <c r="J547" s="67"/>
      <c r="K547" s="43" t="str">
        <f>IFERROR(VLOOKUP(D547,PG!$D$7:$N$1006,11,FALSE),"")</f>
        <v/>
      </c>
      <c r="L547" s="42">
        <f t="shared" si="18"/>
        <v>0</v>
      </c>
      <c r="Q547" s="2" t="str">
        <f>IF(PG!D547="","",PG!D547)</f>
        <v/>
      </c>
      <c r="R547" s="2"/>
      <c r="S547" s="2" t="str">
        <f>IF(PI_For!C547="","",PI_For!C547)</f>
        <v/>
      </c>
    </row>
    <row r="548" spans="2:19" ht="35.1" customHeight="1" thickTop="1" thickBot="1">
      <c r="B548" s="76" t="str">
        <f t="shared" si="17"/>
        <v/>
      </c>
      <c r="C548" s="35"/>
      <c r="D548" s="12"/>
      <c r="E548" s="12"/>
      <c r="F548" s="82"/>
      <c r="G548" s="36"/>
      <c r="H548" s="33"/>
      <c r="I548" s="12"/>
      <c r="J548" s="67"/>
      <c r="K548" s="43" t="str">
        <f>IFERROR(VLOOKUP(D548,PG!$D$7:$N$1006,11,FALSE),"")</f>
        <v/>
      </c>
      <c r="L548" s="42">
        <f t="shared" si="18"/>
        <v>0</v>
      </c>
      <c r="Q548" s="2" t="str">
        <f>IF(PG!D548="","",PG!D548)</f>
        <v/>
      </c>
      <c r="R548" s="2"/>
      <c r="S548" s="2" t="str">
        <f>IF(PI_For!C548="","",PI_For!C548)</f>
        <v/>
      </c>
    </row>
    <row r="549" spans="2:19" ht="35.1" customHeight="1" thickTop="1" thickBot="1">
      <c r="B549" s="76" t="str">
        <f t="shared" si="17"/>
        <v/>
      </c>
      <c r="C549" s="35"/>
      <c r="D549" s="12"/>
      <c r="E549" s="12"/>
      <c r="F549" s="82"/>
      <c r="G549" s="36"/>
      <c r="H549" s="33"/>
      <c r="I549" s="12"/>
      <c r="J549" s="67"/>
      <c r="K549" s="43" t="str">
        <f>IFERROR(VLOOKUP(D549,PG!$D$7:$N$1006,11,FALSE),"")</f>
        <v/>
      </c>
      <c r="L549" s="42">
        <f t="shared" si="18"/>
        <v>0</v>
      </c>
      <c r="Q549" s="2" t="str">
        <f>IF(PG!D549="","",PG!D549)</f>
        <v/>
      </c>
      <c r="R549" s="2"/>
      <c r="S549" s="2" t="str">
        <f>IF(PI_For!C549="","",PI_For!C549)</f>
        <v/>
      </c>
    </row>
    <row r="550" spans="2:19" ht="35.1" customHeight="1" thickTop="1" thickBot="1">
      <c r="B550" s="76" t="str">
        <f t="shared" si="17"/>
        <v/>
      </c>
      <c r="C550" s="35"/>
      <c r="D550" s="12"/>
      <c r="E550" s="12"/>
      <c r="F550" s="82"/>
      <c r="G550" s="36"/>
      <c r="H550" s="33"/>
      <c r="I550" s="12"/>
      <c r="J550" s="67"/>
      <c r="K550" s="43" t="str">
        <f>IFERROR(VLOOKUP(D550,PG!$D$7:$N$1006,11,FALSE),"")</f>
        <v/>
      </c>
      <c r="L550" s="42">
        <f t="shared" si="18"/>
        <v>0</v>
      </c>
      <c r="Q550" s="2" t="str">
        <f>IF(PG!D550="","",PG!D550)</f>
        <v/>
      </c>
      <c r="R550" s="2"/>
      <c r="S550" s="2" t="str">
        <f>IF(PI_For!C550="","",PI_For!C550)</f>
        <v/>
      </c>
    </row>
    <row r="551" spans="2:19" ht="35.1" customHeight="1" thickTop="1" thickBot="1">
      <c r="B551" s="76" t="str">
        <f t="shared" si="17"/>
        <v/>
      </c>
      <c r="C551" s="35"/>
      <c r="D551" s="12"/>
      <c r="E551" s="12"/>
      <c r="F551" s="82"/>
      <c r="G551" s="36"/>
      <c r="H551" s="33"/>
      <c r="I551" s="12"/>
      <c r="J551" s="67"/>
      <c r="K551" s="43" t="str">
        <f>IFERROR(VLOOKUP(D551,PG!$D$7:$N$1006,11,FALSE),"")</f>
        <v/>
      </c>
      <c r="L551" s="42">
        <f t="shared" si="18"/>
        <v>0</v>
      </c>
      <c r="Q551" s="2" t="str">
        <f>IF(PG!D551="","",PG!D551)</f>
        <v/>
      </c>
      <c r="R551" s="2"/>
      <c r="S551" s="2" t="str">
        <f>IF(PI_For!C551="","",PI_For!C551)</f>
        <v/>
      </c>
    </row>
    <row r="552" spans="2:19" ht="35.1" customHeight="1" thickTop="1" thickBot="1">
      <c r="B552" s="76" t="str">
        <f t="shared" si="17"/>
        <v/>
      </c>
      <c r="C552" s="35"/>
      <c r="D552" s="12"/>
      <c r="E552" s="12"/>
      <c r="F552" s="82"/>
      <c r="G552" s="36"/>
      <c r="H552" s="33"/>
      <c r="I552" s="12"/>
      <c r="J552" s="67"/>
      <c r="K552" s="43" t="str">
        <f>IFERROR(VLOOKUP(D552,PG!$D$7:$N$1006,11,FALSE),"")</f>
        <v/>
      </c>
      <c r="L552" s="42">
        <f t="shared" si="18"/>
        <v>0</v>
      </c>
      <c r="Q552" s="2" t="str">
        <f>IF(PG!D552="","",PG!D552)</f>
        <v/>
      </c>
      <c r="R552" s="2"/>
      <c r="S552" s="2" t="str">
        <f>IF(PI_For!C552="","",PI_For!C552)</f>
        <v/>
      </c>
    </row>
    <row r="553" spans="2:19" ht="35.1" customHeight="1" thickTop="1" thickBot="1">
      <c r="B553" s="76" t="str">
        <f t="shared" si="17"/>
        <v/>
      </c>
      <c r="C553" s="35"/>
      <c r="D553" s="12"/>
      <c r="E553" s="12"/>
      <c r="F553" s="82"/>
      <c r="G553" s="36"/>
      <c r="H553" s="33"/>
      <c r="I553" s="12"/>
      <c r="J553" s="67"/>
      <c r="K553" s="43" t="str">
        <f>IFERROR(VLOOKUP(D553,PG!$D$7:$N$1006,11,FALSE),"")</f>
        <v/>
      </c>
      <c r="L553" s="42">
        <f t="shared" si="18"/>
        <v>0</v>
      </c>
      <c r="Q553" s="2" t="str">
        <f>IF(PG!D553="","",PG!D553)</f>
        <v/>
      </c>
      <c r="R553" s="2"/>
      <c r="S553" s="2" t="str">
        <f>IF(PI_For!C553="","",PI_For!C553)</f>
        <v/>
      </c>
    </row>
    <row r="554" spans="2:19" ht="35.1" customHeight="1" thickTop="1" thickBot="1">
      <c r="B554" s="76" t="str">
        <f t="shared" si="17"/>
        <v/>
      </c>
      <c r="C554" s="35"/>
      <c r="D554" s="12"/>
      <c r="E554" s="12"/>
      <c r="F554" s="82"/>
      <c r="G554" s="36"/>
      <c r="H554" s="33"/>
      <c r="I554" s="12"/>
      <c r="J554" s="67"/>
      <c r="K554" s="43" t="str">
        <f>IFERROR(VLOOKUP(D554,PG!$D$7:$N$1006,11,FALSE),"")</f>
        <v/>
      </c>
      <c r="L554" s="42">
        <f t="shared" si="18"/>
        <v>0</v>
      </c>
      <c r="Q554" s="2" t="str">
        <f>IF(PG!D554="","",PG!D554)</f>
        <v/>
      </c>
      <c r="R554" s="2"/>
      <c r="S554" s="2" t="str">
        <f>IF(PI_For!C554="","",PI_For!C554)</f>
        <v/>
      </c>
    </row>
    <row r="555" spans="2:19" ht="35.1" customHeight="1" thickTop="1" thickBot="1">
      <c r="B555" s="76" t="str">
        <f t="shared" si="17"/>
        <v/>
      </c>
      <c r="C555" s="35"/>
      <c r="D555" s="12"/>
      <c r="E555" s="12"/>
      <c r="F555" s="82"/>
      <c r="G555" s="36"/>
      <c r="H555" s="33"/>
      <c r="I555" s="12"/>
      <c r="J555" s="67"/>
      <c r="K555" s="43" t="str">
        <f>IFERROR(VLOOKUP(D555,PG!$D$7:$N$1006,11,FALSE),"")</f>
        <v/>
      </c>
      <c r="L555" s="42">
        <f t="shared" si="18"/>
        <v>0</v>
      </c>
      <c r="Q555" s="2" t="str">
        <f>IF(PG!D555="","",PG!D555)</f>
        <v/>
      </c>
      <c r="R555" s="2"/>
      <c r="S555" s="2" t="str">
        <f>IF(PI_For!C555="","",PI_For!C555)</f>
        <v/>
      </c>
    </row>
    <row r="556" spans="2:19" ht="35.1" customHeight="1" thickTop="1" thickBot="1">
      <c r="B556" s="76" t="str">
        <f t="shared" si="17"/>
        <v/>
      </c>
      <c r="C556" s="35"/>
      <c r="D556" s="12"/>
      <c r="E556" s="12"/>
      <c r="F556" s="82"/>
      <c r="G556" s="36"/>
      <c r="H556" s="33"/>
      <c r="I556" s="12"/>
      <c r="J556" s="67"/>
      <c r="K556" s="43" t="str">
        <f>IFERROR(VLOOKUP(D556,PG!$D$7:$N$1006,11,FALSE),"")</f>
        <v/>
      </c>
      <c r="L556" s="42">
        <f t="shared" si="18"/>
        <v>0</v>
      </c>
      <c r="Q556" s="2" t="str">
        <f>IF(PG!D556="","",PG!D556)</f>
        <v/>
      </c>
      <c r="R556" s="2"/>
      <c r="S556" s="2" t="str">
        <f>IF(PI_For!C556="","",PI_For!C556)</f>
        <v/>
      </c>
    </row>
    <row r="557" spans="2:19" ht="35.1" customHeight="1" thickTop="1" thickBot="1">
      <c r="B557" s="76" t="str">
        <f t="shared" si="17"/>
        <v/>
      </c>
      <c r="C557" s="35"/>
      <c r="D557" s="12"/>
      <c r="E557" s="12"/>
      <c r="F557" s="82"/>
      <c r="G557" s="36"/>
      <c r="H557" s="33"/>
      <c r="I557" s="12"/>
      <c r="J557" s="67"/>
      <c r="K557" s="43" t="str">
        <f>IFERROR(VLOOKUP(D557,PG!$D$7:$N$1006,11,FALSE),"")</f>
        <v/>
      </c>
      <c r="L557" s="42">
        <f t="shared" si="18"/>
        <v>0</v>
      </c>
      <c r="Q557" s="2" t="str">
        <f>IF(PG!D557="","",PG!D557)</f>
        <v/>
      </c>
      <c r="R557" s="2"/>
      <c r="S557" s="2" t="str">
        <f>IF(PI_For!C557="","",PI_For!C557)</f>
        <v/>
      </c>
    </row>
    <row r="558" spans="2:19" ht="35.1" customHeight="1" thickTop="1" thickBot="1">
      <c r="B558" s="76" t="str">
        <f t="shared" si="17"/>
        <v/>
      </c>
      <c r="C558" s="35"/>
      <c r="D558" s="12"/>
      <c r="E558" s="12"/>
      <c r="F558" s="82"/>
      <c r="G558" s="36"/>
      <c r="H558" s="33"/>
      <c r="I558" s="12"/>
      <c r="J558" s="67"/>
      <c r="K558" s="43" t="str">
        <f>IFERROR(VLOOKUP(D558,PG!$D$7:$N$1006,11,FALSE),"")</f>
        <v/>
      </c>
      <c r="L558" s="42">
        <f t="shared" si="18"/>
        <v>0</v>
      </c>
      <c r="Q558" s="2" t="str">
        <f>IF(PG!D558="","",PG!D558)</f>
        <v/>
      </c>
      <c r="R558" s="2"/>
      <c r="S558" s="2" t="str">
        <f>IF(PI_For!C558="","",PI_For!C558)</f>
        <v/>
      </c>
    </row>
    <row r="559" spans="2:19" ht="35.1" customHeight="1" thickTop="1" thickBot="1">
      <c r="B559" s="76" t="str">
        <f t="shared" si="17"/>
        <v/>
      </c>
      <c r="C559" s="35"/>
      <c r="D559" s="12"/>
      <c r="E559" s="12"/>
      <c r="F559" s="82"/>
      <c r="G559" s="36"/>
      <c r="H559" s="33"/>
      <c r="I559" s="12"/>
      <c r="J559" s="67"/>
      <c r="K559" s="43" t="str">
        <f>IFERROR(VLOOKUP(D559,PG!$D$7:$N$1006,11,FALSE),"")</f>
        <v/>
      </c>
      <c r="L559" s="42">
        <f t="shared" si="18"/>
        <v>0</v>
      </c>
      <c r="Q559" s="2" t="str">
        <f>IF(PG!D559="","",PG!D559)</f>
        <v/>
      </c>
      <c r="R559" s="2"/>
      <c r="S559" s="2" t="str">
        <f>IF(PI_For!C559="","",PI_For!C559)</f>
        <v/>
      </c>
    </row>
    <row r="560" spans="2:19" ht="35.1" customHeight="1" thickTop="1" thickBot="1">
      <c r="B560" s="76" t="str">
        <f t="shared" si="17"/>
        <v/>
      </c>
      <c r="C560" s="35"/>
      <c r="D560" s="12"/>
      <c r="E560" s="12"/>
      <c r="F560" s="82"/>
      <c r="G560" s="36"/>
      <c r="H560" s="33"/>
      <c r="I560" s="12"/>
      <c r="J560" s="67"/>
      <c r="K560" s="43" t="str">
        <f>IFERROR(VLOOKUP(D560,PG!$D$7:$N$1006,11,FALSE),"")</f>
        <v/>
      </c>
      <c r="L560" s="42">
        <f t="shared" si="18"/>
        <v>0</v>
      </c>
      <c r="Q560" s="2" t="str">
        <f>IF(PG!D560="","",PG!D560)</f>
        <v/>
      </c>
      <c r="R560" s="2"/>
      <c r="S560" s="2" t="str">
        <f>IF(PI_For!C560="","",PI_For!C560)</f>
        <v/>
      </c>
    </row>
    <row r="561" spans="2:19" ht="35.1" customHeight="1" thickTop="1" thickBot="1">
      <c r="B561" s="76" t="str">
        <f t="shared" si="17"/>
        <v/>
      </c>
      <c r="C561" s="35"/>
      <c r="D561" s="12"/>
      <c r="E561" s="12"/>
      <c r="F561" s="82"/>
      <c r="G561" s="36"/>
      <c r="H561" s="33"/>
      <c r="I561" s="12"/>
      <c r="J561" s="67"/>
      <c r="K561" s="43" t="str">
        <f>IFERROR(VLOOKUP(D561,PG!$D$7:$N$1006,11,FALSE),"")</f>
        <v/>
      </c>
      <c r="L561" s="42">
        <f t="shared" si="18"/>
        <v>0</v>
      </c>
      <c r="Q561" s="2" t="str">
        <f>IF(PG!D561="","",PG!D561)</f>
        <v/>
      </c>
      <c r="R561" s="2"/>
      <c r="S561" s="2" t="str">
        <f>IF(PI_For!C561="","",PI_For!C561)</f>
        <v/>
      </c>
    </row>
    <row r="562" spans="2:19" ht="35.1" customHeight="1" thickTop="1" thickBot="1">
      <c r="B562" s="76" t="str">
        <f t="shared" si="17"/>
        <v/>
      </c>
      <c r="C562" s="35"/>
      <c r="D562" s="12"/>
      <c r="E562" s="12"/>
      <c r="F562" s="82"/>
      <c r="G562" s="36"/>
      <c r="H562" s="33"/>
      <c r="I562" s="12"/>
      <c r="J562" s="67"/>
      <c r="K562" s="43" t="str">
        <f>IFERROR(VLOOKUP(D562,PG!$D$7:$N$1006,11,FALSE),"")</f>
        <v/>
      </c>
      <c r="L562" s="42">
        <f t="shared" si="18"/>
        <v>0</v>
      </c>
      <c r="Q562" s="2" t="str">
        <f>IF(PG!D562="","",PG!D562)</f>
        <v/>
      </c>
      <c r="R562" s="2"/>
      <c r="S562" s="2" t="str">
        <f>IF(PI_For!C562="","",PI_For!C562)</f>
        <v/>
      </c>
    </row>
    <row r="563" spans="2:19" ht="35.1" customHeight="1" thickTop="1" thickBot="1">
      <c r="B563" s="76" t="str">
        <f t="shared" si="17"/>
        <v/>
      </c>
      <c r="C563" s="35"/>
      <c r="D563" s="12"/>
      <c r="E563" s="12"/>
      <c r="F563" s="82"/>
      <c r="G563" s="36"/>
      <c r="H563" s="33"/>
      <c r="I563" s="12"/>
      <c r="J563" s="67"/>
      <c r="K563" s="43" t="str">
        <f>IFERROR(VLOOKUP(D563,PG!$D$7:$N$1006,11,FALSE),"")</f>
        <v/>
      </c>
      <c r="L563" s="42">
        <f t="shared" si="18"/>
        <v>0</v>
      </c>
      <c r="Q563" s="2" t="str">
        <f>IF(PG!D563="","",PG!D563)</f>
        <v/>
      </c>
      <c r="R563" s="2"/>
      <c r="S563" s="2" t="str">
        <f>IF(PI_For!C563="","",PI_For!C563)</f>
        <v/>
      </c>
    </row>
    <row r="564" spans="2:19" ht="35.1" customHeight="1" thickTop="1" thickBot="1">
      <c r="B564" s="76" t="str">
        <f t="shared" si="17"/>
        <v/>
      </c>
      <c r="C564" s="35"/>
      <c r="D564" s="12"/>
      <c r="E564" s="12"/>
      <c r="F564" s="82"/>
      <c r="G564" s="36"/>
      <c r="H564" s="33"/>
      <c r="I564" s="12"/>
      <c r="J564" s="67"/>
      <c r="K564" s="43" t="str">
        <f>IFERROR(VLOOKUP(D564,PG!$D$7:$N$1006,11,FALSE),"")</f>
        <v/>
      </c>
      <c r="L564" s="42">
        <f t="shared" si="18"/>
        <v>0</v>
      </c>
      <c r="Q564" s="2" t="str">
        <f>IF(PG!D564="","",PG!D564)</f>
        <v/>
      </c>
      <c r="R564" s="2"/>
      <c r="S564" s="2" t="str">
        <f>IF(PI_For!C564="","",PI_For!C564)</f>
        <v/>
      </c>
    </row>
    <row r="565" spans="2:19" ht="35.1" customHeight="1" thickTop="1" thickBot="1">
      <c r="B565" s="76" t="str">
        <f t="shared" si="17"/>
        <v/>
      </c>
      <c r="C565" s="35"/>
      <c r="D565" s="12"/>
      <c r="E565" s="12"/>
      <c r="F565" s="82"/>
      <c r="G565" s="36"/>
      <c r="H565" s="33"/>
      <c r="I565" s="12"/>
      <c r="J565" s="67"/>
      <c r="K565" s="43" t="str">
        <f>IFERROR(VLOOKUP(D565,PG!$D$7:$N$1006,11,FALSE),"")</f>
        <v/>
      </c>
      <c r="L565" s="42">
        <f t="shared" si="18"/>
        <v>0</v>
      </c>
      <c r="Q565" s="2" t="str">
        <f>IF(PG!D565="","",PG!D565)</f>
        <v/>
      </c>
      <c r="R565" s="2"/>
      <c r="S565" s="2" t="str">
        <f>IF(PI_For!C565="","",PI_For!C565)</f>
        <v/>
      </c>
    </row>
    <row r="566" spans="2:19" ht="35.1" customHeight="1" thickTop="1" thickBot="1">
      <c r="B566" s="76" t="str">
        <f t="shared" si="17"/>
        <v/>
      </c>
      <c r="C566" s="35"/>
      <c r="D566" s="12"/>
      <c r="E566" s="12"/>
      <c r="F566" s="82"/>
      <c r="G566" s="36"/>
      <c r="H566" s="33"/>
      <c r="I566" s="12"/>
      <c r="J566" s="67"/>
      <c r="K566" s="43" t="str">
        <f>IFERROR(VLOOKUP(D566,PG!$D$7:$N$1006,11,FALSE),"")</f>
        <v/>
      </c>
      <c r="L566" s="42">
        <f t="shared" si="18"/>
        <v>0</v>
      </c>
      <c r="Q566" s="2" t="str">
        <f>IF(PG!D566="","",PG!D566)</f>
        <v/>
      </c>
      <c r="R566" s="2"/>
      <c r="S566" s="2" t="str">
        <f>IF(PI_For!C566="","",PI_For!C566)</f>
        <v/>
      </c>
    </row>
    <row r="567" spans="2:19" ht="35.1" customHeight="1" thickTop="1" thickBot="1">
      <c r="B567" s="76" t="str">
        <f t="shared" si="17"/>
        <v/>
      </c>
      <c r="C567" s="35"/>
      <c r="D567" s="12"/>
      <c r="E567" s="12"/>
      <c r="F567" s="82"/>
      <c r="G567" s="36"/>
      <c r="H567" s="33"/>
      <c r="I567" s="12"/>
      <c r="J567" s="67"/>
      <c r="K567" s="43" t="str">
        <f>IFERROR(VLOOKUP(D567,PG!$D$7:$N$1006,11,FALSE),"")</f>
        <v/>
      </c>
      <c r="L567" s="42">
        <f t="shared" si="18"/>
        <v>0</v>
      </c>
      <c r="Q567" s="2" t="str">
        <f>IF(PG!D567="","",PG!D567)</f>
        <v/>
      </c>
      <c r="R567" s="2"/>
      <c r="S567" s="2" t="str">
        <f>IF(PI_For!C567="","",PI_For!C567)</f>
        <v/>
      </c>
    </row>
    <row r="568" spans="2:19" ht="35.1" customHeight="1" thickTop="1" thickBot="1">
      <c r="B568" s="76" t="str">
        <f t="shared" si="17"/>
        <v/>
      </c>
      <c r="C568" s="35"/>
      <c r="D568" s="12"/>
      <c r="E568" s="12"/>
      <c r="F568" s="82"/>
      <c r="G568" s="36"/>
      <c r="H568" s="33"/>
      <c r="I568" s="12"/>
      <c r="J568" s="67"/>
      <c r="K568" s="43" t="str">
        <f>IFERROR(VLOOKUP(D568,PG!$D$7:$N$1006,11,FALSE),"")</f>
        <v/>
      </c>
      <c r="L568" s="42">
        <f t="shared" si="18"/>
        <v>0</v>
      </c>
      <c r="Q568" s="2" t="str">
        <f>IF(PG!D568="","",PG!D568)</f>
        <v/>
      </c>
      <c r="R568" s="2"/>
      <c r="S568" s="2" t="str">
        <f>IF(PI_For!C568="","",PI_For!C568)</f>
        <v/>
      </c>
    </row>
    <row r="569" spans="2:19" ht="35.1" customHeight="1" thickTop="1" thickBot="1">
      <c r="B569" s="76" t="str">
        <f t="shared" si="17"/>
        <v/>
      </c>
      <c r="C569" s="35"/>
      <c r="D569" s="12"/>
      <c r="E569" s="12"/>
      <c r="F569" s="82"/>
      <c r="G569" s="36"/>
      <c r="H569" s="33"/>
      <c r="I569" s="12"/>
      <c r="J569" s="67"/>
      <c r="K569" s="43" t="str">
        <f>IFERROR(VLOOKUP(D569,PG!$D$7:$N$1006,11,FALSE),"")</f>
        <v/>
      </c>
      <c r="L569" s="42">
        <f t="shared" si="18"/>
        <v>0</v>
      </c>
      <c r="Q569" s="2" t="str">
        <f>IF(PG!D569="","",PG!D569)</f>
        <v/>
      </c>
      <c r="R569" s="2"/>
      <c r="S569" s="2" t="str">
        <f>IF(PI_For!C569="","",PI_For!C569)</f>
        <v/>
      </c>
    </row>
    <row r="570" spans="2:19" ht="35.1" customHeight="1" thickTop="1" thickBot="1">
      <c r="B570" s="76" t="str">
        <f t="shared" si="17"/>
        <v/>
      </c>
      <c r="C570" s="35"/>
      <c r="D570" s="12"/>
      <c r="E570" s="12"/>
      <c r="F570" s="82"/>
      <c r="G570" s="36"/>
      <c r="H570" s="33"/>
      <c r="I570" s="12"/>
      <c r="J570" s="67"/>
      <c r="K570" s="43" t="str">
        <f>IFERROR(VLOOKUP(D570,PG!$D$7:$N$1006,11,FALSE),"")</f>
        <v/>
      </c>
      <c r="L570" s="42">
        <f t="shared" si="18"/>
        <v>0</v>
      </c>
      <c r="Q570" s="2" t="str">
        <f>IF(PG!D570="","",PG!D570)</f>
        <v/>
      </c>
      <c r="R570" s="2"/>
      <c r="S570" s="2" t="str">
        <f>IF(PI_For!C570="","",PI_For!C570)</f>
        <v/>
      </c>
    </row>
    <row r="571" spans="2:19" ht="35.1" customHeight="1" thickTop="1" thickBot="1">
      <c r="B571" s="76" t="str">
        <f t="shared" si="17"/>
        <v/>
      </c>
      <c r="C571" s="35"/>
      <c r="D571" s="12"/>
      <c r="E571" s="12"/>
      <c r="F571" s="82"/>
      <c r="G571" s="36"/>
      <c r="H571" s="33"/>
      <c r="I571" s="12"/>
      <c r="J571" s="67"/>
      <c r="K571" s="43" t="str">
        <f>IFERROR(VLOOKUP(D571,PG!$D$7:$N$1006,11,FALSE),"")</f>
        <v/>
      </c>
      <c r="L571" s="42">
        <f t="shared" si="18"/>
        <v>0</v>
      </c>
      <c r="Q571" s="2" t="str">
        <f>IF(PG!D571="","",PG!D571)</f>
        <v/>
      </c>
      <c r="R571" s="2"/>
      <c r="S571" s="2" t="str">
        <f>IF(PI_For!C571="","",PI_For!C571)</f>
        <v/>
      </c>
    </row>
    <row r="572" spans="2:19" ht="35.1" customHeight="1" thickTop="1" thickBot="1">
      <c r="B572" s="76" t="str">
        <f t="shared" si="17"/>
        <v/>
      </c>
      <c r="C572" s="35"/>
      <c r="D572" s="12"/>
      <c r="E572" s="12"/>
      <c r="F572" s="82"/>
      <c r="G572" s="36"/>
      <c r="H572" s="33"/>
      <c r="I572" s="12"/>
      <c r="J572" s="67"/>
      <c r="K572" s="43" t="str">
        <f>IFERROR(VLOOKUP(D572,PG!$D$7:$N$1006,11,FALSE),"")</f>
        <v/>
      </c>
      <c r="L572" s="42">
        <f t="shared" si="18"/>
        <v>0</v>
      </c>
      <c r="Q572" s="2" t="str">
        <f>IF(PG!D572="","",PG!D572)</f>
        <v/>
      </c>
      <c r="R572" s="2"/>
      <c r="S572" s="2" t="str">
        <f>IF(PI_For!C572="","",PI_For!C572)</f>
        <v/>
      </c>
    </row>
    <row r="573" spans="2:19" ht="35.1" customHeight="1" thickTop="1" thickBot="1">
      <c r="B573" s="76" t="str">
        <f t="shared" si="17"/>
        <v/>
      </c>
      <c r="C573" s="35"/>
      <c r="D573" s="12"/>
      <c r="E573" s="12"/>
      <c r="F573" s="82"/>
      <c r="G573" s="36"/>
      <c r="H573" s="33"/>
      <c r="I573" s="12"/>
      <c r="J573" s="67"/>
      <c r="K573" s="43" t="str">
        <f>IFERROR(VLOOKUP(D573,PG!$D$7:$N$1006,11,FALSE),"")</f>
        <v/>
      </c>
      <c r="L573" s="42">
        <f t="shared" si="18"/>
        <v>0</v>
      </c>
      <c r="Q573" s="2" t="str">
        <f>IF(PG!D573="","",PG!D573)</f>
        <v/>
      </c>
      <c r="R573" s="2"/>
      <c r="S573" s="2" t="str">
        <f>IF(PI_For!C573="","",PI_For!C573)</f>
        <v/>
      </c>
    </row>
    <row r="574" spans="2:19" ht="35.1" customHeight="1" thickTop="1" thickBot="1">
      <c r="B574" s="76" t="str">
        <f t="shared" si="17"/>
        <v/>
      </c>
      <c r="C574" s="35"/>
      <c r="D574" s="12"/>
      <c r="E574" s="12"/>
      <c r="F574" s="82"/>
      <c r="G574" s="36"/>
      <c r="H574" s="33"/>
      <c r="I574" s="12"/>
      <c r="J574" s="67"/>
      <c r="K574" s="43" t="str">
        <f>IFERROR(VLOOKUP(D574,PG!$D$7:$N$1006,11,FALSE),"")</f>
        <v/>
      </c>
      <c r="L574" s="42">
        <f t="shared" si="18"/>
        <v>0</v>
      </c>
      <c r="Q574" s="2" t="str">
        <f>IF(PG!D574="","",PG!D574)</f>
        <v/>
      </c>
      <c r="R574" s="2"/>
      <c r="S574" s="2" t="str">
        <f>IF(PI_For!C574="","",PI_For!C574)</f>
        <v/>
      </c>
    </row>
    <row r="575" spans="2:19" ht="35.1" customHeight="1" thickTop="1" thickBot="1">
      <c r="B575" s="76" t="str">
        <f t="shared" si="17"/>
        <v/>
      </c>
      <c r="C575" s="35"/>
      <c r="D575" s="12"/>
      <c r="E575" s="12"/>
      <c r="F575" s="82"/>
      <c r="G575" s="36"/>
      <c r="H575" s="33"/>
      <c r="I575" s="12"/>
      <c r="J575" s="67"/>
      <c r="K575" s="43" t="str">
        <f>IFERROR(VLOOKUP(D575,PG!$D$7:$N$1006,11,FALSE),"")</f>
        <v/>
      </c>
      <c r="L575" s="42">
        <f t="shared" si="18"/>
        <v>0</v>
      </c>
      <c r="Q575" s="2" t="str">
        <f>IF(PG!D575="","",PG!D575)</f>
        <v/>
      </c>
      <c r="R575" s="2"/>
      <c r="S575" s="2" t="str">
        <f>IF(PI_For!C575="","",PI_For!C575)</f>
        <v/>
      </c>
    </row>
    <row r="576" spans="2:19" ht="35.1" customHeight="1" thickTop="1" thickBot="1">
      <c r="B576" s="76" t="str">
        <f t="shared" si="17"/>
        <v/>
      </c>
      <c r="C576" s="35"/>
      <c r="D576" s="12"/>
      <c r="E576" s="12"/>
      <c r="F576" s="82"/>
      <c r="G576" s="36"/>
      <c r="H576" s="33"/>
      <c r="I576" s="12"/>
      <c r="J576" s="67"/>
      <c r="K576" s="43" t="str">
        <f>IFERROR(VLOOKUP(D576,PG!$D$7:$N$1006,11,FALSE),"")</f>
        <v/>
      </c>
      <c r="L576" s="42">
        <f t="shared" si="18"/>
        <v>0</v>
      </c>
      <c r="Q576" s="2" t="str">
        <f>IF(PG!D576="","",PG!D576)</f>
        <v/>
      </c>
      <c r="R576" s="2"/>
      <c r="S576" s="2" t="str">
        <f>IF(PI_For!C576="","",PI_For!C576)</f>
        <v/>
      </c>
    </row>
    <row r="577" spans="2:19" ht="35.1" customHeight="1" thickTop="1" thickBot="1">
      <c r="B577" s="76" t="str">
        <f t="shared" si="17"/>
        <v/>
      </c>
      <c r="C577" s="35"/>
      <c r="D577" s="12"/>
      <c r="E577" s="12"/>
      <c r="F577" s="82"/>
      <c r="G577" s="36"/>
      <c r="H577" s="33"/>
      <c r="I577" s="12"/>
      <c r="J577" s="67"/>
      <c r="K577" s="43" t="str">
        <f>IFERROR(VLOOKUP(D577,PG!$D$7:$N$1006,11,FALSE),"")</f>
        <v/>
      </c>
      <c r="L577" s="42">
        <f t="shared" si="18"/>
        <v>0</v>
      </c>
      <c r="Q577" s="2" t="str">
        <f>IF(PG!D577="","",PG!D577)</f>
        <v/>
      </c>
      <c r="R577" s="2"/>
      <c r="S577" s="2" t="str">
        <f>IF(PI_For!C577="","",PI_For!C577)</f>
        <v/>
      </c>
    </row>
    <row r="578" spans="2:19" ht="35.1" customHeight="1" thickTop="1" thickBot="1">
      <c r="B578" s="76" t="str">
        <f t="shared" si="17"/>
        <v/>
      </c>
      <c r="C578" s="35"/>
      <c r="D578" s="12"/>
      <c r="E578" s="12"/>
      <c r="F578" s="82"/>
      <c r="G578" s="36"/>
      <c r="H578" s="33"/>
      <c r="I578" s="12"/>
      <c r="J578" s="67"/>
      <c r="K578" s="43" t="str">
        <f>IFERROR(VLOOKUP(D578,PG!$D$7:$N$1006,11,FALSE),"")</f>
        <v/>
      </c>
      <c r="L578" s="42">
        <f t="shared" si="18"/>
        <v>0</v>
      </c>
      <c r="Q578" s="2" t="str">
        <f>IF(PG!D578="","",PG!D578)</f>
        <v/>
      </c>
      <c r="R578" s="2"/>
      <c r="S578" s="2" t="str">
        <f>IF(PI_For!C578="","",PI_For!C578)</f>
        <v/>
      </c>
    </row>
    <row r="579" spans="2:19" ht="35.1" customHeight="1" thickTop="1" thickBot="1">
      <c r="B579" s="76" t="str">
        <f t="shared" si="17"/>
        <v/>
      </c>
      <c r="C579" s="35"/>
      <c r="D579" s="12"/>
      <c r="E579" s="12"/>
      <c r="F579" s="82"/>
      <c r="G579" s="36"/>
      <c r="H579" s="33"/>
      <c r="I579" s="12"/>
      <c r="J579" s="67"/>
      <c r="K579" s="43" t="str">
        <f>IFERROR(VLOOKUP(D579,PG!$D$7:$N$1006,11,FALSE),"")</f>
        <v/>
      </c>
      <c r="L579" s="42">
        <f t="shared" si="18"/>
        <v>0</v>
      </c>
      <c r="Q579" s="2" t="str">
        <f>IF(PG!D579="","",PG!D579)</f>
        <v/>
      </c>
      <c r="R579" s="2"/>
      <c r="S579" s="2" t="str">
        <f>IF(PI_For!C579="","",PI_For!C579)</f>
        <v/>
      </c>
    </row>
    <row r="580" spans="2:19" ht="35.1" customHeight="1" thickTop="1" thickBot="1">
      <c r="B580" s="76" t="str">
        <f t="shared" si="17"/>
        <v/>
      </c>
      <c r="C580" s="35"/>
      <c r="D580" s="12"/>
      <c r="E580" s="12"/>
      <c r="F580" s="82"/>
      <c r="G580" s="36"/>
      <c r="H580" s="33"/>
      <c r="I580" s="12"/>
      <c r="J580" s="67"/>
      <c r="K580" s="43" t="str">
        <f>IFERROR(VLOOKUP(D580,PG!$D$7:$N$1006,11,FALSE),"")</f>
        <v/>
      </c>
      <c r="L580" s="42">
        <f t="shared" si="18"/>
        <v>0</v>
      </c>
      <c r="Q580" s="2" t="str">
        <f>IF(PG!D580="","",PG!D580)</f>
        <v/>
      </c>
      <c r="R580" s="2"/>
      <c r="S580" s="2" t="str">
        <f>IF(PI_For!C580="","",PI_For!C580)</f>
        <v/>
      </c>
    </row>
    <row r="581" spans="2:19" ht="35.1" customHeight="1" thickTop="1" thickBot="1">
      <c r="B581" s="76" t="str">
        <f t="shared" si="17"/>
        <v/>
      </c>
      <c r="C581" s="35"/>
      <c r="D581" s="12"/>
      <c r="E581" s="12"/>
      <c r="F581" s="82"/>
      <c r="G581" s="36"/>
      <c r="H581" s="33"/>
      <c r="I581" s="12"/>
      <c r="J581" s="67"/>
      <c r="K581" s="43" t="str">
        <f>IFERROR(VLOOKUP(D581,PG!$D$7:$N$1006,11,FALSE),"")</f>
        <v/>
      </c>
      <c r="L581" s="42">
        <f t="shared" si="18"/>
        <v>0</v>
      </c>
      <c r="Q581" s="2" t="str">
        <f>IF(PG!D581="","",PG!D581)</f>
        <v/>
      </c>
      <c r="R581" s="2"/>
      <c r="S581" s="2" t="str">
        <f>IF(PI_For!C581="","",PI_For!C581)</f>
        <v/>
      </c>
    </row>
    <row r="582" spans="2:19" ht="35.1" customHeight="1" thickTop="1" thickBot="1">
      <c r="B582" s="76" t="str">
        <f t="shared" si="17"/>
        <v/>
      </c>
      <c r="C582" s="35"/>
      <c r="D582" s="12"/>
      <c r="E582" s="12"/>
      <c r="F582" s="82"/>
      <c r="G582" s="36"/>
      <c r="H582" s="33"/>
      <c r="I582" s="12"/>
      <c r="J582" s="67"/>
      <c r="K582" s="43" t="str">
        <f>IFERROR(VLOOKUP(D582,PG!$D$7:$N$1006,11,FALSE),"")</f>
        <v/>
      </c>
      <c r="L582" s="42">
        <f t="shared" si="18"/>
        <v>0</v>
      </c>
      <c r="Q582" s="2" t="str">
        <f>IF(PG!D582="","",PG!D582)</f>
        <v/>
      </c>
      <c r="R582" s="2"/>
      <c r="S582" s="2" t="str">
        <f>IF(PI_For!C582="","",PI_For!C582)</f>
        <v/>
      </c>
    </row>
    <row r="583" spans="2:19" ht="35.1" customHeight="1" thickTop="1" thickBot="1">
      <c r="B583" s="76" t="str">
        <f t="shared" si="17"/>
        <v/>
      </c>
      <c r="C583" s="35"/>
      <c r="D583" s="12"/>
      <c r="E583" s="12"/>
      <c r="F583" s="82"/>
      <c r="G583" s="36"/>
      <c r="H583" s="33"/>
      <c r="I583" s="12"/>
      <c r="J583" s="67"/>
      <c r="K583" s="43" t="str">
        <f>IFERROR(VLOOKUP(D583,PG!$D$7:$N$1006,11,FALSE),"")</f>
        <v/>
      </c>
      <c r="L583" s="42">
        <f t="shared" si="18"/>
        <v>0</v>
      </c>
      <c r="Q583" s="2" t="str">
        <f>IF(PG!D583="","",PG!D583)</f>
        <v/>
      </c>
      <c r="R583" s="2"/>
      <c r="S583" s="2" t="str">
        <f>IF(PI_For!C583="","",PI_For!C583)</f>
        <v/>
      </c>
    </row>
    <row r="584" spans="2:19" ht="35.1" customHeight="1" thickTop="1" thickBot="1">
      <c r="B584" s="76" t="str">
        <f t="shared" ref="B584:B647" si="19">IF(C584="","",MONTH(C584))</f>
        <v/>
      </c>
      <c r="C584" s="35"/>
      <c r="D584" s="12"/>
      <c r="E584" s="12"/>
      <c r="F584" s="82"/>
      <c r="G584" s="36"/>
      <c r="H584" s="33"/>
      <c r="I584" s="12"/>
      <c r="J584" s="67"/>
      <c r="K584" s="43" t="str">
        <f>IFERROR(VLOOKUP(D584,PG!$D$7:$N$1006,11,FALSE),"")</f>
        <v/>
      </c>
      <c r="L584" s="42">
        <f t="shared" si="18"/>
        <v>0</v>
      </c>
      <c r="Q584" s="2" t="str">
        <f>IF(PG!D584="","",PG!D584)</f>
        <v/>
      </c>
      <c r="R584" s="2"/>
      <c r="S584" s="2" t="str">
        <f>IF(PI_For!C584="","",PI_For!C584)</f>
        <v/>
      </c>
    </row>
    <row r="585" spans="2:19" ht="35.1" customHeight="1" thickTop="1" thickBot="1">
      <c r="B585" s="76" t="str">
        <f t="shared" si="19"/>
        <v/>
      </c>
      <c r="C585" s="35"/>
      <c r="D585" s="12"/>
      <c r="E585" s="12"/>
      <c r="F585" s="82"/>
      <c r="G585" s="36"/>
      <c r="H585" s="33"/>
      <c r="I585" s="12"/>
      <c r="J585" s="67"/>
      <c r="K585" s="43" t="str">
        <f>IFERROR(VLOOKUP(D585,PG!$D$7:$N$1006,11,FALSE),"")</f>
        <v/>
      </c>
      <c r="L585" s="42">
        <f t="shared" si="18"/>
        <v>0</v>
      </c>
      <c r="Q585" s="2" t="str">
        <f>IF(PG!D585="","",PG!D585)</f>
        <v/>
      </c>
      <c r="R585" s="2"/>
      <c r="S585" s="2" t="str">
        <f>IF(PI_For!C585="","",PI_For!C585)</f>
        <v/>
      </c>
    </row>
    <row r="586" spans="2:19" ht="35.1" customHeight="1" thickTop="1" thickBot="1">
      <c r="B586" s="76" t="str">
        <f t="shared" si="19"/>
        <v/>
      </c>
      <c r="C586" s="35"/>
      <c r="D586" s="12"/>
      <c r="E586" s="12"/>
      <c r="F586" s="82"/>
      <c r="G586" s="36"/>
      <c r="H586" s="33"/>
      <c r="I586" s="12"/>
      <c r="J586" s="67"/>
      <c r="K586" s="43" t="str">
        <f>IFERROR(VLOOKUP(D586,PG!$D$7:$N$1006,11,FALSE),"")</f>
        <v/>
      </c>
      <c r="L586" s="42">
        <f t="shared" si="18"/>
        <v>0</v>
      </c>
      <c r="Q586" s="2" t="str">
        <f>IF(PG!D586="","",PG!D586)</f>
        <v/>
      </c>
      <c r="R586" s="2"/>
      <c r="S586" s="2" t="str">
        <f>IF(PI_For!C586="","",PI_For!C586)</f>
        <v/>
      </c>
    </row>
    <row r="587" spans="2:19" ht="35.1" customHeight="1" thickTop="1" thickBot="1">
      <c r="B587" s="76" t="str">
        <f t="shared" si="19"/>
        <v/>
      </c>
      <c r="C587" s="35"/>
      <c r="D587" s="12"/>
      <c r="E587" s="12"/>
      <c r="F587" s="82"/>
      <c r="G587" s="36"/>
      <c r="H587" s="33"/>
      <c r="I587" s="12"/>
      <c r="J587" s="67"/>
      <c r="K587" s="43" t="str">
        <f>IFERROR(VLOOKUP(D587,PG!$D$7:$N$1006,11,FALSE),"")</f>
        <v/>
      </c>
      <c r="L587" s="42">
        <f t="shared" si="18"/>
        <v>0</v>
      </c>
      <c r="Q587" s="2" t="str">
        <f>IF(PG!D587="","",PG!D587)</f>
        <v/>
      </c>
      <c r="R587" s="2"/>
      <c r="S587" s="2" t="str">
        <f>IF(PI_For!C587="","",PI_For!C587)</f>
        <v/>
      </c>
    </row>
    <row r="588" spans="2:19" ht="35.1" customHeight="1" thickTop="1" thickBot="1">
      <c r="B588" s="76" t="str">
        <f t="shared" si="19"/>
        <v/>
      </c>
      <c r="C588" s="35"/>
      <c r="D588" s="12"/>
      <c r="E588" s="12"/>
      <c r="F588" s="82"/>
      <c r="G588" s="36"/>
      <c r="H588" s="33"/>
      <c r="I588" s="12"/>
      <c r="J588" s="67"/>
      <c r="K588" s="43" t="str">
        <f>IFERROR(VLOOKUP(D588,PG!$D$7:$N$1006,11,FALSE),"")</f>
        <v/>
      </c>
      <c r="L588" s="42">
        <f t="shared" si="18"/>
        <v>0</v>
      </c>
      <c r="Q588" s="2" t="str">
        <f>IF(PG!D588="","",PG!D588)</f>
        <v/>
      </c>
      <c r="R588" s="2"/>
      <c r="S588" s="2" t="str">
        <f>IF(PI_For!C588="","",PI_For!C588)</f>
        <v/>
      </c>
    </row>
    <row r="589" spans="2:19" ht="35.1" customHeight="1" thickTop="1" thickBot="1">
      <c r="B589" s="76" t="str">
        <f t="shared" si="19"/>
        <v/>
      </c>
      <c r="C589" s="35"/>
      <c r="D589" s="12"/>
      <c r="E589" s="12"/>
      <c r="F589" s="82"/>
      <c r="G589" s="36"/>
      <c r="H589" s="33"/>
      <c r="I589" s="12"/>
      <c r="J589" s="67"/>
      <c r="K589" s="43" t="str">
        <f>IFERROR(VLOOKUP(D589,PG!$D$7:$N$1006,11,FALSE),"")</f>
        <v/>
      </c>
      <c r="L589" s="42">
        <f t="shared" si="18"/>
        <v>0</v>
      </c>
      <c r="Q589" s="2" t="str">
        <f>IF(PG!D589="","",PG!D589)</f>
        <v/>
      </c>
      <c r="R589" s="2"/>
      <c r="S589" s="2" t="str">
        <f>IF(PI_For!C589="","",PI_For!C589)</f>
        <v/>
      </c>
    </row>
    <row r="590" spans="2:19" ht="35.1" customHeight="1" thickTop="1" thickBot="1">
      <c r="B590" s="76" t="str">
        <f t="shared" si="19"/>
        <v/>
      </c>
      <c r="C590" s="35"/>
      <c r="D590" s="12"/>
      <c r="E590" s="12"/>
      <c r="F590" s="82"/>
      <c r="G590" s="36"/>
      <c r="H590" s="33"/>
      <c r="I590" s="12"/>
      <c r="J590" s="67"/>
      <c r="K590" s="43" t="str">
        <f>IFERROR(VLOOKUP(D590,PG!$D$7:$N$1006,11,FALSE),"")</f>
        <v/>
      </c>
      <c r="L590" s="42">
        <f t="shared" si="18"/>
        <v>0</v>
      </c>
      <c r="Q590" s="2" t="str">
        <f>IF(PG!D590="","",PG!D590)</f>
        <v/>
      </c>
      <c r="R590" s="2"/>
      <c r="S590" s="2" t="str">
        <f>IF(PI_For!C590="","",PI_For!C590)</f>
        <v/>
      </c>
    </row>
    <row r="591" spans="2:19" ht="35.1" customHeight="1" thickTop="1" thickBot="1">
      <c r="B591" s="76" t="str">
        <f t="shared" si="19"/>
        <v/>
      </c>
      <c r="C591" s="35"/>
      <c r="D591" s="12"/>
      <c r="E591" s="12"/>
      <c r="F591" s="82"/>
      <c r="G591" s="36"/>
      <c r="H591" s="33"/>
      <c r="I591" s="12"/>
      <c r="J591" s="67"/>
      <c r="K591" s="43" t="str">
        <f>IFERROR(VLOOKUP(D591,PG!$D$7:$N$1006,11,FALSE),"")</f>
        <v/>
      </c>
      <c r="L591" s="42">
        <f t="shared" si="18"/>
        <v>0</v>
      </c>
      <c r="Q591" s="2" t="str">
        <f>IF(PG!D591="","",PG!D591)</f>
        <v/>
      </c>
      <c r="R591" s="2"/>
      <c r="S591" s="2" t="str">
        <f>IF(PI_For!C591="","",PI_For!C591)</f>
        <v/>
      </c>
    </row>
    <row r="592" spans="2:19" ht="35.1" customHeight="1" thickTop="1" thickBot="1">
      <c r="B592" s="76" t="str">
        <f t="shared" si="19"/>
        <v/>
      </c>
      <c r="C592" s="35"/>
      <c r="D592" s="12"/>
      <c r="E592" s="12"/>
      <c r="F592" s="82"/>
      <c r="G592" s="36"/>
      <c r="H592" s="33"/>
      <c r="I592" s="12"/>
      <c r="J592" s="67"/>
      <c r="K592" s="43" t="str">
        <f>IFERROR(VLOOKUP(D592,PG!$D$7:$N$1006,11,FALSE),"")</f>
        <v/>
      </c>
      <c r="L592" s="42">
        <f t="shared" si="18"/>
        <v>0</v>
      </c>
      <c r="Q592" s="2" t="str">
        <f>IF(PG!D592="","",PG!D592)</f>
        <v/>
      </c>
      <c r="R592" s="2"/>
      <c r="S592" s="2" t="str">
        <f>IF(PI_For!C592="","",PI_For!C592)</f>
        <v/>
      </c>
    </row>
    <row r="593" spans="2:19" ht="35.1" customHeight="1" thickTop="1" thickBot="1">
      <c r="B593" s="76" t="str">
        <f t="shared" si="19"/>
        <v/>
      </c>
      <c r="C593" s="35"/>
      <c r="D593" s="12"/>
      <c r="E593" s="12"/>
      <c r="F593" s="82"/>
      <c r="G593" s="36"/>
      <c r="H593" s="33"/>
      <c r="I593" s="12"/>
      <c r="J593" s="67"/>
      <c r="K593" s="43" t="str">
        <f>IFERROR(VLOOKUP(D593,PG!$D$7:$N$1006,11,FALSE),"")</f>
        <v/>
      </c>
      <c r="L593" s="42">
        <f t="shared" si="18"/>
        <v>0</v>
      </c>
      <c r="Q593" s="2" t="str">
        <f>IF(PG!D593="","",PG!D593)</f>
        <v/>
      </c>
      <c r="R593" s="2"/>
      <c r="S593" s="2" t="str">
        <f>IF(PI_For!C593="","",PI_For!C593)</f>
        <v/>
      </c>
    </row>
    <row r="594" spans="2:19" ht="35.1" customHeight="1" thickTop="1" thickBot="1">
      <c r="B594" s="76" t="str">
        <f t="shared" si="19"/>
        <v/>
      </c>
      <c r="C594" s="35"/>
      <c r="D594" s="12"/>
      <c r="E594" s="12"/>
      <c r="F594" s="82"/>
      <c r="G594" s="36"/>
      <c r="H594" s="33"/>
      <c r="I594" s="12"/>
      <c r="J594" s="67"/>
      <c r="K594" s="43" t="str">
        <f>IFERROR(VLOOKUP(D594,PG!$D$7:$N$1006,11,FALSE),"")</f>
        <v/>
      </c>
      <c r="L594" s="42">
        <f t="shared" ref="L594:L657" si="20">IFERROR(G594*H594,0)</f>
        <v>0</v>
      </c>
      <c r="Q594" s="2" t="str">
        <f>IF(PG!D594="","",PG!D594)</f>
        <v/>
      </c>
      <c r="R594" s="2"/>
      <c r="S594" s="2" t="str">
        <f>IF(PI_For!C594="","",PI_For!C594)</f>
        <v/>
      </c>
    </row>
    <row r="595" spans="2:19" ht="35.1" customHeight="1" thickTop="1" thickBot="1">
      <c r="B595" s="76" t="str">
        <f t="shared" si="19"/>
        <v/>
      </c>
      <c r="C595" s="35"/>
      <c r="D595" s="12"/>
      <c r="E595" s="12"/>
      <c r="F595" s="82"/>
      <c r="G595" s="36"/>
      <c r="H595" s="33"/>
      <c r="I595" s="12"/>
      <c r="J595" s="67"/>
      <c r="K595" s="43" t="str">
        <f>IFERROR(VLOOKUP(D595,PG!$D$7:$N$1006,11,FALSE),"")</f>
        <v/>
      </c>
      <c r="L595" s="42">
        <f t="shared" si="20"/>
        <v>0</v>
      </c>
      <c r="Q595" s="2" t="str">
        <f>IF(PG!D595="","",PG!D595)</f>
        <v/>
      </c>
      <c r="R595" s="2"/>
      <c r="S595" s="2" t="str">
        <f>IF(PI_For!C595="","",PI_For!C595)</f>
        <v/>
      </c>
    </row>
    <row r="596" spans="2:19" ht="35.1" customHeight="1" thickTop="1" thickBot="1">
      <c r="B596" s="76" t="str">
        <f t="shared" si="19"/>
        <v/>
      </c>
      <c r="C596" s="35"/>
      <c r="D596" s="12"/>
      <c r="E596" s="12"/>
      <c r="F596" s="82"/>
      <c r="G596" s="36"/>
      <c r="H596" s="33"/>
      <c r="I596" s="12"/>
      <c r="J596" s="67"/>
      <c r="K596" s="43" t="str">
        <f>IFERROR(VLOOKUP(D596,PG!$D$7:$N$1006,11,FALSE),"")</f>
        <v/>
      </c>
      <c r="L596" s="42">
        <f t="shared" si="20"/>
        <v>0</v>
      </c>
      <c r="Q596" s="2" t="str">
        <f>IF(PG!D596="","",PG!D596)</f>
        <v/>
      </c>
      <c r="R596" s="2"/>
      <c r="S596" s="2" t="str">
        <f>IF(PI_For!C596="","",PI_For!C596)</f>
        <v/>
      </c>
    </row>
    <row r="597" spans="2:19" ht="35.1" customHeight="1" thickTop="1" thickBot="1">
      <c r="B597" s="76" t="str">
        <f t="shared" si="19"/>
        <v/>
      </c>
      <c r="C597" s="35"/>
      <c r="D597" s="12"/>
      <c r="E597" s="12"/>
      <c r="F597" s="82"/>
      <c r="G597" s="36"/>
      <c r="H597" s="33"/>
      <c r="I597" s="12"/>
      <c r="J597" s="67"/>
      <c r="K597" s="43" t="str">
        <f>IFERROR(VLOOKUP(D597,PG!$D$7:$N$1006,11,FALSE),"")</f>
        <v/>
      </c>
      <c r="L597" s="42">
        <f t="shared" si="20"/>
        <v>0</v>
      </c>
      <c r="Q597" s="2" t="str">
        <f>IF(PG!D597="","",PG!D597)</f>
        <v/>
      </c>
      <c r="R597" s="2"/>
      <c r="S597" s="2" t="str">
        <f>IF(PI_For!C597="","",PI_For!C597)</f>
        <v/>
      </c>
    </row>
    <row r="598" spans="2:19" ht="35.1" customHeight="1" thickTop="1" thickBot="1">
      <c r="B598" s="76" t="str">
        <f t="shared" si="19"/>
        <v/>
      </c>
      <c r="C598" s="35"/>
      <c r="D598" s="12"/>
      <c r="E598" s="12"/>
      <c r="F598" s="82"/>
      <c r="G598" s="36"/>
      <c r="H598" s="33"/>
      <c r="I598" s="12"/>
      <c r="J598" s="67"/>
      <c r="K598" s="43" t="str">
        <f>IFERROR(VLOOKUP(D598,PG!$D$7:$N$1006,11,FALSE),"")</f>
        <v/>
      </c>
      <c r="L598" s="42">
        <f t="shared" si="20"/>
        <v>0</v>
      </c>
      <c r="Q598" s="2" t="str">
        <f>IF(PG!D598="","",PG!D598)</f>
        <v/>
      </c>
      <c r="R598" s="2"/>
      <c r="S598" s="2" t="str">
        <f>IF(PI_For!C598="","",PI_For!C598)</f>
        <v/>
      </c>
    </row>
    <row r="599" spans="2:19" ht="35.1" customHeight="1" thickTop="1" thickBot="1">
      <c r="B599" s="76" t="str">
        <f t="shared" si="19"/>
        <v/>
      </c>
      <c r="C599" s="35"/>
      <c r="D599" s="12"/>
      <c r="E599" s="12"/>
      <c r="F599" s="82"/>
      <c r="G599" s="36"/>
      <c r="H599" s="33"/>
      <c r="I599" s="12"/>
      <c r="J599" s="67"/>
      <c r="K599" s="43" t="str">
        <f>IFERROR(VLOOKUP(D599,PG!$D$7:$N$1006,11,FALSE),"")</f>
        <v/>
      </c>
      <c r="L599" s="42">
        <f t="shared" si="20"/>
        <v>0</v>
      </c>
      <c r="Q599" s="2" t="str">
        <f>IF(PG!D599="","",PG!D599)</f>
        <v/>
      </c>
      <c r="R599" s="2"/>
      <c r="S599" s="2" t="str">
        <f>IF(PI_For!C599="","",PI_For!C599)</f>
        <v/>
      </c>
    </row>
    <row r="600" spans="2:19" ht="35.1" customHeight="1" thickTop="1" thickBot="1">
      <c r="B600" s="76" t="str">
        <f t="shared" si="19"/>
        <v/>
      </c>
      <c r="C600" s="35"/>
      <c r="D600" s="12"/>
      <c r="E600" s="12"/>
      <c r="F600" s="82"/>
      <c r="G600" s="36"/>
      <c r="H600" s="33"/>
      <c r="I600" s="12"/>
      <c r="J600" s="67"/>
      <c r="K600" s="43" t="str">
        <f>IFERROR(VLOOKUP(D600,PG!$D$7:$N$1006,11,FALSE),"")</f>
        <v/>
      </c>
      <c r="L600" s="42">
        <f t="shared" si="20"/>
        <v>0</v>
      </c>
      <c r="Q600" s="2" t="str">
        <f>IF(PG!D600="","",PG!D600)</f>
        <v/>
      </c>
      <c r="R600" s="2"/>
      <c r="S600" s="2" t="str">
        <f>IF(PI_For!C600="","",PI_For!C600)</f>
        <v/>
      </c>
    </row>
    <row r="601" spans="2:19" ht="35.1" customHeight="1" thickTop="1" thickBot="1">
      <c r="B601" s="76" t="str">
        <f t="shared" si="19"/>
        <v/>
      </c>
      <c r="C601" s="35"/>
      <c r="D601" s="12"/>
      <c r="E601" s="12"/>
      <c r="F601" s="82"/>
      <c r="G601" s="36"/>
      <c r="H601" s="33"/>
      <c r="I601" s="12"/>
      <c r="J601" s="67"/>
      <c r="K601" s="43" t="str">
        <f>IFERROR(VLOOKUP(D601,PG!$D$7:$N$1006,11,FALSE),"")</f>
        <v/>
      </c>
      <c r="L601" s="42">
        <f t="shared" si="20"/>
        <v>0</v>
      </c>
      <c r="Q601" s="2" t="str">
        <f>IF(PG!D601="","",PG!D601)</f>
        <v/>
      </c>
      <c r="R601" s="2"/>
      <c r="S601" s="2" t="str">
        <f>IF(PI_For!C601="","",PI_For!C601)</f>
        <v/>
      </c>
    </row>
    <row r="602" spans="2:19" ht="35.1" customHeight="1" thickTop="1" thickBot="1">
      <c r="B602" s="76" t="str">
        <f t="shared" si="19"/>
        <v/>
      </c>
      <c r="C602" s="35"/>
      <c r="D602" s="12"/>
      <c r="E602" s="12"/>
      <c r="F602" s="82"/>
      <c r="G602" s="36"/>
      <c r="H602" s="33"/>
      <c r="I602" s="12"/>
      <c r="J602" s="67"/>
      <c r="K602" s="43" t="str">
        <f>IFERROR(VLOOKUP(D602,PG!$D$7:$N$1006,11,FALSE),"")</f>
        <v/>
      </c>
      <c r="L602" s="42">
        <f t="shared" si="20"/>
        <v>0</v>
      </c>
      <c r="Q602" s="2" t="str">
        <f>IF(PG!D602="","",PG!D602)</f>
        <v/>
      </c>
      <c r="R602" s="2"/>
      <c r="S602" s="2" t="str">
        <f>IF(PI_For!C602="","",PI_For!C602)</f>
        <v/>
      </c>
    </row>
    <row r="603" spans="2:19" ht="35.1" customHeight="1" thickTop="1" thickBot="1">
      <c r="B603" s="76" t="str">
        <f t="shared" si="19"/>
        <v/>
      </c>
      <c r="C603" s="35"/>
      <c r="D603" s="12"/>
      <c r="E603" s="12"/>
      <c r="F603" s="82"/>
      <c r="G603" s="36"/>
      <c r="H603" s="33"/>
      <c r="I603" s="12"/>
      <c r="J603" s="67"/>
      <c r="K603" s="43" t="str">
        <f>IFERROR(VLOOKUP(D603,PG!$D$7:$N$1006,11,FALSE),"")</f>
        <v/>
      </c>
      <c r="L603" s="42">
        <f t="shared" si="20"/>
        <v>0</v>
      </c>
      <c r="Q603" s="2" t="str">
        <f>IF(PG!D603="","",PG!D603)</f>
        <v/>
      </c>
      <c r="R603" s="2"/>
      <c r="S603" s="2" t="str">
        <f>IF(PI_For!C603="","",PI_For!C603)</f>
        <v/>
      </c>
    </row>
    <row r="604" spans="2:19" ht="35.1" customHeight="1" thickTop="1" thickBot="1">
      <c r="B604" s="76" t="str">
        <f t="shared" si="19"/>
        <v/>
      </c>
      <c r="C604" s="35"/>
      <c r="D604" s="12"/>
      <c r="E604" s="12"/>
      <c r="F604" s="82"/>
      <c r="G604" s="36"/>
      <c r="H604" s="33"/>
      <c r="I604" s="12"/>
      <c r="J604" s="67"/>
      <c r="K604" s="43" t="str">
        <f>IFERROR(VLOOKUP(D604,PG!$D$7:$N$1006,11,FALSE),"")</f>
        <v/>
      </c>
      <c r="L604" s="42">
        <f t="shared" si="20"/>
        <v>0</v>
      </c>
      <c r="Q604" s="2" t="str">
        <f>IF(PG!D604="","",PG!D604)</f>
        <v/>
      </c>
      <c r="R604" s="2"/>
      <c r="S604" s="2" t="str">
        <f>IF(PI_For!C604="","",PI_For!C604)</f>
        <v/>
      </c>
    </row>
    <row r="605" spans="2:19" ht="35.1" customHeight="1" thickTop="1" thickBot="1">
      <c r="B605" s="76" t="str">
        <f t="shared" si="19"/>
        <v/>
      </c>
      <c r="C605" s="35"/>
      <c r="D605" s="12"/>
      <c r="E605" s="12"/>
      <c r="F605" s="82"/>
      <c r="G605" s="36"/>
      <c r="H605" s="33"/>
      <c r="I605" s="12"/>
      <c r="J605" s="67"/>
      <c r="K605" s="43" t="str">
        <f>IFERROR(VLOOKUP(D605,PG!$D$7:$N$1006,11,FALSE),"")</f>
        <v/>
      </c>
      <c r="L605" s="42">
        <f t="shared" si="20"/>
        <v>0</v>
      </c>
      <c r="Q605" s="2" t="str">
        <f>IF(PG!D605="","",PG!D605)</f>
        <v/>
      </c>
      <c r="R605" s="2"/>
      <c r="S605" s="2" t="str">
        <f>IF(PI_For!C605="","",PI_For!C605)</f>
        <v/>
      </c>
    </row>
    <row r="606" spans="2:19" ht="35.1" customHeight="1" thickTop="1" thickBot="1">
      <c r="B606" s="76" t="str">
        <f t="shared" si="19"/>
        <v/>
      </c>
      <c r="C606" s="35"/>
      <c r="D606" s="12"/>
      <c r="E606" s="12"/>
      <c r="F606" s="82"/>
      <c r="G606" s="36"/>
      <c r="H606" s="33"/>
      <c r="I606" s="12"/>
      <c r="J606" s="67"/>
      <c r="K606" s="43" t="str">
        <f>IFERROR(VLOOKUP(D606,PG!$D$7:$N$1006,11,FALSE),"")</f>
        <v/>
      </c>
      <c r="L606" s="42">
        <f t="shared" si="20"/>
        <v>0</v>
      </c>
      <c r="Q606" s="2" t="str">
        <f>IF(PG!D606="","",PG!D606)</f>
        <v/>
      </c>
      <c r="R606" s="2"/>
      <c r="S606" s="2" t="str">
        <f>IF(PI_For!C606="","",PI_For!C606)</f>
        <v/>
      </c>
    </row>
    <row r="607" spans="2:19" ht="35.1" customHeight="1" thickTop="1" thickBot="1">
      <c r="B607" s="76" t="str">
        <f t="shared" si="19"/>
        <v/>
      </c>
      <c r="C607" s="35"/>
      <c r="D607" s="12"/>
      <c r="E607" s="12"/>
      <c r="F607" s="82"/>
      <c r="G607" s="36"/>
      <c r="H607" s="33"/>
      <c r="I607" s="12"/>
      <c r="J607" s="67"/>
      <c r="K607" s="43" t="str">
        <f>IFERROR(VLOOKUP(D607,PG!$D$7:$N$1006,11,FALSE),"")</f>
        <v/>
      </c>
      <c r="L607" s="42">
        <f t="shared" si="20"/>
        <v>0</v>
      </c>
      <c r="Q607" s="2" t="str">
        <f>IF(PG!D607="","",PG!D607)</f>
        <v/>
      </c>
      <c r="R607" s="2"/>
      <c r="S607" s="2" t="str">
        <f>IF(PI_For!C607="","",PI_For!C607)</f>
        <v/>
      </c>
    </row>
    <row r="608" spans="2:19" ht="35.1" customHeight="1" thickTop="1" thickBot="1">
      <c r="B608" s="76" t="str">
        <f t="shared" si="19"/>
        <v/>
      </c>
      <c r="C608" s="35"/>
      <c r="D608" s="12"/>
      <c r="E608" s="12"/>
      <c r="F608" s="82"/>
      <c r="G608" s="36"/>
      <c r="H608" s="33"/>
      <c r="I608" s="12"/>
      <c r="J608" s="67"/>
      <c r="K608" s="43" t="str">
        <f>IFERROR(VLOOKUP(D608,PG!$D$7:$N$1006,11,FALSE),"")</f>
        <v/>
      </c>
      <c r="L608" s="42">
        <f t="shared" si="20"/>
        <v>0</v>
      </c>
      <c r="Q608" s="2" t="str">
        <f>IF(PG!D608="","",PG!D608)</f>
        <v/>
      </c>
      <c r="R608" s="2"/>
      <c r="S608" s="2" t="str">
        <f>IF(PI_For!C608="","",PI_For!C608)</f>
        <v/>
      </c>
    </row>
    <row r="609" spans="2:19" ht="35.1" customHeight="1" thickTop="1" thickBot="1">
      <c r="B609" s="76" t="str">
        <f t="shared" si="19"/>
        <v/>
      </c>
      <c r="C609" s="35"/>
      <c r="D609" s="12"/>
      <c r="E609" s="12"/>
      <c r="F609" s="82"/>
      <c r="G609" s="36"/>
      <c r="H609" s="33"/>
      <c r="I609" s="12"/>
      <c r="J609" s="67"/>
      <c r="K609" s="43" t="str">
        <f>IFERROR(VLOOKUP(D609,PG!$D$7:$N$1006,11,FALSE),"")</f>
        <v/>
      </c>
      <c r="L609" s="42">
        <f t="shared" si="20"/>
        <v>0</v>
      </c>
      <c r="Q609" s="2" t="str">
        <f>IF(PG!D609="","",PG!D609)</f>
        <v/>
      </c>
      <c r="R609" s="2"/>
      <c r="S609" s="2" t="str">
        <f>IF(PI_For!C609="","",PI_For!C609)</f>
        <v/>
      </c>
    </row>
    <row r="610" spans="2:19" ht="35.1" customHeight="1" thickTop="1" thickBot="1">
      <c r="B610" s="76" t="str">
        <f t="shared" si="19"/>
        <v/>
      </c>
      <c r="C610" s="35"/>
      <c r="D610" s="12"/>
      <c r="E610" s="12"/>
      <c r="F610" s="82"/>
      <c r="G610" s="36"/>
      <c r="H610" s="33"/>
      <c r="I610" s="12"/>
      <c r="J610" s="67"/>
      <c r="K610" s="43" t="str">
        <f>IFERROR(VLOOKUP(D610,PG!$D$7:$N$1006,11,FALSE),"")</f>
        <v/>
      </c>
      <c r="L610" s="42">
        <f t="shared" si="20"/>
        <v>0</v>
      </c>
      <c r="Q610" s="2" t="str">
        <f>IF(PG!D610="","",PG!D610)</f>
        <v/>
      </c>
      <c r="R610" s="2"/>
      <c r="S610" s="2" t="str">
        <f>IF(PI_For!C610="","",PI_For!C610)</f>
        <v/>
      </c>
    </row>
    <row r="611" spans="2:19" ht="35.1" customHeight="1" thickTop="1" thickBot="1">
      <c r="B611" s="76" t="str">
        <f t="shared" si="19"/>
        <v/>
      </c>
      <c r="C611" s="35"/>
      <c r="D611" s="12"/>
      <c r="E611" s="12"/>
      <c r="F611" s="82"/>
      <c r="G611" s="36"/>
      <c r="H611" s="33"/>
      <c r="I611" s="12"/>
      <c r="J611" s="67"/>
      <c r="K611" s="43" t="str">
        <f>IFERROR(VLOOKUP(D611,PG!$D$7:$N$1006,11,FALSE),"")</f>
        <v/>
      </c>
      <c r="L611" s="42">
        <f t="shared" si="20"/>
        <v>0</v>
      </c>
      <c r="Q611" s="2" t="str">
        <f>IF(PG!D611="","",PG!D611)</f>
        <v/>
      </c>
      <c r="R611" s="2"/>
      <c r="S611" s="2" t="str">
        <f>IF(PI_For!C611="","",PI_For!C611)</f>
        <v/>
      </c>
    </row>
    <row r="612" spans="2:19" ht="35.1" customHeight="1" thickTop="1" thickBot="1">
      <c r="B612" s="76" t="str">
        <f t="shared" si="19"/>
        <v/>
      </c>
      <c r="C612" s="35"/>
      <c r="D612" s="12"/>
      <c r="E612" s="12"/>
      <c r="F612" s="82"/>
      <c r="G612" s="36"/>
      <c r="H612" s="33"/>
      <c r="I612" s="12"/>
      <c r="J612" s="67"/>
      <c r="K612" s="43" t="str">
        <f>IFERROR(VLOOKUP(D612,PG!$D$7:$N$1006,11,FALSE),"")</f>
        <v/>
      </c>
      <c r="L612" s="42">
        <f t="shared" si="20"/>
        <v>0</v>
      </c>
      <c r="Q612" s="2" t="str">
        <f>IF(PG!D612="","",PG!D612)</f>
        <v/>
      </c>
      <c r="R612" s="2"/>
      <c r="S612" s="2" t="str">
        <f>IF(PI_For!C612="","",PI_For!C612)</f>
        <v/>
      </c>
    </row>
    <row r="613" spans="2:19" ht="35.1" customHeight="1" thickTop="1" thickBot="1">
      <c r="B613" s="76" t="str">
        <f t="shared" si="19"/>
        <v/>
      </c>
      <c r="C613" s="35"/>
      <c r="D613" s="12"/>
      <c r="E613" s="12"/>
      <c r="F613" s="82"/>
      <c r="G613" s="36"/>
      <c r="H613" s="33"/>
      <c r="I613" s="12"/>
      <c r="J613" s="67"/>
      <c r="K613" s="43" t="str">
        <f>IFERROR(VLOOKUP(D613,PG!$D$7:$N$1006,11,FALSE),"")</f>
        <v/>
      </c>
      <c r="L613" s="42">
        <f t="shared" si="20"/>
        <v>0</v>
      </c>
      <c r="Q613" s="2" t="str">
        <f>IF(PG!D613="","",PG!D613)</f>
        <v/>
      </c>
      <c r="R613" s="2"/>
      <c r="S613" s="2" t="str">
        <f>IF(PI_For!C613="","",PI_For!C613)</f>
        <v/>
      </c>
    </row>
    <row r="614" spans="2:19" ht="35.1" customHeight="1" thickTop="1" thickBot="1">
      <c r="B614" s="76" t="str">
        <f t="shared" si="19"/>
        <v/>
      </c>
      <c r="C614" s="35"/>
      <c r="D614" s="12"/>
      <c r="E614" s="12"/>
      <c r="F614" s="82"/>
      <c r="G614" s="36"/>
      <c r="H614" s="33"/>
      <c r="I614" s="12"/>
      <c r="J614" s="67"/>
      <c r="K614" s="43" t="str">
        <f>IFERROR(VLOOKUP(D614,PG!$D$7:$N$1006,11,FALSE),"")</f>
        <v/>
      </c>
      <c r="L614" s="42">
        <f t="shared" si="20"/>
        <v>0</v>
      </c>
      <c r="Q614" s="2" t="str">
        <f>IF(PG!D614="","",PG!D614)</f>
        <v/>
      </c>
      <c r="R614" s="2"/>
      <c r="S614" s="2" t="str">
        <f>IF(PI_For!C614="","",PI_For!C614)</f>
        <v/>
      </c>
    </row>
    <row r="615" spans="2:19" ht="35.1" customHeight="1" thickTop="1" thickBot="1">
      <c r="B615" s="76" t="str">
        <f t="shared" si="19"/>
        <v/>
      </c>
      <c r="C615" s="35"/>
      <c r="D615" s="12"/>
      <c r="E615" s="12"/>
      <c r="F615" s="82"/>
      <c r="G615" s="36"/>
      <c r="H615" s="33"/>
      <c r="I615" s="12"/>
      <c r="J615" s="67"/>
      <c r="K615" s="43" t="str">
        <f>IFERROR(VLOOKUP(D615,PG!$D$7:$N$1006,11,FALSE),"")</f>
        <v/>
      </c>
      <c r="L615" s="42">
        <f t="shared" si="20"/>
        <v>0</v>
      </c>
      <c r="Q615" s="2" t="str">
        <f>IF(PG!D615="","",PG!D615)</f>
        <v/>
      </c>
      <c r="R615" s="2"/>
      <c r="S615" s="2" t="str">
        <f>IF(PI_For!C615="","",PI_For!C615)</f>
        <v/>
      </c>
    </row>
    <row r="616" spans="2:19" ht="35.1" customHeight="1" thickTop="1" thickBot="1">
      <c r="B616" s="76" t="str">
        <f t="shared" si="19"/>
        <v/>
      </c>
      <c r="C616" s="35"/>
      <c r="D616" s="12"/>
      <c r="E616" s="12"/>
      <c r="F616" s="82"/>
      <c r="G616" s="36"/>
      <c r="H616" s="33"/>
      <c r="I616" s="12"/>
      <c r="J616" s="67"/>
      <c r="K616" s="43" t="str">
        <f>IFERROR(VLOOKUP(D616,PG!$D$7:$N$1006,11,FALSE),"")</f>
        <v/>
      </c>
      <c r="L616" s="42">
        <f t="shared" si="20"/>
        <v>0</v>
      </c>
      <c r="Q616" s="2" t="str">
        <f>IF(PG!D616="","",PG!D616)</f>
        <v/>
      </c>
      <c r="R616" s="2"/>
      <c r="S616" s="2" t="str">
        <f>IF(PI_For!C616="","",PI_For!C616)</f>
        <v/>
      </c>
    </row>
    <row r="617" spans="2:19" ht="35.1" customHeight="1" thickTop="1" thickBot="1">
      <c r="B617" s="76" t="str">
        <f t="shared" si="19"/>
        <v/>
      </c>
      <c r="C617" s="35"/>
      <c r="D617" s="12"/>
      <c r="E617" s="12"/>
      <c r="F617" s="82"/>
      <c r="G617" s="36"/>
      <c r="H617" s="33"/>
      <c r="I617" s="12"/>
      <c r="J617" s="67"/>
      <c r="K617" s="43" t="str">
        <f>IFERROR(VLOOKUP(D617,PG!$D$7:$N$1006,11,FALSE),"")</f>
        <v/>
      </c>
      <c r="L617" s="42">
        <f t="shared" si="20"/>
        <v>0</v>
      </c>
      <c r="Q617" s="2" t="str">
        <f>IF(PG!D617="","",PG!D617)</f>
        <v/>
      </c>
      <c r="R617" s="2"/>
      <c r="S617" s="2" t="str">
        <f>IF(PI_For!C617="","",PI_For!C617)</f>
        <v/>
      </c>
    </row>
    <row r="618" spans="2:19" ht="35.1" customHeight="1" thickTop="1" thickBot="1">
      <c r="B618" s="76" t="str">
        <f t="shared" si="19"/>
        <v/>
      </c>
      <c r="C618" s="35"/>
      <c r="D618" s="12"/>
      <c r="E618" s="12"/>
      <c r="F618" s="82"/>
      <c r="G618" s="36"/>
      <c r="H618" s="33"/>
      <c r="I618" s="12"/>
      <c r="J618" s="67"/>
      <c r="K618" s="43" t="str">
        <f>IFERROR(VLOOKUP(D618,PG!$D$7:$N$1006,11,FALSE),"")</f>
        <v/>
      </c>
      <c r="L618" s="42">
        <f t="shared" si="20"/>
        <v>0</v>
      </c>
      <c r="Q618" s="2" t="str">
        <f>IF(PG!D618="","",PG!D618)</f>
        <v/>
      </c>
      <c r="R618" s="2"/>
      <c r="S618" s="2" t="str">
        <f>IF(PI_For!C618="","",PI_For!C618)</f>
        <v/>
      </c>
    </row>
    <row r="619" spans="2:19" ht="35.1" customHeight="1" thickTop="1" thickBot="1">
      <c r="B619" s="76" t="str">
        <f t="shared" si="19"/>
        <v/>
      </c>
      <c r="C619" s="35"/>
      <c r="D619" s="12"/>
      <c r="E619" s="12"/>
      <c r="F619" s="82"/>
      <c r="G619" s="36"/>
      <c r="H619" s="33"/>
      <c r="I619" s="12"/>
      <c r="J619" s="67"/>
      <c r="K619" s="43" t="str">
        <f>IFERROR(VLOOKUP(D619,PG!$D$7:$N$1006,11,FALSE),"")</f>
        <v/>
      </c>
      <c r="L619" s="42">
        <f t="shared" si="20"/>
        <v>0</v>
      </c>
      <c r="Q619" s="2" t="str">
        <f>IF(PG!D619="","",PG!D619)</f>
        <v/>
      </c>
      <c r="R619" s="2"/>
      <c r="S619" s="2" t="str">
        <f>IF(PI_For!C619="","",PI_For!C619)</f>
        <v/>
      </c>
    </row>
    <row r="620" spans="2:19" ht="35.1" customHeight="1" thickTop="1" thickBot="1">
      <c r="B620" s="76" t="str">
        <f t="shared" si="19"/>
        <v/>
      </c>
      <c r="C620" s="35"/>
      <c r="D620" s="12"/>
      <c r="E620" s="12"/>
      <c r="F620" s="82"/>
      <c r="G620" s="36"/>
      <c r="H620" s="33"/>
      <c r="I620" s="12"/>
      <c r="J620" s="67"/>
      <c r="K620" s="43" t="str">
        <f>IFERROR(VLOOKUP(D620,PG!$D$7:$N$1006,11,FALSE),"")</f>
        <v/>
      </c>
      <c r="L620" s="42">
        <f t="shared" si="20"/>
        <v>0</v>
      </c>
      <c r="Q620" s="2" t="str">
        <f>IF(PG!D620="","",PG!D620)</f>
        <v/>
      </c>
      <c r="R620" s="2"/>
      <c r="S620" s="2" t="str">
        <f>IF(PI_For!C620="","",PI_For!C620)</f>
        <v/>
      </c>
    </row>
    <row r="621" spans="2:19" ht="35.1" customHeight="1" thickTop="1" thickBot="1">
      <c r="B621" s="76" t="str">
        <f t="shared" si="19"/>
        <v/>
      </c>
      <c r="C621" s="35"/>
      <c r="D621" s="12"/>
      <c r="E621" s="12"/>
      <c r="F621" s="82"/>
      <c r="G621" s="36"/>
      <c r="H621" s="33"/>
      <c r="I621" s="12"/>
      <c r="J621" s="67"/>
      <c r="K621" s="43" t="str">
        <f>IFERROR(VLOOKUP(D621,PG!$D$7:$N$1006,11,FALSE),"")</f>
        <v/>
      </c>
      <c r="L621" s="42">
        <f t="shared" si="20"/>
        <v>0</v>
      </c>
      <c r="Q621" s="2" t="str">
        <f>IF(PG!D621="","",PG!D621)</f>
        <v/>
      </c>
      <c r="R621" s="2"/>
      <c r="S621" s="2" t="str">
        <f>IF(PI_For!C621="","",PI_For!C621)</f>
        <v/>
      </c>
    </row>
    <row r="622" spans="2:19" ht="35.1" customHeight="1" thickTop="1" thickBot="1">
      <c r="B622" s="76" t="str">
        <f t="shared" si="19"/>
        <v/>
      </c>
      <c r="C622" s="35"/>
      <c r="D622" s="12"/>
      <c r="E622" s="12"/>
      <c r="F622" s="82"/>
      <c r="G622" s="36"/>
      <c r="H622" s="33"/>
      <c r="I622" s="12"/>
      <c r="J622" s="67"/>
      <c r="K622" s="43" t="str">
        <f>IFERROR(VLOOKUP(D622,PG!$D$7:$N$1006,11,FALSE),"")</f>
        <v/>
      </c>
      <c r="L622" s="42">
        <f t="shared" si="20"/>
        <v>0</v>
      </c>
      <c r="Q622" s="2" t="str">
        <f>IF(PG!D622="","",PG!D622)</f>
        <v/>
      </c>
      <c r="R622" s="2"/>
      <c r="S622" s="2" t="str">
        <f>IF(PI_For!C622="","",PI_For!C622)</f>
        <v/>
      </c>
    </row>
    <row r="623" spans="2:19" ht="35.1" customHeight="1" thickTop="1" thickBot="1">
      <c r="B623" s="76" t="str">
        <f t="shared" si="19"/>
        <v/>
      </c>
      <c r="C623" s="35"/>
      <c r="D623" s="12"/>
      <c r="E623" s="12"/>
      <c r="F623" s="82"/>
      <c r="G623" s="36"/>
      <c r="H623" s="33"/>
      <c r="I623" s="12"/>
      <c r="J623" s="67"/>
      <c r="K623" s="43" t="str">
        <f>IFERROR(VLOOKUP(D623,PG!$D$7:$N$1006,11,FALSE),"")</f>
        <v/>
      </c>
      <c r="L623" s="42">
        <f t="shared" si="20"/>
        <v>0</v>
      </c>
      <c r="Q623" s="2" t="str">
        <f>IF(PG!D623="","",PG!D623)</f>
        <v/>
      </c>
      <c r="R623" s="2"/>
      <c r="S623" s="2" t="str">
        <f>IF(PI_For!C623="","",PI_For!C623)</f>
        <v/>
      </c>
    </row>
    <row r="624" spans="2:19" ht="35.1" customHeight="1" thickTop="1" thickBot="1">
      <c r="B624" s="76" t="str">
        <f t="shared" si="19"/>
        <v/>
      </c>
      <c r="C624" s="35"/>
      <c r="D624" s="12"/>
      <c r="E624" s="12"/>
      <c r="F624" s="82"/>
      <c r="G624" s="36"/>
      <c r="H624" s="33"/>
      <c r="I624" s="12"/>
      <c r="J624" s="67"/>
      <c r="K624" s="43" t="str">
        <f>IFERROR(VLOOKUP(D624,PG!$D$7:$N$1006,11,FALSE),"")</f>
        <v/>
      </c>
      <c r="L624" s="42">
        <f t="shared" si="20"/>
        <v>0</v>
      </c>
      <c r="Q624" s="2" t="str">
        <f>IF(PG!D624="","",PG!D624)</f>
        <v/>
      </c>
      <c r="R624" s="2"/>
      <c r="S624" s="2" t="str">
        <f>IF(PI_For!C624="","",PI_For!C624)</f>
        <v/>
      </c>
    </row>
    <row r="625" spans="2:19" ht="35.1" customHeight="1" thickTop="1" thickBot="1">
      <c r="B625" s="76" t="str">
        <f t="shared" si="19"/>
        <v/>
      </c>
      <c r="C625" s="35"/>
      <c r="D625" s="12"/>
      <c r="E625" s="12"/>
      <c r="F625" s="82"/>
      <c r="G625" s="36"/>
      <c r="H625" s="33"/>
      <c r="I625" s="12"/>
      <c r="J625" s="67"/>
      <c r="K625" s="43" t="str">
        <f>IFERROR(VLOOKUP(D625,PG!$D$7:$N$1006,11,FALSE),"")</f>
        <v/>
      </c>
      <c r="L625" s="42">
        <f t="shared" si="20"/>
        <v>0</v>
      </c>
      <c r="Q625" s="2" t="str">
        <f>IF(PG!D625="","",PG!D625)</f>
        <v/>
      </c>
      <c r="R625" s="2"/>
      <c r="S625" s="2" t="str">
        <f>IF(PI_For!C625="","",PI_For!C625)</f>
        <v/>
      </c>
    </row>
    <row r="626" spans="2:19" ht="35.1" customHeight="1" thickTop="1" thickBot="1">
      <c r="B626" s="76" t="str">
        <f t="shared" si="19"/>
        <v/>
      </c>
      <c r="C626" s="35"/>
      <c r="D626" s="12"/>
      <c r="E626" s="12"/>
      <c r="F626" s="82"/>
      <c r="G626" s="36"/>
      <c r="H626" s="33"/>
      <c r="I626" s="12"/>
      <c r="J626" s="67"/>
      <c r="K626" s="43" t="str">
        <f>IFERROR(VLOOKUP(D626,PG!$D$7:$N$1006,11,FALSE),"")</f>
        <v/>
      </c>
      <c r="L626" s="42">
        <f t="shared" si="20"/>
        <v>0</v>
      </c>
      <c r="Q626" s="2" t="str">
        <f>IF(PG!D626="","",PG!D626)</f>
        <v/>
      </c>
      <c r="R626" s="2"/>
      <c r="S626" s="2" t="str">
        <f>IF(PI_For!C626="","",PI_For!C626)</f>
        <v/>
      </c>
    </row>
    <row r="627" spans="2:19" ht="35.1" customHeight="1" thickTop="1" thickBot="1">
      <c r="B627" s="76" t="str">
        <f t="shared" si="19"/>
        <v/>
      </c>
      <c r="C627" s="35"/>
      <c r="D627" s="12"/>
      <c r="E627" s="12"/>
      <c r="F627" s="82"/>
      <c r="G627" s="36"/>
      <c r="H627" s="33"/>
      <c r="I627" s="12"/>
      <c r="J627" s="67"/>
      <c r="K627" s="43" t="str">
        <f>IFERROR(VLOOKUP(D627,PG!$D$7:$N$1006,11,FALSE),"")</f>
        <v/>
      </c>
      <c r="L627" s="42">
        <f t="shared" si="20"/>
        <v>0</v>
      </c>
      <c r="Q627" s="2" t="str">
        <f>IF(PG!D627="","",PG!D627)</f>
        <v/>
      </c>
      <c r="R627" s="2"/>
      <c r="S627" s="2" t="str">
        <f>IF(PI_For!C627="","",PI_For!C627)</f>
        <v/>
      </c>
    </row>
    <row r="628" spans="2:19" ht="35.1" customHeight="1" thickTop="1" thickBot="1">
      <c r="B628" s="76" t="str">
        <f t="shared" si="19"/>
        <v/>
      </c>
      <c r="C628" s="35"/>
      <c r="D628" s="12"/>
      <c r="E628" s="12"/>
      <c r="F628" s="82"/>
      <c r="G628" s="36"/>
      <c r="H628" s="33"/>
      <c r="I628" s="12"/>
      <c r="J628" s="67"/>
      <c r="K628" s="43" t="str">
        <f>IFERROR(VLOOKUP(D628,PG!$D$7:$N$1006,11,FALSE),"")</f>
        <v/>
      </c>
      <c r="L628" s="42">
        <f t="shared" si="20"/>
        <v>0</v>
      </c>
      <c r="Q628" s="2" t="str">
        <f>IF(PG!D628="","",PG!D628)</f>
        <v/>
      </c>
      <c r="R628" s="2"/>
      <c r="S628" s="2" t="str">
        <f>IF(PI_For!C628="","",PI_For!C628)</f>
        <v/>
      </c>
    </row>
    <row r="629" spans="2:19" ht="35.1" customHeight="1" thickTop="1" thickBot="1">
      <c r="B629" s="76" t="str">
        <f t="shared" si="19"/>
        <v/>
      </c>
      <c r="C629" s="35"/>
      <c r="D629" s="12"/>
      <c r="E629" s="12"/>
      <c r="F629" s="82"/>
      <c r="G629" s="36"/>
      <c r="H629" s="33"/>
      <c r="I629" s="12"/>
      <c r="J629" s="67"/>
      <c r="K629" s="43" t="str">
        <f>IFERROR(VLOOKUP(D629,PG!$D$7:$N$1006,11,FALSE),"")</f>
        <v/>
      </c>
      <c r="L629" s="42">
        <f t="shared" si="20"/>
        <v>0</v>
      </c>
      <c r="Q629" s="2" t="str">
        <f>IF(PG!D629="","",PG!D629)</f>
        <v/>
      </c>
      <c r="R629" s="2"/>
      <c r="S629" s="2" t="str">
        <f>IF(PI_For!C629="","",PI_For!C629)</f>
        <v/>
      </c>
    </row>
    <row r="630" spans="2:19" ht="35.1" customHeight="1" thickTop="1" thickBot="1">
      <c r="B630" s="76" t="str">
        <f t="shared" si="19"/>
        <v/>
      </c>
      <c r="C630" s="35"/>
      <c r="D630" s="12"/>
      <c r="E630" s="12"/>
      <c r="F630" s="82"/>
      <c r="G630" s="36"/>
      <c r="H630" s="33"/>
      <c r="I630" s="12"/>
      <c r="J630" s="67"/>
      <c r="K630" s="43" t="str">
        <f>IFERROR(VLOOKUP(D630,PG!$D$7:$N$1006,11,FALSE),"")</f>
        <v/>
      </c>
      <c r="L630" s="42">
        <f t="shared" si="20"/>
        <v>0</v>
      </c>
      <c r="Q630" s="2" t="str">
        <f>IF(PG!D630="","",PG!D630)</f>
        <v/>
      </c>
      <c r="R630" s="2"/>
      <c r="S630" s="2" t="str">
        <f>IF(PI_For!C630="","",PI_For!C630)</f>
        <v/>
      </c>
    </row>
    <row r="631" spans="2:19" ht="35.1" customHeight="1" thickTop="1" thickBot="1">
      <c r="B631" s="76" t="str">
        <f t="shared" si="19"/>
        <v/>
      </c>
      <c r="C631" s="35"/>
      <c r="D631" s="12"/>
      <c r="E631" s="12"/>
      <c r="F631" s="82"/>
      <c r="G631" s="36"/>
      <c r="H631" s="33"/>
      <c r="I631" s="12"/>
      <c r="J631" s="67"/>
      <c r="K631" s="43" t="str">
        <f>IFERROR(VLOOKUP(D631,PG!$D$7:$N$1006,11,FALSE),"")</f>
        <v/>
      </c>
      <c r="L631" s="42">
        <f t="shared" si="20"/>
        <v>0</v>
      </c>
      <c r="Q631" s="2" t="str">
        <f>IF(PG!D631="","",PG!D631)</f>
        <v/>
      </c>
      <c r="R631" s="2"/>
      <c r="S631" s="2" t="str">
        <f>IF(PI_For!C631="","",PI_For!C631)</f>
        <v/>
      </c>
    </row>
    <row r="632" spans="2:19" ht="35.1" customHeight="1" thickTop="1" thickBot="1">
      <c r="B632" s="76" t="str">
        <f t="shared" si="19"/>
        <v/>
      </c>
      <c r="C632" s="35"/>
      <c r="D632" s="12"/>
      <c r="E632" s="12"/>
      <c r="F632" s="82"/>
      <c r="G632" s="36"/>
      <c r="H632" s="33"/>
      <c r="I632" s="12"/>
      <c r="J632" s="67"/>
      <c r="K632" s="43" t="str">
        <f>IFERROR(VLOOKUP(D632,PG!$D$7:$N$1006,11,FALSE),"")</f>
        <v/>
      </c>
      <c r="L632" s="42">
        <f t="shared" si="20"/>
        <v>0</v>
      </c>
      <c r="Q632" s="2" t="str">
        <f>IF(PG!D632="","",PG!D632)</f>
        <v/>
      </c>
      <c r="R632" s="2"/>
      <c r="S632" s="2" t="str">
        <f>IF(PI_For!C632="","",PI_For!C632)</f>
        <v/>
      </c>
    </row>
    <row r="633" spans="2:19" ht="35.1" customHeight="1" thickTop="1" thickBot="1">
      <c r="B633" s="76" t="str">
        <f t="shared" si="19"/>
        <v/>
      </c>
      <c r="C633" s="35"/>
      <c r="D633" s="12"/>
      <c r="E633" s="12"/>
      <c r="F633" s="82"/>
      <c r="G633" s="36"/>
      <c r="H633" s="33"/>
      <c r="I633" s="12"/>
      <c r="J633" s="67"/>
      <c r="K633" s="43" t="str">
        <f>IFERROR(VLOOKUP(D633,PG!$D$7:$N$1006,11,FALSE),"")</f>
        <v/>
      </c>
      <c r="L633" s="42">
        <f t="shared" si="20"/>
        <v>0</v>
      </c>
      <c r="Q633" s="2" t="str">
        <f>IF(PG!D633="","",PG!D633)</f>
        <v/>
      </c>
      <c r="R633" s="2"/>
      <c r="S633" s="2" t="str">
        <f>IF(PI_For!C633="","",PI_For!C633)</f>
        <v/>
      </c>
    </row>
    <row r="634" spans="2:19" ht="35.1" customHeight="1" thickTop="1" thickBot="1">
      <c r="B634" s="76" t="str">
        <f t="shared" si="19"/>
        <v/>
      </c>
      <c r="C634" s="35"/>
      <c r="D634" s="12"/>
      <c r="E634" s="12"/>
      <c r="F634" s="82"/>
      <c r="G634" s="36"/>
      <c r="H634" s="33"/>
      <c r="I634" s="12"/>
      <c r="J634" s="67"/>
      <c r="K634" s="43" t="str">
        <f>IFERROR(VLOOKUP(D634,PG!$D$7:$N$1006,11,FALSE),"")</f>
        <v/>
      </c>
      <c r="L634" s="42">
        <f t="shared" si="20"/>
        <v>0</v>
      </c>
      <c r="Q634" s="2" t="str">
        <f>IF(PG!D634="","",PG!D634)</f>
        <v/>
      </c>
      <c r="R634" s="2"/>
      <c r="S634" s="2" t="str">
        <f>IF(PI_For!C634="","",PI_For!C634)</f>
        <v/>
      </c>
    </row>
    <row r="635" spans="2:19" ht="35.1" customHeight="1" thickTop="1" thickBot="1">
      <c r="B635" s="76" t="str">
        <f t="shared" si="19"/>
        <v/>
      </c>
      <c r="C635" s="35"/>
      <c r="D635" s="12"/>
      <c r="E635" s="12"/>
      <c r="F635" s="82"/>
      <c r="G635" s="36"/>
      <c r="H635" s="33"/>
      <c r="I635" s="12"/>
      <c r="J635" s="67"/>
      <c r="K635" s="43" t="str">
        <f>IFERROR(VLOOKUP(D635,PG!$D$7:$N$1006,11,FALSE),"")</f>
        <v/>
      </c>
      <c r="L635" s="42">
        <f t="shared" si="20"/>
        <v>0</v>
      </c>
      <c r="Q635" s="2" t="str">
        <f>IF(PG!D635="","",PG!D635)</f>
        <v/>
      </c>
      <c r="R635" s="2"/>
      <c r="S635" s="2" t="str">
        <f>IF(PI_For!C635="","",PI_For!C635)</f>
        <v/>
      </c>
    </row>
    <row r="636" spans="2:19" ht="35.1" customHeight="1" thickTop="1" thickBot="1">
      <c r="B636" s="76" t="str">
        <f t="shared" si="19"/>
        <v/>
      </c>
      <c r="C636" s="35"/>
      <c r="D636" s="12"/>
      <c r="E636" s="12"/>
      <c r="F636" s="82"/>
      <c r="G636" s="36"/>
      <c r="H636" s="33"/>
      <c r="I636" s="12"/>
      <c r="J636" s="67"/>
      <c r="K636" s="43" t="str">
        <f>IFERROR(VLOOKUP(D636,PG!$D$7:$N$1006,11,FALSE),"")</f>
        <v/>
      </c>
      <c r="L636" s="42">
        <f t="shared" si="20"/>
        <v>0</v>
      </c>
      <c r="Q636" s="2" t="str">
        <f>IF(PG!D636="","",PG!D636)</f>
        <v/>
      </c>
      <c r="R636" s="2"/>
      <c r="S636" s="2" t="str">
        <f>IF(PI_For!C636="","",PI_For!C636)</f>
        <v/>
      </c>
    </row>
    <row r="637" spans="2:19" ht="35.1" customHeight="1" thickTop="1" thickBot="1">
      <c r="B637" s="76" t="str">
        <f t="shared" si="19"/>
        <v/>
      </c>
      <c r="C637" s="35"/>
      <c r="D637" s="12"/>
      <c r="E637" s="12"/>
      <c r="F637" s="82"/>
      <c r="G637" s="36"/>
      <c r="H637" s="33"/>
      <c r="I637" s="12"/>
      <c r="J637" s="67"/>
      <c r="K637" s="43" t="str">
        <f>IFERROR(VLOOKUP(D637,PG!$D$7:$N$1006,11,FALSE),"")</f>
        <v/>
      </c>
      <c r="L637" s="42">
        <f t="shared" si="20"/>
        <v>0</v>
      </c>
      <c r="Q637" s="2" t="str">
        <f>IF(PG!D637="","",PG!D637)</f>
        <v/>
      </c>
      <c r="R637" s="2"/>
      <c r="S637" s="2" t="str">
        <f>IF(PI_For!C637="","",PI_For!C637)</f>
        <v/>
      </c>
    </row>
    <row r="638" spans="2:19" ht="35.1" customHeight="1" thickTop="1" thickBot="1">
      <c r="B638" s="76" t="str">
        <f t="shared" si="19"/>
        <v/>
      </c>
      <c r="C638" s="35"/>
      <c r="D638" s="12"/>
      <c r="E638" s="12"/>
      <c r="F638" s="82"/>
      <c r="G638" s="36"/>
      <c r="H638" s="33"/>
      <c r="I638" s="12"/>
      <c r="J638" s="67"/>
      <c r="K638" s="43" t="str">
        <f>IFERROR(VLOOKUP(D638,PG!$D$7:$N$1006,11,FALSE),"")</f>
        <v/>
      </c>
      <c r="L638" s="42">
        <f t="shared" si="20"/>
        <v>0</v>
      </c>
      <c r="Q638" s="2" t="str">
        <f>IF(PG!D638="","",PG!D638)</f>
        <v/>
      </c>
      <c r="R638" s="2"/>
      <c r="S638" s="2" t="str">
        <f>IF(PI_For!C638="","",PI_For!C638)</f>
        <v/>
      </c>
    </row>
    <row r="639" spans="2:19" ht="35.1" customHeight="1" thickTop="1" thickBot="1">
      <c r="B639" s="76" t="str">
        <f t="shared" si="19"/>
        <v/>
      </c>
      <c r="C639" s="35"/>
      <c r="D639" s="12"/>
      <c r="E639" s="12"/>
      <c r="F639" s="82"/>
      <c r="G639" s="36"/>
      <c r="H639" s="33"/>
      <c r="I639" s="12"/>
      <c r="J639" s="67"/>
      <c r="K639" s="43" t="str">
        <f>IFERROR(VLOOKUP(D639,PG!$D$7:$N$1006,11,FALSE),"")</f>
        <v/>
      </c>
      <c r="L639" s="42">
        <f t="shared" si="20"/>
        <v>0</v>
      </c>
      <c r="Q639" s="2" t="str">
        <f>IF(PG!D639="","",PG!D639)</f>
        <v/>
      </c>
      <c r="R639" s="2"/>
      <c r="S639" s="2" t="str">
        <f>IF(PI_For!C639="","",PI_For!C639)</f>
        <v/>
      </c>
    </row>
    <row r="640" spans="2:19" ht="35.1" customHeight="1" thickTop="1" thickBot="1">
      <c r="B640" s="76" t="str">
        <f t="shared" si="19"/>
        <v/>
      </c>
      <c r="C640" s="35"/>
      <c r="D640" s="12"/>
      <c r="E640" s="12"/>
      <c r="F640" s="82"/>
      <c r="G640" s="36"/>
      <c r="H640" s="33"/>
      <c r="I640" s="12"/>
      <c r="J640" s="67"/>
      <c r="K640" s="43" t="str">
        <f>IFERROR(VLOOKUP(D640,PG!$D$7:$N$1006,11,FALSE),"")</f>
        <v/>
      </c>
      <c r="L640" s="42">
        <f t="shared" si="20"/>
        <v>0</v>
      </c>
      <c r="Q640" s="2" t="str">
        <f>IF(PG!D640="","",PG!D640)</f>
        <v/>
      </c>
      <c r="R640" s="2"/>
      <c r="S640" s="2" t="str">
        <f>IF(PI_For!C640="","",PI_For!C640)</f>
        <v/>
      </c>
    </row>
    <row r="641" spans="2:19" ht="35.1" customHeight="1" thickTop="1" thickBot="1">
      <c r="B641" s="76" t="str">
        <f t="shared" si="19"/>
        <v/>
      </c>
      <c r="C641" s="35"/>
      <c r="D641" s="12"/>
      <c r="E641" s="12"/>
      <c r="F641" s="82"/>
      <c r="G641" s="36"/>
      <c r="H641" s="33"/>
      <c r="I641" s="12"/>
      <c r="J641" s="67"/>
      <c r="K641" s="43" t="str">
        <f>IFERROR(VLOOKUP(D641,PG!$D$7:$N$1006,11,FALSE),"")</f>
        <v/>
      </c>
      <c r="L641" s="42">
        <f t="shared" si="20"/>
        <v>0</v>
      </c>
      <c r="Q641" s="2" t="str">
        <f>IF(PG!D641="","",PG!D641)</f>
        <v/>
      </c>
      <c r="R641" s="2"/>
      <c r="S641" s="2" t="str">
        <f>IF(PI_For!C641="","",PI_For!C641)</f>
        <v/>
      </c>
    </row>
    <row r="642" spans="2:19" ht="35.1" customHeight="1" thickTop="1" thickBot="1">
      <c r="B642" s="76" t="str">
        <f t="shared" si="19"/>
        <v/>
      </c>
      <c r="C642" s="35"/>
      <c r="D642" s="12"/>
      <c r="E642" s="12"/>
      <c r="F642" s="82"/>
      <c r="G642" s="36"/>
      <c r="H642" s="33"/>
      <c r="I642" s="12"/>
      <c r="J642" s="67"/>
      <c r="K642" s="43" t="str">
        <f>IFERROR(VLOOKUP(D642,PG!$D$7:$N$1006,11,FALSE),"")</f>
        <v/>
      </c>
      <c r="L642" s="42">
        <f t="shared" si="20"/>
        <v>0</v>
      </c>
      <c r="Q642" s="2" t="str">
        <f>IF(PG!D642="","",PG!D642)</f>
        <v/>
      </c>
      <c r="R642" s="2"/>
      <c r="S642" s="2" t="str">
        <f>IF(PI_For!C642="","",PI_For!C642)</f>
        <v/>
      </c>
    </row>
    <row r="643" spans="2:19" ht="35.1" customHeight="1" thickTop="1" thickBot="1">
      <c r="B643" s="76" t="str">
        <f t="shared" si="19"/>
        <v/>
      </c>
      <c r="C643" s="35"/>
      <c r="D643" s="12"/>
      <c r="E643" s="12"/>
      <c r="F643" s="82"/>
      <c r="G643" s="36"/>
      <c r="H643" s="33"/>
      <c r="I643" s="12"/>
      <c r="J643" s="67"/>
      <c r="K643" s="43" t="str">
        <f>IFERROR(VLOOKUP(D643,PG!$D$7:$N$1006,11,FALSE),"")</f>
        <v/>
      </c>
      <c r="L643" s="42">
        <f t="shared" si="20"/>
        <v>0</v>
      </c>
      <c r="Q643" s="2" t="str">
        <f>IF(PG!D643="","",PG!D643)</f>
        <v/>
      </c>
      <c r="R643" s="2"/>
      <c r="S643" s="2" t="str">
        <f>IF(PI_For!C643="","",PI_For!C643)</f>
        <v/>
      </c>
    </row>
    <row r="644" spans="2:19" ht="35.1" customHeight="1" thickTop="1" thickBot="1">
      <c r="B644" s="76" t="str">
        <f t="shared" si="19"/>
        <v/>
      </c>
      <c r="C644" s="35"/>
      <c r="D644" s="12"/>
      <c r="E644" s="12"/>
      <c r="F644" s="82"/>
      <c r="G644" s="36"/>
      <c r="H644" s="33"/>
      <c r="I644" s="12"/>
      <c r="J644" s="67"/>
      <c r="K644" s="43" t="str">
        <f>IFERROR(VLOOKUP(D644,PG!$D$7:$N$1006,11,FALSE),"")</f>
        <v/>
      </c>
      <c r="L644" s="42">
        <f t="shared" si="20"/>
        <v>0</v>
      </c>
      <c r="Q644" s="2" t="str">
        <f>IF(PG!D644="","",PG!D644)</f>
        <v/>
      </c>
      <c r="R644" s="2"/>
      <c r="S644" s="2" t="str">
        <f>IF(PI_For!C644="","",PI_For!C644)</f>
        <v/>
      </c>
    </row>
    <row r="645" spans="2:19" ht="35.1" customHeight="1" thickTop="1" thickBot="1">
      <c r="B645" s="76" t="str">
        <f t="shared" si="19"/>
        <v/>
      </c>
      <c r="C645" s="35"/>
      <c r="D645" s="12"/>
      <c r="E645" s="12"/>
      <c r="F645" s="82"/>
      <c r="G645" s="36"/>
      <c r="H645" s="33"/>
      <c r="I645" s="12"/>
      <c r="J645" s="67"/>
      <c r="K645" s="43" t="str">
        <f>IFERROR(VLOOKUP(D645,PG!$D$7:$N$1006,11,FALSE),"")</f>
        <v/>
      </c>
      <c r="L645" s="42">
        <f t="shared" si="20"/>
        <v>0</v>
      </c>
      <c r="Q645" s="2" t="str">
        <f>IF(PG!D645="","",PG!D645)</f>
        <v/>
      </c>
      <c r="R645" s="2"/>
      <c r="S645" s="2" t="str">
        <f>IF(PI_For!C645="","",PI_For!C645)</f>
        <v/>
      </c>
    </row>
    <row r="646" spans="2:19" ht="35.1" customHeight="1" thickTop="1" thickBot="1">
      <c r="B646" s="76" t="str">
        <f t="shared" si="19"/>
        <v/>
      </c>
      <c r="C646" s="35"/>
      <c r="D646" s="12"/>
      <c r="E646" s="12"/>
      <c r="F646" s="82"/>
      <c r="G646" s="36"/>
      <c r="H646" s="33"/>
      <c r="I646" s="12"/>
      <c r="J646" s="67"/>
      <c r="K646" s="43" t="str">
        <f>IFERROR(VLOOKUP(D646,PG!$D$7:$N$1006,11,FALSE),"")</f>
        <v/>
      </c>
      <c r="L646" s="42">
        <f t="shared" si="20"/>
        <v>0</v>
      </c>
      <c r="Q646" s="2" t="str">
        <f>IF(PG!D646="","",PG!D646)</f>
        <v/>
      </c>
      <c r="R646" s="2"/>
      <c r="S646" s="2" t="str">
        <f>IF(PI_For!C646="","",PI_For!C646)</f>
        <v/>
      </c>
    </row>
    <row r="647" spans="2:19" ht="35.1" customHeight="1" thickTop="1" thickBot="1">
      <c r="B647" s="76" t="str">
        <f t="shared" si="19"/>
        <v/>
      </c>
      <c r="C647" s="35"/>
      <c r="D647" s="12"/>
      <c r="E647" s="12"/>
      <c r="F647" s="82"/>
      <c r="G647" s="36"/>
      <c r="H647" s="33"/>
      <c r="I647" s="12"/>
      <c r="J647" s="67"/>
      <c r="K647" s="43" t="str">
        <f>IFERROR(VLOOKUP(D647,PG!$D$7:$N$1006,11,FALSE),"")</f>
        <v/>
      </c>
      <c r="L647" s="42">
        <f t="shared" si="20"/>
        <v>0</v>
      </c>
      <c r="Q647" s="2" t="str">
        <f>IF(PG!D647="","",PG!D647)</f>
        <v/>
      </c>
      <c r="R647" s="2"/>
      <c r="S647" s="2" t="str">
        <f>IF(PI_For!C647="","",PI_For!C647)</f>
        <v/>
      </c>
    </row>
    <row r="648" spans="2:19" ht="35.1" customHeight="1" thickTop="1" thickBot="1">
      <c r="B648" s="76" t="str">
        <f t="shared" ref="B648:B711" si="21">IF(C648="","",MONTH(C648))</f>
        <v/>
      </c>
      <c r="C648" s="35"/>
      <c r="D648" s="12"/>
      <c r="E648" s="12"/>
      <c r="F648" s="82"/>
      <c r="G648" s="36"/>
      <c r="H648" s="33"/>
      <c r="I648" s="12"/>
      <c r="J648" s="67"/>
      <c r="K648" s="43" t="str">
        <f>IFERROR(VLOOKUP(D648,PG!$D$7:$N$1006,11,FALSE),"")</f>
        <v/>
      </c>
      <c r="L648" s="42">
        <f t="shared" si="20"/>
        <v>0</v>
      </c>
      <c r="Q648" s="2" t="str">
        <f>IF(PG!D648="","",PG!D648)</f>
        <v/>
      </c>
      <c r="R648" s="2"/>
      <c r="S648" s="2" t="str">
        <f>IF(PI_For!C648="","",PI_For!C648)</f>
        <v/>
      </c>
    </row>
    <row r="649" spans="2:19" ht="35.1" customHeight="1" thickTop="1" thickBot="1">
      <c r="B649" s="76" t="str">
        <f t="shared" si="21"/>
        <v/>
      </c>
      <c r="C649" s="35"/>
      <c r="D649" s="12"/>
      <c r="E649" s="12"/>
      <c r="F649" s="82"/>
      <c r="G649" s="36"/>
      <c r="H649" s="33"/>
      <c r="I649" s="12"/>
      <c r="J649" s="67"/>
      <c r="K649" s="43" t="str">
        <f>IFERROR(VLOOKUP(D649,PG!$D$7:$N$1006,11,FALSE),"")</f>
        <v/>
      </c>
      <c r="L649" s="42">
        <f t="shared" si="20"/>
        <v>0</v>
      </c>
      <c r="Q649" s="2" t="str">
        <f>IF(PG!D649="","",PG!D649)</f>
        <v/>
      </c>
      <c r="R649" s="2"/>
      <c r="S649" s="2" t="str">
        <f>IF(PI_For!C649="","",PI_For!C649)</f>
        <v/>
      </c>
    </row>
    <row r="650" spans="2:19" ht="35.1" customHeight="1" thickTop="1" thickBot="1">
      <c r="B650" s="76" t="str">
        <f t="shared" si="21"/>
        <v/>
      </c>
      <c r="C650" s="35"/>
      <c r="D650" s="12"/>
      <c r="E650" s="12"/>
      <c r="F650" s="82"/>
      <c r="G650" s="36"/>
      <c r="H650" s="33"/>
      <c r="I650" s="12"/>
      <c r="J650" s="67"/>
      <c r="K650" s="43" t="str">
        <f>IFERROR(VLOOKUP(D650,PG!$D$7:$N$1006,11,FALSE),"")</f>
        <v/>
      </c>
      <c r="L650" s="42">
        <f t="shared" si="20"/>
        <v>0</v>
      </c>
      <c r="Q650" s="2" t="str">
        <f>IF(PG!D650="","",PG!D650)</f>
        <v/>
      </c>
      <c r="R650" s="2"/>
      <c r="S650" s="2" t="str">
        <f>IF(PI_For!C650="","",PI_For!C650)</f>
        <v/>
      </c>
    </row>
    <row r="651" spans="2:19" ht="35.1" customHeight="1" thickTop="1" thickBot="1">
      <c r="B651" s="76" t="str">
        <f t="shared" si="21"/>
        <v/>
      </c>
      <c r="C651" s="35"/>
      <c r="D651" s="12"/>
      <c r="E651" s="12"/>
      <c r="F651" s="82"/>
      <c r="G651" s="36"/>
      <c r="H651" s="33"/>
      <c r="I651" s="12"/>
      <c r="J651" s="67"/>
      <c r="K651" s="43" t="str">
        <f>IFERROR(VLOOKUP(D651,PG!$D$7:$N$1006,11,FALSE),"")</f>
        <v/>
      </c>
      <c r="L651" s="42">
        <f t="shared" si="20"/>
        <v>0</v>
      </c>
      <c r="Q651" s="2" t="str">
        <f>IF(PG!D651="","",PG!D651)</f>
        <v/>
      </c>
      <c r="R651" s="2"/>
      <c r="S651" s="2" t="str">
        <f>IF(PI_For!C651="","",PI_For!C651)</f>
        <v/>
      </c>
    </row>
    <row r="652" spans="2:19" ht="35.1" customHeight="1" thickTop="1" thickBot="1">
      <c r="B652" s="76" t="str">
        <f t="shared" si="21"/>
        <v/>
      </c>
      <c r="C652" s="35"/>
      <c r="D652" s="12"/>
      <c r="E652" s="12"/>
      <c r="F652" s="82"/>
      <c r="G652" s="36"/>
      <c r="H652" s="33"/>
      <c r="I652" s="12"/>
      <c r="J652" s="67"/>
      <c r="K652" s="43" t="str">
        <f>IFERROR(VLOOKUP(D652,PG!$D$7:$N$1006,11,FALSE),"")</f>
        <v/>
      </c>
      <c r="L652" s="42">
        <f t="shared" si="20"/>
        <v>0</v>
      </c>
      <c r="Q652" s="2" t="str">
        <f>IF(PG!D652="","",PG!D652)</f>
        <v/>
      </c>
      <c r="R652" s="2"/>
      <c r="S652" s="2" t="str">
        <f>IF(PI_For!C652="","",PI_For!C652)</f>
        <v/>
      </c>
    </row>
    <row r="653" spans="2:19" ht="35.1" customHeight="1" thickTop="1" thickBot="1">
      <c r="B653" s="76" t="str">
        <f t="shared" si="21"/>
        <v/>
      </c>
      <c r="C653" s="35"/>
      <c r="D653" s="12"/>
      <c r="E653" s="12"/>
      <c r="F653" s="82"/>
      <c r="G653" s="36"/>
      <c r="H653" s="33"/>
      <c r="I653" s="12"/>
      <c r="J653" s="67"/>
      <c r="K653" s="43" t="str">
        <f>IFERROR(VLOOKUP(D653,PG!$D$7:$N$1006,11,FALSE),"")</f>
        <v/>
      </c>
      <c r="L653" s="42">
        <f t="shared" si="20"/>
        <v>0</v>
      </c>
      <c r="Q653" s="2" t="str">
        <f>IF(PG!D653="","",PG!D653)</f>
        <v/>
      </c>
      <c r="R653" s="2"/>
      <c r="S653" s="2" t="str">
        <f>IF(PI_For!C653="","",PI_For!C653)</f>
        <v/>
      </c>
    </row>
    <row r="654" spans="2:19" ht="35.1" customHeight="1" thickTop="1" thickBot="1">
      <c r="B654" s="76" t="str">
        <f t="shared" si="21"/>
        <v/>
      </c>
      <c r="C654" s="35"/>
      <c r="D654" s="12"/>
      <c r="E654" s="12"/>
      <c r="F654" s="82"/>
      <c r="G654" s="36"/>
      <c r="H654" s="33"/>
      <c r="I654" s="12"/>
      <c r="J654" s="67"/>
      <c r="K654" s="43" t="str">
        <f>IFERROR(VLOOKUP(D654,PG!$D$7:$N$1006,11,FALSE),"")</f>
        <v/>
      </c>
      <c r="L654" s="42">
        <f t="shared" si="20"/>
        <v>0</v>
      </c>
      <c r="Q654" s="2" t="str">
        <f>IF(PG!D654="","",PG!D654)</f>
        <v/>
      </c>
      <c r="R654" s="2"/>
      <c r="S654" s="2" t="str">
        <f>IF(PI_For!C654="","",PI_For!C654)</f>
        <v/>
      </c>
    </row>
    <row r="655" spans="2:19" ht="35.1" customHeight="1" thickTop="1" thickBot="1">
      <c r="B655" s="76" t="str">
        <f t="shared" si="21"/>
        <v/>
      </c>
      <c r="C655" s="35"/>
      <c r="D655" s="12"/>
      <c r="E655" s="12"/>
      <c r="F655" s="82"/>
      <c r="G655" s="36"/>
      <c r="H655" s="33"/>
      <c r="I655" s="12"/>
      <c r="J655" s="67"/>
      <c r="K655" s="43" t="str">
        <f>IFERROR(VLOOKUP(D655,PG!$D$7:$N$1006,11,FALSE),"")</f>
        <v/>
      </c>
      <c r="L655" s="42">
        <f t="shared" si="20"/>
        <v>0</v>
      </c>
      <c r="Q655" s="2" t="str">
        <f>IF(PG!D655="","",PG!D655)</f>
        <v/>
      </c>
      <c r="R655" s="2"/>
      <c r="S655" s="2" t="str">
        <f>IF(PI_For!C655="","",PI_For!C655)</f>
        <v/>
      </c>
    </row>
    <row r="656" spans="2:19" ht="35.1" customHeight="1" thickTop="1" thickBot="1">
      <c r="B656" s="76" t="str">
        <f t="shared" si="21"/>
        <v/>
      </c>
      <c r="C656" s="35"/>
      <c r="D656" s="12"/>
      <c r="E656" s="12"/>
      <c r="F656" s="82"/>
      <c r="G656" s="36"/>
      <c r="H656" s="33"/>
      <c r="I656" s="12"/>
      <c r="J656" s="67"/>
      <c r="K656" s="43" t="str">
        <f>IFERROR(VLOOKUP(D656,PG!$D$7:$N$1006,11,FALSE),"")</f>
        <v/>
      </c>
      <c r="L656" s="42">
        <f t="shared" si="20"/>
        <v>0</v>
      </c>
      <c r="Q656" s="2" t="str">
        <f>IF(PG!D656="","",PG!D656)</f>
        <v/>
      </c>
      <c r="R656" s="2"/>
      <c r="S656" s="2" t="str">
        <f>IF(PI_For!C656="","",PI_For!C656)</f>
        <v/>
      </c>
    </row>
    <row r="657" spans="2:19" ht="35.1" customHeight="1" thickTop="1" thickBot="1">
      <c r="B657" s="76" t="str">
        <f t="shared" si="21"/>
        <v/>
      </c>
      <c r="C657" s="35"/>
      <c r="D657" s="12"/>
      <c r="E657" s="12"/>
      <c r="F657" s="82"/>
      <c r="G657" s="36"/>
      <c r="H657" s="33"/>
      <c r="I657" s="12"/>
      <c r="J657" s="67"/>
      <c r="K657" s="43" t="str">
        <f>IFERROR(VLOOKUP(D657,PG!$D$7:$N$1006,11,FALSE),"")</f>
        <v/>
      </c>
      <c r="L657" s="42">
        <f t="shared" si="20"/>
        <v>0</v>
      </c>
      <c r="Q657" s="2" t="str">
        <f>IF(PG!D657="","",PG!D657)</f>
        <v/>
      </c>
      <c r="R657" s="2"/>
      <c r="S657" s="2" t="str">
        <f>IF(PI_For!C657="","",PI_For!C657)</f>
        <v/>
      </c>
    </row>
    <row r="658" spans="2:19" ht="35.1" customHeight="1" thickTop="1" thickBot="1">
      <c r="B658" s="76" t="str">
        <f t="shared" si="21"/>
        <v/>
      </c>
      <c r="C658" s="35"/>
      <c r="D658" s="12"/>
      <c r="E658" s="12"/>
      <c r="F658" s="82"/>
      <c r="G658" s="36"/>
      <c r="H658" s="33"/>
      <c r="I658" s="12"/>
      <c r="J658" s="67"/>
      <c r="K658" s="43" t="str">
        <f>IFERROR(VLOOKUP(D658,PG!$D$7:$N$1006,11,FALSE),"")</f>
        <v/>
      </c>
      <c r="L658" s="42">
        <f t="shared" ref="L658:L721" si="22">IFERROR(G658*H658,0)</f>
        <v>0</v>
      </c>
      <c r="Q658" s="2" t="str">
        <f>IF(PG!D658="","",PG!D658)</f>
        <v/>
      </c>
      <c r="R658" s="2"/>
      <c r="S658" s="2" t="str">
        <f>IF(PI_For!C658="","",PI_For!C658)</f>
        <v/>
      </c>
    </row>
    <row r="659" spans="2:19" ht="35.1" customHeight="1" thickTop="1" thickBot="1">
      <c r="B659" s="76" t="str">
        <f t="shared" si="21"/>
        <v/>
      </c>
      <c r="C659" s="35"/>
      <c r="D659" s="12"/>
      <c r="E659" s="12"/>
      <c r="F659" s="82"/>
      <c r="G659" s="36"/>
      <c r="H659" s="33"/>
      <c r="I659" s="12"/>
      <c r="J659" s="67"/>
      <c r="K659" s="43" t="str">
        <f>IFERROR(VLOOKUP(D659,PG!$D$7:$N$1006,11,FALSE),"")</f>
        <v/>
      </c>
      <c r="L659" s="42">
        <f t="shared" si="22"/>
        <v>0</v>
      </c>
      <c r="Q659" s="2" t="str">
        <f>IF(PG!D659="","",PG!D659)</f>
        <v/>
      </c>
      <c r="R659" s="2"/>
      <c r="S659" s="2" t="str">
        <f>IF(PI_For!C659="","",PI_For!C659)</f>
        <v/>
      </c>
    </row>
    <row r="660" spans="2:19" ht="35.1" customHeight="1" thickTop="1" thickBot="1">
      <c r="B660" s="76" t="str">
        <f t="shared" si="21"/>
        <v/>
      </c>
      <c r="C660" s="35"/>
      <c r="D660" s="12"/>
      <c r="E660" s="12"/>
      <c r="F660" s="82"/>
      <c r="G660" s="36"/>
      <c r="H660" s="33"/>
      <c r="I660" s="12"/>
      <c r="J660" s="67"/>
      <c r="K660" s="43" t="str">
        <f>IFERROR(VLOOKUP(D660,PG!$D$7:$N$1006,11,FALSE),"")</f>
        <v/>
      </c>
      <c r="L660" s="42">
        <f t="shared" si="22"/>
        <v>0</v>
      </c>
      <c r="Q660" s="2" t="str">
        <f>IF(PG!D660="","",PG!D660)</f>
        <v/>
      </c>
      <c r="R660" s="2"/>
      <c r="S660" s="2" t="str">
        <f>IF(PI_For!C660="","",PI_For!C660)</f>
        <v/>
      </c>
    </row>
    <row r="661" spans="2:19" ht="35.1" customHeight="1" thickTop="1" thickBot="1">
      <c r="B661" s="76" t="str">
        <f t="shared" si="21"/>
        <v/>
      </c>
      <c r="C661" s="35"/>
      <c r="D661" s="12"/>
      <c r="E661" s="12"/>
      <c r="F661" s="82"/>
      <c r="G661" s="36"/>
      <c r="H661" s="33"/>
      <c r="I661" s="12"/>
      <c r="J661" s="67"/>
      <c r="K661" s="43" t="str">
        <f>IFERROR(VLOOKUP(D661,PG!$D$7:$N$1006,11,FALSE),"")</f>
        <v/>
      </c>
      <c r="L661" s="42">
        <f t="shared" si="22"/>
        <v>0</v>
      </c>
      <c r="Q661" s="2" t="str">
        <f>IF(PG!D661="","",PG!D661)</f>
        <v/>
      </c>
      <c r="R661" s="2"/>
      <c r="S661" s="2" t="str">
        <f>IF(PI_For!C661="","",PI_For!C661)</f>
        <v/>
      </c>
    </row>
    <row r="662" spans="2:19" ht="35.1" customHeight="1" thickTop="1" thickBot="1">
      <c r="B662" s="76" t="str">
        <f t="shared" si="21"/>
        <v/>
      </c>
      <c r="C662" s="35"/>
      <c r="D662" s="12"/>
      <c r="E662" s="12"/>
      <c r="F662" s="82"/>
      <c r="G662" s="36"/>
      <c r="H662" s="33"/>
      <c r="I662" s="12"/>
      <c r="J662" s="67"/>
      <c r="K662" s="43" t="str">
        <f>IFERROR(VLOOKUP(D662,PG!$D$7:$N$1006,11,FALSE),"")</f>
        <v/>
      </c>
      <c r="L662" s="42">
        <f t="shared" si="22"/>
        <v>0</v>
      </c>
      <c r="Q662" s="2" t="str">
        <f>IF(PG!D662="","",PG!D662)</f>
        <v/>
      </c>
      <c r="R662" s="2"/>
      <c r="S662" s="2" t="str">
        <f>IF(PI_For!C662="","",PI_For!C662)</f>
        <v/>
      </c>
    </row>
    <row r="663" spans="2:19" ht="35.1" customHeight="1" thickTop="1" thickBot="1">
      <c r="B663" s="76" t="str">
        <f t="shared" si="21"/>
        <v/>
      </c>
      <c r="C663" s="35"/>
      <c r="D663" s="12"/>
      <c r="E663" s="12"/>
      <c r="F663" s="82"/>
      <c r="G663" s="36"/>
      <c r="H663" s="33"/>
      <c r="I663" s="12"/>
      <c r="J663" s="67"/>
      <c r="K663" s="43" t="str">
        <f>IFERROR(VLOOKUP(D663,PG!$D$7:$N$1006,11,FALSE),"")</f>
        <v/>
      </c>
      <c r="L663" s="42">
        <f t="shared" si="22"/>
        <v>0</v>
      </c>
      <c r="Q663" s="2" t="str">
        <f>IF(PG!D663="","",PG!D663)</f>
        <v/>
      </c>
      <c r="R663" s="2"/>
      <c r="S663" s="2" t="str">
        <f>IF(PI_For!C663="","",PI_For!C663)</f>
        <v/>
      </c>
    </row>
    <row r="664" spans="2:19" ht="35.1" customHeight="1" thickTop="1" thickBot="1">
      <c r="B664" s="76" t="str">
        <f t="shared" si="21"/>
        <v/>
      </c>
      <c r="C664" s="35"/>
      <c r="D664" s="12"/>
      <c r="E664" s="12"/>
      <c r="F664" s="82"/>
      <c r="G664" s="36"/>
      <c r="H664" s="33"/>
      <c r="I664" s="12"/>
      <c r="J664" s="67"/>
      <c r="K664" s="43" t="str">
        <f>IFERROR(VLOOKUP(D664,PG!$D$7:$N$1006,11,FALSE),"")</f>
        <v/>
      </c>
      <c r="L664" s="42">
        <f t="shared" si="22"/>
        <v>0</v>
      </c>
      <c r="Q664" s="2" t="str">
        <f>IF(PG!D664="","",PG!D664)</f>
        <v/>
      </c>
      <c r="R664" s="2"/>
      <c r="S664" s="2" t="str">
        <f>IF(PI_For!C664="","",PI_For!C664)</f>
        <v/>
      </c>
    </row>
    <row r="665" spans="2:19" ht="35.1" customHeight="1" thickTop="1" thickBot="1">
      <c r="B665" s="76" t="str">
        <f t="shared" si="21"/>
        <v/>
      </c>
      <c r="C665" s="35"/>
      <c r="D665" s="12"/>
      <c r="E665" s="12"/>
      <c r="F665" s="82"/>
      <c r="G665" s="36"/>
      <c r="H665" s="33"/>
      <c r="I665" s="12"/>
      <c r="J665" s="67"/>
      <c r="K665" s="43" t="str">
        <f>IFERROR(VLOOKUP(D665,PG!$D$7:$N$1006,11,FALSE),"")</f>
        <v/>
      </c>
      <c r="L665" s="42">
        <f t="shared" si="22"/>
        <v>0</v>
      </c>
      <c r="Q665" s="2" t="str">
        <f>IF(PG!D665="","",PG!D665)</f>
        <v/>
      </c>
      <c r="R665" s="2"/>
      <c r="S665" s="2" t="str">
        <f>IF(PI_For!C665="","",PI_For!C665)</f>
        <v/>
      </c>
    </row>
    <row r="666" spans="2:19" ht="35.1" customHeight="1" thickTop="1" thickBot="1">
      <c r="B666" s="76" t="str">
        <f t="shared" si="21"/>
        <v/>
      </c>
      <c r="C666" s="35"/>
      <c r="D666" s="12"/>
      <c r="E666" s="12"/>
      <c r="F666" s="82"/>
      <c r="G666" s="36"/>
      <c r="H666" s="33"/>
      <c r="I666" s="12"/>
      <c r="J666" s="67"/>
      <c r="K666" s="43" t="str">
        <f>IFERROR(VLOOKUP(D666,PG!$D$7:$N$1006,11,FALSE),"")</f>
        <v/>
      </c>
      <c r="L666" s="42">
        <f t="shared" si="22"/>
        <v>0</v>
      </c>
      <c r="Q666" s="2" t="str">
        <f>IF(PG!D666="","",PG!D666)</f>
        <v/>
      </c>
      <c r="R666" s="2"/>
      <c r="S666" s="2" t="str">
        <f>IF(PI_For!C666="","",PI_For!C666)</f>
        <v/>
      </c>
    </row>
    <row r="667" spans="2:19" ht="35.1" customHeight="1" thickTop="1" thickBot="1">
      <c r="B667" s="76" t="str">
        <f t="shared" si="21"/>
        <v/>
      </c>
      <c r="C667" s="35"/>
      <c r="D667" s="12"/>
      <c r="E667" s="12"/>
      <c r="F667" s="82"/>
      <c r="G667" s="36"/>
      <c r="H667" s="33"/>
      <c r="I667" s="12"/>
      <c r="J667" s="67"/>
      <c r="K667" s="43" t="str">
        <f>IFERROR(VLOOKUP(D667,PG!$D$7:$N$1006,11,FALSE),"")</f>
        <v/>
      </c>
      <c r="L667" s="42">
        <f t="shared" si="22"/>
        <v>0</v>
      </c>
      <c r="Q667" s="2" t="str">
        <f>IF(PG!D667="","",PG!D667)</f>
        <v/>
      </c>
      <c r="R667" s="2"/>
      <c r="S667" s="2" t="str">
        <f>IF(PI_For!C667="","",PI_For!C667)</f>
        <v/>
      </c>
    </row>
    <row r="668" spans="2:19" ht="35.1" customHeight="1" thickTop="1" thickBot="1">
      <c r="B668" s="76" t="str">
        <f t="shared" si="21"/>
        <v/>
      </c>
      <c r="C668" s="35"/>
      <c r="D668" s="12"/>
      <c r="E668" s="12"/>
      <c r="F668" s="82"/>
      <c r="G668" s="36"/>
      <c r="H668" s="33"/>
      <c r="I668" s="12"/>
      <c r="J668" s="67"/>
      <c r="K668" s="43" t="str">
        <f>IFERROR(VLOOKUP(D668,PG!$D$7:$N$1006,11,FALSE),"")</f>
        <v/>
      </c>
      <c r="L668" s="42">
        <f t="shared" si="22"/>
        <v>0</v>
      </c>
      <c r="Q668" s="2" t="str">
        <f>IF(PG!D668="","",PG!D668)</f>
        <v/>
      </c>
      <c r="R668" s="2"/>
      <c r="S668" s="2" t="str">
        <f>IF(PI_For!C668="","",PI_For!C668)</f>
        <v/>
      </c>
    </row>
    <row r="669" spans="2:19" ht="35.1" customHeight="1" thickTop="1" thickBot="1">
      <c r="B669" s="76" t="str">
        <f t="shared" si="21"/>
        <v/>
      </c>
      <c r="C669" s="35"/>
      <c r="D669" s="12"/>
      <c r="E669" s="12"/>
      <c r="F669" s="82"/>
      <c r="G669" s="36"/>
      <c r="H669" s="33"/>
      <c r="I669" s="12"/>
      <c r="J669" s="67"/>
      <c r="K669" s="43" t="str">
        <f>IFERROR(VLOOKUP(D669,PG!$D$7:$N$1006,11,FALSE),"")</f>
        <v/>
      </c>
      <c r="L669" s="42">
        <f t="shared" si="22"/>
        <v>0</v>
      </c>
      <c r="Q669" s="2" t="str">
        <f>IF(PG!D669="","",PG!D669)</f>
        <v/>
      </c>
      <c r="R669" s="2"/>
      <c r="S669" s="2" t="str">
        <f>IF(PI_For!C669="","",PI_For!C669)</f>
        <v/>
      </c>
    </row>
    <row r="670" spans="2:19" ht="35.1" customHeight="1" thickTop="1" thickBot="1">
      <c r="B670" s="76" t="str">
        <f t="shared" si="21"/>
        <v/>
      </c>
      <c r="C670" s="35"/>
      <c r="D670" s="12"/>
      <c r="E670" s="12"/>
      <c r="F670" s="82"/>
      <c r="G670" s="36"/>
      <c r="H670" s="33"/>
      <c r="I670" s="12"/>
      <c r="J670" s="67"/>
      <c r="K670" s="43" t="str">
        <f>IFERROR(VLOOKUP(D670,PG!$D$7:$N$1006,11,FALSE),"")</f>
        <v/>
      </c>
      <c r="L670" s="42">
        <f t="shared" si="22"/>
        <v>0</v>
      </c>
      <c r="Q670" s="2" t="str">
        <f>IF(PG!D670="","",PG!D670)</f>
        <v/>
      </c>
      <c r="R670" s="2"/>
      <c r="S670" s="2" t="str">
        <f>IF(PI_For!C670="","",PI_For!C670)</f>
        <v/>
      </c>
    </row>
    <row r="671" spans="2:19" ht="35.1" customHeight="1" thickTop="1" thickBot="1">
      <c r="B671" s="76" t="str">
        <f t="shared" si="21"/>
        <v/>
      </c>
      <c r="C671" s="35"/>
      <c r="D671" s="12"/>
      <c r="E671" s="12"/>
      <c r="F671" s="82"/>
      <c r="G671" s="36"/>
      <c r="H671" s="33"/>
      <c r="I671" s="12"/>
      <c r="J671" s="67"/>
      <c r="K671" s="43" t="str">
        <f>IFERROR(VLOOKUP(D671,PG!$D$7:$N$1006,11,FALSE),"")</f>
        <v/>
      </c>
      <c r="L671" s="42">
        <f t="shared" si="22"/>
        <v>0</v>
      </c>
      <c r="Q671" s="2" t="str">
        <f>IF(PG!D671="","",PG!D671)</f>
        <v/>
      </c>
      <c r="R671" s="2"/>
      <c r="S671" s="2" t="str">
        <f>IF(PI_For!C671="","",PI_For!C671)</f>
        <v/>
      </c>
    </row>
    <row r="672" spans="2:19" ht="35.1" customHeight="1" thickTop="1" thickBot="1">
      <c r="B672" s="76" t="str">
        <f t="shared" si="21"/>
        <v/>
      </c>
      <c r="C672" s="35"/>
      <c r="D672" s="12"/>
      <c r="E672" s="12"/>
      <c r="F672" s="82"/>
      <c r="G672" s="36"/>
      <c r="H672" s="33"/>
      <c r="I672" s="12"/>
      <c r="J672" s="67"/>
      <c r="K672" s="43" t="str">
        <f>IFERROR(VLOOKUP(D672,PG!$D$7:$N$1006,11,FALSE),"")</f>
        <v/>
      </c>
      <c r="L672" s="42">
        <f t="shared" si="22"/>
        <v>0</v>
      </c>
      <c r="Q672" s="2" t="str">
        <f>IF(PG!D672="","",PG!D672)</f>
        <v/>
      </c>
      <c r="R672" s="2"/>
      <c r="S672" s="2" t="str">
        <f>IF(PI_For!C672="","",PI_For!C672)</f>
        <v/>
      </c>
    </row>
    <row r="673" spans="2:19" ht="35.1" customHeight="1" thickTop="1" thickBot="1">
      <c r="B673" s="76" t="str">
        <f t="shared" si="21"/>
        <v/>
      </c>
      <c r="C673" s="35"/>
      <c r="D673" s="12"/>
      <c r="E673" s="12"/>
      <c r="F673" s="82"/>
      <c r="G673" s="36"/>
      <c r="H673" s="33"/>
      <c r="I673" s="12"/>
      <c r="J673" s="67"/>
      <c r="K673" s="43" t="str">
        <f>IFERROR(VLOOKUP(D673,PG!$D$7:$N$1006,11,FALSE),"")</f>
        <v/>
      </c>
      <c r="L673" s="42">
        <f t="shared" si="22"/>
        <v>0</v>
      </c>
      <c r="Q673" s="2" t="str">
        <f>IF(PG!D673="","",PG!D673)</f>
        <v/>
      </c>
      <c r="R673" s="2"/>
      <c r="S673" s="2" t="str">
        <f>IF(PI_For!C673="","",PI_For!C673)</f>
        <v/>
      </c>
    </row>
    <row r="674" spans="2:19" ht="35.1" customHeight="1" thickTop="1" thickBot="1">
      <c r="B674" s="76" t="str">
        <f t="shared" si="21"/>
        <v/>
      </c>
      <c r="C674" s="35"/>
      <c r="D674" s="12"/>
      <c r="E674" s="12"/>
      <c r="F674" s="82"/>
      <c r="G674" s="36"/>
      <c r="H674" s="33"/>
      <c r="I674" s="12"/>
      <c r="J674" s="67"/>
      <c r="K674" s="43" t="str">
        <f>IFERROR(VLOOKUP(D674,PG!$D$7:$N$1006,11,FALSE),"")</f>
        <v/>
      </c>
      <c r="L674" s="42">
        <f t="shared" si="22"/>
        <v>0</v>
      </c>
      <c r="Q674" s="2" t="str">
        <f>IF(PG!D674="","",PG!D674)</f>
        <v/>
      </c>
      <c r="R674" s="2"/>
      <c r="S674" s="2" t="str">
        <f>IF(PI_For!C674="","",PI_For!C674)</f>
        <v/>
      </c>
    </row>
    <row r="675" spans="2:19" ht="35.1" customHeight="1" thickTop="1" thickBot="1">
      <c r="B675" s="76" t="str">
        <f t="shared" si="21"/>
        <v/>
      </c>
      <c r="C675" s="35"/>
      <c r="D675" s="12"/>
      <c r="E675" s="12"/>
      <c r="F675" s="82"/>
      <c r="G675" s="36"/>
      <c r="H675" s="33"/>
      <c r="I675" s="12"/>
      <c r="J675" s="67"/>
      <c r="K675" s="43" t="str">
        <f>IFERROR(VLOOKUP(D675,PG!$D$7:$N$1006,11,FALSE),"")</f>
        <v/>
      </c>
      <c r="L675" s="42">
        <f t="shared" si="22"/>
        <v>0</v>
      </c>
      <c r="Q675" s="2" t="str">
        <f>IF(PG!D675="","",PG!D675)</f>
        <v/>
      </c>
      <c r="R675" s="2"/>
      <c r="S675" s="2" t="str">
        <f>IF(PI_For!C675="","",PI_For!C675)</f>
        <v/>
      </c>
    </row>
    <row r="676" spans="2:19" ht="35.1" customHeight="1" thickTop="1" thickBot="1">
      <c r="B676" s="76" t="str">
        <f t="shared" si="21"/>
        <v/>
      </c>
      <c r="C676" s="35"/>
      <c r="D676" s="12"/>
      <c r="E676" s="12"/>
      <c r="F676" s="82"/>
      <c r="G676" s="36"/>
      <c r="H676" s="33"/>
      <c r="I676" s="12"/>
      <c r="J676" s="67"/>
      <c r="K676" s="43" t="str">
        <f>IFERROR(VLOOKUP(D676,PG!$D$7:$N$1006,11,FALSE),"")</f>
        <v/>
      </c>
      <c r="L676" s="42">
        <f t="shared" si="22"/>
        <v>0</v>
      </c>
      <c r="Q676" s="2" t="str">
        <f>IF(PG!D676="","",PG!D676)</f>
        <v/>
      </c>
      <c r="R676" s="2"/>
      <c r="S676" s="2" t="str">
        <f>IF(PI_For!C676="","",PI_For!C676)</f>
        <v/>
      </c>
    </row>
    <row r="677" spans="2:19" ht="35.1" customHeight="1" thickTop="1" thickBot="1">
      <c r="B677" s="76" t="str">
        <f t="shared" si="21"/>
        <v/>
      </c>
      <c r="C677" s="35"/>
      <c r="D677" s="12"/>
      <c r="E677" s="12"/>
      <c r="F677" s="82"/>
      <c r="G677" s="36"/>
      <c r="H677" s="33"/>
      <c r="I677" s="12"/>
      <c r="J677" s="67"/>
      <c r="K677" s="43" t="str">
        <f>IFERROR(VLOOKUP(D677,PG!$D$7:$N$1006,11,FALSE),"")</f>
        <v/>
      </c>
      <c r="L677" s="42">
        <f t="shared" si="22"/>
        <v>0</v>
      </c>
      <c r="Q677" s="2" t="str">
        <f>IF(PG!D677="","",PG!D677)</f>
        <v/>
      </c>
      <c r="R677" s="2"/>
      <c r="S677" s="2" t="str">
        <f>IF(PI_For!C677="","",PI_For!C677)</f>
        <v/>
      </c>
    </row>
    <row r="678" spans="2:19" ht="35.1" customHeight="1" thickTop="1" thickBot="1">
      <c r="B678" s="76" t="str">
        <f t="shared" si="21"/>
        <v/>
      </c>
      <c r="C678" s="35"/>
      <c r="D678" s="12"/>
      <c r="E678" s="12"/>
      <c r="F678" s="82"/>
      <c r="G678" s="36"/>
      <c r="H678" s="33"/>
      <c r="I678" s="12"/>
      <c r="J678" s="67"/>
      <c r="K678" s="43" t="str">
        <f>IFERROR(VLOOKUP(D678,PG!$D$7:$N$1006,11,FALSE),"")</f>
        <v/>
      </c>
      <c r="L678" s="42">
        <f t="shared" si="22"/>
        <v>0</v>
      </c>
      <c r="Q678" s="2" t="str">
        <f>IF(PG!D678="","",PG!D678)</f>
        <v/>
      </c>
      <c r="R678" s="2"/>
      <c r="S678" s="2" t="str">
        <f>IF(PI_For!C678="","",PI_For!C678)</f>
        <v/>
      </c>
    </row>
    <row r="679" spans="2:19" ht="35.1" customHeight="1" thickTop="1" thickBot="1">
      <c r="B679" s="76" t="str">
        <f t="shared" si="21"/>
        <v/>
      </c>
      <c r="C679" s="35"/>
      <c r="D679" s="12"/>
      <c r="E679" s="12"/>
      <c r="F679" s="82"/>
      <c r="G679" s="36"/>
      <c r="H679" s="33"/>
      <c r="I679" s="12"/>
      <c r="J679" s="67"/>
      <c r="K679" s="43" t="str">
        <f>IFERROR(VLOOKUP(D679,PG!$D$7:$N$1006,11,FALSE),"")</f>
        <v/>
      </c>
      <c r="L679" s="42">
        <f t="shared" si="22"/>
        <v>0</v>
      </c>
      <c r="Q679" s="2" t="str">
        <f>IF(PG!D679="","",PG!D679)</f>
        <v/>
      </c>
      <c r="R679" s="2"/>
      <c r="S679" s="2" t="str">
        <f>IF(PI_For!C679="","",PI_For!C679)</f>
        <v/>
      </c>
    </row>
    <row r="680" spans="2:19" ht="35.1" customHeight="1" thickTop="1" thickBot="1">
      <c r="B680" s="76" t="str">
        <f t="shared" si="21"/>
        <v/>
      </c>
      <c r="C680" s="35"/>
      <c r="D680" s="12"/>
      <c r="E680" s="12"/>
      <c r="F680" s="82"/>
      <c r="G680" s="36"/>
      <c r="H680" s="33"/>
      <c r="I680" s="12"/>
      <c r="J680" s="67"/>
      <c r="K680" s="43" t="str">
        <f>IFERROR(VLOOKUP(D680,PG!$D$7:$N$1006,11,FALSE),"")</f>
        <v/>
      </c>
      <c r="L680" s="42">
        <f t="shared" si="22"/>
        <v>0</v>
      </c>
      <c r="Q680" s="2" t="str">
        <f>IF(PG!D680="","",PG!D680)</f>
        <v/>
      </c>
      <c r="R680" s="2"/>
      <c r="S680" s="2" t="str">
        <f>IF(PI_For!C680="","",PI_For!C680)</f>
        <v/>
      </c>
    </row>
    <row r="681" spans="2:19" ht="35.1" customHeight="1" thickTop="1" thickBot="1">
      <c r="B681" s="76" t="str">
        <f t="shared" si="21"/>
        <v/>
      </c>
      <c r="C681" s="35"/>
      <c r="D681" s="12"/>
      <c r="E681" s="12"/>
      <c r="F681" s="82"/>
      <c r="G681" s="36"/>
      <c r="H681" s="33"/>
      <c r="I681" s="12"/>
      <c r="J681" s="67"/>
      <c r="K681" s="43" t="str">
        <f>IFERROR(VLOOKUP(D681,PG!$D$7:$N$1006,11,FALSE),"")</f>
        <v/>
      </c>
      <c r="L681" s="42">
        <f t="shared" si="22"/>
        <v>0</v>
      </c>
      <c r="Q681" s="2" t="str">
        <f>IF(PG!D681="","",PG!D681)</f>
        <v/>
      </c>
      <c r="R681" s="2"/>
      <c r="S681" s="2" t="str">
        <f>IF(PI_For!C681="","",PI_For!C681)</f>
        <v/>
      </c>
    </row>
    <row r="682" spans="2:19" ht="35.1" customHeight="1" thickTop="1" thickBot="1">
      <c r="B682" s="76" t="str">
        <f t="shared" si="21"/>
        <v/>
      </c>
      <c r="C682" s="35"/>
      <c r="D682" s="12"/>
      <c r="E682" s="12"/>
      <c r="F682" s="82"/>
      <c r="G682" s="36"/>
      <c r="H682" s="33"/>
      <c r="I682" s="12"/>
      <c r="J682" s="67"/>
      <c r="K682" s="43" t="str">
        <f>IFERROR(VLOOKUP(D682,PG!$D$7:$N$1006,11,FALSE),"")</f>
        <v/>
      </c>
      <c r="L682" s="42">
        <f t="shared" si="22"/>
        <v>0</v>
      </c>
      <c r="Q682" s="2" t="str">
        <f>IF(PG!D682="","",PG!D682)</f>
        <v/>
      </c>
      <c r="R682" s="2"/>
      <c r="S682" s="2" t="str">
        <f>IF(PI_For!C682="","",PI_For!C682)</f>
        <v/>
      </c>
    </row>
    <row r="683" spans="2:19" ht="35.1" customHeight="1" thickTop="1" thickBot="1">
      <c r="B683" s="76" t="str">
        <f t="shared" si="21"/>
        <v/>
      </c>
      <c r="C683" s="35"/>
      <c r="D683" s="12"/>
      <c r="E683" s="12"/>
      <c r="F683" s="82"/>
      <c r="G683" s="36"/>
      <c r="H683" s="33"/>
      <c r="I683" s="12"/>
      <c r="J683" s="67"/>
      <c r="K683" s="43" t="str">
        <f>IFERROR(VLOOKUP(D683,PG!$D$7:$N$1006,11,FALSE),"")</f>
        <v/>
      </c>
      <c r="L683" s="42">
        <f t="shared" si="22"/>
        <v>0</v>
      </c>
      <c r="Q683" s="2" t="str">
        <f>IF(PG!D683="","",PG!D683)</f>
        <v/>
      </c>
      <c r="R683" s="2"/>
      <c r="S683" s="2" t="str">
        <f>IF(PI_For!C683="","",PI_For!C683)</f>
        <v/>
      </c>
    </row>
    <row r="684" spans="2:19" ht="35.1" customHeight="1" thickTop="1" thickBot="1">
      <c r="B684" s="76" t="str">
        <f t="shared" si="21"/>
        <v/>
      </c>
      <c r="C684" s="35"/>
      <c r="D684" s="12"/>
      <c r="E684" s="12"/>
      <c r="F684" s="82"/>
      <c r="G684" s="36"/>
      <c r="H684" s="33"/>
      <c r="I684" s="12"/>
      <c r="J684" s="67"/>
      <c r="K684" s="43" t="str">
        <f>IFERROR(VLOOKUP(D684,PG!$D$7:$N$1006,11,FALSE),"")</f>
        <v/>
      </c>
      <c r="L684" s="42">
        <f t="shared" si="22"/>
        <v>0</v>
      </c>
      <c r="Q684" s="2" t="str">
        <f>IF(PG!D684="","",PG!D684)</f>
        <v/>
      </c>
      <c r="R684" s="2"/>
      <c r="S684" s="2" t="str">
        <f>IF(PI_For!C684="","",PI_For!C684)</f>
        <v/>
      </c>
    </row>
    <row r="685" spans="2:19" ht="35.1" customHeight="1" thickTop="1" thickBot="1">
      <c r="B685" s="76" t="str">
        <f t="shared" si="21"/>
        <v/>
      </c>
      <c r="C685" s="35"/>
      <c r="D685" s="12"/>
      <c r="E685" s="12"/>
      <c r="F685" s="82"/>
      <c r="G685" s="36"/>
      <c r="H685" s="33"/>
      <c r="I685" s="12"/>
      <c r="J685" s="67"/>
      <c r="K685" s="43" t="str">
        <f>IFERROR(VLOOKUP(D685,PG!$D$7:$N$1006,11,FALSE),"")</f>
        <v/>
      </c>
      <c r="L685" s="42">
        <f t="shared" si="22"/>
        <v>0</v>
      </c>
      <c r="Q685" s="2" t="str">
        <f>IF(PG!D685="","",PG!D685)</f>
        <v/>
      </c>
      <c r="R685" s="2"/>
      <c r="S685" s="2" t="str">
        <f>IF(PI_For!C685="","",PI_For!C685)</f>
        <v/>
      </c>
    </row>
    <row r="686" spans="2:19" ht="35.1" customHeight="1" thickTop="1" thickBot="1">
      <c r="B686" s="76" t="str">
        <f t="shared" si="21"/>
        <v/>
      </c>
      <c r="C686" s="35"/>
      <c r="D686" s="12"/>
      <c r="E686" s="12"/>
      <c r="F686" s="82"/>
      <c r="G686" s="36"/>
      <c r="H686" s="33"/>
      <c r="I686" s="12"/>
      <c r="J686" s="67"/>
      <c r="K686" s="43" t="str">
        <f>IFERROR(VLOOKUP(D686,PG!$D$7:$N$1006,11,FALSE),"")</f>
        <v/>
      </c>
      <c r="L686" s="42">
        <f t="shared" si="22"/>
        <v>0</v>
      </c>
      <c r="Q686" s="2" t="str">
        <f>IF(PG!D686="","",PG!D686)</f>
        <v/>
      </c>
      <c r="R686" s="2"/>
      <c r="S686" s="2" t="str">
        <f>IF(PI_For!C686="","",PI_For!C686)</f>
        <v/>
      </c>
    </row>
    <row r="687" spans="2:19" ht="35.1" customHeight="1" thickTop="1" thickBot="1">
      <c r="B687" s="76" t="str">
        <f t="shared" si="21"/>
        <v/>
      </c>
      <c r="C687" s="35"/>
      <c r="D687" s="12"/>
      <c r="E687" s="12"/>
      <c r="F687" s="82"/>
      <c r="G687" s="36"/>
      <c r="H687" s="33"/>
      <c r="I687" s="12"/>
      <c r="J687" s="67"/>
      <c r="K687" s="43" t="str">
        <f>IFERROR(VLOOKUP(D687,PG!$D$7:$N$1006,11,FALSE),"")</f>
        <v/>
      </c>
      <c r="L687" s="42">
        <f t="shared" si="22"/>
        <v>0</v>
      </c>
      <c r="Q687" s="2" t="str">
        <f>IF(PG!D687="","",PG!D687)</f>
        <v/>
      </c>
      <c r="R687" s="2"/>
      <c r="S687" s="2" t="str">
        <f>IF(PI_For!C687="","",PI_For!C687)</f>
        <v/>
      </c>
    </row>
    <row r="688" spans="2:19" ht="35.1" customHeight="1" thickTop="1" thickBot="1">
      <c r="B688" s="76" t="str">
        <f t="shared" si="21"/>
        <v/>
      </c>
      <c r="C688" s="35"/>
      <c r="D688" s="12"/>
      <c r="E688" s="12"/>
      <c r="F688" s="82"/>
      <c r="G688" s="36"/>
      <c r="H688" s="33"/>
      <c r="I688" s="12"/>
      <c r="J688" s="67"/>
      <c r="K688" s="43" t="str">
        <f>IFERROR(VLOOKUP(D688,PG!$D$7:$N$1006,11,FALSE),"")</f>
        <v/>
      </c>
      <c r="L688" s="42">
        <f t="shared" si="22"/>
        <v>0</v>
      </c>
      <c r="Q688" s="2" t="str">
        <f>IF(PG!D688="","",PG!D688)</f>
        <v/>
      </c>
      <c r="R688" s="2"/>
      <c r="S688" s="2" t="str">
        <f>IF(PI_For!C688="","",PI_For!C688)</f>
        <v/>
      </c>
    </row>
    <row r="689" spans="2:19" ht="35.1" customHeight="1" thickTop="1" thickBot="1">
      <c r="B689" s="76" t="str">
        <f t="shared" si="21"/>
        <v/>
      </c>
      <c r="C689" s="35"/>
      <c r="D689" s="12"/>
      <c r="E689" s="12"/>
      <c r="F689" s="82"/>
      <c r="G689" s="36"/>
      <c r="H689" s="33"/>
      <c r="I689" s="12"/>
      <c r="J689" s="67"/>
      <c r="K689" s="43" t="str">
        <f>IFERROR(VLOOKUP(D689,PG!$D$7:$N$1006,11,FALSE),"")</f>
        <v/>
      </c>
      <c r="L689" s="42">
        <f t="shared" si="22"/>
        <v>0</v>
      </c>
      <c r="Q689" s="2" t="str">
        <f>IF(PG!D689="","",PG!D689)</f>
        <v/>
      </c>
      <c r="R689" s="2"/>
      <c r="S689" s="2" t="str">
        <f>IF(PI_For!C689="","",PI_For!C689)</f>
        <v/>
      </c>
    </row>
    <row r="690" spans="2:19" ht="35.1" customHeight="1" thickTop="1" thickBot="1">
      <c r="B690" s="76" t="str">
        <f t="shared" si="21"/>
        <v/>
      </c>
      <c r="C690" s="35"/>
      <c r="D690" s="12"/>
      <c r="E690" s="12"/>
      <c r="F690" s="82"/>
      <c r="G690" s="36"/>
      <c r="H690" s="33"/>
      <c r="I690" s="12"/>
      <c r="J690" s="67"/>
      <c r="K690" s="43" t="str">
        <f>IFERROR(VLOOKUP(D690,PG!$D$7:$N$1006,11,FALSE),"")</f>
        <v/>
      </c>
      <c r="L690" s="42">
        <f t="shared" si="22"/>
        <v>0</v>
      </c>
      <c r="Q690" s="2" t="str">
        <f>IF(PG!D690="","",PG!D690)</f>
        <v/>
      </c>
      <c r="R690" s="2"/>
      <c r="S690" s="2" t="str">
        <f>IF(PI_For!C690="","",PI_For!C690)</f>
        <v/>
      </c>
    </row>
    <row r="691" spans="2:19" ht="35.1" customHeight="1" thickTop="1" thickBot="1">
      <c r="B691" s="76" t="str">
        <f t="shared" si="21"/>
        <v/>
      </c>
      <c r="C691" s="35"/>
      <c r="D691" s="12"/>
      <c r="E691" s="12"/>
      <c r="F691" s="82"/>
      <c r="G691" s="36"/>
      <c r="H691" s="33"/>
      <c r="I691" s="12"/>
      <c r="J691" s="67"/>
      <c r="K691" s="43" t="str">
        <f>IFERROR(VLOOKUP(D691,PG!$D$7:$N$1006,11,FALSE),"")</f>
        <v/>
      </c>
      <c r="L691" s="42">
        <f t="shared" si="22"/>
        <v>0</v>
      </c>
      <c r="Q691" s="2" t="str">
        <f>IF(PG!D691="","",PG!D691)</f>
        <v/>
      </c>
      <c r="R691" s="2"/>
      <c r="S691" s="2" t="str">
        <f>IF(PI_For!C691="","",PI_For!C691)</f>
        <v/>
      </c>
    </row>
    <row r="692" spans="2:19" ht="35.1" customHeight="1" thickTop="1" thickBot="1">
      <c r="B692" s="76" t="str">
        <f t="shared" si="21"/>
        <v/>
      </c>
      <c r="C692" s="35"/>
      <c r="D692" s="12"/>
      <c r="E692" s="12"/>
      <c r="F692" s="82"/>
      <c r="G692" s="36"/>
      <c r="H692" s="33"/>
      <c r="I692" s="12"/>
      <c r="J692" s="67"/>
      <c r="K692" s="43" t="str">
        <f>IFERROR(VLOOKUP(D692,PG!$D$7:$N$1006,11,FALSE),"")</f>
        <v/>
      </c>
      <c r="L692" s="42">
        <f t="shared" si="22"/>
        <v>0</v>
      </c>
      <c r="Q692" s="2" t="str">
        <f>IF(PG!D692="","",PG!D692)</f>
        <v/>
      </c>
      <c r="R692" s="2"/>
      <c r="S692" s="2" t="str">
        <f>IF(PI_For!C692="","",PI_For!C692)</f>
        <v/>
      </c>
    </row>
    <row r="693" spans="2:19" ht="35.1" customHeight="1" thickTop="1" thickBot="1">
      <c r="B693" s="76" t="str">
        <f t="shared" si="21"/>
        <v/>
      </c>
      <c r="C693" s="35"/>
      <c r="D693" s="12"/>
      <c r="E693" s="12"/>
      <c r="F693" s="82"/>
      <c r="G693" s="36"/>
      <c r="H693" s="33"/>
      <c r="I693" s="12"/>
      <c r="J693" s="67"/>
      <c r="K693" s="43" t="str">
        <f>IFERROR(VLOOKUP(D693,PG!$D$7:$N$1006,11,FALSE),"")</f>
        <v/>
      </c>
      <c r="L693" s="42">
        <f t="shared" si="22"/>
        <v>0</v>
      </c>
      <c r="Q693" s="2" t="str">
        <f>IF(PG!D693="","",PG!D693)</f>
        <v/>
      </c>
      <c r="R693" s="2"/>
      <c r="S693" s="2" t="str">
        <f>IF(PI_For!C693="","",PI_For!C693)</f>
        <v/>
      </c>
    </row>
    <row r="694" spans="2:19" ht="35.1" customHeight="1" thickTop="1" thickBot="1">
      <c r="B694" s="76" t="str">
        <f t="shared" si="21"/>
        <v/>
      </c>
      <c r="C694" s="35"/>
      <c r="D694" s="12"/>
      <c r="E694" s="12"/>
      <c r="F694" s="82"/>
      <c r="G694" s="36"/>
      <c r="H694" s="33"/>
      <c r="I694" s="12"/>
      <c r="J694" s="67"/>
      <c r="K694" s="43" t="str">
        <f>IFERROR(VLOOKUP(D694,PG!$D$7:$N$1006,11,FALSE),"")</f>
        <v/>
      </c>
      <c r="L694" s="42">
        <f t="shared" si="22"/>
        <v>0</v>
      </c>
      <c r="Q694" s="2" t="str">
        <f>IF(PG!D694="","",PG!D694)</f>
        <v/>
      </c>
      <c r="R694" s="2"/>
      <c r="S694" s="2" t="str">
        <f>IF(PI_For!C694="","",PI_For!C694)</f>
        <v/>
      </c>
    </row>
    <row r="695" spans="2:19" ht="35.1" customHeight="1" thickTop="1" thickBot="1">
      <c r="B695" s="76" t="str">
        <f t="shared" si="21"/>
        <v/>
      </c>
      <c r="C695" s="35"/>
      <c r="D695" s="12"/>
      <c r="E695" s="12"/>
      <c r="F695" s="82"/>
      <c r="G695" s="36"/>
      <c r="H695" s="33"/>
      <c r="I695" s="12"/>
      <c r="J695" s="67"/>
      <c r="K695" s="43" t="str">
        <f>IFERROR(VLOOKUP(D695,PG!$D$7:$N$1006,11,FALSE),"")</f>
        <v/>
      </c>
      <c r="L695" s="42">
        <f t="shared" si="22"/>
        <v>0</v>
      </c>
      <c r="Q695" s="2" t="str">
        <f>IF(PG!D695="","",PG!D695)</f>
        <v/>
      </c>
      <c r="R695" s="2"/>
      <c r="S695" s="2" t="str">
        <f>IF(PI_For!C695="","",PI_For!C695)</f>
        <v/>
      </c>
    </row>
    <row r="696" spans="2:19" ht="35.1" customHeight="1" thickTop="1" thickBot="1">
      <c r="B696" s="76" t="str">
        <f t="shared" si="21"/>
        <v/>
      </c>
      <c r="C696" s="35"/>
      <c r="D696" s="12"/>
      <c r="E696" s="12"/>
      <c r="F696" s="82"/>
      <c r="G696" s="36"/>
      <c r="H696" s="33"/>
      <c r="I696" s="12"/>
      <c r="J696" s="67"/>
      <c r="K696" s="43" t="str">
        <f>IFERROR(VLOOKUP(D696,PG!$D$7:$N$1006,11,FALSE),"")</f>
        <v/>
      </c>
      <c r="L696" s="42">
        <f t="shared" si="22"/>
        <v>0</v>
      </c>
      <c r="Q696" s="2" t="str">
        <f>IF(PG!D696="","",PG!D696)</f>
        <v/>
      </c>
      <c r="R696" s="2"/>
      <c r="S696" s="2" t="str">
        <f>IF(PI_For!C696="","",PI_For!C696)</f>
        <v/>
      </c>
    </row>
    <row r="697" spans="2:19" ht="35.1" customHeight="1" thickTop="1" thickBot="1">
      <c r="B697" s="76" t="str">
        <f t="shared" si="21"/>
        <v/>
      </c>
      <c r="C697" s="35"/>
      <c r="D697" s="12"/>
      <c r="E697" s="12"/>
      <c r="F697" s="82"/>
      <c r="G697" s="36"/>
      <c r="H697" s="33"/>
      <c r="I697" s="12"/>
      <c r="J697" s="67"/>
      <c r="K697" s="43" t="str">
        <f>IFERROR(VLOOKUP(D697,PG!$D$7:$N$1006,11,FALSE),"")</f>
        <v/>
      </c>
      <c r="L697" s="42">
        <f t="shared" si="22"/>
        <v>0</v>
      </c>
      <c r="Q697" s="2" t="str">
        <f>IF(PG!D697="","",PG!D697)</f>
        <v/>
      </c>
      <c r="R697" s="2"/>
      <c r="S697" s="2" t="str">
        <f>IF(PI_For!C697="","",PI_For!C697)</f>
        <v/>
      </c>
    </row>
    <row r="698" spans="2:19" ht="35.1" customHeight="1" thickTop="1" thickBot="1">
      <c r="B698" s="76" t="str">
        <f t="shared" si="21"/>
        <v/>
      </c>
      <c r="C698" s="35"/>
      <c r="D698" s="12"/>
      <c r="E698" s="12"/>
      <c r="F698" s="82"/>
      <c r="G698" s="36"/>
      <c r="H698" s="33"/>
      <c r="I698" s="12"/>
      <c r="J698" s="67"/>
      <c r="K698" s="43" t="str">
        <f>IFERROR(VLOOKUP(D698,PG!$D$7:$N$1006,11,FALSE),"")</f>
        <v/>
      </c>
      <c r="L698" s="42">
        <f t="shared" si="22"/>
        <v>0</v>
      </c>
      <c r="Q698" s="2" t="str">
        <f>IF(PG!D698="","",PG!D698)</f>
        <v/>
      </c>
      <c r="R698" s="2"/>
      <c r="S698" s="2" t="str">
        <f>IF(PI_For!C698="","",PI_For!C698)</f>
        <v/>
      </c>
    </row>
    <row r="699" spans="2:19" ht="35.1" customHeight="1" thickTop="1" thickBot="1">
      <c r="B699" s="76" t="str">
        <f t="shared" si="21"/>
        <v/>
      </c>
      <c r="C699" s="35"/>
      <c r="D699" s="12"/>
      <c r="E699" s="12"/>
      <c r="F699" s="82"/>
      <c r="G699" s="36"/>
      <c r="H699" s="33"/>
      <c r="I699" s="12"/>
      <c r="J699" s="67"/>
      <c r="K699" s="43" t="str">
        <f>IFERROR(VLOOKUP(D699,PG!$D$7:$N$1006,11,FALSE),"")</f>
        <v/>
      </c>
      <c r="L699" s="42">
        <f t="shared" si="22"/>
        <v>0</v>
      </c>
      <c r="Q699" s="2" t="str">
        <f>IF(PG!D699="","",PG!D699)</f>
        <v/>
      </c>
      <c r="R699" s="2"/>
      <c r="S699" s="2" t="str">
        <f>IF(PI_For!C699="","",PI_For!C699)</f>
        <v/>
      </c>
    </row>
    <row r="700" spans="2:19" ht="35.1" customHeight="1" thickTop="1" thickBot="1">
      <c r="B700" s="76" t="str">
        <f t="shared" si="21"/>
        <v/>
      </c>
      <c r="C700" s="35"/>
      <c r="D700" s="12"/>
      <c r="E700" s="12"/>
      <c r="F700" s="82"/>
      <c r="G700" s="36"/>
      <c r="H700" s="33"/>
      <c r="I700" s="12"/>
      <c r="J700" s="67"/>
      <c r="K700" s="43" t="str">
        <f>IFERROR(VLOOKUP(D700,PG!$D$7:$N$1006,11,FALSE),"")</f>
        <v/>
      </c>
      <c r="L700" s="42">
        <f t="shared" si="22"/>
        <v>0</v>
      </c>
      <c r="Q700" s="2" t="str">
        <f>IF(PG!D700="","",PG!D700)</f>
        <v/>
      </c>
      <c r="R700" s="2"/>
      <c r="S700" s="2" t="str">
        <f>IF(PI_For!C700="","",PI_For!C700)</f>
        <v/>
      </c>
    </row>
    <row r="701" spans="2:19" ht="35.1" customHeight="1" thickTop="1" thickBot="1">
      <c r="B701" s="76" t="str">
        <f t="shared" si="21"/>
        <v/>
      </c>
      <c r="C701" s="35"/>
      <c r="D701" s="12"/>
      <c r="E701" s="12"/>
      <c r="F701" s="82"/>
      <c r="G701" s="36"/>
      <c r="H701" s="33"/>
      <c r="I701" s="12"/>
      <c r="J701" s="67"/>
      <c r="K701" s="43" t="str">
        <f>IFERROR(VLOOKUP(D701,PG!$D$7:$N$1006,11,FALSE),"")</f>
        <v/>
      </c>
      <c r="L701" s="42">
        <f t="shared" si="22"/>
        <v>0</v>
      </c>
      <c r="Q701" s="2" t="str">
        <f>IF(PG!D701="","",PG!D701)</f>
        <v/>
      </c>
      <c r="R701" s="2"/>
      <c r="S701" s="2" t="str">
        <f>IF(PI_For!C701="","",PI_For!C701)</f>
        <v/>
      </c>
    </row>
    <row r="702" spans="2:19" ht="35.1" customHeight="1" thickTop="1" thickBot="1">
      <c r="B702" s="76" t="str">
        <f t="shared" si="21"/>
        <v/>
      </c>
      <c r="C702" s="35"/>
      <c r="D702" s="12"/>
      <c r="E702" s="12"/>
      <c r="F702" s="82"/>
      <c r="G702" s="36"/>
      <c r="H702" s="33"/>
      <c r="I702" s="12"/>
      <c r="J702" s="67"/>
      <c r="K702" s="43" t="str">
        <f>IFERROR(VLOOKUP(D702,PG!$D$7:$N$1006,11,FALSE),"")</f>
        <v/>
      </c>
      <c r="L702" s="42">
        <f t="shared" si="22"/>
        <v>0</v>
      </c>
      <c r="Q702" s="2" t="str">
        <f>IF(PG!D702="","",PG!D702)</f>
        <v/>
      </c>
      <c r="R702" s="2"/>
      <c r="S702" s="2" t="str">
        <f>IF(PI_For!C702="","",PI_For!C702)</f>
        <v/>
      </c>
    </row>
    <row r="703" spans="2:19" ht="35.1" customHeight="1" thickTop="1" thickBot="1">
      <c r="B703" s="76" t="str">
        <f t="shared" si="21"/>
        <v/>
      </c>
      <c r="C703" s="35"/>
      <c r="D703" s="12"/>
      <c r="E703" s="12"/>
      <c r="F703" s="82"/>
      <c r="G703" s="36"/>
      <c r="H703" s="33"/>
      <c r="I703" s="12"/>
      <c r="J703" s="67"/>
      <c r="K703" s="43" t="str">
        <f>IFERROR(VLOOKUP(D703,PG!$D$7:$N$1006,11,FALSE),"")</f>
        <v/>
      </c>
      <c r="L703" s="42">
        <f t="shared" si="22"/>
        <v>0</v>
      </c>
      <c r="Q703" s="2" t="str">
        <f>IF(PG!D703="","",PG!D703)</f>
        <v/>
      </c>
      <c r="R703" s="2"/>
      <c r="S703" s="2" t="str">
        <f>IF(PI_For!C703="","",PI_For!C703)</f>
        <v/>
      </c>
    </row>
    <row r="704" spans="2:19" ht="35.1" customHeight="1" thickTop="1" thickBot="1">
      <c r="B704" s="76" t="str">
        <f t="shared" si="21"/>
        <v/>
      </c>
      <c r="C704" s="35"/>
      <c r="D704" s="12"/>
      <c r="E704" s="12"/>
      <c r="F704" s="82"/>
      <c r="G704" s="36"/>
      <c r="H704" s="33"/>
      <c r="I704" s="12"/>
      <c r="J704" s="67"/>
      <c r="K704" s="43" t="str">
        <f>IFERROR(VLOOKUP(D704,PG!$D$7:$N$1006,11,FALSE),"")</f>
        <v/>
      </c>
      <c r="L704" s="42">
        <f t="shared" si="22"/>
        <v>0</v>
      </c>
      <c r="Q704" s="2" t="str">
        <f>IF(PG!D704="","",PG!D704)</f>
        <v/>
      </c>
      <c r="R704" s="2"/>
      <c r="S704" s="2" t="str">
        <f>IF(PI_For!C704="","",PI_For!C704)</f>
        <v/>
      </c>
    </row>
    <row r="705" spans="2:19" ht="35.1" customHeight="1" thickTop="1" thickBot="1">
      <c r="B705" s="76" t="str">
        <f t="shared" si="21"/>
        <v/>
      </c>
      <c r="C705" s="35"/>
      <c r="D705" s="12"/>
      <c r="E705" s="12"/>
      <c r="F705" s="82"/>
      <c r="G705" s="36"/>
      <c r="H705" s="33"/>
      <c r="I705" s="12"/>
      <c r="J705" s="67"/>
      <c r="K705" s="43" t="str">
        <f>IFERROR(VLOOKUP(D705,PG!$D$7:$N$1006,11,FALSE),"")</f>
        <v/>
      </c>
      <c r="L705" s="42">
        <f t="shared" si="22"/>
        <v>0</v>
      </c>
      <c r="Q705" s="2" t="str">
        <f>IF(PG!D705="","",PG!D705)</f>
        <v/>
      </c>
      <c r="R705" s="2"/>
      <c r="S705" s="2" t="str">
        <f>IF(PI_For!C705="","",PI_For!C705)</f>
        <v/>
      </c>
    </row>
    <row r="706" spans="2:19" ht="35.1" customHeight="1" thickTop="1" thickBot="1">
      <c r="B706" s="76" t="str">
        <f t="shared" si="21"/>
        <v/>
      </c>
      <c r="C706" s="35"/>
      <c r="D706" s="12"/>
      <c r="E706" s="12"/>
      <c r="F706" s="82"/>
      <c r="G706" s="36"/>
      <c r="H706" s="33"/>
      <c r="I706" s="12"/>
      <c r="J706" s="67"/>
      <c r="K706" s="43" t="str">
        <f>IFERROR(VLOOKUP(D706,PG!$D$7:$N$1006,11,FALSE),"")</f>
        <v/>
      </c>
      <c r="L706" s="42">
        <f t="shared" si="22"/>
        <v>0</v>
      </c>
      <c r="Q706" s="2" t="str">
        <f>IF(PG!D706="","",PG!D706)</f>
        <v/>
      </c>
      <c r="R706" s="2"/>
      <c r="S706" s="2" t="str">
        <f>IF(PI_For!C706="","",PI_For!C706)</f>
        <v/>
      </c>
    </row>
    <row r="707" spans="2:19" ht="35.1" customHeight="1" thickTop="1" thickBot="1">
      <c r="B707" s="76" t="str">
        <f t="shared" si="21"/>
        <v/>
      </c>
      <c r="C707" s="35"/>
      <c r="D707" s="12"/>
      <c r="E707" s="12"/>
      <c r="F707" s="82"/>
      <c r="G707" s="36"/>
      <c r="H707" s="33"/>
      <c r="I707" s="12"/>
      <c r="J707" s="67"/>
      <c r="K707" s="43" t="str">
        <f>IFERROR(VLOOKUP(D707,PG!$D$7:$N$1006,11,FALSE),"")</f>
        <v/>
      </c>
      <c r="L707" s="42">
        <f t="shared" si="22"/>
        <v>0</v>
      </c>
      <c r="Q707" s="2" t="str">
        <f>IF(PG!D707="","",PG!D707)</f>
        <v/>
      </c>
      <c r="R707" s="2"/>
      <c r="S707" s="2" t="str">
        <f>IF(PI_For!C707="","",PI_For!C707)</f>
        <v/>
      </c>
    </row>
    <row r="708" spans="2:19" ht="35.1" customHeight="1" thickTop="1" thickBot="1">
      <c r="B708" s="76" t="str">
        <f t="shared" si="21"/>
        <v/>
      </c>
      <c r="C708" s="35"/>
      <c r="D708" s="12"/>
      <c r="E708" s="12"/>
      <c r="F708" s="82"/>
      <c r="G708" s="36"/>
      <c r="H708" s="33"/>
      <c r="I708" s="12"/>
      <c r="J708" s="67"/>
      <c r="K708" s="43" t="str">
        <f>IFERROR(VLOOKUP(D708,PG!$D$7:$N$1006,11,FALSE),"")</f>
        <v/>
      </c>
      <c r="L708" s="42">
        <f t="shared" si="22"/>
        <v>0</v>
      </c>
      <c r="Q708" s="2" t="str">
        <f>IF(PG!D708="","",PG!D708)</f>
        <v/>
      </c>
      <c r="R708" s="2"/>
      <c r="S708" s="2" t="str">
        <f>IF(PI_For!C708="","",PI_For!C708)</f>
        <v/>
      </c>
    </row>
    <row r="709" spans="2:19" ht="35.1" customHeight="1" thickTop="1" thickBot="1">
      <c r="B709" s="76" t="str">
        <f t="shared" si="21"/>
        <v/>
      </c>
      <c r="C709" s="35"/>
      <c r="D709" s="12"/>
      <c r="E709" s="12"/>
      <c r="F709" s="82"/>
      <c r="G709" s="36"/>
      <c r="H709" s="33"/>
      <c r="I709" s="12"/>
      <c r="J709" s="67"/>
      <c r="K709" s="43" t="str">
        <f>IFERROR(VLOOKUP(D709,PG!$D$7:$N$1006,11,FALSE),"")</f>
        <v/>
      </c>
      <c r="L709" s="42">
        <f t="shared" si="22"/>
        <v>0</v>
      </c>
      <c r="Q709" s="2" t="str">
        <f>IF(PG!D709="","",PG!D709)</f>
        <v/>
      </c>
      <c r="R709" s="2"/>
      <c r="S709" s="2" t="str">
        <f>IF(PI_For!C709="","",PI_For!C709)</f>
        <v/>
      </c>
    </row>
    <row r="710" spans="2:19" ht="35.1" customHeight="1" thickTop="1" thickBot="1">
      <c r="B710" s="76" t="str">
        <f t="shared" si="21"/>
        <v/>
      </c>
      <c r="C710" s="35"/>
      <c r="D710" s="12"/>
      <c r="E710" s="12"/>
      <c r="F710" s="82"/>
      <c r="G710" s="36"/>
      <c r="H710" s="33"/>
      <c r="I710" s="12"/>
      <c r="J710" s="67"/>
      <c r="K710" s="43" t="str">
        <f>IFERROR(VLOOKUP(D710,PG!$D$7:$N$1006,11,FALSE),"")</f>
        <v/>
      </c>
      <c r="L710" s="42">
        <f t="shared" si="22"/>
        <v>0</v>
      </c>
      <c r="Q710" s="2" t="str">
        <f>IF(PG!D710="","",PG!D710)</f>
        <v/>
      </c>
      <c r="R710" s="2"/>
      <c r="S710" s="2" t="str">
        <f>IF(PI_For!C710="","",PI_For!C710)</f>
        <v/>
      </c>
    </row>
    <row r="711" spans="2:19" ht="35.1" customHeight="1" thickTop="1" thickBot="1">
      <c r="B711" s="76" t="str">
        <f t="shared" si="21"/>
        <v/>
      </c>
      <c r="C711" s="35"/>
      <c r="D711" s="12"/>
      <c r="E711" s="12"/>
      <c r="F711" s="82"/>
      <c r="G711" s="36"/>
      <c r="H711" s="33"/>
      <c r="I711" s="12"/>
      <c r="J711" s="67"/>
      <c r="K711" s="43" t="str">
        <f>IFERROR(VLOOKUP(D711,PG!$D$7:$N$1006,11,FALSE),"")</f>
        <v/>
      </c>
      <c r="L711" s="42">
        <f t="shared" si="22"/>
        <v>0</v>
      </c>
      <c r="Q711" s="2" t="str">
        <f>IF(PG!D711="","",PG!D711)</f>
        <v/>
      </c>
      <c r="R711" s="2"/>
      <c r="S711" s="2" t="str">
        <f>IF(PI_For!C711="","",PI_For!C711)</f>
        <v/>
      </c>
    </row>
    <row r="712" spans="2:19" ht="35.1" customHeight="1" thickTop="1" thickBot="1">
      <c r="B712" s="76" t="str">
        <f t="shared" ref="B712:B775" si="23">IF(C712="","",MONTH(C712))</f>
        <v/>
      </c>
      <c r="C712" s="35"/>
      <c r="D712" s="12"/>
      <c r="E712" s="12"/>
      <c r="F712" s="82"/>
      <c r="G712" s="36"/>
      <c r="H712" s="33"/>
      <c r="I712" s="12"/>
      <c r="J712" s="67"/>
      <c r="K712" s="43" t="str">
        <f>IFERROR(VLOOKUP(D712,PG!$D$7:$N$1006,11,FALSE),"")</f>
        <v/>
      </c>
      <c r="L712" s="42">
        <f t="shared" si="22"/>
        <v>0</v>
      </c>
      <c r="Q712" s="2" t="str">
        <f>IF(PG!D712="","",PG!D712)</f>
        <v/>
      </c>
      <c r="R712" s="2"/>
      <c r="S712" s="2" t="str">
        <f>IF(PI_For!C712="","",PI_For!C712)</f>
        <v/>
      </c>
    </row>
    <row r="713" spans="2:19" ht="35.1" customHeight="1" thickTop="1" thickBot="1">
      <c r="B713" s="76" t="str">
        <f t="shared" si="23"/>
        <v/>
      </c>
      <c r="C713" s="35"/>
      <c r="D713" s="12"/>
      <c r="E713" s="12"/>
      <c r="F713" s="82"/>
      <c r="G713" s="36"/>
      <c r="H713" s="33"/>
      <c r="I713" s="12"/>
      <c r="J713" s="67"/>
      <c r="K713" s="43" t="str">
        <f>IFERROR(VLOOKUP(D713,PG!$D$7:$N$1006,11,FALSE),"")</f>
        <v/>
      </c>
      <c r="L713" s="42">
        <f t="shared" si="22"/>
        <v>0</v>
      </c>
      <c r="Q713" s="2" t="str">
        <f>IF(PG!D713="","",PG!D713)</f>
        <v/>
      </c>
      <c r="R713" s="2"/>
      <c r="S713" s="2" t="str">
        <f>IF(PI_For!C713="","",PI_For!C713)</f>
        <v/>
      </c>
    </row>
    <row r="714" spans="2:19" ht="35.1" customHeight="1" thickTop="1" thickBot="1">
      <c r="B714" s="76" t="str">
        <f t="shared" si="23"/>
        <v/>
      </c>
      <c r="C714" s="35"/>
      <c r="D714" s="12"/>
      <c r="E714" s="12"/>
      <c r="F714" s="82"/>
      <c r="G714" s="36"/>
      <c r="H714" s="33"/>
      <c r="I714" s="12"/>
      <c r="J714" s="67"/>
      <c r="K714" s="43" t="str">
        <f>IFERROR(VLOOKUP(D714,PG!$D$7:$N$1006,11,FALSE),"")</f>
        <v/>
      </c>
      <c r="L714" s="42">
        <f t="shared" si="22"/>
        <v>0</v>
      </c>
      <c r="Q714" s="2" t="str">
        <f>IF(PG!D714="","",PG!D714)</f>
        <v/>
      </c>
      <c r="R714" s="2"/>
      <c r="S714" s="2" t="str">
        <f>IF(PI_For!C714="","",PI_For!C714)</f>
        <v/>
      </c>
    </row>
    <row r="715" spans="2:19" ht="35.1" customHeight="1" thickTop="1" thickBot="1">
      <c r="B715" s="76" t="str">
        <f t="shared" si="23"/>
        <v/>
      </c>
      <c r="C715" s="35"/>
      <c r="D715" s="12"/>
      <c r="E715" s="12"/>
      <c r="F715" s="82"/>
      <c r="G715" s="36"/>
      <c r="H715" s="33"/>
      <c r="I715" s="12"/>
      <c r="J715" s="67"/>
      <c r="K715" s="43" t="str">
        <f>IFERROR(VLOOKUP(D715,PG!$D$7:$N$1006,11,FALSE),"")</f>
        <v/>
      </c>
      <c r="L715" s="42">
        <f t="shared" si="22"/>
        <v>0</v>
      </c>
      <c r="Q715" s="2" t="str">
        <f>IF(PG!D715="","",PG!D715)</f>
        <v/>
      </c>
      <c r="R715" s="2"/>
      <c r="S715" s="2" t="str">
        <f>IF(PI_For!C715="","",PI_For!C715)</f>
        <v/>
      </c>
    </row>
    <row r="716" spans="2:19" ht="35.1" customHeight="1" thickTop="1" thickBot="1">
      <c r="B716" s="76" t="str">
        <f t="shared" si="23"/>
        <v/>
      </c>
      <c r="C716" s="35"/>
      <c r="D716" s="12"/>
      <c r="E716" s="12"/>
      <c r="F716" s="82"/>
      <c r="G716" s="36"/>
      <c r="H716" s="33"/>
      <c r="I716" s="12"/>
      <c r="J716" s="67"/>
      <c r="K716" s="43" t="str">
        <f>IFERROR(VLOOKUP(D716,PG!$D$7:$N$1006,11,FALSE),"")</f>
        <v/>
      </c>
      <c r="L716" s="42">
        <f t="shared" si="22"/>
        <v>0</v>
      </c>
      <c r="Q716" s="2" t="str">
        <f>IF(PG!D716="","",PG!D716)</f>
        <v/>
      </c>
      <c r="R716" s="2"/>
      <c r="S716" s="2" t="str">
        <f>IF(PI_For!C716="","",PI_For!C716)</f>
        <v/>
      </c>
    </row>
    <row r="717" spans="2:19" ht="35.1" customHeight="1" thickTop="1" thickBot="1">
      <c r="B717" s="76" t="str">
        <f t="shared" si="23"/>
        <v/>
      </c>
      <c r="C717" s="35"/>
      <c r="D717" s="12"/>
      <c r="E717" s="12"/>
      <c r="F717" s="82"/>
      <c r="G717" s="36"/>
      <c r="H717" s="33"/>
      <c r="I717" s="12"/>
      <c r="J717" s="67"/>
      <c r="K717" s="43" t="str">
        <f>IFERROR(VLOOKUP(D717,PG!$D$7:$N$1006,11,FALSE),"")</f>
        <v/>
      </c>
      <c r="L717" s="42">
        <f t="shared" si="22"/>
        <v>0</v>
      </c>
      <c r="Q717" s="2" t="str">
        <f>IF(PG!D717="","",PG!D717)</f>
        <v/>
      </c>
      <c r="R717" s="2"/>
      <c r="S717" s="2" t="str">
        <f>IF(PI_For!C717="","",PI_For!C717)</f>
        <v/>
      </c>
    </row>
    <row r="718" spans="2:19" ht="35.1" customHeight="1" thickTop="1" thickBot="1">
      <c r="B718" s="76" t="str">
        <f t="shared" si="23"/>
        <v/>
      </c>
      <c r="C718" s="35"/>
      <c r="D718" s="12"/>
      <c r="E718" s="12"/>
      <c r="F718" s="82"/>
      <c r="G718" s="36"/>
      <c r="H718" s="33"/>
      <c r="I718" s="12"/>
      <c r="J718" s="67"/>
      <c r="K718" s="43" t="str">
        <f>IFERROR(VLOOKUP(D718,PG!$D$7:$N$1006,11,FALSE),"")</f>
        <v/>
      </c>
      <c r="L718" s="42">
        <f t="shared" si="22"/>
        <v>0</v>
      </c>
      <c r="Q718" s="2" t="str">
        <f>IF(PG!D718="","",PG!D718)</f>
        <v/>
      </c>
      <c r="R718" s="2"/>
      <c r="S718" s="2" t="str">
        <f>IF(PI_For!C718="","",PI_For!C718)</f>
        <v/>
      </c>
    </row>
    <row r="719" spans="2:19" ht="35.1" customHeight="1" thickTop="1" thickBot="1">
      <c r="B719" s="76" t="str">
        <f t="shared" si="23"/>
        <v/>
      </c>
      <c r="C719" s="35"/>
      <c r="D719" s="12"/>
      <c r="E719" s="12"/>
      <c r="F719" s="82"/>
      <c r="G719" s="36"/>
      <c r="H719" s="33"/>
      <c r="I719" s="12"/>
      <c r="J719" s="67"/>
      <c r="K719" s="43" t="str">
        <f>IFERROR(VLOOKUP(D719,PG!$D$7:$N$1006,11,FALSE),"")</f>
        <v/>
      </c>
      <c r="L719" s="42">
        <f t="shared" si="22"/>
        <v>0</v>
      </c>
      <c r="Q719" s="2" t="str">
        <f>IF(PG!D719="","",PG!D719)</f>
        <v/>
      </c>
      <c r="R719" s="2"/>
      <c r="S719" s="2" t="str">
        <f>IF(PI_For!C719="","",PI_For!C719)</f>
        <v/>
      </c>
    </row>
    <row r="720" spans="2:19" ht="35.1" customHeight="1" thickTop="1" thickBot="1">
      <c r="B720" s="76" t="str">
        <f t="shared" si="23"/>
        <v/>
      </c>
      <c r="C720" s="35"/>
      <c r="D720" s="12"/>
      <c r="E720" s="12"/>
      <c r="F720" s="82"/>
      <c r="G720" s="36"/>
      <c r="H720" s="33"/>
      <c r="I720" s="12"/>
      <c r="J720" s="67"/>
      <c r="K720" s="43" t="str">
        <f>IFERROR(VLOOKUP(D720,PG!$D$7:$N$1006,11,FALSE),"")</f>
        <v/>
      </c>
      <c r="L720" s="42">
        <f t="shared" si="22"/>
        <v>0</v>
      </c>
      <c r="Q720" s="2" t="str">
        <f>IF(PG!D720="","",PG!D720)</f>
        <v/>
      </c>
      <c r="R720" s="2"/>
      <c r="S720" s="2" t="str">
        <f>IF(PI_For!C720="","",PI_For!C720)</f>
        <v/>
      </c>
    </row>
    <row r="721" spans="2:19" ht="35.1" customHeight="1" thickTop="1" thickBot="1">
      <c r="B721" s="76" t="str">
        <f t="shared" si="23"/>
        <v/>
      </c>
      <c r="C721" s="35"/>
      <c r="D721" s="12"/>
      <c r="E721" s="12"/>
      <c r="F721" s="82"/>
      <c r="G721" s="36"/>
      <c r="H721" s="33"/>
      <c r="I721" s="12"/>
      <c r="J721" s="67"/>
      <c r="K721" s="43" t="str">
        <f>IFERROR(VLOOKUP(D721,PG!$D$7:$N$1006,11,FALSE),"")</f>
        <v/>
      </c>
      <c r="L721" s="42">
        <f t="shared" si="22"/>
        <v>0</v>
      </c>
      <c r="Q721" s="2" t="str">
        <f>IF(PG!D721="","",PG!D721)</f>
        <v/>
      </c>
      <c r="R721" s="2"/>
      <c r="S721" s="2" t="str">
        <f>IF(PI_For!C721="","",PI_For!C721)</f>
        <v/>
      </c>
    </row>
    <row r="722" spans="2:19" ht="35.1" customHeight="1" thickTop="1" thickBot="1">
      <c r="B722" s="76" t="str">
        <f t="shared" si="23"/>
        <v/>
      </c>
      <c r="C722" s="35"/>
      <c r="D722" s="12"/>
      <c r="E722" s="12"/>
      <c r="F722" s="82"/>
      <c r="G722" s="36"/>
      <c r="H722" s="33"/>
      <c r="I722" s="12"/>
      <c r="J722" s="67"/>
      <c r="K722" s="43" t="str">
        <f>IFERROR(VLOOKUP(D722,PG!$D$7:$N$1006,11,FALSE),"")</f>
        <v/>
      </c>
      <c r="L722" s="42">
        <f t="shared" ref="L722:L785" si="24">IFERROR(G722*H722,0)</f>
        <v>0</v>
      </c>
      <c r="Q722" s="2" t="str">
        <f>IF(PG!D722="","",PG!D722)</f>
        <v/>
      </c>
      <c r="R722" s="2"/>
      <c r="S722" s="2" t="str">
        <f>IF(PI_For!C722="","",PI_For!C722)</f>
        <v/>
      </c>
    </row>
    <row r="723" spans="2:19" ht="35.1" customHeight="1" thickTop="1" thickBot="1">
      <c r="B723" s="76" t="str">
        <f t="shared" si="23"/>
        <v/>
      </c>
      <c r="C723" s="35"/>
      <c r="D723" s="12"/>
      <c r="E723" s="12"/>
      <c r="F723" s="82"/>
      <c r="G723" s="36"/>
      <c r="H723" s="33"/>
      <c r="I723" s="12"/>
      <c r="J723" s="67"/>
      <c r="K723" s="43" t="str">
        <f>IFERROR(VLOOKUP(D723,PG!$D$7:$N$1006,11,FALSE),"")</f>
        <v/>
      </c>
      <c r="L723" s="42">
        <f t="shared" si="24"/>
        <v>0</v>
      </c>
      <c r="Q723" s="2" t="str">
        <f>IF(PG!D723="","",PG!D723)</f>
        <v/>
      </c>
      <c r="R723" s="2"/>
      <c r="S723" s="2" t="str">
        <f>IF(PI_For!C723="","",PI_For!C723)</f>
        <v/>
      </c>
    </row>
    <row r="724" spans="2:19" ht="35.1" customHeight="1" thickTop="1" thickBot="1">
      <c r="B724" s="76" t="str">
        <f t="shared" si="23"/>
        <v/>
      </c>
      <c r="C724" s="35"/>
      <c r="D724" s="12"/>
      <c r="E724" s="12"/>
      <c r="F724" s="82"/>
      <c r="G724" s="36"/>
      <c r="H724" s="33"/>
      <c r="I724" s="12"/>
      <c r="J724" s="67"/>
      <c r="K724" s="43" t="str">
        <f>IFERROR(VLOOKUP(D724,PG!$D$7:$N$1006,11,FALSE),"")</f>
        <v/>
      </c>
      <c r="L724" s="42">
        <f t="shared" si="24"/>
        <v>0</v>
      </c>
      <c r="Q724" s="2" t="str">
        <f>IF(PG!D724="","",PG!D724)</f>
        <v/>
      </c>
      <c r="R724" s="2"/>
      <c r="S724" s="2" t="str">
        <f>IF(PI_For!C724="","",PI_For!C724)</f>
        <v/>
      </c>
    </row>
    <row r="725" spans="2:19" ht="35.1" customHeight="1" thickTop="1" thickBot="1">
      <c r="B725" s="76" t="str">
        <f t="shared" si="23"/>
        <v/>
      </c>
      <c r="C725" s="35"/>
      <c r="D725" s="12"/>
      <c r="E725" s="12"/>
      <c r="F725" s="82"/>
      <c r="G725" s="36"/>
      <c r="H725" s="33"/>
      <c r="I725" s="12"/>
      <c r="J725" s="67"/>
      <c r="K725" s="43" t="str">
        <f>IFERROR(VLOOKUP(D725,PG!$D$7:$N$1006,11,FALSE),"")</f>
        <v/>
      </c>
      <c r="L725" s="42">
        <f t="shared" si="24"/>
        <v>0</v>
      </c>
      <c r="Q725" s="2" t="str">
        <f>IF(PG!D725="","",PG!D725)</f>
        <v/>
      </c>
      <c r="R725" s="2"/>
      <c r="S725" s="2" t="str">
        <f>IF(PI_For!C725="","",PI_For!C725)</f>
        <v/>
      </c>
    </row>
    <row r="726" spans="2:19" ht="35.1" customHeight="1" thickTop="1" thickBot="1">
      <c r="B726" s="76" t="str">
        <f t="shared" si="23"/>
        <v/>
      </c>
      <c r="C726" s="35"/>
      <c r="D726" s="12"/>
      <c r="E726" s="12"/>
      <c r="F726" s="82"/>
      <c r="G726" s="36"/>
      <c r="H726" s="33"/>
      <c r="I726" s="12"/>
      <c r="J726" s="67"/>
      <c r="K726" s="43" t="str">
        <f>IFERROR(VLOOKUP(D726,PG!$D$7:$N$1006,11,FALSE),"")</f>
        <v/>
      </c>
      <c r="L726" s="42">
        <f t="shared" si="24"/>
        <v>0</v>
      </c>
      <c r="Q726" s="2" t="str">
        <f>IF(PG!D726="","",PG!D726)</f>
        <v/>
      </c>
      <c r="R726" s="2"/>
      <c r="S726" s="2" t="str">
        <f>IF(PI_For!C726="","",PI_For!C726)</f>
        <v/>
      </c>
    </row>
    <row r="727" spans="2:19" ht="35.1" customHeight="1" thickTop="1" thickBot="1">
      <c r="B727" s="76" t="str">
        <f t="shared" si="23"/>
        <v/>
      </c>
      <c r="C727" s="35"/>
      <c r="D727" s="12"/>
      <c r="E727" s="12"/>
      <c r="F727" s="82"/>
      <c r="G727" s="36"/>
      <c r="H727" s="33"/>
      <c r="I727" s="12"/>
      <c r="J727" s="67"/>
      <c r="K727" s="43" t="str">
        <f>IFERROR(VLOOKUP(D727,PG!$D$7:$N$1006,11,FALSE),"")</f>
        <v/>
      </c>
      <c r="L727" s="42">
        <f t="shared" si="24"/>
        <v>0</v>
      </c>
      <c r="Q727" s="2" t="str">
        <f>IF(PG!D727="","",PG!D727)</f>
        <v/>
      </c>
      <c r="R727" s="2"/>
      <c r="S727" s="2" t="str">
        <f>IF(PI_For!C727="","",PI_For!C727)</f>
        <v/>
      </c>
    </row>
    <row r="728" spans="2:19" ht="35.1" customHeight="1" thickTop="1" thickBot="1">
      <c r="B728" s="76" t="str">
        <f t="shared" si="23"/>
        <v/>
      </c>
      <c r="C728" s="35"/>
      <c r="D728" s="12"/>
      <c r="E728" s="12"/>
      <c r="F728" s="82"/>
      <c r="G728" s="36"/>
      <c r="H728" s="33"/>
      <c r="I728" s="12"/>
      <c r="J728" s="67"/>
      <c r="K728" s="43" t="str">
        <f>IFERROR(VLOOKUP(D728,PG!$D$7:$N$1006,11,FALSE),"")</f>
        <v/>
      </c>
      <c r="L728" s="42">
        <f t="shared" si="24"/>
        <v>0</v>
      </c>
      <c r="Q728" s="2" t="str">
        <f>IF(PG!D728="","",PG!D728)</f>
        <v/>
      </c>
      <c r="R728" s="2"/>
      <c r="S728" s="2" t="str">
        <f>IF(PI_For!C728="","",PI_For!C728)</f>
        <v/>
      </c>
    </row>
    <row r="729" spans="2:19" ht="35.1" customHeight="1" thickTop="1" thickBot="1">
      <c r="B729" s="76" t="str">
        <f t="shared" si="23"/>
        <v/>
      </c>
      <c r="C729" s="35"/>
      <c r="D729" s="12"/>
      <c r="E729" s="12"/>
      <c r="F729" s="82"/>
      <c r="G729" s="36"/>
      <c r="H729" s="33"/>
      <c r="I729" s="12"/>
      <c r="J729" s="67"/>
      <c r="K729" s="43" t="str">
        <f>IFERROR(VLOOKUP(D729,PG!$D$7:$N$1006,11,FALSE),"")</f>
        <v/>
      </c>
      <c r="L729" s="42">
        <f t="shared" si="24"/>
        <v>0</v>
      </c>
      <c r="Q729" s="2" t="str">
        <f>IF(PG!D729="","",PG!D729)</f>
        <v/>
      </c>
      <c r="R729" s="2"/>
      <c r="S729" s="2" t="str">
        <f>IF(PI_For!C729="","",PI_For!C729)</f>
        <v/>
      </c>
    </row>
    <row r="730" spans="2:19" ht="35.1" customHeight="1" thickTop="1" thickBot="1">
      <c r="B730" s="76" t="str">
        <f t="shared" si="23"/>
        <v/>
      </c>
      <c r="C730" s="35"/>
      <c r="D730" s="12"/>
      <c r="E730" s="12"/>
      <c r="F730" s="82"/>
      <c r="G730" s="36"/>
      <c r="H730" s="33"/>
      <c r="I730" s="12"/>
      <c r="J730" s="67"/>
      <c r="K730" s="43" t="str">
        <f>IFERROR(VLOOKUP(D730,PG!$D$7:$N$1006,11,FALSE),"")</f>
        <v/>
      </c>
      <c r="L730" s="42">
        <f t="shared" si="24"/>
        <v>0</v>
      </c>
      <c r="Q730" s="2" t="str">
        <f>IF(PG!D730="","",PG!D730)</f>
        <v/>
      </c>
      <c r="R730" s="2"/>
      <c r="S730" s="2" t="str">
        <f>IF(PI_For!C730="","",PI_For!C730)</f>
        <v/>
      </c>
    </row>
    <row r="731" spans="2:19" ht="35.1" customHeight="1" thickTop="1" thickBot="1">
      <c r="B731" s="76" t="str">
        <f t="shared" si="23"/>
        <v/>
      </c>
      <c r="C731" s="35"/>
      <c r="D731" s="12"/>
      <c r="E731" s="12"/>
      <c r="F731" s="82"/>
      <c r="G731" s="36"/>
      <c r="H731" s="33"/>
      <c r="I731" s="12"/>
      <c r="J731" s="67"/>
      <c r="K731" s="43" t="str">
        <f>IFERROR(VLOOKUP(D731,PG!$D$7:$N$1006,11,FALSE),"")</f>
        <v/>
      </c>
      <c r="L731" s="42">
        <f t="shared" si="24"/>
        <v>0</v>
      </c>
      <c r="Q731" s="2" t="str">
        <f>IF(PG!D731="","",PG!D731)</f>
        <v/>
      </c>
      <c r="R731" s="2"/>
      <c r="S731" s="2" t="str">
        <f>IF(PI_For!C731="","",PI_For!C731)</f>
        <v/>
      </c>
    </row>
    <row r="732" spans="2:19" ht="35.1" customHeight="1" thickTop="1" thickBot="1">
      <c r="B732" s="76" t="str">
        <f t="shared" si="23"/>
        <v/>
      </c>
      <c r="C732" s="35"/>
      <c r="D732" s="12"/>
      <c r="E732" s="12"/>
      <c r="F732" s="82"/>
      <c r="G732" s="36"/>
      <c r="H732" s="33"/>
      <c r="I732" s="12"/>
      <c r="J732" s="67"/>
      <c r="K732" s="43" t="str">
        <f>IFERROR(VLOOKUP(D732,PG!$D$7:$N$1006,11,FALSE),"")</f>
        <v/>
      </c>
      <c r="L732" s="42">
        <f t="shared" si="24"/>
        <v>0</v>
      </c>
      <c r="Q732" s="2" t="str">
        <f>IF(PG!D732="","",PG!D732)</f>
        <v/>
      </c>
      <c r="R732" s="2"/>
      <c r="S732" s="2" t="str">
        <f>IF(PI_For!C732="","",PI_For!C732)</f>
        <v/>
      </c>
    </row>
    <row r="733" spans="2:19" ht="35.1" customHeight="1" thickTop="1" thickBot="1">
      <c r="B733" s="76" t="str">
        <f t="shared" si="23"/>
        <v/>
      </c>
      <c r="C733" s="35"/>
      <c r="D733" s="12"/>
      <c r="E733" s="12"/>
      <c r="F733" s="82"/>
      <c r="G733" s="36"/>
      <c r="H733" s="33"/>
      <c r="I733" s="12"/>
      <c r="J733" s="67"/>
      <c r="K733" s="43" t="str">
        <f>IFERROR(VLOOKUP(D733,PG!$D$7:$N$1006,11,FALSE),"")</f>
        <v/>
      </c>
      <c r="L733" s="42">
        <f t="shared" si="24"/>
        <v>0</v>
      </c>
      <c r="Q733" s="2" t="str">
        <f>IF(PG!D733="","",PG!D733)</f>
        <v/>
      </c>
      <c r="R733" s="2"/>
      <c r="S733" s="2" t="str">
        <f>IF(PI_For!C733="","",PI_For!C733)</f>
        <v/>
      </c>
    </row>
    <row r="734" spans="2:19" ht="35.1" customHeight="1" thickTop="1" thickBot="1">
      <c r="B734" s="76" t="str">
        <f t="shared" si="23"/>
        <v/>
      </c>
      <c r="C734" s="35"/>
      <c r="D734" s="12"/>
      <c r="E734" s="12"/>
      <c r="F734" s="82"/>
      <c r="G734" s="36"/>
      <c r="H734" s="33"/>
      <c r="I734" s="12"/>
      <c r="J734" s="67"/>
      <c r="K734" s="43" t="str">
        <f>IFERROR(VLOOKUP(D734,PG!$D$7:$N$1006,11,FALSE),"")</f>
        <v/>
      </c>
      <c r="L734" s="42">
        <f t="shared" si="24"/>
        <v>0</v>
      </c>
      <c r="Q734" s="2" t="str">
        <f>IF(PG!D734="","",PG!D734)</f>
        <v/>
      </c>
      <c r="R734" s="2"/>
      <c r="S734" s="2" t="str">
        <f>IF(PI_For!C734="","",PI_For!C734)</f>
        <v/>
      </c>
    </row>
    <row r="735" spans="2:19" ht="35.1" customHeight="1" thickTop="1" thickBot="1">
      <c r="B735" s="76" t="str">
        <f t="shared" si="23"/>
        <v/>
      </c>
      <c r="C735" s="35"/>
      <c r="D735" s="12"/>
      <c r="E735" s="12"/>
      <c r="F735" s="82"/>
      <c r="G735" s="36"/>
      <c r="H735" s="33"/>
      <c r="I735" s="12"/>
      <c r="J735" s="67"/>
      <c r="K735" s="43" t="str">
        <f>IFERROR(VLOOKUP(D735,PG!$D$7:$N$1006,11,FALSE),"")</f>
        <v/>
      </c>
      <c r="L735" s="42">
        <f t="shared" si="24"/>
        <v>0</v>
      </c>
      <c r="Q735" s="2" t="str">
        <f>IF(PG!D735="","",PG!D735)</f>
        <v/>
      </c>
      <c r="R735" s="2"/>
      <c r="S735" s="2" t="str">
        <f>IF(PI_For!C735="","",PI_For!C735)</f>
        <v/>
      </c>
    </row>
    <row r="736" spans="2:19" ht="35.1" customHeight="1" thickTop="1" thickBot="1">
      <c r="B736" s="76" t="str">
        <f t="shared" si="23"/>
        <v/>
      </c>
      <c r="C736" s="35"/>
      <c r="D736" s="12"/>
      <c r="E736" s="12"/>
      <c r="F736" s="82"/>
      <c r="G736" s="36"/>
      <c r="H736" s="33"/>
      <c r="I736" s="12"/>
      <c r="J736" s="67"/>
      <c r="K736" s="43" t="str">
        <f>IFERROR(VLOOKUP(D736,PG!$D$7:$N$1006,11,FALSE),"")</f>
        <v/>
      </c>
      <c r="L736" s="42">
        <f t="shared" si="24"/>
        <v>0</v>
      </c>
      <c r="Q736" s="2" t="str">
        <f>IF(PG!D736="","",PG!D736)</f>
        <v/>
      </c>
      <c r="R736" s="2"/>
      <c r="S736" s="2" t="str">
        <f>IF(PI_For!C736="","",PI_For!C736)</f>
        <v/>
      </c>
    </row>
    <row r="737" spans="2:19" ht="35.1" customHeight="1" thickTop="1" thickBot="1">
      <c r="B737" s="76" t="str">
        <f t="shared" si="23"/>
        <v/>
      </c>
      <c r="C737" s="35"/>
      <c r="D737" s="12"/>
      <c r="E737" s="12"/>
      <c r="F737" s="82"/>
      <c r="G737" s="36"/>
      <c r="H737" s="33"/>
      <c r="I737" s="12"/>
      <c r="J737" s="67"/>
      <c r="K737" s="43" t="str">
        <f>IFERROR(VLOOKUP(D737,PG!$D$7:$N$1006,11,FALSE),"")</f>
        <v/>
      </c>
      <c r="L737" s="42">
        <f t="shared" si="24"/>
        <v>0</v>
      </c>
      <c r="Q737" s="2" t="str">
        <f>IF(PG!D737="","",PG!D737)</f>
        <v/>
      </c>
      <c r="R737" s="2"/>
      <c r="S737" s="2" t="str">
        <f>IF(PI_For!C737="","",PI_For!C737)</f>
        <v/>
      </c>
    </row>
    <row r="738" spans="2:19" ht="35.1" customHeight="1" thickTop="1" thickBot="1">
      <c r="B738" s="76" t="str">
        <f t="shared" si="23"/>
        <v/>
      </c>
      <c r="C738" s="35"/>
      <c r="D738" s="12"/>
      <c r="E738" s="12"/>
      <c r="F738" s="82"/>
      <c r="G738" s="36"/>
      <c r="H738" s="33"/>
      <c r="I738" s="12"/>
      <c r="J738" s="67"/>
      <c r="K738" s="43" t="str">
        <f>IFERROR(VLOOKUP(D738,PG!$D$7:$N$1006,11,FALSE),"")</f>
        <v/>
      </c>
      <c r="L738" s="42">
        <f t="shared" si="24"/>
        <v>0</v>
      </c>
      <c r="Q738" s="2" t="str">
        <f>IF(PG!D738="","",PG!D738)</f>
        <v/>
      </c>
      <c r="R738" s="2"/>
      <c r="S738" s="2" t="str">
        <f>IF(PI_For!C738="","",PI_For!C738)</f>
        <v/>
      </c>
    </row>
    <row r="739" spans="2:19" ht="35.1" customHeight="1" thickTop="1" thickBot="1">
      <c r="B739" s="76" t="str">
        <f t="shared" si="23"/>
        <v/>
      </c>
      <c r="C739" s="35"/>
      <c r="D739" s="12"/>
      <c r="E739" s="12"/>
      <c r="F739" s="82"/>
      <c r="G739" s="36"/>
      <c r="H739" s="33"/>
      <c r="I739" s="12"/>
      <c r="J739" s="67"/>
      <c r="K739" s="43" t="str">
        <f>IFERROR(VLOOKUP(D739,PG!$D$7:$N$1006,11,FALSE),"")</f>
        <v/>
      </c>
      <c r="L739" s="42">
        <f t="shared" si="24"/>
        <v>0</v>
      </c>
      <c r="Q739" s="2" t="str">
        <f>IF(PG!D739="","",PG!D739)</f>
        <v/>
      </c>
      <c r="R739" s="2"/>
      <c r="S739" s="2" t="str">
        <f>IF(PI_For!C739="","",PI_For!C739)</f>
        <v/>
      </c>
    </row>
    <row r="740" spans="2:19" ht="35.1" customHeight="1" thickTop="1" thickBot="1">
      <c r="B740" s="76" t="str">
        <f t="shared" si="23"/>
        <v/>
      </c>
      <c r="C740" s="35"/>
      <c r="D740" s="12"/>
      <c r="E740" s="12"/>
      <c r="F740" s="82"/>
      <c r="G740" s="36"/>
      <c r="H740" s="33"/>
      <c r="I740" s="12"/>
      <c r="J740" s="67"/>
      <c r="K740" s="43" t="str">
        <f>IFERROR(VLOOKUP(D740,PG!$D$7:$N$1006,11,FALSE),"")</f>
        <v/>
      </c>
      <c r="L740" s="42">
        <f t="shared" si="24"/>
        <v>0</v>
      </c>
      <c r="Q740" s="2" t="str">
        <f>IF(PG!D740="","",PG!D740)</f>
        <v/>
      </c>
      <c r="R740" s="2"/>
      <c r="S740" s="2" t="str">
        <f>IF(PI_For!C740="","",PI_For!C740)</f>
        <v/>
      </c>
    </row>
    <row r="741" spans="2:19" ht="35.1" customHeight="1" thickTop="1" thickBot="1">
      <c r="B741" s="76" t="str">
        <f t="shared" si="23"/>
        <v/>
      </c>
      <c r="C741" s="35"/>
      <c r="D741" s="12"/>
      <c r="E741" s="12"/>
      <c r="F741" s="82"/>
      <c r="G741" s="36"/>
      <c r="H741" s="33"/>
      <c r="I741" s="12"/>
      <c r="J741" s="67"/>
      <c r="K741" s="43" t="str">
        <f>IFERROR(VLOOKUP(D741,PG!$D$7:$N$1006,11,FALSE),"")</f>
        <v/>
      </c>
      <c r="L741" s="42">
        <f t="shared" si="24"/>
        <v>0</v>
      </c>
      <c r="Q741" s="2" t="str">
        <f>IF(PG!D741="","",PG!D741)</f>
        <v/>
      </c>
      <c r="R741" s="2"/>
      <c r="S741" s="2" t="str">
        <f>IF(PI_For!C741="","",PI_For!C741)</f>
        <v/>
      </c>
    </row>
    <row r="742" spans="2:19" ht="35.1" customHeight="1" thickTop="1" thickBot="1">
      <c r="B742" s="76" t="str">
        <f t="shared" si="23"/>
        <v/>
      </c>
      <c r="C742" s="35"/>
      <c r="D742" s="12"/>
      <c r="E742" s="12"/>
      <c r="F742" s="82"/>
      <c r="G742" s="36"/>
      <c r="H742" s="33"/>
      <c r="I742" s="12"/>
      <c r="J742" s="67"/>
      <c r="K742" s="43" t="str">
        <f>IFERROR(VLOOKUP(D742,PG!$D$7:$N$1006,11,FALSE),"")</f>
        <v/>
      </c>
      <c r="L742" s="42">
        <f t="shared" si="24"/>
        <v>0</v>
      </c>
      <c r="Q742" s="2" t="str">
        <f>IF(PG!D742="","",PG!D742)</f>
        <v/>
      </c>
      <c r="R742" s="2"/>
      <c r="S742" s="2" t="str">
        <f>IF(PI_For!C742="","",PI_For!C742)</f>
        <v/>
      </c>
    </row>
    <row r="743" spans="2:19" ht="35.1" customHeight="1" thickTop="1" thickBot="1">
      <c r="B743" s="76" t="str">
        <f t="shared" si="23"/>
        <v/>
      </c>
      <c r="C743" s="35"/>
      <c r="D743" s="12"/>
      <c r="E743" s="12"/>
      <c r="F743" s="82"/>
      <c r="G743" s="36"/>
      <c r="H743" s="33"/>
      <c r="I743" s="12"/>
      <c r="J743" s="67"/>
      <c r="K743" s="43" t="str">
        <f>IFERROR(VLOOKUP(D743,PG!$D$7:$N$1006,11,FALSE),"")</f>
        <v/>
      </c>
      <c r="L743" s="42">
        <f t="shared" si="24"/>
        <v>0</v>
      </c>
      <c r="Q743" s="2" t="str">
        <f>IF(PG!D743="","",PG!D743)</f>
        <v/>
      </c>
      <c r="R743" s="2"/>
      <c r="S743" s="2" t="str">
        <f>IF(PI_For!C743="","",PI_For!C743)</f>
        <v/>
      </c>
    </row>
    <row r="744" spans="2:19" ht="35.1" customHeight="1" thickTop="1" thickBot="1">
      <c r="B744" s="76" t="str">
        <f t="shared" si="23"/>
        <v/>
      </c>
      <c r="C744" s="35"/>
      <c r="D744" s="12"/>
      <c r="E744" s="12"/>
      <c r="F744" s="82"/>
      <c r="G744" s="36"/>
      <c r="H744" s="33"/>
      <c r="I744" s="12"/>
      <c r="J744" s="67"/>
      <c r="K744" s="43" t="str">
        <f>IFERROR(VLOOKUP(D744,PG!$D$7:$N$1006,11,FALSE),"")</f>
        <v/>
      </c>
      <c r="L744" s="42">
        <f t="shared" si="24"/>
        <v>0</v>
      </c>
      <c r="Q744" s="2" t="str">
        <f>IF(PG!D744="","",PG!D744)</f>
        <v/>
      </c>
      <c r="R744" s="2"/>
      <c r="S744" s="2" t="str">
        <f>IF(PI_For!C744="","",PI_For!C744)</f>
        <v/>
      </c>
    </row>
    <row r="745" spans="2:19" ht="35.1" customHeight="1" thickTop="1" thickBot="1">
      <c r="B745" s="76" t="str">
        <f t="shared" si="23"/>
        <v/>
      </c>
      <c r="C745" s="35"/>
      <c r="D745" s="12"/>
      <c r="E745" s="12"/>
      <c r="F745" s="82"/>
      <c r="G745" s="36"/>
      <c r="H745" s="33"/>
      <c r="I745" s="12"/>
      <c r="J745" s="67"/>
      <c r="K745" s="43" t="str">
        <f>IFERROR(VLOOKUP(D745,PG!$D$7:$N$1006,11,FALSE),"")</f>
        <v/>
      </c>
      <c r="L745" s="42">
        <f t="shared" si="24"/>
        <v>0</v>
      </c>
      <c r="Q745" s="2" t="str">
        <f>IF(PG!D745="","",PG!D745)</f>
        <v/>
      </c>
      <c r="R745" s="2"/>
      <c r="S745" s="2" t="str">
        <f>IF(PI_For!C745="","",PI_For!C745)</f>
        <v/>
      </c>
    </row>
    <row r="746" spans="2:19" ht="35.1" customHeight="1" thickTop="1" thickBot="1">
      <c r="B746" s="76" t="str">
        <f t="shared" si="23"/>
        <v/>
      </c>
      <c r="C746" s="35"/>
      <c r="D746" s="12"/>
      <c r="E746" s="12"/>
      <c r="F746" s="82"/>
      <c r="G746" s="36"/>
      <c r="H746" s="33"/>
      <c r="I746" s="12"/>
      <c r="J746" s="67"/>
      <c r="K746" s="43" t="str">
        <f>IFERROR(VLOOKUP(D746,PG!$D$7:$N$1006,11,FALSE),"")</f>
        <v/>
      </c>
      <c r="L746" s="42">
        <f t="shared" si="24"/>
        <v>0</v>
      </c>
      <c r="Q746" s="2" t="str">
        <f>IF(PG!D746="","",PG!D746)</f>
        <v/>
      </c>
      <c r="R746" s="2"/>
      <c r="S746" s="2" t="str">
        <f>IF(PI_For!C746="","",PI_For!C746)</f>
        <v/>
      </c>
    </row>
    <row r="747" spans="2:19" ht="35.1" customHeight="1" thickTop="1" thickBot="1">
      <c r="B747" s="76" t="str">
        <f t="shared" si="23"/>
        <v/>
      </c>
      <c r="C747" s="35"/>
      <c r="D747" s="12"/>
      <c r="E747" s="12"/>
      <c r="F747" s="82"/>
      <c r="G747" s="36"/>
      <c r="H747" s="33"/>
      <c r="I747" s="12"/>
      <c r="J747" s="67"/>
      <c r="K747" s="43" t="str">
        <f>IFERROR(VLOOKUP(D747,PG!$D$7:$N$1006,11,FALSE),"")</f>
        <v/>
      </c>
      <c r="L747" s="42">
        <f t="shared" si="24"/>
        <v>0</v>
      </c>
      <c r="Q747" s="2" t="str">
        <f>IF(PG!D747="","",PG!D747)</f>
        <v/>
      </c>
      <c r="R747" s="2"/>
      <c r="S747" s="2" t="str">
        <f>IF(PI_For!C747="","",PI_For!C747)</f>
        <v/>
      </c>
    </row>
    <row r="748" spans="2:19" ht="35.1" customHeight="1" thickTop="1" thickBot="1">
      <c r="B748" s="76" t="str">
        <f t="shared" si="23"/>
        <v/>
      </c>
      <c r="C748" s="35"/>
      <c r="D748" s="12"/>
      <c r="E748" s="12"/>
      <c r="F748" s="82"/>
      <c r="G748" s="36"/>
      <c r="H748" s="33"/>
      <c r="I748" s="12"/>
      <c r="J748" s="67"/>
      <c r="K748" s="43" t="str">
        <f>IFERROR(VLOOKUP(D748,PG!$D$7:$N$1006,11,FALSE),"")</f>
        <v/>
      </c>
      <c r="L748" s="42">
        <f t="shared" si="24"/>
        <v>0</v>
      </c>
      <c r="Q748" s="2" t="str">
        <f>IF(PG!D748="","",PG!D748)</f>
        <v/>
      </c>
      <c r="R748" s="2"/>
      <c r="S748" s="2" t="str">
        <f>IF(PI_For!C748="","",PI_For!C748)</f>
        <v/>
      </c>
    </row>
    <row r="749" spans="2:19" ht="35.1" customHeight="1" thickTop="1" thickBot="1">
      <c r="B749" s="76" t="str">
        <f t="shared" si="23"/>
        <v/>
      </c>
      <c r="C749" s="35"/>
      <c r="D749" s="12"/>
      <c r="E749" s="12"/>
      <c r="F749" s="82"/>
      <c r="G749" s="36"/>
      <c r="H749" s="33"/>
      <c r="I749" s="12"/>
      <c r="J749" s="67"/>
      <c r="K749" s="43" t="str">
        <f>IFERROR(VLOOKUP(D749,PG!$D$7:$N$1006,11,FALSE),"")</f>
        <v/>
      </c>
      <c r="L749" s="42">
        <f t="shared" si="24"/>
        <v>0</v>
      </c>
      <c r="Q749" s="2" t="str">
        <f>IF(PG!D749="","",PG!D749)</f>
        <v/>
      </c>
      <c r="R749" s="2"/>
      <c r="S749" s="2" t="str">
        <f>IF(PI_For!C749="","",PI_For!C749)</f>
        <v/>
      </c>
    </row>
    <row r="750" spans="2:19" ht="35.1" customHeight="1" thickTop="1" thickBot="1">
      <c r="B750" s="76" t="str">
        <f t="shared" si="23"/>
        <v/>
      </c>
      <c r="C750" s="35"/>
      <c r="D750" s="12"/>
      <c r="E750" s="12"/>
      <c r="F750" s="82"/>
      <c r="G750" s="36"/>
      <c r="H750" s="33"/>
      <c r="I750" s="12"/>
      <c r="J750" s="67"/>
      <c r="K750" s="43" t="str">
        <f>IFERROR(VLOOKUP(D750,PG!$D$7:$N$1006,11,FALSE),"")</f>
        <v/>
      </c>
      <c r="L750" s="42">
        <f t="shared" si="24"/>
        <v>0</v>
      </c>
      <c r="Q750" s="2" t="str">
        <f>IF(PG!D750="","",PG!D750)</f>
        <v/>
      </c>
      <c r="R750" s="2"/>
      <c r="S750" s="2" t="str">
        <f>IF(PI_For!C750="","",PI_For!C750)</f>
        <v/>
      </c>
    </row>
    <row r="751" spans="2:19" ht="35.1" customHeight="1" thickTop="1" thickBot="1">
      <c r="B751" s="76" t="str">
        <f t="shared" si="23"/>
        <v/>
      </c>
      <c r="C751" s="35"/>
      <c r="D751" s="12"/>
      <c r="E751" s="12"/>
      <c r="F751" s="82"/>
      <c r="G751" s="36"/>
      <c r="H751" s="33"/>
      <c r="I751" s="12"/>
      <c r="J751" s="67"/>
      <c r="K751" s="43" t="str">
        <f>IFERROR(VLOOKUP(D751,PG!$D$7:$N$1006,11,FALSE),"")</f>
        <v/>
      </c>
      <c r="L751" s="42">
        <f t="shared" si="24"/>
        <v>0</v>
      </c>
      <c r="Q751" s="2" t="str">
        <f>IF(PG!D751="","",PG!D751)</f>
        <v/>
      </c>
      <c r="R751" s="2"/>
      <c r="S751" s="2" t="str">
        <f>IF(PI_For!C751="","",PI_For!C751)</f>
        <v/>
      </c>
    </row>
    <row r="752" spans="2:19" ht="35.1" customHeight="1" thickTop="1" thickBot="1">
      <c r="B752" s="76" t="str">
        <f t="shared" si="23"/>
        <v/>
      </c>
      <c r="C752" s="35"/>
      <c r="D752" s="12"/>
      <c r="E752" s="12"/>
      <c r="F752" s="82"/>
      <c r="G752" s="36"/>
      <c r="H752" s="33"/>
      <c r="I752" s="12"/>
      <c r="J752" s="67"/>
      <c r="K752" s="43" t="str">
        <f>IFERROR(VLOOKUP(D752,PG!$D$7:$N$1006,11,FALSE),"")</f>
        <v/>
      </c>
      <c r="L752" s="42">
        <f t="shared" si="24"/>
        <v>0</v>
      </c>
      <c r="Q752" s="2" t="str">
        <f>IF(PG!D752="","",PG!D752)</f>
        <v/>
      </c>
      <c r="R752" s="2"/>
      <c r="S752" s="2" t="str">
        <f>IF(PI_For!C752="","",PI_For!C752)</f>
        <v/>
      </c>
    </row>
    <row r="753" spans="2:19" ht="35.1" customHeight="1" thickTop="1" thickBot="1">
      <c r="B753" s="76" t="str">
        <f t="shared" si="23"/>
        <v/>
      </c>
      <c r="C753" s="35"/>
      <c r="D753" s="12"/>
      <c r="E753" s="12"/>
      <c r="F753" s="82"/>
      <c r="G753" s="36"/>
      <c r="H753" s="33"/>
      <c r="I753" s="12"/>
      <c r="J753" s="67"/>
      <c r="K753" s="43" t="str">
        <f>IFERROR(VLOOKUP(D753,PG!$D$7:$N$1006,11,FALSE),"")</f>
        <v/>
      </c>
      <c r="L753" s="42">
        <f t="shared" si="24"/>
        <v>0</v>
      </c>
      <c r="Q753" s="2" t="str">
        <f>IF(PG!D753="","",PG!D753)</f>
        <v/>
      </c>
      <c r="R753" s="2"/>
      <c r="S753" s="2" t="str">
        <f>IF(PI_For!C753="","",PI_For!C753)</f>
        <v/>
      </c>
    </row>
    <row r="754" spans="2:19" ht="35.1" customHeight="1" thickTop="1" thickBot="1">
      <c r="B754" s="76" t="str">
        <f t="shared" si="23"/>
        <v/>
      </c>
      <c r="C754" s="35"/>
      <c r="D754" s="12"/>
      <c r="E754" s="12"/>
      <c r="F754" s="82"/>
      <c r="G754" s="36"/>
      <c r="H754" s="33"/>
      <c r="I754" s="12"/>
      <c r="J754" s="67"/>
      <c r="K754" s="43" t="str">
        <f>IFERROR(VLOOKUP(D754,PG!$D$7:$N$1006,11,FALSE),"")</f>
        <v/>
      </c>
      <c r="L754" s="42">
        <f t="shared" si="24"/>
        <v>0</v>
      </c>
      <c r="Q754" s="2" t="str">
        <f>IF(PG!D754="","",PG!D754)</f>
        <v/>
      </c>
      <c r="R754" s="2"/>
      <c r="S754" s="2" t="str">
        <f>IF(PI_For!C754="","",PI_For!C754)</f>
        <v/>
      </c>
    </row>
    <row r="755" spans="2:19" ht="35.1" customHeight="1" thickTop="1" thickBot="1">
      <c r="B755" s="76" t="str">
        <f t="shared" si="23"/>
        <v/>
      </c>
      <c r="C755" s="35"/>
      <c r="D755" s="12"/>
      <c r="E755" s="12"/>
      <c r="F755" s="82"/>
      <c r="G755" s="36"/>
      <c r="H755" s="33"/>
      <c r="I755" s="12"/>
      <c r="J755" s="67"/>
      <c r="K755" s="43" t="str">
        <f>IFERROR(VLOOKUP(D755,PG!$D$7:$N$1006,11,FALSE),"")</f>
        <v/>
      </c>
      <c r="L755" s="42">
        <f t="shared" si="24"/>
        <v>0</v>
      </c>
      <c r="Q755" s="2" t="str">
        <f>IF(PG!D755="","",PG!D755)</f>
        <v/>
      </c>
      <c r="R755" s="2"/>
      <c r="S755" s="2" t="str">
        <f>IF(PI_For!C755="","",PI_For!C755)</f>
        <v/>
      </c>
    </row>
    <row r="756" spans="2:19" ht="35.1" customHeight="1" thickTop="1" thickBot="1">
      <c r="B756" s="76" t="str">
        <f t="shared" si="23"/>
        <v/>
      </c>
      <c r="C756" s="35"/>
      <c r="D756" s="12"/>
      <c r="E756" s="12"/>
      <c r="F756" s="82"/>
      <c r="G756" s="36"/>
      <c r="H756" s="33"/>
      <c r="I756" s="12"/>
      <c r="J756" s="67"/>
      <c r="K756" s="43" t="str">
        <f>IFERROR(VLOOKUP(D756,PG!$D$7:$N$1006,11,FALSE),"")</f>
        <v/>
      </c>
      <c r="L756" s="42">
        <f t="shared" si="24"/>
        <v>0</v>
      </c>
      <c r="Q756" s="2" t="str">
        <f>IF(PG!D756="","",PG!D756)</f>
        <v/>
      </c>
      <c r="R756" s="2"/>
      <c r="S756" s="2" t="str">
        <f>IF(PI_For!C756="","",PI_For!C756)</f>
        <v/>
      </c>
    </row>
    <row r="757" spans="2:19" ht="35.1" customHeight="1" thickTop="1" thickBot="1">
      <c r="B757" s="76" t="str">
        <f t="shared" si="23"/>
        <v/>
      </c>
      <c r="C757" s="35"/>
      <c r="D757" s="12"/>
      <c r="E757" s="12"/>
      <c r="F757" s="82"/>
      <c r="G757" s="36"/>
      <c r="H757" s="33"/>
      <c r="I757" s="12"/>
      <c r="J757" s="67"/>
      <c r="K757" s="43" t="str">
        <f>IFERROR(VLOOKUP(D757,PG!$D$7:$N$1006,11,FALSE),"")</f>
        <v/>
      </c>
      <c r="L757" s="42">
        <f t="shared" si="24"/>
        <v>0</v>
      </c>
      <c r="Q757" s="2" t="str">
        <f>IF(PG!D757="","",PG!D757)</f>
        <v/>
      </c>
      <c r="R757" s="2"/>
      <c r="S757" s="2" t="str">
        <f>IF(PI_For!C757="","",PI_For!C757)</f>
        <v/>
      </c>
    </row>
    <row r="758" spans="2:19" ht="35.1" customHeight="1" thickTop="1" thickBot="1">
      <c r="B758" s="76" t="str">
        <f t="shared" si="23"/>
        <v/>
      </c>
      <c r="C758" s="35"/>
      <c r="D758" s="12"/>
      <c r="E758" s="12"/>
      <c r="F758" s="82"/>
      <c r="G758" s="36"/>
      <c r="H758" s="33"/>
      <c r="I758" s="12"/>
      <c r="J758" s="67"/>
      <c r="K758" s="43" t="str">
        <f>IFERROR(VLOOKUP(D758,PG!$D$7:$N$1006,11,FALSE),"")</f>
        <v/>
      </c>
      <c r="L758" s="42">
        <f t="shared" si="24"/>
        <v>0</v>
      </c>
      <c r="Q758" s="2" t="str">
        <f>IF(PG!D758="","",PG!D758)</f>
        <v/>
      </c>
      <c r="R758" s="2"/>
      <c r="S758" s="2" t="str">
        <f>IF(PI_For!C758="","",PI_For!C758)</f>
        <v/>
      </c>
    </row>
    <row r="759" spans="2:19" ht="35.1" customHeight="1" thickTop="1" thickBot="1">
      <c r="B759" s="76" t="str">
        <f t="shared" si="23"/>
        <v/>
      </c>
      <c r="C759" s="35"/>
      <c r="D759" s="12"/>
      <c r="E759" s="12"/>
      <c r="F759" s="82"/>
      <c r="G759" s="36"/>
      <c r="H759" s="33"/>
      <c r="I759" s="12"/>
      <c r="J759" s="67"/>
      <c r="K759" s="43" t="str">
        <f>IFERROR(VLOOKUP(D759,PG!$D$7:$N$1006,11,FALSE),"")</f>
        <v/>
      </c>
      <c r="L759" s="42">
        <f t="shared" si="24"/>
        <v>0</v>
      </c>
      <c r="Q759" s="2" t="str">
        <f>IF(PG!D759="","",PG!D759)</f>
        <v/>
      </c>
      <c r="R759" s="2"/>
      <c r="S759" s="2" t="str">
        <f>IF(PI_For!C759="","",PI_For!C759)</f>
        <v/>
      </c>
    </row>
    <row r="760" spans="2:19" ht="35.1" customHeight="1" thickTop="1" thickBot="1">
      <c r="B760" s="76" t="str">
        <f t="shared" si="23"/>
        <v/>
      </c>
      <c r="C760" s="35"/>
      <c r="D760" s="12"/>
      <c r="E760" s="12"/>
      <c r="F760" s="82"/>
      <c r="G760" s="36"/>
      <c r="H760" s="33"/>
      <c r="I760" s="12"/>
      <c r="J760" s="67"/>
      <c r="K760" s="43" t="str">
        <f>IFERROR(VLOOKUP(D760,PG!$D$7:$N$1006,11,FALSE),"")</f>
        <v/>
      </c>
      <c r="L760" s="42">
        <f t="shared" si="24"/>
        <v>0</v>
      </c>
      <c r="Q760" s="2" t="str">
        <f>IF(PG!D760="","",PG!D760)</f>
        <v/>
      </c>
      <c r="R760" s="2"/>
      <c r="S760" s="2" t="str">
        <f>IF(PI_For!C760="","",PI_For!C760)</f>
        <v/>
      </c>
    </row>
    <row r="761" spans="2:19" ht="35.1" customHeight="1" thickTop="1" thickBot="1">
      <c r="B761" s="76" t="str">
        <f t="shared" si="23"/>
        <v/>
      </c>
      <c r="C761" s="35"/>
      <c r="D761" s="12"/>
      <c r="E761" s="12"/>
      <c r="F761" s="82"/>
      <c r="G761" s="36"/>
      <c r="H761" s="33"/>
      <c r="I761" s="12"/>
      <c r="J761" s="67"/>
      <c r="K761" s="43" t="str">
        <f>IFERROR(VLOOKUP(D761,PG!$D$7:$N$1006,11,FALSE),"")</f>
        <v/>
      </c>
      <c r="L761" s="42">
        <f t="shared" si="24"/>
        <v>0</v>
      </c>
      <c r="Q761" s="2" t="str">
        <f>IF(PG!D761="","",PG!D761)</f>
        <v/>
      </c>
      <c r="R761" s="2"/>
      <c r="S761" s="2" t="str">
        <f>IF(PI_For!C761="","",PI_For!C761)</f>
        <v/>
      </c>
    </row>
    <row r="762" spans="2:19" ht="35.1" customHeight="1" thickTop="1" thickBot="1">
      <c r="B762" s="76" t="str">
        <f t="shared" si="23"/>
        <v/>
      </c>
      <c r="C762" s="35"/>
      <c r="D762" s="12"/>
      <c r="E762" s="12"/>
      <c r="F762" s="82"/>
      <c r="G762" s="36"/>
      <c r="H762" s="33"/>
      <c r="I762" s="12"/>
      <c r="J762" s="67"/>
      <c r="K762" s="43" t="str">
        <f>IFERROR(VLOOKUP(D762,PG!$D$7:$N$1006,11,FALSE),"")</f>
        <v/>
      </c>
      <c r="L762" s="42">
        <f t="shared" si="24"/>
        <v>0</v>
      </c>
      <c r="Q762" s="2" t="str">
        <f>IF(PG!D762="","",PG!D762)</f>
        <v/>
      </c>
      <c r="R762" s="2"/>
      <c r="S762" s="2" t="str">
        <f>IF(PI_For!C762="","",PI_For!C762)</f>
        <v/>
      </c>
    </row>
    <row r="763" spans="2:19" ht="35.1" customHeight="1" thickTop="1" thickBot="1">
      <c r="B763" s="76" t="str">
        <f t="shared" si="23"/>
        <v/>
      </c>
      <c r="C763" s="35"/>
      <c r="D763" s="12"/>
      <c r="E763" s="12"/>
      <c r="F763" s="82"/>
      <c r="G763" s="36"/>
      <c r="H763" s="33"/>
      <c r="I763" s="12"/>
      <c r="J763" s="67"/>
      <c r="K763" s="43" t="str">
        <f>IFERROR(VLOOKUP(D763,PG!$D$7:$N$1006,11,FALSE),"")</f>
        <v/>
      </c>
      <c r="L763" s="42">
        <f t="shared" si="24"/>
        <v>0</v>
      </c>
      <c r="Q763" s="2" t="str">
        <f>IF(PG!D763="","",PG!D763)</f>
        <v/>
      </c>
      <c r="R763" s="2"/>
      <c r="S763" s="2" t="str">
        <f>IF(PI_For!C763="","",PI_For!C763)</f>
        <v/>
      </c>
    </row>
    <row r="764" spans="2:19" ht="35.1" customHeight="1" thickTop="1" thickBot="1">
      <c r="B764" s="76" t="str">
        <f t="shared" si="23"/>
        <v/>
      </c>
      <c r="C764" s="35"/>
      <c r="D764" s="12"/>
      <c r="E764" s="12"/>
      <c r="F764" s="82"/>
      <c r="G764" s="36"/>
      <c r="H764" s="33"/>
      <c r="I764" s="12"/>
      <c r="J764" s="67"/>
      <c r="K764" s="43" t="str">
        <f>IFERROR(VLOOKUP(D764,PG!$D$7:$N$1006,11,FALSE),"")</f>
        <v/>
      </c>
      <c r="L764" s="42">
        <f t="shared" si="24"/>
        <v>0</v>
      </c>
      <c r="Q764" s="2" t="str">
        <f>IF(PG!D764="","",PG!D764)</f>
        <v/>
      </c>
      <c r="R764" s="2"/>
      <c r="S764" s="2" t="str">
        <f>IF(PI_For!C764="","",PI_For!C764)</f>
        <v/>
      </c>
    </row>
    <row r="765" spans="2:19" ht="35.1" customHeight="1" thickTop="1" thickBot="1">
      <c r="B765" s="76" t="str">
        <f t="shared" si="23"/>
        <v/>
      </c>
      <c r="C765" s="35"/>
      <c r="D765" s="12"/>
      <c r="E765" s="12"/>
      <c r="F765" s="82"/>
      <c r="G765" s="36"/>
      <c r="H765" s="33"/>
      <c r="I765" s="12"/>
      <c r="J765" s="67"/>
      <c r="K765" s="43" t="str">
        <f>IFERROR(VLOOKUP(D765,PG!$D$7:$N$1006,11,FALSE),"")</f>
        <v/>
      </c>
      <c r="L765" s="42">
        <f t="shared" si="24"/>
        <v>0</v>
      </c>
      <c r="Q765" s="2" t="str">
        <f>IF(PG!D765="","",PG!D765)</f>
        <v/>
      </c>
      <c r="R765" s="2"/>
      <c r="S765" s="2" t="str">
        <f>IF(PI_For!C765="","",PI_For!C765)</f>
        <v/>
      </c>
    </row>
    <row r="766" spans="2:19" ht="35.1" customHeight="1" thickTop="1" thickBot="1">
      <c r="B766" s="76" t="str">
        <f t="shared" si="23"/>
        <v/>
      </c>
      <c r="C766" s="35"/>
      <c r="D766" s="12"/>
      <c r="E766" s="12"/>
      <c r="F766" s="82"/>
      <c r="G766" s="36"/>
      <c r="H766" s="33"/>
      <c r="I766" s="12"/>
      <c r="J766" s="67"/>
      <c r="K766" s="43" t="str">
        <f>IFERROR(VLOOKUP(D766,PG!$D$7:$N$1006,11,FALSE),"")</f>
        <v/>
      </c>
      <c r="L766" s="42">
        <f t="shared" si="24"/>
        <v>0</v>
      </c>
      <c r="Q766" s="2" t="str">
        <f>IF(PG!D766="","",PG!D766)</f>
        <v/>
      </c>
      <c r="R766" s="2"/>
      <c r="S766" s="2" t="str">
        <f>IF(PI_For!C766="","",PI_For!C766)</f>
        <v/>
      </c>
    </row>
    <row r="767" spans="2:19" ht="35.1" customHeight="1" thickTop="1" thickBot="1">
      <c r="B767" s="76" t="str">
        <f t="shared" si="23"/>
        <v/>
      </c>
      <c r="C767" s="35"/>
      <c r="D767" s="12"/>
      <c r="E767" s="12"/>
      <c r="F767" s="82"/>
      <c r="G767" s="36"/>
      <c r="H767" s="33"/>
      <c r="I767" s="12"/>
      <c r="J767" s="67"/>
      <c r="K767" s="43" t="str">
        <f>IFERROR(VLOOKUP(D767,PG!$D$7:$N$1006,11,FALSE),"")</f>
        <v/>
      </c>
      <c r="L767" s="42">
        <f t="shared" si="24"/>
        <v>0</v>
      </c>
      <c r="Q767" s="2" t="str">
        <f>IF(PG!D767="","",PG!D767)</f>
        <v/>
      </c>
      <c r="R767" s="2"/>
      <c r="S767" s="2" t="str">
        <f>IF(PI_For!C767="","",PI_For!C767)</f>
        <v/>
      </c>
    </row>
    <row r="768" spans="2:19" ht="35.1" customHeight="1" thickTop="1" thickBot="1">
      <c r="B768" s="76" t="str">
        <f t="shared" si="23"/>
        <v/>
      </c>
      <c r="C768" s="35"/>
      <c r="D768" s="12"/>
      <c r="E768" s="12"/>
      <c r="F768" s="82"/>
      <c r="G768" s="36"/>
      <c r="H768" s="33"/>
      <c r="I768" s="12"/>
      <c r="J768" s="67"/>
      <c r="K768" s="43" t="str">
        <f>IFERROR(VLOOKUP(D768,PG!$D$7:$N$1006,11,FALSE),"")</f>
        <v/>
      </c>
      <c r="L768" s="42">
        <f t="shared" si="24"/>
        <v>0</v>
      </c>
      <c r="Q768" s="2" t="str">
        <f>IF(PG!D768="","",PG!D768)</f>
        <v/>
      </c>
      <c r="R768" s="2"/>
      <c r="S768" s="2" t="str">
        <f>IF(PI_For!C768="","",PI_For!C768)</f>
        <v/>
      </c>
    </row>
    <row r="769" spans="2:19" ht="35.1" customHeight="1" thickTop="1" thickBot="1">
      <c r="B769" s="76" t="str">
        <f t="shared" si="23"/>
        <v/>
      </c>
      <c r="C769" s="35"/>
      <c r="D769" s="12"/>
      <c r="E769" s="12"/>
      <c r="F769" s="82"/>
      <c r="G769" s="36"/>
      <c r="H769" s="33"/>
      <c r="I769" s="12"/>
      <c r="J769" s="67"/>
      <c r="K769" s="43" t="str">
        <f>IFERROR(VLOOKUP(D769,PG!$D$7:$N$1006,11,FALSE),"")</f>
        <v/>
      </c>
      <c r="L769" s="42">
        <f t="shared" si="24"/>
        <v>0</v>
      </c>
      <c r="Q769" s="2" t="str">
        <f>IF(PG!D769="","",PG!D769)</f>
        <v/>
      </c>
      <c r="R769" s="2"/>
      <c r="S769" s="2" t="str">
        <f>IF(PI_For!C769="","",PI_For!C769)</f>
        <v/>
      </c>
    </row>
    <row r="770" spans="2:19" ht="35.1" customHeight="1" thickTop="1" thickBot="1">
      <c r="B770" s="76" t="str">
        <f t="shared" si="23"/>
        <v/>
      </c>
      <c r="C770" s="35"/>
      <c r="D770" s="12"/>
      <c r="E770" s="12"/>
      <c r="F770" s="82"/>
      <c r="G770" s="36"/>
      <c r="H770" s="33"/>
      <c r="I770" s="12"/>
      <c r="J770" s="67"/>
      <c r="K770" s="43" t="str">
        <f>IFERROR(VLOOKUP(D770,PG!$D$7:$N$1006,11,FALSE),"")</f>
        <v/>
      </c>
      <c r="L770" s="42">
        <f t="shared" si="24"/>
        <v>0</v>
      </c>
      <c r="Q770" s="2" t="str">
        <f>IF(PG!D770="","",PG!D770)</f>
        <v/>
      </c>
      <c r="R770" s="2"/>
      <c r="S770" s="2" t="str">
        <f>IF(PI_For!C770="","",PI_For!C770)</f>
        <v/>
      </c>
    </row>
    <row r="771" spans="2:19" ht="35.1" customHeight="1" thickTop="1" thickBot="1">
      <c r="B771" s="76" t="str">
        <f t="shared" si="23"/>
        <v/>
      </c>
      <c r="C771" s="35"/>
      <c r="D771" s="12"/>
      <c r="E771" s="12"/>
      <c r="F771" s="82"/>
      <c r="G771" s="36"/>
      <c r="H771" s="33"/>
      <c r="I771" s="12"/>
      <c r="J771" s="67"/>
      <c r="K771" s="43" t="str">
        <f>IFERROR(VLOOKUP(D771,PG!$D$7:$N$1006,11,FALSE),"")</f>
        <v/>
      </c>
      <c r="L771" s="42">
        <f t="shared" si="24"/>
        <v>0</v>
      </c>
      <c r="Q771" s="2" t="str">
        <f>IF(PG!D771="","",PG!D771)</f>
        <v/>
      </c>
      <c r="R771" s="2"/>
      <c r="S771" s="2" t="str">
        <f>IF(PI_For!C771="","",PI_For!C771)</f>
        <v/>
      </c>
    </row>
    <row r="772" spans="2:19" ht="35.1" customHeight="1" thickTop="1" thickBot="1">
      <c r="B772" s="76" t="str">
        <f t="shared" si="23"/>
        <v/>
      </c>
      <c r="C772" s="35"/>
      <c r="D772" s="12"/>
      <c r="E772" s="12"/>
      <c r="F772" s="82"/>
      <c r="G772" s="36"/>
      <c r="H772" s="33"/>
      <c r="I772" s="12"/>
      <c r="J772" s="67"/>
      <c r="K772" s="43" t="str">
        <f>IFERROR(VLOOKUP(D772,PG!$D$7:$N$1006,11,FALSE),"")</f>
        <v/>
      </c>
      <c r="L772" s="42">
        <f t="shared" si="24"/>
        <v>0</v>
      </c>
      <c r="Q772" s="2" t="str">
        <f>IF(PG!D772="","",PG!D772)</f>
        <v/>
      </c>
      <c r="R772" s="2"/>
      <c r="S772" s="2" t="str">
        <f>IF(PI_For!C772="","",PI_For!C772)</f>
        <v/>
      </c>
    </row>
    <row r="773" spans="2:19" ht="35.1" customHeight="1" thickTop="1" thickBot="1">
      <c r="B773" s="76" t="str">
        <f t="shared" si="23"/>
        <v/>
      </c>
      <c r="C773" s="35"/>
      <c r="D773" s="12"/>
      <c r="E773" s="12"/>
      <c r="F773" s="82"/>
      <c r="G773" s="36"/>
      <c r="H773" s="33"/>
      <c r="I773" s="12"/>
      <c r="J773" s="67"/>
      <c r="K773" s="43" t="str">
        <f>IFERROR(VLOOKUP(D773,PG!$D$7:$N$1006,11,FALSE),"")</f>
        <v/>
      </c>
      <c r="L773" s="42">
        <f t="shared" si="24"/>
        <v>0</v>
      </c>
      <c r="Q773" s="2" t="str">
        <f>IF(PG!D773="","",PG!D773)</f>
        <v/>
      </c>
      <c r="R773" s="2"/>
      <c r="S773" s="2" t="str">
        <f>IF(PI_For!C773="","",PI_For!C773)</f>
        <v/>
      </c>
    </row>
    <row r="774" spans="2:19" ht="35.1" customHeight="1" thickTop="1" thickBot="1">
      <c r="B774" s="76" t="str">
        <f t="shared" si="23"/>
        <v/>
      </c>
      <c r="C774" s="35"/>
      <c r="D774" s="12"/>
      <c r="E774" s="12"/>
      <c r="F774" s="82"/>
      <c r="G774" s="36"/>
      <c r="H774" s="33"/>
      <c r="I774" s="12"/>
      <c r="J774" s="67"/>
      <c r="K774" s="43" t="str">
        <f>IFERROR(VLOOKUP(D774,PG!$D$7:$N$1006,11,FALSE),"")</f>
        <v/>
      </c>
      <c r="L774" s="42">
        <f t="shared" si="24"/>
        <v>0</v>
      </c>
      <c r="Q774" s="2" t="str">
        <f>IF(PG!D774="","",PG!D774)</f>
        <v/>
      </c>
      <c r="R774" s="2"/>
      <c r="S774" s="2" t="str">
        <f>IF(PI_For!C774="","",PI_For!C774)</f>
        <v/>
      </c>
    </row>
    <row r="775" spans="2:19" ht="35.1" customHeight="1" thickTop="1" thickBot="1">
      <c r="B775" s="76" t="str">
        <f t="shared" si="23"/>
        <v/>
      </c>
      <c r="C775" s="35"/>
      <c r="D775" s="12"/>
      <c r="E775" s="12"/>
      <c r="F775" s="82"/>
      <c r="G775" s="36"/>
      <c r="H775" s="33"/>
      <c r="I775" s="12"/>
      <c r="J775" s="67"/>
      <c r="K775" s="43" t="str">
        <f>IFERROR(VLOOKUP(D775,PG!$D$7:$N$1006,11,FALSE),"")</f>
        <v/>
      </c>
      <c r="L775" s="42">
        <f t="shared" si="24"/>
        <v>0</v>
      </c>
      <c r="Q775" s="2" t="str">
        <f>IF(PG!D775="","",PG!D775)</f>
        <v/>
      </c>
      <c r="R775" s="2"/>
      <c r="S775" s="2" t="str">
        <f>IF(PI_For!C775="","",PI_For!C775)</f>
        <v/>
      </c>
    </row>
    <row r="776" spans="2:19" ht="35.1" customHeight="1" thickTop="1" thickBot="1">
      <c r="B776" s="76" t="str">
        <f t="shared" ref="B776:B839" si="25">IF(C776="","",MONTH(C776))</f>
        <v/>
      </c>
      <c r="C776" s="35"/>
      <c r="D776" s="12"/>
      <c r="E776" s="12"/>
      <c r="F776" s="82"/>
      <c r="G776" s="36"/>
      <c r="H776" s="33"/>
      <c r="I776" s="12"/>
      <c r="J776" s="67"/>
      <c r="K776" s="43" t="str">
        <f>IFERROR(VLOOKUP(D776,PG!$D$7:$N$1006,11,FALSE),"")</f>
        <v/>
      </c>
      <c r="L776" s="42">
        <f t="shared" si="24"/>
        <v>0</v>
      </c>
      <c r="Q776" s="2" t="str">
        <f>IF(PG!D776="","",PG!D776)</f>
        <v/>
      </c>
      <c r="R776" s="2"/>
      <c r="S776" s="2" t="str">
        <f>IF(PI_For!C776="","",PI_For!C776)</f>
        <v/>
      </c>
    </row>
    <row r="777" spans="2:19" ht="35.1" customHeight="1" thickTop="1" thickBot="1">
      <c r="B777" s="76" t="str">
        <f t="shared" si="25"/>
        <v/>
      </c>
      <c r="C777" s="35"/>
      <c r="D777" s="12"/>
      <c r="E777" s="12"/>
      <c r="F777" s="82"/>
      <c r="G777" s="36"/>
      <c r="H777" s="33"/>
      <c r="I777" s="12"/>
      <c r="J777" s="67"/>
      <c r="K777" s="43" t="str">
        <f>IFERROR(VLOOKUP(D777,PG!$D$7:$N$1006,11,FALSE),"")</f>
        <v/>
      </c>
      <c r="L777" s="42">
        <f t="shared" si="24"/>
        <v>0</v>
      </c>
      <c r="Q777" s="2" t="str">
        <f>IF(PG!D777="","",PG!D777)</f>
        <v/>
      </c>
      <c r="R777" s="2"/>
      <c r="S777" s="2" t="str">
        <f>IF(PI_For!C777="","",PI_For!C777)</f>
        <v/>
      </c>
    </row>
    <row r="778" spans="2:19" ht="35.1" customHeight="1" thickTop="1" thickBot="1">
      <c r="B778" s="76" t="str">
        <f t="shared" si="25"/>
        <v/>
      </c>
      <c r="C778" s="35"/>
      <c r="D778" s="12"/>
      <c r="E778" s="12"/>
      <c r="F778" s="82"/>
      <c r="G778" s="36"/>
      <c r="H778" s="33"/>
      <c r="I778" s="12"/>
      <c r="J778" s="67"/>
      <c r="K778" s="43" t="str">
        <f>IFERROR(VLOOKUP(D778,PG!$D$7:$N$1006,11,FALSE),"")</f>
        <v/>
      </c>
      <c r="L778" s="42">
        <f t="shared" si="24"/>
        <v>0</v>
      </c>
      <c r="Q778" s="2" t="str">
        <f>IF(PG!D778="","",PG!D778)</f>
        <v/>
      </c>
      <c r="R778" s="2"/>
      <c r="S778" s="2" t="str">
        <f>IF(PI_For!C778="","",PI_For!C778)</f>
        <v/>
      </c>
    </row>
    <row r="779" spans="2:19" ht="35.1" customHeight="1" thickTop="1" thickBot="1">
      <c r="B779" s="76" t="str">
        <f t="shared" si="25"/>
        <v/>
      </c>
      <c r="C779" s="35"/>
      <c r="D779" s="12"/>
      <c r="E779" s="12"/>
      <c r="F779" s="82"/>
      <c r="G779" s="36"/>
      <c r="H779" s="33"/>
      <c r="I779" s="12"/>
      <c r="J779" s="67"/>
      <c r="K779" s="43" t="str">
        <f>IFERROR(VLOOKUP(D779,PG!$D$7:$N$1006,11,FALSE),"")</f>
        <v/>
      </c>
      <c r="L779" s="42">
        <f t="shared" si="24"/>
        <v>0</v>
      </c>
      <c r="Q779" s="2" t="str">
        <f>IF(PG!D779="","",PG!D779)</f>
        <v/>
      </c>
      <c r="R779" s="2"/>
      <c r="S779" s="2" t="str">
        <f>IF(PI_For!C779="","",PI_For!C779)</f>
        <v/>
      </c>
    </row>
    <row r="780" spans="2:19" ht="35.1" customHeight="1" thickTop="1" thickBot="1">
      <c r="B780" s="76" t="str">
        <f t="shared" si="25"/>
        <v/>
      </c>
      <c r="C780" s="35"/>
      <c r="D780" s="12"/>
      <c r="E780" s="12"/>
      <c r="F780" s="82"/>
      <c r="G780" s="36"/>
      <c r="H780" s="33"/>
      <c r="I780" s="12"/>
      <c r="J780" s="67"/>
      <c r="K780" s="43" t="str">
        <f>IFERROR(VLOOKUP(D780,PG!$D$7:$N$1006,11,FALSE),"")</f>
        <v/>
      </c>
      <c r="L780" s="42">
        <f t="shared" si="24"/>
        <v>0</v>
      </c>
      <c r="Q780" s="2" t="str">
        <f>IF(PG!D780="","",PG!D780)</f>
        <v/>
      </c>
      <c r="R780" s="2"/>
      <c r="S780" s="2" t="str">
        <f>IF(PI_For!C780="","",PI_For!C780)</f>
        <v/>
      </c>
    </row>
    <row r="781" spans="2:19" ht="35.1" customHeight="1" thickTop="1" thickBot="1">
      <c r="B781" s="76" t="str">
        <f t="shared" si="25"/>
        <v/>
      </c>
      <c r="C781" s="35"/>
      <c r="D781" s="12"/>
      <c r="E781" s="12"/>
      <c r="F781" s="82"/>
      <c r="G781" s="36"/>
      <c r="H781" s="33"/>
      <c r="I781" s="12"/>
      <c r="J781" s="67"/>
      <c r="K781" s="43" t="str">
        <f>IFERROR(VLOOKUP(D781,PG!$D$7:$N$1006,11,FALSE),"")</f>
        <v/>
      </c>
      <c r="L781" s="42">
        <f t="shared" si="24"/>
        <v>0</v>
      </c>
      <c r="Q781" s="2" t="str">
        <f>IF(PG!D781="","",PG!D781)</f>
        <v/>
      </c>
      <c r="R781" s="2"/>
      <c r="S781" s="2" t="str">
        <f>IF(PI_For!C781="","",PI_For!C781)</f>
        <v/>
      </c>
    </row>
    <row r="782" spans="2:19" ht="35.1" customHeight="1" thickTop="1" thickBot="1">
      <c r="B782" s="76" t="str">
        <f t="shared" si="25"/>
        <v/>
      </c>
      <c r="C782" s="35"/>
      <c r="D782" s="12"/>
      <c r="E782" s="12"/>
      <c r="F782" s="82"/>
      <c r="G782" s="36"/>
      <c r="H782" s="33"/>
      <c r="I782" s="12"/>
      <c r="J782" s="67"/>
      <c r="K782" s="43" t="str">
        <f>IFERROR(VLOOKUP(D782,PG!$D$7:$N$1006,11,FALSE),"")</f>
        <v/>
      </c>
      <c r="L782" s="42">
        <f t="shared" si="24"/>
        <v>0</v>
      </c>
      <c r="Q782" s="2" t="str">
        <f>IF(PG!D782="","",PG!D782)</f>
        <v/>
      </c>
      <c r="R782" s="2"/>
      <c r="S782" s="2" t="str">
        <f>IF(PI_For!C782="","",PI_For!C782)</f>
        <v/>
      </c>
    </row>
    <row r="783" spans="2:19" ht="35.1" customHeight="1" thickTop="1" thickBot="1">
      <c r="B783" s="76" t="str">
        <f t="shared" si="25"/>
        <v/>
      </c>
      <c r="C783" s="35"/>
      <c r="D783" s="12"/>
      <c r="E783" s="12"/>
      <c r="F783" s="82"/>
      <c r="G783" s="36"/>
      <c r="H783" s="33"/>
      <c r="I783" s="12"/>
      <c r="J783" s="67"/>
      <c r="K783" s="43" t="str">
        <f>IFERROR(VLOOKUP(D783,PG!$D$7:$N$1006,11,FALSE),"")</f>
        <v/>
      </c>
      <c r="L783" s="42">
        <f t="shared" si="24"/>
        <v>0</v>
      </c>
      <c r="Q783" s="2" t="str">
        <f>IF(PG!D783="","",PG!D783)</f>
        <v/>
      </c>
      <c r="R783" s="2"/>
      <c r="S783" s="2" t="str">
        <f>IF(PI_For!C783="","",PI_For!C783)</f>
        <v/>
      </c>
    </row>
    <row r="784" spans="2:19" ht="35.1" customHeight="1" thickTop="1" thickBot="1">
      <c r="B784" s="76" t="str">
        <f t="shared" si="25"/>
        <v/>
      </c>
      <c r="C784" s="35"/>
      <c r="D784" s="12"/>
      <c r="E784" s="12"/>
      <c r="F784" s="82"/>
      <c r="G784" s="36"/>
      <c r="H784" s="33"/>
      <c r="I784" s="12"/>
      <c r="J784" s="67"/>
      <c r="K784" s="43" t="str">
        <f>IFERROR(VLOOKUP(D784,PG!$D$7:$N$1006,11,FALSE),"")</f>
        <v/>
      </c>
      <c r="L784" s="42">
        <f t="shared" si="24"/>
        <v>0</v>
      </c>
      <c r="Q784" s="2" t="str">
        <f>IF(PG!D784="","",PG!D784)</f>
        <v/>
      </c>
      <c r="R784" s="2"/>
      <c r="S784" s="2" t="str">
        <f>IF(PI_For!C784="","",PI_For!C784)</f>
        <v/>
      </c>
    </row>
    <row r="785" spans="2:19" ht="35.1" customHeight="1" thickTop="1" thickBot="1">
      <c r="B785" s="76" t="str">
        <f t="shared" si="25"/>
        <v/>
      </c>
      <c r="C785" s="35"/>
      <c r="D785" s="12"/>
      <c r="E785" s="12"/>
      <c r="F785" s="82"/>
      <c r="G785" s="36"/>
      <c r="H785" s="33"/>
      <c r="I785" s="12"/>
      <c r="J785" s="67"/>
      <c r="K785" s="43" t="str">
        <f>IFERROR(VLOOKUP(D785,PG!$D$7:$N$1006,11,FALSE),"")</f>
        <v/>
      </c>
      <c r="L785" s="42">
        <f t="shared" si="24"/>
        <v>0</v>
      </c>
      <c r="Q785" s="2" t="str">
        <f>IF(PG!D785="","",PG!D785)</f>
        <v/>
      </c>
      <c r="R785" s="2"/>
      <c r="S785" s="2" t="str">
        <f>IF(PI_For!C785="","",PI_For!C785)</f>
        <v/>
      </c>
    </row>
    <row r="786" spans="2:19" ht="35.1" customHeight="1" thickTop="1" thickBot="1">
      <c r="B786" s="76" t="str">
        <f t="shared" si="25"/>
        <v/>
      </c>
      <c r="C786" s="35"/>
      <c r="D786" s="12"/>
      <c r="E786" s="12"/>
      <c r="F786" s="82"/>
      <c r="G786" s="36"/>
      <c r="H786" s="33"/>
      <c r="I786" s="12"/>
      <c r="J786" s="67"/>
      <c r="K786" s="43" t="str">
        <f>IFERROR(VLOOKUP(D786,PG!$D$7:$N$1006,11,FALSE),"")</f>
        <v/>
      </c>
      <c r="L786" s="42">
        <f t="shared" ref="L786:L849" si="26">IFERROR(G786*H786,0)</f>
        <v>0</v>
      </c>
      <c r="Q786" s="2" t="str">
        <f>IF(PG!D786="","",PG!D786)</f>
        <v/>
      </c>
      <c r="R786" s="2"/>
      <c r="S786" s="2" t="str">
        <f>IF(PI_For!C786="","",PI_For!C786)</f>
        <v/>
      </c>
    </row>
    <row r="787" spans="2:19" ht="35.1" customHeight="1" thickTop="1" thickBot="1">
      <c r="B787" s="76" t="str">
        <f t="shared" si="25"/>
        <v/>
      </c>
      <c r="C787" s="35"/>
      <c r="D787" s="12"/>
      <c r="E787" s="12"/>
      <c r="F787" s="82"/>
      <c r="G787" s="36"/>
      <c r="H787" s="33"/>
      <c r="I787" s="12"/>
      <c r="J787" s="67"/>
      <c r="K787" s="43" t="str">
        <f>IFERROR(VLOOKUP(D787,PG!$D$7:$N$1006,11,FALSE),"")</f>
        <v/>
      </c>
      <c r="L787" s="42">
        <f t="shared" si="26"/>
        <v>0</v>
      </c>
      <c r="Q787" s="2" t="str">
        <f>IF(PG!D787="","",PG!D787)</f>
        <v/>
      </c>
      <c r="R787" s="2"/>
      <c r="S787" s="2" t="str">
        <f>IF(PI_For!C787="","",PI_For!C787)</f>
        <v/>
      </c>
    </row>
    <row r="788" spans="2:19" ht="35.1" customHeight="1" thickTop="1" thickBot="1">
      <c r="B788" s="76" t="str">
        <f t="shared" si="25"/>
        <v/>
      </c>
      <c r="C788" s="35"/>
      <c r="D788" s="12"/>
      <c r="E788" s="12"/>
      <c r="F788" s="82"/>
      <c r="G788" s="36"/>
      <c r="H788" s="33"/>
      <c r="I788" s="12"/>
      <c r="J788" s="67"/>
      <c r="K788" s="43" t="str">
        <f>IFERROR(VLOOKUP(D788,PG!$D$7:$N$1006,11,FALSE),"")</f>
        <v/>
      </c>
      <c r="L788" s="42">
        <f t="shared" si="26"/>
        <v>0</v>
      </c>
      <c r="Q788" s="2" t="str">
        <f>IF(PG!D788="","",PG!D788)</f>
        <v/>
      </c>
      <c r="R788" s="2"/>
      <c r="S788" s="2" t="str">
        <f>IF(PI_For!C788="","",PI_For!C788)</f>
        <v/>
      </c>
    </row>
    <row r="789" spans="2:19" ht="35.1" customHeight="1" thickTop="1" thickBot="1">
      <c r="B789" s="76" t="str">
        <f t="shared" si="25"/>
        <v/>
      </c>
      <c r="C789" s="35"/>
      <c r="D789" s="12"/>
      <c r="E789" s="12"/>
      <c r="F789" s="82"/>
      <c r="G789" s="36"/>
      <c r="H789" s="33"/>
      <c r="I789" s="12"/>
      <c r="J789" s="67"/>
      <c r="K789" s="43" t="str">
        <f>IFERROR(VLOOKUP(D789,PG!$D$7:$N$1006,11,FALSE),"")</f>
        <v/>
      </c>
      <c r="L789" s="42">
        <f t="shared" si="26"/>
        <v>0</v>
      </c>
      <c r="Q789" s="2" t="str">
        <f>IF(PG!D789="","",PG!D789)</f>
        <v/>
      </c>
      <c r="R789" s="2"/>
      <c r="S789" s="2" t="str">
        <f>IF(PI_For!C789="","",PI_For!C789)</f>
        <v/>
      </c>
    </row>
    <row r="790" spans="2:19" ht="35.1" customHeight="1" thickTop="1" thickBot="1">
      <c r="B790" s="76" t="str">
        <f t="shared" si="25"/>
        <v/>
      </c>
      <c r="C790" s="35"/>
      <c r="D790" s="12"/>
      <c r="E790" s="12"/>
      <c r="F790" s="82"/>
      <c r="G790" s="36"/>
      <c r="H790" s="33"/>
      <c r="I790" s="12"/>
      <c r="J790" s="67"/>
      <c r="K790" s="43" t="str">
        <f>IFERROR(VLOOKUP(D790,PG!$D$7:$N$1006,11,FALSE),"")</f>
        <v/>
      </c>
      <c r="L790" s="42">
        <f t="shared" si="26"/>
        <v>0</v>
      </c>
      <c r="Q790" s="2" t="str">
        <f>IF(PG!D790="","",PG!D790)</f>
        <v/>
      </c>
      <c r="R790" s="2"/>
      <c r="S790" s="2" t="str">
        <f>IF(PI_For!C790="","",PI_For!C790)</f>
        <v/>
      </c>
    </row>
    <row r="791" spans="2:19" ht="35.1" customHeight="1" thickTop="1" thickBot="1">
      <c r="B791" s="76" t="str">
        <f t="shared" si="25"/>
        <v/>
      </c>
      <c r="C791" s="35"/>
      <c r="D791" s="12"/>
      <c r="E791" s="12"/>
      <c r="F791" s="82"/>
      <c r="G791" s="36"/>
      <c r="H791" s="33"/>
      <c r="I791" s="12"/>
      <c r="J791" s="67"/>
      <c r="K791" s="43" t="str">
        <f>IFERROR(VLOOKUP(D791,PG!$D$7:$N$1006,11,FALSE),"")</f>
        <v/>
      </c>
      <c r="L791" s="42">
        <f t="shared" si="26"/>
        <v>0</v>
      </c>
      <c r="Q791" s="2" t="str">
        <f>IF(PG!D791="","",PG!D791)</f>
        <v/>
      </c>
      <c r="R791" s="2"/>
      <c r="S791" s="2" t="str">
        <f>IF(PI_For!C791="","",PI_For!C791)</f>
        <v/>
      </c>
    </row>
    <row r="792" spans="2:19" ht="35.1" customHeight="1" thickTop="1" thickBot="1">
      <c r="B792" s="76" t="str">
        <f t="shared" si="25"/>
        <v/>
      </c>
      <c r="C792" s="35"/>
      <c r="D792" s="12"/>
      <c r="E792" s="12"/>
      <c r="F792" s="82"/>
      <c r="G792" s="36"/>
      <c r="H792" s="33"/>
      <c r="I792" s="12"/>
      <c r="J792" s="67"/>
      <c r="K792" s="43" t="str">
        <f>IFERROR(VLOOKUP(D792,PG!$D$7:$N$1006,11,FALSE),"")</f>
        <v/>
      </c>
      <c r="L792" s="42">
        <f t="shared" si="26"/>
        <v>0</v>
      </c>
      <c r="Q792" s="2" t="str">
        <f>IF(PG!D792="","",PG!D792)</f>
        <v/>
      </c>
      <c r="R792" s="2"/>
      <c r="S792" s="2" t="str">
        <f>IF(PI_For!C792="","",PI_For!C792)</f>
        <v/>
      </c>
    </row>
    <row r="793" spans="2:19" ht="35.1" customHeight="1" thickTop="1" thickBot="1">
      <c r="B793" s="76" t="str">
        <f t="shared" si="25"/>
        <v/>
      </c>
      <c r="C793" s="35"/>
      <c r="D793" s="12"/>
      <c r="E793" s="12"/>
      <c r="F793" s="82"/>
      <c r="G793" s="36"/>
      <c r="H793" s="33"/>
      <c r="I793" s="12"/>
      <c r="J793" s="67"/>
      <c r="K793" s="43" t="str">
        <f>IFERROR(VLOOKUP(D793,PG!$D$7:$N$1006,11,FALSE),"")</f>
        <v/>
      </c>
      <c r="L793" s="42">
        <f t="shared" si="26"/>
        <v>0</v>
      </c>
      <c r="Q793" s="2" t="str">
        <f>IF(PG!D793="","",PG!D793)</f>
        <v/>
      </c>
      <c r="R793" s="2"/>
      <c r="S793" s="2" t="str">
        <f>IF(PI_For!C793="","",PI_For!C793)</f>
        <v/>
      </c>
    </row>
    <row r="794" spans="2:19" ht="35.1" customHeight="1" thickTop="1" thickBot="1">
      <c r="B794" s="76" t="str">
        <f t="shared" si="25"/>
        <v/>
      </c>
      <c r="C794" s="35"/>
      <c r="D794" s="12"/>
      <c r="E794" s="12"/>
      <c r="F794" s="82"/>
      <c r="G794" s="36"/>
      <c r="H794" s="33"/>
      <c r="I794" s="12"/>
      <c r="J794" s="67"/>
      <c r="K794" s="43" t="str">
        <f>IFERROR(VLOOKUP(D794,PG!$D$7:$N$1006,11,FALSE),"")</f>
        <v/>
      </c>
      <c r="L794" s="42">
        <f t="shared" si="26"/>
        <v>0</v>
      </c>
      <c r="Q794" s="2" t="str">
        <f>IF(PG!D794="","",PG!D794)</f>
        <v/>
      </c>
      <c r="R794" s="2"/>
      <c r="S794" s="2" t="str">
        <f>IF(PI_For!C794="","",PI_For!C794)</f>
        <v/>
      </c>
    </row>
    <row r="795" spans="2:19" ht="35.1" customHeight="1" thickTop="1" thickBot="1">
      <c r="B795" s="76" t="str">
        <f t="shared" si="25"/>
        <v/>
      </c>
      <c r="C795" s="35"/>
      <c r="D795" s="12"/>
      <c r="E795" s="12"/>
      <c r="F795" s="82"/>
      <c r="G795" s="36"/>
      <c r="H795" s="33"/>
      <c r="I795" s="12"/>
      <c r="J795" s="67"/>
      <c r="K795" s="43" t="str">
        <f>IFERROR(VLOOKUP(D795,PG!$D$7:$N$1006,11,FALSE),"")</f>
        <v/>
      </c>
      <c r="L795" s="42">
        <f t="shared" si="26"/>
        <v>0</v>
      </c>
      <c r="Q795" s="2" t="str">
        <f>IF(PG!D795="","",PG!D795)</f>
        <v/>
      </c>
      <c r="R795" s="2"/>
      <c r="S795" s="2" t="str">
        <f>IF(PI_For!C795="","",PI_For!C795)</f>
        <v/>
      </c>
    </row>
    <row r="796" spans="2:19" ht="35.1" customHeight="1" thickTop="1" thickBot="1">
      <c r="B796" s="76" t="str">
        <f t="shared" si="25"/>
        <v/>
      </c>
      <c r="C796" s="35"/>
      <c r="D796" s="12"/>
      <c r="E796" s="12"/>
      <c r="F796" s="82"/>
      <c r="G796" s="36"/>
      <c r="H796" s="33"/>
      <c r="I796" s="12"/>
      <c r="J796" s="67"/>
      <c r="K796" s="43" t="str">
        <f>IFERROR(VLOOKUP(D796,PG!$D$7:$N$1006,11,FALSE),"")</f>
        <v/>
      </c>
      <c r="L796" s="42">
        <f t="shared" si="26"/>
        <v>0</v>
      </c>
      <c r="Q796" s="2" t="str">
        <f>IF(PG!D796="","",PG!D796)</f>
        <v/>
      </c>
      <c r="R796" s="2"/>
      <c r="S796" s="2" t="str">
        <f>IF(PI_For!C796="","",PI_For!C796)</f>
        <v/>
      </c>
    </row>
    <row r="797" spans="2:19" ht="35.1" customHeight="1" thickTop="1" thickBot="1">
      <c r="B797" s="76" t="str">
        <f t="shared" si="25"/>
        <v/>
      </c>
      <c r="C797" s="35"/>
      <c r="D797" s="12"/>
      <c r="E797" s="12"/>
      <c r="F797" s="82"/>
      <c r="G797" s="36"/>
      <c r="H797" s="33"/>
      <c r="I797" s="12"/>
      <c r="J797" s="67"/>
      <c r="K797" s="43" t="str">
        <f>IFERROR(VLOOKUP(D797,PG!$D$7:$N$1006,11,FALSE),"")</f>
        <v/>
      </c>
      <c r="L797" s="42">
        <f t="shared" si="26"/>
        <v>0</v>
      </c>
      <c r="Q797" s="2" t="str">
        <f>IF(PG!D797="","",PG!D797)</f>
        <v/>
      </c>
      <c r="R797" s="2"/>
      <c r="S797" s="2" t="str">
        <f>IF(PI_For!C797="","",PI_For!C797)</f>
        <v/>
      </c>
    </row>
    <row r="798" spans="2:19" ht="35.1" customHeight="1" thickTop="1" thickBot="1">
      <c r="B798" s="76" t="str">
        <f t="shared" si="25"/>
        <v/>
      </c>
      <c r="C798" s="35"/>
      <c r="D798" s="12"/>
      <c r="E798" s="12"/>
      <c r="F798" s="82"/>
      <c r="G798" s="36"/>
      <c r="H798" s="33"/>
      <c r="I798" s="12"/>
      <c r="J798" s="67"/>
      <c r="K798" s="43" t="str">
        <f>IFERROR(VLOOKUP(D798,PG!$D$7:$N$1006,11,FALSE),"")</f>
        <v/>
      </c>
      <c r="L798" s="42">
        <f t="shared" si="26"/>
        <v>0</v>
      </c>
      <c r="Q798" s="2" t="str">
        <f>IF(PG!D798="","",PG!D798)</f>
        <v/>
      </c>
      <c r="R798" s="2"/>
      <c r="S798" s="2" t="str">
        <f>IF(PI_For!C798="","",PI_For!C798)</f>
        <v/>
      </c>
    </row>
    <row r="799" spans="2:19" ht="35.1" customHeight="1" thickTop="1" thickBot="1">
      <c r="B799" s="76" t="str">
        <f t="shared" si="25"/>
        <v/>
      </c>
      <c r="C799" s="35"/>
      <c r="D799" s="12"/>
      <c r="E799" s="12"/>
      <c r="F799" s="82"/>
      <c r="G799" s="36"/>
      <c r="H799" s="33"/>
      <c r="I799" s="12"/>
      <c r="J799" s="67"/>
      <c r="K799" s="43" t="str">
        <f>IFERROR(VLOOKUP(D799,PG!$D$7:$N$1006,11,FALSE),"")</f>
        <v/>
      </c>
      <c r="L799" s="42">
        <f t="shared" si="26"/>
        <v>0</v>
      </c>
      <c r="Q799" s="2" t="str">
        <f>IF(PG!D799="","",PG!D799)</f>
        <v/>
      </c>
      <c r="R799" s="2"/>
      <c r="S799" s="2" t="str">
        <f>IF(PI_For!C799="","",PI_For!C799)</f>
        <v/>
      </c>
    </row>
    <row r="800" spans="2:19" ht="35.1" customHeight="1" thickTop="1" thickBot="1">
      <c r="B800" s="76" t="str">
        <f t="shared" si="25"/>
        <v/>
      </c>
      <c r="C800" s="35"/>
      <c r="D800" s="12"/>
      <c r="E800" s="12"/>
      <c r="F800" s="82"/>
      <c r="G800" s="36"/>
      <c r="H800" s="33"/>
      <c r="I800" s="12"/>
      <c r="J800" s="67"/>
      <c r="K800" s="43" t="str">
        <f>IFERROR(VLOOKUP(D800,PG!$D$7:$N$1006,11,FALSE),"")</f>
        <v/>
      </c>
      <c r="L800" s="42">
        <f t="shared" si="26"/>
        <v>0</v>
      </c>
      <c r="Q800" s="2" t="str">
        <f>IF(PG!D800="","",PG!D800)</f>
        <v/>
      </c>
      <c r="R800" s="2"/>
      <c r="S800" s="2" t="str">
        <f>IF(PI_For!C800="","",PI_For!C800)</f>
        <v/>
      </c>
    </row>
    <row r="801" spans="2:19" ht="35.1" customHeight="1" thickTop="1" thickBot="1">
      <c r="B801" s="76" t="str">
        <f t="shared" si="25"/>
        <v/>
      </c>
      <c r="C801" s="35"/>
      <c r="D801" s="12"/>
      <c r="E801" s="12"/>
      <c r="F801" s="82"/>
      <c r="G801" s="36"/>
      <c r="H801" s="33"/>
      <c r="I801" s="12"/>
      <c r="J801" s="67"/>
      <c r="K801" s="43" t="str">
        <f>IFERROR(VLOOKUP(D801,PG!$D$7:$N$1006,11,FALSE),"")</f>
        <v/>
      </c>
      <c r="L801" s="42">
        <f t="shared" si="26"/>
        <v>0</v>
      </c>
      <c r="Q801" s="2" t="str">
        <f>IF(PG!D801="","",PG!D801)</f>
        <v/>
      </c>
      <c r="R801" s="2"/>
      <c r="S801" s="2" t="str">
        <f>IF(PI_For!C801="","",PI_For!C801)</f>
        <v/>
      </c>
    </row>
    <row r="802" spans="2:19" ht="35.1" customHeight="1" thickTop="1" thickBot="1">
      <c r="B802" s="76" t="str">
        <f t="shared" si="25"/>
        <v/>
      </c>
      <c r="C802" s="35"/>
      <c r="D802" s="12"/>
      <c r="E802" s="12"/>
      <c r="F802" s="82"/>
      <c r="G802" s="36"/>
      <c r="H802" s="33"/>
      <c r="I802" s="12"/>
      <c r="J802" s="67"/>
      <c r="K802" s="43" t="str">
        <f>IFERROR(VLOOKUP(D802,PG!$D$7:$N$1006,11,FALSE),"")</f>
        <v/>
      </c>
      <c r="L802" s="42">
        <f t="shared" si="26"/>
        <v>0</v>
      </c>
      <c r="Q802" s="2" t="str">
        <f>IF(PG!D802="","",PG!D802)</f>
        <v/>
      </c>
      <c r="R802" s="2"/>
      <c r="S802" s="2" t="str">
        <f>IF(PI_For!C802="","",PI_For!C802)</f>
        <v/>
      </c>
    </row>
    <row r="803" spans="2:19" ht="35.1" customHeight="1" thickTop="1" thickBot="1">
      <c r="B803" s="76" t="str">
        <f t="shared" si="25"/>
        <v/>
      </c>
      <c r="C803" s="35"/>
      <c r="D803" s="12"/>
      <c r="E803" s="12"/>
      <c r="F803" s="82"/>
      <c r="G803" s="36"/>
      <c r="H803" s="33"/>
      <c r="I803" s="12"/>
      <c r="J803" s="67"/>
      <c r="K803" s="43" t="str">
        <f>IFERROR(VLOOKUP(D803,PG!$D$7:$N$1006,11,FALSE),"")</f>
        <v/>
      </c>
      <c r="L803" s="42">
        <f t="shared" si="26"/>
        <v>0</v>
      </c>
      <c r="Q803" s="2" t="str">
        <f>IF(PG!D803="","",PG!D803)</f>
        <v/>
      </c>
      <c r="R803" s="2"/>
      <c r="S803" s="2" t="str">
        <f>IF(PI_For!C803="","",PI_For!C803)</f>
        <v/>
      </c>
    </row>
    <row r="804" spans="2:19" ht="35.1" customHeight="1" thickTop="1" thickBot="1">
      <c r="B804" s="76" t="str">
        <f t="shared" si="25"/>
        <v/>
      </c>
      <c r="C804" s="35"/>
      <c r="D804" s="12"/>
      <c r="E804" s="12"/>
      <c r="F804" s="82"/>
      <c r="G804" s="36"/>
      <c r="H804" s="33"/>
      <c r="I804" s="12"/>
      <c r="J804" s="67"/>
      <c r="K804" s="43" t="str">
        <f>IFERROR(VLOOKUP(D804,PG!$D$7:$N$1006,11,FALSE),"")</f>
        <v/>
      </c>
      <c r="L804" s="42">
        <f t="shared" si="26"/>
        <v>0</v>
      </c>
      <c r="Q804" s="2" t="str">
        <f>IF(PG!D804="","",PG!D804)</f>
        <v/>
      </c>
      <c r="R804" s="2"/>
      <c r="S804" s="2" t="str">
        <f>IF(PI_For!C804="","",PI_For!C804)</f>
        <v/>
      </c>
    </row>
    <row r="805" spans="2:19" ht="35.1" customHeight="1" thickTop="1" thickBot="1">
      <c r="B805" s="76" t="str">
        <f t="shared" si="25"/>
        <v/>
      </c>
      <c r="C805" s="35"/>
      <c r="D805" s="12"/>
      <c r="E805" s="12"/>
      <c r="F805" s="82"/>
      <c r="G805" s="36"/>
      <c r="H805" s="33"/>
      <c r="I805" s="12"/>
      <c r="J805" s="67"/>
      <c r="K805" s="43" t="str">
        <f>IFERROR(VLOOKUP(D805,PG!$D$7:$N$1006,11,FALSE),"")</f>
        <v/>
      </c>
      <c r="L805" s="42">
        <f t="shared" si="26"/>
        <v>0</v>
      </c>
      <c r="Q805" s="2" t="str">
        <f>IF(PG!D805="","",PG!D805)</f>
        <v/>
      </c>
      <c r="R805" s="2"/>
      <c r="S805" s="2" t="str">
        <f>IF(PI_For!C805="","",PI_For!C805)</f>
        <v/>
      </c>
    </row>
    <row r="806" spans="2:19" ht="35.1" customHeight="1" thickTop="1" thickBot="1">
      <c r="B806" s="76" t="str">
        <f t="shared" si="25"/>
        <v/>
      </c>
      <c r="C806" s="35"/>
      <c r="D806" s="12"/>
      <c r="E806" s="12"/>
      <c r="F806" s="82"/>
      <c r="G806" s="36"/>
      <c r="H806" s="33"/>
      <c r="I806" s="12"/>
      <c r="J806" s="67"/>
      <c r="K806" s="43" t="str">
        <f>IFERROR(VLOOKUP(D806,PG!$D$7:$N$1006,11,FALSE),"")</f>
        <v/>
      </c>
      <c r="L806" s="42">
        <f t="shared" si="26"/>
        <v>0</v>
      </c>
      <c r="Q806" s="2" t="str">
        <f>IF(PG!D806="","",PG!D806)</f>
        <v/>
      </c>
      <c r="R806" s="2"/>
      <c r="S806" s="2" t="str">
        <f>IF(PI_For!C806="","",PI_For!C806)</f>
        <v/>
      </c>
    </row>
    <row r="807" spans="2:19" ht="35.1" customHeight="1" thickTop="1" thickBot="1">
      <c r="B807" s="76" t="str">
        <f t="shared" si="25"/>
        <v/>
      </c>
      <c r="C807" s="35"/>
      <c r="D807" s="12"/>
      <c r="E807" s="12"/>
      <c r="F807" s="82"/>
      <c r="G807" s="36"/>
      <c r="H807" s="33"/>
      <c r="I807" s="12"/>
      <c r="J807" s="67"/>
      <c r="K807" s="43" t="str">
        <f>IFERROR(VLOOKUP(D807,PG!$D$7:$N$1006,11,FALSE),"")</f>
        <v/>
      </c>
      <c r="L807" s="42">
        <f t="shared" si="26"/>
        <v>0</v>
      </c>
      <c r="Q807" s="2" t="str">
        <f>IF(PG!D807="","",PG!D807)</f>
        <v/>
      </c>
      <c r="R807" s="2"/>
      <c r="S807" s="2" t="str">
        <f>IF(PI_For!C807="","",PI_For!C807)</f>
        <v/>
      </c>
    </row>
    <row r="808" spans="2:19" ht="35.1" customHeight="1" thickTop="1" thickBot="1">
      <c r="B808" s="76" t="str">
        <f t="shared" si="25"/>
        <v/>
      </c>
      <c r="C808" s="35"/>
      <c r="D808" s="12"/>
      <c r="E808" s="12"/>
      <c r="F808" s="82"/>
      <c r="G808" s="36"/>
      <c r="H808" s="33"/>
      <c r="I808" s="12"/>
      <c r="J808" s="67"/>
      <c r="K808" s="43" t="str">
        <f>IFERROR(VLOOKUP(D808,PG!$D$7:$N$1006,11,FALSE),"")</f>
        <v/>
      </c>
      <c r="L808" s="42">
        <f t="shared" si="26"/>
        <v>0</v>
      </c>
      <c r="Q808" s="2" t="str">
        <f>IF(PG!D808="","",PG!D808)</f>
        <v/>
      </c>
      <c r="R808" s="2"/>
      <c r="S808" s="2" t="str">
        <f>IF(PI_For!C808="","",PI_For!C808)</f>
        <v/>
      </c>
    </row>
    <row r="809" spans="2:19" ht="35.1" customHeight="1" thickTop="1" thickBot="1">
      <c r="B809" s="76" t="str">
        <f t="shared" si="25"/>
        <v/>
      </c>
      <c r="C809" s="35"/>
      <c r="D809" s="12"/>
      <c r="E809" s="12"/>
      <c r="F809" s="82"/>
      <c r="G809" s="36"/>
      <c r="H809" s="33"/>
      <c r="I809" s="12"/>
      <c r="J809" s="67"/>
      <c r="K809" s="43" t="str">
        <f>IFERROR(VLOOKUP(D809,PG!$D$7:$N$1006,11,FALSE),"")</f>
        <v/>
      </c>
      <c r="L809" s="42">
        <f t="shared" si="26"/>
        <v>0</v>
      </c>
      <c r="Q809" s="2" t="str">
        <f>IF(PG!D809="","",PG!D809)</f>
        <v/>
      </c>
      <c r="R809" s="2"/>
      <c r="S809" s="2" t="str">
        <f>IF(PI_For!C809="","",PI_For!C809)</f>
        <v/>
      </c>
    </row>
    <row r="810" spans="2:19" ht="35.1" customHeight="1" thickTop="1" thickBot="1">
      <c r="B810" s="76" t="str">
        <f t="shared" si="25"/>
        <v/>
      </c>
      <c r="C810" s="35"/>
      <c r="D810" s="12"/>
      <c r="E810" s="12"/>
      <c r="F810" s="82"/>
      <c r="G810" s="36"/>
      <c r="H810" s="33"/>
      <c r="I810" s="12"/>
      <c r="J810" s="67"/>
      <c r="K810" s="43" t="str">
        <f>IFERROR(VLOOKUP(D810,PG!$D$7:$N$1006,11,FALSE),"")</f>
        <v/>
      </c>
      <c r="L810" s="42">
        <f t="shared" si="26"/>
        <v>0</v>
      </c>
      <c r="Q810" s="2" t="str">
        <f>IF(PG!D810="","",PG!D810)</f>
        <v/>
      </c>
      <c r="R810" s="2"/>
      <c r="S810" s="2" t="str">
        <f>IF(PI_For!C810="","",PI_For!C810)</f>
        <v/>
      </c>
    </row>
    <row r="811" spans="2:19" ht="35.1" customHeight="1" thickTop="1" thickBot="1">
      <c r="B811" s="76" t="str">
        <f t="shared" si="25"/>
        <v/>
      </c>
      <c r="C811" s="35"/>
      <c r="D811" s="12"/>
      <c r="E811" s="12"/>
      <c r="F811" s="82"/>
      <c r="G811" s="36"/>
      <c r="H811" s="33"/>
      <c r="I811" s="12"/>
      <c r="J811" s="67"/>
      <c r="K811" s="43" t="str">
        <f>IFERROR(VLOOKUP(D811,PG!$D$7:$N$1006,11,FALSE),"")</f>
        <v/>
      </c>
      <c r="L811" s="42">
        <f t="shared" si="26"/>
        <v>0</v>
      </c>
      <c r="Q811" s="2" t="str">
        <f>IF(PG!D811="","",PG!D811)</f>
        <v/>
      </c>
      <c r="R811" s="2"/>
      <c r="S811" s="2" t="str">
        <f>IF(PI_For!C811="","",PI_For!C811)</f>
        <v/>
      </c>
    </row>
    <row r="812" spans="2:19" ht="35.1" customHeight="1" thickTop="1" thickBot="1">
      <c r="B812" s="76" t="str">
        <f t="shared" si="25"/>
        <v/>
      </c>
      <c r="C812" s="35"/>
      <c r="D812" s="12"/>
      <c r="E812" s="12"/>
      <c r="F812" s="82"/>
      <c r="G812" s="36"/>
      <c r="H812" s="33"/>
      <c r="I812" s="12"/>
      <c r="J812" s="67"/>
      <c r="K812" s="43" t="str">
        <f>IFERROR(VLOOKUP(D812,PG!$D$7:$N$1006,11,FALSE),"")</f>
        <v/>
      </c>
      <c r="L812" s="42">
        <f t="shared" si="26"/>
        <v>0</v>
      </c>
      <c r="Q812" s="2" t="str">
        <f>IF(PG!D812="","",PG!D812)</f>
        <v/>
      </c>
      <c r="R812" s="2"/>
      <c r="S812" s="2" t="str">
        <f>IF(PI_For!C812="","",PI_For!C812)</f>
        <v/>
      </c>
    </row>
    <row r="813" spans="2:19" ht="35.1" customHeight="1" thickTop="1" thickBot="1">
      <c r="B813" s="76" t="str">
        <f t="shared" si="25"/>
        <v/>
      </c>
      <c r="C813" s="35"/>
      <c r="D813" s="12"/>
      <c r="E813" s="12"/>
      <c r="F813" s="82"/>
      <c r="G813" s="36"/>
      <c r="H813" s="33"/>
      <c r="I813" s="12"/>
      <c r="J813" s="67"/>
      <c r="K813" s="43" t="str">
        <f>IFERROR(VLOOKUP(D813,PG!$D$7:$N$1006,11,FALSE),"")</f>
        <v/>
      </c>
      <c r="L813" s="42">
        <f t="shared" si="26"/>
        <v>0</v>
      </c>
      <c r="Q813" s="2" t="str">
        <f>IF(PG!D813="","",PG!D813)</f>
        <v/>
      </c>
      <c r="R813" s="2"/>
      <c r="S813" s="2" t="str">
        <f>IF(PI_For!C813="","",PI_For!C813)</f>
        <v/>
      </c>
    </row>
    <row r="814" spans="2:19" ht="35.1" customHeight="1" thickTop="1" thickBot="1">
      <c r="B814" s="76" t="str">
        <f t="shared" si="25"/>
        <v/>
      </c>
      <c r="C814" s="35"/>
      <c r="D814" s="12"/>
      <c r="E814" s="12"/>
      <c r="F814" s="82"/>
      <c r="G814" s="36"/>
      <c r="H814" s="33"/>
      <c r="I814" s="12"/>
      <c r="J814" s="67"/>
      <c r="K814" s="43" t="str">
        <f>IFERROR(VLOOKUP(D814,PG!$D$7:$N$1006,11,FALSE),"")</f>
        <v/>
      </c>
      <c r="L814" s="42">
        <f t="shared" si="26"/>
        <v>0</v>
      </c>
      <c r="Q814" s="2" t="str">
        <f>IF(PG!D814="","",PG!D814)</f>
        <v/>
      </c>
      <c r="R814" s="2"/>
      <c r="S814" s="2" t="str">
        <f>IF(PI_For!C814="","",PI_For!C814)</f>
        <v/>
      </c>
    </row>
    <row r="815" spans="2:19" ht="35.1" customHeight="1" thickTop="1" thickBot="1">
      <c r="B815" s="76" t="str">
        <f t="shared" si="25"/>
        <v/>
      </c>
      <c r="C815" s="35"/>
      <c r="D815" s="12"/>
      <c r="E815" s="12"/>
      <c r="F815" s="82"/>
      <c r="G815" s="36"/>
      <c r="H815" s="33"/>
      <c r="I815" s="12"/>
      <c r="J815" s="67"/>
      <c r="K815" s="43" t="str">
        <f>IFERROR(VLOOKUP(D815,PG!$D$7:$N$1006,11,FALSE),"")</f>
        <v/>
      </c>
      <c r="L815" s="42">
        <f t="shared" si="26"/>
        <v>0</v>
      </c>
      <c r="Q815" s="2" t="str">
        <f>IF(PG!D815="","",PG!D815)</f>
        <v/>
      </c>
      <c r="R815" s="2"/>
      <c r="S815" s="2" t="str">
        <f>IF(PI_For!C815="","",PI_For!C815)</f>
        <v/>
      </c>
    </row>
    <row r="816" spans="2:19" ht="35.1" customHeight="1" thickTop="1" thickBot="1">
      <c r="B816" s="76" t="str">
        <f t="shared" si="25"/>
        <v/>
      </c>
      <c r="C816" s="35"/>
      <c r="D816" s="12"/>
      <c r="E816" s="12"/>
      <c r="F816" s="82"/>
      <c r="G816" s="36"/>
      <c r="H816" s="33"/>
      <c r="I816" s="12"/>
      <c r="J816" s="67"/>
      <c r="K816" s="43" t="str">
        <f>IFERROR(VLOOKUP(D816,PG!$D$7:$N$1006,11,FALSE),"")</f>
        <v/>
      </c>
      <c r="L816" s="42">
        <f t="shared" si="26"/>
        <v>0</v>
      </c>
      <c r="Q816" s="2" t="str">
        <f>IF(PG!D816="","",PG!D816)</f>
        <v/>
      </c>
      <c r="R816" s="2"/>
      <c r="S816" s="2" t="str">
        <f>IF(PI_For!C816="","",PI_For!C816)</f>
        <v/>
      </c>
    </row>
    <row r="817" spans="2:19" ht="35.1" customHeight="1" thickTop="1" thickBot="1">
      <c r="B817" s="76" t="str">
        <f t="shared" si="25"/>
        <v/>
      </c>
      <c r="C817" s="35"/>
      <c r="D817" s="12"/>
      <c r="E817" s="12"/>
      <c r="F817" s="82"/>
      <c r="G817" s="36"/>
      <c r="H817" s="33"/>
      <c r="I817" s="12"/>
      <c r="J817" s="67"/>
      <c r="K817" s="43" t="str">
        <f>IFERROR(VLOOKUP(D817,PG!$D$7:$N$1006,11,FALSE),"")</f>
        <v/>
      </c>
      <c r="L817" s="42">
        <f t="shared" si="26"/>
        <v>0</v>
      </c>
      <c r="Q817" s="2" t="str">
        <f>IF(PG!D817="","",PG!D817)</f>
        <v/>
      </c>
      <c r="R817" s="2"/>
      <c r="S817" s="2" t="str">
        <f>IF(PI_For!C817="","",PI_For!C817)</f>
        <v/>
      </c>
    </row>
    <row r="818" spans="2:19" ht="35.1" customHeight="1" thickTop="1" thickBot="1">
      <c r="B818" s="76" t="str">
        <f t="shared" si="25"/>
        <v/>
      </c>
      <c r="C818" s="35"/>
      <c r="D818" s="12"/>
      <c r="E818" s="12"/>
      <c r="F818" s="82"/>
      <c r="G818" s="36"/>
      <c r="H818" s="33"/>
      <c r="I818" s="12"/>
      <c r="J818" s="67"/>
      <c r="K818" s="43" t="str">
        <f>IFERROR(VLOOKUP(D818,PG!$D$7:$N$1006,11,FALSE),"")</f>
        <v/>
      </c>
      <c r="L818" s="42">
        <f t="shared" si="26"/>
        <v>0</v>
      </c>
      <c r="Q818" s="2" t="str">
        <f>IF(PG!D818="","",PG!D818)</f>
        <v/>
      </c>
      <c r="R818" s="2"/>
      <c r="S818" s="2" t="str">
        <f>IF(PI_For!C818="","",PI_For!C818)</f>
        <v/>
      </c>
    </row>
    <row r="819" spans="2:19" ht="35.1" customHeight="1" thickTop="1" thickBot="1">
      <c r="B819" s="76" t="str">
        <f t="shared" si="25"/>
        <v/>
      </c>
      <c r="C819" s="35"/>
      <c r="D819" s="12"/>
      <c r="E819" s="12"/>
      <c r="F819" s="82"/>
      <c r="G819" s="36"/>
      <c r="H819" s="33"/>
      <c r="I819" s="12"/>
      <c r="J819" s="67"/>
      <c r="K819" s="43" t="str">
        <f>IFERROR(VLOOKUP(D819,PG!$D$7:$N$1006,11,FALSE),"")</f>
        <v/>
      </c>
      <c r="L819" s="42">
        <f t="shared" si="26"/>
        <v>0</v>
      </c>
      <c r="Q819" s="2" t="str">
        <f>IF(PG!D819="","",PG!D819)</f>
        <v/>
      </c>
      <c r="R819" s="2"/>
      <c r="S819" s="2" t="str">
        <f>IF(PI_For!C819="","",PI_For!C819)</f>
        <v/>
      </c>
    </row>
    <row r="820" spans="2:19" ht="35.1" customHeight="1" thickTop="1" thickBot="1">
      <c r="B820" s="76" t="str">
        <f t="shared" si="25"/>
        <v/>
      </c>
      <c r="C820" s="35"/>
      <c r="D820" s="12"/>
      <c r="E820" s="12"/>
      <c r="F820" s="82"/>
      <c r="G820" s="36"/>
      <c r="H820" s="33"/>
      <c r="I820" s="12"/>
      <c r="J820" s="67"/>
      <c r="K820" s="43" t="str">
        <f>IFERROR(VLOOKUP(D820,PG!$D$7:$N$1006,11,FALSE),"")</f>
        <v/>
      </c>
      <c r="L820" s="42">
        <f t="shared" si="26"/>
        <v>0</v>
      </c>
      <c r="Q820" s="2" t="str">
        <f>IF(PG!D820="","",PG!D820)</f>
        <v/>
      </c>
      <c r="R820" s="2"/>
      <c r="S820" s="2" t="str">
        <f>IF(PI_For!C820="","",PI_For!C820)</f>
        <v/>
      </c>
    </row>
    <row r="821" spans="2:19" ht="35.1" customHeight="1" thickTop="1" thickBot="1">
      <c r="B821" s="76" t="str">
        <f t="shared" si="25"/>
        <v/>
      </c>
      <c r="C821" s="35"/>
      <c r="D821" s="12"/>
      <c r="E821" s="12"/>
      <c r="F821" s="82"/>
      <c r="G821" s="36"/>
      <c r="H821" s="33"/>
      <c r="I821" s="12"/>
      <c r="J821" s="67"/>
      <c r="K821" s="43" t="str">
        <f>IFERROR(VLOOKUP(D821,PG!$D$7:$N$1006,11,FALSE),"")</f>
        <v/>
      </c>
      <c r="L821" s="42">
        <f t="shared" si="26"/>
        <v>0</v>
      </c>
      <c r="Q821" s="2" t="str">
        <f>IF(PG!D821="","",PG!D821)</f>
        <v/>
      </c>
      <c r="R821" s="2"/>
      <c r="S821" s="2" t="str">
        <f>IF(PI_For!C821="","",PI_For!C821)</f>
        <v/>
      </c>
    </row>
    <row r="822" spans="2:19" ht="35.1" customHeight="1" thickTop="1" thickBot="1">
      <c r="B822" s="76" t="str">
        <f t="shared" si="25"/>
        <v/>
      </c>
      <c r="C822" s="35"/>
      <c r="D822" s="12"/>
      <c r="E822" s="12"/>
      <c r="F822" s="82"/>
      <c r="G822" s="36"/>
      <c r="H822" s="33"/>
      <c r="I822" s="12"/>
      <c r="J822" s="67"/>
      <c r="K822" s="43" t="str">
        <f>IFERROR(VLOOKUP(D822,PG!$D$7:$N$1006,11,FALSE),"")</f>
        <v/>
      </c>
      <c r="L822" s="42">
        <f t="shared" si="26"/>
        <v>0</v>
      </c>
      <c r="Q822" s="2" t="str">
        <f>IF(PG!D822="","",PG!D822)</f>
        <v/>
      </c>
      <c r="R822" s="2"/>
      <c r="S822" s="2" t="str">
        <f>IF(PI_For!C822="","",PI_For!C822)</f>
        <v/>
      </c>
    </row>
    <row r="823" spans="2:19" ht="35.1" customHeight="1" thickTop="1" thickBot="1">
      <c r="B823" s="76" t="str">
        <f t="shared" si="25"/>
        <v/>
      </c>
      <c r="C823" s="35"/>
      <c r="D823" s="12"/>
      <c r="E823" s="12"/>
      <c r="F823" s="82"/>
      <c r="G823" s="36"/>
      <c r="H823" s="33"/>
      <c r="I823" s="12"/>
      <c r="J823" s="67"/>
      <c r="K823" s="43" t="str">
        <f>IFERROR(VLOOKUP(D823,PG!$D$7:$N$1006,11,FALSE),"")</f>
        <v/>
      </c>
      <c r="L823" s="42">
        <f t="shared" si="26"/>
        <v>0</v>
      </c>
      <c r="Q823" s="2" t="str">
        <f>IF(PG!D823="","",PG!D823)</f>
        <v/>
      </c>
      <c r="R823" s="2"/>
      <c r="S823" s="2" t="str">
        <f>IF(PI_For!C823="","",PI_For!C823)</f>
        <v/>
      </c>
    </row>
    <row r="824" spans="2:19" ht="35.1" customHeight="1" thickTop="1" thickBot="1">
      <c r="B824" s="76" t="str">
        <f t="shared" si="25"/>
        <v/>
      </c>
      <c r="C824" s="35"/>
      <c r="D824" s="12"/>
      <c r="E824" s="12"/>
      <c r="F824" s="82"/>
      <c r="G824" s="36"/>
      <c r="H824" s="33"/>
      <c r="I824" s="12"/>
      <c r="J824" s="67"/>
      <c r="K824" s="43" t="str">
        <f>IFERROR(VLOOKUP(D824,PG!$D$7:$N$1006,11,FALSE),"")</f>
        <v/>
      </c>
      <c r="L824" s="42">
        <f t="shared" si="26"/>
        <v>0</v>
      </c>
      <c r="Q824" s="2" t="str">
        <f>IF(PG!D824="","",PG!D824)</f>
        <v/>
      </c>
      <c r="R824" s="2"/>
      <c r="S824" s="2" t="str">
        <f>IF(PI_For!C824="","",PI_For!C824)</f>
        <v/>
      </c>
    </row>
    <row r="825" spans="2:19" ht="35.1" customHeight="1" thickTop="1" thickBot="1">
      <c r="B825" s="76" t="str">
        <f t="shared" si="25"/>
        <v/>
      </c>
      <c r="C825" s="35"/>
      <c r="D825" s="12"/>
      <c r="E825" s="12"/>
      <c r="F825" s="82"/>
      <c r="G825" s="36"/>
      <c r="H825" s="33"/>
      <c r="I825" s="12"/>
      <c r="J825" s="67"/>
      <c r="K825" s="43" t="str">
        <f>IFERROR(VLOOKUP(D825,PG!$D$7:$N$1006,11,FALSE),"")</f>
        <v/>
      </c>
      <c r="L825" s="42">
        <f t="shared" si="26"/>
        <v>0</v>
      </c>
      <c r="Q825" s="2" t="str">
        <f>IF(PG!D825="","",PG!D825)</f>
        <v/>
      </c>
      <c r="R825" s="2"/>
      <c r="S825" s="2" t="str">
        <f>IF(PI_For!C825="","",PI_For!C825)</f>
        <v/>
      </c>
    </row>
    <row r="826" spans="2:19" ht="35.1" customHeight="1" thickTop="1" thickBot="1">
      <c r="B826" s="76" t="str">
        <f t="shared" si="25"/>
        <v/>
      </c>
      <c r="C826" s="35"/>
      <c r="D826" s="12"/>
      <c r="E826" s="12"/>
      <c r="F826" s="82"/>
      <c r="G826" s="36"/>
      <c r="H826" s="33"/>
      <c r="I826" s="12"/>
      <c r="J826" s="67"/>
      <c r="K826" s="43" t="str">
        <f>IFERROR(VLOOKUP(D826,PG!$D$7:$N$1006,11,FALSE),"")</f>
        <v/>
      </c>
      <c r="L826" s="42">
        <f t="shared" si="26"/>
        <v>0</v>
      </c>
      <c r="Q826" s="2" t="str">
        <f>IF(PG!D826="","",PG!D826)</f>
        <v/>
      </c>
      <c r="R826" s="2"/>
      <c r="S826" s="2" t="str">
        <f>IF(PI_For!C826="","",PI_For!C826)</f>
        <v/>
      </c>
    </row>
    <row r="827" spans="2:19" ht="35.1" customHeight="1" thickTop="1" thickBot="1">
      <c r="B827" s="76" t="str">
        <f t="shared" si="25"/>
        <v/>
      </c>
      <c r="C827" s="35"/>
      <c r="D827" s="12"/>
      <c r="E827" s="12"/>
      <c r="F827" s="82"/>
      <c r="G827" s="36"/>
      <c r="H827" s="33"/>
      <c r="I827" s="12"/>
      <c r="J827" s="67"/>
      <c r="K827" s="43" t="str">
        <f>IFERROR(VLOOKUP(D827,PG!$D$7:$N$1006,11,FALSE),"")</f>
        <v/>
      </c>
      <c r="L827" s="42">
        <f t="shared" si="26"/>
        <v>0</v>
      </c>
      <c r="Q827" s="2" t="str">
        <f>IF(PG!D827="","",PG!D827)</f>
        <v/>
      </c>
      <c r="R827" s="2"/>
      <c r="S827" s="2" t="str">
        <f>IF(PI_For!C827="","",PI_For!C827)</f>
        <v/>
      </c>
    </row>
    <row r="828" spans="2:19" ht="35.1" customHeight="1" thickTop="1" thickBot="1">
      <c r="B828" s="76" t="str">
        <f t="shared" si="25"/>
        <v/>
      </c>
      <c r="C828" s="35"/>
      <c r="D828" s="12"/>
      <c r="E828" s="12"/>
      <c r="F828" s="82"/>
      <c r="G828" s="36"/>
      <c r="H828" s="33"/>
      <c r="I828" s="12"/>
      <c r="J828" s="67"/>
      <c r="K828" s="43" t="str">
        <f>IFERROR(VLOOKUP(D828,PG!$D$7:$N$1006,11,FALSE),"")</f>
        <v/>
      </c>
      <c r="L828" s="42">
        <f t="shared" si="26"/>
        <v>0</v>
      </c>
      <c r="Q828" s="2" t="str">
        <f>IF(PG!D828="","",PG!D828)</f>
        <v/>
      </c>
      <c r="R828" s="2"/>
      <c r="S828" s="2" t="str">
        <f>IF(PI_For!C828="","",PI_For!C828)</f>
        <v/>
      </c>
    </row>
    <row r="829" spans="2:19" ht="35.1" customHeight="1" thickTop="1" thickBot="1">
      <c r="B829" s="76" t="str">
        <f t="shared" si="25"/>
        <v/>
      </c>
      <c r="C829" s="35"/>
      <c r="D829" s="12"/>
      <c r="E829" s="12"/>
      <c r="F829" s="82"/>
      <c r="G829" s="36"/>
      <c r="H829" s="33"/>
      <c r="I829" s="12"/>
      <c r="J829" s="67"/>
      <c r="K829" s="43" t="str">
        <f>IFERROR(VLOOKUP(D829,PG!$D$7:$N$1006,11,FALSE),"")</f>
        <v/>
      </c>
      <c r="L829" s="42">
        <f t="shared" si="26"/>
        <v>0</v>
      </c>
      <c r="Q829" s="2" t="str">
        <f>IF(PG!D829="","",PG!D829)</f>
        <v/>
      </c>
      <c r="R829" s="2"/>
      <c r="S829" s="2" t="str">
        <f>IF(PI_For!C829="","",PI_For!C829)</f>
        <v/>
      </c>
    </row>
    <row r="830" spans="2:19" ht="35.1" customHeight="1" thickTop="1" thickBot="1">
      <c r="B830" s="76" t="str">
        <f t="shared" si="25"/>
        <v/>
      </c>
      <c r="C830" s="35"/>
      <c r="D830" s="12"/>
      <c r="E830" s="12"/>
      <c r="F830" s="82"/>
      <c r="G830" s="36"/>
      <c r="H830" s="33"/>
      <c r="I830" s="12"/>
      <c r="J830" s="67"/>
      <c r="K830" s="43" t="str">
        <f>IFERROR(VLOOKUP(D830,PG!$D$7:$N$1006,11,FALSE),"")</f>
        <v/>
      </c>
      <c r="L830" s="42">
        <f t="shared" si="26"/>
        <v>0</v>
      </c>
      <c r="Q830" s="2" t="str">
        <f>IF(PG!D830="","",PG!D830)</f>
        <v/>
      </c>
      <c r="R830" s="2"/>
      <c r="S830" s="2" t="str">
        <f>IF(PI_For!C830="","",PI_For!C830)</f>
        <v/>
      </c>
    </row>
    <row r="831" spans="2:19" ht="35.1" customHeight="1" thickTop="1" thickBot="1">
      <c r="B831" s="76" t="str">
        <f t="shared" si="25"/>
        <v/>
      </c>
      <c r="C831" s="35"/>
      <c r="D831" s="12"/>
      <c r="E831" s="12"/>
      <c r="F831" s="82"/>
      <c r="G831" s="36"/>
      <c r="H831" s="33"/>
      <c r="I831" s="12"/>
      <c r="J831" s="67"/>
      <c r="K831" s="43" t="str">
        <f>IFERROR(VLOOKUP(D831,PG!$D$7:$N$1006,11,FALSE),"")</f>
        <v/>
      </c>
      <c r="L831" s="42">
        <f t="shared" si="26"/>
        <v>0</v>
      </c>
      <c r="Q831" s="2" t="str">
        <f>IF(PG!D831="","",PG!D831)</f>
        <v/>
      </c>
      <c r="R831" s="2"/>
      <c r="S831" s="2" t="str">
        <f>IF(PI_For!C831="","",PI_For!C831)</f>
        <v/>
      </c>
    </row>
    <row r="832" spans="2:19" ht="35.1" customHeight="1" thickTop="1" thickBot="1">
      <c r="B832" s="76" t="str">
        <f t="shared" si="25"/>
        <v/>
      </c>
      <c r="C832" s="35"/>
      <c r="D832" s="12"/>
      <c r="E832" s="12"/>
      <c r="F832" s="82"/>
      <c r="G832" s="36"/>
      <c r="H832" s="33"/>
      <c r="I832" s="12"/>
      <c r="J832" s="67"/>
      <c r="K832" s="43" t="str">
        <f>IFERROR(VLOOKUP(D832,PG!$D$7:$N$1006,11,FALSE),"")</f>
        <v/>
      </c>
      <c r="L832" s="42">
        <f t="shared" si="26"/>
        <v>0</v>
      </c>
      <c r="Q832" s="2" t="str">
        <f>IF(PG!D832="","",PG!D832)</f>
        <v/>
      </c>
      <c r="R832" s="2"/>
      <c r="S832" s="2" t="str">
        <f>IF(PI_For!C832="","",PI_For!C832)</f>
        <v/>
      </c>
    </row>
    <row r="833" spans="2:19" ht="35.1" customHeight="1" thickTop="1" thickBot="1">
      <c r="B833" s="76" t="str">
        <f t="shared" si="25"/>
        <v/>
      </c>
      <c r="C833" s="35"/>
      <c r="D833" s="12"/>
      <c r="E833" s="12"/>
      <c r="F833" s="82"/>
      <c r="G833" s="36"/>
      <c r="H833" s="33"/>
      <c r="I833" s="12"/>
      <c r="J833" s="67"/>
      <c r="K833" s="43" t="str">
        <f>IFERROR(VLOOKUP(D833,PG!$D$7:$N$1006,11,FALSE),"")</f>
        <v/>
      </c>
      <c r="L833" s="42">
        <f t="shared" si="26"/>
        <v>0</v>
      </c>
      <c r="Q833" s="2" t="str">
        <f>IF(PG!D833="","",PG!D833)</f>
        <v/>
      </c>
      <c r="R833" s="2"/>
      <c r="S833" s="2" t="str">
        <f>IF(PI_For!C833="","",PI_For!C833)</f>
        <v/>
      </c>
    </row>
    <row r="834" spans="2:19" ht="35.1" customHeight="1" thickTop="1" thickBot="1">
      <c r="B834" s="76" t="str">
        <f t="shared" si="25"/>
        <v/>
      </c>
      <c r="C834" s="35"/>
      <c r="D834" s="12"/>
      <c r="E834" s="12"/>
      <c r="F834" s="82"/>
      <c r="G834" s="36"/>
      <c r="H834" s="33"/>
      <c r="I834" s="12"/>
      <c r="J834" s="67"/>
      <c r="K834" s="43" t="str">
        <f>IFERROR(VLOOKUP(D834,PG!$D$7:$N$1006,11,FALSE),"")</f>
        <v/>
      </c>
      <c r="L834" s="42">
        <f t="shared" si="26"/>
        <v>0</v>
      </c>
      <c r="Q834" s="2" t="str">
        <f>IF(PG!D834="","",PG!D834)</f>
        <v/>
      </c>
      <c r="R834" s="2"/>
      <c r="S834" s="2" t="str">
        <f>IF(PI_For!C834="","",PI_For!C834)</f>
        <v/>
      </c>
    </row>
    <row r="835" spans="2:19" ht="35.1" customHeight="1" thickTop="1" thickBot="1">
      <c r="B835" s="76" t="str">
        <f t="shared" si="25"/>
        <v/>
      </c>
      <c r="C835" s="35"/>
      <c r="D835" s="12"/>
      <c r="E835" s="12"/>
      <c r="F835" s="82"/>
      <c r="G835" s="36"/>
      <c r="H835" s="33"/>
      <c r="I835" s="12"/>
      <c r="J835" s="67"/>
      <c r="K835" s="43" t="str">
        <f>IFERROR(VLOOKUP(D835,PG!$D$7:$N$1006,11,FALSE),"")</f>
        <v/>
      </c>
      <c r="L835" s="42">
        <f t="shared" si="26"/>
        <v>0</v>
      </c>
      <c r="Q835" s="2" t="str">
        <f>IF(PG!D835="","",PG!D835)</f>
        <v/>
      </c>
      <c r="R835" s="2"/>
      <c r="S835" s="2" t="str">
        <f>IF(PI_For!C835="","",PI_For!C835)</f>
        <v/>
      </c>
    </row>
    <row r="836" spans="2:19" ht="35.1" customHeight="1" thickTop="1" thickBot="1">
      <c r="B836" s="76" t="str">
        <f t="shared" si="25"/>
        <v/>
      </c>
      <c r="C836" s="35"/>
      <c r="D836" s="12"/>
      <c r="E836" s="12"/>
      <c r="F836" s="82"/>
      <c r="G836" s="36"/>
      <c r="H836" s="33"/>
      <c r="I836" s="12"/>
      <c r="J836" s="67"/>
      <c r="K836" s="43" t="str">
        <f>IFERROR(VLOOKUP(D836,PG!$D$7:$N$1006,11,FALSE),"")</f>
        <v/>
      </c>
      <c r="L836" s="42">
        <f t="shared" si="26"/>
        <v>0</v>
      </c>
      <c r="Q836" s="2" t="str">
        <f>IF(PG!D836="","",PG!D836)</f>
        <v/>
      </c>
      <c r="R836" s="2"/>
      <c r="S836" s="2" t="str">
        <f>IF(PI_For!C836="","",PI_For!C836)</f>
        <v/>
      </c>
    </row>
    <row r="837" spans="2:19" ht="35.1" customHeight="1" thickTop="1" thickBot="1">
      <c r="B837" s="76" t="str">
        <f t="shared" si="25"/>
        <v/>
      </c>
      <c r="C837" s="35"/>
      <c r="D837" s="12"/>
      <c r="E837" s="12"/>
      <c r="F837" s="82"/>
      <c r="G837" s="36"/>
      <c r="H837" s="33"/>
      <c r="I837" s="12"/>
      <c r="J837" s="67"/>
      <c r="K837" s="43" t="str">
        <f>IFERROR(VLOOKUP(D837,PG!$D$7:$N$1006,11,FALSE),"")</f>
        <v/>
      </c>
      <c r="L837" s="42">
        <f t="shared" si="26"/>
        <v>0</v>
      </c>
      <c r="Q837" s="2" t="str">
        <f>IF(PG!D837="","",PG!D837)</f>
        <v/>
      </c>
      <c r="R837" s="2"/>
      <c r="S837" s="2" t="str">
        <f>IF(PI_For!C837="","",PI_For!C837)</f>
        <v/>
      </c>
    </row>
    <row r="838" spans="2:19" ht="35.1" customHeight="1" thickTop="1" thickBot="1">
      <c r="B838" s="76" t="str">
        <f t="shared" si="25"/>
        <v/>
      </c>
      <c r="C838" s="35"/>
      <c r="D838" s="12"/>
      <c r="E838" s="12"/>
      <c r="F838" s="82"/>
      <c r="G838" s="36"/>
      <c r="H838" s="33"/>
      <c r="I838" s="12"/>
      <c r="J838" s="67"/>
      <c r="K838" s="43" t="str">
        <f>IFERROR(VLOOKUP(D838,PG!$D$7:$N$1006,11,FALSE),"")</f>
        <v/>
      </c>
      <c r="L838" s="42">
        <f t="shared" si="26"/>
        <v>0</v>
      </c>
      <c r="Q838" s="2" t="str">
        <f>IF(PG!D838="","",PG!D838)</f>
        <v/>
      </c>
      <c r="R838" s="2"/>
      <c r="S838" s="2" t="str">
        <f>IF(PI_For!C838="","",PI_For!C838)</f>
        <v/>
      </c>
    </row>
    <row r="839" spans="2:19" ht="35.1" customHeight="1" thickTop="1" thickBot="1">
      <c r="B839" s="76" t="str">
        <f t="shared" si="25"/>
        <v/>
      </c>
      <c r="C839" s="35"/>
      <c r="D839" s="12"/>
      <c r="E839" s="12"/>
      <c r="F839" s="82"/>
      <c r="G839" s="36"/>
      <c r="H839" s="33"/>
      <c r="I839" s="12"/>
      <c r="J839" s="67"/>
      <c r="K839" s="43" t="str">
        <f>IFERROR(VLOOKUP(D839,PG!$D$7:$N$1006,11,FALSE),"")</f>
        <v/>
      </c>
      <c r="L839" s="42">
        <f t="shared" si="26"/>
        <v>0</v>
      </c>
      <c r="Q839" s="2" t="str">
        <f>IF(PG!D839="","",PG!D839)</f>
        <v/>
      </c>
      <c r="R839" s="2"/>
      <c r="S839" s="2" t="str">
        <f>IF(PI_For!C839="","",PI_For!C839)</f>
        <v/>
      </c>
    </row>
    <row r="840" spans="2:19" ht="35.1" customHeight="1" thickTop="1" thickBot="1">
      <c r="B840" s="76" t="str">
        <f t="shared" ref="B840:B903" si="27">IF(C840="","",MONTH(C840))</f>
        <v/>
      </c>
      <c r="C840" s="35"/>
      <c r="D840" s="12"/>
      <c r="E840" s="12"/>
      <c r="F840" s="82"/>
      <c r="G840" s="36"/>
      <c r="H840" s="33"/>
      <c r="I840" s="12"/>
      <c r="J840" s="67"/>
      <c r="K840" s="43" t="str">
        <f>IFERROR(VLOOKUP(D840,PG!$D$7:$N$1006,11,FALSE),"")</f>
        <v/>
      </c>
      <c r="L840" s="42">
        <f t="shared" si="26"/>
        <v>0</v>
      </c>
      <c r="Q840" s="2" t="str">
        <f>IF(PG!D840="","",PG!D840)</f>
        <v/>
      </c>
      <c r="R840" s="2"/>
      <c r="S840" s="2" t="str">
        <f>IF(PI_For!C840="","",PI_For!C840)</f>
        <v/>
      </c>
    </row>
    <row r="841" spans="2:19" ht="35.1" customHeight="1" thickTop="1" thickBot="1">
      <c r="B841" s="76" t="str">
        <f t="shared" si="27"/>
        <v/>
      </c>
      <c r="C841" s="35"/>
      <c r="D841" s="12"/>
      <c r="E841" s="12"/>
      <c r="F841" s="82"/>
      <c r="G841" s="36"/>
      <c r="H841" s="33"/>
      <c r="I841" s="12"/>
      <c r="J841" s="67"/>
      <c r="K841" s="43" t="str">
        <f>IFERROR(VLOOKUP(D841,PG!$D$7:$N$1006,11,FALSE),"")</f>
        <v/>
      </c>
      <c r="L841" s="42">
        <f t="shared" si="26"/>
        <v>0</v>
      </c>
      <c r="Q841" s="2" t="str">
        <f>IF(PG!D841="","",PG!D841)</f>
        <v/>
      </c>
      <c r="R841" s="2"/>
      <c r="S841" s="2" t="str">
        <f>IF(PI_For!C841="","",PI_For!C841)</f>
        <v/>
      </c>
    </row>
    <row r="842" spans="2:19" ht="35.1" customHeight="1" thickTop="1" thickBot="1">
      <c r="B842" s="76" t="str">
        <f t="shared" si="27"/>
        <v/>
      </c>
      <c r="C842" s="35"/>
      <c r="D842" s="12"/>
      <c r="E842" s="12"/>
      <c r="F842" s="82"/>
      <c r="G842" s="36"/>
      <c r="H842" s="33"/>
      <c r="I842" s="12"/>
      <c r="J842" s="67"/>
      <c r="K842" s="43" t="str">
        <f>IFERROR(VLOOKUP(D842,PG!$D$7:$N$1006,11,FALSE),"")</f>
        <v/>
      </c>
      <c r="L842" s="42">
        <f t="shared" si="26"/>
        <v>0</v>
      </c>
      <c r="Q842" s="2" t="str">
        <f>IF(PG!D842="","",PG!D842)</f>
        <v/>
      </c>
      <c r="R842" s="2"/>
      <c r="S842" s="2" t="str">
        <f>IF(PI_For!C842="","",PI_For!C842)</f>
        <v/>
      </c>
    </row>
    <row r="843" spans="2:19" ht="35.1" customHeight="1" thickTop="1" thickBot="1">
      <c r="B843" s="76" t="str">
        <f t="shared" si="27"/>
        <v/>
      </c>
      <c r="C843" s="35"/>
      <c r="D843" s="12"/>
      <c r="E843" s="12"/>
      <c r="F843" s="82"/>
      <c r="G843" s="36"/>
      <c r="H843" s="33"/>
      <c r="I843" s="12"/>
      <c r="J843" s="67"/>
      <c r="K843" s="43" t="str">
        <f>IFERROR(VLOOKUP(D843,PG!$D$7:$N$1006,11,FALSE),"")</f>
        <v/>
      </c>
      <c r="L843" s="42">
        <f t="shared" si="26"/>
        <v>0</v>
      </c>
      <c r="Q843" s="2" t="str">
        <f>IF(PG!D843="","",PG!D843)</f>
        <v/>
      </c>
      <c r="R843" s="2"/>
      <c r="S843" s="2" t="str">
        <f>IF(PI_For!C843="","",PI_For!C843)</f>
        <v/>
      </c>
    </row>
    <row r="844" spans="2:19" ht="35.1" customHeight="1" thickTop="1" thickBot="1">
      <c r="B844" s="76" t="str">
        <f t="shared" si="27"/>
        <v/>
      </c>
      <c r="C844" s="35"/>
      <c r="D844" s="12"/>
      <c r="E844" s="12"/>
      <c r="F844" s="82"/>
      <c r="G844" s="36"/>
      <c r="H844" s="33"/>
      <c r="I844" s="12"/>
      <c r="J844" s="67"/>
      <c r="K844" s="43" t="str">
        <f>IFERROR(VLOOKUP(D844,PG!$D$7:$N$1006,11,FALSE),"")</f>
        <v/>
      </c>
      <c r="L844" s="42">
        <f t="shared" si="26"/>
        <v>0</v>
      </c>
      <c r="Q844" s="2" t="str">
        <f>IF(PG!D844="","",PG!D844)</f>
        <v/>
      </c>
      <c r="R844" s="2"/>
      <c r="S844" s="2" t="str">
        <f>IF(PI_For!C844="","",PI_For!C844)</f>
        <v/>
      </c>
    </row>
    <row r="845" spans="2:19" ht="35.1" customHeight="1" thickTop="1" thickBot="1">
      <c r="B845" s="76" t="str">
        <f t="shared" si="27"/>
        <v/>
      </c>
      <c r="C845" s="35"/>
      <c r="D845" s="12"/>
      <c r="E845" s="12"/>
      <c r="F845" s="82"/>
      <c r="G845" s="36"/>
      <c r="H845" s="33"/>
      <c r="I845" s="12"/>
      <c r="J845" s="67"/>
      <c r="K845" s="43" t="str">
        <f>IFERROR(VLOOKUP(D845,PG!$D$7:$N$1006,11,FALSE),"")</f>
        <v/>
      </c>
      <c r="L845" s="42">
        <f t="shared" si="26"/>
        <v>0</v>
      </c>
      <c r="Q845" s="2" t="str">
        <f>IF(PG!D845="","",PG!D845)</f>
        <v/>
      </c>
      <c r="R845" s="2"/>
      <c r="S845" s="2" t="str">
        <f>IF(PI_For!C845="","",PI_For!C845)</f>
        <v/>
      </c>
    </row>
    <row r="846" spans="2:19" ht="35.1" customHeight="1" thickTop="1" thickBot="1">
      <c r="B846" s="76" t="str">
        <f t="shared" si="27"/>
        <v/>
      </c>
      <c r="C846" s="35"/>
      <c r="D846" s="12"/>
      <c r="E846" s="12"/>
      <c r="F846" s="82"/>
      <c r="G846" s="36"/>
      <c r="H846" s="33"/>
      <c r="I846" s="12"/>
      <c r="J846" s="67"/>
      <c r="K846" s="43" t="str">
        <f>IFERROR(VLOOKUP(D846,PG!$D$7:$N$1006,11,FALSE),"")</f>
        <v/>
      </c>
      <c r="L846" s="42">
        <f t="shared" si="26"/>
        <v>0</v>
      </c>
      <c r="Q846" s="2" t="str">
        <f>IF(PG!D846="","",PG!D846)</f>
        <v/>
      </c>
      <c r="R846" s="2"/>
      <c r="S846" s="2" t="str">
        <f>IF(PI_For!C846="","",PI_For!C846)</f>
        <v/>
      </c>
    </row>
    <row r="847" spans="2:19" ht="35.1" customHeight="1" thickTop="1" thickBot="1">
      <c r="B847" s="76" t="str">
        <f t="shared" si="27"/>
        <v/>
      </c>
      <c r="C847" s="35"/>
      <c r="D847" s="12"/>
      <c r="E847" s="12"/>
      <c r="F847" s="82"/>
      <c r="G847" s="36"/>
      <c r="H847" s="33"/>
      <c r="I847" s="12"/>
      <c r="J847" s="67"/>
      <c r="K847" s="43" t="str">
        <f>IFERROR(VLOOKUP(D847,PG!$D$7:$N$1006,11,FALSE),"")</f>
        <v/>
      </c>
      <c r="L847" s="42">
        <f t="shared" si="26"/>
        <v>0</v>
      </c>
      <c r="Q847" s="2" t="str">
        <f>IF(PG!D847="","",PG!D847)</f>
        <v/>
      </c>
      <c r="R847" s="2"/>
      <c r="S847" s="2" t="str">
        <f>IF(PI_For!C847="","",PI_For!C847)</f>
        <v/>
      </c>
    </row>
    <row r="848" spans="2:19" ht="35.1" customHeight="1" thickTop="1" thickBot="1">
      <c r="B848" s="76" t="str">
        <f t="shared" si="27"/>
        <v/>
      </c>
      <c r="C848" s="35"/>
      <c r="D848" s="12"/>
      <c r="E848" s="12"/>
      <c r="F848" s="82"/>
      <c r="G848" s="36"/>
      <c r="H848" s="33"/>
      <c r="I848" s="12"/>
      <c r="J848" s="67"/>
      <c r="K848" s="43" t="str">
        <f>IFERROR(VLOOKUP(D848,PG!$D$7:$N$1006,11,FALSE),"")</f>
        <v/>
      </c>
      <c r="L848" s="42">
        <f t="shared" si="26"/>
        <v>0</v>
      </c>
      <c r="Q848" s="2" t="str">
        <f>IF(PG!D848="","",PG!D848)</f>
        <v/>
      </c>
      <c r="R848" s="2"/>
      <c r="S848" s="2" t="str">
        <f>IF(PI_For!C848="","",PI_For!C848)</f>
        <v/>
      </c>
    </row>
    <row r="849" spans="2:19" ht="35.1" customHeight="1" thickTop="1" thickBot="1">
      <c r="B849" s="76" t="str">
        <f t="shared" si="27"/>
        <v/>
      </c>
      <c r="C849" s="35"/>
      <c r="D849" s="12"/>
      <c r="E849" s="12"/>
      <c r="F849" s="82"/>
      <c r="G849" s="36"/>
      <c r="H849" s="33"/>
      <c r="I849" s="12"/>
      <c r="J849" s="67"/>
      <c r="K849" s="43" t="str">
        <f>IFERROR(VLOOKUP(D849,PG!$D$7:$N$1006,11,FALSE),"")</f>
        <v/>
      </c>
      <c r="L849" s="42">
        <f t="shared" si="26"/>
        <v>0</v>
      </c>
      <c r="Q849" s="2" t="str">
        <f>IF(PG!D849="","",PG!D849)</f>
        <v/>
      </c>
      <c r="R849" s="2"/>
      <c r="S849" s="2" t="str">
        <f>IF(PI_For!C849="","",PI_For!C849)</f>
        <v/>
      </c>
    </row>
    <row r="850" spans="2:19" ht="35.1" customHeight="1" thickTop="1" thickBot="1">
      <c r="B850" s="76" t="str">
        <f t="shared" si="27"/>
        <v/>
      </c>
      <c r="C850" s="35"/>
      <c r="D850" s="12"/>
      <c r="E850" s="12"/>
      <c r="F850" s="82"/>
      <c r="G850" s="36"/>
      <c r="H850" s="33"/>
      <c r="I850" s="12"/>
      <c r="J850" s="67"/>
      <c r="K850" s="43" t="str">
        <f>IFERROR(VLOOKUP(D850,PG!$D$7:$N$1006,11,FALSE),"")</f>
        <v/>
      </c>
      <c r="L850" s="42">
        <f t="shared" ref="L850:L913" si="28">IFERROR(G850*H850,0)</f>
        <v>0</v>
      </c>
      <c r="Q850" s="2" t="str">
        <f>IF(PG!D850="","",PG!D850)</f>
        <v/>
      </c>
      <c r="R850" s="2"/>
      <c r="S850" s="2" t="str">
        <f>IF(PI_For!C850="","",PI_For!C850)</f>
        <v/>
      </c>
    </row>
    <row r="851" spans="2:19" ht="35.1" customHeight="1" thickTop="1" thickBot="1">
      <c r="B851" s="76" t="str">
        <f t="shared" si="27"/>
        <v/>
      </c>
      <c r="C851" s="35"/>
      <c r="D851" s="12"/>
      <c r="E851" s="12"/>
      <c r="F851" s="82"/>
      <c r="G851" s="36"/>
      <c r="H851" s="33"/>
      <c r="I851" s="12"/>
      <c r="J851" s="67"/>
      <c r="K851" s="43" t="str">
        <f>IFERROR(VLOOKUP(D851,PG!$D$7:$N$1006,11,FALSE),"")</f>
        <v/>
      </c>
      <c r="L851" s="42">
        <f t="shared" si="28"/>
        <v>0</v>
      </c>
      <c r="Q851" s="2" t="str">
        <f>IF(PG!D851="","",PG!D851)</f>
        <v/>
      </c>
      <c r="R851" s="2"/>
      <c r="S851" s="2" t="str">
        <f>IF(PI_For!C851="","",PI_For!C851)</f>
        <v/>
      </c>
    </row>
    <row r="852" spans="2:19" ht="35.1" customHeight="1" thickTop="1" thickBot="1">
      <c r="B852" s="76" t="str">
        <f t="shared" si="27"/>
        <v/>
      </c>
      <c r="C852" s="35"/>
      <c r="D852" s="12"/>
      <c r="E852" s="12"/>
      <c r="F852" s="82"/>
      <c r="G852" s="36"/>
      <c r="H852" s="33"/>
      <c r="I852" s="12"/>
      <c r="J852" s="67"/>
      <c r="K852" s="43" t="str">
        <f>IFERROR(VLOOKUP(D852,PG!$D$7:$N$1006,11,FALSE),"")</f>
        <v/>
      </c>
      <c r="L852" s="42">
        <f t="shared" si="28"/>
        <v>0</v>
      </c>
      <c r="Q852" s="2" t="str">
        <f>IF(PG!D852="","",PG!D852)</f>
        <v/>
      </c>
      <c r="R852" s="2"/>
      <c r="S852" s="2" t="str">
        <f>IF(PI_For!C852="","",PI_For!C852)</f>
        <v/>
      </c>
    </row>
    <row r="853" spans="2:19" ht="35.1" customHeight="1" thickTop="1" thickBot="1">
      <c r="B853" s="76" t="str">
        <f t="shared" si="27"/>
        <v/>
      </c>
      <c r="C853" s="35"/>
      <c r="D853" s="12"/>
      <c r="E853" s="12"/>
      <c r="F853" s="82"/>
      <c r="G853" s="36"/>
      <c r="H853" s="33"/>
      <c r="I853" s="12"/>
      <c r="J853" s="67"/>
      <c r="K853" s="43" t="str">
        <f>IFERROR(VLOOKUP(D853,PG!$D$7:$N$1006,11,FALSE),"")</f>
        <v/>
      </c>
      <c r="L853" s="42">
        <f t="shared" si="28"/>
        <v>0</v>
      </c>
      <c r="Q853" s="2" t="str">
        <f>IF(PG!D853="","",PG!D853)</f>
        <v/>
      </c>
      <c r="R853" s="2"/>
      <c r="S853" s="2" t="str">
        <f>IF(PI_For!C853="","",PI_For!C853)</f>
        <v/>
      </c>
    </row>
    <row r="854" spans="2:19" ht="35.1" customHeight="1" thickTop="1" thickBot="1">
      <c r="B854" s="76" t="str">
        <f t="shared" si="27"/>
        <v/>
      </c>
      <c r="C854" s="35"/>
      <c r="D854" s="12"/>
      <c r="E854" s="12"/>
      <c r="F854" s="82"/>
      <c r="G854" s="36"/>
      <c r="H854" s="33"/>
      <c r="I854" s="12"/>
      <c r="J854" s="67"/>
      <c r="K854" s="43" t="str">
        <f>IFERROR(VLOOKUP(D854,PG!$D$7:$N$1006,11,FALSE),"")</f>
        <v/>
      </c>
      <c r="L854" s="42">
        <f t="shared" si="28"/>
        <v>0</v>
      </c>
      <c r="Q854" s="2" t="str">
        <f>IF(PG!D854="","",PG!D854)</f>
        <v/>
      </c>
      <c r="R854" s="2"/>
      <c r="S854" s="2" t="str">
        <f>IF(PI_For!C854="","",PI_For!C854)</f>
        <v/>
      </c>
    </row>
    <row r="855" spans="2:19" ht="35.1" customHeight="1" thickTop="1" thickBot="1">
      <c r="B855" s="76" t="str">
        <f t="shared" si="27"/>
        <v/>
      </c>
      <c r="C855" s="35"/>
      <c r="D855" s="12"/>
      <c r="E855" s="12"/>
      <c r="F855" s="82"/>
      <c r="G855" s="36"/>
      <c r="H855" s="33"/>
      <c r="I855" s="12"/>
      <c r="J855" s="67"/>
      <c r="K855" s="43" t="str">
        <f>IFERROR(VLOOKUP(D855,PG!$D$7:$N$1006,11,FALSE),"")</f>
        <v/>
      </c>
      <c r="L855" s="42">
        <f t="shared" si="28"/>
        <v>0</v>
      </c>
      <c r="Q855" s="2" t="str">
        <f>IF(PG!D855="","",PG!D855)</f>
        <v/>
      </c>
      <c r="R855" s="2"/>
      <c r="S855" s="2" t="str">
        <f>IF(PI_For!C855="","",PI_For!C855)</f>
        <v/>
      </c>
    </row>
    <row r="856" spans="2:19" ht="35.1" customHeight="1" thickTop="1" thickBot="1">
      <c r="B856" s="76" t="str">
        <f t="shared" si="27"/>
        <v/>
      </c>
      <c r="C856" s="35"/>
      <c r="D856" s="12"/>
      <c r="E856" s="12"/>
      <c r="F856" s="82"/>
      <c r="G856" s="36"/>
      <c r="H856" s="33"/>
      <c r="I856" s="12"/>
      <c r="J856" s="67"/>
      <c r="K856" s="43" t="str">
        <f>IFERROR(VLOOKUP(D856,PG!$D$7:$N$1006,11,FALSE),"")</f>
        <v/>
      </c>
      <c r="L856" s="42">
        <f t="shared" si="28"/>
        <v>0</v>
      </c>
      <c r="Q856" s="2" t="str">
        <f>IF(PG!D856="","",PG!D856)</f>
        <v/>
      </c>
      <c r="R856" s="2"/>
      <c r="S856" s="2" t="str">
        <f>IF(PI_For!C856="","",PI_For!C856)</f>
        <v/>
      </c>
    </row>
    <row r="857" spans="2:19" ht="35.1" customHeight="1" thickTop="1" thickBot="1">
      <c r="B857" s="76" t="str">
        <f t="shared" si="27"/>
        <v/>
      </c>
      <c r="C857" s="35"/>
      <c r="D857" s="12"/>
      <c r="E857" s="12"/>
      <c r="F857" s="82"/>
      <c r="G857" s="36"/>
      <c r="H857" s="33"/>
      <c r="I857" s="12"/>
      <c r="J857" s="67"/>
      <c r="K857" s="43" t="str">
        <f>IFERROR(VLOOKUP(D857,PG!$D$7:$N$1006,11,FALSE),"")</f>
        <v/>
      </c>
      <c r="L857" s="42">
        <f t="shared" si="28"/>
        <v>0</v>
      </c>
      <c r="Q857" s="2" t="str">
        <f>IF(PG!D857="","",PG!D857)</f>
        <v/>
      </c>
      <c r="R857" s="2"/>
      <c r="S857" s="2" t="str">
        <f>IF(PI_For!C857="","",PI_For!C857)</f>
        <v/>
      </c>
    </row>
    <row r="858" spans="2:19" ht="35.1" customHeight="1" thickTop="1" thickBot="1">
      <c r="B858" s="76" t="str">
        <f t="shared" si="27"/>
        <v/>
      </c>
      <c r="C858" s="35"/>
      <c r="D858" s="12"/>
      <c r="E858" s="12"/>
      <c r="F858" s="82"/>
      <c r="G858" s="36"/>
      <c r="H858" s="33"/>
      <c r="I858" s="12"/>
      <c r="J858" s="67"/>
      <c r="K858" s="43" t="str">
        <f>IFERROR(VLOOKUP(D858,PG!$D$7:$N$1006,11,FALSE),"")</f>
        <v/>
      </c>
      <c r="L858" s="42">
        <f t="shared" si="28"/>
        <v>0</v>
      </c>
      <c r="Q858" s="2" t="str">
        <f>IF(PG!D858="","",PG!D858)</f>
        <v/>
      </c>
      <c r="R858" s="2"/>
      <c r="S858" s="2" t="str">
        <f>IF(PI_For!C858="","",PI_For!C858)</f>
        <v/>
      </c>
    </row>
    <row r="859" spans="2:19" ht="35.1" customHeight="1" thickTop="1" thickBot="1">
      <c r="B859" s="76" t="str">
        <f t="shared" si="27"/>
        <v/>
      </c>
      <c r="C859" s="35"/>
      <c r="D859" s="12"/>
      <c r="E859" s="12"/>
      <c r="F859" s="82"/>
      <c r="G859" s="36"/>
      <c r="H859" s="33"/>
      <c r="I859" s="12"/>
      <c r="J859" s="67"/>
      <c r="K859" s="43" t="str">
        <f>IFERROR(VLOOKUP(D859,PG!$D$7:$N$1006,11,FALSE),"")</f>
        <v/>
      </c>
      <c r="L859" s="42">
        <f t="shared" si="28"/>
        <v>0</v>
      </c>
      <c r="Q859" s="2" t="str">
        <f>IF(PG!D859="","",PG!D859)</f>
        <v/>
      </c>
      <c r="R859" s="2"/>
      <c r="S859" s="2" t="str">
        <f>IF(PI_For!C859="","",PI_For!C859)</f>
        <v/>
      </c>
    </row>
    <row r="860" spans="2:19" ht="35.1" customHeight="1" thickTop="1" thickBot="1">
      <c r="B860" s="76" t="str">
        <f t="shared" si="27"/>
        <v/>
      </c>
      <c r="C860" s="35"/>
      <c r="D860" s="12"/>
      <c r="E860" s="12"/>
      <c r="F860" s="82"/>
      <c r="G860" s="36"/>
      <c r="H860" s="33"/>
      <c r="I860" s="12"/>
      <c r="J860" s="67"/>
      <c r="K860" s="43" t="str">
        <f>IFERROR(VLOOKUP(D860,PG!$D$7:$N$1006,11,FALSE),"")</f>
        <v/>
      </c>
      <c r="L860" s="42">
        <f t="shared" si="28"/>
        <v>0</v>
      </c>
      <c r="Q860" s="2" t="str">
        <f>IF(PG!D860="","",PG!D860)</f>
        <v/>
      </c>
      <c r="R860" s="2"/>
      <c r="S860" s="2" t="str">
        <f>IF(PI_For!C860="","",PI_For!C860)</f>
        <v/>
      </c>
    </row>
    <row r="861" spans="2:19" ht="35.1" customHeight="1" thickTop="1" thickBot="1">
      <c r="B861" s="76" t="str">
        <f t="shared" si="27"/>
        <v/>
      </c>
      <c r="C861" s="35"/>
      <c r="D861" s="12"/>
      <c r="E861" s="12"/>
      <c r="F861" s="82"/>
      <c r="G861" s="36"/>
      <c r="H861" s="33"/>
      <c r="I861" s="12"/>
      <c r="J861" s="67"/>
      <c r="K861" s="43" t="str">
        <f>IFERROR(VLOOKUP(D861,PG!$D$7:$N$1006,11,FALSE),"")</f>
        <v/>
      </c>
      <c r="L861" s="42">
        <f t="shared" si="28"/>
        <v>0</v>
      </c>
      <c r="Q861" s="2" t="str">
        <f>IF(PG!D861="","",PG!D861)</f>
        <v/>
      </c>
      <c r="R861" s="2"/>
      <c r="S861" s="2" t="str">
        <f>IF(PI_For!C861="","",PI_For!C861)</f>
        <v/>
      </c>
    </row>
    <row r="862" spans="2:19" ht="35.1" customHeight="1" thickTop="1" thickBot="1">
      <c r="B862" s="76" t="str">
        <f t="shared" si="27"/>
        <v/>
      </c>
      <c r="C862" s="35"/>
      <c r="D862" s="12"/>
      <c r="E862" s="12"/>
      <c r="F862" s="82"/>
      <c r="G862" s="36"/>
      <c r="H862" s="33"/>
      <c r="I862" s="12"/>
      <c r="J862" s="67"/>
      <c r="K862" s="43" t="str">
        <f>IFERROR(VLOOKUP(D862,PG!$D$7:$N$1006,11,FALSE),"")</f>
        <v/>
      </c>
      <c r="L862" s="42">
        <f t="shared" si="28"/>
        <v>0</v>
      </c>
      <c r="Q862" s="2" t="str">
        <f>IF(PG!D862="","",PG!D862)</f>
        <v/>
      </c>
      <c r="R862" s="2"/>
      <c r="S862" s="2" t="str">
        <f>IF(PI_For!C862="","",PI_For!C862)</f>
        <v/>
      </c>
    </row>
    <row r="863" spans="2:19" ht="35.1" customHeight="1" thickTop="1" thickBot="1">
      <c r="B863" s="76" t="str">
        <f t="shared" si="27"/>
        <v/>
      </c>
      <c r="C863" s="35"/>
      <c r="D863" s="12"/>
      <c r="E863" s="12"/>
      <c r="F863" s="82"/>
      <c r="G863" s="36"/>
      <c r="H863" s="33"/>
      <c r="I863" s="12"/>
      <c r="J863" s="67"/>
      <c r="K863" s="43" t="str">
        <f>IFERROR(VLOOKUP(D863,PG!$D$7:$N$1006,11,FALSE),"")</f>
        <v/>
      </c>
      <c r="L863" s="42">
        <f t="shared" si="28"/>
        <v>0</v>
      </c>
      <c r="Q863" s="2" t="str">
        <f>IF(PG!D863="","",PG!D863)</f>
        <v/>
      </c>
      <c r="R863" s="2"/>
      <c r="S863" s="2" t="str">
        <f>IF(PI_For!C863="","",PI_For!C863)</f>
        <v/>
      </c>
    </row>
    <row r="864" spans="2:19" ht="35.1" customHeight="1" thickTop="1" thickBot="1">
      <c r="B864" s="76" t="str">
        <f t="shared" si="27"/>
        <v/>
      </c>
      <c r="C864" s="35"/>
      <c r="D864" s="12"/>
      <c r="E864" s="12"/>
      <c r="F864" s="82"/>
      <c r="G864" s="36"/>
      <c r="H864" s="33"/>
      <c r="I864" s="12"/>
      <c r="J864" s="67"/>
      <c r="K864" s="43" t="str">
        <f>IFERROR(VLOOKUP(D864,PG!$D$7:$N$1006,11,FALSE),"")</f>
        <v/>
      </c>
      <c r="L864" s="42">
        <f t="shared" si="28"/>
        <v>0</v>
      </c>
      <c r="Q864" s="2" t="str">
        <f>IF(PG!D864="","",PG!D864)</f>
        <v/>
      </c>
      <c r="R864" s="2"/>
      <c r="S864" s="2" t="str">
        <f>IF(PI_For!C864="","",PI_For!C864)</f>
        <v/>
      </c>
    </row>
    <row r="865" spans="2:19" ht="35.1" customHeight="1" thickTop="1" thickBot="1">
      <c r="B865" s="76" t="str">
        <f t="shared" si="27"/>
        <v/>
      </c>
      <c r="C865" s="35"/>
      <c r="D865" s="12"/>
      <c r="E865" s="12"/>
      <c r="F865" s="82"/>
      <c r="G865" s="36"/>
      <c r="H865" s="33"/>
      <c r="I865" s="12"/>
      <c r="J865" s="67"/>
      <c r="K865" s="43" t="str">
        <f>IFERROR(VLOOKUP(D865,PG!$D$7:$N$1006,11,FALSE),"")</f>
        <v/>
      </c>
      <c r="L865" s="42">
        <f t="shared" si="28"/>
        <v>0</v>
      </c>
      <c r="Q865" s="2" t="str">
        <f>IF(PG!D865="","",PG!D865)</f>
        <v/>
      </c>
      <c r="R865" s="2"/>
      <c r="S865" s="2" t="str">
        <f>IF(PI_For!C865="","",PI_For!C865)</f>
        <v/>
      </c>
    </row>
    <row r="866" spans="2:19" ht="35.1" customHeight="1" thickTop="1" thickBot="1">
      <c r="B866" s="76" t="str">
        <f t="shared" si="27"/>
        <v/>
      </c>
      <c r="C866" s="35"/>
      <c r="D866" s="12"/>
      <c r="E866" s="12"/>
      <c r="F866" s="82"/>
      <c r="G866" s="36"/>
      <c r="H866" s="33"/>
      <c r="I866" s="12"/>
      <c r="J866" s="67"/>
      <c r="K866" s="43" t="str">
        <f>IFERROR(VLOOKUP(D866,PG!$D$7:$N$1006,11,FALSE),"")</f>
        <v/>
      </c>
      <c r="L866" s="42">
        <f t="shared" si="28"/>
        <v>0</v>
      </c>
      <c r="Q866" s="2" t="str">
        <f>IF(PG!D866="","",PG!D866)</f>
        <v/>
      </c>
      <c r="R866" s="2"/>
      <c r="S866" s="2" t="str">
        <f>IF(PI_For!C866="","",PI_For!C866)</f>
        <v/>
      </c>
    </row>
    <row r="867" spans="2:19" ht="35.1" customHeight="1" thickTop="1" thickBot="1">
      <c r="B867" s="76" t="str">
        <f t="shared" si="27"/>
        <v/>
      </c>
      <c r="C867" s="35"/>
      <c r="D867" s="12"/>
      <c r="E867" s="12"/>
      <c r="F867" s="82"/>
      <c r="G867" s="36"/>
      <c r="H867" s="33"/>
      <c r="I867" s="12"/>
      <c r="J867" s="67"/>
      <c r="K867" s="43" t="str">
        <f>IFERROR(VLOOKUP(D867,PG!$D$7:$N$1006,11,FALSE),"")</f>
        <v/>
      </c>
      <c r="L867" s="42">
        <f t="shared" si="28"/>
        <v>0</v>
      </c>
      <c r="Q867" s="2" t="str">
        <f>IF(PG!D867="","",PG!D867)</f>
        <v/>
      </c>
      <c r="R867" s="2"/>
      <c r="S867" s="2" t="str">
        <f>IF(PI_For!C867="","",PI_For!C867)</f>
        <v/>
      </c>
    </row>
    <row r="868" spans="2:19" ht="35.1" customHeight="1" thickTop="1" thickBot="1">
      <c r="B868" s="76" t="str">
        <f t="shared" si="27"/>
        <v/>
      </c>
      <c r="C868" s="35"/>
      <c r="D868" s="12"/>
      <c r="E868" s="12"/>
      <c r="F868" s="82"/>
      <c r="G868" s="36"/>
      <c r="H868" s="33"/>
      <c r="I868" s="12"/>
      <c r="J868" s="67"/>
      <c r="K868" s="43" t="str">
        <f>IFERROR(VLOOKUP(D868,PG!$D$7:$N$1006,11,FALSE),"")</f>
        <v/>
      </c>
      <c r="L868" s="42">
        <f t="shared" si="28"/>
        <v>0</v>
      </c>
      <c r="Q868" s="2" t="str">
        <f>IF(PG!D868="","",PG!D868)</f>
        <v/>
      </c>
      <c r="R868" s="2"/>
      <c r="S868" s="2" t="str">
        <f>IF(PI_For!C868="","",PI_For!C868)</f>
        <v/>
      </c>
    </row>
    <row r="869" spans="2:19" ht="35.1" customHeight="1" thickTop="1" thickBot="1">
      <c r="B869" s="76" t="str">
        <f t="shared" si="27"/>
        <v/>
      </c>
      <c r="C869" s="35"/>
      <c r="D869" s="12"/>
      <c r="E869" s="12"/>
      <c r="F869" s="82"/>
      <c r="G869" s="36"/>
      <c r="H869" s="33"/>
      <c r="I869" s="12"/>
      <c r="J869" s="67"/>
      <c r="K869" s="43" t="str">
        <f>IFERROR(VLOOKUP(D869,PG!$D$7:$N$1006,11,FALSE),"")</f>
        <v/>
      </c>
      <c r="L869" s="42">
        <f t="shared" si="28"/>
        <v>0</v>
      </c>
      <c r="Q869" s="2" t="str">
        <f>IF(PG!D869="","",PG!D869)</f>
        <v/>
      </c>
      <c r="R869" s="2"/>
      <c r="S869" s="2" t="str">
        <f>IF(PI_For!C869="","",PI_For!C869)</f>
        <v/>
      </c>
    </row>
    <row r="870" spans="2:19" ht="35.1" customHeight="1" thickTop="1" thickBot="1">
      <c r="B870" s="76" t="str">
        <f t="shared" si="27"/>
        <v/>
      </c>
      <c r="C870" s="35"/>
      <c r="D870" s="12"/>
      <c r="E870" s="12"/>
      <c r="F870" s="82"/>
      <c r="G870" s="36"/>
      <c r="H870" s="33"/>
      <c r="I870" s="12"/>
      <c r="J870" s="67"/>
      <c r="K870" s="43" t="str">
        <f>IFERROR(VLOOKUP(D870,PG!$D$7:$N$1006,11,FALSE),"")</f>
        <v/>
      </c>
      <c r="L870" s="42">
        <f t="shared" si="28"/>
        <v>0</v>
      </c>
      <c r="Q870" s="2" t="str">
        <f>IF(PG!D870="","",PG!D870)</f>
        <v/>
      </c>
      <c r="R870" s="2"/>
      <c r="S870" s="2" t="str">
        <f>IF(PI_For!C870="","",PI_For!C870)</f>
        <v/>
      </c>
    </row>
    <row r="871" spans="2:19" ht="35.1" customHeight="1" thickTop="1" thickBot="1">
      <c r="B871" s="76" t="str">
        <f t="shared" si="27"/>
        <v/>
      </c>
      <c r="C871" s="35"/>
      <c r="D871" s="12"/>
      <c r="E871" s="12"/>
      <c r="F871" s="82"/>
      <c r="G871" s="36"/>
      <c r="H871" s="33"/>
      <c r="I871" s="12"/>
      <c r="J871" s="67"/>
      <c r="K871" s="43" t="str">
        <f>IFERROR(VLOOKUP(D871,PG!$D$7:$N$1006,11,FALSE),"")</f>
        <v/>
      </c>
      <c r="L871" s="42">
        <f t="shared" si="28"/>
        <v>0</v>
      </c>
      <c r="Q871" s="2" t="str">
        <f>IF(PG!D871="","",PG!D871)</f>
        <v/>
      </c>
      <c r="R871" s="2"/>
      <c r="S871" s="2" t="str">
        <f>IF(PI_For!C871="","",PI_For!C871)</f>
        <v/>
      </c>
    </row>
    <row r="872" spans="2:19" ht="35.1" customHeight="1" thickTop="1" thickBot="1">
      <c r="B872" s="76" t="str">
        <f t="shared" si="27"/>
        <v/>
      </c>
      <c r="C872" s="35"/>
      <c r="D872" s="12"/>
      <c r="E872" s="12"/>
      <c r="F872" s="82"/>
      <c r="G872" s="36"/>
      <c r="H872" s="33"/>
      <c r="I872" s="12"/>
      <c r="J872" s="67"/>
      <c r="K872" s="43" t="str">
        <f>IFERROR(VLOOKUP(D872,PG!$D$7:$N$1006,11,FALSE),"")</f>
        <v/>
      </c>
      <c r="L872" s="42">
        <f t="shared" si="28"/>
        <v>0</v>
      </c>
      <c r="Q872" s="2" t="str">
        <f>IF(PG!D872="","",PG!D872)</f>
        <v/>
      </c>
      <c r="R872" s="2"/>
      <c r="S872" s="2" t="str">
        <f>IF(PI_For!C872="","",PI_For!C872)</f>
        <v/>
      </c>
    </row>
    <row r="873" spans="2:19" ht="35.1" customHeight="1" thickTop="1" thickBot="1">
      <c r="B873" s="76" t="str">
        <f t="shared" si="27"/>
        <v/>
      </c>
      <c r="C873" s="35"/>
      <c r="D873" s="12"/>
      <c r="E873" s="12"/>
      <c r="F873" s="82"/>
      <c r="G873" s="36"/>
      <c r="H873" s="33"/>
      <c r="I873" s="12"/>
      <c r="J873" s="67"/>
      <c r="K873" s="43" t="str">
        <f>IFERROR(VLOOKUP(D873,PG!$D$7:$N$1006,11,FALSE),"")</f>
        <v/>
      </c>
      <c r="L873" s="42">
        <f t="shared" si="28"/>
        <v>0</v>
      </c>
      <c r="Q873" s="2" t="str">
        <f>IF(PG!D873="","",PG!D873)</f>
        <v/>
      </c>
      <c r="R873" s="2"/>
      <c r="S873" s="2" t="str">
        <f>IF(PI_For!C873="","",PI_For!C873)</f>
        <v/>
      </c>
    </row>
    <row r="874" spans="2:19" ht="35.1" customHeight="1" thickTop="1" thickBot="1">
      <c r="B874" s="76" t="str">
        <f t="shared" si="27"/>
        <v/>
      </c>
      <c r="C874" s="35"/>
      <c r="D874" s="12"/>
      <c r="E874" s="12"/>
      <c r="F874" s="82"/>
      <c r="G874" s="36"/>
      <c r="H874" s="33"/>
      <c r="I874" s="12"/>
      <c r="J874" s="67"/>
      <c r="K874" s="43" t="str">
        <f>IFERROR(VLOOKUP(D874,PG!$D$7:$N$1006,11,FALSE),"")</f>
        <v/>
      </c>
      <c r="L874" s="42">
        <f t="shared" si="28"/>
        <v>0</v>
      </c>
      <c r="Q874" s="2" t="str">
        <f>IF(PG!D874="","",PG!D874)</f>
        <v/>
      </c>
      <c r="R874" s="2"/>
      <c r="S874" s="2" t="str">
        <f>IF(PI_For!C874="","",PI_For!C874)</f>
        <v/>
      </c>
    </row>
    <row r="875" spans="2:19" ht="35.1" customHeight="1" thickTop="1" thickBot="1">
      <c r="B875" s="76" t="str">
        <f t="shared" si="27"/>
        <v/>
      </c>
      <c r="C875" s="35"/>
      <c r="D875" s="12"/>
      <c r="E875" s="12"/>
      <c r="F875" s="82"/>
      <c r="G875" s="36"/>
      <c r="H875" s="33"/>
      <c r="I875" s="12"/>
      <c r="J875" s="67"/>
      <c r="K875" s="43" t="str">
        <f>IFERROR(VLOOKUP(D875,PG!$D$7:$N$1006,11,FALSE),"")</f>
        <v/>
      </c>
      <c r="L875" s="42">
        <f t="shared" si="28"/>
        <v>0</v>
      </c>
      <c r="Q875" s="2" t="str">
        <f>IF(PG!D875="","",PG!D875)</f>
        <v/>
      </c>
      <c r="R875" s="2"/>
      <c r="S875" s="2" t="str">
        <f>IF(PI_For!C875="","",PI_For!C875)</f>
        <v/>
      </c>
    </row>
    <row r="876" spans="2:19" ht="35.1" customHeight="1" thickTop="1" thickBot="1">
      <c r="B876" s="76" t="str">
        <f t="shared" si="27"/>
        <v/>
      </c>
      <c r="C876" s="35"/>
      <c r="D876" s="12"/>
      <c r="E876" s="12"/>
      <c r="F876" s="82"/>
      <c r="G876" s="36"/>
      <c r="H876" s="33"/>
      <c r="I876" s="12"/>
      <c r="J876" s="67"/>
      <c r="K876" s="43" t="str">
        <f>IFERROR(VLOOKUP(D876,PG!$D$7:$N$1006,11,FALSE),"")</f>
        <v/>
      </c>
      <c r="L876" s="42">
        <f t="shared" si="28"/>
        <v>0</v>
      </c>
      <c r="Q876" s="2" t="str">
        <f>IF(PG!D876="","",PG!D876)</f>
        <v/>
      </c>
      <c r="R876" s="2"/>
      <c r="S876" s="2" t="str">
        <f>IF(PI_For!C876="","",PI_For!C876)</f>
        <v/>
      </c>
    </row>
    <row r="877" spans="2:19" ht="35.1" customHeight="1" thickTop="1" thickBot="1">
      <c r="B877" s="76" t="str">
        <f t="shared" si="27"/>
        <v/>
      </c>
      <c r="C877" s="35"/>
      <c r="D877" s="12"/>
      <c r="E877" s="12"/>
      <c r="F877" s="82"/>
      <c r="G877" s="36"/>
      <c r="H877" s="33"/>
      <c r="I877" s="12"/>
      <c r="J877" s="67"/>
      <c r="K877" s="43" t="str">
        <f>IFERROR(VLOOKUP(D877,PG!$D$7:$N$1006,11,FALSE),"")</f>
        <v/>
      </c>
      <c r="L877" s="42">
        <f t="shared" si="28"/>
        <v>0</v>
      </c>
      <c r="Q877" s="2" t="str">
        <f>IF(PG!D877="","",PG!D877)</f>
        <v/>
      </c>
      <c r="R877" s="2"/>
      <c r="S877" s="2" t="str">
        <f>IF(PI_For!C877="","",PI_For!C877)</f>
        <v/>
      </c>
    </row>
    <row r="878" spans="2:19" ht="35.1" customHeight="1" thickTop="1" thickBot="1">
      <c r="B878" s="76" t="str">
        <f t="shared" si="27"/>
        <v/>
      </c>
      <c r="C878" s="35"/>
      <c r="D878" s="12"/>
      <c r="E878" s="12"/>
      <c r="F878" s="82"/>
      <c r="G878" s="36"/>
      <c r="H878" s="33"/>
      <c r="I878" s="12"/>
      <c r="J878" s="67"/>
      <c r="K878" s="43" t="str">
        <f>IFERROR(VLOOKUP(D878,PG!$D$7:$N$1006,11,FALSE),"")</f>
        <v/>
      </c>
      <c r="L878" s="42">
        <f t="shared" si="28"/>
        <v>0</v>
      </c>
      <c r="Q878" s="2" t="str">
        <f>IF(PG!D878="","",PG!D878)</f>
        <v/>
      </c>
      <c r="R878" s="2"/>
      <c r="S878" s="2" t="str">
        <f>IF(PI_For!C878="","",PI_For!C878)</f>
        <v/>
      </c>
    </row>
    <row r="879" spans="2:19" ht="35.1" customHeight="1" thickTop="1" thickBot="1">
      <c r="B879" s="76" t="str">
        <f t="shared" si="27"/>
        <v/>
      </c>
      <c r="C879" s="35"/>
      <c r="D879" s="12"/>
      <c r="E879" s="12"/>
      <c r="F879" s="82"/>
      <c r="G879" s="36"/>
      <c r="H879" s="33"/>
      <c r="I879" s="12"/>
      <c r="J879" s="67"/>
      <c r="K879" s="43" t="str">
        <f>IFERROR(VLOOKUP(D879,PG!$D$7:$N$1006,11,FALSE),"")</f>
        <v/>
      </c>
      <c r="L879" s="42">
        <f t="shared" si="28"/>
        <v>0</v>
      </c>
      <c r="Q879" s="2" t="str">
        <f>IF(PG!D879="","",PG!D879)</f>
        <v/>
      </c>
      <c r="R879" s="2"/>
      <c r="S879" s="2" t="str">
        <f>IF(PI_For!C879="","",PI_For!C879)</f>
        <v/>
      </c>
    </row>
    <row r="880" spans="2:19" ht="35.1" customHeight="1" thickTop="1" thickBot="1">
      <c r="B880" s="76" t="str">
        <f t="shared" si="27"/>
        <v/>
      </c>
      <c r="C880" s="35"/>
      <c r="D880" s="12"/>
      <c r="E880" s="12"/>
      <c r="F880" s="82"/>
      <c r="G880" s="36"/>
      <c r="H880" s="33"/>
      <c r="I880" s="12"/>
      <c r="J880" s="67"/>
      <c r="K880" s="43" t="str">
        <f>IFERROR(VLOOKUP(D880,PG!$D$7:$N$1006,11,FALSE),"")</f>
        <v/>
      </c>
      <c r="L880" s="42">
        <f t="shared" si="28"/>
        <v>0</v>
      </c>
      <c r="Q880" s="2" t="str">
        <f>IF(PG!D880="","",PG!D880)</f>
        <v/>
      </c>
      <c r="R880" s="2"/>
      <c r="S880" s="2" t="str">
        <f>IF(PI_For!C880="","",PI_For!C880)</f>
        <v/>
      </c>
    </row>
    <row r="881" spans="2:19" ht="35.1" customHeight="1" thickTop="1" thickBot="1">
      <c r="B881" s="76" t="str">
        <f t="shared" si="27"/>
        <v/>
      </c>
      <c r="C881" s="35"/>
      <c r="D881" s="12"/>
      <c r="E881" s="12"/>
      <c r="F881" s="82"/>
      <c r="G881" s="36"/>
      <c r="H881" s="33"/>
      <c r="I881" s="12"/>
      <c r="J881" s="67"/>
      <c r="K881" s="43" t="str">
        <f>IFERROR(VLOOKUP(D881,PG!$D$7:$N$1006,11,FALSE),"")</f>
        <v/>
      </c>
      <c r="L881" s="42">
        <f t="shared" si="28"/>
        <v>0</v>
      </c>
      <c r="Q881" s="2" t="str">
        <f>IF(PG!D881="","",PG!D881)</f>
        <v/>
      </c>
      <c r="R881" s="2"/>
      <c r="S881" s="2" t="str">
        <f>IF(PI_For!C881="","",PI_For!C881)</f>
        <v/>
      </c>
    </row>
    <row r="882" spans="2:19" ht="35.1" customHeight="1" thickTop="1" thickBot="1">
      <c r="B882" s="76" t="str">
        <f t="shared" si="27"/>
        <v/>
      </c>
      <c r="C882" s="35"/>
      <c r="D882" s="12"/>
      <c r="E882" s="12"/>
      <c r="F882" s="82"/>
      <c r="G882" s="36"/>
      <c r="H882" s="33"/>
      <c r="I882" s="12"/>
      <c r="J882" s="67"/>
      <c r="K882" s="43" t="str">
        <f>IFERROR(VLOOKUP(D882,PG!$D$7:$N$1006,11,FALSE),"")</f>
        <v/>
      </c>
      <c r="L882" s="42">
        <f t="shared" si="28"/>
        <v>0</v>
      </c>
      <c r="Q882" s="2" t="str">
        <f>IF(PG!D882="","",PG!D882)</f>
        <v/>
      </c>
      <c r="R882" s="2"/>
      <c r="S882" s="2" t="str">
        <f>IF(PI_For!C882="","",PI_For!C882)</f>
        <v/>
      </c>
    </row>
    <row r="883" spans="2:19" ht="35.1" customHeight="1" thickTop="1" thickBot="1">
      <c r="B883" s="76" t="str">
        <f t="shared" si="27"/>
        <v/>
      </c>
      <c r="C883" s="35"/>
      <c r="D883" s="12"/>
      <c r="E883" s="12"/>
      <c r="F883" s="82"/>
      <c r="G883" s="36"/>
      <c r="H883" s="33"/>
      <c r="I883" s="12"/>
      <c r="J883" s="67"/>
      <c r="K883" s="43" t="str">
        <f>IFERROR(VLOOKUP(D883,PG!$D$7:$N$1006,11,FALSE),"")</f>
        <v/>
      </c>
      <c r="L883" s="42">
        <f t="shared" si="28"/>
        <v>0</v>
      </c>
      <c r="Q883" s="2" t="str">
        <f>IF(PG!D883="","",PG!D883)</f>
        <v/>
      </c>
      <c r="R883" s="2"/>
      <c r="S883" s="2" t="str">
        <f>IF(PI_For!C883="","",PI_For!C883)</f>
        <v/>
      </c>
    </row>
    <row r="884" spans="2:19" ht="35.1" customHeight="1" thickTop="1" thickBot="1">
      <c r="B884" s="76" t="str">
        <f t="shared" si="27"/>
        <v/>
      </c>
      <c r="C884" s="35"/>
      <c r="D884" s="12"/>
      <c r="E884" s="12"/>
      <c r="F884" s="82"/>
      <c r="G884" s="36"/>
      <c r="H884" s="33"/>
      <c r="I884" s="12"/>
      <c r="J884" s="67"/>
      <c r="K884" s="43" t="str">
        <f>IFERROR(VLOOKUP(D884,PG!$D$7:$N$1006,11,FALSE),"")</f>
        <v/>
      </c>
      <c r="L884" s="42">
        <f t="shared" si="28"/>
        <v>0</v>
      </c>
      <c r="Q884" s="2" t="str">
        <f>IF(PG!D884="","",PG!D884)</f>
        <v/>
      </c>
      <c r="R884" s="2"/>
      <c r="S884" s="2" t="str">
        <f>IF(PI_For!C884="","",PI_For!C884)</f>
        <v/>
      </c>
    </row>
    <row r="885" spans="2:19" ht="35.1" customHeight="1" thickTop="1" thickBot="1">
      <c r="B885" s="76" t="str">
        <f t="shared" si="27"/>
        <v/>
      </c>
      <c r="C885" s="35"/>
      <c r="D885" s="12"/>
      <c r="E885" s="12"/>
      <c r="F885" s="82"/>
      <c r="G885" s="36"/>
      <c r="H885" s="33"/>
      <c r="I885" s="12"/>
      <c r="J885" s="67"/>
      <c r="K885" s="43" t="str">
        <f>IFERROR(VLOOKUP(D885,PG!$D$7:$N$1006,11,FALSE),"")</f>
        <v/>
      </c>
      <c r="L885" s="42">
        <f t="shared" si="28"/>
        <v>0</v>
      </c>
      <c r="Q885" s="2" t="str">
        <f>IF(PG!D885="","",PG!D885)</f>
        <v/>
      </c>
      <c r="R885" s="2"/>
      <c r="S885" s="2" t="str">
        <f>IF(PI_For!C885="","",PI_For!C885)</f>
        <v/>
      </c>
    </row>
    <row r="886" spans="2:19" ht="35.1" customHeight="1" thickTop="1" thickBot="1">
      <c r="B886" s="76" t="str">
        <f t="shared" si="27"/>
        <v/>
      </c>
      <c r="C886" s="35"/>
      <c r="D886" s="12"/>
      <c r="E886" s="12"/>
      <c r="F886" s="82"/>
      <c r="G886" s="36"/>
      <c r="H886" s="33"/>
      <c r="I886" s="12"/>
      <c r="J886" s="67"/>
      <c r="K886" s="43" t="str">
        <f>IFERROR(VLOOKUP(D886,PG!$D$7:$N$1006,11,FALSE),"")</f>
        <v/>
      </c>
      <c r="L886" s="42">
        <f t="shared" si="28"/>
        <v>0</v>
      </c>
      <c r="Q886" s="2" t="str">
        <f>IF(PG!D886="","",PG!D886)</f>
        <v/>
      </c>
      <c r="R886" s="2"/>
      <c r="S886" s="2" t="str">
        <f>IF(PI_For!C886="","",PI_For!C886)</f>
        <v/>
      </c>
    </row>
    <row r="887" spans="2:19" ht="35.1" customHeight="1" thickTop="1" thickBot="1">
      <c r="B887" s="76" t="str">
        <f t="shared" si="27"/>
        <v/>
      </c>
      <c r="C887" s="35"/>
      <c r="D887" s="12"/>
      <c r="E887" s="12"/>
      <c r="F887" s="82"/>
      <c r="G887" s="36"/>
      <c r="H887" s="33"/>
      <c r="I887" s="12"/>
      <c r="J887" s="67"/>
      <c r="K887" s="43" t="str">
        <f>IFERROR(VLOOKUP(D887,PG!$D$7:$N$1006,11,FALSE),"")</f>
        <v/>
      </c>
      <c r="L887" s="42">
        <f t="shared" si="28"/>
        <v>0</v>
      </c>
      <c r="Q887" s="2" t="str">
        <f>IF(PG!D887="","",PG!D887)</f>
        <v/>
      </c>
      <c r="R887" s="2"/>
      <c r="S887" s="2" t="str">
        <f>IF(PI_For!C887="","",PI_For!C887)</f>
        <v/>
      </c>
    </row>
    <row r="888" spans="2:19" ht="35.1" customHeight="1" thickTop="1" thickBot="1">
      <c r="B888" s="76" t="str">
        <f t="shared" si="27"/>
        <v/>
      </c>
      <c r="C888" s="35"/>
      <c r="D888" s="12"/>
      <c r="E888" s="12"/>
      <c r="F888" s="82"/>
      <c r="G888" s="36"/>
      <c r="H888" s="33"/>
      <c r="I888" s="12"/>
      <c r="J888" s="67"/>
      <c r="K888" s="43" t="str">
        <f>IFERROR(VLOOKUP(D888,PG!$D$7:$N$1006,11,FALSE),"")</f>
        <v/>
      </c>
      <c r="L888" s="42">
        <f t="shared" si="28"/>
        <v>0</v>
      </c>
      <c r="Q888" s="2" t="str">
        <f>IF(PG!D888="","",PG!D888)</f>
        <v/>
      </c>
      <c r="R888" s="2"/>
      <c r="S888" s="2" t="str">
        <f>IF(PI_For!C888="","",PI_For!C888)</f>
        <v/>
      </c>
    </row>
    <row r="889" spans="2:19" ht="35.1" customHeight="1" thickTop="1" thickBot="1">
      <c r="B889" s="76" t="str">
        <f t="shared" si="27"/>
        <v/>
      </c>
      <c r="C889" s="35"/>
      <c r="D889" s="12"/>
      <c r="E889" s="12"/>
      <c r="F889" s="82"/>
      <c r="G889" s="36"/>
      <c r="H889" s="33"/>
      <c r="I889" s="12"/>
      <c r="J889" s="67"/>
      <c r="K889" s="43" t="str">
        <f>IFERROR(VLOOKUP(D889,PG!$D$7:$N$1006,11,FALSE),"")</f>
        <v/>
      </c>
      <c r="L889" s="42">
        <f t="shared" si="28"/>
        <v>0</v>
      </c>
      <c r="Q889" s="2" t="str">
        <f>IF(PG!D889="","",PG!D889)</f>
        <v/>
      </c>
      <c r="R889" s="2"/>
      <c r="S889" s="2" t="str">
        <f>IF(PI_For!C889="","",PI_For!C889)</f>
        <v/>
      </c>
    </row>
    <row r="890" spans="2:19" ht="35.1" customHeight="1" thickTop="1" thickBot="1">
      <c r="B890" s="76" t="str">
        <f t="shared" si="27"/>
        <v/>
      </c>
      <c r="C890" s="35"/>
      <c r="D890" s="12"/>
      <c r="E890" s="12"/>
      <c r="F890" s="82"/>
      <c r="G890" s="36"/>
      <c r="H890" s="33"/>
      <c r="I890" s="12"/>
      <c r="J890" s="67"/>
      <c r="K890" s="43" t="str">
        <f>IFERROR(VLOOKUP(D890,PG!$D$7:$N$1006,11,FALSE),"")</f>
        <v/>
      </c>
      <c r="L890" s="42">
        <f t="shared" si="28"/>
        <v>0</v>
      </c>
      <c r="Q890" s="2" t="str">
        <f>IF(PG!D890="","",PG!D890)</f>
        <v/>
      </c>
      <c r="R890" s="2"/>
      <c r="S890" s="2" t="str">
        <f>IF(PI_For!C890="","",PI_For!C890)</f>
        <v/>
      </c>
    </row>
    <row r="891" spans="2:19" ht="35.1" customHeight="1" thickTop="1" thickBot="1">
      <c r="B891" s="76" t="str">
        <f t="shared" si="27"/>
        <v/>
      </c>
      <c r="C891" s="35"/>
      <c r="D891" s="12"/>
      <c r="E891" s="12"/>
      <c r="F891" s="82"/>
      <c r="G891" s="36"/>
      <c r="H891" s="33"/>
      <c r="I891" s="12"/>
      <c r="J891" s="67"/>
      <c r="K891" s="43" t="str">
        <f>IFERROR(VLOOKUP(D891,PG!$D$7:$N$1006,11,FALSE),"")</f>
        <v/>
      </c>
      <c r="L891" s="42">
        <f t="shared" si="28"/>
        <v>0</v>
      </c>
      <c r="Q891" s="2" t="str">
        <f>IF(PG!D891="","",PG!D891)</f>
        <v/>
      </c>
      <c r="R891" s="2"/>
      <c r="S891" s="2" t="str">
        <f>IF(PI_For!C891="","",PI_For!C891)</f>
        <v/>
      </c>
    </row>
    <row r="892" spans="2:19" ht="35.1" customHeight="1" thickTop="1" thickBot="1">
      <c r="B892" s="76" t="str">
        <f t="shared" si="27"/>
        <v/>
      </c>
      <c r="C892" s="35"/>
      <c r="D892" s="12"/>
      <c r="E892" s="12"/>
      <c r="F892" s="82"/>
      <c r="G892" s="36"/>
      <c r="H892" s="33"/>
      <c r="I892" s="12"/>
      <c r="J892" s="67"/>
      <c r="K892" s="43" t="str">
        <f>IFERROR(VLOOKUP(D892,PG!$D$7:$N$1006,11,FALSE),"")</f>
        <v/>
      </c>
      <c r="L892" s="42">
        <f t="shared" si="28"/>
        <v>0</v>
      </c>
      <c r="Q892" s="2" t="str">
        <f>IF(PG!D892="","",PG!D892)</f>
        <v/>
      </c>
      <c r="R892" s="2"/>
      <c r="S892" s="2" t="str">
        <f>IF(PI_For!C892="","",PI_For!C892)</f>
        <v/>
      </c>
    </row>
    <row r="893" spans="2:19" ht="35.1" customHeight="1" thickTop="1" thickBot="1">
      <c r="B893" s="76" t="str">
        <f t="shared" si="27"/>
        <v/>
      </c>
      <c r="C893" s="35"/>
      <c r="D893" s="12"/>
      <c r="E893" s="12"/>
      <c r="F893" s="82"/>
      <c r="G893" s="36"/>
      <c r="H893" s="33"/>
      <c r="I893" s="12"/>
      <c r="J893" s="67"/>
      <c r="K893" s="43" t="str">
        <f>IFERROR(VLOOKUP(D893,PG!$D$7:$N$1006,11,FALSE),"")</f>
        <v/>
      </c>
      <c r="L893" s="42">
        <f t="shared" si="28"/>
        <v>0</v>
      </c>
      <c r="Q893" s="2" t="str">
        <f>IF(PG!D893="","",PG!D893)</f>
        <v/>
      </c>
      <c r="R893" s="2"/>
      <c r="S893" s="2" t="str">
        <f>IF(PI_For!C893="","",PI_For!C893)</f>
        <v/>
      </c>
    </row>
    <row r="894" spans="2:19" ht="35.1" customHeight="1" thickTop="1" thickBot="1">
      <c r="B894" s="76" t="str">
        <f t="shared" si="27"/>
        <v/>
      </c>
      <c r="C894" s="35"/>
      <c r="D894" s="12"/>
      <c r="E894" s="12"/>
      <c r="F894" s="82"/>
      <c r="G894" s="36"/>
      <c r="H894" s="33"/>
      <c r="I894" s="12"/>
      <c r="J894" s="67"/>
      <c r="K894" s="43" t="str">
        <f>IFERROR(VLOOKUP(D894,PG!$D$7:$N$1006,11,FALSE),"")</f>
        <v/>
      </c>
      <c r="L894" s="42">
        <f t="shared" si="28"/>
        <v>0</v>
      </c>
      <c r="Q894" s="2" t="str">
        <f>IF(PG!D894="","",PG!D894)</f>
        <v/>
      </c>
      <c r="R894" s="2"/>
      <c r="S894" s="2" t="str">
        <f>IF(PI_For!C894="","",PI_For!C894)</f>
        <v/>
      </c>
    </row>
    <row r="895" spans="2:19" ht="35.1" customHeight="1" thickTop="1" thickBot="1">
      <c r="B895" s="76" t="str">
        <f t="shared" si="27"/>
        <v/>
      </c>
      <c r="C895" s="35"/>
      <c r="D895" s="12"/>
      <c r="E895" s="12"/>
      <c r="F895" s="82"/>
      <c r="G895" s="36"/>
      <c r="H895" s="33"/>
      <c r="I895" s="12"/>
      <c r="J895" s="67"/>
      <c r="K895" s="43" t="str">
        <f>IFERROR(VLOOKUP(D895,PG!$D$7:$N$1006,11,FALSE),"")</f>
        <v/>
      </c>
      <c r="L895" s="42">
        <f t="shared" si="28"/>
        <v>0</v>
      </c>
      <c r="Q895" s="2" t="str">
        <f>IF(PG!D895="","",PG!D895)</f>
        <v/>
      </c>
      <c r="R895" s="2"/>
      <c r="S895" s="2" t="str">
        <f>IF(PI_For!C895="","",PI_For!C895)</f>
        <v/>
      </c>
    </row>
    <row r="896" spans="2:19" ht="35.1" customHeight="1" thickTop="1" thickBot="1">
      <c r="B896" s="76" t="str">
        <f t="shared" si="27"/>
        <v/>
      </c>
      <c r="C896" s="35"/>
      <c r="D896" s="12"/>
      <c r="E896" s="12"/>
      <c r="F896" s="82"/>
      <c r="G896" s="36"/>
      <c r="H896" s="33"/>
      <c r="I896" s="12"/>
      <c r="J896" s="67"/>
      <c r="K896" s="43" t="str">
        <f>IFERROR(VLOOKUP(D896,PG!$D$7:$N$1006,11,FALSE),"")</f>
        <v/>
      </c>
      <c r="L896" s="42">
        <f t="shared" si="28"/>
        <v>0</v>
      </c>
      <c r="Q896" s="2" t="str">
        <f>IF(PG!D896="","",PG!D896)</f>
        <v/>
      </c>
      <c r="R896" s="2"/>
      <c r="S896" s="2" t="str">
        <f>IF(PI_For!C896="","",PI_For!C896)</f>
        <v/>
      </c>
    </row>
    <row r="897" spans="2:19" ht="35.1" customHeight="1" thickTop="1" thickBot="1">
      <c r="B897" s="76" t="str">
        <f t="shared" si="27"/>
        <v/>
      </c>
      <c r="C897" s="35"/>
      <c r="D897" s="12"/>
      <c r="E897" s="12"/>
      <c r="F897" s="82"/>
      <c r="G897" s="36"/>
      <c r="H897" s="33"/>
      <c r="I897" s="12"/>
      <c r="J897" s="67"/>
      <c r="K897" s="43" t="str">
        <f>IFERROR(VLOOKUP(D897,PG!$D$7:$N$1006,11,FALSE),"")</f>
        <v/>
      </c>
      <c r="L897" s="42">
        <f t="shared" si="28"/>
        <v>0</v>
      </c>
      <c r="Q897" s="2" t="str">
        <f>IF(PG!D897="","",PG!D897)</f>
        <v/>
      </c>
      <c r="R897" s="2"/>
      <c r="S897" s="2" t="str">
        <f>IF(PI_For!C897="","",PI_For!C897)</f>
        <v/>
      </c>
    </row>
    <row r="898" spans="2:19" ht="35.1" customHeight="1" thickTop="1" thickBot="1">
      <c r="B898" s="76" t="str">
        <f t="shared" si="27"/>
        <v/>
      </c>
      <c r="C898" s="35"/>
      <c r="D898" s="12"/>
      <c r="E898" s="12"/>
      <c r="F898" s="82"/>
      <c r="G898" s="36"/>
      <c r="H898" s="33"/>
      <c r="I898" s="12"/>
      <c r="J898" s="67"/>
      <c r="K898" s="43" t="str">
        <f>IFERROR(VLOOKUP(D898,PG!$D$7:$N$1006,11,FALSE),"")</f>
        <v/>
      </c>
      <c r="L898" s="42">
        <f t="shared" si="28"/>
        <v>0</v>
      </c>
      <c r="Q898" s="2" t="str">
        <f>IF(PG!D898="","",PG!D898)</f>
        <v/>
      </c>
      <c r="R898" s="2"/>
      <c r="S898" s="2" t="str">
        <f>IF(PI_For!C898="","",PI_For!C898)</f>
        <v/>
      </c>
    </row>
    <row r="899" spans="2:19" ht="35.1" customHeight="1" thickTop="1" thickBot="1">
      <c r="B899" s="76" t="str">
        <f t="shared" si="27"/>
        <v/>
      </c>
      <c r="C899" s="35"/>
      <c r="D899" s="12"/>
      <c r="E899" s="12"/>
      <c r="F899" s="82"/>
      <c r="G899" s="36"/>
      <c r="H899" s="33"/>
      <c r="I899" s="12"/>
      <c r="J899" s="67"/>
      <c r="K899" s="43" t="str">
        <f>IFERROR(VLOOKUP(D899,PG!$D$7:$N$1006,11,FALSE),"")</f>
        <v/>
      </c>
      <c r="L899" s="42">
        <f t="shared" si="28"/>
        <v>0</v>
      </c>
      <c r="Q899" s="2" t="str">
        <f>IF(PG!D899="","",PG!D899)</f>
        <v/>
      </c>
      <c r="R899" s="2"/>
      <c r="S899" s="2" t="str">
        <f>IF(PI_For!C899="","",PI_For!C899)</f>
        <v/>
      </c>
    </row>
    <row r="900" spans="2:19" ht="35.1" customHeight="1" thickTop="1" thickBot="1">
      <c r="B900" s="76" t="str">
        <f t="shared" si="27"/>
        <v/>
      </c>
      <c r="C900" s="35"/>
      <c r="D900" s="12"/>
      <c r="E900" s="12"/>
      <c r="F900" s="82"/>
      <c r="G900" s="36"/>
      <c r="H900" s="33"/>
      <c r="I900" s="12"/>
      <c r="J900" s="67"/>
      <c r="K900" s="43" t="str">
        <f>IFERROR(VLOOKUP(D900,PG!$D$7:$N$1006,11,FALSE),"")</f>
        <v/>
      </c>
      <c r="L900" s="42">
        <f t="shared" si="28"/>
        <v>0</v>
      </c>
      <c r="Q900" s="2" t="str">
        <f>IF(PG!D900="","",PG!D900)</f>
        <v/>
      </c>
      <c r="R900" s="2"/>
      <c r="S900" s="2" t="str">
        <f>IF(PI_For!C900="","",PI_For!C900)</f>
        <v/>
      </c>
    </row>
    <row r="901" spans="2:19" ht="35.1" customHeight="1" thickTop="1" thickBot="1">
      <c r="B901" s="76" t="str">
        <f t="shared" si="27"/>
        <v/>
      </c>
      <c r="C901" s="35"/>
      <c r="D901" s="12"/>
      <c r="E901" s="12"/>
      <c r="F901" s="82"/>
      <c r="G901" s="36"/>
      <c r="H901" s="33"/>
      <c r="I901" s="12"/>
      <c r="J901" s="67"/>
      <c r="K901" s="43" t="str">
        <f>IFERROR(VLOOKUP(D901,PG!$D$7:$N$1006,11,FALSE),"")</f>
        <v/>
      </c>
      <c r="L901" s="42">
        <f t="shared" si="28"/>
        <v>0</v>
      </c>
      <c r="Q901" s="2" t="str">
        <f>IF(PG!D901="","",PG!D901)</f>
        <v/>
      </c>
      <c r="R901" s="2"/>
      <c r="S901" s="2" t="str">
        <f>IF(PI_For!C901="","",PI_For!C901)</f>
        <v/>
      </c>
    </row>
    <row r="902" spans="2:19" ht="35.1" customHeight="1" thickTop="1" thickBot="1">
      <c r="B902" s="76" t="str">
        <f t="shared" si="27"/>
        <v/>
      </c>
      <c r="C902" s="35"/>
      <c r="D902" s="12"/>
      <c r="E902" s="12"/>
      <c r="F902" s="82"/>
      <c r="G902" s="36"/>
      <c r="H902" s="33"/>
      <c r="I902" s="12"/>
      <c r="J902" s="67"/>
      <c r="K902" s="43" t="str">
        <f>IFERROR(VLOOKUP(D902,PG!$D$7:$N$1006,11,FALSE),"")</f>
        <v/>
      </c>
      <c r="L902" s="42">
        <f t="shared" si="28"/>
        <v>0</v>
      </c>
      <c r="Q902" s="2" t="str">
        <f>IF(PG!D902="","",PG!D902)</f>
        <v/>
      </c>
      <c r="R902" s="2"/>
      <c r="S902" s="2" t="str">
        <f>IF(PI_For!C902="","",PI_For!C902)</f>
        <v/>
      </c>
    </row>
    <row r="903" spans="2:19" ht="35.1" customHeight="1" thickTop="1" thickBot="1">
      <c r="B903" s="76" t="str">
        <f t="shared" si="27"/>
        <v/>
      </c>
      <c r="C903" s="35"/>
      <c r="D903" s="12"/>
      <c r="E903" s="12"/>
      <c r="F903" s="82"/>
      <c r="G903" s="36"/>
      <c r="H903" s="33"/>
      <c r="I903" s="12"/>
      <c r="J903" s="67"/>
      <c r="K903" s="43" t="str">
        <f>IFERROR(VLOOKUP(D903,PG!$D$7:$N$1006,11,FALSE),"")</f>
        <v/>
      </c>
      <c r="L903" s="42">
        <f t="shared" si="28"/>
        <v>0</v>
      </c>
      <c r="Q903" s="2" t="str">
        <f>IF(PG!D903="","",PG!D903)</f>
        <v/>
      </c>
      <c r="R903" s="2"/>
      <c r="S903" s="2" t="str">
        <f>IF(PI_For!C903="","",PI_For!C903)</f>
        <v/>
      </c>
    </row>
    <row r="904" spans="2:19" ht="35.1" customHeight="1" thickTop="1" thickBot="1">
      <c r="B904" s="76" t="str">
        <f t="shared" ref="B904:B967" si="29">IF(C904="","",MONTH(C904))</f>
        <v/>
      </c>
      <c r="C904" s="35"/>
      <c r="D904" s="12"/>
      <c r="E904" s="12"/>
      <c r="F904" s="82"/>
      <c r="G904" s="36"/>
      <c r="H904" s="33"/>
      <c r="I904" s="12"/>
      <c r="J904" s="67"/>
      <c r="K904" s="43" t="str">
        <f>IFERROR(VLOOKUP(D904,PG!$D$7:$N$1006,11,FALSE),"")</f>
        <v/>
      </c>
      <c r="L904" s="42">
        <f t="shared" si="28"/>
        <v>0</v>
      </c>
      <c r="Q904" s="2" t="str">
        <f>IF(PG!D904="","",PG!D904)</f>
        <v/>
      </c>
      <c r="R904" s="2"/>
      <c r="S904" s="2" t="str">
        <f>IF(PI_For!C904="","",PI_For!C904)</f>
        <v/>
      </c>
    </row>
    <row r="905" spans="2:19" ht="35.1" customHeight="1" thickTop="1" thickBot="1">
      <c r="B905" s="76" t="str">
        <f t="shared" si="29"/>
        <v/>
      </c>
      <c r="C905" s="35"/>
      <c r="D905" s="12"/>
      <c r="E905" s="12"/>
      <c r="F905" s="82"/>
      <c r="G905" s="36"/>
      <c r="H905" s="33"/>
      <c r="I905" s="12"/>
      <c r="J905" s="67"/>
      <c r="K905" s="43" t="str">
        <f>IFERROR(VLOOKUP(D905,PG!$D$7:$N$1006,11,FALSE),"")</f>
        <v/>
      </c>
      <c r="L905" s="42">
        <f t="shared" si="28"/>
        <v>0</v>
      </c>
      <c r="Q905" s="2" t="str">
        <f>IF(PG!D905="","",PG!D905)</f>
        <v/>
      </c>
      <c r="R905" s="2"/>
      <c r="S905" s="2" t="str">
        <f>IF(PI_For!C905="","",PI_For!C905)</f>
        <v/>
      </c>
    </row>
    <row r="906" spans="2:19" ht="35.1" customHeight="1" thickTop="1" thickBot="1">
      <c r="B906" s="76" t="str">
        <f t="shared" si="29"/>
        <v/>
      </c>
      <c r="C906" s="35"/>
      <c r="D906" s="12"/>
      <c r="E906" s="12"/>
      <c r="F906" s="82"/>
      <c r="G906" s="36"/>
      <c r="H906" s="33"/>
      <c r="I906" s="12"/>
      <c r="J906" s="67"/>
      <c r="K906" s="43" t="str">
        <f>IFERROR(VLOOKUP(D906,PG!$D$7:$N$1006,11,FALSE),"")</f>
        <v/>
      </c>
      <c r="L906" s="42">
        <f t="shared" si="28"/>
        <v>0</v>
      </c>
      <c r="Q906" s="2" t="str">
        <f>IF(PG!D906="","",PG!D906)</f>
        <v/>
      </c>
      <c r="R906" s="2"/>
      <c r="S906" s="2" t="str">
        <f>IF(PI_For!C906="","",PI_For!C906)</f>
        <v/>
      </c>
    </row>
    <row r="907" spans="2:19" ht="35.1" customHeight="1" thickTop="1" thickBot="1">
      <c r="B907" s="76" t="str">
        <f t="shared" si="29"/>
        <v/>
      </c>
      <c r="C907" s="35"/>
      <c r="D907" s="12"/>
      <c r="E907" s="12"/>
      <c r="F907" s="82"/>
      <c r="G907" s="36"/>
      <c r="H907" s="33"/>
      <c r="I907" s="12"/>
      <c r="J907" s="67"/>
      <c r="K907" s="43" t="str">
        <f>IFERROR(VLOOKUP(D907,PG!$D$7:$N$1006,11,FALSE),"")</f>
        <v/>
      </c>
      <c r="L907" s="42">
        <f t="shared" si="28"/>
        <v>0</v>
      </c>
      <c r="Q907" s="2" t="str">
        <f>IF(PG!D907="","",PG!D907)</f>
        <v/>
      </c>
      <c r="R907" s="2"/>
      <c r="S907" s="2" t="str">
        <f>IF(PI_For!C907="","",PI_For!C907)</f>
        <v/>
      </c>
    </row>
    <row r="908" spans="2:19" ht="35.1" customHeight="1" thickTop="1" thickBot="1">
      <c r="B908" s="76" t="str">
        <f t="shared" si="29"/>
        <v/>
      </c>
      <c r="C908" s="35"/>
      <c r="D908" s="12"/>
      <c r="E908" s="12"/>
      <c r="F908" s="82"/>
      <c r="G908" s="36"/>
      <c r="H908" s="33"/>
      <c r="I908" s="12"/>
      <c r="J908" s="67"/>
      <c r="K908" s="43" t="str">
        <f>IFERROR(VLOOKUP(D908,PG!$D$7:$N$1006,11,FALSE),"")</f>
        <v/>
      </c>
      <c r="L908" s="42">
        <f t="shared" si="28"/>
        <v>0</v>
      </c>
      <c r="Q908" s="2" t="str">
        <f>IF(PG!D908="","",PG!D908)</f>
        <v/>
      </c>
      <c r="R908" s="2"/>
      <c r="S908" s="2" t="str">
        <f>IF(PI_For!C908="","",PI_For!C908)</f>
        <v/>
      </c>
    </row>
    <row r="909" spans="2:19" ht="35.1" customHeight="1" thickTop="1" thickBot="1">
      <c r="B909" s="76" t="str">
        <f t="shared" si="29"/>
        <v/>
      </c>
      <c r="C909" s="35"/>
      <c r="D909" s="12"/>
      <c r="E909" s="12"/>
      <c r="F909" s="82"/>
      <c r="G909" s="36"/>
      <c r="H909" s="33"/>
      <c r="I909" s="12"/>
      <c r="J909" s="67"/>
      <c r="K909" s="43" t="str">
        <f>IFERROR(VLOOKUP(D909,PG!$D$7:$N$1006,11,FALSE),"")</f>
        <v/>
      </c>
      <c r="L909" s="42">
        <f t="shared" si="28"/>
        <v>0</v>
      </c>
      <c r="Q909" s="2" t="str">
        <f>IF(PG!D909="","",PG!D909)</f>
        <v/>
      </c>
      <c r="R909" s="2"/>
      <c r="S909" s="2" t="str">
        <f>IF(PI_For!C909="","",PI_For!C909)</f>
        <v/>
      </c>
    </row>
    <row r="910" spans="2:19" ht="35.1" customHeight="1" thickTop="1" thickBot="1">
      <c r="B910" s="76" t="str">
        <f t="shared" si="29"/>
        <v/>
      </c>
      <c r="C910" s="35"/>
      <c r="D910" s="12"/>
      <c r="E910" s="12"/>
      <c r="F910" s="82"/>
      <c r="G910" s="36"/>
      <c r="H910" s="33"/>
      <c r="I910" s="12"/>
      <c r="J910" s="67"/>
      <c r="K910" s="43" t="str">
        <f>IFERROR(VLOOKUP(D910,PG!$D$7:$N$1006,11,FALSE),"")</f>
        <v/>
      </c>
      <c r="L910" s="42">
        <f t="shared" si="28"/>
        <v>0</v>
      </c>
      <c r="Q910" s="2" t="str">
        <f>IF(PG!D910="","",PG!D910)</f>
        <v/>
      </c>
      <c r="R910" s="2"/>
      <c r="S910" s="2" t="str">
        <f>IF(PI_For!C910="","",PI_For!C910)</f>
        <v/>
      </c>
    </row>
    <row r="911" spans="2:19" ht="35.1" customHeight="1" thickTop="1" thickBot="1">
      <c r="B911" s="76" t="str">
        <f t="shared" si="29"/>
        <v/>
      </c>
      <c r="C911" s="35"/>
      <c r="D911" s="12"/>
      <c r="E911" s="12"/>
      <c r="F911" s="82"/>
      <c r="G911" s="36"/>
      <c r="H911" s="33"/>
      <c r="I911" s="12"/>
      <c r="J911" s="67"/>
      <c r="K911" s="43" t="str">
        <f>IFERROR(VLOOKUP(D911,PG!$D$7:$N$1006,11,FALSE),"")</f>
        <v/>
      </c>
      <c r="L911" s="42">
        <f t="shared" si="28"/>
        <v>0</v>
      </c>
      <c r="Q911" s="2" t="str">
        <f>IF(PG!D911="","",PG!D911)</f>
        <v/>
      </c>
      <c r="R911" s="2"/>
      <c r="S911" s="2" t="str">
        <f>IF(PI_For!C911="","",PI_For!C911)</f>
        <v/>
      </c>
    </row>
    <row r="912" spans="2:19" ht="35.1" customHeight="1" thickTop="1" thickBot="1">
      <c r="B912" s="76" t="str">
        <f t="shared" si="29"/>
        <v/>
      </c>
      <c r="C912" s="35"/>
      <c r="D912" s="12"/>
      <c r="E912" s="12"/>
      <c r="F912" s="82"/>
      <c r="G912" s="36"/>
      <c r="H912" s="33"/>
      <c r="I912" s="12"/>
      <c r="J912" s="67"/>
      <c r="K912" s="43" t="str">
        <f>IFERROR(VLOOKUP(D912,PG!$D$7:$N$1006,11,FALSE),"")</f>
        <v/>
      </c>
      <c r="L912" s="42">
        <f t="shared" si="28"/>
        <v>0</v>
      </c>
      <c r="Q912" s="2" t="str">
        <f>IF(PG!D912="","",PG!D912)</f>
        <v/>
      </c>
      <c r="R912" s="2"/>
      <c r="S912" s="2" t="str">
        <f>IF(PI_For!C912="","",PI_For!C912)</f>
        <v/>
      </c>
    </row>
    <row r="913" spans="2:19" ht="35.1" customHeight="1" thickTop="1" thickBot="1">
      <c r="B913" s="76" t="str">
        <f t="shared" si="29"/>
        <v/>
      </c>
      <c r="C913" s="35"/>
      <c r="D913" s="12"/>
      <c r="E913" s="12"/>
      <c r="F913" s="82"/>
      <c r="G913" s="36"/>
      <c r="H913" s="33"/>
      <c r="I913" s="12"/>
      <c r="J913" s="67"/>
      <c r="K913" s="43" t="str">
        <f>IFERROR(VLOOKUP(D913,PG!$D$7:$N$1006,11,FALSE),"")</f>
        <v/>
      </c>
      <c r="L913" s="42">
        <f t="shared" si="28"/>
        <v>0</v>
      </c>
      <c r="Q913" s="2" t="str">
        <f>IF(PG!D913="","",PG!D913)</f>
        <v/>
      </c>
      <c r="R913" s="2"/>
      <c r="S913" s="2" t="str">
        <f>IF(PI_For!C913="","",PI_For!C913)</f>
        <v/>
      </c>
    </row>
    <row r="914" spans="2:19" ht="35.1" customHeight="1" thickTop="1" thickBot="1">
      <c r="B914" s="76" t="str">
        <f t="shared" si="29"/>
        <v/>
      </c>
      <c r="C914" s="35"/>
      <c r="D914" s="12"/>
      <c r="E914" s="12"/>
      <c r="F914" s="82"/>
      <c r="G914" s="36"/>
      <c r="H914" s="33"/>
      <c r="I914" s="12"/>
      <c r="J914" s="67"/>
      <c r="K914" s="43" t="str">
        <f>IFERROR(VLOOKUP(D914,PG!$D$7:$N$1006,11,FALSE),"")</f>
        <v/>
      </c>
      <c r="L914" s="42">
        <f t="shared" ref="L914:L977" si="30">IFERROR(G914*H914,0)</f>
        <v>0</v>
      </c>
      <c r="Q914" s="2" t="str">
        <f>IF(PG!D914="","",PG!D914)</f>
        <v/>
      </c>
      <c r="R914" s="2"/>
      <c r="S914" s="2" t="str">
        <f>IF(PI_For!C914="","",PI_For!C914)</f>
        <v/>
      </c>
    </row>
    <row r="915" spans="2:19" ht="35.1" customHeight="1" thickTop="1" thickBot="1">
      <c r="B915" s="76" t="str">
        <f t="shared" si="29"/>
        <v/>
      </c>
      <c r="C915" s="35"/>
      <c r="D915" s="12"/>
      <c r="E915" s="12"/>
      <c r="F915" s="82"/>
      <c r="G915" s="36"/>
      <c r="H915" s="33"/>
      <c r="I915" s="12"/>
      <c r="J915" s="67"/>
      <c r="K915" s="43" t="str">
        <f>IFERROR(VLOOKUP(D915,PG!$D$7:$N$1006,11,FALSE),"")</f>
        <v/>
      </c>
      <c r="L915" s="42">
        <f t="shared" si="30"/>
        <v>0</v>
      </c>
      <c r="Q915" s="2" t="str">
        <f>IF(PG!D915="","",PG!D915)</f>
        <v/>
      </c>
      <c r="R915" s="2"/>
      <c r="S915" s="2" t="str">
        <f>IF(PI_For!C915="","",PI_For!C915)</f>
        <v/>
      </c>
    </row>
    <row r="916" spans="2:19" ht="35.1" customHeight="1" thickTop="1" thickBot="1">
      <c r="B916" s="76" t="str">
        <f t="shared" si="29"/>
        <v/>
      </c>
      <c r="C916" s="35"/>
      <c r="D916" s="12"/>
      <c r="E916" s="12"/>
      <c r="F916" s="82"/>
      <c r="G916" s="36"/>
      <c r="H916" s="33"/>
      <c r="I916" s="12"/>
      <c r="J916" s="67"/>
      <c r="K916" s="43" t="str">
        <f>IFERROR(VLOOKUP(D916,PG!$D$7:$N$1006,11,FALSE),"")</f>
        <v/>
      </c>
      <c r="L916" s="42">
        <f t="shared" si="30"/>
        <v>0</v>
      </c>
      <c r="Q916" s="2" t="str">
        <f>IF(PG!D916="","",PG!D916)</f>
        <v/>
      </c>
      <c r="R916" s="2"/>
      <c r="S916" s="2" t="str">
        <f>IF(PI_For!C916="","",PI_For!C916)</f>
        <v/>
      </c>
    </row>
    <row r="917" spans="2:19" ht="35.1" customHeight="1" thickTop="1" thickBot="1">
      <c r="B917" s="76" t="str">
        <f t="shared" si="29"/>
        <v/>
      </c>
      <c r="C917" s="35"/>
      <c r="D917" s="12"/>
      <c r="E917" s="12"/>
      <c r="F917" s="82"/>
      <c r="G917" s="36"/>
      <c r="H917" s="33"/>
      <c r="I917" s="12"/>
      <c r="J917" s="67"/>
      <c r="K917" s="43" t="str">
        <f>IFERROR(VLOOKUP(D917,PG!$D$7:$N$1006,11,FALSE),"")</f>
        <v/>
      </c>
      <c r="L917" s="42">
        <f t="shared" si="30"/>
        <v>0</v>
      </c>
      <c r="Q917" s="2" t="str">
        <f>IF(PG!D917="","",PG!D917)</f>
        <v/>
      </c>
      <c r="R917" s="2"/>
      <c r="S917" s="2" t="str">
        <f>IF(PI_For!C917="","",PI_For!C917)</f>
        <v/>
      </c>
    </row>
    <row r="918" spans="2:19" ht="35.1" customHeight="1" thickTop="1" thickBot="1">
      <c r="B918" s="76" t="str">
        <f t="shared" si="29"/>
        <v/>
      </c>
      <c r="C918" s="35"/>
      <c r="D918" s="12"/>
      <c r="E918" s="12"/>
      <c r="F918" s="82"/>
      <c r="G918" s="36"/>
      <c r="H918" s="33"/>
      <c r="I918" s="12"/>
      <c r="J918" s="67"/>
      <c r="K918" s="43" t="str">
        <f>IFERROR(VLOOKUP(D918,PG!$D$7:$N$1006,11,FALSE),"")</f>
        <v/>
      </c>
      <c r="L918" s="42">
        <f t="shared" si="30"/>
        <v>0</v>
      </c>
      <c r="Q918" s="2" t="str">
        <f>IF(PG!D918="","",PG!D918)</f>
        <v/>
      </c>
      <c r="R918" s="2"/>
      <c r="S918" s="2" t="str">
        <f>IF(PI_For!C918="","",PI_For!C918)</f>
        <v/>
      </c>
    </row>
    <row r="919" spans="2:19" ht="35.1" customHeight="1" thickTop="1" thickBot="1">
      <c r="B919" s="76" t="str">
        <f t="shared" si="29"/>
        <v/>
      </c>
      <c r="C919" s="35"/>
      <c r="D919" s="12"/>
      <c r="E919" s="12"/>
      <c r="F919" s="82"/>
      <c r="G919" s="36"/>
      <c r="H919" s="33"/>
      <c r="I919" s="12"/>
      <c r="J919" s="67"/>
      <c r="K919" s="43" t="str">
        <f>IFERROR(VLOOKUP(D919,PG!$D$7:$N$1006,11,FALSE),"")</f>
        <v/>
      </c>
      <c r="L919" s="42">
        <f t="shared" si="30"/>
        <v>0</v>
      </c>
      <c r="Q919" s="2" t="str">
        <f>IF(PG!D919="","",PG!D919)</f>
        <v/>
      </c>
      <c r="R919" s="2"/>
      <c r="S919" s="2" t="str">
        <f>IF(PI_For!C919="","",PI_For!C919)</f>
        <v/>
      </c>
    </row>
    <row r="920" spans="2:19" ht="35.1" customHeight="1" thickTop="1" thickBot="1">
      <c r="B920" s="76" t="str">
        <f t="shared" si="29"/>
        <v/>
      </c>
      <c r="C920" s="35"/>
      <c r="D920" s="12"/>
      <c r="E920" s="12"/>
      <c r="F920" s="82"/>
      <c r="G920" s="36"/>
      <c r="H920" s="33"/>
      <c r="I920" s="12"/>
      <c r="J920" s="67"/>
      <c r="K920" s="43" t="str">
        <f>IFERROR(VLOOKUP(D920,PG!$D$7:$N$1006,11,FALSE),"")</f>
        <v/>
      </c>
      <c r="L920" s="42">
        <f t="shared" si="30"/>
        <v>0</v>
      </c>
      <c r="Q920" s="2" t="str">
        <f>IF(PG!D920="","",PG!D920)</f>
        <v/>
      </c>
      <c r="R920" s="2"/>
      <c r="S920" s="2" t="str">
        <f>IF(PI_For!C920="","",PI_For!C920)</f>
        <v/>
      </c>
    </row>
    <row r="921" spans="2:19" ht="35.1" customHeight="1" thickTop="1" thickBot="1">
      <c r="B921" s="76" t="str">
        <f t="shared" si="29"/>
        <v/>
      </c>
      <c r="C921" s="35"/>
      <c r="D921" s="12"/>
      <c r="E921" s="12"/>
      <c r="F921" s="82"/>
      <c r="G921" s="36"/>
      <c r="H921" s="33"/>
      <c r="I921" s="12"/>
      <c r="J921" s="67"/>
      <c r="K921" s="43" t="str">
        <f>IFERROR(VLOOKUP(D921,PG!$D$7:$N$1006,11,FALSE),"")</f>
        <v/>
      </c>
      <c r="L921" s="42">
        <f t="shared" si="30"/>
        <v>0</v>
      </c>
      <c r="Q921" s="2" t="str">
        <f>IF(PG!D921="","",PG!D921)</f>
        <v/>
      </c>
      <c r="R921" s="2"/>
      <c r="S921" s="2" t="str">
        <f>IF(PI_For!C921="","",PI_For!C921)</f>
        <v/>
      </c>
    </row>
    <row r="922" spans="2:19" ht="35.1" customHeight="1" thickTop="1" thickBot="1">
      <c r="B922" s="76" t="str">
        <f t="shared" si="29"/>
        <v/>
      </c>
      <c r="C922" s="35"/>
      <c r="D922" s="12"/>
      <c r="E922" s="12"/>
      <c r="F922" s="82"/>
      <c r="G922" s="36"/>
      <c r="H922" s="33"/>
      <c r="I922" s="12"/>
      <c r="J922" s="67"/>
      <c r="K922" s="43" t="str">
        <f>IFERROR(VLOOKUP(D922,PG!$D$7:$N$1006,11,FALSE),"")</f>
        <v/>
      </c>
      <c r="L922" s="42">
        <f t="shared" si="30"/>
        <v>0</v>
      </c>
      <c r="Q922" s="2" t="str">
        <f>IF(PG!D922="","",PG!D922)</f>
        <v/>
      </c>
      <c r="R922" s="2"/>
      <c r="S922" s="2" t="str">
        <f>IF(PI_For!C922="","",PI_For!C922)</f>
        <v/>
      </c>
    </row>
    <row r="923" spans="2:19" ht="35.1" customHeight="1" thickTop="1" thickBot="1">
      <c r="B923" s="76" t="str">
        <f t="shared" si="29"/>
        <v/>
      </c>
      <c r="C923" s="35"/>
      <c r="D923" s="12"/>
      <c r="E923" s="12"/>
      <c r="F923" s="82"/>
      <c r="G923" s="36"/>
      <c r="H923" s="33"/>
      <c r="I923" s="12"/>
      <c r="J923" s="67"/>
      <c r="K923" s="43" t="str">
        <f>IFERROR(VLOOKUP(D923,PG!$D$7:$N$1006,11,FALSE),"")</f>
        <v/>
      </c>
      <c r="L923" s="42">
        <f t="shared" si="30"/>
        <v>0</v>
      </c>
      <c r="Q923" s="2" t="str">
        <f>IF(PG!D923="","",PG!D923)</f>
        <v/>
      </c>
      <c r="R923" s="2"/>
      <c r="S923" s="2" t="str">
        <f>IF(PI_For!C923="","",PI_For!C923)</f>
        <v/>
      </c>
    </row>
    <row r="924" spans="2:19" ht="35.1" customHeight="1" thickTop="1" thickBot="1">
      <c r="B924" s="76" t="str">
        <f t="shared" si="29"/>
        <v/>
      </c>
      <c r="C924" s="35"/>
      <c r="D924" s="12"/>
      <c r="E924" s="12"/>
      <c r="F924" s="82"/>
      <c r="G924" s="36"/>
      <c r="H924" s="33"/>
      <c r="I924" s="12"/>
      <c r="J924" s="67"/>
      <c r="K924" s="43" t="str">
        <f>IFERROR(VLOOKUP(D924,PG!$D$7:$N$1006,11,FALSE),"")</f>
        <v/>
      </c>
      <c r="L924" s="42">
        <f t="shared" si="30"/>
        <v>0</v>
      </c>
      <c r="Q924" s="2" t="str">
        <f>IF(PG!D924="","",PG!D924)</f>
        <v/>
      </c>
      <c r="R924" s="2"/>
      <c r="S924" s="2" t="str">
        <f>IF(PI_For!C924="","",PI_For!C924)</f>
        <v/>
      </c>
    </row>
    <row r="925" spans="2:19" ht="35.1" customHeight="1" thickTop="1" thickBot="1">
      <c r="B925" s="76" t="str">
        <f t="shared" si="29"/>
        <v/>
      </c>
      <c r="C925" s="35"/>
      <c r="D925" s="12"/>
      <c r="E925" s="12"/>
      <c r="F925" s="82"/>
      <c r="G925" s="36"/>
      <c r="H925" s="33"/>
      <c r="I925" s="12"/>
      <c r="J925" s="67"/>
      <c r="K925" s="43" t="str">
        <f>IFERROR(VLOOKUP(D925,PG!$D$7:$N$1006,11,FALSE),"")</f>
        <v/>
      </c>
      <c r="L925" s="42">
        <f t="shared" si="30"/>
        <v>0</v>
      </c>
      <c r="Q925" s="2" t="str">
        <f>IF(PG!D925="","",PG!D925)</f>
        <v/>
      </c>
      <c r="R925" s="2"/>
      <c r="S925" s="2" t="str">
        <f>IF(PI_For!C925="","",PI_For!C925)</f>
        <v/>
      </c>
    </row>
    <row r="926" spans="2:19" ht="35.1" customHeight="1" thickTop="1" thickBot="1">
      <c r="B926" s="76" t="str">
        <f t="shared" si="29"/>
        <v/>
      </c>
      <c r="C926" s="35"/>
      <c r="D926" s="12"/>
      <c r="E926" s="12"/>
      <c r="F926" s="82"/>
      <c r="G926" s="36"/>
      <c r="H926" s="33"/>
      <c r="I926" s="12"/>
      <c r="J926" s="67"/>
      <c r="K926" s="43" t="str">
        <f>IFERROR(VLOOKUP(D926,PG!$D$7:$N$1006,11,FALSE),"")</f>
        <v/>
      </c>
      <c r="L926" s="42">
        <f t="shared" si="30"/>
        <v>0</v>
      </c>
      <c r="Q926" s="2" t="str">
        <f>IF(PG!D926="","",PG!D926)</f>
        <v/>
      </c>
      <c r="R926" s="2"/>
      <c r="S926" s="2" t="str">
        <f>IF(PI_For!C926="","",PI_For!C926)</f>
        <v/>
      </c>
    </row>
    <row r="927" spans="2:19" ht="35.1" customHeight="1" thickTop="1" thickBot="1">
      <c r="B927" s="76" t="str">
        <f t="shared" si="29"/>
        <v/>
      </c>
      <c r="C927" s="35"/>
      <c r="D927" s="12"/>
      <c r="E927" s="12"/>
      <c r="F927" s="82"/>
      <c r="G927" s="36"/>
      <c r="H927" s="33"/>
      <c r="I927" s="12"/>
      <c r="J927" s="67"/>
      <c r="K927" s="43" t="str">
        <f>IFERROR(VLOOKUP(D927,PG!$D$7:$N$1006,11,FALSE),"")</f>
        <v/>
      </c>
      <c r="L927" s="42">
        <f t="shared" si="30"/>
        <v>0</v>
      </c>
      <c r="Q927" s="2" t="str">
        <f>IF(PG!D927="","",PG!D927)</f>
        <v/>
      </c>
      <c r="R927" s="2"/>
      <c r="S927" s="2" t="str">
        <f>IF(PI_For!C927="","",PI_For!C927)</f>
        <v/>
      </c>
    </row>
    <row r="928" spans="2:19" ht="35.1" customHeight="1" thickTop="1" thickBot="1">
      <c r="B928" s="76" t="str">
        <f t="shared" si="29"/>
        <v/>
      </c>
      <c r="C928" s="35"/>
      <c r="D928" s="12"/>
      <c r="E928" s="12"/>
      <c r="F928" s="82"/>
      <c r="G928" s="36"/>
      <c r="H928" s="33"/>
      <c r="I928" s="12"/>
      <c r="J928" s="67"/>
      <c r="K928" s="43" t="str">
        <f>IFERROR(VLOOKUP(D928,PG!$D$7:$N$1006,11,FALSE),"")</f>
        <v/>
      </c>
      <c r="L928" s="42">
        <f t="shared" si="30"/>
        <v>0</v>
      </c>
      <c r="Q928" s="2" t="str">
        <f>IF(PG!D928="","",PG!D928)</f>
        <v/>
      </c>
      <c r="R928" s="2"/>
      <c r="S928" s="2" t="str">
        <f>IF(PI_For!C928="","",PI_For!C928)</f>
        <v/>
      </c>
    </row>
    <row r="929" spans="2:19" ht="35.1" customHeight="1" thickTop="1" thickBot="1">
      <c r="B929" s="76" t="str">
        <f t="shared" si="29"/>
        <v/>
      </c>
      <c r="C929" s="35"/>
      <c r="D929" s="12"/>
      <c r="E929" s="12"/>
      <c r="F929" s="82"/>
      <c r="G929" s="36"/>
      <c r="H929" s="33"/>
      <c r="I929" s="12"/>
      <c r="J929" s="67"/>
      <c r="K929" s="43" t="str">
        <f>IFERROR(VLOOKUP(D929,PG!$D$7:$N$1006,11,FALSE),"")</f>
        <v/>
      </c>
      <c r="L929" s="42">
        <f t="shared" si="30"/>
        <v>0</v>
      </c>
      <c r="Q929" s="2" t="str">
        <f>IF(PG!D929="","",PG!D929)</f>
        <v/>
      </c>
      <c r="R929" s="2"/>
      <c r="S929" s="2" t="str">
        <f>IF(PI_For!C929="","",PI_For!C929)</f>
        <v/>
      </c>
    </row>
    <row r="930" spans="2:19" ht="35.1" customHeight="1" thickTop="1" thickBot="1">
      <c r="B930" s="76" t="str">
        <f t="shared" si="29"/>
        <v/>
      </c>
      <c r="C930" s="35"/>
      <c r="D930" s="12"/>
      <c r="E930" s="12"/>
      <c r="F930" s="82"/>
      <c r="G930" s="36"/>
      <c r="H930" s="33"/>
      <c r="I930" s="12"/>
      <c r="J930" s="67"/>
      <c r="K930" s="43" t="str">
        <f>IFERROR(VLOOKUP(D930,PG!$D$7:$N$1006,11,FALSE),"")</f>
        <v/>
      </c>
      <c r="L930" s="42">
        <f t="shared" si="30"/>
        <v>0</v>
      </c>
      <c r="Q930" s="2" t="str">
        <f>IF(PG!D930="","",PG!D930)</f>
        <v/>
      </c>
      <c r="R930" s="2"/>
      <c r="S930" s="2" t="str">
        <f>IF(PI_For!C930="","",PI_For!C930)</f>
        <v/>
      </c>
    </row>
    <row r="931" spans="2:19" ht="35.1" customHeight="1" thickTop="1" thickBot="1">
      <c r="B931" s="76" t="str">
        <f t="shared" si="29"/>
        <v/>
      </c>
      <c r="C931" s="35"/>
      <c r="D931" s="12"/>
      <c r="E931" s="12"/>
      <c r="F931" s="82"/>
      <c r="G931" s="36"/>
      <c r="H931" s="33"/>
      <c r="I931" s="12"/>
      <c r="J931" s="67"/>
      <c r="K931" s="43" t="str">
        <f>IFERROR(VLOOKUP(D931,PG!$D$7:$N$1006,11,FALSE),"")</f>
        <v/>
      </c>
      <c r="L931" s="42">
        <f t="shared" si="30"/>
        <v>0</v>
      </c>
      <c r="Q931" s="2" t="str">
        <f>IF(PG!D931="","",PG!D931)</f>
        <v/>
      </c>
      <c r="R931" s="2"/>
      <c r="S931" s="2" t="str">
        <f>IF(PI_For!C931="","",PI_For!C931)</f>
        <v/>
      </c>
    </row>
    <row r="932" spans="2:19" ht="35.1" customHeight="1" thickTop="1" thickBot="1">
      <c r="B932" s="76" t="str">
        <f t="shared" si="29"/>
        <v/>
      </c>
      <c r="C932" s="35"/>
      <c r="D932" s="12"/>
      <c r="E932" s="12"/>
      <c r="F932" s="82"/>
      <c r="G932" s="36"/>
      <c r="H932" s="33"/>
      <c r="I932" s="12"/>
      <c r="J932" s="67"/>
      <c r="K932" s="43" t="str">
        <f>IFERROR(VLOOKUP(D932,PG!$D$7:$N$1006,11,FALSE),"")</f>
        <v/>
      </c>
      <c r="L932" s="42">
        <f t="shared" si="30"/>
        <v>0</v>
      </c>
      <c r="Q932" s="2" t="str">
        <f>IF(PG!D932="","",PG!D932)</f>
        <v/>
      </c>
      <c r="R932" s="2"/>
      <c r="S932" s="2" t="str">
        <f>IF(PI_For!C932="","",PI_For!C932)</f>
        <v/>
      </c>
    </row>
    <row r="933" spans="2:19" ht="35.1" customHeight="1" thickTop="1" thickBot="1">
      <c r="B933" s="76" t="str">
        <f t="shared" si="29"/>
        <v/>
      </c>
      <c r="C933" s="35"/>
      <c r="D933" s="12"/>
      <c r="E933" s="12"/>
      <c r="F933" s="82"/>
      <c r="G933" s="36"/>
      <c r="H933" s="33"/>
      <c r="I933" s="12"/>
      <c r="J933" s="67"/>
      <c r="K933" s="43" t="str">
        <f>IFERROR(VLOOKUP(D933,PG!$D$7:$N$1006,11,FALSE),"")</f>
        <v/>
      </c>
      <c r="L933" s="42">
        <f t="shared" si="30"/>
        <v>0</v>
      </c>
      <c r="Q933" s="2" t="str">
        <f>IF(PG!D933="","",PG!D933)</f>
        <v/>
      </c>
      <c r="R933" s="2"/>
      <c r="S933" s="2" t="str">
        <f>IF(PI_For!C933="","",PI_For!C933)</f>
        <v/>
      </c>
    </row>
    <row r="934" spans="2:19" ht="35.1" customHeight="1" thickTop="1" thickBot="1">
      <c r="B934" s="76" t="str">
        <f t="shared" si="29"/>
        <v/>
      </c>
      <c r="C934" s="35"/>
      <c r="D934" s="12"/>
      <c r="E934" s="12"/>
      <c r="F934" s="82"/>
      <c r="G934" s="36"/>
      <c r="H934" s="33"/>
      <c r="I934" s="12"/>
      <c r="J934" s="67"/>
      <c r="K934" s="43" t="str">
        <f>IFERROR(VLOOKUP(D934,PG!$D$7:$N$1006,11,FALSE),"")</f>
        <v/>
      </c>
      <c r="L934" s="42">
        <f t="shared" si="30"/>
        <v>0</v>
      </c>
      <c r="Q934" s="2" t="str">
        <f>IF(PG!D934="","",PG!D934)</f>
        <v/>
      </c>
      <c r="R934" s="2"/>
      <c r="S934" s="2" t="str">
        <f>IF(PI_For!C934="","",PI_For!C934)</f>
        <v/>
      </c>
    </row>
    <row r="935" spans="2:19" ht="35.1" customHeight="1" thickTop="1" thickBot="1">
      <c r="B935" s="76" t="str">
        <f t="shared" si="29"/>
        <v/>
      </c>
      <c r="C935" s="35"/>
      <c r="D935" s="12"/>
      <c r="E935" s="12"/>
      <c r="F935" s="82"/>
      <c r="G935" s="36"/>
      <c r="H935" s="33"/>
      <c r="I935" s="12"/>
      <c r="J935" s="67"/>
      <c r="K935" s="43" t="str">
        <f>IFERROR(VLOOKUP(D935,PG!$D$7:$N$1006,11,FALSE),"")</f>
        <v/>
      </c>
      <c r="L935" s="42">
        <f t="shared" si="30"/>
        <v>0</v>
      </c>
      <c r="Q935" s="2" t="str">
        <f>IF(PG!D935="","",PG!D935)</f>
        <v/>
      </c>
      <c r="R935" s="2"/>
      <c r="S935" s="2" t="str">
        <f>IF(PI_For!C935="","",PI_For!C935)</f>
        <v/>
      </c>
    </row>
    <row r="936" spans="2:19" ht="35.1" customHeight="1" thickTop="1" thickBot="1">
      <c r="B936" s="76" t="str">
        <f t="shared" si="29"/>
        <v/>
      </c>
      <c r="C936" s="35"/>
      <c r="D936" s="12"/>
      <c r="E936" s="12"/>
      <c r="F936" s="82"/>
      <c r="G936" s="36"/>
      <c r="H936" s="33"/>
      <c r="I936" s="12"/>
      <c r="J936" s="67"/>
      <c r="K936" s="43" t="str">
        <f>IFERROR(VLOOKUP(D936,PG!$D$7:$N$1006,11,FALSE),"")</f>
        <v/>
      </c>
      <c r="L936" s="42">
        <f t="shared" si="30"/>
        <v>0</v>
      </c>
      <c r="Q936" s="2" t="str">
        <f>IF(PG!D936="","",PG!D936)</f>
        <v/>
      </c>
      <c r="R936" s="2"/>
      <c r="S936" s="2" t="str">
        <f>IF(PI_For!C936="","",PI_For!C936)</f>
        <v/>
      </c>
    </row>
    <row r="937" spans="2:19" ht="35.1" customHeight="1" thickTop="1" thickBot="1">
      <c r="B937" s="76" t="str">
        <f t="shared" si="29"/>
        <v/>
      </c>
      <c r="C937" s="35"/>
      <c r="D937" s="12"/>
      <c r="E937" s="12"/>
      <c r="F937" s="82"/>
      <c r="G937" s="36"/>
      <c r="H937" s="33"/>
      <c r="I937" s="12"/>
      <c r="J937" s="67"/>
      <c r="K937" s="43" t="str">
        <f>IFERROR(VLOOKUP(D937,PG!$D$7:$N$1006,11,FALSE),"")</f>
        <v/>
      </c>
      <c r="L937" s="42">
        <f t="shared" si="30"/>
        <v>0</v>
      </c>
      <c r="Q937" s="2" t="str">
        <f>IF(PG!D937="","",PG!D937)</f>
        <v/>
      </c>
      <c r="R937" s="2"/>
      <c r="S937" s="2" t="str">
        <f>IF(PI_For!C937="","",PI_For!C937)</f>
        <v/>
      </c>
    </row>
    <row r="938" spans="2:19" ht="35.1" customHeight="1" thickTop="1" thickBot="1">
      <c r="B938" s="76" t="str">
        <f t="shared" si="29"/>
        <v/>
      </c>
      <c r="C938" s="35"/>
      <c r="D938" s="12"/>
      <c r="E938" s="12"/>
      <c r="F938" s="82"/>
      <c r="G938" s="36"/>
      <c r="H938" s="33"/>
      <c r="I938" s="12"/>
      <c r="J938" s="67"/>
      <c r="K938" s="43" t="str">
        <f>IFERROR(VLOOKUP(D938,PG!$D$7:$N$1006,11,FALSE),"")</f>
        <v/>
      </c>
      <c r="L938" s="42">
        <f t="shared" si="30"/>
        <v>0</v>
      </c>
      <c r="Q938" s="2" t="str">
        <f>IF(PG!D938="","",PG!D938)</f>
        <v/>
      </c>
      <c r="R938" s="2"/>
      <c r="S938" s="2" t="str">
        <f>IF(PI_For!C938="","",PI_For!C938)</f>
        <v/>
      </c>
    </row>
    <row r="939" spans="2:19" ht="35.1" customHeight="1" thickTop="1" thickBot="1">
      <c r="B939" s="76" t="str">
        <f t="shared" si="29"/>
        <v/>
      </c>
      <c r="C939" s="35"/>
      <c r="D939" s="12"/>
      <c r="E939" s="12"/>
      <c r="F939" s="82"/>
      <c r="G939" s="36"/>
      <c r="H939" s="33"/>
      <c r="I939" s="12"/>
      <c r="J939" s="67"/>
      <c r="K939" s="43" t="str">
        <f>IFERROR(VLOOKUP(D939,PG!$D$7:$N$1006,11,FALSE),"")</f>
        <v/>
      </c>
      <c r="L939" s="42">
        <f t="shared" si="30"/>
        <v>0</v>
      </c>
      <c r="Q939" s="2" t="str">
        <f>IF(PG!D939="","",PG!D939)</f>
        <v/>
      </c>
      <c r="R939" s="2"/>
      <c r="S939" s="2" t="str">
        <f>IF(PI_For!C939="","",PI_For!C939)</f>
        <v/>
      </c>
    </row>
    <row r="940" spans="2:19" ht="35.1" customHeight="1" thickTop="1" thickBot="1">
      <c r="B940" s="76" t="str">
        <f t="shared" si="29"/>
        <v/>
      </c>
      <c r="C940" s="35"/>
      <c r="D940" s="12"/>
      <c r="E940" s="12"/>
      <c r="F940" s="82"/>
      <c r="G940" s="36"/>
      <c r="H940" s="33"/>
      <c r="I940" s="12"/>
      <c r="J940" s="67"/>
      <c r="K940" s="43" t="str">
        <f>IFERROR(VLOOKUP(D940,PG!$D$7:$N$1006,11,FALSE),"")</f>
        <v/>
      </c>
      <c r="L940" s="42">
        <f t="shared" si="30"/>
        <v>0</v>
      </c>
      <c r="Q940" s="2" t="str">
        <f>IF(PG!D940="","",PG!D940)</f>
        <v/>
      </c>
      <c r="R940" s="2"/>
      <c r="S940" s="2" t="str">
        <f>IF(PI_For!C940="","",PI_For!C940)</f>
        <v/>
      </c>
    </row>
    <row r="941" spans="2:19" ht="35.1" customHeight="1" thickTop="1" thickBot="1">
      <c r="B941" s="76" t="str">
        <f t="shared" si="29"/>
        <v/>
      </c>
      <c r="C941" s="35"/>
      <c r="D941" s="12"/>
      <c r="E941" s="12"/>
      <c r="F941" s="82"/>
      <c r="G941" s="36"/>
      <c r="H941" s="33"/>
      <c r="I941" s="12"/>
      <c r="J941" s="67"/>
      <c r="K941" s="43" t="str">
        <f>IFERROR(VLOOKUP(D941,PG!$D$7:$N$1006,11,FALSE),"")</f>
        <v/>
      </c>
      <c r="L941" s="42">
        <f t="shared" si="30"/>
        <v>0</v>
      </c>
      <c r="Q941" s="2" t="str">
        <f>IF(PG!D941="","",PG!D941)</f>
        <v/>
      </c>
      <c r="R941" s="2"/>
      <c r="S941" s="2" t="str">
        <f>IF(PI_For!C941="","",PI_For!C941)</f>
        <v/>
      </c>
    </row>
    <row r="942" spans="2:19" ht="35.1" customHeight="1" thickTop="1" thickBot="1">
      <c r="B942" s="76" t="str">
        <f t="shared" si="29"/>
        <v/>
      </c>
      <c r="C942" s="35"/>
      <c r="D942" s="12"/>
      <c r="E942" s="12"/>
      <c r="F942" s="82"/>
      <c r="G942" s="36"/>
      <c r="H942" s="33"/>
      <c r="I942" s="12"/>
      <c r="J942" s="67"/>
      <c r="K942" s="43" t="str">
        <f>IFERROR(VLOOKUP(D942,PG!$D$7:$N$1006,11,FALSE),"")</f>
        <v/>
      </c>
      <c r="L942" s="42">
        <f t="shared" si="30"/>
        <v>0</v>
      </c>
      <c r="Q942" s="2" t="str">
        <f>IF(PG!D942="","",PG!D942)</f>
        <v/>
      </c>
      <c r="R942" s="2"/>
      <c r="S942" s="2" t="str">
        <f>IF(PI_For!C942="","",PI_For!C942)</f>
        <v/>
      </c>
    </row>
    <row r="943" spans="2:19" ht="35.1" customHeight="1" thickTop="1" thickBot="1">
      <c r="B943" s="76" t="str">
        <f t="shared" si="29"/>
        <v/>
      </c>
      <c r="C943" s="35"/>
      <c r="D943" s="12"/>
      <c r="E943" s="12"/>
      <c r="F943" s="82"/>
      <c r="G943" s="36"/>
      <c r="H943" s="33"/>
      <c r="I943" s="12"/>
      <c r="J943" s="67"/>
      <c r="K943" s="43" t="str">
        <f>IFERROR(VLOOKUP(D943,PG!$D$7:$N$1006,11,FALSE),"")</f>
        <v/>
      </c>
      <c r="L943" s="42">
        <f t="shared" si="30"/>
        <v>0</v>
      </c>
      <c r="Q943" s="2" t="str">
        <f>IF(PG!D943="","",PG!D943)</f>
        <v/>
      </c>
      <c r="R943" s="2"/>
      <c r="S943" s="2" t="str">
        <f>IF(PI_For!C943="","",PI_For!C943)</f>
        <v/>
      </c>
    </row>
    <row r="944" spans="2:19" ht="35.1" customHeight="1" thickTop="1" thickBot="1">
      <c r="B944" s="76" t="str">
        <f t="shared" si="29"/>
        <v/>
      </c>
      <c r="C944" s="35"/>
      <c r="D944" s="12"/>
      <c r="E944" s="12"/>
      <c r="F944" s="82"/>
      <c r="G944" s="36"/>
      <c r="H944" s="33"/>
      <c r="I944" s="12"/>
      <c r="J944" s="67"/>
      <c r="K944" s="43" t="str">
        <f>IFERROR(VLOOKUP(D944,PG!$D$7:$N$1006,11,FALSE),"")</f>
        <v/>
      </c>
      <c r="L944" s="42">
        <f t="shared" si="30"/>
        <v>0</v>
      </c>
      <c r="Q944" s="2" t="str">
        <f>IF(PG!D944="","",PG!D944)</f>
        <v/>
      </c>
      <c r="R944" s="2"/>
      <c r="S944" s="2" t="str">
        <f>IF(PI_For!C944="","",PI_For!C944)</f>
        <v/>
      </c>
    </row>
    <row r="945" spans="2:19" ht="35.1" customHeight="1" thickTop="1" thickBot="1">
      <c r="B945" s="76" t="str">
        <f t="shared" si="29"/>
        <v/>
      </c>
      <c r="C945" s="35"/>
      <c r="D945" s="12"/>
      <c r="E945" s="12"/>
      <c r="F945" s="82"/>
      <c r="G945" s="36"/>
      <c r="H945" s="33"/>
      <c r="I945" s="12"/>
      <c r="J945" s="67"/>
      <c r="K945" s="43" t="str">
        <f>IFERROR(VLOOKUP(D945,PG!$D$7:$N$1006,11,FALSE),"")</f>
        <v/>
      </c>
      <c r="L945" s="42">
        <f t="shared" si="30"/>
        <v>0</v>
      </c>
      <c r="Q945" s="2" t="str">
        <f>IF(PG!D945="","",PG!D945)</f>
        <v/>
      </c>
      <c r="R945" s="2"/>
      <c r="S945" s="2" t="str">
        <f>IF(PI_For!C945="","",PI_For!C945)</f>
        <v/>
      </c>
    </row>
    <row r="946" spans="2:19" ht="35.1" customHeight="1" thickTop="1" thickBot="1">
      <c r="B946" s="76" t="str">
        <f t="shared" si="29"/>
        <v/>
      </c>
      <c r="C946" s="35"/>
      <c r="D946" s="12"/>
      <c r="E946" s="12"/>
      <c r="F946" s="82"/>
      <c r="G946" s="36"/>
      <c r="H946" s="33"/>
      <c r="I946" s="12"/>
      <c r="J946" s="67"/>
      <c r="K946" s="43" t="str">
        <f>IFERROR(VLOOKUP(D946,PG!$D$7:$N$1006,11,FALSE),"")</f>
        <v/>
      </c>
      <c r="L946" s="42">
        <f t="shared" si="30"/>
        <v>0</v>
      </c>
      <c r="Q946" s="2" t="str">
        <f>IF(PG!D946="","",PG!D946)</f>
        <v/>
      </c>
      <c r="R946" s="2"/>
      <c r="S946" s="2" t="str">
        <f>IF(PI_For!C946="","",PI_For!C946)</f>
        <v/>
      </c>
    </row>
    <row r="947" spans="2:19" ht="35.1" customHeight="1" thickTop="1" thickBot="1">
      <c r="B947" s="76" t="str">
        <f t="shared" si="29"/>
        <v/>
      </c>
      <c r="C947" s="35"/>
      <c r="D947" s="12"/>
      <c r="E947" s="12"/>
      <c r="F947" s="82"/>
      <c r="G947" s="36"/>
      <c r="H947" s="33"/>
      <c r="I947" s="12"/>
      <c r="J947" s="67"/>
      <c r="K947" s="43" t="str">
        <f>IFERROR(VLOOKUP(D947,PG!$D$7:$N$1006,11,FALSE),"")</f>
        <v/>
      </c>
      <c r="L947" s="42">
        <f t="shared" si="30"/>
        <v>0</v>
      </c>
      <c r="Q947" s="2" t="str">
        <f>IF(PG!D947="","",PG!D947)</f>
        <v/>
      </c>
      <c r="R947" s="2"/>
      <c r="S947" s="2" t="str">
        <f>IF(PI_For!C947="","",PI_For!C947)</f>
        <v/>
      </c>
    </row>
    <row r="948" spans="2:19" ht="35.1" customHeight="1" thickTop="1" thickBot="1">
      <c r="B948" s="76" t="str">
        <f t="shared" si="29"/>
        <v/>
      </c>
      <c r="C948" s="35"/>
      <c r="D948" s="12"/>
      <c r="E948" s="12"/>
      <c r="F948" s="82"/>
      <c r="G948" s="36"/>
      <c r="H948" s="33"/>
      <c r="I948" s="12"/>
      <c r="J948" s="67"/>
      <c r="K948" s="43" t="str">
        <f>IFERROR(VLOOKUP(D948,PG!$D$7:$N$1006,11,FALSE),"")</f>
        <v/>
      </c>
      <c r="L948" s="42">
        <f t="shared" si="30"/>
        <v>0</v>
      </c>
      <c r="Q948" s="2" t="str">
        <f>IF(PG!D948="","",PG!D948)</f>
        <v/>
      </c>
      <c r="R948" s="2"/>
      <c r="S948" s="2" t="str">
        <f>IF(PI_For!C948="","",PI_For!C948)</f>
        <v/>
      </c>
    </row>
    <row r="949" spans="2:19" ht="35.1" customHeight="1" thickTop="1" thickBot="1">
      <c r="B949" s="76" t="str">
        <f t="shared" si="29"/>
        <v/>
      </c>
      <c r="C949" s="35"/>
      <c r="D949" s="12"/>
      <c r="E949" s="12"/>
      <c r="F949" s="82"/>
      <c r="G949" s="36"/>
      <c r="H949" s="33"/>
      <c r="I949" s="12"/>
      <c r="J949" s="67"/>
      <c r="K949" s="43" t="str">
        <f>IFERROR(VLOOKUP(D949,PG!$D$7:$N$1006,11,FALSE),"")</f>
        <v/>
      </c>
      <c r="L949" s="42">
        <f t="shared" si="30"/>
        <v>0</v>
      </c>
      <c r="Q949" s="2" t="str">
        <f>IF(PG!D949="","",PG!D949)</f>
        <v/>
      </c>
      <c r="R949" s="2"/>
      <c r="S949" s="2" t="str">
        <f>IF(PI_For!C949="","",PI_For!C949)</f>
        <v/>
      </c>
    </row>
    <row r="950" spans="2:19" ht="35.1" customHeight="1" thickTop="1" thickBot="1">
      <c r="B950" s="76" t="str">
        <f t="shared" si="29"/>
        <v/>
      </c>
      <c r="C950" s="35"/>
      <c r="D950" s="12"/>
      <c r="E950" s="12"/>
      <c r="F950" s="82"/>
      <c r="G950" s="36"/>
      <c r="H950" s="33"/>
      <c r="I950" s="12"/>
      <c r="J950" s="67"/>
      <c r="K950" s="43" t="str">
        <f>IFERROR(VLOOKUP(D950,PG!$D$7:$N$1006,11,FALSE),"")</f>
        <v/>
      </c>
      <c r="L950" s="42">
        <f t="shared" si="30"/>
        <v>0</v>
      </c>
      <c r="Q950" s="2" t="str">
        <f>IF(PG!D950="","",PG!D950)</f>
        <v/>
      </c>
      <c r="R950" s="2"/>
      <c r="S950" s="2" t="str">
        <f>IF(PI_For!C950="","",PI_For!C950)</f>
        <v/>
      </c>
    </row>
    <row r="951" spans="2:19" ht="35.1" customHeight="1" thickTop="1" thickBot="1">
      <c r="B951" s="76" t="str">
        <f t="shared" si="29"/>
        <v/>
      </c>
      <c r="C951" s="35"/>
      <c r="D951" s="12"/>
      <c r="E951" s="12"/>
      <c r="F951" s="82"/>
      <c r="G951" s="36"/>
      <c r="H951" s="33"/>
      <c r="I951" s="12"/>
      <c r="J951" s="67"/>
      <c r="K951" s="43" t="str">
        <f>IFERROR(VLOOKUP(D951,PG!$D$7:$N$1006,11,FALSE),"")</f>
        <v/>
      </c>
      <c r="L951" s="42">
        <f t="shared" si="30"/>
        <v>0</v>
      </c>
      <c r="Q951" s="2" t="str">
        <f>IF(PG!D951="","",PG!D951)</f>
        <v/>
      </c>
      <c r="R951" s="2"/>
      <c r="S951" s="2" t="str">
        <f>IF(PI_For!C951="","",PI_For!C951)</f>
        <v/>
      </c>
    </row>
    <row r="952" spans="2:19" ht="35.1" customHeight="1" thickTop="1" thickBot="1">
      <c r="B952" s="76" t="str">
        <f t="shared" si="29"/>
        <v/>
      </c>
      <c r="C952" s="35"/>
      <c r="D952" s="12"/>
      <c r="E952" s="12"/>
      <c r="F952" s="82"/>
      <c r="G952" s="36"/>
      <c r="H952" s="33"/>
      <c r="I952" s="12"/>
      <c r="J952" s="67"/>
      <c r="K952" s="43" t="str">
        <f>IFERROR(VLOOKUP(D952,PG!$D$7:$N$1006,11,FALSE),"")</f>
        <v/>
      </c>
      <c r="L952" s="42">
        <f t="shared" si="30"/>
        <v>0</v>
      </c>
      <c r="Q952" s="2" t="str">
        <f>IF(PG!D952="","",PG!D952)</f>
        <v/>
      </c>
      <c r="R952" s="2"/>
      <c r="S952" s="2" t="str">
        <f>IF(PI_For!C952="","",PI_For!C952)</f>
        <v/>
      </c>
    </row>
    <row r="953" spans="2:19" ht="35.1" customHeight="1" thickTop="1" thickBot="1">
      <c r="B953" s="76" t="str">
        <f t="shared" si="29"/>
        <v/>
      </c>
      <c r="C953" s="35"/>
      <c r="D953" s="12"/>
      <c r="E953" s="12"/>
      <c r="F953" s="82"/>
      <c r="G953" s="36"/>
      <c r="H953" s="33"/>
      <c r="I953" s="12"/>
      <c r="J953" s="67"/>
      <c r="K953" s="43" t="str">
        <f>IFERROR(VLOOKUP(D953,PG!$D$7:$N$1006,11,FALSE),"")</f>
        <v/>
      </c>
      <c r="L953" s="42">
        <f t="shared" si="30"/>
        <v>0</v>
      </c>
      <c r="Q953" s="2" t="str">
        <f>IF(PG!D953="","",PG!D953)</f>
        <v/>
      </c>
      <c r="R953" s="2"/>
      <c r="S953" s="2" t="str">
        <f>IF(PI_For!C953="","",PI_For!C953)</f>
        <v/>
      </c>
    </row>
    <row r="954" spans="2:19" ht="35.1" customHeight="1" thickTop="1" thickBot="1">
      <c r="B954" s="76" t="str">
        <f t="shared" si="29"/>
        <v/>
      </c>
      <c r="C954" s="35"/>
      <c r="D954" s="12"/>
      <c r="E954" s="12"/>
      <c r="F954" s="82"/>
      <c r="G954" s="36"/>
      <c r="H954" s="33"/>
      <c r="I954" s="12"/>
      <c r="J954" s="67"/>
      <c r="K954" s="43" t="str">
        <f>IFERROR(VLOOKUP(D954,PG!$D$7:$N$1006,11,FALSE),"")</f>
        <v/>
      </c>
      <c r="L954" s="42">
        <f t="shared" si="30"/>
        <v>0</v>
      </c>
      <c r="Q954" s="2" t="str">
        <f>IF(PG!D954="","",PG!D954)</f>
        <v/>
      </c>
      <c r="R954" s="2"/>
      <c r="S954" s="2" t="str">
        <f>IF(PI_For!C954="","",PI_For!C954)</f>
        <v/>
      </c>
    </row>
    <row r="955" spans="2:19" ht="35.1" customHeight="1" thickTop="1" thickBot="1">
      <c r="B955" s="76" t="str">
        <f t="shared" si="29"/>
        <v/>
      </c>
      <c r="C955" s="35"/>
      <c r="D955" s="12"/>
      <c r="E955" s="12"/>
      <c r="F955" s="82"/>
      <c r="G955" s="36"/>
      <c r="H955" s="33"/>
      <c r="I955" s="12"/>
      <c r="J955" s="67"/>
      <c r="K955" s="43" t="str">
        <f>IFERROR(VLOOKUP(D955,PG!$D$7:$N$1006,11,FALSE),"")</f>
        <v/>
      </c>
      <c r="L955" s="42">
        <f t="shared" si="30"/>
        <v>0</v>
      </c>
      <c r="Q955" s="2" t="str">
        <f>IF(PG!D955="","",PG!D955)</f>
        <v/>
      </c>
      <c r="R955" s="2"/>
      <c r="S955" s="2" t="str">
        <f>IF(PI_For!C955="","",PI_For!C955)</f>
        <v/>
      </c>
    </row>
    <row r="956" spans="2:19" ht="35.1" customHeight="1" thickTop="1" thickBot="1">
      <c r="B956" s="76" t="str">
        <f t="shared" si="29"/>
        <v/>
      </c>
      <c r="C956" s="35"/>
      <c r="D956" s="12"/>
      <c r="E956" s="12"/>
      <c r="F956" s="82"/>
      <c r="G956" s="36"/>
      <c r="H956" s="33"/>
      <c r="I956" s="12"/>
      <c r="J956" s="67"/>
      <c r="K956" s="43" t="str">
        <f>IFERROR(VLOOKUP(D956,PG!$D$7:$N$1006,11,FALSE),"")</f>
        <v/>
      </c>
      <c r="L956" s="42">
        <f t="shared" si="30"/>
        <v>0</v>
      </c>
      <c r="Q956" s="2" t="str">
        <f>IF(PG!D956="","",PG!D956)</f>
        <v/>
      </c>
      <c r="R956" s="2"/>
      <c r="S956" s="2" t="str">
        <f>IF(PI_For!C956="","",PI_For!C956)</f>
        <v/>
      </c>
    </row>
    <row r="957" spans="2:19" ht="35.1" customHeight="1" thickTop="1" thickBot="1">
      <c r="B957" s="76" t="str">
        <f t="shared" si="29"/>
        <v/>
      </c>
      <c r="C957" s="35"/>
      <c r="D957" s="12"/>
      <c r="E957" s="12"/>
      <c r="F957" s="82"/>
      <c r="G957" s="36"/>
      <c r="H957" s="33"/>
      <c r="I957" s="12"/>
      <c r="J957" s="67"/>
      <c r="K957" s="43" t="str">
        <f>IFERROR(VLOOKUP(D957,PG!$D$7:$N$1006,11,FALSE),"")</f>
        <v/>
      </c>
      <c r="L957" s="42">
        <f t="shared" si="30"/>
        <v>0</v>
      </c>
      <c r="Q957" s="2" t="str">
        <f>IF(PG!D957="","",PG!D957)</f>
        <v/>
      </c>
      <c r="R957" s="2"/>
      <c r="S957" s="2" t="str">
        <f>IF(PI_For!C957="","",PI_For!C957)</f>
        <v/>
      </c>
    </row>
    <row r="958" spans="2:19" ht="35.1" customHeight="1" thickTop="1" thickBot="1">
      <c r="B958" s="76" t="str">
        <f t="shared" si="29"/>
        <v/>
      </c>
      <c r="C958" s="35"/>
      <c r="D958" s="12"/>
      <c r="E958" s="12"/>
      <c r="F958" s="82"/>
      <c r="G958" s="36"/>
      <c r="H958" s="33"/>
      <c r="I958" s="12"/>
      <c r="J958" s="67"/>
      <c r="K958" s="43" t="str">
        <f>IFERROR(VLOOKUP(D958,PG!$D$7:$N$1006,11,FALSE),"")</f>
        <v/>
      </c>
      <c r="L958" s="42">
        <f t="shared" si="30"/>
        <v>0</v>
      </c>
      <c r="Q958" s="2" t="str">
        <f>IF(PG!D958="","",PG!D958)</f>
        <v/>
      </c>
      <c r="R958" s="2"/>
      <c r="S958" s="2" t="str">
        <f>IF(PI_For!C958="","",PI_For!C958)</f>
        <v/>
      </c>
    </row>
    <row r="959" spans="2:19" ht="35.1" customHeight="1" thickTop="1" thickBot="1">
      <c r="B959" s="76" t="str">
        <f t="shared" si="29"/>
        <v/>
      </c>
      <c r="C959" s="35"/>
      <c r="D959" s="12"/>
      <c r="E959" s="12"/>
      <c r="F959" s="82"/>
      <c r="G959" s="36"/>
      <c r="H959" s="33"/>
      <c r="I959" s="12"/>
      <c r="J959" s="67"/>
      <c r="K959" s="43" t="str">
        <f>IFERROR(VLOOKUP(D959,PG!$D$7:$N$1006,11,FALSE),"")</f>
        <v/>
      </c>
      <c r="L959" s="42">
        <f t="shared" si="30"/>
        <v>0</v>
      </c>
      <c r="Q959" s="2" t="str">
        <f>IF(PG!D959="","",PG!D959)</f>
        <v/>
      </c>
      <c r="R959" s="2"/>
      <c r="S959" s="2" t="str">
        <f>IF(PI_For!C959="","",PI_For!C959)</f>
        <v/>
      </c>
    </row>
    <row r="960" spans="2:19" ht="35.1" customHeight="1" thickTop="1" thickBot="1">
      <c r="B960" s="76" t="str">
        <f t="shared" si="29"/>
        <v/>
      </c>
      <c r="C960" s="35"/>
      <c r="D960" s="12"/>
      <c r="E960" s="12"/>
      <c r="F960" s="82"/>
      <c r="G960" s="36"/>
      <c r="H960" s="33"/>
      <c r="I960" s="12"/>
      <c r="J960" s="67"/>
      <c r="K960" s="43" t="str">
        <f>IFERROR(VLOOKUP(D960,PG!$D$7:$N$1006,11,FALSE),"")</f>
        <v/>
      </c>
      <c r="L960" s="42">
        <f t="shared" si="30"/>
        <v>0</v>
      </c>
      <c r="Q960" s="2" t="str">
        <f>IF(PG!D960="","",PG!D960)</f>
        <v/>
      </c>
      <c r="R960" s="2"/>
      <c r="S960" s="2" t="str">
        <f>IF(PI_For!C960="","",PI_For!C960)</f>
        <v/>
      </c>
    </row>
    <row r="961" spans="2:19" ht="35.1" customHeight="1" thickTop="1" thickBot="1">
      <c r="B961" s="76" t="str">
        <f t="shared" si="29"/>
        <v/>
      </c>
      <c r="C961" s="35"/>
      <c r="D961" s="12"/>
      <c r="E961" s="12"/>
      <c r="F961" s="82"/>
      <c r="G961" s="36"/>
      <c r="H961" s="33"/>
      <c r="I961" s="12"/>
      <c r="J961" s="67"/>
      <c r="K961" s="43" t="str">
        <f>IFERROR(VLOOKUP(D961,PG!$D$7:$N$1006,11,FALSE),"")</f>
        <v/>
      </c>
      <c r="L961" s="42">
        <f t="shared" si="30"/>
        <v>0</v>
      </c>
      <c r="Q961" s="2" t="str">
        <f>IF(PG!D961="","",PG!D961)</f>
        <v/>
      </c>
      <c r="R961" s="2"/>
      <c r="S961" s="2" t="str">
        <f>IF(PI_For!C961="","",PI_For!C961)</f>
        <v/>
      </c>
    </row>
    <row r="962" spans="2:19" ht="35.1" customHeight="1" thickTop="1" thickBot="1">
      <c r="B962" s="76" t="str">
        <f t="shared" si="29"/>
        <v/>
      </c>
      <c r="C962" s="35"/>
      <c r="D962" s="12"/>
      <c r="E962" s="12"/>
      <c r="F962" s="82"/>
      <c r="G962" s="36"/>
      <c r="H962" s="33"/>
      <c r="I962" s="12"/>
      <c r="J962" s="67"/>
      <c r="K962" s="43" t="str">
        <f>IFERROR(VLOOKUP(D962,PG!$D$7:$N$1006,11,FALSE),"")</f>
        <v/>
      </c>
      <c r="L962" s="42">
        <f t="shared" si="30"/>
        <v>0</v>
      </c>
      <c r="Q962" s="2" t="str">
        <f>IF(PG!D962="","",PG!D962)</f>
        <v/>
      </c>
      <c r="R962" s="2"/>
      <c r="S962" s="2" t="str">
        <f>IF(PI_For!C962="","",PI_For!C962)</f>
        <v/>
      </c>
    </row>
    <row r="963" spans="2:19" ht="35.1" customHeight="1" thickTop="1" thickBot="1">
      <c r="B963" s="76" t="str">
        <f t="shared" si="29"/>
        <v/>
      </c>
      <c r="C963" s="35"/>
      <c r="D963" s="12"/>
      <c r="E963" s="12"/>
      <c r="F963" s="82"/>
      <c r="G963" s="36"/>
      <c r="H963" s="33"/>
      <c r="I963" s="12"/>
      <c r="J963" s="67"/>
      <c r="K963" s="43" t="str">
        <f>IFERROR(VLOOKUP(D963,PG!$D$7:$N$1006,11,FALSE),"")</f>
        <v/>
      </c>
      <c r="L963" s="42">
        <f t="shared" si="30"/>
        <v>0</v>
      </c>
      <c r="Q963" s="2" t="str">
        <f>IF(PG!D963="","",PG!D963)</f>
        <v/>
      </c>
      <c r="R963" s="2"/>
      <c r="S963" s="2" t="str">
        <f>IF(PI_For!C963="","",PI_For!C963)</f>
        <v/>
      </c>
    </row>
    <row r="964" spans="2:19" ht="35.1" customHeight="1" thickTop="1" thickBot="1">
      <c r="B964" s="76" t="str">
        <f t="shared" si="29"/>
        <v/>
      </c>
      <c r="C964" s="35"/>
      <c r="D964" s="12"/>
      <c r="E964" s="12"/>
      <c r="F964" s="82"/>
      <c r="G964" s="36"/>
      <c r="H964" s="33"/>
      <c r="I964" s="12"/>
      <c r="J964" s="67"/>
      <c r="K964" s="43" t="str">
        <f>IFERROR(VLOOKUP(D964,PG!$D$7:$N$1006,11,FALSE),"")</f>
        <v/>
      </c>
      <c r="L964" s="42">
        <f t="shared" si="30"/>
        <v>0</v>
      </c>
      <c r="Q964" s="2" t="str">
        <f>IF(PG!D964="","",PG!D964)</f>
        <v/>
      </c>
      <c r="R964" s="2"/>
      <c r="S964" s="2" t="str">
        <f>IF(PI_For!C964="","",PI_For!C964)</f>
        <v/>
      </c>
    </row>
    <row r="965" spans="2:19" ht="35.1" customHeight="1" thickTop="1" thickBot="1">
      <c r="B965" s="76" t="str">
        <f t="shared" si="29"/>
        <v/>
      </c>
      <c r="C965" s="35"/>
      <c r="D965" s="12"/>
      <c r="E965" s="12"/>
      <c r="F965" s="82"/>
      <c r="G965" s="36"/>
      <c r="H965" s="33"/>
      <c r="I965" s="12"/>
      <c r="J965" s="67"/>
      <c r="K965" s="43" t="str">
        <f>IFERROR(VLOOKUP(D965,PG!$D$7:$N$1006,11,FALSE),"")</f>
        <v/>
      </c>
      <c r="L965" s="42">
        <f t="shared" si="30"/>
        <v>0</v>
      </c>
      <c r="Q965" s="2" t="str">
        <f>IF(PG!D965="","",PG!D965)</f>
        <v/>
      </c>
      <c r="R965" s="2"/>
      <c r="S965" s="2" t="str">
        <f>IF(PI_For!C965="","",PI_For!C965)</f>
        <v/>
      </c>
    </row>
    <row r="966" spans="2:19" ht="35.1" customHeight="1" thickTop="1" thickBot="1">
      <c r="B966" s="76" t="str">
        <f t="shared" si="29"/>
        <v/>
      </c>
      <c r="C966" s="35"/>
      <c r="D966" s="12"/>
      <c r="E966" s="12"/>
      <c r="F966" s="82"/>
      <c r="G966" s="36"/>
      <c r="H966" s="33"/>
      <c r="I966" s="12"/>
      <c r="J966" s="67"/>
      <c r="K966" s="43" t="str">
        <f>IFERROR(VLOOKUP(D966,PG!$D$7:$N$1006,11,FALSE),"")</f>
        <v/>
      </c>
      <c r="L966" s="42">
        <f t="shared" si="30"/>
        <v>0</v>
      </c>
      <c r="Q966" s="2" t="str">
        <f>IF(PG!D966="","",PG!D966)</f>
        <v/>
      </c>
      <c r="R966" s="2"/>
      <c r="S966" s="2" t="str">
        <f>IF(PI_For!C966="","",PI_For!C966)</f>
        <v/>
      </c>
    </row>
    <row r="967" spans="2:19" ht="35.1" customHeight="1" thickTop="1" thickBot="1">
      <c r="B967" s="76" t="str">
        <f t="shared" si="29"/>
        <v/>
      </c>
      <c r="C967" s="35"/>
      <c r="D967" s="12"/>
      <c r="E967" s="12"/>
      <c r="F967" s="82"/>
      <c r="G967" s="36"/>
      <c r="H967" s="33"/>
      <c r="I967" s="12"/>
      <c r="J967" s="67"/>
      <c r="K967" s="43" t="str">
        <f>IFERROR(VLOOKUP(D967,PG!$D$7:$N$1006,11,FALSE),"")</f>
        <v/>
      </c>
      <c r="L967" s="42">
        <f t="shared" si="30"/>
        <v>0</v>
      </c>
      <c r="Q967" s="2" t="str">
        <f>IF(PG!D967="","",PG!D967)</f>
        <v/>
      </c>
      <c r="R967" s="2"/>
      <c r="S967" s="2" t="str">
        <f>IF(PI_For!C967="","",PI_For!C967)</f>
        <v/>
      </c>
    </row>
    <row r="968" spans="2:19" ht="35.1" customHeight="1" thickTop="1" thickBot="1">
      <c r="B968" s="76" t="str">
        <f t="shared" ref="B968:B1031" si="31">IF(C968="","",MONTH(C968))</f>
        <v/>
      </c>
      <c r="C968" s="35"/>
      <c r="D968" s="12"/>
      <c r="E968" s="12"/>
      <c r="F968" s="82"/>
      <c r="G968" s="36"/>
      <c r="H968" s="33"/>
      <c r="I968" s="12"/>
      <c r="J968" s="67"/>
      <c r="K968" s="43" t="str">
        <f>IFERROR(VLOOKUP(D968,PG!$D$7:$N$1006,11,FALSE),"")</f>
        <v/>
      </c>
      <c r="L968" s="42">
        <f t="shared" si="30"/>
        <v>0</v>
      </c>
      <c r="Q968" s="2" t="str">
        <f>IF(PG!D968="","",PG!D968)</f>
        <v/>
      </c>
      <c r="R968" s="2"/>
      <c r="S968" s="2" t="str">
        <f>IF(PI_For!C968="","",PI_For!C968)</f>
        <v/>
      </c>
    </row>
    <row r="969" spans="2:19" ht="35.1" customHeight="1" thickTop="1" thickBot="1">
      <c r="B969" s="76" t="str">
        <f t="shared" si="31"/>
        <v/>
      </c>
      <c r="C969" s="35"/>
      <c r="D969" s="12"/>
      <c r="E969" s="12"/>
      <c r="F969" s="82"/>
      <c r="G969" s="36"/>
      <c r="H969" s="33"/>
      <c r="I969" s="12"/>
      <c r="J969" s="67"/>
      <c r="K969" s="43" t="str">
        <f>IFERROR(VLOOKUP(D969,PG!$D$7:$N$1006,11,FALSE),"")</f>
        <v/>
      </c>
      <c r="L969" s="42">
        <f t="shared" si="30"/>
        <v>0</v>
      </c>
      <c r="Q969" s="2" t="str">
        <f>IF(PG!D969="","",PG!D969)</f>
        <v/>
      </c>
      <c r="R969" s="2"/>
      <c r="S969" s="2" t="str">
        <f>IF(PI_For!C969="","",PI_For!C969)</f>
        <v/>
      </c>
    </row>
    <row r="970" spans="2:19" ht="35.1" customHeight="1" thickTop="1" thickBot="1">
      <c r="B970" s="76" t="str">
        <f t="shared" si="31"/>
        <v/>
      </c>
      <c r="C970" s="35"/>
      <c r="D970" s="12"/>
      <c r="E970" s="12"/>
      <c r="F970" s="82"/>
      <c r="G970" s="36"/>
      <c r="H970" s="33"/>
      <c r="I970" s="12"/>
      <c r="J970" s="67"/>
      <c r="K970" s="43" t="str">
        <f>IFERROR(VLOOKUP(D970,PG!$D$7:$N$1006,11,FALSE),"")</f>
        <v/>
      </c>
      <c r="L970" s="42">
        <f t="shared" si="30"/>
        <v>0</v>
      </c>
      <c r="Q970" s="2" t="str">
        <f>IF(PG!D970="","",PG!D970)</f>
        <v/>
      </c>
      <c r="R970" s="2"/>
      <c r="S970" s="2" t="str">
        <f>IF(PI_For!C970="","",PI_For!C970)</f>
        <v/>
      </c>
    </row>
    <row r="971" spans="2:19" ht="35.1" customHeight="1" thickTop="1" thickBot="1">
      <c r="B971" s="76" t="str">
        <f t="shared" si="31"/>
        <v/>
      </c>
      <c r="C971" s="35"/>
      <c r="D971" s="12"/>
      <c r="E971" s="12"/>
      <c r="F971" s="82"/>
      <c r="G971" s="36"/>
      <c r="H971" s="33"/>
      <c r="I971" s="12"/>
      <c r="J971" s="67"/>
      <c r="K971" s="43" t="str">
        <f>IFERROR(VLOOKUP(D971,PG!$D$7:$N$1006,11,FALSE),"")</f>
        <v/>
      </c>
      <c r="L971" s="42">
        <f t="shared" si="30"/>
        <v>0</v>
      </c>
      <c r="Q971" s="2" t="str">
        <f>IF(PG!D971="","",PG!D971)</f>
        <v/>
      </c>
      <c r="R971" s="2"/>
      <c r="S971" s="2" t="str">
        <f>IF(PI_For!C971="","",PI_For!C971)</f>
        <v/>
      </c>
    </row>
    <row r="972" spans="2:19" ht="35.1" customHeight="1" thickTop="1" thickBot="1">
      <c r="B972" s="76" t="str">
        <f t="shared" si="31"/>
        <v/>
      </c>
      <c r="C972" s="35"/>
      <c r="D972" s="12"/>
      <c r="E972" s="12"/>
      <c r="F972" s="82"/>
      <c r="G972" s="36"/>
      <c r="H972" s="33"/>
      <c r="I972" s="12"/>
      <c r="J972" s="67"/>
      <c r="K972" s="43" t="str">
        <f>IFERROR(VLOOKUP(D972,PG!$D$7:$N$1006,11,FALSE),"")</f>
        <v/>
      </c>
      <c r="L972" s="42">
        <f t="shared" si="30"/>
        <v>0</v>
      </c>
      <c r="Q972" s="2" t="str">
        <f>IF(PG!D972="","",PG!D972)</f>
        <v/>
      </c>
      <c r="R972" s="2"/>
      <c r="S972" s="2" t="str">
        <f>IF(PI_For!C972="","",PI_For!C972)</f>
        <v/>
      </c>
    </row>
    <row r="973" spans="2:19" ht="35.1" customHeight="1" thickTop="1" thickBot="1">
      <c r="B973" s="76" t="str">
        <f t="shared" si="31"/>
        <v/>
      </c>
      <c r="C973" s="35"/>
      <c r="D973" s="12"/>
      <c r="E973" s="12"/>
      <c r="F973" s="82"/>
      <c r="G973" s="36"/>
      <c r="H973" s="33"/>
      <c r="I973" s="12"/>
      <c r="J973" s="67"/>
      <c r="K973" s="43" t="str">
        <f>IFERROR(VLOOKUP(D973,PG!$D$7:$N$1006,11,FALSE),"")</f>
        <v/>
      </c>
      <c r="L973" s="42">
        <f t="shared" si="30"/>
        <v>0</v>
      </c>
      <c r="Q973" s="2" t="str">
        <f>IF(PG!D973="","",PG!D973)</f>
        <v/>
      </c>
      <c r="R973" s="2"/>
      <c r="S973" s="2" t="str">
        <f>IF(PI_For!C973="","",PI_For!C973)</f>
        <v/>
      </c>
    </row>
    <row r="974" spans="2:19" ht="35.1" customHeight="1" thickTop="1" thickBot="1">
      <c r="B974" s="76" t="str">
        <f t="shared" si="31"/>
        <v/>
      </c>
      <c r="C974" s="35"/>
      <c r="D974" s="12"/>
      <c r="E974" s="12"/>
      <c r="F974" s="82"/>
      <c r="G974" s="36"/>
      <c r="H974" s="33"/>
      <c r="I974" s="12"/>
      <c r="J974" s="67"/>
      <c r="K974" s="43" t="str">
        <f>IFERROR(VLOOKUP(D974,PG!$D$7:$N$1006,11,FALSE),"")</f>
        <v/>
      </c>
      <c r="L974" s="42">
        <f t="shared" si="30"/>
        <v>0</v>
      </c>
      <c r="Q974" s="2" t="str">
        <f>IF(PG!D974="","",PG!D974)</f>
        <v/>
      </c>
      <c r="R974" s="2"/>
      <c r="S974" s="2" t="str">
        <f>IF(PI_For!C974="","",PI_For!C974)</f>
        <v/>
      </c>
    </row>
    <row r="975" spans="2:19" ht="35.1" customHeight="1" thickTop="1" thickBot="1">
      <c r="B975" s="76" t="str">
        <f t="shared" si="31"/>
        <v/>
      </c>
      <c r="C975" s="35"/>
      <c r="D975" s="12"/>
      <c r="E975" s="12"/>
      <c r="F975" s="82"/>
      <c r="G975" s="36"/>
      <c r="H975" s="33"/>
      <c r="I975" s="12"/>
      <c r="J975" s="67"/>
      <c r="K975" s="43" t="str">
        <f>IFERROR(VLOOKUP(D975,PG!$D$7:$N$1006,11,FALSE),"")</f>
        <v/>
      </c>
      <c r="L975" s="42">
        <f t="shared" si="30"/>
        <v>0</v>
      </c>
      <c r="Q975" s="2" t="str">
        <f>IF(PG!D975="","",PG!D975)</f>
        <v/>
      </c>
      <c r="R975" s="2"/>
      <c r="S975" s="2" t="str">
        <f>IF(PI_For!C975="","",PI_For!C975)</f>
        <v/>
      </c>
    </row>
    <row r="976" spans="2:19" ht="35.1" customHeight="1" thickTop="1" thickBot="1">
      <c r="B976" s="76" t="str">
        <f t="shared" si="31"/>
        <v/>
      </c>
      <c r="C976" s="35"/>
      <c r="D976" s="12"/>
      <c r="E976" s="12"/>
      <c r="F976" s="82"/>
      <c r="G976" s="36"/>
      <c r="H976" s="33"/>
      <c r="I976" s="12"/>
      <c r="J976" s="67"/>
      <c r="K976" s="43" t="str">
        <f>IFERROR(VLOOKUP(D976,PG!$D$7:$N$1006,11,FALSE),"")</f>
        <v/>
      </c>
      <c r="L976" s="42">
        <f t="shared" si="30"/>
        <v>0</v>
      </c>
      <c r="Q976" s="2" t="str">
        <f>IF(PG!D976="","",PG!D976)</f>
        <v/>
      </c>
      <c r="R976" s="2"/>
      <c r="S976" s="2" t="str">
        <f>IF(PI_For!C976="","",PI_For!C976)</f>
        <v/>
      </c>
    </row>
    <row r="977" spans="2:19" ht="35.1" customHeight="1" thickTop="1" thickBot="1">
      <c r="B977" s="76" t="str">
        <f t="shared" si="31"/>
        <v/>
      </c>
      <c r="C977" s="35"/>
      <c r="D977" s="12"/>
      <c r="E977" s="12"/>
      <c r="F977" s="82"/>
      <c r="G977" s="36"/>
      <c r="H977" s="33"/>
      <c r="I977" s="12"/>
      <c r="J977" s="67"/>
      <c r="K977" s="43" t="str">
        <f>IFERROR(VLOOKUP(D977,PG!$D$7:$N$1006,11,FALSE),"")</f>
        <v/>
      </c>
      <c r="L977" s="42">
        <f t="shared" si="30"/>
        <v>0</v>
      </c>
      <c r="Q977" s="2" t="str">
        <f>IF(PG!D977="","",PG!D977)</f>
        <v/>
      </c>
      <c r="R977" s="2"/>
      <c r="S977" s="2" t="str">
        <f>IF(PI_For!C977="","",PI_For!C977)</f>
        <v/>
      </c>
    </row>
    <row r="978" spans="2:19" ht="35.1" customHeight="1" thickTop="1" thickBot="1">
      <c r="B978" s="76" t="str">
        <f t="shared" si="31"/>
        <v/>
      </c>
      <c r="C978" s="35"/>
      <c r="D978" s="12"/>
      <c r="E978" s="12"/>
      <c r="F978" s="82"/>
      <c r="G978" s="36"/>
      <c r="H978" s="33"/>
      <c r="I978" s="12"/>
      <c r="J978" s="67"/>
      <c r="K978" s="43" t="str">
        <f>IFERROR(VLOOKUP(D978,PG!$D$7:$N$1006,11,FALSE),"")</f>
        <v/>
      </c>
      <c r="L978" s="42">
        <f t="shared" ref="L978:L1041" si="32">IFERROR(G978*H978,0)</f>
        <v>0</v>
      </c>
      <c r="Q978" s="2" t="str">
        <f>IF(PG!D978="","",PG!D978)</f>
        <v/>
      </c>
      <c r="R978" s="2"/>
      <c r="S978" s="2" t="str">
        <f>IF(PI_For!C978="","",PI_For!C978)</f>
        <v/>
      </c>
    </row>
    <row r="979" spans="2:19" ht="35.1" customHeight="1" thickTop="1" thickBot="1">
      <c r="B979" s="76" t="str">
        <f t="shared" si="31"/>
        <v/>
      </c>
      <c r="C979" s="35"/>
      <c r="D979" s="12"/>
      <c r="E979" s="12"/>
      <c r="F979" s="82"/>
      <c r="G979" s="36"/>
      <c r="H979" s="33"/>
      <c r="I979" s="12"/>
      <c r="J979" s="67"/>
      <c r="K979" s="43" t="str">
        <f>IFERROR(VLOOKUP(D979,PG!$D$7:$N$1006,11,FALSE),"")</f>
        <v/>
      </c>
      <c r="L979" s="42">
        <f t="shared" si="32"/>
        <v>0</v>
      </c>
      <c r="Q979" s="2" t="str">
        <f>IF(PG!D979="","",PG!D979)</f>
        <v/>
      </c>
      <c r="R979" s="2"/>
      <c r="S979" s="2" t="str">
        <f>IF(PI_For!C979="","",PI_For!C979)</f>
        <v/>
      </c>
    </row>
    <row r="980" spans="2:19" ht="35.1" customHeight="1" thickTop="1" thickBot="1">
      <c r="B980" s="76" t="str">
        <f t="shared" si="31"/>
        <v/>
      </c>
      <c r="C980" s="35"/>
      <c r="D980" s="12"/>
      <c r="E980" s="12"/>
      <c r="F980" s="82"/>
      <c r="G980" s="36"/>
      <c r="H980" s="33"/>
      <c r="I980" s="12"/>
      <c r="J980" s="67"/>
      <c r="K980" s="43" t="str">
        <f>IFERROR(VLOOKUP(D980,PG!$D$7:$N$1006,11,FALSE),"")</f>
        <v/>
      </c>
      <c r="L980" s="42">
        <f t="shared" si="32"/>
        <v>0</v>
      </c>
      <c r="Q980" s="2" t="str">
        <f>IF(PG!D980="","",PG!D980)</f>
        <v/>
      </c>
      <c r="R980" s="2"/>
      <c r="S980" s="2" t="str">
        <f>IF(PI_For!C980="","",PI_For!C980)</f>
        <v/>
      </c>
    </row>
    <row r="981" spans="2:19" ht="35.1" customHeight="1" thickTop="1" thickBot="1">
      <c r="B981" s="76" t="str">
        <f t="shared" si="31"/>
        <v/>
      </c>
      <c r="C981" s="35"/>
      <c r="D981" s="12"/>
      <c r="E981" s="12"/>
      <c r="F981" s="82"/>
      <c r="G981" s="36"/>
      <c r="H981" s="33"/>
      <c r="I981" s="12"/>
      <c r="J981" s="67"/>
      <c r="K981" s="43" t="str">
        <f>IFERROR(VLOOKUP(D981,PG!$D$7:$N$1006,11,FALSE),"")</f>
        <v/>
      </c>
      <c r="L981" s="42">
        <f t="shared" si="32"/>
        <v>0</v>
      </c>
      <c r="Q981" s="2" t="str">
        <f>IF(PG!D981="","",PG!D981)</f>
        <v/>
      </c>
      <c r="R981" s="2"/>
      <c r="S981" s="2" t="str">
        <f>IF(PI_For!C981="","",PI_For!C981)</f>
        <v/>
      </c>
    </row>
    <row r="982" spans="2:19" ht="35.1" customHeight="1" thickTop="1" thickBot="1">
      <c r="B982" s="76" t="str">
        <f t="shared" si="31"/>
        <v/>
      </c>
      <c r="C982" s="35"/>
      <c r="D982" s="12"/>
      <c r="E982" s="12"/>
      <c r="F982" s="82"/>
      <c r="G982" s="36"/>
      <c r="H982" s="33"/>
      <c r="I982" s="12"/>
      <c r="J982" s="67"/>
      <c r="K982" s="43" t="str">
        <f>IFERROR(VLOOKUP(D982,PG!$D$7:$N$1006,11,FALSE),"")</f>
        <v/>
      </c>
      <c r="L982" s="42">
        <f t="shared" si="32"/>
        <v>0</v>
      </c>
      <c r="Q982" s="2" t="str">
        <f>IF(PG!D982="","",PG!D982)</f>
        <v/>
      </c>
      <c r="R982" s="2"/>
      <c r="S982" s="2" t="str">
        <f>IF(PI_For!C982="","",PI_For!C982)</f>
        <v/>
      </c>
    </row>
    <row r="983" spans="2:19" ht="35.1" customHeight="1" thickTop="1" thickBot="1">
      <c r="B983" s="76" t="str">
        <f t="shared" si="31"/>
        <v/>
      </c>
      <c r="C983" s="35"/>
      <c r="D983" s="12"/>
      <c r="E983" s="12"/>
      <c r="F983" s="82"/>
      <c r="G983" s="36"/>
      <c r="H983" s="33"/>
      <c r="I983" s="12"/>
      <c r="J983" s="67"/>
      <c r="K983" s="43" t="str">
        <f>IFERROR(VLOOKUP(D983,PG!$D$7:$N$1006,11,FALSE),"")</f>
        <v/>
      </c>
      <c r="L983" s="42">
        <f t="shared" si="32"/>
        <v>0</v>
      </c>
      <c r="Q983" s="2" t="str">
        <f>IF(PG!D983="","",PG!D983)</f>
        <v/>
      </c>
      <c r="R983" s="2"/>
      <c r="S983" s="2" t="str">
        <f>IF(PI_For!C983="","",PI_For!C983)</f>
        <v/>
      </c>
    </row>
    <row r="984" spans="2:19" ht="35.1" customHeight="1" thickTop="1" thickBot="1">
      <c r="B984" s="76" t="str">
        <f t="shared" si="31"/>
        <v/>
      </c>
      <c r="C984" s="35"/>
      <c r="D984" s="12"/>
      <c r="E984" s="12"/>
      <c r="F984" s="82"/>
      <c r="G984" s="36"/>
      <c r="H984" s="33"/>
      <c r="I984" s="12"/>
      <c r="J984" s="67"/>
      <c r="K984" s="43" t="str">
        <f>IFERROR(VLOOKUP(D984,PG!$D$7:$N$1006,11,FALSE),"")</f>
        <v/>
      </c>
      <c r="L984" s="42">
        <f t="shared" si="32"/>
        <v>0</v>
      </c>
      <c r="Q984" s="2" t="str">
        <f>IF(PG!D984="","",PG!D984)</f>
        <v/>
      </c>
      <c r="R984" s="2"/>
      <c r="S984" s="2" t="str">
        <f>IF(PI_For!C984="","",PI_For!C984)</f>
        <v/>
      </c>
    </row>
    <row r="985" spans="2:19" ht="35.1" customHeight="1" thickTop="1" thickBot="1">
      <c r="B985" s="76" t="str">
        <f t="shared" si="31"/>
        <v/>
      </c>
      <c r="C985" s="35"/>
      <c r="D985" s="12"/>
      <c r="E985" s="12"/>
      <c r="F985" s="82"/>
      <c r="G985" s="36"/>
      <c r="H985" s="33"/>
      <c r="I985" s="12"/>
      <c r="J985" s="67"/>
      <c r="K985" s="43" t="str">
        <f>IFERROR(VLOOKUP(D985,PG!$D$7:$N$1006,11,FALSE),"")</f>
        <v/>
      </c>
      <c r="L985" s="42">
        <f t="shared" si="32"/>
        <v>0</v>
      </c>
      <c r="Q985" s="2" t="str">
        <f>IF(PG!D985="","",PG!D985)</f>
        <v/>
      </c>
      <c r="R985" s="2"/>
      <c r="S985" s="2" t="str">
        <f>IF(PI_For!C985="","",PI_For!C985)</f>
        <v/>
      </c>
    </row>
    <row r="986" spans="2:19" ht="35.1" customHeight="1" thickTop="1" thickBot="1">
      <c r="B986" s="76" t="str">
        <f t="shared" si="31"/>
        <v/>
      </c>
      <c r="C986" s="35"/>
      <c r="D986" s="12"/>
      <c r="E986" s="12"/>
      <c r="F986" s="82"/>
      <c r="G986" s="36"/>
      <c r="H986" s="33"/>
      <c r="I986" s="12"/>
      <c r="J986" s="67"/>
      <c r="K986" s="43" t="str">
        <f>IFERROR(VLOOKUP(D986,PG!$D$7:$N$1006,11,FALSE),"")</f>
        <v/>
      </c>
      <c r="L986" s="42">
        <f t="shared" si="32"/>
        <v>0</v>
      </c>
      <c r="Q986" s="2" t="str">
        <f>IF(PG!D986="","",PG!D986)</f>
        <v/>
      </c>
      <c r="R986" s="2"/>
      <c r="S986" s="2" t="str">
        <f>IF(PI_For!C986="","",PI_For!C986)</f>
        <v/>
      </c>
    </row>
    <row r="987" spans="2:19" ht="35.1" customHeight="1" thickTop="1" thickBot="1">
      <c r="B987" s="76" t="str">
        <f t="shared" si="31"/>
        <v/>
      </c>
      <c r="C987" s="35"/>
      <c r="D987" s="12"/>
      <c r="E987" s="12"/>
      <c r="F987" s="82"/>
      <c r="G987" s="36"/>
      <c r="H987" s="33"/>
      <c r="I987" s="12"/>
      <c r="J987" s="67"/>
      <c r="K987" s="43" t="str">
        <f>IFERROR(VLOOKUP(D987,PG!$D$7:$N$1006,11,FALSE),"")</f>
        <v/>
      </c>
      <c r="L987" s="42">
        <f t="shared" si="32"/>
        <v>0</v>
      </c>
      <c r="Q987" s="2" t="str">
        <f>IF(PG!D987="","",PG!D987)</f>
        <v/>
      </c>
      <c r="R987" s="2"/>
      <c r="S987" s="2" t="str">
        <f>IF(PI_For!C987="","",PI_For!C987)</f>
        <v/>
      </c>
    </row>
    <row r="988" spans="2:19" ht="35.1" customHeight="1" thickTop="1" thickBot="1">
      <c r="B988" s="76" t="str">
        <f t="shared" si="31"/>
        <v/>
      </c>
      <c r="C988" s="35"/>
      <c r="D988" s="12"/>
      <c r="E988" s="12"/>
      <c r="F988" s="82"/>
      <c r="G988" s="36"/>
      <c r="H988" s="33"/>
      <c r="I988" s="12"/>
      <c r="J988" s="67"/>
      <c r="K988" s="43" t="str">
        <f>IFERROR(VLOOKUP(D988,PG!$D$7:$N$1006,11,FALSE),"")</f>
        <v/>
      </c>
      <c r="L988" s="42">
        <f t="shared" si="32"/>
        <v>0</v>
      </c>
      <c r="Q988" s="2" t="str">
        <f>IF(PG!D988="","",PG!D988)</f>
        <v/>
      </c>
      <c r="R988" s="2"/>
      <c r="S988" s="2" t="str">
        <f>IF(PI_For!C988="","",PI_For!C988)</f>
        <v/>
      </c>
    </row>
    <row r="989" spans="2:19" ht="35.1" customHeight="1" thickTop="1" thickBot="1">
      <c r="B989" s="76" t="str">
        <f t="shared" si="31"/>
        <v/>
      </c>
      <c r="C989" s="35"/>
      <c r="D989" s="12"/>
      <c r="E989" s="12"/>
      <c r="F989" s="82"/>
      <c r="G989" s="36"/>
      <c r="H989" s="33"/>
      <c r="I989" s="12"/>
      <c r="J989" s="67"/>
      <c r="K989" s="43" t="str">
        <f>IFERROR(VLOOKUP(D989,PG!$D$7:$N$1006,11,FALSE),"")</f>
        <v/>
      </c>
      <c r="L989" s="42">
        <f t="shared" si="32"/>
        <v>0</v>
      </c>
      <c r="Q989" s="2" t="str">
        <f>IF(PG!D989="","",PG!D989)</f>
        <v/>
      </c>
      <c r="R989" s="2"/>
      <c r="S989" s="2" t="str">
        <f>IF(PI_For!C989="","",PI_For!C989)</f>
        <v/>
      </c>
    </row>
    <row r="990" spans="2:19" ht="35.1" customHeight="1" thickTop="1" thickBot="1">
      <c r="B990" s="76" t="str">
        <f t="shared" si="31"/>
        <v/>
      </c>
      <c r="C990" s="35"/>
      <c r="D990" s="12"/>
      <c r="E990" s="12"/>
      <c r="F990" s="82"/>
      <c r="G990" s="36"/>
      <c r="H990" s="33"/>
      <c r="I990" s="12"/>
      <c r="J990" s="67"/>
      <c r="K990" s="43" t="str">
        <f>IFERROR(VLOOKUP(D990,PG!$D$7:$N$1006,11,FALSE),"")</f>
        <v/>
      </c>
      <c r="L990" s="42">
        <f t="shared" si="32"/>
        <v>0</v>
      </c>
      <c r="Q990" s="2" t="str">
        <f>IF(PG!D990="","",PG!D990)</f>
        <v/>
      </c>
      <c r="R990" s="2"/>
      <c r="S990" s="2" t="str">
        <f>IF(PI_For!C990="","",PI_For!C990)</f>
        <v/>
      </c>
    </row>
    <row r="991" spans="2:19" ht="35.1" customHeight="1" thickTop="1" thickBot="1">
      <c r="B991" s="76" t="str">
        <f t="shared" si="31"/>
        <v/>
      </c>
      <c r="C991" s="35"/>
      <c r="D991" s="12"/>
      <c r="E991" s="12"/>
      <c r="F991" s="82"/>
      <c r="G991" s="36"/>
      <c r="H991" s="33"/>
      <c r="I991" s="12"/>
      <c r="J991" s="67"/>
      <c r="K991" s="43" t="str">
        <f>IFERROR(VLOOKUP(D991,PG!$D$7:$N$1006,11,FALSE),"")</f>
        <v/>
      </c>
      <c r="L991" s="42">
        <f t="shared" si="32"/>
        <v>0</v>
      </c>
      <c r="Q991" s="2" t="str">
        <f>IF(PG!D991="","",PG!D991)</f>
        <v/>
      </c>
      <c r="R991" s="2"/>
      <c r="S991" s="2" t="str">
        <f>IF(PI_For!C991="","",PI_For!C991)</f>
        <v/>
      </c>
    </row>
    <row r="992" spans="2:19" ht="35.1" customHeight="1" thickTop="1" thickBot="1">
      <c r="B992" s="76" t="str">
        <f t="shared" si="31"/>
        <v/>
      </c>
      <c r="C992" s="35"/>
      <c r="D992" s="12"/>
      <c r="E992" s="12"/>
      <c r="F992" s="82"/>
      <c r="G992" s="36"/>
      <c r="H992" s="33"/>
      <c r="I992" s="12"/>
      <c r="J992" s="67"/>
      <c r="K992" s="43" t="str">
        <f>IFERROR(VLOOKUP(D992,PG!$D$7:$N$1006,11,FALSE),"")</f>
        <v/>
      </c>
      <c r="L992" s="42">
        <f t="shared" si="32"/>
        <v>0</v>
      </c>
      <c r="Q992" s="2" t="str">
        <f>IF(PG!D992="","",PG!D992)</f>
        <v/>
      </c>
      <c r="R992" s="2"/>
      <c r="S992" s="2" t="str">
        <f>IF(PI_For!C992="","",PI_For!C992)</f>
        <v/>
      </c>
    </row>
    <row r="993" spans="2:19" ht="35.1" customHeight="1" thickTop="1" thickBot="1">
      <c r="B993" s="76" t="str">
        <f t="shared" si="31"/>
        <v/>
      </c>
      <c r="C993" s="35"/>
      <c r="D993" s="12"/>
      <c r="E993" s="12"/>
      <c r="F993" s="82"/>
      <c r="G993" s="36"/>
      <c r="H993" s="33"/>
      <c r="I993" s="12"/>
      <c r="J993" s="67"/>
      <c r="K993" s="43" t="str">
        <f>IFERROR(VLOOKUP(D993,PG!$D$7:$N$1006,11,FALSE),"")</f>
        <v/>
      </c>
      <c r="L993" s="42">
        <f t="shared" si="32"/>
        <v>0</v>
      </c>
      <c r="Q993" s="2" t="str">
        <f>IF(PG!D993="","",PG!D993)</f>
        <v/>
      </c>
      <c r="R993" s="2"/>
      <c r="S993" s="2" t="str">
        <f>IF(PI_For!C993="","",PI_For!C993)</f>
        <v/>
      </c>
    </row>
    <row r="994" spans="2:19" ht="35.1" customHeight="1" thickTop="1" thickBot="1">
      <c r="B994" s="76" t="str">
        <f t="shared" si="31"/>
        <v/>
      </c>
      <c r="C994" s="35"/>
      <c r="D994" s="12"/>
      <c r="E994" s="12"/>
      <c r="F994" s="82"/>
      <c r="G994" s="36"/>
      <c r="H994" s="33"/>
      <c r="I994" s="12"/>
      <c r="J994" s="67"/>
      <c r="K994" s="43" t="str">
        <f>IFERROR(VLOOKUP(D994,PG!$D$7:$N$1006,11,FALSE),"")</f>
        <v/>
      </c>
      <c r="L994" s="42">
        <f t="shared" si="32"/>
        <v>0</v>
      </c>
      <c r="Q994" s="2" t="str">
        <f>IF(PG!D994="","",PG!D994)</f>
        <v/>
      </c>
      <c r="R994" s="2"/>
      <c r="S994" s="2" t="str">
        <f>IF(PI_For!C994="","",PI_For!C994)</f>
        <v/>
      </c>
    </row>
    <row r="995" spans="2:19" ht="35.1" customHeight="1" thickTop="1" thickBot="1">
      <c r="B995" s="76" t="str">
        <f t="shared" si="31"/>
        <v/>
      </c>
      <c r="C995" s="35"/>
      <c r="D995" s="12"/>
      <c r="E995" s="12"/>
      <c r="F995" s="82"/>
      <c r="G995" s="36"/>
      <c r="H995" s="33"/>
      <c r="I995" s="12"/>
      <c r="J995" s="67"/>
      <c r="K995" s="43" t="str">
        <f>IFERROR(VLOOKUP(D995,PG!$D$7:$N$1006,11,FALSE),"")</f>
        <v/>
      </c>
      <c r="L995" s="42">
        <f t="shared" si="32"/>
        <v>0</v>
      </c>
      <c r="Q995" s="2" t="str">
        <f>IF(PG!D995="","",PG!D995)</f>
        <v/>
      </c>
      <c r="R995" s="2"/>
      <c r="S995" s="2" t="str">
        <f>IF(PI_For!C995="","",PI_For!C995)</f>
        <v/>
      </c>
    </row>
    <row r="996" spans="2:19" ht="35.1" customHeight="1" thickTop="1" thickBot="1">
      <c r="B996" s="76" t="str">
        <f t="shared" si="31"/>
        <v/>
      </c>
      <c r="C996" s="35"/>
      <c r="D996" s="12"/>
      <c r="E996" s="12"/>
      <c r="F996" s="82"/>
      <c r="G996" s="36"/>
      <c r="H996" s="33"/>
      <c r="I996" s="12"/>
      <c r="J996" s="67"/>
      <c r="K996" s="43" t="str">
        <f>IFERROR(VLOOKUP(D996,PG!$D$7:$N$1006,11,FALSE),"")</f>
        <v/>
      </c>
      <c r="L996" s="42">
        <f t="shared" si="32"/>
        <v>0</v>
      </c>
      <c r="Q996" s="2" t="str">
        <f>IF(PG!D996="","",PG!D996)</f>
        <v/>
      </c>
      <c r="R996" s="2"/>
      <c r="S996" s="2" t="str">
        <f>IF(PI_For!C996="","",PI_For!C996)</f>
        <v/>
      </c>
    </row>
    <row r="997" spans="2:19" ht="35.1" customHeight="1" thickTop="1" thickBot="1">
      <c r="B997" s="76" t="str">
        <f t="shared" si="31"/>
        <v/>
      </c>
      <c r="C997" s="35"/>
      <c r="D997" s="12"/>
      <c r="E997" s="12"/>
      <c r="F997" s="82"/>
      <c r="G997" s="36"/>
      <c r="H997" s="33"/>
      <c r="I997" s="12"/>
      <c r="J997" s="67"/>
      <c r="K997" s="43" t="str">
        <f>IFERROR(VLOOKUP(D997,PG!$D$7:$N$1006,11,FALSE),"")</f>
        <v/>
      </c>
      <c r="L997" s="42">
        <f t="shared" si="32"/>
        <v>0</v>
      </c>
      <c r="Q997" s="2" t="str">
        <f>IF(PG!D997="","",PG!D997)</f>
        <v/>
      </c>
      <c r="R997" s="2"/>
      <c r="S997" s="2" t="str">
        <f>IF(PI_For!C997="","",PI_For!C997)</f>
        <v/>
      </c>
    </row>
    <row r="998" spans="2:19" ht="35.1" customHeight="1" thickTop="1" thickBot="1">
      <c r="B998" s="76" t="str">
        <f t="shared" si="31"/>
        <v/>
      </c>
      <c r="C998" s="35"/>
      <c r="D998" s="12"/>
      <c r="E998" s="12"/>
      <c r="F998" s="82"/>
      <c r="G998" s="36"/>
      <c r="H998" s="33"/>
      <c r="I998" s="12"/>
      <c r="J998" s="67"/>
      <c r="K998" s="43" t="str">
        <f>IFERROR(VLOOKUP(D998,PG!$D$7:$N$1006,11,FALSE),"")</f>
        <v/>
      </c>
      <c r="L998" s="42">
        <f t="shared" si="32"/>
        <v>0</v>
      </c>
      <c r="Q998" s="2" t="str">
        <f>IF(PG!D998="","",PG!D998)</f>
        <v/>
      </c>
      <c r="R998" s="2"/>
      <c r="S998" s="2" t="str">
        <f>IF(PI_For!C998="","",PI_For!C998)</f>
        <v/>
      </c>
    </row>
    <row r="999" spans="2:19" ht="35.1" customHeight="1" thickTop="1" thickBot="1">
      <c r="B999" s="76" t="str">
        <f t="shared" si="31"/>
        <v/>
      </c>
      <c r="C999" s="35"/>
      <c r="D999" s="12"/>
      <c r="E999" s="12"/>
      <c r="F999" s="82"/>
      <c r="G999" s="36"/>
      <c r="H999" s="33"/>
      <c r="I999" s="12"/>
      <c r="J999" s="67"/>
      <c r="K999" s="43" t="str">
        <f>IFERROR(VLOOKUP(D999,PG!$D$7:$N$1006,11,FALSE),"")</f>
        <v/>
      </c>
      <c r="L999" s="42">
        <f t="shared" si="32"/>
        <v>0</v>
      </c>
      <c r="Q999" s="2" t="str">
        <f>IF(PG!D999="","",PG!D999)</f>
        <v/>
      </c>
      <c r="R999" s="2"/>
      <c r="S999" s="2" t="str">
        <f>IF(PI_For!C999="","",PI_For!C999)</f>
        <v/>
      </c>
    </row>
    <row r="1000" spans="2:19" ht="35.1" customHeight="1" thickTop="1" thickBot="1">
      <c r="B1000" s="76" t="str">
        <f t="shared" si="31"/>
        <v/>
      </c>
      <c r="C1000" s="35"/>
      <c r="D1000" s="12"/>
      <c r="E1000" s="12"/>
      <c r="F1000" s="82"/>
      <c r="G1000" s="36"/>
      <c r="H1000" s="33"/>
      <c r="I1000" s="12"/>
      <c r="J1000" s="67"/>
      <c r="K1000" s="43" t="str">
        <f>IFERROR(VLOOKUP(D1000,PG!$D$7:$N$1006,11,FALSE),"")</f>
        <v/>
      </c>
      <c r="L1000" s="42">
        <f t="shared" si="32"/>
        <v>0</v>
      </c>
      <c r="Q1000" s="2" t="str">
        <f>IF(PG!D1000="","",PG!D1000)</f>
        <v/>
      </c>
      <c r="R1000" s="2"/>
      <c r="S1000" s="2" t="str">
        <f>IF(PI_For!C1000="","",PI_For!C1000)</f>
        <v/>
      </c>
    </row>
    <row r="1001" spans="2:19" ht="35.1" customHeight="1" thickTop="1" thickBot="1">
      <c r="B1001" s="76" t="str">
        <f t="shared" si="31"/>
        <v/>
      </c>
      <c r="C1001" s="35"/>
      <c r="D1001" s="12"/>
      <c r="E1001" s="12"/>
      <c r="F1001" s="82"/>
      <c r="G1001" s="36"/>
      <c r="H1001" s="33"/>
      <c r="I1001" s="12"/>
      <c r="J1001" s="67"/>
      <c r="K1001" s="43" t="str">
        <f>IFERROR(VLOOKUP(D1001,PG!$D$7:$N$1006,11,FALSE),"")</f>
        <v/>
      </c>
      <c r="L1001" s="42">
        <f t="shared" si="32"/>
        <v>0</v>
      </c>
      <c r="Q1001" s="2" t="str">
        <f>IF(PG!D1001="","",PG!D1001)</f>
        <v/>
      </c>
      <c r="R1001" s="2"/>
      <c r="S1001" s="2" t="str">
        <f>IF(PI_For!C1001="","",PI_For!C1001)</f>
        <v/>
      </c>
    </row>
    <row r="1002" spans="2:19" ht="35.1" customHeight="1" thickTop="1" thickBot="1">
      <c r="B1002" s="76" t="str">
        <f t="shared" si="31"/>
        <v/>
      </c>
      <c r="C1002" s="35"/>
      <c r="D1002" s="12"/>
      <c r="E1002" s="12"/>
      <c r="F1002" s="82"/>
      <c r="G1002" s="36"/>
      <c r="H1002" s="33"/>
      <c r="I1002" s="12"/>
      <c r="J1002" s="67"/>
      <c r="K1002" s="43" t="str">
        <f>IFERROR(VLOOKUP(D1002,PG!$D$7:$N$1006,11,FALSE),"")</f>
        <v/>
      </c>
      <c r="L1002" s="42">
        <f t="shared" si="32"/>
        <v>0</v>
      </c>
      <c r="Q1002" s="2" t="str">
        <f>IF(PG!D1002="","",PG!D1002)</f>
        <v/>
      </c>
      <c r="R1002" s="2"/>
      <c r="S1002" s="2" t="str">
        <f>IF(PI_For!C1002="","",PI_For!C1002)</f>
        <v/>
      </c>
    </row>
    <row r="1003" spans="2:19" ht="35.1" customHeight="1" thickTop="1" thickBot="1">
      <c r="B1003" s="76" t="str">
        <f t="shared" si="31"/>
        <v/>
      </c>
      <c r="C1003" s="35"/>
      <c r="D1003" s="12"/>
      <c r="E1003" s="12"/>
      <c r="F1003" s="82"/>
      <c r="G1003" s="36"/>
      <c r="H1003" s="33"/>
      <c r="I1003" s="12"/>
      <c r="J1003" s="67"/>
      <c r="K1003" s="43" t="str">
        <f>IFERROR(VLOOKUP(D1003,PG!$D$7:$N$1006,11,FALSE),"")</f>
        <v/>
      </c>
      <c r="L1003" s="42">
        <f t="shared" si="32"/>
        <v>0</v>
      </c>
      <c r="Q1003" s="2" t="str">
        <f>IF(PG!D1003="","",PG!D1003)</f>
        <v/>
      </c>
      <c r="R1003" s="2"/>
      <c r="S1003" s="2" t="str">
        <f>IF(PI_For!C1003="","",PI_For!C1003)</f>
        <v/>
      </c>
    </row>
    <row r="1004" spans="2:19" ht="35.1" customHeight="1" thickTop="1" thickBot="1">
      <c r="B1004" s="76" t="str">
        <f t="shared" si="31"/>
        <v/>
      </c>
      <c r="C1004" s="35"/>
      <c r="D1004" s="12"/>
      <c r="E1004" s="12"/>
      <c r="F1004" s="82"/>
      <c r="G1004" s="36"/>
      <c r="H1004" s="33"/>
      <c r="I1004" s="12"/>
      <c r="J1004" s="67"/>
      <c r="K1004" s="43" t="str">
        <f>IFERROR(VLOOKUP(D1004,PG!$D$7:$N$1006,11,FALSE),"")</f>
        <v/>
      </c>
      <c r="L1004" s="42">
        <f t="shared" si="32"/>
        <v>0</v>
      </c>
      <c r="Q1004" s="2" t="str">
        <f>IF(PG!D1004="","",PG!D1004)</f>
        <v/>
      </c>
      <c r="R1004" s="2"/>
      <c r="S1004" s="2" t="str">
        <f>IF(PI_For!C1004="","",PI_For!C1004)</f>
        <v/>
      </c>
    </row>
    <row r="1005" spans="2:19" ht="35.1" customHeight="1" thickTop="1" thickBot="1">
      <c r="B1005" s="76" t="str">
        <f t="shared" si="31"/>
        <v/>
      </c>
      <c r="C1005" s="35"/>
      <c r="D1005" s="12"/>
      <c r="E1005" s="12"/>
      <c r="F1005" s="82"/>
      <c r="G1005" s="36"/>
      <c r="H1005" s="33"/>
      <c r="I1005" s="12"/>
      <c r="J1005" s="67"/>
      <c r="K1005" s="43" t="str">
        <f>IFERROR(VLOOKUP(D1005,PG!$D$7:$N$1006,11,FALSE),"")</f>
        <v/>
      </c>
      <c r="L1005" s="42">
        <f t="shared" si="32"/>
        <v>0</v>
      </c>
      <c r="Q1005" s="2" t="str">
        <f>IF(PG!D1005="","",PG!D1005)</f>
        <v/>
      </c>
      <c r="R1005" s="2"/>
      <c r="S1005" s="2" t="str">
        <f>IF(PI_For!C1005="","",PI_For!C1005)</f>
        <v/>
      </c>
    </row>
    <row r="1006" spans="2:19" ht="35.1" customHeight="1" thickTop="1" thickBot="1">
      <c r="B1006" s="76" t="str">
        <f t="shared" si="31"/>
        <v/>
      </c>
      <c r="C1006" s="35"/>
      <c r="D1006" s="12"/>
      <c r="E1006" s="12"/>
      <c r="F1006" s="82"/>
      <c r="G1006" s="36"/>
      <c r="H1006" s="33"/>
      <c r="I1006" s="12"/>
      <c r="J1006" s="67"/>
      <c r="K1006" s="43" t="str">
        <f>IFERROR(VLOOKUP(D1006,PG!$D$7:$N$1006,11,FALSE),"")</f>
        <v/>
      </c>
      <c r="L1006" s="42">
        <f t="shared" si="32"/>
        <v>0</v>
      </c>
      <c r="Q1006" s="2" t="str">
        <f>IF(PG!D1006="","",PG!D1006)</f>
        <v/>
      </c>
      <c r="R1006" s="2"/>
      <c r="S1006" s="2" t="str">
        <f>IF(PI_For!C1006="","",PI_For!C1006)</f>
        <v/>
      </c>
    </row>
    <row r="1007" spans="2:19" ht="35.1" customHeight="1" thickTop="1" thickBot="1">
      <c r="B1007" s="76" t="str">
        <f t="shared" si="31"/>
        <v/>
      </c>
      <c r="C1007" s="35"/>
      <c r="D1007" s="12"/>
      <c r="E1007" s="12"/>
      <c r="F1007" s="82"/>
      <c r="G1007" s="36"/>
      <c r="H1007" s="33"/>
      <c r="I1007" s="12"/>
      <c r="J1007" s="67"/>
      <c r="K1007" s="43" t="str">
        <f>IFERROR(VLOOKUP(D1007,PG!$D$7:$N$1006,11,FALSE),"")</f>
        <v/>
      </c>
      <c r="L1007" s="42">
        <f t="shared" si="32"/>
        <v>0</v>
      </c>
      <c r="Q1007" s="2"/>
      <c r="R1007" s="2"/>
      <c r="S1007" s="2" t="str">
        <f>IF(PI_For!C1007="","",PI_For!C1007)</f>
        <v/>
      </c>
    </row>
    <row r="1008" spans="2:19" ht="35.1" customHeight="1" thickTop="1" thickBot="1">
      <c r="B1008" s="76" t="str">
        <f t="shared" si="31"/>
        <v/>
      </c>
      <c r="C1008" s="35"/>
      <c r="D1008" s="12"/>
      <c r="E1008" s="12"/>
      <c r="F1008" s="82"/>
      <c r="G1008" s="36"/>
      <c r="H1008" s="33"/>
      <c r="I1008" s="12"/>
      <c r="J1008" s="67"/>
      <c r="K1008" s="43" t="str">
        <f>IFERROR(VLOOKUP(D1008,PG!$D$7:$N$1006,11,FALSE),"")</f>
        <v/>
      </c>
      <c r="L1008" s="42">
        <f t="shared" si="32"/>
        <v>0</v>
      </c>
      <c r="Q1008" s="2"/>
      <c r="R1008" s="2"/>
      <c r="S1008" s="2" t="str">
        <f>IF(PI_For!C1008="","",PI_For!C1008)</f>
        <v/>
      </c>
    </row>
    <row r="1009" spans="2:19" ht="35.1" customHeight="1" thickTop="1" thickBot="1">
      <c r="B1009" s="76" t="str">
        <f t="shared" si="31"/>
        <v/>
      </c>
      <c r="C1009" s="35"/>
      <c r="D1009" s="12"/>
      <c r="E1009" s="12"/>
      <c r="F1009" s="82"/>
      <c r="G1009" s="36"/>
      <c r="H1009" s="33"/>
      <c r="I1009" s="12"/>
      <c r="J1009" s="67"/>
      <c r="K1009" s="43" t="str">
        <f>IFERROR(VLOOKUP(D1009,PG!$D$7:$N$1006,11,FALSE),"")</f>
        <v/>
      </c>
      <c r="L1009" s="42">
        <f t="shared" si="32"/>
        <v>0</v>
      </c>
      <c r="Q1009" s="2"/>
      <c r="R1009" s="2"/>
      <c r="S1009" s="2" t="str">
        <f>IF(PI_For!C1009="","",PI_For!C1009)</f>
        <v/>
      </c>
    </row>
    <row r="1010" spans="2:19" ht="35.1" customHeight="1" thickTop="1" thickBot="1">
      <c r="B1010" s="76" t="str">
        <f t="shared" si="31"/>
        <v/>
      </c>
      <c r="C1010" s="35"/>
      <c r="D1010" s="12"/>
      <c r="E1010" s="12"/>
      <c r="F1010" s="82"/>
      <c r="G1010" s="36"/>
      <c r="H1010" s="33"/>
      <c r="I1010" s="12"/>
      <c r="J1010" s="67"/>
      <c r="K1010" s="43" t="str">
        <f>IFERROR(VLOOKUP(D1010,PG!$D$7:$N$1006,11,FALSE),"")</f>
        <v/>
      </c>
      <c r="L1010" s="42">
        <f t="shared" si="32"/>
        <v>0</v>
      </c>
      <c r="Q1010" s="2"/>
      <c r="R1010" s="2"/>
      <c r="S1010" s="2" t="str">
        <f>IF(PI_For!C1010="","",PI_For!C1010)</f>
        <v/>
      </c>
    </row>
    <row r="1011" spans="2:19" ht="35.1" customHeight="1" thickTop="1" thickBot="1">
      <c r="B1011" s="76" t="str">
        <f t="shared" si="31"/>
        <v/>
      </c>
      <c r="C1011" s="35"/>
      <c r="D1011" s="12"/>
      <c r="E1011" s="12"/>
      <c r="F1011" s="82"/>
      <c r="G1011" s="36"/>
      <c r="H1011" s="33"/>
      <c r="I1011" s="12"/>
      <c r="J1011" s="67"/>
      <c r="K1011" s="43" t="str">
        <f>IFERROR(VLOOKUP(D1011,PG!$D$7:$N$1006,11,FALSE),"")</f>
        <v/>
      </c>
      <c r="L1011" s="42">
        <f t="shared" si="32"/>
        <v>0</v>
      </c>
      <c r="Q1011" s="2"/>
      <c r="R1011" s="2"/>
      <c r="S1011" s="2" t="str">
        <f>IF(PI_For!C1011="","",PI_For!C1011)</f>
        <v/>
      </c>
    </row>
    <row r="1012" spans="2:19" ht="35.1" customHeight="1" thickTop="1" thickBot="1">
      <c r="B1012" s="76" t="str">
        <f t="shared" si="31"/>
        <v/>
      </c>
      <c r="C1012" s="35"/>
      <c r="D1012" s="12"/>
      <c r="E1012" s="12"/>
      <c r="F1012" s="82"/>
      <c r="G1012" s="36"/>
      <c r="H1012" s="33"/>
      <c r="I1012" s="12"/>
      <c r="J1012" s="67"/>
      <c r="K1012" s="43" t="str">
        <f>IFERROR(VLOOKUP(D1012,PG!$D$7:$N$1006,11,FALSE),"")</f>
        <v/>
      </c>
      <c r="L1012" s="42">
        <f t="shared" si="32"/>
        <v>0</v>
      </c>
      <c r="Q1012" s="2"/>
      <c r="R1012" s="2"/>
      <c r="S1012" s="2" t="str">
        <f>IF(PI_For!C1012="","",PI_For!C1012)</f>
        <v/>
      </c>
    </row>
    <row r="1013" spans="2:19" ht="35.1" customHeight="1" thickTop="1" thickBot="1">
      <c r="B1013" s="76" t="str">
        <f t="shared" si="31"/>
        <v/>
      </c>
      <c r="C1013" s="35"/>
      <c r="D1013" s="12"/>
      <c r="E1013" s="12"/>
      <c r="F1013" s="82"/>
      <c r="G1013" s="36"/>
      <c r="H1013" s="33"/>
      <c r="I1013" s="12"/>
      <c r="J1013" s="67"/>
      <c r="K1013" s="43" t="str">
        <f>IFERROR(VLOOKUP(D1013,PG!$D$7:$N$1006,11,FALSE),"")</f>
        <v/>
      </c>
      <c r="L1013" s="42">
        <f t="shared" si="32"/>
        <v>0</v>
      </c>
      <c r="Q1013" s="2"/>
      <c r="R1013" s="2"/>
      <c r="S1013" s="2" t="str">
        <f>IF(PI_For!C1013="","",PI_For!C1013)</f>
        <v/>
      </c>
    </row>
    <row r="1014" spans="2:19" ht="35.1" customHeight="1" thickTop="1" thickBot="1">
      <c r="B1014" s="76" t="str">
        <f t="shared" si="31"/>
        <v/>
      </c>
      <c r="C1014" s="35"/>
      <c r="D1014" s="12"/>
      <c r="E1014" s="12"/>
      <c r="F1014" s="82"/>
      <c r="G1014" s="36"/>
      <c r="H1014" s="33"/>
      <c r="I1014" s="12"/>
      <c r="J1014" s="67"/>
      <c r="K1014" s="43" t="str">
        <f>IFERROR(VLOOKUP(D1014,PG!$D$7:$N$1006,11,FALSE),"")</f>
        <v/>
      </c>
      <c r="L1014" s="42">
        <f t="shared" si="32"/>
        <v>0</v>
      </c>
      <c r="Q1014" s="2"/>
      <c r="R1014" s="2"/>
      <c r="S1014" s="2" t="str">
        <f>IF(PI_For!C1014="","",PI_For!C1014)</f>
        <v/>
      </c>
    </row>
    <row r="1015" spans="2:19" ht="35.1" customHeight="1" thickTop="1" thickBot="1">
      <c r="B1015" s="76" t="str">
        <f t="shared" si="31"/>
        <v/>
      </c>
      <c r="C1015" s="35"/>
      <c r="D1015" s="12"/>
      <c r="E1015" s="12"/>
      <c r="F1015" s="82"/>
      <c r="G1015" s="36"/>
      <c r="H1015" s="33"/>
      <c r="I1015" s="12"/>
      <c r="J1015" s="67"/>
      <c r="K1015" s="43" t="str">
        <f>IFERROR(VLOOKUP(D1015,PG!$D$7:$N$1006,11,FALSE),"")</f>
        <v/>
      </c>
      <c r="L1015" s="42">
        <f t="shared" si="32"/>
        <v>0</v>
      </c>
      <c r="Q1015" s="2"/>
      <c r="R1015" s="2"/>
      <c r="S1015" s="2" t="str">
        <f>IF(PI_For!C1015="","",PI_For!C1015)</f>
        <v/>
      </c>
    </row>
    <row r="1016" spans="2:19" ht="35.1" customHeight="1" thickTop="1" thickBot="1">
      <c r="B1016" s="76" t="str">
        <f t="shared" si="31"/>
        <v/>
      </c>
      <c r="C1016" s="35"/>
      <c r="D1016" s="12"/>
      <c r="E1016" s="12"/>
      <c r="F1016" s="82"/>
      <c r="G1016" s="36"/>
      <c r="H1016" s="33"/>
      <c r="I1016" s="12"/>
      <c r="J1016" s="67"/>
      <c r="K1016" s="43" t="str">
        <f>IFERROR(VLOOKUP(D1016,PG!$D$7:$N$1006,11,FALSE),"")</f>
        <v/>
      </c>
      <c r="L1016" s="42">
        <f t="shared" si="32"/>
        <v>0</v>
      </c>
      <c r="Q1016" s="2"/>
      <c r="R1016" s="2"/>
      <c r="S1016" s="2" t="str">
        <f>IF(PI_For!C1016="","",PI_For!C1016)</f>
        <v/>
      </c>
    </row>
    <row r="1017" spans="2:19" ht="35.1" customHeight="1" thickTop="1" thickBot="1">
      <c r="B1017" s="76" t="str">
        <f t="shared" si="31"/>
        <v/>
      </c>
      <c r="C1017" s="35"/>
      <c r="D1017" s="12"/>
      <c r="E1017" s="12"/>
      <c r="F1017" s="82"/>
      <c r="G1017" s="36"/>
      <c r="H1017" s="33"/>
      <c r="I1017" s="12"/>
      <c r="J1017" s="67"/>
      <c r="K1017" s="43" t="str">
        <f>IFERROR(VLOOKUP(D1017,PG!$D$7:$N$1006,11,FALSE),"")</f>
        <v/>
      </c>
      <c r="L1017" s="42">
        <f t="shared" si="32"/>
        <v>0</v>
      </c>
      <c r="Q1017" s="2"/>
      <c r="R1017" s="2"/>
      <c r="S1017" s="2" t="str">
        <f>IF(PI_For!C1017="","",PI_For!C1017)</f>
        <v/>
      </c>
    </row>
    <row r="1018" spans="2:19" ht="35.1" customHeight="1" thickTop="1" thickBot="1">
      <c r="B1018" s="76" t="str">
        <f t="shared" si="31"/>
        <v/>
      </c>
      <c r="C1018" s="35"/>
      <c r="D1018" s="12"/>
      <c r="E1018" s="12"/>
      <c r="F1018" s="82"/>
      <c r="G1018" s="36"/>
      <c r="H1018" s="33"/>
      <c r="I1018" s="12"/>
      <c r="J1018" s="67"/>
      <c r="K1018" s="43" t="str">
        <f>IFERROR(VLOOKUP(D1018,PG!$D$7:$N$1006,11,FALSE),"")</f>
        <v/>
      </c>
      <c r="L1018" s="42">
        <f t="shared" si="32"/>
        <v>0</v>
      </c>
      <c r="Q1018" s="2"/>
      <c r="R1018" s="2"/>
      <c r="S1018" s="2" t="str">
        <f>IF(PI_For!C1018="","",PI_For!C1018)</f>
        <v/>
      </c>
    </row>
    <row r="1019" spans="2:19" ht="35.1" customHeight="1" thickTop="1" thickBot="1">
      <c r="B1019" s="76" t="str">
        <f t="shared" si="31"/>
        <v/>
      </c>
      <c r="C1019" s="35"/>
      <c r="D1019" s="12"/>
      <c r="E1019" s="12"/>
      <c r="F1019" s="82"/>
      <c r="G1019" s="36"/>
      <c r="H1019" s="33"/>
      <c r="I1019" s="12"/>
      <c r="J1019" s="67"/>
      <c r="K1019" s="43" t="str">
        <f>IFERROR(VLOOKUP(D1019,PG!$D$7:$N$1006,11,FALSE),"")</f>
        <v/>
      </c>
      <c r="L1019" s="42">
        <f t="shared" si="32"/>
        <v>0</v>
      </c>
      <c r="Q1019" s="2"/>
      <c r="R1019" s="2"/>
      <c r="S1019" s="2" t="str">
        <f>IF(PI_For!C1019="","",PI_For!C1019)</f>
        <v/>
      </c>
    </row>
    <row r="1020" spans="2:19" ht="35.1" customHeight="1" thickTop="1" thickBot="1">
      <c r="B1020" s="76" t="str">
        <f t="shared" si="31"/>
        <v/>
      </c>
      <c r="C1020" s="35"/>
      <c r="D1020" s="12"/>
      <c r="E1020" s="12"/>
      <c r="F1020" s="82"/>
      <c r="G1020" s="36"/>
      <c r="H1020" s="33"/>
      <c r="I1020" s="12"/>
      <c r="J1020" s="67"/>
      <c r="K1020" s="43" t="str">
        <f>IFERROR(VLOOKUP(D1020,PG!$D$7:$N$1006,11,FALSE),"")</f>
        <v/>
      </c>
      <c r="L1020" s="42">
        <f t="shared" si="32"/>
        <v>0</v>
      </c>
      <c r="Q1020" s="2"/>
      <c r="R1020" s="2"/>
      <c r="S1020" s="2" t="str">
        <f>IF(PI_For!C1020="","",PI_For!C1020)</f>
        <v/>
      </c>
    </row>
    <row r="1021" spans="2:19" ht="35.1" customHeight="1" thickTop="1" thickBot="1">
      <c r="B1021" s="76" t="str">
        <f t="shared" si="31"/>
        <v/>
      </c>
      <c r="C1021" s="35"/>
      <c r="D1021" s="12"/>
      <c r="E1021" s="12"/>
      <c r="F1021" s="82"/>
      <c r="G1021" s="36"/>
      <c r="H1021" s="33"/>
      <c r="I1021" s="12"/>
      <c r="J1021" s="67"/>
      <c r="K1021" s="43" t="str">
        <f>IFERROR(VLOOKUP(D1021,PG!$D$7:$N$1006,11,FALSE),"")</f>
        <v/>
      </c>
      <c r="L1021" s="42">
        <f t="shared" si="32"/>
        <v>0</v>
      </c>
      <c r="Q1021" s="2"/>
      <c r="R1021" s="2"/>
      <c r="S1021" s="2" t="str">
        <f>IF(PI_For!C1021="","",PI_For!C1021)</f>
        <v/>
      </c>
    </row>
    <row r="1022" spans="2:19" ht="35.1" customHeight="1" thickTop="1" thickBot="1">
      <c r="B1022" s="76" t="str">
        <f t="shared" si="31"/>
        <v/>
      </c>
      <c r="C1022" s="35"/>
      <c r="D1022" s="12"/>
      <c r="E1022" s="12"/>
      <c r="F1022" s="82"/>
      <c r="G1022" s="36"/>
      <c r="H1022" s="33"/>
      <c r="I1022" s="12"/>
      <c r="J1022" s="67"/>
      <c r="K1022" s="43" t="str">
        <f>IFERROR(VLOOKUP(D1022,PG!$D$7:$N$1006,11,FALSE),"")</f>
        <v/>
      </c>
      <c r="L1022" s="42">
        <f t="shared" si="32"/>
        <v>0</v>
      </c>
      <c r="Q1022" s="2"/>
      <c r="R1022" s="2"/>
      <c r="S1022" s="2" t="str">
        <f>IF(PI_For!C1022="","",PI_For!C1022)</f>
        <v/>
      </c>
    </row>
    <row r="1023" spans="2:19" ht="35.1" customHeight="1" thickTop="1" thickBot="1">
      <c r="B1023" s="76" t="str">
        <f t="shared" si="31"/>
        <v/>
      </c>
      <c r="C1023" s="35"/>
      <c r="D1023" s="12"/>
      <c r="E1023" s="12"/>
      <c r="F1023" s="82"/>
      <c r="G1023" s="36"/>
      <c r="H1023" s="33"/>
      <c r="I1023" s="12"/>
      <c r="J1023" s="67"/>
      <c r="K1023" s="43" t="str">
        <f>IFERROR(VLOOKUP(D1023,PG!$D$7:$N$1006,11,FALSE),"")</f>
        <v/>
      </c>
      <c r="L1023" s="42">
        <f t="shared" si="32"/>
        <v>0</v>
      </c>
      <c r="Q1023" s="2"/>
      <c r="R1023" s="2"/>
      <c r="S1023" s="2" t="str">
        <f>IF(PI_For!C1023="","",PI_For!C1023)</f>
        <v/>
      </c>
    </row>
    <row r="1024" spans="2:19" ht="35.1" customHeight="1" thickTop="1" thickBot="1">
      <c r="B1024" s="76" t="str">
        <f t="shared" si="31"/>
        <v/>
      </c>
      <c r="C1024" s="35"/>
      <c r="D1024" s="12"/>
      <c r="E1024" s="12"/>
      <c r="F1024" s="82"/>
      <c r="G1024" s="36"/>
      <c r="H1024" s="33"/>
      <c r="I1024" s="12"/>
      <c r="J1024" s="67"/>
      <c r="K1024" s="43" t="str">
        <f>IFERROR(VLOOKUP(D1024,PG!$D$7:$N$1006,11,FALSE),"")</f>
        <v/>
      </c>
      <c r="L1024" s="42">
        <f t="shared" si="32"/>
        <v>0</v>
      </c>
      <c r="Q1024" s="2"/>
      <c r="R1024" s="2"/>
      <c r="S1024" s="2" t="str">
        <f>IF(PI_For!C1024="","",PI_For!C1024)</f>
        <v/>
      </c>
    </row>
    <row r="1025" spans="2:19" ht="35.1" customHeight="1" thickTop="1" thickBot="1">
      <c r="B1025" s="76" t="str">
        <f t="shared" si="31"/>
        <v/>
      </c>
      <c r="C1025" s="35"/>
      <c r="D1025" s="12"/>
      <c r="E1025" s="12"/>
      <c r="F1025" s="82"/>
      <c r="G1025" s="36"/>
      <c r="H1025" s="33"/>
      <c r="I1025" s="12"/>
      <c r="J1025" s="67"/>
      <c r="K1025" s="43" t="str">
        <f>IFERROR(VLOOKUP(D1025,PG!$D$7:$N$1006,11,FALSE),"")</f>
        <v/>
      </c>
      <c r="L1025" s="42">
        <f t="shared" si="32"/>
        <v>0</v>
      </c>
      <c r="Q1025" s="2"/>
      <c r="R1025" s="2"/>
      <c r="S1025" s="2" t="str">
        <f>IF(PI_For!C1025="","",PI_For!C1025)</f>
        <v/>
      </c>
    </row>
    <row r="1026" spans="2:19" ht="35.1" customHeight="1" thickTop="1" thickBot="1">
      <c r="B1026" s="76" t="str">
        <f t="shared" si="31"/>
        <v/>
      </c>
      <c r="C1026" s="35"/>
      <c r="D1026" s="12"/>
      <c r="E1026" s="12"/>
      <c r="F1026" s="82"/>
      <c r="G1026" s="36"/>
      <c r="H1026" s="33"/>
      <c r="I1026" s="12"/>
      <c r="J1026" s="67"/>
      <c r="K1026" s="43" t="str">
        <f>IFERROR(VLOOKUP(D1026,PG!$D$7:$N$1006,11,FALSE),"")</f>
        <v/>
      </c>
      <c r="L1026" s="42">
        <f t="shared" si="32"/>
        <v>0</v>
      </c>
      <c r="Q1026" s="2"/>
      <c r="R1026" s="2"/>
      <c r="S1026" s="2" t="str">
        <f>IF(PI_For!C1026="","",PI_For!C1026)</f>
        <v/>
      </c>
    </row>
    <row r="1027" spans="2:19" ht="35.1" customHeight="1" thickTop="1" thickBot="1">
      <c r="B1027" s="76" t="str">
        <f t="shared" si="31"/>
        <v/>
      </c>
      <c r="C1027" s="35"/>
      <c r="D1027" s="12"/>
      <c r="E1027" s="12"/>
      <c r="F1027" s="82"/>
      <c r="G1027" s="36"/>
      <c r="H1027" s="33"/>
      <c r="I1027" s="12"/>
      <c r="J1027" s="67"/>
      <c r="K1027" s="43" t="str">
        <f>IFERROR(VLOOKUP(D1027,PG!$D$7:$N$1006,11,FALSE),"")</f>
        <v/>
      </c>
      <c r="L1027" s="42">
        <f t="shared" si="32"/>
        <v>0</v>
      </c>
      <c r="Q1027" s="2"/>
      <c r="R1027" s="2"/>
      <c r="S1027" s="2" t="str">
        <f>IF(PI_For!C1027="","",PI_For!C1027)</f>
        <v/>
      </c>
    </row>
    <row r="1028" spans="2:19" ht="35.1" customHeight="1" thickTop="1" thickBot="1">
      <c r="B1028" s="76" t="str">
        <f t="shared" si="31"/>
        <v/>
      </c>
      <c r="C1028" s="35"/>
      <c r="D1028" s="12"/>
      <c r="E1028" s="12"/>
      <c r="F1028" s="82"/>
      <c r="G1028" s="36"/>
      <c r="H1028" s="33"/>
      <c r="I1028" s="12"/>
      <c r="J1028" s="67"/>
      <c r="K1028" s="43" t="str">
        <f>IFERROR(VLOOKUP(D1028,PG!$D$7:$N$1006,11,FALSE),"")</f>
        <v/>
      </c>
      <c r="L1028" s="42">
        <f t="shared" si="32"/>
        <v>0</v>
      </c>
      <c r="Q1028" s="2"/>
      <c r="R1028" s="2"/>
      <c r="S1028" s="2" t="str">
        <f>IF(PI_For!C1028="","",PI_For!C1028)</f>
        <v/>
      </c>
    </row>
    <row r="1029" spans="2:19" ht="35.1" customHeight="1" thickTop="1" thickBot="1">
      <c r="B1029" s="76" t="str">
        <f t="shared" si="31"/>
        <v/>
      </c>
      <c r="C1029" s="35"/>
      <c r="D1029" s="12"/>
      <c r="E1029" s="12"/>
      <c r="F1029" s="82"/>
      <c r="G1029" s="36"/>
      <c r="H1029" s="33"/>
      <c r="I1029" s="12"/>
      <c r="J1029" s="67"/>
      <c r="K1029" s="43" t="str">
        <f>IFERROR(VLOOKUP(D1029,PG!$D$7:$N$1006,11,FALSE),"")</f>
        <v/>
      </c>
      <c r="L1029" s="42">
        <f t="shared" si="32"/>
        <v>0</v>
      </c>
      <c r="Q1029" s="2"/>
      <c r="R1029" s="2"/>
      <c r="S1029" s="2" t="str">
        <f>IF(PI_For!C1029="","",PI_For!C1029)</f>
        <v/>
      </c>
    </row>
    <row r="1030" spans="2:19" ht="35.1" customHeight="1" thickTop="1" thickBot="1">
      <c r="B1030" s="76" t="str">
        <f t="shared" si="31"/>
        <v/>
      </c>
      <c r="C1030" s="35"/>
      <c r="D1030" s="12"/>
      <c r="E1030" s="12"/>
      <c r="F1030" s="82"/>
      <c r="G1030" s="36"/>
      <c r="H1030" s="33"/>
      <c r="I1030" s="12"/>
      <c r="J1030" s="67"/>
      <c r="K1030" s="43" t="str">
        <f>IFERROR(VLOOKUP(D1030,PG!$D$7:$N$1006,11,FALSE),"")</f>
        <v/>
      </c>
      <c r="L1030" s="42">
        <f t="shared" si="32"/>
        <v>0</v>
      </c>
      <c r="Q1030" s="2"/>
      <c r="R1030" s="2"/>
      <c r="S1030" s="2" t="str">
        <f>IF(PI_For!C1030="","",PI_For!C1030)</f>
        <v/>
      </c>
    </row>
    <row r="1031" spans="2:19" ht="35.1" customHeight="1" thickTop="1" thickBot="1">
      <c r="B1031" s="76" t="str">
        <f t="shared" si="31"/>
        <v/>
      </c>
      <c r="C1031" s="35"/>
      <c r="D1031" s="12"/>
      <c r="E1031" s="12"/>
      <c r="F1031" s="82"/>
      <c r="G1031" s="36"/>
      <c r="H1031" s="33"/>
      <c r="I1031" s="12"/>
      <c r="J1031" s="67"/>
      <c r="K1031" s="43" t="str">
        <f>IFERROR(VLOOKUP(D1031,PG!$D$7:$N$1006,11,FALSE),"")</f>
        <v/>
      </c>
      <c r="L1031" s="42">
        <f t="shared" si="32"/>
        <v>0</v>
      </c>
      <c r="Q1031" s="2"/>
      <c r="R1031" s="2"/>
      <c r="S1031" s="2" t="str">
        <f>IF(PI_For!C1031="","",PI_For!C1031)</f>
        <v/>
      </c>
    </row>
    <row r="1032" spans="2:19" ht="35.1" customHeight="1" thickTop="1" thickBot="1">
      <c r="B1032" s="76" t="str">
        <f t="shared" ref="B1032:B1095" si="33">IF(C1032="","",MONTH(C1032))</f>
        <v/>
      </c>
      <c r="C1032" s="35"/>
      <c r="D1032" s="12"/>
      <c r="E1032" s="12"/>
      <c r="F1032" s="82"/>
      <c r="G1032" s="36"/>
      <c r="H1032" s="33"/>
      <c r="I1032" s="12"/>
      <c r="J1032" s="67"/>
      <c r="K1032" s="43" t="str">
        <f>IFERROR(VLOOKUP(D1032,PG!$D$7:$N$1006,11,FALSE),"")</f>
        <v/>
      </c>
      <c r="L1032" s="42">
        <f t="shared" si="32"/>
        <v>0</v>
      </c>
      <c r="Q1032" s="2"/>
      <c r="R1032" s="2"/>
      <c r="S1032" s="2" t="str">
        <f>IF(PI_For!C1032="","",PI_For!C1032)</f>
        <v/>
      </c>
    </row>
    <row r="1033" spans="2:19" ht="35.1" customHeight="1" thickTop="1" thickBot="1">
      <c r="B1033" s="76" t="str">
        <f t="shared" si="33"/>
        <v/>
      </c>
      <c r="C1033" s="35"/>
      <c r="D1033" s="12"/>
      <c r="E1033" s="12"/>
      <c r="F1033" s="82"/>
      <c r="G1033" s="36"/>
      <c r="H1033" s="33"/>
      <c r="I1033" s="12"/>
      <c r="J1033" s="67"/>
      <c r="K1033" s="43" t="str">
        <f>IFERROR(VLOOKUP(D1033,PG!$D$7:$N$1006,11,FALSE),"")</f>
        <v/>
      </c>
      <c r="L1033" s="42">
        <f t="shared" si="32"/>
        <v>0</v>
      </c>
      <c r="Q1033" s="2"/>
      <c r="R1033" s="2"/>
      <c r="S1033" s="2" t="str">
        <f>IF(PI_For!C1033="","",PI_For!C1033)</f>
        <v/>
      </c>
    </row>
    <row r="1034" spans="2:19" ht="35.1" customHeight="1" thickTop="1" thickBot="1">
      <c r="B1034" s="76" t="str">
        <f t="shared" si="33"/>
        <v/>
      </c>
      <c r="C1034" s="35"/>
      <c r="D1034" s="12"/>
      <c r="E1034" s="12"/>
      <c r="F1034" s="82"/>
      <c r="G1034" s="36"/>
      <c r="H1034" s="33"/>
      <c r="I1034" s="12"/>
      <c r="J1034" s="67"/>
      <c r="K1034" s="43" t="str">
        <f>IFERROR(VLOOKUP(D1034,PG!$D$7:$N$1006,11,FALSE),"")</f>
        <v/>
      </c>
      <c r="L1034" s="42">
        <f t="shared" si="32"/>
        <v>0</v>
      </c>
      <c r="Q1034" s="2"/>
      <c r="R1034" s="2"/>
      <c r="S1034" s="2" t="str">
        <f>IF(PI_For!C1034="","",PI_For!C1034)</f>
        <v/>
      </c>
    </row>
    <row r="1035" spans="2:19" ht="35.1" customHeight="1" thickTop="1" thickBot="1">
      <c r="B1035" s="76" t="str">
        <f t="shared" si="33"/>
        <v/>
      </c>
      <c r="C1035" s="35"/>
      <c r="D1035" s="12"/>
      <c r="E1035" s="12"/>
      <c r="F1035" s="82"/>
      <c r="G1035" s="36"/>
      <c r="H1035" s="33"/>
      <c r="I1035" s="12"/>
      <c r="J1035" s="67"/>
      <c r="K1035" s="43" t="str">
        <f>IFERROR(VLOOKUP(D1035,PG!$D$7:$N$1006,11,FALSE),"")</f>
        <v/>
      </c>
      <c r="L1035" s="42">
        <f t="shared" si="32"/>
        <v>0</v>
      </c>
      <c r="Q1035" s="2"/>
      <c r="R1035" s="2"/>
      <c r="S1035" s="2" t="str">
        <f>IF(PI_For!C1035="","",PI_For!C1035)</f>
        <v/>
      </c>
    </row>
    <row r="1036" spans="2:19" ht="35.1" customHeight="1" thickTop="1" thickBot="1">
      <c r="B1036" s="76" t="str">
        <f t="shared" si="33"/>
        <v/>
      </c>
      <c r="C1036" s="35"/>
      <c r="D1036" s="12"/>
      <c r="E1036" s="12"/>
      <c r="F1036" s="82"/>
      <c r="G1036" s="36"/>
      <c r="H1036" s="33"/>
      <c r="I1036" s="12"/>
      <c r="J1036" s="67"/>
      <c r="K1036" s="43" t="str">
        <f>IFERROR(VLOOKUP(D1036,PG!$D$7:$N$1006,11,FALSE),"")</f>
        <v/>
      </c>
      <c r="L1036" s="42">
        <f t="shared" si="32"/>
        <v>0</v>
      </c>
      <c r="Q1036" s="2"/>
      <c r="R1036" s="2"/>
      <c r="S1036" s="2" t="str">
        <f>IF(PI_For!C1036="","",PI_For!C1036)</f>
        <v/>
      </c>
    </row>
    <row r="1037" spans="2:19" ht="35.1" customHeight="1" thickTop="1" thickBot="1">
      <c r="B1037" s="76" t="str">
        <f t="shared" si="33"/>
        <v/>
      </c>
      <c r="C1037" s="35"/>
      <c r="D1037" s="12"/>
      <c r="E1037" s="12"/>
      <c r="F1037" s="82"/>
      <c r="G1037" s="36"/>
      <c r="H1037" s="33"/>
      <c r="I1037" s="12"/>
      <c r="J1037" s="67"/>
      <c r="K1037" s="43" t="str">
        <f>IFERROR(VLOOKUP(D1037,PG!$D$7:$N$1006,11,FALSE),"")</f>
        <v/>
      </c>
      <c r="L1037" s="42">
        <f t="shared" si="32"/>
        <v>0</v>
      </c>
      <c r="Q1037" s="2"/>
      <c r="R1037" s="2"/>
      <c r="S1037" s="2" t="str">
        <f>IF(PI_For!C1037="","",PI_For!C1037)</f>
        <v/>
      </c>
    </row>
    <row r="1038" spans="2:19" ht="35.1" customHeight="1" thickTop="1" thickBot="1">
      <c r="B1038" s="76" t="str">
        <f t="shared" si="33"/>
        <v/>
      </c>
      <c r="C1038" s="35"/>
      <c r="D1038" s="12"/>
      <c r="E1038" s="12"/>
      <c r="F1038" s="82"/>
      <c r="G1038" s="36"/>
      <c r="H1038" s="33"/>
      <c r="I1038" s="12"/>
      <c r="J1038" s="67"/>
      <c r="K1038" s="43" t="str">
        <f>IFERROR(VLOOKUP(D1038,PG!$D$7:$N$1006,11,FALSE),"")</f>
        <v/>
      </c>
      <c r="L1038" s="42">
        <f t="shared" si="32"/>
        <v>0</v>
      </c>
      <c r="Q1038" s="2"/>
      <c r="R1038" s="2"/>
      <c r="S1038" s="2" t="str">
        <f>IF(PI_For!C1038="","",PI_For!C1038)</f>
        <v/>
      </c>
    </row>
    <row r="1039" spans="2:19" ht="35.1" customHeight="1" thickTop="1" thickBot="1">
      <c r="B1039" s="76" t="str">
        <f t="shared" si="33"/>
        <v/>
      </c>
      <c r="C1039" s="35"/>
      <c r="D1039" s="12"/>
      <c r="E1039" s="12"/>
      <c r="F1039" s="82"/>
      <c r="G1039" s="36"/>
      <c r="H1039" s="33"/>
      <c r="I1039" s="12"/>
      <c r="J1039" s="67"/>
      <c r="K1039" s="43" t="str">
        <f>IFERROR(VLOOKUP(D1039,PG!$D$7:$N$1006,11,FALSE),"")</f>
        <v/>
      </c>
      <c r="L1039" s="42">
        <f t="shared" si="32"/>
        <v>0</v>
      </c>
      <c r="Q1039" s="2"/>
      <c r="R1039" s="2"/>
      <c r="S1039" s="2" t="str">
        <f>IF(PI_For!C1039="","",PI_For!C1039)</f>
        <v/>
      </c>
    </row>
    <row r="1040" spans="2:19" ht="35.1" customHeight="1" thickTop="1" thickBot="1">
      <c r="B1040" s="76" t="str">
        <f t="shared" si="33"/>
        <v/>
      </c>
      <c r="C1040" s="35"/>
      <c r="D1040" s="12"/>
      <c r="E1040" s="12"/>
      <c r="F1040" s="82"/>
      <c r="G1040" s="36"/>
      <c r="H1040" s="33"/>
      <c r="I1040" s="12"/>
      <c r="J1040" s="67"/>
      <c r="K1040" s="43" t="str">
        <f>IFERROR(VLOOKUP(D1040,PG!$D$7:$N$1006,11,FALSE),"")</f>
        <v/>
      </c>
      <c r="L1040" s="42">
        <f t="shared" si="32"/>
        <v>0</v>
      </c>
      <c r="Q1040" s="2"/>
      <c r="R1040" s="2"/>
      <c r="S1040" s="2" t="str">
        <f>IF(PI_For!C1040="","",PI_For!C1040)</f>
        <v/>
      </c>
    </row>
    <row r="1041" spans="2:19" ht="35.1" customHeight="1" thickTop="1" thickBot="1">
      <c r="B1041" s="76" t="str">
        <f t="shared" si="33"/>
        <v/>
      </c>
      <c r="C1041" s="35"/>
      <c r="D1041" s="12"/>
      <c r="E1041" s="12"/>
      <c r="F1041" s="82"/>
      <c r="G1041" s="36"/>
      <c r="H1041" s="33"/>
      <c r="I1041" s="12"/>
      <c r="J1041" s="67"/>
      <c r="K1041" s="43" t="str">
        <f>IFERROR(VLOOKUP(D1041,PG!$D$7:$N$1006,11,FALSE),"")</f>
        <v/>
      </c>
      <c r="L1041" s="42">
        <f t="shared" si="32"/>
        <v>0</v>
      </c>
      <c r="Q1041" s="2"/>
      <c r="R1041" s="2"/>
      <c r="S1041" s="2" t="str">
        <f>IF(PI_For!C1041="","",PI_For!C1041)</f>
        <v/>
      </c>
    </row>
    <row r="1042" spans="2:19" ht="35.1" customHeight="1" thickTop="1" thickBot="1">
      <c r="B1042" s="76" t="str">
        <f t="shared" si="33"/>
        <v/>
      </c>
      <c r="C1042" s="35"/>
      <c r="D1042" s="12"/>
      <c r="E1042" s="12"/>
      <c r="F1042" s="82"/>
      <c r="G1042" s="36"/>
      <c r="H1042" s="33"/>
      <c r="I1042" s="12"/>
      <c r="J1042" s="67"/>
      <c r="K1042" s="43" t="str">
        <f>IFERROR(VLOOKUP(D1042,PG!$D$7:$N$1006,11,FALSE),"")</f>
        <v/>
      </c>
      <c r="L1042" s="42">
        <f t="shared" ref="L1042:L1105" si="34">IFERROR(G1042*H1042,0)</f>
        <v>0</v>
      </c>
      <c r="Q1042" s="2"/>
      <c r="R1042" s="2"/>
      <c r="S1042" s="2" t="str">
        <f>IF(PI_For!C1042="","",PI_For!C1042)</f>
        <v/>
      </c>
    </row>
    <row r="1043" spans="2:19" ht="35.1" customHeight="1" thickTop="1" thickBot="1">
      <c r="B1043" s="76" t="str">
        <f t="shared" si="33"/>
        <v/>
      </c>
      <c r="C1043" s="35"/>
      <c r="D1043" s="12"/>
      <c r="E1043" s="12"/>
      <c r="F1043" s="82"/>
      <c r="G1043" s="36"/>
      <c r="H1043" s="33"/>
      <c r="I1043" s="12"/>
      <c r="J1043" s="67"/>
      <c r="K1043" s="43" t="str">
        <f>IFERROR(VLOOKUP(D1043,PG!$D$7:$N$1006,11,FALSE),"")</f>
        <v/>
      </c>
      <c r="L1043" s="42">
        <f t="shared" si="34"/>
        <v>0</v>
      </c>
      <c r="Q1043" s="2"/>
      <c r="R1043" s="2"/>
      <c r="S1043" s="2" t="str">
        <f>IF(PI_For!C1043="","",PI_For!C1043)</f>
        <v/>
      </c>
    </row>
    <row r="1044" spans="2:19" ht="35.1" customHeight="1" thickTop="1" thickBot="1">
      <c r="B1044" s="76" t="str">
        <f t="shared" si="33"/>
        <v/>
      </c>
      <c r="C1044" s="35"/>
      <c r="D1044" s="12"/>
      <c r="E1044" s="12"/>
      <c r="F1044" s="82"/>
      <c r="G1044" s="36"/>
      <c r="H1044" s="33"/>
      <c r="I1044" s="12"/>
      <c r="J1044" s="67"/>
      <c r="K1044" s="43" t="str">
        <f>IFERROR(VLOOKUP(D1044,PG!$D$7:$N$1006,11,FALSE),"")</f>
        <v/>
      </c>
      <c r="L1044" s="42">
        <f t="shared" si="34"/>
        <v>0</v>
      </c>
      <c r="Q1044" s="2"/>
      <c r="R1044" s="2"/>
      <c r="S1044" s="2" t="str">
        <f>IF(PI_For!C1044="","",PI_For!C1044)</f>
        <v/>
      </c>
    </row>
    <row r="1045" spans="2:19" ht="35.1" customHeight="1" thickTop="1" thickBot="1">
      <c r="B1045" s="76" t="str">
        <f t="shared" si="33"/>
        <v/>
      </c>
      <c r="C1045" s="35"/>
      <c r="D1045" s="12"/>
      <c r="E1045" s="12"/>
      <c r="F1045" s="82"/>
      <c r="G1045" s="36"/>
      <c r="H1045" s="33"/>
      <c r="I1045" s="12"/>
      <c r="J1045" s="67"/>
      <c r="K1045" s="43" t="str">
        <f>IFERROR(VLOOKUP(D1045,PG!$D$7:$N$1006,11,FALSE),"")</f>
        <v/>
      </c>
      <c r="L1045" s="42">
        <f t="shared" si="34"/>
        <v>0</v>
      </c>
      <c r="Q1045" s="2"/>
      <c r="R1045" s="2"/>
      <c r="S1045" s="2" t="str">
        <f>IF(PI_For!C1045="","",PI_For!C1045)</f>
        <v/>
      </c>
    </row>
    <row r="1046" spans="2:19" ht="35.1" customHeight="1" thickTop="1" thickBot="1">
      <c r="B1046" s="76" t="str">
        <f t="shared" si="33"/>
        <v/>
      </c>
      <c r="C1046" s="35"/>
      <c r="D1046" s="12"/>
      <c r="E1046" s="12"/>
      <c r="F1046" s="82"/>
      <c r="G1046" s="36"/>
      <c r="H1046" s="33"/>
      <c r="I1046" s="12"/>
      <c r="J1046" s="67"/>
      <c r="K1046" s="43" t="str">
        <f>IFERROR(VLOOKUP(D1046,PG!$D$7:$N$1006,11,FALSE),"")</f>
        <v/>
      </c>
      <c r="L1046" s="42">
        <f t="shared" si="34"/>
        <v>0</v>
      </c>
      <c r="Q1046" s="2"/>
      <c r="R1046" s="2"/>
      <c r="S1046" s="2" t="str">
        <f>IF(PI_For!C1046="","",PI_For!C1046)</f>
        <v/>
      </c>
    </row>
    <row r="1047" spans="2:19" ht="35.1" customHeight="1" thickTop="1" thickBot="1">
      <c r="B1047" s="76" t="str">
        <f t="shared" si="33"/>
        <v/>
      </c>
      <c r="C1047" s="35"/>
      <c r="D1047" s="12"/>
      <c r="E1047" s="12"/>
      <c r="F1047" s="82"/>
      <c r="G1047" s="36"/>
      <c r="H1047" s="33"/>
      <c r="I1047" s="12"/>
      <c r="J1047" s="67"/>
      <c r="K1047" s="43" t="str">
        <f>IFERROR(VLOOKUP(D1047,PG!$D$7:$N$1006,11,FALSE),"")</f>
        <v/>
      </c>
      <c r="L1047" s="42">
        <f t="shared" si="34"/>
        <v>0</v>
      </c>
      <c r="Q1047" s="2"/>
      <c r="R1047" s="2"/>
      <c r="S1047" s="2" t="str">
        <f>IF(PI_For!C1047="","",PI_For!C1047)</f>
        <v/>
      </c>
    </row>
    <row r="1048" spans="2:19" ht="35.1" customHeight="1" thickTop="1" thickBot="1">
      <c r="B1048" s="76" t="str">
        <f t="shared" si="33"/>
        <v/>
      </c>
      <c r="C1048" s="35"/>
      <c r="D1048" s="12"/>
      <c r="E1048" s="12"/>
      <c r="F1048" s="82"/>
      <c r="G1048" s="36"/>
      <c r="H1048" s="33"/>
      <c r="I1048" s="12"/>
      <c r="J1048" s="67"/>
      <c r="K1048" s="43" t="str">
        <f>IFERROR(VLOOKUP(D1048,PG!$D$7:$N$1006,11,FALSE),"")</f>
        <v/>
      </c>
      <c r="L1048" s="42">
        <f t="shared" si="34"/>
        <v>0</v>
      </c>
      <c r="Q1048" s="2"/>
      <c r="R1048" s="2"/>
      <c r="S1048" s="2" t="str">
        <f>IF(PI_For!C1048="","",PI_For!C1048)</f>
        <v/>
      </c>
    </row>
    <row r="1049" spans="2:19" ht="35.1" customHeight="1" thickTop="1" thickBot="1">
      <c r="B1049" s="76" t="str">
        <f t="shared" si="33"/>
        <v/>
      </c>
      <c r="C1049" s="35"/>
      <c r="D1049" s="12"/>
      <c r="E1049" s="12"/>
      <c r="F1049" s="82"/>
      <c r="G1049" s="36"/>
      <c r="H1049" s="33"/>
      <c r="I1049" s="12"/>
      <c r="J1049" s="67"/>
      <c r="K1049" s="43" t="str">
        <f>IFERROR(VLOOKUP(D1049,PG!$D$7:$N$1006,11,FALSE),"")</f>
        <v/>
      </c>
      <c r="L1049" s="42">
        <f t="shared" si="34"/>
        <v>0</v>
      </c>
      <c r="Q1049" s="2"/>
      <c r="R1049" s="2"/>
      <c r="S1049" s="2" t="str">
        <f>IF(PI_For!C1049="","",PI_For!C1049)</f>
        <v/>
      </c>
    </row>
    <row r="1050" spans="2:19" ht="35.1" customHeight="1" thickTop="1" thickBot="1">
      <c r="B1050" s="76" t="str">
        <f t="shared" si="33"/>
        <v/>
      </c>
      <c r="C1050" s="35"/>
      <c r="D1050" s="12"/>
      <c r="E1050" s="12"/>
      <c r="F1050" s="82"/>
      <c r="G1050" s="36"/>
      <c r="H1050" s="33"/>
      <c r="I1050" s="12"/>
      <c r="J1050" s="67"/>
      <c r="K1050" s="43" t="str">
        <f>IFERROR(VLOOKUP(D1050,PG!$D$7:$N$1006,11,FALSE),"")</f>
        <v/>
      </c>
      <c r="L1050" s="42">
        <f t="shared" si="34"/>
        <v>0</v>
      </c>
      <c r="Q1050" s="2"/>
      <c r="R1050" s="2"/>
      <c r="S1050" s="2" t="str">
        <f>IF(PI_For!C1050="","",PI_For!C1050)</f>
        <v/>
      </c>
    </row>
    <row r="1051" spans="2:19" ht="35.1" customHeight="1" thickTop="1" thickBot="1">
      <c r="B1051" s="76" t="str">
        <f t="shared" si="33"/>
        <v/>
      </c>
      <c r="C1051" s="35"/>
      <c r="D1051" s="12"/>
      <c r="E1051" s="12"/>
      <c r="F1051" s="82"/>
      <c r="G1051" s="36"/>
      <c r="H1051" s="33"/>
      <c r="I1051" s="12"/>
      <c r="J1051" s="67"/>
      <c r="K1051" s="43" t="str">
        <f>IFERROR(VLOOKUP(D1051,PG!$D$7:$N$1006,11,FALSE),"")</f>
        <v/>
      </c>
      <c r="L1051" s="42">
        <f t="shared" si="34"/>
        <v>0</v>
      </c>
      <c r="Q1051" s="2"/>
      <c r="R1051" s="2"/>
      <c r="S1051" s="2" t="str">
        <f>IF(PI_For!C1051="","",PI_For!C1051)</f>
        <v/>
      </c>
    </row>
    <row r="1052" spans="2:19" ht="35.1" customHeight="1" thickTop="1" thickBot="1">
      <c r="B1052" s="76" t="str">
        <f t="shared" si="33"/>
        <v/>
      </c>
      <c r="C1052" s="35"/>
      <c r="D1052" s="12"/>
      <c r="E1052" s="12"/>
      <c r="F1052" s="82"/>
      <c r="G1052" s="36"/>
      <c r="H1052" s="33"/>
      <c r="I1052" s="12"/>
      <c r="J1052" s="67"/>
      <c r="K1052" s="43" t="str">
        <f>IFERROR(VLOOKUP(D1052,PG!$D$7:$N$1006,11,FALSE),"")</f>
        <v/>
      </c>
      <c r="L1052" s="42">
        <f t="shared" si="34"/>
        <v>0</v>
      </c>
      <c r="Q1052" s="2"/>
      <c r="R1052" s="2"/>
      <c r="S1052" s="2" t="str">
        <f>IF(PI_For!C1052="","",PI_For!C1052)</f>
        <v/>
      </c>
    </row>
    <row r="1053" spans="2:19" ht="35.1" customHeight="1" thickTop="1" thickBot="1">
      <c r="B1053" s="76" t="str">
        <f t="shared" si="33"/>
        <v/>
      </c>
      <c r="C1053" s="35"/>
      <c r="D1053" s="12"/>
      <c r="E1053" s="12"/>
      <c r="F1053" s="82"/>
      <c r="G1053" s="36"/>
      <c r="H1053" s="33"/>
      <c r="I1053" s="12"/>
      <c r="J1053" s="67"/>
      <c r="K1053" s="43" t="str">
        <f>IFERROR(VLOOKUP(D1053,PG!$D$7:$N$1006,11,FALSE),"")</f>
        <v/>
      </c>
      <c r="L1053" s="42">
        <f t="shared" si="34"/>
        <v>0</v>
      </c>
      <c r="Q1053" s="2"/>
      <c r="R1053" s="2"/>
      <c r="S1053" s="2" t="str">
        <f>IF(PI_For!C1053="","",PI_For!C1053)</f>
        <v/>
      </c>
    </row>
    <row r="1054" spans="2:19" ht="35.1" customHeight="1" thickTop="1" thickBot="1">
      <c r="B1054" s="76" t="str">
        <f t="shared" si="33"/>
        <v/>
      </c>
      <c r="C1054" s="35"/>
      <c r="D1054" s="12"/>
      <c r="E1054" s="12"/>
      <c r="F1054" s="82"/>
      <c r="G1054" s="36"/>
      <c r="H1054" s="33"/>
      <c r="I1054" s="12"/>
      <c r="J1054" s="67"/>
      <c r="K1054" s="43" t="str">
        <f>IFERROR(VLOOKUP(D1054,PG!$D$7:$N$1006,11,FALSE),"")</f>
        <v/>
      </c>
      <c r="L1054" s="42">
        <f t="shared" si="34"/>
        <v>0</v>
      </c>
      <c r="Q1054" s="2"/>
      <c r="R1054" s="2"/>
      <c r="S1054" s="2" t="str">
        <f>IF(PI_For!C1054="","",PI_For!C1054)</f>
        <v/>
      </c>
    </row>
    <row r="1055" spans="2:19" ht="35.1" customHeight="1" thickTop="1" thickBot="1">
      <c r="B1055" s="76" t="str">
        <f t="shared" si="33"/>
        <v/>
      </c>
      <c r="C1055" s="35"/>
      <c r="D1055" s="12"/>
      <c r="E1055" s="12"/>
      <c r="F1055" s="82"/>
      <c r="G1055" s="36"/>
      <c r="H1055" s="33"/>
      <c r="I1055" s="12"/>
      <c r="J1055" s="67"/>
      <c r="K1055" s="43" t="str">
        <f>IFERROR(VLOOKUP(D1055,PG!$D$7:$N$1006,11,FALSE),"")</f>
        <v/>
      </c>
      <c r="L1055" s="42">
        <f t="shared" si="34"/>
        <v>0</v>
      </c>
      <c r="Q1055" s="2"/>
      <c r="R1055" s="2"/>
      <c r="S1055" s="2" t="str">
        <f>IF(PI_For!C1055="","",PI_For!C1055)</f>
        <v/>
      </c>
    </row>
    <row r="1056" spans="2:19" ht="35.1" customHeight="1" thickTop="1" thickBot="1">
      <c r="B1056" s="76" t="str">
        <f t="shared" si="33"/>
        <v/>
      </c>
      <c r="C1056" s="35"/>
      <c r="D1056" s="12"/>
      <c r="E1056" s="12"/>
      <c r="F1056" s="82"/>
      <c r="G1056" s="36"/>
      <c r="H1056" s="33"/>
      <c r="I1056" s="12"/>
      <c r="J1056" s="67"/>
      <c r="K1056" s="43" t="str">
        <f>IFERROR(VLOOKUP(D1056,PG!$D$7:$N$1006,11,FALSE),"")</f>
        <v/>
      </c>
      <c r="L1056" s="42">
        <f t="shared" si="34"/>
        <v>0</v>
      </c>
      <c r="Q1056" s="2"/>
      <c r="R1056" s="2"/>
      <c r="S1056" s="2" t="str">
        <f>IF(PI_For!C1056="","",PI_For!C1056)</f>
        <v/>
      </c>
    </row>
    <row r="1057" spans="2:19" ht="35.1" customHeight="1" thickTop="1" thickBot="1">
      <c r="B1057" s="76" t="str">
        <f t="shared" si="33"/>
        <v/>
      </c>
      <c r="C1057" s="35"/>
      <c r="D1057" s="12"/>
      <c r="E1057" s="12"/>
      <c r="F1057" s="82"/>
      <c r="G1057" s="36"/>
      <c r="H1057" s="33"/>
      <c r="I1057" s="12"/>
      <c r="J1057" s="67"/>
      <c r="K1057" s="43" t="str">
        <f>IFERROR(VLOOKUP(D1057,PG!$D$7:$N$1006,11,FALSE),"")</f>
        <v/>
      </c>
      <c r="L1057" s="42">
        <f t="shared" si="34"/>
        <v>0</v>
      </c>
      <c r="Q1057" s="2"/>
      <c r="R1057" s="2"/>
      <c r="S1057" s="2" t="str">
        <f>IF(PI_For!C1057="","",PI_For!C1057)</f>
        <v/>
      </c>
    </row>
    <row r="1058" spans="2:19" ht="35.1" customHeight="1" thickTop="1" thickBot="1">
      <c r="B1058" s="76" t="str">
        <f t="shared" si="33"/>
        <v/>
      </c>
      <c r="C1058" s="35"/>
      <c r="D1058" s="12"/>
      <c r="E1058" s="12"/>
      <c r="F1058" s="82"/>
      <c r="G1058" s="36"/>
      <c r="H1058" s="33"/>
      <c r="I1058" s="12"/>
      <c r="J1058" s="67"/>
      <c r="K1058" s="43" t="str">
        <f>IFERROR(VLOOKUP(D1058,PG!$D$7:$N$1006,11,FALSE),"")</f>
        <v/>
      </c>
      <c r="L1058" s="42">
        <f t="shared" si="34"/>
        <v>0</v>
      </c>
      <c r="Q1058" s="2"/>
      <c r="R1058" s="2"/>
      <c r="S1058" s="2" t="str">
        <f>IF(PI_For!C1058="","",PI_For!C1058)</f>
        <v/>
      </c>
    </row>
    <row r="1059" spans="2:19" ht="35.1" customHeight="1" thickTop="1" thickBot="1">
      <c r="B1059" s="76" t="str">
        <f t="shared" si="33"/>
        <v/>
      </c>
      <c r="C1059" s="35"/>
      <c r="D1059" s="12"/>
      <c r="E1059" s="12"/>
      <c r="F1059" s="82"/>
      <c r="G1059" s="36"/>
      <c r="H1059" s="33"/>
      <c r="I1059" s="12"/>
      <c r="J1059" s="67"/>
      <c r="K1059" s="43" t="str">
        <f>IFERROR(VLOOKUP(D1059,PG!$D$7:$N$1006,11,FALSE),"")</f>
        <v/>
      </c>
      <c r="L1059" s="42">
        <f t="shared" si="34"/>
        <v>0</v>
      </c>
      <c r="Q1059" s="2"/>
      <c r="R1059" s="2"/>
      <c r="S1059" s="2" t="str">
        <f>IF(PI_For!C1059="","",PI_For!C1059)</f>
        <v/>
      </c>
    </row>
    <row r="1060" spans="2:19" ht="35.1" customHeight="1" thickTop="1" thickBot="1">
      <c r="B1060" s="76" t="str">
        <f t="shared" si="33"/>
        <v/>
      </c>
      <c r="C1060" s="35"/>
      <c r="D1060" s="12"/>
      <c r="E1060" s="12"/>
      <c r="F1060" s="82"/>
      <c r="G1060" s="36"/>
      <c r="H1060" s="33"/>
      <c r="I1060" s="12"/>
      <c r="J1060" s="67"/>
      <c r="K1060" s="43" t="str">
        <f>IFERROR(VLOOKUP(D1060,PG!$D$7:$N$1006,11,FALSE),"")</f>
        <v/>
      </c>
      <c r="L1060" s="42">
        <f t="shared" si="34"/>
        <v>0</v>
      </c>
      <c r="Q1060" s="2"/>
      <c r="R1060" s="2"/>
      <c r="S1060" s="2" t="str">
        <f>IF(PI_For!C1060="","",PI_For!C1060)</f>
        <v/>
      </c>
    </row>
    <row r="1061" spans="2:19" ht="35.1" customHeight="1" thickTop="1" thickBot="1">
      <c r="B1061" s="76" t="str">
        <f t="shared" si="33"/>
        <v/>
      </c>
      <c r="C1061" s="35"/>
      <c r="D1061" s="12"/>
      <c r="E1061" s="12"/>
      <c r="F1061" s="82"/>
      <c r="G1061" s="36"/>
      <c r="H1061" s="33"/>
      <c r="I1061" s="12"/>
      <c r="J1061" s="67"/>
      <c r="K1061" s="43" t="str">
        <f>IFERROR(VLOOKUP(D1061,PG!$D$7:$N$1006,11,FALSE),"")</f>
        <v/>
      </c>
      <c r="L1061" s="42">
        <f t="shared" si="34"/>
        <v>0</v>
      </c>
      <c r="Q1061" s="2"/>
      <c r="R1061" s="2"/>
      <c r="S1061" s="2" t="str">
        <f>IF(PI_For!C1061="","",PI_For!C1061)</f>
        <v/>
      </c>
    </row>
    <row r="1062" spans="2:19" ht="35.1" customHeight="1" thickTop="1" thickBot="1">
      <c r="B1062" s="76" t="str">
        <f t="shared" si="33"/>
        <v/>
      </c>
      <c r="C1062" s="35"/>
      <c r="D1062" s="12"/>
      <c r="E1062" s="12"/>
      <c r="F1062" s="82"/>
      <c r="G1062" s="36"/>
      <c r="H1062" s="33"/>
      <c r="I1062" s="12"/>
      <c r="J1062" s="67"/>
      <c r="K1062" s="43" t="str">
        <f>IFERROR(VLOOKUP(D1062,PG!$D$7:$N$1006,11,FALSE),"")</f>
        <v/>
      </c>
      <c r="L1062" s="42">
        <f t="shared" si="34"/>
        <v>0</v>
      </c>
      <c r="Q1062" s="2"/>
      <c r="R1062" s="2"/>
      <c r="S1062" s="2" t="str">
        <f>IF(PI_For!C1062="","",PI_For!C1062)</f>
        <v/>
      </c>
    </row>
    <row r="1063" spans="2:19" ht="35.1" customHeight="1" thickTop="1" thickBot="1">
      <c r="B1063" s="76" t="str">
        <f t="shared" si="33"/>
        <v/>
      </c>
      <c r="C1063" s="35"/>
      <c r="D1063" s="12"/>
      <c r="E1063" s="12"/>
      <c r="F1063" s="82"/>
      <c r="G1063" s="36"/>
      <c r="H1063" s="33"/>
      <c r="I1063" s="12"/>
      <c r="J1063" s="67"/>
      <c r="K1063" s="43" t="str">
        <f>IFERROR(VLOOKUP(D1063,PG!$D$7:$N$1006,11,FALSE),"")</f>
        <v/>
      </c>
      <c r="L1063" s="42">
        <f t="shared" si="34"/>
        <v>0</v>
      </c>
      <c r="Q1063" s="2"/>
      <c r="R1063" s="2"/>
      <c r="S1063" s="2" t="str">
        <f>IF(PI_For!C1063="","",PI_For!C1063)</f>
        <v/>
      </c>
    </row>
    <row r="1064" spans="2:19" ht="35.1" customHeight="1" thickTop="1" thickBot="1">
      <c r="B1064" s="76" t="str">
        <f t="shared" si="33"/>
        <v/>
      </c>
      <c r="C1064" s="35"/>
      <c r="D1064" s="12"/>
      <c r="E1064" s="12"/>
      <c r="F1064" s="82"/>
      <c r="G1064" s="36"/>
      <c r="H1064" s="33"/>
      <c r="I1064" s="12"/>
      <c r="J1064" s="67"/>
      <c r="K1064" s="43" t="str">
        <f>IFERROR(VLOOKUP(D1064,PG!$D$7:$N$1006,11,FALSE),"")</f>
        <v/>
      </c>
      <c r="L1064" s="42">
        <f t="shared" si="34"/>
        <v>0</v>
      </c>
      <c r="Q1064" s="2"/>
      <c r="R1064" s="2"/>
      <c r="S1064" s="2" t="str">
        <f>IF(PI_For!C1064="","",PI_For!C1064)</f>
        <v/>
      </c>
    </row>
    <row r="1065" spans="2:19" ht="35.1" customHeight="1" thickTop="1" thickBot="1">
      <c r="B1065" s="76" t="str">
        <f t="shared" si="33"/>
        <v/>
      </c>
      <c r="C1065" s="35"/>
      <c r="D1065" s="12"/>
      <c r="E1065" s="12"/>
      <c r="F1065" s="82"/>
      <c r="G1065" s="36"/>
      <c r="H1065" s="33"/>
      <c r="I1065" s="12"/>
      <c r="J1065" s="67"/>
      <c r="K1065" s="43" t="str">
        <f>IFERROR(VLOOKUP(D1065,PG!$D$7:$N$1006,11,FALSE),"")</f>
        <v/>
      </c>
      <c r="L1065" s="42">
        <f t="shared" si="34"/>
        <v>0</v>
      </c>
      <c r="Q1065" s="2"/>
      <c r="R1065" s="2"/>
      <c r="S1065" s="2" t="str">
        <f>IF(PI_For!C1065="","",PI_For!C1065)</f>
        <v/>
      </c>
    </row>
    <row r="1066" spans="2:19" ht="35.1" customHeight="1" thickTop="1" thickBot="1">
      <c r="B1066" s="76" t="str">
        <f t="shared" si="33"/>
        <v/>
      </c>
      <c r="C1066" s="35"/>
      <c r="D1066" s="12"/>
      <c r="E1066" s="12"/>
      <c r="F1066" s="82"/>
      <c r="G1066" s="36"/>
      <c r="H1066" s="33"/>
      <c r="I1066" s="12"/>
      <c r="J1066" s="67"/>
      <c r="K1066" s="43" t="str">
        <f>IFERROR(VLOOKUP(D1066,PG!$D$7:$N$1006,11,FALSE),"")</f>
        <v/>
      </c>
      <c r="L1066" s="42">
        <f t="shared" si="34"/>
        <v>0</v>
      </c>
      <c r="Q1066" s="2"/>
      <c r="R1066" s="2"/>
      <c r="S1066" s="2" t="str">
        <f>IF(PI_For!C1066="","",PI_For!C1066)</f>
        <v/>
      </c>
    </row>
    <row r="1067" spans="2:19" ht="35.1" customHeight="1" thickTop="1" thickBot="1">
      <c r="B1067" s="76" t="str">
        <f t="shared" si="33"/>
        <v/>
      </c>
      <c r="C1067" s="35"/>
      <c r="D1067" s="12"/>
      <c r="E1067" s="12"/>
      <c r="F1067" s="82"/>
      <c r="G1067" s="36"/>
      <c r="H1067" s="33"/>
      <c r="I1067" s="12"/>
      <c r="J1067" s="67"/>
      <c r="K1067" s="43" t="str">
        <f>IFERROR(VLOOKUP(D1067,PG!$D$7:$N$1006,11,FALSE),"")</f>
        <v/>
      </c>
      <c r="L1067" s="42">
        <f t="shared" si="34"/>
        <v>0</v>
      </c>
      <c r="Q1067" s="2"/>
      <c r="R1067" s="2"/>
      <c r="S1067" s="2" t="str">
        <f>IF(PI_For!C1067="","",PI_For!C1067)</f>
        <v/>
      </c>
    </row>
    <row r="1068" spans="2:19" ht="35.1" customHeight="1" thickTop="1" thickBot="1">
      <c r="B1068" s="76" t="str">
        <f t="shared" si="33"/>
        <v/>
      </c>
      <c r="C1068" s="35"/>
      <c r="D1068" s="12"/>
      <c r="E1068" s="12"/>
      <c r="F1068" s="82"/>
      <c r="G1068" s="36"/>
      <c r="H1068" s="33"/>
      <c r="I1068" s="12"/>
      <c r="J1068" s="67"/>
      <c r="K1068" s="43" t="str">
        <f>IFERROR(VLOOKUP(D1068,PG!$D$7:$N$1006,11,FALSE),"")</f>
        <v/>
      </c>
      <c r="L1068" s="42">
        <f t="shared" si="34"/>
        <v>0</v>
      </c>
      <c r="Q1068" s="2"/>
      <c r="R1068" s="2"/>
      <c r="S1068" s="2" t="str">
        <f>IF(PI_For!C1068="","",PI_For!C1068)</f>
        <v/>
      </c>
    </row>
    <row r="1069" spans="2:19" ht="35.1" customHeight="1" thickTop="1" thickBot="1">
      <c r="B1069" s="76" t="str">
        <f t="shared" si="33"/>
        <v/>
      </c>
      <c r="C1069" s="35"/>
      <c r="D1069" s="12"/>
      <c r="E1069" s="12"/>
      <c r="F1069" s="82"/>
      <c r="G1069" s="36"/>
      <c r="H1069" s="33"/>
      <c r="I1069" s="12"/>
      <c r="J1069" s="67"/>
      <c r="K1069" s="43" t="str">
        <f>IFERROR(VLOOKUP(D1069,PG!$D$7:$N$1006,11,FALSE),"")</f>
        <v/>
      </c>
      <c r="L1069" s="42">
        <f t="shared" si="34"/>
        <v>0</v>
      </c>
      <c r="Q1069" s="2"/>
      <c r="R1069" s="2"/>
      <c r="S1069" s="2" t="str">
        <f>IF(PI_For!C1069="","",PI_For!C1069)</f>
        <v/>
      </c>
    </row>
    <row r="1070" spans="2:19" ht="35.1" customHeight="1" thickTop="1" thickBot="1">
      <c r="B1070" s="76" t="str">
        <f t="shared" si="33"/>
        <v/>
      </c>
      <c r="C1070" s="35"/>
      <c r="D1070" s="12"/>
      <c r="E1070" s="12"/>
      <c r="F1070" s="82"/>
      <c r="G1070" s="36"/>
      <c r="H1070" s="33"/>
      <c r="I1070" s="12"/>
      <c r="J1070" s="67"/>
      <c r="K1070" s="43" t="str">
        <f>IFERROR(VLOOKUP(D1070,PG!$D$7:$N$1006,11,FALSE),"")</f>
        <v/>
      </c>
      <c r="L1070" s="42">
        <f t="shared" si="34"/>
        <v>0</v>
      </c>
      <c r="Q1070" s="2"/>
      <c r="R1070" s="2"/>
      <c r="S1070" s="2" t="str">
        <f>IF(PI_For!C1070="","",PI_For!C1070)</f>
        <v/>
      </c>
    </row>
    <row r="1071" spans="2:19" ht="35.1" customHeight="1" thickTop="1" thickBot="1">
      <c r="B1071" s="76" t="str">
        <f t="shared" si="33"/>
        <v/>
      </c>
      <c r="C1071" s="35"/>
      <c r="D1071" s="12"/>
      <c r="E1071" s="12"/>
      <c r="F1071" s="82"/>
      <c r="G1071" s="36"/>
      <c r="H1071" s="33"/>
      <c r="I1071" s="12"/>
      <c r="J1071" s="67"/>
      <c r="K1071" s="43" t="str">
        <f>IFERROR(VLOOKUP(D1071,PG!$D$7:$N$1006,11,FALSE),"")</f>
        <v/>
      </c>
      <c r="L1071" s="42">
        <f t="shared" si="34"/>
        <v>0</v>
      </c>
      <c r="Q1071" s="2"/>
      <c r="R1071" s="2"/>
      <c r="S1071" s="2" t="str">
        <f>IF(PI_For!C1071="","",PI_For!C1071)</f>
        <v/>
      </c>
    </row>
    <row r="1072" spans="2:19" ht="35.1" customHeight="1" thickTop="1" thickBot="1">
      <c r="B1072" s="76" t="str">
        <f t="shared" si="33"/>
        <v/>
      </c>
      <c r="C1072" s="35"/>
      <c r="D1072" s="12"/>
      <c r="E1072" s="12"/>
      <c r="F1072" s="82"/>
      <c r="G1072" s="36"/>
      <c r="H1072" s="33"/>
      <c r="I1072" s="12"/>
      <c r="J1072" s="67"/>
      <c r="K1072" s="43" t="str">
        <f>IFERROR(VLOOKUP(D1072,PG!$D$7:$N$1006,11,FALSE),"")</f>
        <v/>
      </c>
      <c r="L1072" s="42">
        <f t="shared" si="34"/>
        <v>0</v>
      </c>
      <c r="Q1072" s="2"/>
      <c r="R1072" s="2"/>
      <c r="S1072" s="2" t="str">
        <f>IF(PI_For!C1072="","",PI_For!C1072)</f>
        <v/>
      </c>
    </row>
    <row r="1073" spans="2:19" ht="35.1" customHeight="1" thickTop="1" thickBot="1">
      <c r="B1073" s="76" t="str">
        <f t="shared" si="33"/>
        <v/>
      </c>
      <c r="C1073" s="35"/>
      <c r="D1073" s="12"/>
      <c r="E1073" s="12"/>
      <c r="F1073" s="82"/>
      <c r="G1073" s="36"/>
      <c r="H1073" s="33"/>
      <c r="I1073" s="12"/>
      <c r="J1073" s="67"/>
      <c r="K1073" s="43" t="str">
        <f>IFERROR(VLOOKUP(D1073,PG!$D$7:$N$1006,11,FALSE),"")</f>
        <v/>
      </c>
      <c r="L1073" s="42">
        <f t="shared" si="34"/>
        <v>0</v>
      </c>
      <c r="Q1073" s="2"/>
      <c r="R1073" s="2"/>
      <c r="S1073" s="2" t="str">
        <f>IF(PI_For!C1073="","",PI_For!C1073)</f>
        <v/>
      </c>
    </row>
    <row r="1074" spans="2:19" ht="35.1" customHeight="1" thickTop="1" thickBot="1">
      <c r="B1074" s="76" t="str">
        <f t="shared" si="33"/>
        <v/>
      </c>
      <c r="C1074" s="35"/>
      <c r="D1074" s="12"/>
      <c r="E1074" s="12"/>
      <c r="F1074" s="82"/>
      <c r="G1074" s="36"/>
      <c r="H1074" s="33"/>
      <c r="I1074" s="12"/>
      <c r="J1074" s="67"/>
      <c r="K1074" s="43" t="str">
        <f>IFERROR(VLOOKUP(D1074,PG!$D$7:$N$1006,11,FALSE),"")</f>
        <v/>
      </c>
      <c r="L1074" s="42">
        <f t="shared" si="34"/>
        <v>0</v>
      </c>
      <c r="Q1074" s="2"/>
      <c r="R1074" s="2"/>
      <c r="S1074" s="2" t="str">
        <f>IF(PI_For!C1074="","",PI_For!C1074)</f>
        <v/>
      </c>
    </row>
    <row r="1075" spans="2:19" ht="35.1" customHeight="1" thickTop="1" thickBot="1">
      <c r="B1075" s="76" t="str">
        <f t="shared" si="33"/>
        <v/>
      </c>
      <c r="C1075" s="35"/>
      <c r="D1075" s="12"/>
      <c r="E1075" s="12"/>
      <c r="F1075" s="82"/>
      <c r="G1075" s="36"/>
      <c r="H1075" s="33"/>
      <c r="I1075" s="12"/>
      <c r="J1075" s="67"/>
      <c r="K1075" s="43" t="str">
        <f>IFERROR(VLOOKUP(D1075,PG!$D$7:$N$1006,11,FALSE),"")</f>
        <v/>
      </c>
      <c r="L1075" s="42">
        <f t="shared" si="34"/>
        <v>0</v>
      </c>
      <c r="Q1075" s="2"/>
      <c r="R1075" s="2"/>
      <c r="S1075" s="2" t="str">
        <f>IF(PI_For!C1075="","",PI_For!C1075)</f>
        <v/>
      </c>
    </row>
    <row r="1076" spans="2:19" ht="35.1" customHeight="1" thickTop="1" thickBot="1">
      <c r="B1076" s="76" t="str">
        <f t="shared" si="33"/>
        <v/>
      </c>
      <c r="C1076" s="35"/>
      <c r="D1076" s="12"/>
      <c r="E1076" s="12"/>
      <c r="F1076" s="82"/>
      <c r="G1076" s="36"/>
      <c r="H1076" s="33"/>
      <c r="I1076" s="12"/>
      <c r="J1076" s="67"/>
      <c r="K1076" s="43" t="str">
        <f>IFERROR(VLOOKUP(D1076,PG!$D$7:$N$1006,11,FALSE),"")</f>
        <v/>
      </c>
      <c r="L1076" s="42">
        <f t="shared" si="34"/>
        <v>0</v>
      </c>
      <c r="Q1076" s="2"/>
      <c r="R1076" s="2"/>
      <c r="S1076" s="2" t="str">
        <f>IF(PI_For!C1076="","",PI_For!C1076)</f>
        <v/>
      </c>
    </row>
    <row r="1077" spans="2:19" ht="35.1" customHeight="1" thickTop="1" thickBot="1">
      <c r="B1077" s="76" t="str">
        <f t="shared" si="33"/>
        <v/>
      </c>
      <c r="C1077" s="35"/>
      <c r="D1077" s="12"/>
      <c r="E1077" s="12"/>
      <c r="F1077" s="82"/>
      <c r="G1077" s="36"/>
      <c r="H1077" s="33"/>
      <c r="I1077" s="12"/>
      <c r="J1077" s="67"/>
      <c r="K1077" s="43" t="str">
        <f>IFERROR(VLOOKUP(D1077,PG!$D$7:$N$1006,11,FALSE),"")</f>
        <v/>
      </c>
      <c r="L1077" s="42">
        <f t="shared" si="34"/>
        <v>0</v>
      </c>
      <c r="Q1077" s="2"/>
      <c r="R1077" s="2"/>
      <c r="S1077" s="2" t="str">
        <f>IF(PI_For!C1077="","",PI_For!C1077)</f>
        <v/>
      </c>
    </row>
    <row r="1078" spans="2:19" ht="35.1" customHeight="1" thickTop="1" thickBot="1">
      <c r="B1078" s="76" t="str">
        <f t="shared" si="33"/>
        <v/>
      </c>
      <c r="C1078" s="35"/>
      <c r="D1078" s="12"/>
      <c r="E1078" s="12"/>
      <c r="F1078" s="82"/>
      <c r="G1078" s="36"/>
      <c r="H1078" s="33"/>
      <c r="I1078" s="12"/>
      <c r="J1078" s="67"/>
      <c r="K1078" s="43" t="str">
        <f>IFERROR(VLOOKUP(D1078,PG!$D$7:$N$1006,11,FALSE),"")</f>
        <v/>
      </c>
      <c r="L1078" s="42">
        <f t="shared" si="34"/>
        <v>0</v>
      </c>
      <c r="Q1078" s="2"/>
      <c r="R1078" s="2"/>
      <c r="S1078" s="2" t="str">
        <f>IF(PI_For!C1078="","",PI_For!C1078)</f>
        <v/>
      </c>
    </row>
    <row r="1079" spans="2:19" ht="35.1" customHeight="1" thickTop="1" thickBot="1">
      <c r="B1079" s="76" t="str">
        <f t="shared" si="33"/>
        <v/>
      </c>
      <c r="C1079" s="35"/>
      <c r="D1079" s="12"/>
      <c r="E1079" s="12"/>
      <c r="F1079" s="82"/>
      <c r="G1079" s="36"/>
      <c r="H1079" s="33"/>
      <c r="I1079" s="12"/>
      <c r="J1079" s="67"/>
      <c r="K1079" s="43" t="str">
        <f>IFERROR(VLOOKUP(D1079,PG!$D$7:$N$1006,11,FALSE),"")</f>
        <v/>
      </c>
      <c r="L1079" s="42">
        <f t="shared" si="34"/>
        <v>0</v>
      </c>
      <c r="Q1079" s="2"/>
      <c r="R1079" s="2"/>
      <c r="S1079" s="2" t="str">
        <f>IF(PI_For!C1079="","",PI_For!C1079)</f>
        <v/>
      </c>
    </row>
    <row r="1080" spans="2:19" ht="35.1" customHeight="1" thickTop="1" thickBot="1">
      <c r="B1080" s="76" t="str">
        <f t="shared" si="33"/>
        <v/>
      </c>
      <c r="C1080" s="35"/>
      <c r="D1080" s="12"/>
      <c r="E1080" s="12"/>
      <c r="F1080" s="82"/>
      <c r="G1080" s="36"/>
      <c r="H1080" s="33"/>
      <c r="I1080" s="12"/>
      <c r="J1080" s="67"/>
      <c r="K1080" s="43" t="str">
        <f>IFERROR(VLOOKUP(D1080,PG!$D$7:$N$1006,11,FALSE),"")</f>
        <v/>
      </c>
      <c r="L1080" s="42">
        <f t="shared" si="34"/>
        <v>0</v>
      </c>
      <c r="Q1080" s="2"/>
      <c r="R1080" s="2"/>
      <c r="S1080" s="2" t="str">
        <f>IF(PI_For!C1080="","",PI_For!C1080)</f>
        <v/>
      </c>
    </row>
    <row r="1081" spans="2:19" ht="35.1" customHeight="1" thickTop="1" thickBot="1">
      <c r="B1081" s="76" t="str">
        <f t="shared" si="33"/>
        <v/>
      </c>
      <c r="C1081" s="35"/>
      <c r="D1081" s="12"/>
      <c r="E1081" s="12"/>
      <c r="F1081" s="82"/>
      <c r="G1081" s="36"/>
      <c r="H1081" s="33"/>
      <c r="I1081" s="12"/>
      <c r="J1081" s="67"/>
      <c r="K1081" s="43" t="str">
        <f>IFERROR(VLOOKUP(D1081,PG!$D$7:$N$1006,11,FALSE),"")</f>
        <v/>
      </c>
      <c r="L1081" s="42">
        <f t="shared" si="34"/>
        <v>0</v>
      </c>
      <c r="Q1081" s="2"/>
      <c r="R1081" s="2"/>
      <c r="S1081" s="2" t="str">
        <f>IF(PI_For!C1081="","",PI_For!C1081)</f>
        <v/>
      </c>
    </row>
    <row r="1082" spans="2:19" ht="35.1" customHeight="1" thickTop="1" thickBot="1">
      <c r="B1082" s="76" t="str">
        <f t="shared" si="33"/>
        <v/>
      </c>
      <c r="C1082" s="35"/>
      <c r="D1082" s="12"/>
      <c r="E1082" s="12"/>
      <c r="F1082" s="82"/>
      <c r="G1082" s="36"/>
      <c r="H1082" s="33"/>
      <c r="I1082" s="12"/>
      <c r="J1082" s="67"/>
      <c r="K1082" s="43" t="str">
        <f>IFERROR(VLOOKUP(D1082,PG!$D$7:$N$1006,11,FALSE),"")</f>
        <v/>
      </c>
      <c r="L1082" s="42">
        <f t="shared" si="34"/>
        <v>0</v>
      </c>
      <c r="Q1082" s="2"/>
      <c r="R1082" s="2"/>
      <c r="S1082" s="2" t="str">
        <f>IF(PI_For!C1082="","",PI_For!C1082)</f>
        <v/>
      </c>
    </row>
    <row r="1083" spans="2:19" ht="35.1" customHeight="1" thickTop="1" thickBot="1">
      <c r="B1083" s="76" t="str">
        <f t="shared" si="33"/>
        <v/>
      </c>
      <c r="C1083" s="35"/>
      <c r="D1083" s="12"/>
      <c r="E1083" s="12"/>
      <c r="F1083" s="82"/>
      <c r="G1083" s="36"/>
      <c r="H1083" s="33"/>
      <c r="I1083" s="12"/>
      <c r="J1083" s="67"/>
      <c r="K1083" s="43" t="str">
        <f>IFERROR(VLOOKUP(D1083,PG!$D$7:$N$1006,11,FALSE),"")</f>
        <v/>
      </c>
      <c r="L1083" s="42">
        <f t="shared" si="34"/>
        <v>0</v>
      </c>
      <c r="Q1083" s="2"/>
      <c r="R1083" s="2"/>
      <c r="S1083" s="2" t="str">
        <f>IF(PI_For!C1083="","",PI_For!C1083)</f>
        <v/>
      </c>
    </row>
    <row r="1084" spans="2:19" ht="35.1" customHeight="1" thickTop="1" thickBot="1">
      <c r="B1084" s="76" t="str">
        <f t="shared" si="33"/>
        <v/>
      </c>
      <c r="C1084" s="35"/>
      <c r="D1084" s="12"/>
      <c r="E1084" s="12"/>
      <c r="F1084" s="82"/>
      <c r="G1084" s="36"/>
      <c r="H1084" s="33"/>
      <c r="I1084" s="12"/>
      <c r="J1084" s="67"/>
      <c r="K1084" s="43" t="str">
        <f>IFERROR(VLOOKUP(D1084,PG!$D$7:$N$1006,11,FALSE),"")</f>
        <v/>
      </c>
      <c r="L1084" s="42">
        <f t="shared" si="34"/>
        <v>0</v>
      </c>
      <c r="Q1084" s="2"/>
      <c r="R1084" s="2"/>
      <c r="S1084" s="2" t="str">
        <f>IF(PI_For!C1084="","",PI_For!C1084)</f>
        <v/>
      </c>
    </row>
    <row r="1085" spans="2:19" ht="35.1" customHeight="1" thickTop="1" thickBot="1">
      <c r="B1085" s="76" t="str">
        <f t="shared" si="33"/>
        <v/>
      </c>
      <c r="C1085" s="35"/>
      <c r="D1085" s="12"/>
      <c r="E1085" s="12"/>
      <c r="F1085" s="82"/>
      <c r="G1085" s="36"/>
      <c r="H1085" s="33"/>
      <c r="I1085" s="12"/>
      <c r="J1085" s="67"/>
      <c r="K1085" s="43" t="str">
        <f>IFERROR(VLOOKUP(D1085,PG!$D$7:$N$1006,11,FALSE),"")</f>
        <v/>
      </c>
      <c r="L1085" s="42">
        <f t="shared" si="34"/>
        <v>0</v>
      </c>
      <c r="Q1085" s="2"/>
      <c r="R1085" s="2"/>
      <c r="S1085" s="2" t="str">
        <f>IF(PI_For!C1085="","",PI_For!C1085)</f>
        <v/>
      </c>
    </row>
    <row r="1086" spans="2:19" ht="35.1" customHeight="1" thickTop="1" thickBot="1">
      <c r="B1086" s="76" t="str">
        <f t="shared" si="33"/>
        <v/>
      </c>
      <c r="C1086" s="35"/>
      <c r="D1086" s="12"/>
      <c r="E1086" s="12"/>
      <c r="F1086" s="82"/>
      <c r="G1086" s="36"/>
      <c r="H1086" s="33"/>
      <c r="I1086" s="12"/>
      <c r="J1086" s="67"/>
      <c r="K1086" s="43" t="str">
        <f>IFERROR(VLOOKUP(D1086,PG!$D$7:$N$1006,11,FALSE),"")</f>
        <v/>
      </c>
      <c r="L1086" s="42">
        <f t="shared" si="34"/>
        <v>0</v>
      </c>
      <c r="Q1086" s="2"/>
      <c r="R1086" s="2"/>
      <c r="S1086" s="2" t="str">
        <f>IF(PI_For!C1086="","",PI_For!C1086)</f>
        <v/>
      </c>
    </row>
    <row r="1087" spans="2:19" ht="35.1" customHeight="1" thickTop="1" thickBot="1">
      <c r="B1087" s="76" t="str">
        <f t="shared" si="33"/>
        <v/>
      </c>
      <c r="C1087" s="35"/>
      <c r="D1087" s="12"/>
      <c r="E1087" s="12"/>
      <c r="F1087" s="82"/>
      <c r="G1087" s="36"/>
      <c r="H1087" s="33"/>
      <c r="I1087" s="12"/>
      <c r="J1087" s="67"/>
      <c r="K1087" s="43" t="str">
        <f>IFERROR(VLOOKUP(D1087,PG!$D$7:$N$1006,11,FALSE),"")</f>
        <v/>
      </c>
      <c r="L1087" s="42">
        <f t="shared" si="34"/>
        <v>0</v>
      </c>
      <c r="Q1087" s="2"/>
      <c r="R1087" s="2"/>
      <c r="S1087" s="2" t="str">
        <f>IF(PI_For!C1087="","",PI_For!C1087)</f>
        <v/>
      </c>
    </row>
    <row r="1088" spans="2:19" ht="35.1" customHeight="1" thickTop="1" thickBot="1">
      <c r="B1088" s="76" t="str">
        <f t="shared" si="33"/>
        <v/>
      </c>
      <c r="C1088" s="35"/>
      <c r="D1088" s="12"/>
      <c r="E1088" s="12"/>
      <c r="F1088" s="82"/>
      <c r="G1088" s="36"/>
      <c r="H1088" s="33"/>
      <c r="I1088" s="12"/>
      <c r="J1088" s="67"/>
      <c r="K1088" s="43" t="str">
        <f>IFERROR(VLOOKUP(D1088,PG!$D$7:$N$1006,11,FALSE),"")</f>
        <v/>
      </c>
      <c r="L1088" s="42">
        <f t="shared" si="34"/>
        <v>0</v>
      </c>
      <c r="Q1088" s="2"/>
      <c r="R1088" s="2"/>
      <c r="S1088" s="2" t="str">
        <f>IF(PI_For!C1088="","",PI_For!C1088)</f>
        <v/>
      </c>
    </row>
    <row r="1089" spans="2:19" ht="35.1" customHeight="1" thickTop="1" thickBot="1">
      <c r="B1089" s="76" t="str">
        <f t="shared" si="33"/>
        <v/>
      </c>
      <c r="C1089" s="35"/>
      <c r="D1089" s="12"/>
      <c r="E1089" s="12"/>
      <c r="F1089" s="82"/>
      <c r="G1089" s="36"/>
      <c r="H1089" s="33"/>
      <c r="I1089" s="12"/>
      <c r="J1089" s="67"/>
      <c r="K1089" s="43" t="str">
        <f>IFERROR(VLOOKUP(D1089,PG!$D$7:$N$1006,11,FALSE),"")</f>
        <v/>
      </c>
      <c r="L1089" s="42">
        <f t="shared" si="34"/>
        <v>0</v>
      </c>
      <c r="Q1089" s="2"/>
      <c r="R1089" s="2"/>
      <c r="S1089" s="2" t="str">
        <f>IF(PI_For!C1089="","",PI_For!C1089)</f>
        <v/>
      </c>
    </row>
    <row r="1090" spans="2:19" ht="35.1" customHeight="1" thickTop="1" thickBot="1">
      <c r="B1090" s="76" t="str">
        <f t="shared" si="33"/>
        <v/>
      </c>
      <c r="C1090" s="35"/>
      <c r="D1090" s="12"/>
      <c r="E1090" s="12"/>
      <c r="F1090" s="82"/>
      <c r="G1090" s="36"/>
      <c r="H1090" s="33"/>
      <c r="I1090" s="12"/>
      <c r="J1090" s="67"/>
      <c r="K1090" s="43" t="str">
        <f>IFERROR(VLOOKUP(D1090,PG!$D$7:$N$1006,11,FALSE),"")</f>
        <v/>
      </c>
      <c r="L1090" s="42">
        <f t="shared" si="34"/>
        <v>0</v>
      </c>
      <c r="Q1090" s="2"/>
      <c r="R1090" s="2"/>
      <c r="S1090" s="2" t="str">
        <f>IF(PI_For!C1090="","",PI_For!C1090)</f>
        <v/>
      </c>
    </row>
    <row r="1091" spans="2:19" ht="35.1" customHeight="1" thickTop="1" thickBot="1">
      <c r="B1091" s="76" t="str">
        <f t="shared" si="33"/>
        <v/>
      </c>
      <c r="C1091" s="35"/>
      <c r="D1091" s="12"/>
      <c r="E1091" s="12"/>
      <c r="F1091" s="82"/>
      <c r="G1091" s="36"/>
      <c r="H1091" s="33"/>
      <c r="I1091" s="12"/>
      <c r="J1091" s="67"/>
      <c r="K1091" s="43" t="str">
        <f>IFERROR(VLOOKUP(D1091,PG!$D$7:$N$1006,11,FALSE),"")</f>
        <v/>
      </c>
      <c r="L1091" s="42">
        <f t="shared" si="34"/>
        <v>0</v>
      </c>
      <c r="Q1091" s="2"/>
      <c r="R1091" s="2"/>
      <c r="S1091" s="2" t="str">
        <f>IF(PI_For!C1091="","",PI_For!C1091)</f>
        <v/>
      </c>
    </row>
    <row r="1092" spans="2:19" ht="35.1" customHeight="1" thickTop="1" thickBot="1">
      <c r="B1092" s="76" t="str">
        <f t="shared" si="33"/>
        <v/>
      </c>
      <c r="C1092" s="35"/>
      <c r="D1092" s="12"/>
      <c r="E1092" s="12"/>
      <c r="F1092" s="82"/>
      <c r="G1092" s="36"/>
      <c r="H1092" s="33"/>
      <c r="I1092" s="12"/>
      <c r="J1092" s="67"/>
      <c r="K1092" s="43" t="str">
        <f>IFERROR(VLOOKUP(D1092,PG!$D$7:$N$1006,11,FALSE),"")</f>
        <v/>
      </c>
      <c r="L1092" s="42">
        <f t="shared" si="34"/>
        <v>0</v>
      </c>
      <c r="Q1092" s="2"/>
      <c r="R1092" s="2"/>
      <c r="S1092" s="2" t="str">
        <f>IF(PI_For!C1092="","",PI_For!C1092)</f>
        <v/>
      </c>
    </row>
    <row r="1093" spans="2:19" ht="35.1" customHeight="1" thickTop="1" thickBot="1">
      <c r="B1093" s="76" t="str">
        <f t="shared" si="33"/>
        <v/>
      </c>
      <c r="C1093" s="35"/>
      <c r="D1093" s="12"/>
      <c r="E1093" s="12"/>
      <c r="F1093" s="82"/>
      <c r="G1093" s="36"/>
      <c r="H1093" s="33"/>
      <c r="I1093" s="12"/>
      <c r="J1093" s="67"/>
      <c r="K1093" s="43" t="str">
        <f>IFERROR(VLOOKUP(D1093,PG!$D$7:$N$1006,11,FALSE),"")</f>
        <v/>
      </c>
      <c r="L1093" s="42">
        <f t="shared" si="34"/>
        <v>0</v>
      </c>
      <c r="Q1093" s="2"/>
      <c r="R1093" s="2"/>
      <c r="S1093" s="2" t="str">
        <f>IF(PI_For!C1093="","",PI_For!C1093)</f>
        <v/>
      </c>
    </row>
    <row r="1094" spans="2:19" ht="35.1" customHeight="1" thickTop="1" thickBot="1">
      <c r="B1094" s="76" t="str">
        <f t="shared" si="33"/>
        <v/>
      </c>
      <c r="C1094" s="35"/>
      <c r="D1094" s="12"/>
      <c r="E1094" s="12"/>
      <c r="F1094" s="82"/>
      <c r="G1094" s="36"/>
      <c r="H1094" s="33"/>
      <c r="I1094" s="12"/>
      <c r="J1094" s="67"/>
      <c r="K1094" s="43" t="str">
        <f>IFERROR(VLOOKUP(D1094,PG!$D$7:$N$1006,11,FALSE),"")</f>
        <v/>
      </c>
      <c r="L1094" s="42">
        <f t="shared" si="34"/>
        <v>0</v>
      </c>
      <c r="Q1094" s="2"/>
      <c r="R1094" s="2"/>
      <c r="S1094" s="2" t="str">
        <f>IF(PI_For!C1094="","",PI_For!C1094)</f>
        <v/>
      </c>
    </row>
    <row r="1095" spans="2:19" ht="35.1" customHeight="1" thickTop="1" thickBot="1">
      <c r="B1095" s="76" t="str">
        <f t="shared" si="33"/>
        <v/>
      </c>
      <c r="C1095" s="35"/>
      <c r="D1095" s="12"/>
      <c r="E1095" s="12"/>
      <c r="F1095" s="82"/>
      <c r="G1095" s="36"/>
      <c r="H1095" s="33"/>
      <c r="I1095" s="12"/>
      <c r="J1095" s="67"/>
      <c r="K1095" s="43" t="str">
        <f>IFERROR(VLOOKUP(D1095,PG!$D$7:$N$1006,11,FALSE),"")</f>
        <v/>
      </c>
      <c r="L1095" s="42">
        <f t="shared" si="34"/>
        <v>0</v>
      </c>
      <c r="Q1095" s="2"/>
      <c r="R1095" s="2"/>
      <c r="S1095" s="2" t="str">
        <f>IF(PI_For!C1095="","",PI_For!C1095)</f>
        <v/>
      </c>
    </row>
    <row r="1096" spans="2:19" ht="35.1" customHeight="1" thickTop="1" thickBot="1">
      <c r="B1096" s="76" t="str">
        <f t="shared" ref="B1096:B1159" si="35">IF(C1096="","",MONTH(C1096))</f>
        <v/>
      </c>
      <c r="C1096" s="35"/>
      <c r="D1096" s="12"/>
      <c r="E1096" s="12"/>
      <c r="F1096" s="82"/>
      <c r="G1096" s="36"/>
      <c r="H1096" s="33"/>
      <c r="I1096" s="12"/>
      <c r="J1096" s="67"/>
      <c r="K1096" s="43" t="str">
        <f>IFERROR(VLOOKUP(D1096,PG!$D$7:$N$1006,11,FALSE),"")</f>
        <v/>
      </c>
      <c r="L1096" s="42">
        <f t="shared" si="34"/>
        <v>0</v>
      </c>
      <c r="Q1096" s="2"/>
      <c r="R1096" s="2"/>
      <c r="S1096" s="2" t="str">
        <f>IF(PI_For!C1096="","",PI_For!C1096)</f>
        <v/>
      </c>
    </row>
    <row r="1097" spans="2:19" ht="35.1" customHeight="1" thickTop="1" thickBot="1">
      <c r="B1097" s="76" t="str">
        <f t="shared" si="35"/>
        <v/>
      </c>
      <c r="C1097" s="35"/>
      <c r="D1097" s="12"/>
      <c r="E1097" s="12"/>
      <c r="F1097" s="82"/>
      <c r="G1097" s="36"/>
      <c r="H1097" s="33"/>
      <c r="I1097" s="12"/>
      <c r="J1097" s="67"/>
      <c r="K1097" s="43" t="str">
        <f>IFERROR(VLOOKUP(D1097,PG!$D$7:$N$1006,11,FALSE),"")</f>
        <v/>
      </c>
      <c r="L1097" s="42">
        <f t="shared" si="34"/>
        <v>0</v>
      </c>
      <c r="Q1097" s="2"/>
      <c r="R1097" s="2"/>
      <c r="S1097" s="2" t="str">
        <f>IF(PI_For!C1097="","",PI_For!C1097)</f>
        <v/>
      </c>
    </row>
    <row r="1098" spans="2:19" ht="35.1" customHeight="1" thickTop="1" thickBot="1">
      <c r="B1098" s="76" t="str">
        <f t="shared" si="35"/>
        <v/>
      </c>
      <c r="C1098" s="35"/>
      <c r="D1098" s="12"/>
      <c r="E1098" s="12"/>
      <c r="F1098" s="82"/>
      <c r="G1098" s="36"/>
      <c r="H1098" s="33"/>
      <c r="I1098" s="12"/>
      <c r="J1098" s="67"/>
      <c r="K1098" s="43" t="str">
        <f>IFERROR(VLOOKUP(D1098,PG!$D$7:$N$1006,11,FALSE),"")</f>
        <v/>
      </c>
      <c r="L1098" s="42">
        <f t="shared" si="34"/>
        <v>0</v>
      </c>
      <c r="Q1098" s="2"/>
      <c r="R1098" s="2"/>
      <c r="S1098" s="2" t="str">
        <f>IF(PI_For!C1098="","",PI_For!C1098)</f>
        <v/>
      </c>
    </row>
    <row r="1099" spans="2:19" ht="35.1" customHeight="1" thickTop="1" thickBot="1">
      <c r="B1099" s="76" t="str">
        <f t="shared" si="35"/>
        <v/>
      </c>
      <c r="C1099" s="35"/>
      <c r="D1099" s="12"/>
      <c r="E1099" s="12"/>
      <c r="F1099" s="82"/>
      <c r="G1099" s="36"/>
      <c r="H1099" s="33"/>
      <c r="I1099" s="12"/>
      <c r="J1099" s="67"/>
      <c r="K1099" s="43" t="str">
        <f>IFERROR(VLOOKUP(D1099,PG!$D$7:$N$1006,11,FALSE),"")</f>
        <v/>
      </c>
      <c r="L1099" s="42">
        <f t="shared" si="34"/>
        <v>0</v>
      </c>
      <c r="Q1099" s="2"/>
      <c r="R1099" s="2"/>
      <c r="S1099" s="2" t="str">
        <f>IF(PI_For!C1099="","",PI_For!C1099)</f>
        <v/>
      </c>
    </row>
    <row r="1100" spans="2:19" ht="35.1" customHeight="1" thickTop="1" thickBot="1">
      <c r="B1100" s="76" t="str">
        <f t="shared" si="35"/>
        <v/>
      </c>
      <c r="C1100" s="35"/>
      <c r="D1100" s="12"/>
      <c r="E1100" s="12"/>
      <c r="F1100" s="82"/>
      <c r="G1100" s="36"/>
      <c r="H1100" s="33"/>
      <c r="I1100" s="12"/>
      <c r="J1100" s="67"/>
      <c r="K1100" s="43" t="str">
        <f>IFERROR(VLOOKUP(D1100,PG!$D$7:$N$1006,11,FALSE),"")</f>
        <v/>
      </c>
      <c r="L1100" s="42">
        <f t="shared" si="34"/>
        <v>0</v>
      </c>
      <c r="Q1100" s="2"/>
      <c r="R1100" s="2"/>
      <c r="S1100" s="2" t="str">
        <f>IF(PI_For!C1100="","",PI_For!C1100)</f>
        <v/>
      </c>
    </row>
    <row r="1101" spans="2:19" ht="35.1" customHeight="1" thickTop="1" thickBot="1">
      <c r="B1101" s="76" t="str">
        <f t="shared" si="35"/>
        <v/>
      </c>
      <c r="C1101" s="35"/>
      <c r="D1101" s="12"/>
      <c r="E1101" s="12"/>
      <c r="F1101" s="82"/>
      <c r="G1101" s="36"/>
      <c r="H1101" s="33"/>
      <c r="I1101" s="12"/>
      <c r="J1101" s="67"/>
      <c r="K1101" s="43" t="str">
        <f>IFERROR(VLOOKUP(D1101,PG!$D$7:$N$1006,11,FALSE),"")</f>
        <v/>
      </c>
      <c r="L1101" s="42">
        <f t="shared" si="34"/>
        <v>0</v>
      </c>
      <c r="Q1101" s="2"/>
      <c r="R1101" s="2"/>
      <c r="S1101" s="2" t="str">
        <f>IF(PI_For!C1101="","",PI_For!C1101)</f>
        <v/>
      </c>
    </row>
    <row r="1102" spans="2:19" ht="35.1" customHeight="1" thickTop="1" thickBot="1">
      <c r="B1102" s="76" t="str">
        <f t="shared" si="35"/>
        <v/>
      </c>
      <c r="C1102" s="35"/>
      <c r="D1102" s="12"/>
      <c r="E1102" s="12"/>
      <c r="F1102" s="82"/>
      <c r="G1102" s="36"/>
      <c r="H1102" s="33"/>
      <c r="I1102" s="12"/>
      <c r="J1102" s="67"/>
      <c r="K1102" s="43" t="str">
        <f>IFERROR(VLOOKUP(D1102,PG!$D$7:$N$1006,11,FALSE),"")</f>
        <v/>
      </c>
      <c r="L1102" s="42">
        <f t="shared" si="34"/>
        <v>0</v>
      </c>
      <c r="Q1102" s="2"/>
      <c r="R1102" s="2"/>
      <c r="S1102" s="2" t="str">
        <f>IF(PI_For!C1102="","",PI_For!C1102)</f>
        <v/>
      </c>
    </row>
    <row r="1103" spans="2:19" ht="35.1" customHeight="1" thickTop="1" thickBot="1">
      <c r="B1103" s="76" t="str">
        <f t="shared" si="35"/>
        <v/>
      </c>
      <c r="C1103" s="35"/>
      <c r="D1103" s="12"/>
      <c r="E1103" s="12"/>
      <c r="F1103" s="82"/>
      <c r="G1103" s="36"/>
      <c r="H1103" s="33"/>
      <c r="I1103" s="12"/>
      <c r="J1103" s="67"/>
      <c r="K1103" s="43" t="str">
        <f>IFERROR(VLOOKUP(D1103,PG!$D$7:$N$1006,11,FALSE),"")</f>
        <v/>
      </c>
      <c r="L1103" s="42">
        <f t="shared" si="34"/>
        <v>0</v>
      </c>
      <c r="Q1103" s="2"/>
      <c r="R1103" s="2"/>
      <c r="S1103" s="2" t="str">
        <f>IF(PI_For!C1103="","",PI_For!C1103)</f>
        <v/>
      </c>
    </row>
    <row r="1104" spans="2:19" ht="35.1" customHeight="1" thickTop="1" thickBot="1">
      <c r="B1104" s="76" t="str">
        <f t="shared" si="35"/>
        <v/>
      </c>
      <c r="C1104" s="35"/>
      <c r="D1104" s="12"/>
      <c r="E1104" s="12"/>
      <c r="F1104" s="82"/>
      <c r="G1104" s="36"/>
      <c r="H1104" s="33"/>
      <c r="I1104" s="12"/>
      <c r="J1104" s="67"/>
      <c r="K1104" s="43" t="str">
        <f>IFERROR(VLOOKUP(D1104,PG!$D$7:$N$1006,11,FALSE),"")</f>
        <v/>
      </c>
      <c r="L1104" s="42">
        <f t="shared" si="34"/>
        <v>0</v>
      </c>
      <c r="Q1104" s="2"/>
      <c r="R1104" s="2"/>
      <c r="S1104" s="2" t="str">
        <f>IF(PI_For!C1104="","",PI_For!C1104)</f>
        <v/>
      </c>
    </row>
    <row r="1105" spans="2:19" ht="35.1" customHeight="1" thickTop="1" thickBot="1">
      <c r="B1105" s="76" t="str">
        <f t="shared" si="35"/>
        <v/>
      </c>
      <c r="C1105" s="35"/>
      <c r="D1105" s="12"/>
      <c r="E1105" s="12"/>
      <c r="F1105" s="82"/>
      <c r="G1105" s="36"/>
      <c r="H1105" s="33"/>
      <c r="I1105" s="12"/>
      <c r="J1105" s="67"/>
      <c r="K1105" s="43" t="str">
        <f>IFERROR(VLOOKUP(D1105,PG!$D$7:$N$1006,11,FALSE),"")</f>
        <v/>
      </c>
      <c r="L1105" s="42">
        <f t="shared" si="34"/>
        <v>0</v>
      </c>
      <c r="Q1105" s="2"/>
      <c r="R1105" s="2"/>
      <c r="S1105" s="2" t="str">
        <f>IF(PI_For!C1105="","",PI_For!C1105)</f>
        <v/>
      </c>
    </row>
    <row r="1106" spans="2:19" ht="35.1" customHeight="1" thickTop="1" thickBot="1">
      <c r="B1106" s="76" t="str">
        <f t="shared" si="35"/>
        <v/>
      </c>
      <c r="C1106" s="35"/>
      <c r="D1106" s="12"/>
      <c r="E1106" s="12"/>
      <c r="F1106" s="82"/>
      <c r="G1106" s="36"/>
      <c r="H1106" s="33"/>
      <c r="I1106" s="12"/>
      <c r="J1106" s="67"/>
      <c r="K1106" s="43" t="str">
        <f>IFERROR(VLOOKUP(D1106,PG!$D$7:$N$1006,11,FALSE),"")</f>
        <v/>
      </c>
      <c r="L1106" s="42">
        <f t="shared" ref="L1106:L1169" si="36">IFERROR(G1106*H1106,0)</f>
        <v>0</v>
      </c>
      <c r="Q1106" s="2"/>
      <c r="R1106" s="2"/>
      <c r="S1106" s="2" t="str">
        <f>IF(PI_For!C1106="","",PI_For!C1106)</f>
        <v/>
      </c>
    </row>
    <row r="1107" spans="2:19" ht="35.1" customHeight="1" thickTop="1" thickBot="1">
      <c r="B1107" s="76" t="str">
        <f t="shared" si="35"/>
        <v/>
      </c>
      <c r="C1107" s="35"/>
      <c r="D1107" s="12"/>
      <c r="E1107" s="12"/>
      <c r="F1107" s="82"/>
      <c r="G1107" s="36"/>
      <c r="H1107" s="33"/>
      <c r="I1107" s="12"/>
      <c r="J1107" s="67"/>
      <c r="K1107" s="43" t="str">
        <f>IFERROR(VLOOKUP(D1107,PG!$D$7:$N$1006,11,FALSE),"")</f>
        <v/>
      </c>
      <c r="L1107" s="42">
        <f t="shared" si="36"/>
        <v>0</v>
      </c>
      <c r="Q1107" s="2"/>
      <c r="R1107" s="2"/>
      <c r="S1107" s="2" t="str">
        <f>IF(PI_For!C1107="","",PI_For!C1107)</f>
        <v/>
      </c>
    </row>
    <row r="1108" spans="2:19" ht="35.1" customHeight="1" thickTop="1" thickBot="1">
      <c r="B1108" s="76" t="str">
        <f t="shared" si="35"/>
        <v/>
      </c>
      <c r="C1108" s="35"/>
      <c r="D1108" s="12"/>
      <c r="E1108" s="12"/>
      <c r="F1108" s="82"/>
      <c r="G1108" s="36"/>
      <c r="H1108" s="33"/>
      <c r="I1108" s="12"/>
      <c r="J1108" s="67"/>
      <c r="K1108" s="43" t="str">
        <f>IFERROR(VLOOKUP(D1108,PG!$D$7:$N$1006,11,FALSE),"")</f>
        <v/>
      </c>
      <c r="L1108" s="42">
        <f t="shared" si="36"/>
        <v>0</v>
      </c>
      <c r="Q1108" s="2"/>
      <c r="R1108" s="2"/>
      <c r="S1108" s="2" t="str">
        <f>IF(PI_For!C1108="","",PI_For!C1108)</f>
        <v/>
      </c>
    </row>
    <row r="1109" spans="2:19" ht="35.1" customHeight="1" thickTop="1" thickBot="1">
      <c r="B1109" s="76" t="str">
        <f t="shared" si="35"/>
        <v/>
      </c>
      <c r="C1109" s="35"/>
      <c r="D1109" s="12"/>
      <c r="E1109" s="12"/>
      <c r="F1109" s="82"/>
      <c r="G1109" s="36"/>
      <c r="H1109" s="33"/>
      <c r="I1109" s="12"/>
      <c r="J1109" s="67"/>
      <c r="K1109" s="43" t="str">
        <f>IFERROR(VLOOKUP(D1109,PG!$D$7:$N$1006,11,FALSE),"")</f>
        <v/>
      </c>
      <c r="L1109" s="42">
        <f t="shared" si="36"/>
        <v>0</v>
      </c>
      <c r="Q1109" s="2"/>
      <c r="R1109" s="2"/>
      <c r="S1109" s="2" t="str">
        <f>IF(PI_For!C1109="","",PI_For!C1109)</f>
        <v/>
      </c>
    </row>
    <row r="1110" spans="2:19" ht="35.1" customHeight="1" thickTop="1" thickBot="1">
      <c r="B1110" s="76" t="str">
        <f t="shared" si="35"/>
        <v/>
      </c>
      <c r="C1110" s="35"/>
      <c r="D1110" s="12"/>
      <c r="E1110" s="12"/>
      <c r="F1110" s="82"/>
      <c r="G1110" s="36"/>
      <c r="H1110" s="33"/>
      <c r="I1110" s="12"/>
      <c r="J1110" s="67"/>
      <c r="K1110" s="43" t="str">
        <f>IFERROR(VLOOKUP(D1110,PG!$D$7:$N$1006,11,FALSE),"")</f>
        <v/>
      </c>
      <c r="L1110" s="42">
        <f t="shared" si="36"/>
        <v>0</v>
      </c>
      <c r="Q1110" s="2"/>
      <c r="R1110" s="2"/>
      <c r="S1110" s="2" t="str">
        <f>IF(PI_For!C1110="","",PI_For!C1110)</f>
        <v/>
      </c>
    </row>
    <row r="1111" spans="2:19" ht="35.1" customHeight="1" thickTop="1" thickBot="1">
      <c r="B1111" s="76" t="str">
        <f t="shared" si="35"/>
        <v/>
      </c>
      <c r="C1111" s="35"/>
      <c r="D1111" s="12"/>
      <c r="E1111" s="12"/>
      <c r="F1111" s="82"/>
      <c r="G1111" s="36"/>
      <c r="H1111" s="33"/>
      <c r="I1111" s="12"/>
      <c r="J1111" s="67"/>
      <c r="K1111" s="43" t="str">
        <f>IFERROR(VLOOKUP(D1111,PG!$D$7:$N$1006,11,FALSE),"")</f>
        <v/>
      </c>
      <c r="L1111" s="42">
        <f t="shared" si="36"/>
        <v>0</v>
      </c>
      <c r="Q1111" s="2"/>
      <c r="R1111" s="2"/>
      <c r="S1111" s="2" t="str">
        <f>IF(PI_For!C1111="","",PI_For!C1111)</f>
        <v/>
      </c>
    </row>
    <row r="1112" spans="2:19" ht="35.1" customHeight="1" thickTop="1" thickBot="1">
      <c r="B1112" s="76" t="str">
        <f t="shared" si="35"/>
        <v/>
      </c>
      <c r="C1112" s="35"/>
      <c r="D1112" s="12"/>
      <c r="E1112" s="12"/>
      <c r="F1112" s="82"/>
      <c r="G1112" s="36"/>
      <c r="H1112" s="33"/>
      <c r="I1112" s="12"/>
      <c r="J1112" s="67"/>
      <c r="K1112" s="43" t="str">
        <f>IFERROR(VLOOKUP(D1112,PG!$D$7:$N$1006,11,FALSE),"")</f>
        <v/>
      </c>
      <c r="L1112" s="42">
        <f t="shared" si="36"/>
        <v>0</v>
      </c>
      <c r="Q1112" s="2"/>
      <c r="R1112" s="2"/>
      <c r="S1112" s="2" t="str">
        <f>IF(PI_For!C1112="","",PI_For!C1112)</f>
        <v/>
      </c>
    </row>
    <row r="1113" spans="2:19" ht="35.1" customHeight="1" thickTop="1" thickBot="1">
      <c r="B1113" s="76" t="str">
        <f t="shared" si="35"/>
        <v/>
      </c>
      <c r="C1113" s="35"/>
      <c r="D1113" s="12"/>
      <c r="E1113" s="12"/>
      <c r="F1113" s="82"/>
      <c r="G1113" s="36"/>
      <c r="H1113" s="33"/>
      <c r="I1113" s="12"/>
      <c r="J1113" s="67"/>
      <c r="K1113" s="43" t="str">
        <f>IFERROR(VLOOKUP(D1113,PG!$D$7:$N$1006,11,FALSE),"")</f>
        <v/>
      </c>
      <c r="L1113" s="42">
        <f t="shared" si="36"/>
        <v>0</v>
      </c>
      <c r="Q1113" s="2"/>
      <c r="R1113" s="2"/>
      <c r="S1113" s="2" t="str">
        <f>IF(PI_For!C1113="","",PI_For!C1113)</f>
        <v/>
      </c>
    </row>
    <row r="1114" spans="2:19" ht="35.1" customHeight="1" thickTop="1" thickBot="1">
      <c r="B1114" s="76" t="str">
        <f t="shared" si="35"/>
        <v/>
      </c>
      <c r="C1114" s="35"/>
      <c r="D1114" s="12"/>
      <c r="E1114" s="12"/>
      <c r="F1114" s="82"/>
      <c r="G1114" s="36"/>
      <c r="H1114" s="33"/>
      <c r="I1114" s="12"/>
      <c r="J1114" s="67"/>
      <c r="K1114" s="43" t="str">
        <f>IFERROR(VLOOKUP(D1114,PG!$D$7:$N$1006,11,FALSE),"")</f>
        <v/>
      </c>
      <c r="L1114" s="42">
        <f t="shared" si="36"/>
        <v>0</v>
      </c>
      <c r="Q1114" s="2"/>
      <c r="R1114" s="2"/>
      <c r="S1114" s="2" t="str">
        <f>IF(PI_For!C1114="","",PI_For!C1114)</f>
        <v/>
      </c>
    </row>
    <row r="1115" spans="2:19" ht="35.1" customHeight="1" thickTop="1" thickBot="1">
      <c r="B1115" s="76" t="str">
        <f t="shared" si="35"/>
        <v/>
      </c>
      <c r="C1115" s="35"/>
      <c r="D1115" s="12"/>
      <c r="E1115" s="12"/>
      <c r="F1115" s="82"/>
      <c r="G1115" s="36"/>
      <c r="H1115" s="33"/>
      <c r="I1115" s="12"/>
      <c r="J1115" s="67"/>
      <c r="K1115" s="43" t="str">
        <f>IFERROR(VLOOKUP(D1115,PG!$D$7:$N$1006,11,FALSE),"")</f>
        <v/>
      </c>
      <c r="L1115" s="42">
        <f t="shared" si="36"/>
        <v>0</v>
      </c>
      <c r="Q1115" s="2"/>
      <c r="R1115" s="2"/>
      <c r="S1115" s="2" t="str">
        <f>IF(PI_For!C1115="","",PI_For!C1115)</f>
        <v/>
      </c>
    </row>
    <row r="1116" spans="2:19" ht="35.1" customHeight="1" thickTop="1" thickBot="1">
      <c r="B1116" s="76" t="str">
        <f t="shared" si="35"/>
        <v/>
      </c>
      <c r="C1116" s="35"/>
      <c r="D1116" s="12"/>
      <c r="E1116" s="12"/>
      <c r="F1116" s="82"/>
      <c r="G1116" s="36"/>
      <c r="H1116" s="33"/>
      <c r="I1116" s="12"/>
      <c r="J1116" s="67"/>
      <c r="K1116" s="43" t="str">
        <f>IFERROR(VLOOKUP(D1116,PG!$D$7:$N$1006,11,FALSE),"")</f>
        <v/>
      </c>
      <c r="L1116" s="42">
        <f t="shared" si="36"/>
        <v>0</v>
      </c>
      <c r="Q1116" s="2"/>
      <c r="R1116" s="2"/>
      <c r="S1116" s="2" t="str">
        <f>IF(PI_For!C1116="","",PI_For!C1116)</f>
        <v/>
      </c>
    </row>
    <row r="1117" spans="2:19" ht="35.1" customHeight="1" thickTop="1" thickBot="1">
      <c r="B1117" s="76" t="str">
        <f t="shared" si="35"/>
        <v/>
      </c>
      <c r="C1117" s="35"/>
      <c r="D1117" s="12"/>
      <c r="E1117" s="12"/>
      <c r="F1117" s="82"/>
      <c r="G1117" s="36"/>
      <c r="H1117" s="33"/>
      <c r="I1117" s="12"/>
      <c r="J1117" s="67"/>
      <c r="K1117" s="43" t="str">
        <f>IFERROR(VLOOKUP(D1117,PG!$D$7:$N$1006,11,FALSE),"")</f>
        <v/>
      </c>
      <c r="L1117" s="42">
        <f t="shared" si="36"/>
        <v>0</v>
      </c>
      <c r="Q1117" s="2"/>
      <c r="R1117" s="2"/>
      <c r="S1117" s="2" t="str">
        <f>IF(PI_For!C1117="","",PI_For!C1117)</f>
        <v/>
      </c>
    </row>
    <row r="1118" spans="2:19" ht="35.1" customHeight="1" thickTop="1" thickBot="1">
      <c r="B1118" s="76" t="str">
        <f t="shared" si="35"/>
        <v/>
      </c>
      <c r="C1118" s="35"/>
      <c r="D1118" s="12"/>
      <c r="E1118" s="12"/>
      <c r="F1118" s="82"/>
      <c r="G1118" s="36"/>
      <c r="H1118" s="33"/>
      <c r="I1118" s="12"/>
      <c r="J1118" s="67"/>
      <c r="K1118" s="43" t="str">
        <f>IFERROR(VLOOKUP(D1118,PG!$D$7:$N$1006,11,FALSE),"")</f>
        <v/>
      </c>
      <c r="L1118" s="42">
        <f t="shared" si="36"/>
        <v>0</v>
      </c>
      <c r="Q1118" s="2"/>
      <c r="R1118" s="2"/>
      <c r="S1118" s="2" t="str">
        <f>IF(PI_For!C1118="","",PI_For!C1118)</f>
        <v/>
      </c>
    </row>
    <row r="1119" spans="2:19" ht="35.1" customHeight="1" thickTop="1" thickBot="1">
      <c r="B1119" s="76" t="str">
        <f t="shared" si="35"/>
        <v/>
      </c>
      <c r="C1119" s="35"/>
      <c r="D1119" s="12"/>
      <c r="E1119" s="12"/>
      <c r="F1119" s="82"/>
      <c r="G1119" s="36"/>
      <c r="H1119" s="33"/>
      <c r="I1119" s="12"/>
      <c r="J1119" s="67"/>
      <c r="K1119" s="43" t="str">
        <f>IFERROR(VLOOKUP(D1119,PG!$D$7:$N$1006,11,FALSE),"")</f>
        <v/>
      </c>
      <c r="L1119" s="42">
        <f t="shared" si="36"/>
        <v>0</v>
      </c>
      <c r="Q1119" s="2"/>
      <c r="R1119" s="2"/>
      <c r="S1119" s="2" t="str">
        <f>IF(PI_For!C1119="","",PI_For!C1119)</f>
        <v/>
      </c>
    </row>
    <row r="1120" spans="2:19" ht="35.1" customHeight="1" thickTop="1" thickBot="1">
      <c r="B1120" s="76" t="str">
        <f t="shared" si="35"/>
        <v/>
      </c>
      <c r="C1120" s="35"/>
      <c r="D1120" s="12"/>
      <c r="E1120" s="12"/>
      <c r="F1120" s="82"/>
      <c r="G1120" s="36"/>
      <c r="H1120" s="33"/>
      <c r="I1120" s="12"/>
      <c r="J1120" s="67"/>
      <c r="K1120" s="43" t="str">
        <f>IFERROR(VLOOKUP(D1120,PG!$D$7:$N$1006,11,FALSE),"")</f>
        <v/>
      </c>
      <c r="L1120" s="42">
        <f t="shared" si="36"/>
        <v>0</v>
      </c>
      <c r="Q1120" s="2"/>
      <c r="R1120" s="2"/>
      <c r="S1120" s="2" t="str">
        <f>IF(PI_For!C1120="","",PI_For!C1120)</f>
        <v/>
      </c>
    </row>
    <row r="1121" spans="2:19" ht="35.1" customHeight="1" thickTop="1" thickBot="1">
      <c r="B1121" s="76" t="str">
        <f t="shared" si="35"/>
        <v/>
      </c>
      <c r="C1121" s="35"/>
      <c r="D1121" s="12"/>
      <c r="E1121" s="12"/>
      <c r="F1121" s="82"/>
      <c r="G1121" s="36"/>
      <c r="H1121" s="33"/>
      <c r="I1121" s="12"/>
      <c r="J1121" s="67"/>
      <c r="K1121" s="43" t="str">
        <f>IFERROR(VLOOKUP(D1121,PG!$D$7:$N$1006,11,FALSE),"")</f>
        <v/>
      </c>
      <c r="L1121" s="42">
        <f t="shared" si="36"/>
        <v>0</v>
      </c>
      <c r="Q1121" s="2"/>
      <c r="R1121" s="2"/>
      <c r="S1121" s="2" t="str">
        <f>IF(PI_For!C1121="","",PI_For!C1121)</f>
        <v/>
      </c>
    </row>
    <row r="1122" spans="2:19" ht="35.1" customHeight="1" thickTop="1" thickBot="1">
      <c r="B1122" s="76" t="str">
        <f t="shared" si="35"/>
        <v/>
      </c>
      <c r="C1122" s="35"/>
      <c r="D1122" s="12"/>
      <c r="E1122" s="12"/>
      <c r="F1122" s="82"/>
      <c r="G1122" s="36"/>
      <c r="H1122" s="33"/>
      <c r="I1122" s="12"/>
      <c r="J1122" s="67"/>
      <c r="K1122" s="43" t="str">
        <f>IFERROR(VLOOKUP(D1122,PG!$D$7:$N$1006,11,FALSE),"")</f>
        <v/>
      </c>
      <c r="L1122" s="42">
        <f t="shared" si="36"/>
        <v>0</v>
      </c>
      <c r="Q1122" s="2"/>
      <c r="R1122" s="2"/>
      <c r="S1122" s="2" t="str">
        <f>IF(PI_For!C1122="","",PI_For!C1122)</f>
        <v/>
      </c>
    </row>
    <row r="1123" spans="2:19" ht="35.1" customHeight="1" thickTop="1" thickBot="1">
      <c r="B1123" s="76" t="str">
        <f t="shared" si="35"/>
        <v/>
      </c>
      <c r="C1123" s="35"/>
      <c r="D1123" s="12"/>
      <c r="E1123" s="12"/>
      <c r="F1123" s="82"/>
      <c r="G1123" s="36"/>
      <c r="H1123" s="33"/>
      <c r="I1123" s="12"/>
      <c r="J1123" s="67"/>
      <c r="K1123" s="43" t="str">
        <f>IFERROR(VLOOKUP(D1123,PG!$D$7:$N$1006,11,FALSE),"")</f>
        <v/>
      </c>
      <c r="L1123" s="42">
        <f t="shared" si="36"/>
        <v>0</v>
      </c>
      <c r="Q1123" s="2"/>
      <c r="R1123" s="2"/>
      <c r="S1123" s="2" t="str">
        <f>IF(PI_For!C1123="","",PI_For!C1123)</f>
        <v/>
      </c>
    </row>
    <row r="1124" spans="2:19" ht="35.1" customHeight="1" thickTop="1" thickBot="1">
      <c r="B1124" s="76" t="str">
        <f t="shared" si="35"/>
        <v/>
      </c>
      <c r="C1124" s="35"/>
      <c r="D1124" s="12"/>
      <c r="E1124" s="12"/>
      <c r="F1124" s="82"/>
      <c r="G1124" s="36"/>
      <c r="H1124" s="33"/>
      <c r="I1124" s="12"/>
      <c r="J1124" s="67"/>
      <c r="K1124" s="43" t="str">
        <f>IFERROR(VLOOKUP(D1124,PG!$D$7:$N$1006,11,FALSE),"")</f>
        <v/>
      </c>
      <c r="L1124" s="42">
        <f t="shared" si="36"/>
        <v>0</v>
      </c>
      <c r="Q1124" s="2"/>
      <c r="R1124" s="2"/>
      <c r="S1124" s="2" t="str">
        <f>IF(PI_For!C1124="","",PI_For!C1124)</f>
        <v/>
      </c>
    </row>
    <row r="1125" spans="2:19" ht="35.1" customHeight="1" thickTop="1" thickBot="1">
      <c r="B1125" s="76" t="str">
        <f t="shared" si="35"/>
        <v/>
      </c>
      <c r="C1125" s="35"/>
      <c r="D1125" s="12"/>
      <c r="E1125" s="12"/>
      <c r="F1125" s="82"/>
      <c r="G1125" s="36"/>
      <c r="H1125" s="33"/>
      <c r="I1125" s="12"/>
      <c r="J1125" s="67"/>
      <c r="K1125" s="43" t="str">
        <f>IFERROR(VLOOKUP(D1125,PG!$D$7:$N$1006,11,FALSE),"")</f>
        <v/>
      </c>
      <c r="L1125" s="42">
        <f t="shared" si="36"/>
        <v>0</v>
      </c>
      <c r="Q1125" s="2"/>
      <c r="R1125" s="2"/>
      <c r="S1125" s="2" t="str">
        <f>IF(PI_For!C1125="","",PI_For!C1125)</f>
        <v/>
      </c>
    </row>
    <row r="1126" spans="2:19" ht="35.1" customHeight="1" thickTop="1" thickBot="1">
      <c r="B1126" s="76" t="str">
        <f t="shared" si="35"/>
        <v/>
      </c>
      <c r="C1126" s="35"/>
      <c r="D1126" s="12"/>
      <c r="E1126" s="12"/>
      <c r="F1126" s="82"/>
      <c r="G1126" s="36"/>
      <c r="H1126" s="33"/>
      <c r="I1126" s="12"/>
      <c r="J1126" s="67"/>
      <c r="K1126" s="43" t="str">
        <f>IFERROR(VLOOKUP(D1126,PG!$D$7:$N$1006,11,FALSE),"")</f>
        <v/>
      </c>
      <c r="L1126" s="42">
        <f t="shared" si="36"/>
        <v>0</v>
      </c>
      <c r="Q1126" s="2"/>
      <c r="R1126" s="2"/>
      <c r="S1126" s="2" t="str">
        <f>IF(PI_For!C1126="","",PI_For!C1126)</f>
        <v/>
      </c>
    </row>
    <row r="1127" spans="2:19" ht="35.1" customHeight="1" thickTop="1" thickBot="1">
      <c r="B1127" s="76" t="str">
        <f t="shared" si="35"/>
        <v/>
      </c>
      <c r="C1127" s="35"/>
      <c r="D1127" s="12"/>
      <c r="E1127" s="12"/>
      <c r="F1127" s="82"/>
      <c r="G1127" s="36"/>
      <c r="H1127" s="33"/>
      <c r="I1127" s="12"/>
      <c r="J1127" s="67"/>
      <c r="K1127" s="43" t="str">
        <f>IFERROR(VLOOKUP(D1127,PG!$D$7:$N$1006,11,FALSE),"")</f>
        <v/>
      </c>
      <c r="L1127" s="42">
        <f t="shared" si="36"/>
        <v>0</v>
      </c>
      <c r="Q1127" s="2"/>
      <c r="R1127" s="2"/>
      <c r="S1127" s="2" t="str">
        <f>IF(PI_For!C1127="","",PI_For!C1127)</f>
        <v/>
      </c>
    </row>
    <row r="1128" spans="2:19" ht="35.1" customHeight="1" thickTop="1" thickBot="1">
      <c r="B1128" s="76" t="str">
        <f t="shared" si="35"/>
        <v/>
      </c>
      <c r="C1128" s="35"/>
      <c r="D1128" s="12"/>
      <c r="E1128" s="12"/>
      <c r="F1128" s="82"/>
      <c r="G1128" s="36"/>
      <c r="H1128" s="33"/>
      <c r="I1128" s="12"/>
      <c r="J1128" s="67"/>
      <c r="K1128" s="43" t="str">
        <f>IFERROR(VLOOKUP(D1128,PG!$D$7:$N$1006,11,FALSE),"")</f>
        <v/>
      </c>
      <c r="L1128" s="42">
        <f t="shared" si="36"/>
        <v>0</v>
      </c>
      <c r="Q1128" s="2"/>
      <c r="R1128" s="2"/>
      <c r="S1128" s="2" t="str">
        <f>IF(PI_For!C1128="","",PI_For!C1128)</f>
        <v/>
      </c>
    </row>
    <row r="1129" spans="2:19" ht="35.1" customHeight="1" thickTop="1" thickBot="1">
      <c r="B1129" s="76" t="str">
        <f t="shared" si="35"/>
        <v/>
      </c>
      <c r="C1129" s="35"/>
      <c r="D1129" s="12"/>
      <c r="E1129" s="12"/>
      <c r="F1129" s="82"/>
      <c r="G1129" s="36"/>
      <c r="H1129" s="33"/>
      <c r="I1129" s="12"/>
      <c r="J1129" s="67"/>
      <c r="K1129" s="43" t="str">
        <f>IFERROR(VLOOKUP(D1129,PG!$D$7:$N$1006,11,FALSE),"")</f>
        <v/>
      </c>
      <c r="L1129" s="42">
        <f t="shared" si="36"/>
        <v>0</v>
      </c>
      <c r="Q1129" s="2"/>
      <c r="R1129" s="2"/>
      <c r="S1129" s="2" t="str">
        <f>IF(PI_For!C1129="","",PI_For!C1129)</f>
        <v/>
      </c>
    </row>
    <row r="1130" spans="2:19" ht="35.1" customHeight="1" thickTop="1" thickBot="1">
      <c r="B1130" s="76" t="str">
        <f t="shared" si="35"/>
        <v/>
      </c>
      <c r="C1130" s="35"/>
      <c r="D1130" s="12"/>
      <c r="E1130" s="12"/>
      <c r="F1130" s="82"/>
      <c r="G1130" s="36"/>
      <c r="H1130" s="33"/>
      <c r="I1130" s="12"/>
      <c r="J1130" s="67"/>
      <c r="K1130" s="43" t="str">
        <f>IFERROR(VLOOKUP(D1130,PG!$D$7:$N$1006,11,FALSE),"")</f>
        <v/>
      </c>
      <c r="L1130" s="42">
        <f t="shared" si="36"/>
        <v>0</v>
      </c>
      <c r="Q1130" s="2"/>
      <c r="R1130" s="2"/>
      <c r="S1130" s="2" t="str">
        <f>IF(PI_For!C1130="","",PI_For!C1130)</f>
        <v/>
      </c>
    </row>
    <row r="1131" spans="2:19" ht="35.1" customHeight="1" thickTop="1" thickBot="1">
      <c r="B1131" s="76" t="str">
        <f t="shared" si="35"/>
        <v/>
      </c>
      <c r="C1131" s="35"/>
      <c r="D1131" s="12"/>
      <c r="E1131" s="12"/>
      <c r="F1131" s="82"/>
      <c r="G1131" s="36"/>
      <c r="H1131" s="33"/>
      <c r="I1131" s="12"/>
      <c r="J1131" s="67"/>
      <c r="K1131" s="43" t="str">
        <f>IFERROR(VLOOKUP(D1131,PG!$D$7:$N$1006,11,FALSE),"")</f>
        <v/>
      </c>
      <c r="L1131" s="42">
        <f t="shared" si="36"/>
        <v>0</v>
      </c>
      <c r="Q1131" s="2"/>
      <c r="R1131" s="2"/>
      <c r="S1131" s="2" t="str">
        <f>IF(PI_For!C1131="","",PI_For!C1131)</f>
        <v/>
      </c>
    </row>
    <row r="1132" spans="2:19" ht="35.1" customHeight="1" thickTop="1" thickBot="1">
      <c r="B1132" s="76" t="str">
        <f t="shared" si="35"/>
        <v/>
      </c>
      <c r="C1132" s="35"/>
      <c r="D1132" s="12"/>
      <c r="E1132" s="12"/>
      <c r="F1132" s="82"/>
      <c r="G1132" s="36"/>
      <c r="H1132" s="33"/>
      <c r="I1132" s="12"/>
      <c r="J1132" s="67"/>
      <c r="K1132" s="43" t="str">
        <f>IFERROR(VLOOKUP(D1132,PG!$D$7:$N$1006,11,FALSE),"")</f>
        <v/>
      </c>
      <c r="L1132" s="42">
        <f t="shared" si="36"/>
        <v>0</v>
      </c>
      <c r="Q1132" s="2"/>
      <c r="R1132" s="2"/>
      <c r="S1132" s="2" t="str">
        <f>IF(PI_For!C1132="","",PI_For!C1132)</f>
        <v/>
      </c>
    </row>
    <row r="1133" spans="2:19" ht="35.1" customHeight="1" thickTop="1" thickBot="1">
      <c r="B1133" s="76" t="str">
        <f t="shared" si="35"/>
        <v/>
      </c>
      <c r="C1133" s="35"/>
      <c r="D1133" s="12"/>
      <c r="E1133" s="12"/>
      <c r="F1133" s="82"/>
      <c r="G1133" s="36"/>
      <c r="H1133" s="33"/>
      <c r="I1133" s="12"/>
      <c r="J1133" s="67"/>
      <c r="K1133" s="43" t="str">
        <f>IFERROR(VLOOKUP(D1133,PG!$D$7:$N$1006,11,FALSE),"")</f>
        <v/>
      </c>
      <c r="L1133" s="42">
        <f t="shared" si="36"/>
        <v>0</v>
      </c>
      <c r="Q1133" s="2"/>
      <c r="R1133" s="2"/>
      <c r="S1133" s="2" t="str">
        <f>IF(PI_For!C1133="","",PI_For!C1133)</f>
        <v/>
      </c>
    </row>
    <row r="1134" spans="2:19" ht="35.1" customHeight="1" thickTop="1" thickBot="1">
      <c r="B1134" s="76" t="str">
        <f t="shared" si="35"/>
        <v/>
      </c>
      <c r="C1134" s="35"/>
      <c r="D1134" s="12"/>
      <c r="E1134" s="12"/>
      <c r="F1134" s="82"/>
      <c r="G1134" s="36"/>
      <c r="H1134" s="33"/>
      <c r="I1134" s="12"/>
      <c r="J1134" s="67"/>
      <c r="K1134" s="43" t="str">
        <f>IFERROR(VLOOKUP(D1134,PG!$D$7:$N$1006,11,FALSE),"")</f>
        <v/>
      </c>
      <c r="L1134" s="42">
        <f t="shared" si="36"/>
        <v>0</v>
      </c>
      <c r="Q1134" s="2"/>
      <c r="R1134" s="2"/>
      <c r="S1134" s="2" t="str">
        <f>IF(PI_For!C1134="","",PI_For!C1134)</f>
        <v/>
      </c>
    </row>
    <row r="1135" spans="2:19" ht="35.1" customHeight="1" thickTop="1" thickBot="1">
      <c r="B1135" s="76" t="str">
        <f t="shared" si="35"/>
        <v/>
      </c>
      <c r="C1135" s="35"/>
      <c r="D1135" s="12"/>
      <c r="E1135" s="12"/>
      <c r="F1135" s="82"/>
      <c r="G1135" s="36"/>
      <c r="H1135" s="33"/>
      <c r="I1135" s="12"/>
      <c r="J1135" s="67"/>
      <c r="K1135" s="43" t="str">
        <f>IFERROR(VLOOKUP(D1135,PG!$D$7:$N$1006,11,FALSE),"")</f>
        <v/>
      </c>
      <c r="L1135" s="42">
        <f t="shared" si="36"/>
        <v>0</v>
      </c>
      <c r="Q1135" s="2"/>
      <c r="R1135" s="2"/>
      <c r="S1135" s="2" t="str">
        <f>IF(PI_For!C1135="","",PI_For!C1135)</f>
        <v/>
      </c>
    </row>
    <row r="1136" spans="2:19" ht="35.1" customHeight="1" thickTop="1" thickBot="1">
      <c r="B1136" s="76" t="str">
        <f t="shared" si="35"/>
        <v/>
      </c>
      <c r="C1136" s="35"/>
      <c r="D1136" s="12"/>
      <c r="E1136" s="12"/>
      <c r="F1136" s="82"/>
      <c r="G1136" s="36"/>
      <c r="H1136" s="33"/>
      <c r="I1136" s="12"/>
      <c r="J1136" s="67"/>
      <c r="K1136" s="43" t="str">
        <f>IFERROR(VLOOKUP(D1136,PG!$D$7:$N$1006,11,FALSE),"")</f>
        <v/>
      </c>
      <c r="L1136" s="42">
        <f t="shared" si="36"/>
        <v>0</v>
      </c>
      <c r="Q1136" s="2"/>
      <c r="R1136" s="2"/>
      <c r="S1136" s="2" t="str">
        <f>IF(PI_For!C1136="","",PI_For!C1136)</f>
        <v/>
      </c>
    </row>
    <row r="1137" spans="2:19" ht="35.1" customHeight="1" thickTop="1" thickBot="1">
      <c r="B1137" s="76" t="str">
        <f t="shared" si="35"/>
        <v/>
      </c>
      <c r="C1137" s="35"/>
      <c r="D1137" s="12"/>
      <c r="E1137" s="12"/>
      <c r="F1137" s="82"/>
      <c r="G1137" s="36"/>
      <c r="H1137" s="33"/>
      <c r="I1137" s="12"/>
      <c r="J1137" s="67"/>
      <c r="K1137" s="43" t="str">
        <f>IFERROR(VLOOKUP(D1137,PG!$D$7:$N$1006,11,FALSE),"")</f>
        <v/>
      </c>
      <c r="L1137" s="42">
        <f t="shared" si="36"/>
        <v>0</v>
      </c>
      <c r="Q1137" s="2"/>
      <c r="R1137" s="2"/>
      <c r="S1137" s="2" t="str">
        <f>IF(PI_For!C1137="","",PI_For!C1137)</f>
        <v/>
      </c>
    </row>
    <row r="1138" spans="2:19" ht="35.1" customHeight="1" thickTop="1" thickBot="1">
      <c r="B1138" s="76" t="str">
        <f t="shared" si="35"/>
        <v/>
      </c>
      <c r="C1138" s="35"/>
      <c r="D1138" s="12"/>
      <c r="E1138" s="12"/>
      <c r="F1138" s="82"/>
      <c r="G1138" s="36"/>
      <c r="H1138" s="33"/>
      <c r="I1138" s="12"/>
      <c r="J1138" s="67"/>
      <c r="K1138" s="43" t="str">
        <f>IFERROR(VLOOKUP(D1138,PG!$D$7:$N$1006,11,FALSE),"")</f>
        <v/>
      </c>
      <c r="L1138" s="42">
        <f t="shared" si="36"/>
        <v>0</v>
      </c>
      <c r="Q1138" s="2"/>
      <c r="R1138" s="2"/>
      <c r="S1138" s="2" t="str">
        <f>IF(PI_For!C1138="","",PI_For!C1138)</f>
        <v/>
      </c>
    </row>
    <row r="1139" spans="2:19" ht="35.1" customHeight="1" thickTop="1" thickBot="1">
      <c r="B1139" s="76" t="str">
        <f t="shared" si="35"/>
        <v/>
      </c>
      <c r="C1139" s="35"/>
      <c r="D1139" s="12"/>
      <c r="E1139" s="12"/>
      <c r="F1139" s="82"/>
      <c r="G1139" s="36"/>
      <c r="H1139" s="33"/>
      <c r="I1139" s="12"/>
      <c r="J1139" s="67"/>
      <c r="K1139" s="43" t="str">
        <f>IFERROR(VLOOKUP(D1139,PG!$D$7:$N$1006,11,FALSE),"")</f>
        <v/>
      </c>
      <c r="L1139" s="42">
        <f t="shared" si="36"/>
        <v>0</v>
      </c>
      <c r="Q1139" s="2"/>
      <c r="R1139" s="2"/>
      <c r="S1139" s="2" t="str">
        <f>IF(PI_For!C1139="","",PI_For!C1139)</f>
        <v/>
      </c>
    </row>
    <row r="1140" spans="2:19" ht="35.1" customHeight="1" thickTop="1" thickBot="1">
      <c r="B1140" s="76" t="str">
        <f t="shared" si="35"/>
        <v/>
      </c>
      <c r="C1140" s="35"/>
      <c r="D1140" s="12"/>
      <c r="E1140" s="12"/>
      <c r="F1140" s="82"/>
      <c r="G1140" s="36"/>
      <c r="H1140" s="33"/>
      <c r="I1140" s="12"/>
      <c r="J1140" s="67"/>
      <c r="K1140" s="43" t="str">
        <f>IFERROR(VLOOKUP(D1140,PG!$D$7:$N$1006,11,FALSE),"")</f>
        <v/>
      </c>
      <c r="L1140" s="42">
        <f t="shared" si="36"/>
        <v>0</v>
      </c>
      <c r="Q1140" s="2"/>
      <c r="R1140" s="2"/>
      <c r="S1140" s="2" t="str">
        <f>IF(PI_For!C1140="","",PI_For!C1140)</f>
        <v/>
      </c>
    </row>
    <row r="1141" spans="2:19" ht="35.1" customHeight="1" thickTop="1" thickBot="1">
      <c r="B1141" s="76" t="str">
        <f t="shared" si="35"/>
        <v/>
      </c>
      <c r="C1141" s="35"/>
      <c r="D1141" s="12"/>
      <c r="E1141" s="12"/>
      <c r="F1141" s="82"/>
      <c r="G1141" s="36"/>
      <c r="H1141" s="33"/>
      <c r="I1141" s="12"/>
      <c r="J1141" s="67"/>
      <c r="K1141" s="43" t="str">
        <f>IFERROR(VLOOKUP(D1141,PG!$D$7:$N$1006,11,FALSE),"")</f>
        <v/>
      </c>
      <c r="L1141" s="42">
        <f t="shared" si="36"/>
        <v>0</v>
      </c>
      <c r="Q1141" s="2"/>
      <c r="R1141" s="2"/>
      <c r="S1141" s="2" t="str">
        <f>IF(PI_For!C1141="","",PI_For!C1141)</f>
        <v/>
      </c>
    </row>
    <row r="1142" spans="2:19" ht="35.1" customHeight="1" thickTop="1" thickBot="1">
      <c r="B1142" s="76" t="str">
        <f t="shared" si="35"/>
        <v/>
      </c>
      <c r="C1142" s="35"/>
      <c r="D1142" s="12"/>
      <c r="E1142" s="12"/>
      <c r="F1142" s="82"/>
      <c r="G1142" s="36"/>
      <c r="H1142" s="33"/>
      <c r="I1142" s="12"/>
      <c r="J1142" s="67"/>
      <c r="K1142" s="43" t="str">
        <f>IFERROR(VLOOKUP(D1142,PG!$D$7:$N$1006,11,FALSE),"")</f>
        <v/>
      </c>
      <c r="L1142" s="42">
        <f t="shared" si="36"/>
        <v>0</v>
      </c>
      <c r="Q1142" s="2"/>
      <c r="R1142" s="2"/>
      <c r="S1142" s="2" t="str">
        <f>IF(PI_For!C1142="","",PI_For!C1142)</f>
        <v/>
      </c>
    </row>
    <row r="1143" spans="2:19" ht="35.1" customHeight="1" thickTop="1" thickBot="1">
      <c r="B1143" s="76" t="str">
        <f t="shared" si="35"/>
        <v/>
      </c>
      <c r="C1143" s="35"/>
      <c r="D1143" s="12"/>
      <c r="E1143" s="12"/>
      <c r="F1143" s="82"/>
      <c r="G1143" s="36"/>
      <c r="H1143" s="33"/>
      <c r="I1143" s="12"/>
      <c r="J1143" s="67"/>
      <c r="K1143" s="43" t="str">
        <f>IFERROR(VLOOKUP(D1143,PG!$D$7:$N$1006,11,FALSE),"")</f>
        <v/>
      </c>
      <c r="L1143" s="42">
        <f t="shared" si="36"/>
        <v>0</v>
      </c>
      <c r="Q1143" s="2"/>
      <c r="R1143" s="2"/>
      <c r="S1143" s="2" t="str">
        <f>IF(PI_For!C1143="","",PI_For!C1143)</f>
        <v/>
      </c>
    </row>
    <row r="1144" spans="2:19" ht="35.1" customHeight="1" thickTop="1" thickBot="1">
      <c r="B1144" s="76" t="str">
        <f t="shared" si="35"/>
        <v/>
      </c>
      <c r="C1144" s="35"/>
      <c r="D1144" s="12"/>
      <c r="E1144" s="12"/>
      <c r="F1144" s="82"/>
      <c r="G1144" s="36"/>
      <c r="H1144" s="33"/>
      <c r="I1144" s="12"/>
      <c r="J1144" s="67"/>
      <c r="K1144" s="43" t="str">
        <f>IFERROR(VLOOKUP(D1144,PG!$D$7:$N$1006,11,FALSE),"")</f>
        <v/>
      </c>
      <c r="L1144" s="42">
        <f t="shared" si="36"/>
        <v>0</v>
      </c>
      <c r="Q1144" s="2"/>
      <c r="R1144" s="2"/>
      <c r="S1144" s="2" t="str">
        <f>IF(PI_For!C1144="","",PI_For!C1144)</f>
        <v/>
      </c>
    </row>
    <row r="1145" spans="2:19" ht="35.1" customHeight="1" thickTop="1" thickBot="1">
      <c r="B1145" s="76" t="str">
        <f t="shared" si="35"/>
        <v/>
      </c>
      <c r="C1145" s="35"/>
      <c r="D1145" s="12"/>
      <c r="E1145" s="12"/>
      <c r="F1145" s="82"/>
      <c r="G1145" s="36"/>
      <c r="H1145" s="33"/>
      <c r="I1145" s="12"/>
      <c r="J1145" s="67"/>
      <c r="K1145" s="43" t="str">
        <f>IFERROR(VLOOKUP(D1145,PG!$D$7:$N$1006,11,FALSE),"")</f>
        <v/>
      </c>
      <c r="L1145" s="42">
        <f t="shared" si="36"/>
        <v>0</v>
      </c>
      <c r="Q1145" s="2"/>
      <c r="R1145" s="2"/>
      <c r="S1145" s="2" t="str">
        <f>IF(PI_For!C1145="","",PI_For!C1145)</f>
        <v/>
      </c>
    </row>
    <row r="1146" spans="2:19" ht="35.1" customHeight="1" thickTop="1" thickBot="1">
      <c r="B1146" s="76" t="str">
        <f t="shared" si="35"/>
        <v/>
      </c>
      <c r="C1146" s="35"/>
      <c r="D1146" s="12"/>
      <c r="E1146" s="12"/>
      <c r="F1146" s="82"/>
      <c r="G1146" s="36"/>
      <c r="H1146" s="33"/>
      <c r="I1146" s="12"/>
      <c r="J1146" s="67"/>
      <c r="K1146" s="43" t="str">
        <f>IFERROR(VLOOKUP(D1146,PG!$D$7:$N$1006,11,FALSE),"")</f>
        <v/>
      </c>
      <c r="L1146" s="42">
        <f t="shared" si="36"/>
        <v>0</v>
      </c>
      <c r="Q1146" s="2"/>
      <c r="R1146" s="2"/>
      <c r="S1146" s="2" t="str">
        <f>IF(PI_For!C1146="","",PI_For!C1146)</f>
        <v/>
      </c>
    </row>
    <row r="1147" spans="2:19" ht="35.1" customHeight="1" thickTop="1" thickBot="1">
      <c r="B1147" s="76" t="str">
        <f t="shared" si="35"/>
        <v/>
      </c>
      <c r="C1147" s="35"/>
      <c r="D1147" s="12"/>
      <c r="E1147" s="12"/>
      <c r="F1147" s="82"/>
      <c r="G1147" s="36"/>
      <c r="H1147" s="33"/>
      <c r="I1147" s="12"/>
      <c r="J1147" s="67"/>
      <c r="K1147" s="43" t="str">
        <f>IFERROR(VLOOKUP(D1147,PG!$D$7:$N$1006,11,FALSE),"")</f>
        <v/>
      </c>
      <c r="L1147" s="42">
        <f t="shared" si="36"/>
        <v>0</v>
      </c>
      <c r="Q1147" s="2"/>
      <c r="R1147" s="2"/>
      <c r="S1147" s="2" t="str">
        <f>IF(PI_For!C1147="","",PI_For!C1147)</f>
        <v/>
      </c>
    </row>
    <row r="1148" spans="2:19" ht="35.1" customHeight="1" thickTop="1" thickBot="1">
      <c r="B1148" s="76" t="str">
        <f t="shared" si="35"/>
        <v/>
      </c>
      <c r="C1148" s="35"/>
      <c r="D1148" s="12"/>
      <c r="E1148" s="12"/>
      <c r="F1148" s="82"/>
      <c r="G1148" s="36"/>
      <c r="H1148" s="33"/>
      <c r="I1148" s="12"/>
      <c r="J1148" s="67"/>
      <c r="K1148" s="43" t="str">
        <f>IFERROR(VLOOKUP(D1148,PG!$D$7:$N$1006,11,FALSE),"")</f>
        <v/>
      </c>
      <c r="L1148" s="42">
        <f t="shared" si="36"/>
        <v>0</v>
      </c>
      <c r="Q1148" s="2"/>
      <c r="R1148" s="2"/>
      <c r="S1148" s="2" t="str">
        <f>IF(PI_For!C1148="","",PI_For!C1148)</f>
        <v/>
      </c>
    </row>
    <row r="1149" spans="2:19" ht="35.1" customHeight="1" thickTop="1" thickBot="1">
      <c r="B1149" s="76" t="str">
        <f t="shared" si="35"/>
        <v/>
      </c>
      <c r="C1149" s="35"/>
      <c r="D1149" s="12"/>
      <c r="E1149" s="12"/>
      <c r="F1149" s="82"/>
      <c r="G1149" s="36"/>
      <c r="H1149" s="33"/>
      <c r="I1149" s="12"/>
      <c r="J1149" s="67"/>
      <c r="K1149" s="43" t="str">
        <f>IFERROR(VLOOKUP(D1149,PG!$D$7:$N$1006,11,FALSE),"")</f>
        <v/>
      </c>
      <c r="L1149" s="42">
        <f t="shared" si="36"/>
        <v>0</v>
      </c>
      <c r="Q1149" s="2"/>
      <c r="R1149" s="2"/>
      <c r="S1149" s="2" t="str">
        <f>IF(PI_For!C1149="","",PI_For!C1149)</f>
        <v/>
      </c>
    </row>
    <row r="1150" spans="2:19" ht="35.1" customHeight="1" thickTop="1" thickBot="1">
      <c r="B1150" s="76" t="str">
        <f t="shared" si="35"/>
        <v/>
      </c>
      <c r="C1150" s="35"/>
      <c r="D1150" s="12"/>
      <c r="E1150" s="12"/>
      <c r="F1150" s="82"/>
      <c r="G1150" s="36"/>
      <c r="H1150" s="33"/>
      <c r="I1150" s="12"/>
      <c r="J1150" s="67"/>
      <c r="K1150" s="43" t="str">
        <f>IFERROR(VLOOKUP(D1150,PG!$D$7:$N$1006,11,FALSE),"")</f>
        <v/>
      </c>
      <c r="L1150" s="42">
        <f t="shared" si="36"/>
        <v>0</v>
      </c>
      <c r="Q1150" s="2"/>
      <c r="R1150" s="2"/>
      <c r="S1150" s="2" t="str">
        <f>IF(PI_For!C1150="","",PI_For!C1150)</f>
        <v/>
      </c>
    </row>
    <row r="1151" spans="2:19" ht="35.1" customHeight="1" thickTop="1" thickBot="1">
      <c r="B1151" s="76" t="str">
        <f t="shared" si="35"/>
        <v/>
      </c>
      <c r="C1151" s="35"/>
      <c r="D1151" s="12"/>
      <c r="E1151" s="12"/>
      <c r="F1151" s="82"/>
      <c r="G1151" s="36"/>
      <c r="H1151" s="33"/>
      <c r="I1151" s="12"/>
      <c r="J1151" s="67"/>
      <c r="K1151" s="43" t="str">
        <f>IFERROR(VLOOKUP(D1151,PG!$D$7:$N$1006,11,FALSE),"")</f>
        <v/>
      </c>
      <c r="L1151" s="42">
        <f t="shared" si="36"/>
        <v>0</v>
      </c>
      <c r="Q1151" s="2"/>
      <c r="R1151" s="2"/>
      <c r="S1151" s="2" t="str">
        <f>IF(PI_For!C1151="","",PI_For!C1151)</f>
        <v/>
      </c>
    </row>
    <row r="1152" spans="2:19" ht="35.1" customHeight="1" thickTop="1" thickBot="1">
      <c r="B1152" s="76" t="str">
        <f t="shared" si="35"/>
        <v/>
      </c>
      <c r="C1152" s="35"/>
      <c r="D1152" s="12"/>
      <c r="E1152" s="12"/>
      <c r="F1152" s="82"/>
      <c r="G1152" s="36"/>
      <c r="H1152" s="33"/>
      <c r="I1152" s="12"/>
      <c r="J1152" s="67"/>
      <c r="K1152" s="43" t="str">
        <f>IFERROR(VLOOKUP(D1152,PG!$D$7:$N$1006,11,FALSE),"")</f>
        <v/>
      </c>
      <c r="L1152" s="42">
        <f t="shared" si="36"/>
        <v>0</v>
      </c>
      <c r="Q1152" s="2"/>
      <c r="R1152" s="2"/>
      <c r="S1152" s="2" t="str">
        <f>IF(PI_For!C1152="","",PI_For!C1152)</f>
        <v/>
      </c>
    </row>
    <row r="1153" spans="2:19" ht="35.1" customHeight="1" thickTop="1" thickBot="1">
      <c r="B1153" s="76" t="str">
        <f t="shared" si="35"/>
        <v/>
      </c>
      <c r="C1153" s="35"/>
      <c r="D1153" s="12"/>
      <c r="E1153" s="12"/>
      <c r="F1153" s="82"/>
      <c r="G1153" s="36"/>
      <c r="H1153" s="33"/>
      <c r="I1153" s="12"/>
      <c r="J1153" s="67"/>
      <c r="K1153" s="43" t="str">
        <f>IFERROR(VLOOKUP(D1153,PG!$D$7:$N$1006,11,FALSE),"")</f>
        <v/>
      </c>
      <c r="L1153" s="42">
        <f t="shared" si="36"/>
        <v>0</v>
      </c>
      <c r="Q1153" s="2"/>
      <c r="R1153" s="2"/>
      <c r="S1153" s="2" t="str">
        <f>IF(PI_For!C1153="","",PI_For!C1153)</f>
        <v/>
      </c>
    </row>
    <row r="1154" spans="2:19" ht="35.1" customHeight="1" thickTop="1" thickBot="1">
      <c r="B1154" s="76" t="str">
        <f t="shared" si="35"/>
        <v/>
      </c>
      <c r="C1154" s="35"/>
      <c r="D1154" s="12"/>
      <c r="E1154" s="12"/>
      <c r="F1154" s="82"/>
      <c r="G1154" s="36"/>
      <c r="H1154" s="33"/>
      <c r="I1154" s="12"/>
      <c r="J1154" s="67"/>
      <c r="K1154" s="43" t="str">
        <f>IFERROR(VLOOKUP(D1154,PG!$D$7:$N$1006,11,FALSE),"")</f>
        <v/>
      </c>
      <c r="L1154" s="42">
        <f t="shared" si="36"/>
        <v>0</v>
      </c>
      <c r="Q1154" s="2"/>
      <c r="R1154" s="2"/>
      <c r="S1154" s="2" t="str">
        <f>IF(PI_For!C1154="","",PI_For!C1154)</f>
        <v/>
      </c>
    </row>
    <row r="1155" spans="2:19" ht="35.1" customHeight="1" thickTop="1" thickBot="1">
      <c r="B1155" s="76" t="str">
        <f t="shared" si="35"/>
        <v/>
      </c>
      <c r="C1155" s="35"/>
      <c r="D1155" s="12"/>
      <c r="E1155" s="12"/>
      <c r="F1155" s="82"/>
      <c r="G1155" s="36"/>
      <c r="H1155" s="33"/>
      <c r="I1155" s="12"/>
      <c r="J1155" s="67"/>
      <c r="K1155" s="43" t="str">
        <f>IFERROR(VLOOKUP(D1155,PG!$D$7:$N$1006,11,FALSE),"")</f>
        <v/>
      </c>
      <c r="L1155" s="42">
        <f t="shared" si="36"/>
        <v>0</v>
      </c>
      <c r="Q1155" s="2"/>
      <c r="R1155" s="2"/>
      <c r="S1155" s="2" t="str">
        <f>IF(PI_For!C1155="","",PI_For!C1155)</f>
        <v/>
      </c>
    </row>
    <row r="1156" spans="2:19" ht="35.1" customHeight="1" thickTop="1" thickBot="1">
      <c r="B1156" s="76" t="str">
        <f t="shared" si="35"/>
        <v/>
      </c>
      <c r="C1156" s="35"/>
      <c r="D1156" s="12"/>
      <c r="E1156" s="12"/>
      <c r="F1156" s="82"/>
      <c r="G1156" s="36"/>
      <c r="H1156" s="33"/>
      <c r="I1156" s="12"/>
      <c r="J1156" s="67"/>
      <c r="K1156" s="43" t="str">
        <f>IFERROR(VLOOKUP(D1156,PG!$D$7:$N$1006,11,FALSE),"")</f>
        <v/>
      </c>
      <c r="L1156" s="42">
        <f t="shared" si="36"/>
        <v>0</v>
      </c>
      <c r="Q1156" s="2"/>
      <c r="R1156" s="2"/>
      <c r="S1156" s="2" t="str">
        <f>IF(PI_For!C1156="","",PI_For!C1156)</f>
        <v/>
      </c>
    </row>
    <row r="1157" spans="2:19" ht="35.1" customHeight="1" thickTop="1" thickBot="1">
      <c r="B1157" s="76" t="str">
        <f t="shared" si="35"/>
        <v/>
      </c>
      <c r="C1157" s="35"/>
      <c r="D1157" s="12"/>
      <c r="E1157" s="12"/>
      <c r="F1157" s="82"/>
      <c r="G1157" s="36"/>
      <c r="H1157" s="33"/>
      <c r="I1157" s="12"/>
      <c r="J1157" s="67"/>
      <c r="K1157" s="43" t="str">
        <f>IFERROR(VLOOKUP(D1157,PG!$D$7:$N$1006,11,FALSE),"")</f>
        <v/>
      </c>
      <c r="L1157" s="42">
        <f t="shared" si="36"/>
        <v>0</v>
      </c>
      <c r="Q1157" s="2"/>
      <c r="R1157" s="2"/>
      <c r="S1157" s="2" t="str">
        <f>IF(PI_For!C1157="","",PI_For!C1157)</f>
        <v/>
      </c>
    </row>
    <row r="1158" spans="2:19" ht="35.1" customHeight="1" thickTop="1" thickBot="1">
      <c r="B1158" s="76" t="str">
        <f t="shared" si="35"/>
        <v/>
      </c>
      <c r="C1158" s="35"/>
      <c r="D1158" s="12"/>
      <c r="E1158" s="12"/>
      <c r="F1158" s="82"/>
      <c r="G1158" s="36"/>
      <c r="H1158" s="33"/>
      <c r="I1158" s="12"/>
      <c r="J1158" s="67"/>
      <c r="K1158" s="43" t="str">
        <f>IFERROR(VLOOKUP(D1158,PG!$D$7:$N$1006,11,FALSE),"")</f>
        <v/>
      </c>
      <c r="L1158" s="42">
        <f t="shared" si="36"/>
        <v>0</v>
      </c>
      <c r="Q1158" s="2"/>
      <c r="R1158" s="2"/>
      <c r="S1158" s="2" t="str">
        <f>IF(PI_For!C1158="","",PI_For!C1158)</f>
        <v/>
      </c>
    </row>
    <row r="1159" spans="2:19" ht="35.1" customHeight="1" thickTop="1" thickBot="1">
      <c r="B1159" s="76" t="str">
        <f t="shared" si="35"/>
        <v/>
      </c>
      <c r="C1159" s="35"/>
      <c r="D1159" s="12"/>
      <c r="E1159" s="12"/>
      <c r="F1159" s="82"/>
      <c r="G1159" s="36"/>
      <c r="H1159" s="33"/>
      <c r="I1159" s="12"/>
      <c r="J1159" s="67"/>
      <c r="K1159" s="43" t="str">
        <f>IFERROR(VLOOKUP(D1159,PG!$D$7:$N$1006,11,FALSE),"")</f>
        <v/>
      </c>
      <c r="L1159" s="42">
        <f t="shared" si="36"/>
        <v>0</v>
      </c>
      <c r="Q1159" s="2"/>
      <c r="R1159" s="2"/>
      <c r="S1159" s="2" t="str">
        <f>IF(PI_For!C1159="","",PI_For!C1159)</f>
        <v/>
      </c>
    </row>
    <row r="1160" spans="2:19" ht="35.1" customHeight="1" thickTop="1" thickBot="1">
      <c r="B1160" s="76" t="str">
        <f t="shared" ref="B1160:B1223" si="37">IF(C1160="","",MONTH(C1160))</f>
        <v/>
      </c>
      <c r="C1160" s="35"/>
      <c r="D1160" s="12"/>
      <c r="E1160" s="12"/>
      <c r="F1160" s="82"/>
      <c r="G1160" s="36"/>
      <c r="H1160" s="33"/>
      <c r="I1160" s="12"/>
      <c r="J1160" s="67"/>
      <c r="K1160" s="43" t="str">
        <f>IFERROR(VLOOKUP(D1160,PG!$D$7:$N$1006,11,FALSE),"")</f>
        <v/>
      </c>
      <c r="L1160" s="42">
        <f t="shared" si="36"/>
        <v>0</v>
      </c>
      <c r="Q1160" s="2"/>
      <c r="R1160" s="2"/>
      <c r="S1160" s="2" t="str">
        <f>IF(PI_For!C1160="","",PI_For!C1160)</f>
        <v/>
      </c>
    </row>
    <row r="1161" spans="2:19" ht="35.1" customHeight="1" thickTop="1" thickBot="1">
      <c r="B1161" s="76" t="str">
        <f t="shared" si="37"/>
        <v/>
      </c>
      <c r="C1161" s="35"/>
      <c r="D1161" s="12"/>
      <c r="E1161" s="12"/>
      <c r="F1161" s="82"/>
      <c r="G1161" s="36"/>
      <c r="H1161" s="33"/>
      <c r="I1161" s="12"/>
      <c r="J1161" s="67"/>
      <c r="K1161" s="43" t="str">
        <f>IFERROR(VLOOKUP(D1161,PG!$D$7:$N$1006,11,FALSE),"")</f>
        <v/>
      </c>
      <c r="L1161" s="42">
        <f t="shared" si="36"/>
        <v>0</v>
      </c>
      <c r="Q1161" s="2"/>
      <c r="R1161" s="2"/>
      <c r="S1161" s="2" t="str">
        <f>IF(PI_For!C1161="","",PI_For!C1161)</f>
        <v/>
      </c>
    </row>
    <row r="1162" spans="2:19" ht="35.1" customHeight="1" thickTop="1" thickBot="1">
      <c r="B1162" s="76" t="str">
        <f t="shared" si="37"/>
        <v/>
      </c>
      <c r="C1162" s="35"/>
      <c r="D1162" s="12"/>
      <c r="E1162" s="12"/>
      <c r="F1162" s="82"/>
      <c r="G1162" s="36"/>
      <c r="H1162" s="33"/>
      <c r="I1162" s="12"/>
      <c r="J1162" s="67"/>
      <c r="K1162" s="43" t="str">
        <f>IFERROR(VLOOKUP(D1162,PG!$D$7:$N$1006,11,FALSE),"")</f>
        <v/>
      </c>
      <c r="L1162" s="42">
        <f t="shared" si="36"/>
        <v>0</v>
      </c>
      <c r="Q1162" s="2"/>
      <c r="R1162" s="2"/>
      <c r="S1162" s="2" t="str">
        <f>IF(PI_For!C1162="","",PI_For!C1162)</f>
        <v/>
      </c>
    </row>
    <row r="1163" spans="2:19" ht="35.1" customHeight="1" thickTop="1" thickBot="1">
      <c r="B1163" s="76" t="str">
        <f t="shared" si="37"/>
        <v/>
      </c>
      <c r="C1163" s="35"/>
      <c r="D1163" s="12"/>
      <c r="E1163" s="12"/>
      <c r="F1163" s="82"/>
      <c r="G1163" s="36"/>
      <c r="H1163" s="33"/>
      <c r="I1163" s="12"/>
      <c r="J1163" s="67"/>
      <c r="K1163" s="43" t="str">
        <f>IFERROR(VLOOKUP(D1163,PG!$D$7:$N$1006,11,FALSE),"")</f>
        <v/>
      </c>
      <c r="L1163" s="42">
        <f t="shared" si="36"/>
        <v>0</v>
      </c>
      <c r="Q1163" s="2"/>
      <c r="R1163" s="2"/>
      <c r="S1163" s="2" t="str">
        <f>IF(PI_For!C1163="","",PI_For!C1163)</f>
        <v/>
      </c>
    </row>
    <row r="1164" spans="2:19" ht="35.1" customHeight="1" thickTop="1" thickBot="1">
      <c r="B1164" s="76" t="str">
        <f t="shared" si="37"/>
        <v/>
      </c>
      <c r="C1164" s="35"/>
      <c r="D1164" s="12"/>
      <c r="E1164" s="12"/>
      <c r="F1164" s="82"/>
      <c r="G1164" s="36"/>
      <c r="H1164" s="33"/>
      <c r="I1164" s="12"/>
      <c r="J1164" s="67"/>
      <c r="K1164" s="43" t="str">
        <f>IFERROR(VLOOKUP(D1164,PG!$D$7:$N$1006,11,FALSE),"")</f>
        <v/>
      </c>
      <c r="L1164" s="42">
        <f t="shared" si="36"/>
        <v>0</v>
      </c>
      <c r="Q1164" s="2"/>
      <c r="R1164" s="2"/>
      <c r="S1164" s="2" t="str">
        <f>IF(PI_For!C1164="","",PI_For!C1164)</f>
        <v/>
      </c>
    </row>
    <row r="1165" spans="2:19" ht="35.1" customHeight="1" thickTop="1" thickBot="1">
      <c r="B1165" s="76" t="str">
        <f t="shared" si="37"/>
        <v/>
      </c>
      <c r="C1165" s="35"/>
      <c r="D1165" s="12"/>
      <c r="E1165" s="12"/>
      <c r="F1165" s="82"/>
      <c r="G1165" s="36"/>
      <c r="H1165" s="33"/>
      <c r="I1165" s="12"/>
      <c r="J1165" s="67"/>
      <c r="K1165" s="43" t="str">
        <f>IFERROR(VLOOKUP(D1165,PG!$D$7:$N$1006,11,FALSE),"")</f>
        <v/>
      </c>
      <c r="L1165" s="42">
        <f t="shared" si="36"/>
        <v>0</v>
      </c>
      <c r="Q1165" s="2"/>
      <c r="R1165" s="2"/>
      <c r="S1165" s="2" t="str">
        <f>IF(PI_For!C1165="","",PI_For!C1165)</f>
        <v/>
      </c>
    </row>
    <row r="1166" spans="2:19" ht="35.1" customHeight="1" thickTop="1" thickBot="1">
      <c r="B1166" s="76" t="str">
        <f t="shared" si="37"/>
        <v/>
      </c>
      <c r="C1166" s="35"/>
      <c r="D1166" s="12"/>
      <c r="E1166" s="12"/>
      <c r="F1166" s="82"/>
      <c r="G1166" s="36"/>
      <c r="H1166" s="33"/>
      <c r="I1166" s="12"/>
      <c r="J1166" s="67"/>
      <c r="K1166" s="43" t="str">
        <f>IFERROR(VLOOKUP(D1166,PG!$D$7:$N$1006,11,FALSE),"")</f>
        <v/>
      </c>
      <c r="L1166" s="42">
        <f t="shared" si="36"/>
        <v>0</v>
      </c>
      <c r="Q1166" s="2"/>
      <c r="R1166" s="2"/>
      <c r="S1166" s="2" t="str">
        <f>IF(PI_For!C1166="","",PI_For!C1166)</f>
        <v/>
      </c>
    </row>
    <row r="1167" spans="2:19" ht="35.1" customHeight="1" thickTop="1" thickBot="1">
      <c r="B1167" s="76" t="str">
        <f t="shared" si="37"/>
        <v/>
      </c>
      <c r="C1167" s="35"/>
      <c r="D1167" s="12"/>
      <c r="E1167" s="12"/>
      <c r="F1167" s="82"/>
      <c r="G1167" s="36"/>
      <c r="H1167" s="33"/>
      <c r="I1167" s="12"/>
      <c r="J1167" s="67"/>
      <c r="K1167" s="43" t="str">
        <f>IFERROR(VLOOKUP(D1167,PG!$D$7:$N$1006,11,FALSE),"")</f>
        <v/>
      </c>
      <c r="L1167" s="42">
        <f t="shared" si="36"/>
        <v>0</v>
      </c>
      <c r="Q1167" s="2"/>
      <c r="R1167" s="2"/>
      <c r="S1167" s="2" t="str">
        <f>IF(PI_For!C1167="","",PI_For!C1167)</f>
        <v/>
      </c>
    </row>
    <row r="1168" spans="2:19" ht="35.1" customHeight="1" thickTop="1" thickBot="1">
      <c r="B1168" s="76" t="str">
        <f t="shared" si="37"/>
        <v/>
      </c>
      <c r="C1168" s="35"/>
      <c r="D1168" s="12"/>
      <c r="E1168" s="12"/>
      <c r="F1168" s="82"/>
      <c r="G1168" s="36"/>
      <c r="H1168" s="33"/>
      <c r="I1168" s="12"/>
      <c r="J1168" s="67"/>
      <c r="K1168" s="43" t="str">
        <f>IFERROR(VLOOKUP(D1168,PG!$D$7:$N$1006,11,FALSE),"")</f>
        <v/>
      </c>
      <c r="L1168" s="42">
        <f t="shared" si="36"/>
        <v>0</v>
      </c>
      <c r="Q1168" s="2"/>
      <c r="R1168" s="2"/>
      <c r="S1168" s="2" t="str">
        <f>IF(PI_For!C1168="","",PI_For!C1168)</f>
        <v/>
      </c>
    </row>
    <row r="1169" spans="2:19" ht="35.1" customHeight="1" thickTop="1" thickBot="1">
      <c r="B1169" s="76" t="str">
        <f t="shared" si="37"/>
        <v/>
      </c>
      <c r="C1169" s="35"/>
      <c r="D1169" s="12"/>
      <c r="E1169" s="12"/>
      <c r="F1169" s="82"/>
      <c r="G1169" s="36"/>
      <c r="H1169" s="33"/>
      <c r="I1169" s="12"/>
      <c r="J1169" s="67"/>
      <c r="K1169" s="43" t="str">
        <f>IFERROR(VLOOKUP(D1169,PG!$D$7:$N$1006,11,FALSE),"")</f>
        <v/>
      </c>
      <c r="L1169" s="42">
        <f t="shared" si="36"/>
        <v>0</v>
      </c>
      <c r="Q1169" s="2"/>
      <c r="R1169" s="2"/>
      <c r="S1169" s="2" t="str">
        <f>IF(PI_For!C1169="","",PI_For!C1169)</f>
        <v/>
      </c>
    </row>
    <row r="1170" spans="2:19" ht="35.1" customHeight="1" thickTop="1" thickBot="1">
      <c r="B1170" s="76" t="str">
        <f t="shared" si="37"/>
        <v/>
      </c>
      <c r="C1170" s="35"/>
      <c r="D1170" s="12"/>
      <c r="E1170" s="12"/>
      <c r="F1170" s="82"/>
      <c r="G1170" s="36"/>
      <c r="H1170" s="33"/>
      <c r="I1170" s="12"/>
      <c r="J1170" s="67"/>
      <c r="K1170" s="43" t="str">
        <f>IFERROR(VLOOKUP(D1170,PG!$D$7:$N$1006,11,FALSE),"")</f>
        <v/>
      </c>
      <c r="L1170" s="42">
        <f t="shared" ref="L1170:L1233" si="38">IFERROR(G1170*H1170,0)</f>
        <v>0</v>
      </c>
      <c r="Q1170" s="2"/>
      <c r="R1170" s="2"/>
      <c r="S1170" s="2" t="str">
        <f>IF(PI_For!C1170="","",PI_For!C1170)</f>
        <v/>
      </c>
    </row>
    <row r="1171" spans="2:19" ht="35.1" customHeight="1" thickTop="1" thickBot="1">
      <c r="B1171" s="76" t="str">
        <f t="shared" si="37"/>
        <v/>
      </c>
      <c r="C1171" s="35"/>
      <c r="D1171" s="12"/>
      <c r="E1171" s="12"/>
      <c r="F1171" s="82"/>
      <c r="G1171" s="36"/>
      <c r="H1171" s="33"/>
      <c r="I1171" s="12"/>
      <c r="J1171" s="67"/>
      <c r="K1171" s="43" t="str">
        <f>IFERROR(VLOOKUP(D1171,PG!$D$7:$N$1006,11,FALSE),"")</f>
        <v/>
      </c>
      <c r="L1171" s="42">
        <f t="shared" si="38"/>
        <v>0</v>
      </c>
      <c r="Q1171" s="2"/>
      <c r="R1171" s="2"/>
      <c r="S1171" s="2" t="str">
        <f>IF(PI_For!C1171="","",PI_For!C1171)</f>
        <v/>
      </c>
    </row>
    <row r="1172" spans="2:19" ht="35.1" customHeight="1" thickTop="1" thickBot="1">
      <c r="B1172" s="76" t="str">
        <f t="shared" si="37"/>
        <v/>
      </c>
      <c r="C1172" s="35"/>
      <c r="D1172" s="12"/>
      <c r="E1172" s="12"/>
      <c r="F1172" s="82"/>
      <c r="G1172" s="36"/>
      <c r="H1172" s="33"/>
      <c r="I1172" s="12"/>
      <c r="J1172" s="67"/>
      <c r="K1172" s="43" t="str">
        <f>IFERROR(VLOOKUP(D1172,PG!$D$7:$N$1006,11,FALSE),"")</f>
        <v/>
      </c>
      <c r="L1172" s="42">
        <f t="shared" si="38"/>
        <v>0</v>
      </c>
      <c r="Q1172" s="2"/>
      <c r="R1172" s="2"/>
      <c r="S1172" s="2" t="str">
        <f>IF(PI_For!C1172="","",PI_For!C1172)</f>
        <v/>
      </c>
    </row>
    <row r="1173" spans="2:19" ht="35.1" customHeight="1" thickTop="1" thickBot="1">
      <c r="B1173" s="76" t="str">
        <f t="shared" si="37"/>
        <v/>
      </c>
      <c r="C1173" s="35"/>
      <c r="D1173" s="12"/>
      <c r="E1173" s="12"/>
      <c r="F1173" s="82"/>
      <c r="G1173" s="36"/>
      <c r="H1173" s="33"/>
      <c r="I1173" s="12"/>
      <c r="J1173" s="67"/>
      <c r="K1173" s="43" t="str">
        <f>IFERROR(VLOOKUP(D1173,PG!$D$7:$N$1006,11,FALSE),"")</f>
        <v/>
      </c>
      <c r="L1173" s="42">
        <f t="shared" si="38"/>
        <v>0</v>
      </c>
      <c r="Q1173" s="2"/>
      <c r="R1173" s="2"/>
      <c r="S1173" s="2" t="str">
        <f>IF(PI_For!C1173="","",PI_For!C1173)</f>
        <v/>
      </c>
    </row>
    <row r="1174" spans="2:19" ht="35.1" customHeight="1" thickTop="1" thickBot="1">
      <c r="B1174" s="76" t="str">
        <f t="shared" si="37"/>
        <v/>
      </c>
      <c r="C1174" s="35"/>
      <c r="D1174" s="12"/>
      <c r="E1174" s="12"/>
      <c r="F1174" s="82"/>
      <c r="G1174" s="36"/>
      <c r="H1174" s="33"/>
      <c r="I1174" s="12"/>
      <c r="J1174" s="67"/>
      <c r="K1174" s="43" t="str">
        <f>IFERROR(VLOOKUP(D1174,PG!$D$7:$N$1006,11,FALSE),"")</f>
        <v/>
      </c>
      <c r="L1174" s="42">
        <f t="shared" si="38"/>
        <v>0</v>
      </c>
      <c r="Q1174" s="2"/>
      <c r="R1174" s="2"/>
      <c r="S1174" s="2" t="str">
        <f>IF(PI_For!C1174="","",PI_For!C1174)</f>
        <v/>
      </c>
    </row>
    <row r="1175" spans="2:19" ht="35.1" customHeight="1" thickTop="1" thickBot="1">
      <c r="B1175" s="76" t="str">
        <f t="shared" si="37"/>
        <v/>
      </c>
      <c r="C1175" s="35"/>
      <c r="D1175" s="12"/>
      <c r="E1175" s="12"/>
      <c r="F1175" s="82"/>
      <c r="G1175" s="36"/>
      <c r="H1175" s="33"/>
      <c r="I1175" s="12"/>
      <c r="J1175" s="67"/>
      <c r="K1175" s="43" t="str">
        <f>IFERROR(VLOOKUP(D1175,PG!$D$7:$N$1006,11,FALSE),"")</f>
        <v/>
      </c>
      <c r="L1175" s="42">
        <f t="shared" si="38"/>
        <v>0</v>
      </c>
      <c r="Q1175" s="2"/>
      <c r="R1175" s="2"/>
      <c r="S1175" s="2" t="str">
        <f>IF(PI_For!C1175="","",PI_For!C1175)</f>
        <v/>
      </c>
    </row>
    <row r="1176" spans="2:19" ht="35.1" customHeight="1" thickTop="1" thickBot="1">
      <c r="B1176" s="76" t="str">
        <f t="shared" si="37"/>
        <v/>
      </c>
      <c r="C1176" s="35"/>
      <c r="D1176" s="12"/>
      <c r="E1176" s="12"/>
      <c r="F1176" s="82"/>
      <c r="G1176" s="36"/>
      <c r="H1176" s="33"/>
      <c r="I1176" s="12"/>
      <c r="J1176" s="67"/>
      <c r="K1176" s="43" t="str">
        <f>IFERROR(VLOOKUP(D1176,PG!$D$7:$N$1006,11,FALSE),"")</f>
        <v/>
      </c>
      <c r="L1176" s="42">
        <f t="shared" si="38"/>
        <v>0</v>
      </c>
      <c r="Q1176" s="2"/>
      <c r="R1176" s="2"/>
      <c r="S1176" s="2" t="str">
        <f>IF(PI_For!C1176="","",PI_For!C1176)</f>
        <v/>
      </c>
    </row>
    <row r="1177" spans="2:19" ht="35.1" customHeight="1" thickTop="1" thickBot="1">
      <c r="B1177" s="76" t="str">
        <f t="shared" si="37"/>
        <v/>
      </c>
      <c r="C1177" s="35"/>
      <c r="D1177" s="12"/>
      <c r="E1177" s="12"/>
      <c r="F1177" s="82"/>
      <c r="G1177" s="36"/>
      <c r="H1177" s="33"/>
      <c r="I1177" s="12"/>
      <c r="J1177" s="67"/>
      <c r="K1177" s="43" t="str">
        <f>IFERROR(VLOOKUP(D1177,PG!$D$7:$N$1006,11,FALSE),"")</f>
        <v/>
      </c>
      <c r="L1177" s="42">
        <f t="shared" si="38"/>
        <v>0</v>
      </c>
      <c r="Q1177" s="2"/>
      <c r="R1177" s="2"/>
      <c r="S1177" s="2" t="str">
        <f>IF(PI_For!C1177="","",PI_For!C1177)</f>
        <v/>
      </c>
    </row>
    <row r="1178" spans="2:19" ht="35.1" customHeight="1" thickTop="1" thickBot="1">
      <c r="B1178" s="76" t="str">
        <f t="shared" si="37"/>
        <v/>
      </c>
      <c r="C1178" s="35"/>
      <c r="D1178" s="12"/>
      <c r="E1178" s="12"/>
      <c r="F1178" s="82"/>
      <c r="G1178" s="36"/>
      <c r="H1178" s="33"/>
      <c r="I1178" s="12"/>
      <c r="J1178" s="67"/>
      <c r="K1178" s="43" t="str">
        <f>IFERROR(VLOOKUP(D1178,PG!$D$7:$N$1006,11,FALSE),"")</f>
        <v/>
      </c>
      <c r="L1178" s="42">
        <f t="shared" si="38"/>
        <v>0</v>
      </c>
      <c r="Q1178" s="2"/>
      <c r="R1178" s="2"/>
      <c r="S1178" s="2" t="str">
        <f>IF(PI_For!C1178="","",PI_For!C1178)</f>
        <v/>
      </c>
    </row>
    <row r="1179" spans="2:19" ht="35.1" customHeight="1" thickTop="1" thickBot="1">
      <c r="B1179" s="76" t="str">
        <f t="shared" si="37"/>
        <v/>
      </c>
      <c r="C1179" s="35"/>
      <c r="D1179" s="12"/>
      <c r="E1179" s="12"/>
      <c r="F1179" s="82"/>
      <c r="G1179" s="36"/>
      <c r="H1179" s="33"/>
      <c r="I1179" s="12"/>
      <c r="J1179" s="67"/>
      <c r="K1179" s="43" t="str">
        <f>IFERROR(VLOOKUP(D1179,PG!$D$7:$N$1006,11,FALSE),"")</f>
        <v/>
      </c>
      <c r="L1179" s="42">
        <f t="shared" si="38"/>
        <v>0</v>
      </c>
      <c r="Q1179" s="2"/>
      <c r="R1179" s="2"/>
      <c r="S1179" s="2" t="str">
        <f>IF(PI_For!C1179="","",PI_For!C1179)</f>
        <v/>
      </c>
    </row>
    <row r="1180" spans="2:19" ht="35.1" customHeight="1" thickTop="1" thickBot="1">
      <c r="B1180" s="76" t="str">
        <f t="shared" si="37"/>
        <v/>
      </c>
      <c r="C1180" s="35"/>
      <c r="D1180" s="12"/>
      <c r="E1180" s="12"/>
      <c r="F1180" s="82"/>
      <c r="G1180" s="36"/>
      <c r="H1180" s="33"/>
      <c r="I1180" s="12"/>
      <c r="J1180" s="67"/>
      <c r="K1180" s="43" t="str">
        <f>IFERROR(VLOOKUP(D1180,PG!$D$7:$N$1006,11,FALSE),"")</f>
        <v/>
      </c>
      <c r="L1180" s="42">
        <f t="shared" si="38"/>
        <v>0</v>
      </c>
      <c r="Q1180" s="2"/>
      <c r="R1180" s="2"/>
      <c r="S1180" s="2" t="str">
        <f>IF(PI_For!C1180="","",PI_For!C1180)</f>
        <v/>
      </c>
    </row>
    <row r="1181" spans="2:19" ht="35.1" customHeight="1" thickTop="1" thickBot="1">
      <c r="B1181" s="76" t="str">
        <f t="shared" si="37"/>
        <v/>
      </c>
      <c r="C1181" s="35"/>
      <c r="D1181" s="12"/>
      <c r="E1181" s="12"/>
      <c r="F1181" s="82"/>
      <c r="G1181" s="36"/>
      <c r="H1181" s="33"/>
      <c r="I1181" s="12"/>
      <c r="J1181" s="67"/>
      <c r="K1181" s="43" t="str">
        <f>IFERROR(VLOOKUP(D1181,PG!$D$7:$N$1006,11,FALSE),"")</f>
        <v/>
      </c>
      <c r="L1181" s="42">
        <f t="shared" si="38"/>
        <v>0</v>
      </c>
      <c r="Q1181" s="2"/>
      <c r="R1181" s="2"/>
      <c r="S1181" s="2" t="str">
        <f>IF(PI_For!C1181="","",PI_For!C1181)</f>
        <v/>
      </c>
    </row>
    <row r="1182" spans="2:19" ht="35.1" customHeight="1" thickTop="1" thickBot="1">
      <c r="B1182" s="76" t="str">
        <f t="shared" si="37"/>
        <v/>
      </c>
      <c r="C1182" s="35"/>
      <c r="D1182" s="12"/>
      <c r="E1182" s="12"/>
      <c r="F1182" s="82"/>
      <c r="G1182" s="36"/>
      <c r="H1182" s="33"/>
      <c r="I1182" s="12"/>
      <c r="J1182" s="67"/>
      <c r="K1182" s="43" t="str">
        <f>IFERROR(VLOOKUP(D1182,PG!$D$7:$N$1006,11,FALSE),"")</f>
        <v/>
      </c>
      <c r="L1182" s="42">
        <f t="shared" si="38"/>
        <v>0</v>
      </c>
      <c r="Q1182" s="2"/>
      <c r="R1182" s="2"/>
      <c r="S1182" s="2" t="str">
        <f>IF(PI_For!C1182="","",PI_For!C1182)</f>
        <v/>
      </c>
    </row>
    <row r="1183" spans="2:19" ht="35.1" customHeight="1" thickTop="1" thickBot="1">
      <c r="B1183" s="76" t="str">
        <f t="shared" si="37"/>
        <v/>
      </c>
      <c r="C1183" s="35"/>
      <c r="D1183" s="12"/>
      <c r="E1183" s="12"/>
      <c r="F1183" s="82"/>
      <c r="G1183" s="36"/>
      <c r="H1183" s="33"/>
      <c r="I1183" s="12"/>
      <c r="J1183" s="67"/>
      <c r="K1183" s="43" t="str">
        <f>IFERROR(VLOOKUP(D1183,PG!$D$7:$N$1006,11,FALSE),"")</f>
        <v/>
      </c>
      <c r="L1183" s="42">
        <f t="shared" si="38"/>
        <v>0</v>
      </c>
      <c r="Q1183" s="2"/>
      <c r="R1183" s="2"/>
      <c r="S1183" s="2" t="str">
        <f>IF(PI_For!C1183="","",PI_For!C1183)</f>
        <v/>
      </c>
    </row>
    <row r="1184" spans="2:19" ht="35.1" customHeight="1" thickTop="1" thickBot="1">
      <c r="B1184" s="76" t="str">
        <f t="shared" si="37"/>
        <v/>
      </c>
      <c r="C1184" s="35"/>
      <c r="D1184" s="12"/>
      <c r="E1184" s="12"/>
      <c r="F1184" s="82"/>
      <c r="G1184" s="36"/>
      <c r="H1184" s="33"/>
      <c r="I1184" s="12"/>
      <c r="J1184" s="67"/>
      <c r="K1184" s="43" t="str">
        <f>IFERROR(VLOOKUP(D1184,PG!$D$7:$N$1006,11,FALSE),"")</f>
        <v/>
      </c>
      <c r="L1184" s="42">
        <f t="shared" si="38"/>
        <v>0</v>
      </c>
      <c r="Q1184" s="2"/>
      <c r="R1184" s="2"/>
      <c r="S1184" s="2" t="str">
        <f>IF(PI_For!C1184="","",PI_For!C1184)</f>
        <v/>
      </c>
    </row>
    <row r="1185" spans="2:19" ht="35.1" customHeight="1" thickTop="1" thickBot="1">
      <c r="B1185" s="76" t="str">
        <f t="shared" si="37"/>
        <v/>
      </c>
      <c r="C1185" s="35"/>
      <c r="D1185" s="12"/>
      <c r="E1185" s="12"/>
      <c r="F1185" s="82"/>
      <c r="G1185" s="36"/>
      <c r="H1185" s="33"/>
      <c r="I1185" s="12"/>
      <c r="J1185" s="67"/>
      <c r="K1185" s="43" t="str">
        <f>IFERROR(VLOOKUP(D1185,PG!$D$7:$N$1006,11,FALSE),"")</f>
        <v/>
      </c>
      <c r="L1185" s="42">
        <f t="shared" si="38"/>
        <v>0</v>
      </c>
      <c r="Q1185" s="2"/>
      <c r="R1185" s="2"/>
      <c r="S1185" s="2" t="str">
        <f>IF(PI_For!C1185="","",PI_For!C1185)</f>
        <v/>
      </c>
    </row>
    <row r="1186" spans="2:19" ht="35.1" customHeight="1" thickTop="1" thickBot="1">
      <c r="B1186" s="76" t="str">
        <f t="shared" si="37"/>
        <v/>
      </c>
      <c r="C1186" s="35"/>
      <c r="D1186" s="12"/>
      <c r="E1186" s="12"/>
      <c r="F1186" s="82"/>
      <c r="G1186" s="36"/>
      <c r="H1186" s="33"/>
      <c r="I1186" s="12"/>
      <c r="J1186" s="67"/>
      <c r="K1186" s="43" t="str">
        <f>IFERROR(VLOOKUP(D1186,PG!$D$7:$N$1006,11,FALSE),"")</f>
        <v/>
      </c>
      <c r="L1186" s="42">
        <f t="shared" si="38"/>
        <v>0</v>
      </c>
      <c r="Q1186" s="2"/>
      <c r="R1186" s="2"/>
      <c r="S1186" s="2" t="str">
        <f>IF(PI_For!C1186="","",PI_For!C1186)</f>
        <v/>
      </c>
    </row>
    <row r="1187" spans="2:19" ht="35.1" customHeight="1" thickTop="1" thickBot="1">
      <c r="B1187" s="76" t="str">
        <f t="shared" si="37"/>
        <v/>
      </c>
      <c r="C1187" s="35"/>
      <c r="D1187" s="12"/>
      <c r="E1187" s="12"/>
      <c r="F1187" s="82"/>
      <c r="G1187" s="36"/>
      <c r="H1187" s="33"/>
      <c r="I1187" s="12"/>
      <c r="J1187" s="67"/>
      <c r="K1187" s="43" t="str">
        <f>IFERROR(VLOOKUP(D1187,PG!$D$7:$N$1006,11,FALSE),"")</f>
        <v/>
      </c>
      <c r="L1187" s="42">
        <f t="shared" si="38"/>
        <v>0</v>
      </c>
      <c r="Q1187" s="2"/>
      <c r="R1187" s="2"/>
      <c r="S1187" s="2" t="str">
        <f>IF(PI_For!C1187="","",PI_For!C1187)</f>
        <v/>
      </c>
    </row>
    <row r="1188" spans="2:19" ht="35.1" customHeight="1" thickTop="1" thickBot="1">
      <c r="B1188" s="76" t="str">
        <f t="shared" si="37"/>
        <v/>
      </c>
      <c r="C1188" s="35"/>
      <c r="D1188" s="12"/>
      <c r="E1188" s="12"/>
      <c r="F1188" s="82"/>
      <c r="G1188" s="36"/>
      <c r="H1188" s="33"/>
      <c r="I1188" s="12"/>
      <c r="J1188" s="67"/>
      <c r="K1188" s="43" t="str">
        <f>IFERROR(VLOOKUP(D1188,PG!$D$7:$N$1006,11,FALSE),"")</f>
        <v/>
      </c>
      <c r="L1188" s="42">
        <f t="shared" si="38"/>
        <v>0</v>
      </c>
      <c r="Q1188" s="2"/>
      <c r="R1188" s="2"/>
      <c r="S1188" s="2" t="str">
        <f>IF(PI_For!C1188="","",PI_For!C1188)</f>
        <v/>
      </c>
    </row>
    <row r="1189" spans="2:19" ht="35.1" customHeight="1" thickTop="1" thickBot="1">
      <c r="B1189" s="76" t="str">
        <f t="shared" si="37"/>
        <v/>
      </c>
      <c r="C1189" s="35"/>
      <c r="D1189" s="12"/>
      <c r="E1189" s="12"/>
      <c r="F1189" s="82"/>
      <c r="G1189" s="36"/>
      <c r="H1189" s="33"/>
      <c r="I1189" s="12"/>
      <c r="J1189" s="67"/>
      <c r="K1189" s="43" t="str">
        <f>IFERROR(VLOOKUP(D1189,PG!$D$7:$N$1006,11,FALSE),"")</f>
        <v/>
      </c>
      <c r="L1189" s="42">
        <f t="shared" si="38"/>
        <v>0</v>
      </c>
      <c r="Q1189" s="2"/>
      <c r="R1189" s="2"/>
      <c r="S1189" s="2" t="str">
        <f>IF(PI_For!C1189="","",PI_For!C1189)</f>
        <v/>
      </c>
    </row>
    <row r="1190" spans="2:19" ht="35.1" customHeight="1" thickTop="1" thickBot="1">
      <c r="B1190" s="76" t="str">
        <f t="shared" si="37"/>
        <v/>
      </c>
      <c r="C1190" s="35"/>
      <c r="D1190" s="12"/>
      <c r="E1190" s="12"/>
      <c r="F1190" s="82"/>
      <c r="G1190" s="36"/>
      <c r="H1190" s="33"/>
      <c r="I1190" s="12"/>
      <c r="J1190" s="67"/>
      <c r="K1190" s="43" t="str">
        <f>IFERROR(VLOOKUP(D1190,PG!$D$7:$N$1006,11,FALSE),"")</f>
        <v/>
      </c>
      <c r="L1190" s="42">
        <f t="shared" si="38"/>
        <v>0</v>
      </c>
      <c r="Q1190" s="2"/>
      <c r="R1190" s="2"/>
      <c r="S1190" s="2" t="str">
        <f>IF(PI_For!C1190="","",PI_For!C1190)</f>
        <v/>
      </c>
    </row>
    <row r="1191" spans="2:19" ht="35.1" customHeight="1" thickTop="1" thickBot="1">
      <c r="B1191" s="76" t="str">
        <f t="shared" si="37"/>
        <v/>
      </c>
      <c r="C1191" s="35"/>
      <c r="D1191" s="12"/>
      <c r="E1191" s="12"/>
      <c r="F1191" s="82"/>
      <c r="G1191" s="36"/>
      <c r="H1191" s="33"/>
      <c r="I1191" s="12"/>
      <c r="J1191" s="67"/>
      <c r="K1191" s="43" t="str">
        <f>IFERROR(VLOOKUP(D1191,PG!$D$7:$N$1006,11,FALSE),"")</f>
        <v/>
      </c>
      <c r="L1191" s="42">
        <f t="shared" si="38"/>
        <v>0</v>
      </c>
      <c r="Q1191" s="2"/>
      <c r="R1191" s="2"/>
      <c r="S1191" s="2" t="str">
        <f>IF(PI_For!C1191="","",PI_For!C1191)</f>
        <v/>
      </c>
    </row>
    <row r="1192" spans="2:19" ht="35.1" customHeight="1" thickTop="1" thickBot="1">
      <c r="B1192" s="76" t="str">
        <f t="shared" si="37"/>
        <v/>
      </c>
      <c r="C1192" s="35"/>
      <c r="D1192" s="12"/>
      <c r="E1192" s="12"/>
      <c r="F1192" s="82"/>
      <c r="G1192" s="36"/>
      <c r="H1192" s="33"/>
      <c r="I1192" s="12"/>
      <c r="J1192" s="67"/>
      <c r="K1192" s="43" t="str">
        <f>IFERROR(VLOOKUP(D1192,PG!$D$7:$N$1006,11,FALSE),"")</f>
        <v/>
      </c>
      <c r="L1192" s="42">
        <f t="shared" si="38"/>
        <v>0</v>
      </c>
      <c r="Q1192" s="2"/>
      <c r="R1192" s="2"/>
      <c r="S1192" s="2" t="str">
        <f>IF(PI_For!C1192="","",PI_For!C1192)</f>
        <v/>
      </c>
    </row>
    <row r="1193" spans="2:19" ht="35.1" customHeight="1" thickTop="1" thickBot="1">
      <c r="B1193" s="76" t="str">
        <f t="shared" si="37"/>
        <v/>
      </c>
      <c r="C1193" s="35"/>
      <c r="D1193" s="12"/>
      <c r="E1193" s="12"/>
      <c r="F1193" s="82"/>
      <c r="G1193" s="36"/>
      <c r="H1193" s="33"/>
      <c r="I1193" s="12"/>
      <c r="J1193" s="67"/>
      <c r="K1193" s="43" t="str">
        <f>IFERROR(VLOOKUP(D1193,PG!$D$7:$N$1006,11,FALSE),"")</f>
        <v/>
      </c>
      <c r="L1193" s="42">
        <f t="shared" si="38"/>
        <v>0</v>
      </c>
      <c r="Q1193" s="2"/>
      <c r="R1193" s="2"/>
      <c r="S1193" s="2" t="str">
        <f>IF(PI_For!C1193="","",PI_For!C1193)</f>
        <v/>
      </c>
    </row>
    <row r="1194" spans="2:19" ht="35.1" customHeight="1" thickTop="1" thickBot="1">
      <c r="B1194" s="76" t="str">
        <f t="shared" si="37"/>
        <v/>
      </c>
      <c r="C1194" s="35"/>
      <c r="D1194" s="12"/>
      <c r="E1194" s="12"/>
      <c r="F1194" s="82"/>
      <c r="G1194" s="36"/>
      <c r="H1194" s="33"/>
      <c r="I1194" s="12"/>
      <c r="J1194" s="67"/>
      <c r="K1194" s="43" t="str">
        <f>IFERROR(VLOOKUP(D1194,PG!$D$7:$N$1006,11,FALSE),"")</f>
        <v/>
      </c>
      <c r="L1194" s="42">
        <f t="shared" si="38"/>
        <v>0</v>
      </c>
      <c r="Q1194" s="2"/>
      <c r="R1194" s="2"/>
      <c r="S1194" s="2" t="str">
        <f>IF(PI_For!C1194="","",PI_For!C1194)</f>
        <v/>
      </c>
    </row>
    <row r="1195" spans="2:19" ht="35.1" customHeight="1" thickTop="1" thickBot="1">
      <c r="B1195" s="76" t="str">
        <f t="shared" si="37"/>
        <v/>
      </c>
      <c r="C1195" s="35"/>
      <c r="D1195" s="12"/>
      <c r="E1195" s="12"/>
      <c r="F1195" s="82"/>
      <c r="G1195" s="36"/>
      <c r="H1195" s="33"/>
      <c r="I1195" s="12"/>
      <c r="J1195" s="67"/>
      <c r="K1195" s="43" t="str">
        <f>IFERROR(VLOOKUP(D1195,PG!$D$7:$N$1006,11,FALSE),"")</f>
        <v/>
      </c>
      <c r="L1195" s="42">
        <f t="shared" si="38"/>
        <v>0</v>
      </c>
      <c r="Q1195" s="2"/>
      <c r="R1195" s="2"/>
      <c r="S1195" s="2" t="str">
        <f>IF(PI_For!C1195="","",PI_For!C1195)</f>
        <v/>
      </c>
    </row>
    <row r="1196" spans="2:19" ht="35.1" customHeight="1" thickTop="1" thickBot="1">
      <c r="B1196" s="76" t="str">
        <f t="shared" si="37"/>
        <v/>
      </c>
      <c r="C1196" s="35"/>
      <c r="D1196" s="12"/>
      <c r="E1196" s="12"/>
      <c r="F1196" s="82"/>
      <c r="G1196" s="36"/>
      <c r="H1196" s="33"/>
      <c r="I1196" s="12"/>
      <c r="J1196" s="67"/>
      <c r="K1196" s="43" t="str">
        <f>IFERROR(VLOOKUP(D1196,PG!$D$7:$N$1006,11,FALSE),"")</f>
        <v/>
      </c>
      <c r="L1196" s="42">
        <f t="shared" si="38"/>
        <v>0</v>
      </c>
      <c r="Q1196" s="2"/>
      <c r="R1196" s="2"/>
      <c r="S1196" s="2" t="str">
        <f>IF(PI_For!C1196="","",PI_For!C1196)</f>
        <v/>
      </c>
    </row>
    <row r="1197" spans="2:19" ht="35.1" customHeight="1" thickTop="1" thickBot="1">
      <c r="B1197" s="76" t="str">
        <f t="shared" si="37"/>
        <v/>
      </c>
      <c r="C1197" s="35"/>
      <c r="D1197" s="12"/>
      <c r="E1197" s="12"/>
      <c r="F1197" s="82"/>
      <c r="G1197" s="36"/>
      <c r="H1197" s="33"/>
      <c r="I1197" s="12"/>
      <c r="J1197" s="67"/>
      <c r="K1197" s="43" t="str">
        <f>IFERROR(VLOOKUP(D1197,PG!$D$7:$N$1006,11,FALSE),"")</f>
        <v/>
      </c>
      <c r="L1197" s="42">
        <f t="shared" si="38"/>
        <v>0</v>
      </c>
      <c r="Q1197" s="2"/>
      <c r="R1197" s="2"/>
      <c r="S1197" s="2" t="str">
        <f>IF(PI_For!C1197="","",PI_For!C1197)</f>
        <v/>
      </c>
    </row>
    <row r="1198" spans="2:19" ht="35.1" customHeight="1" thickTop="1" thickBot="1">
      <c r="B1198" s="76" t="str">
        <f t="shared" si="37"/>
        <v/>
      </c>
      <c r="C1198" s="35"/>
      <c r="D1198" s="12"/>
      <c r="E1198" s="12"/>
      <c r="F1198" s="82"/>
      <c r="G1198" s="36"/>
      <c r="H1198" s="33"/>
      <c r="I1198" s="12"/>
      <c r="J1198" s="67"/>
      <c r="K1198" s="43" t="str">
        <f>IFERROR(VLOOKUP(D1198,PG!$D$7:$N$1006,11,FALSE),"")</f>
        <v/>
      </c>
      <c r="L1198" s="42">
        <f t="shared" si="38"/>
        <v>0</v>
      </c>
      <c r="Q1198" s="2"/>
      <c r="R1198" s="2"/>
      <c r="S1198" s="2" t="str">
        <f>IF(PI_For!C1198="","",PI_For!C1198)</f>
        <v/>
      </c>
    </row>
    <row r="1199" spans="2:19" ht="35.1" customHeight="1" thickTop="1" thickBot="1">
      <c r="B1199" s="76" t="str">
        <f t="shared" si="37"/>
        <v/>
      </c>
      <c r="C1199" s="35"/>
      <c r="D1199" s="12"/>
      <c r="E1199" s="12"/>
      <c r="F1199" s="82"/>
      <c r="G1199" s="36"/>
      <c r="H1199" s="33"/>
      <c r="I1199" s="12"/>
      <c r="J1199" s="67"/>
      <c r="K1199" s="43" t="str">
        <f>IFERROR(VLOOKUP(D1199,PG!$D$7:$N$1006,11,FALSE),"")</f>
        <v/>
      </c>
      <c r="L1199" s="42">
        <f t="shared" si="38"/>
        <v>0</v>
      </c>
      <c r="Q1199" s="2"/>
      <c r="R1199" s="2"/>
      <c r="S1199" s="2" t="str">
        <f>IF(PI_For!C1199="","",PI_For!C1199)</f>
        <v/>
      </c>
    </row>
    <row r="1200" spans="2:19" ht="35.1" customHeight="1" thickTop="1" thickBot="1">
      <c r="B1200" s="76" t="str">
        <f t="shared" si="37"/>
        <v/>
      </c>
      <c r="C1200" s="35"/>
      <c r="D1200" s="12"/>
      <c r="E1200" s="12"/>
      <c r="F1200" s="82"/>
      <c r="G1200" s="36"/>
      <c r="H1200" s="33"/>
      <c r="I1200" s="12"/>
      <c r="J1200" s="67"/>
      <c r="K1200" s="43" t="str">
        <f>IFERROR(VLOOKUP(D1200,PG!$D$7:$N$1006,11,FALSE),"")</f>
        <v/>
      </c>
      <c r="L1200" s="42">
        <f t="shared" si="38"/>
        <v>0</v>
      </c>
      <c r="Q1200" s="2"/>
      <c r="R1200" s="2"/>
      <c r="S1200" s="2" t="str">
        <f>IF(PI_For!C1200="","",PI_For!C1200)</f>
        <v/>
      </c>
    </row>
    <row r="1201" spans="2:19" ht="35.1" customHeight="1" thickTop="1" thickBot="1">
      <c r="B1201" s="76" t="str">
        <f t="shared" si="37"/>
        <v/>
      </c>
      <c r="C1201" s="35"/>
      <c r="D1201" s="12"/>
      <c r="E1201" s="12"/>
      <c r="F1201" s="82"/>
      <c r="G1201" s="36"/>
      <c r="H1201" s="33"/>
      <c r="I1201" s="12"/>
      <c r="J1201" s="67"/>
      <c r="K1201" s="43" t="str">
        <f>IFERROR(VLOOKUP(D1201,PG!$D$7:$N$1006,11,FALSE),"")</f>
        <v/>
      </c>
      <c r="L1201" s="42">
        <f t="shared" si="38"/>
        <v>0</v>
      </c>
      <c r="Q1201" s="2"/>
      <c r="R1201" s="2"/>
      <c r="S1201" s="2" t="str">
        <f>IF(PI_For!C1201="","",PI_For!C1201)</f>
        <v/>
      </c>
    </row>
    <row r="1202" spans="2:19" ht="35.1" customHeight="1" thickTop="1" thickBot="1">
      <c r="B1202" s="76" t="str">
        <f t="shared" si="37"/>
        <v/>
      </c>
      <c r="C1202" s="35"/>
      <c r="D1202" s="12"/>
      <c r="E1202" s="12"/>
      <c r="F1202" s="82"/>
      <c r="G1202" s="36"/>
      <c r="H1202" s="33"/>
      <c r="I1202" s="12"/>
      <c r="J1202" s="67"/>
      <c r="K1202" s="43" t="str">
        <f>IFERROR(VLOOKUP(D1202,PG!$D$7:$N$1006,11,FALSE),"")</f>
        <v/>
      </c>
      <c r="L1202" s="42">
        <f t="shared" si="38"/>
        <v>0</v>
      </c>
      <c r="Q1202" s="2"/>
      <c r="R1202" s="2"/>
      <c r="S1202" s="2" t="str">
        <f>IF(PI_For!C1202="","",PI_For!C1202)</f>
        <v/>
      </c>
    </row>
    <row r="1203" spans="2:19" ht="35.1" customHeight="1" thickTop="1" thickBot="1">
      <c r="B1203" s="76" t="str">
        <f t="shared" si="37"/>
        <v/>
      </c>
      <c r="C1203" s="35"/>
      <c r="D1203" s="12"/>
      <c r="E1203" s="12"/>
      <c r="F1203" s="82"/>
      <c r="G1203" s="36"/>
      <c r="H1203" s="33"/>
      <c r="I1203" s="12"/>
      <c r="J1203" s="67"/>
      <c r="K1203" s="43" t="str">
        <f>IFERROR(VLOOKUP(D1203,PG!$D$7:$N$1006,11,FALSE),"")</f>
        <v/>
      </c>
      <c r="L1203" s="42">
        <f t="shared" si="38"/>
        <v>0</v>
      </c>
      <c r="Q1203" s="2"/>
      <c r="R1203" s="2"/>
      <c r="S1203" s="2" t="str">
        <f>IF(PI_For!C1203="","",PI_For!C1203)</f>
        <v/>
      </c>
    </row>
    <row r="1204" spans="2:19" ht="35.1" customHeight="1" thickTop="1" thickBot="1">
      <c r="B1204" s="76" t="str">
        <f t="shared" si="37"/>
        <v/>
      </c>
      <c r="C1204" s="35"/>
      <c r="D1204" s="12"/>
      <c r="E1204" s="12"/>
      <c r="F1204" s="82"/>
      <c r="G1204" s="36"/>
      <c r="H1204" s="33"/>
      <c r="I1204" s="12"/>
      <c r="J1204" s="67"/>
      <c r="K1204" s="43" t="str">
        <f>IFERROR(VLOOKUP(D1204,PG!$D$7:$N$1006,11,FALSE),"")</f>
        <v/>
      </c>
      <c r="L1204" s="42">
        <f t="shared" si="38"/>
        <v>0</v>
      </c>
      <c r="Q1204" s="2"/>
      <c r="R1204" s="2"/>
      <c r="S1204" s="2" t="str">
        <f>IF(PI_For!C1204="","",PI_For!C1204)</f>
        <v/>
      </c>
    </row>
    <row r="1205" spans="2:19" ht="35.1" customHeight="1" thickTop="1" thickBot="1">
      <c r="B1205" s="76" t="str">
        <f t="shared" si="37"/>
        <v/>
      </c>
      <c r="C1205" s="35"/>
      <c r="D1205" s="12"/>
      <c r="E1205" s="12"/>
      <c r="F1205" s="82"/>
      <c r="G1205" s="36"/>
      <c r="H1205" s="33"/>
      <c r="I1205" s="12"/>
      <c r="J1205" s="67"/>
      <c r="K1205" s="43" t="str">
        <f>IFERROR(VLOOKUP(D1205,PG!$D$7:$N$1006,11,FALSE),"")</f>
        <v/>
      </c>
      <c r="L1205" s="42">
        <f t="shared" si="38"/>
        <v>0</v>
      </c>
      <c r="Q1205" s="2"/>
      <c r="R1205" s="2"/>
      <c r="S1205" s="2" t="str">
        <f>IF(PI_For!C1205="","",PI_For!C1205)</f>
        <v/>
      </c>
    </row>
    <row r="1206" spans="2:19" ht="35.1" customHeight="1" thickTop="1" thickBot="1">
      <c r="B1206" s="76" t="str">
        <f t="shared" si="37"/>
        <v/>
      </c>
      <c r="C1206" s="35"/>
      <c r="D1206" s="12"/>
      <c r="E1206" s="12"/>
      <c r="F1206" s="82"/>
      <c r="G1206" s="36"/>
      <c r="H1206" s="33"/>
      <c r="I1206" s="12"/>
      <c r="J1206" s="67"/>
      <c r="K1206" s="43" t="str">
        <f>IFERROR(VLOOKUP(D1206,PG!$D$7:$N$1006,11,FALSE),"")</f>
        <v/>
      </c>
      <c r="L1206" s="42">
        <f t="shared" si="38"/>
        <v>0</v>
      </c>
      <c r="Q1206" s="2"/>
      <c r="R1206" s="2"/>
      <c r="S1206" s="2" t="str">
        <f>IF(PI_For!C1206="","",PI_For!C1206)</f>
        <v/>
      </c>
    </row>
    <row r="1207" spans="2:19" ht="35.1" customHeight="1" thickTop="1" thickBot="1">
      <c r="B1207" s="76" t="str">
        <f t="shared" si="37"/>
        <v/>
      </c>
      <c r="C1207" s="35"/>
      <c r="D1207" s="12"/>
      <c r="E1207" s="12"/>
      <c r="F1207" s="82"/>
      <c r="G1207" s="36"/>
      <c r="H1207" s="33"/>
      <c r="I1207" s="12"/>
      <c r="J1207" s="67"/>
      <c r="K1207" s="43" t="str">
        <f>IFERROR(VLOOKUP(D1207,PG!$D$7:$N$1006,11,FALSE),"")</f>
        <v/>
      </c>
      <c r="L1207" s="42">
        <f t="shared" si="38"/>
        <v>0</v>
      </c>
      <c r="Q1207" s="2"/>
      <c r="R1207" s="2"/>
      <c r="S1207" s="2" t="str">
        <f>IF(PI_For!C1207="","",PI_For!C1207)</f>
        <v/>
      </c>
    </row>
    <row r="1208" spans="2:19" ht="35.1" customHeight="1" thickTop="1" thickBot="1">
      <c r="B1208" s="76" t="str">
        <f t="shared" si="37"/>
        <v/>
      </c>
      <c r="C1208" s="35"/>
      <c r="D1208" s="12"/>
      <c r="E1208" s="12"/>
      <c r="F1208" s="82"/>
      <c r="G1208" s="36"/>
      <c r="H1208" s="33"/>
      <c r="I1208" s="12"/>
      <c r="J1208" s="67"/>
      <c r="K1208" s="43" t="str">
        <f>IFERROR(VLOOKUP(D1208,PG!$D$7:$N$1006,11,FALSE),"")</f>
        <v/>
      </c>
      <c r="L1208" s="42">
        <f t="shared" si="38"/>
        <v>0</v>
      </c>
      <c r="Q1208" s="2"/>
      <c r="R1208" s="2"/>
      <c r="S1208" s="2" t="str">
        <f>IF(PI_For!C1208="","",PI_For!C1208)</f>
        <v/>
      </c>
    </row>
    <row r="1209" spans="2:19" ht="35.1" customHeight="1" thickTop="1" thickBot="1">
      <c r="B1209" s="76" t="str">
        <f t="shared" si="37"/>
        <v/>
      </c>
      <c r="C1209" s="35"/>
      <c r="D1209" s="12"/>
      <c r="E1209" s="12"/>
      <c r="F1209" s="82"/>
      <c r="G1209" s="36"/>
      <c r="H1209" s="33"/>
      <c r="I1209" s="12"/>
      <c r="J1209" s="67"/>
      <c r="K1209" s="43" t="str">
        <f>IFERROR(VLOOKUP(D1209,PG!$D$7:$N$1006,11,FALSE),"")</f>
        <v/>
      </c>
      <c r="L1209" s="42">
        <f t="shared" si="38"/>
        <v>0</v>
      </c>
      <c r="Q1209" s="2"/>
      <c r="R1209" s="2"/>
      <c r="S1209" s="2" t="str">
        <f>IF(PI_For!C1209="","",PI_For!C1209)</f>
        <v/>
      </c>
    </row>
    <row r="1210" spans="2:19" ht="35.1" customHeight="1" thickTop="1" thickBot="1">
      <c r="B1210" s="76" t="str">
        <f t="shared" si="37"/>
        <v/>
      </c>
      <c r="C1210" s="35"/>
      <c r="D1210" s="12"/>
      <c r="E1210" s="12"/>
      <c r="F1210" s="82"/>
      <c r="G1210" s="36"/>
      <c r="H1210" s="33"/>
      <c r="I1210" s="12"/>
      <c r="J1210" s="67"/>
      <c r="K1210" s="43" t="str">
        <f>IFERROR(VLOOKUP(D1210,PG!$D$7:$N$1006,11,FALSE),"")</f>
        <v/>
      </c>
      <c r="L1210" s="42">
        <f t="shared" si="38"/>
        <v>0</v>
      </c>
      <c r="Q1210" s="2"/>
      <c r="R1210" s="2"/>
      <c r="S1210" s="2" t="str">
        <f>IF(PI_For!C1210="","",PI_For!C1210)</f>
        <v/>
      </c>
    </row>
    <row r="1211" spans="2:19" ht="35.1" customHeight="1" thickTop="1" thickBot="1">
      <c r="B1211" s="76" t="str">
        <f t="shared" si="37"/>
        <v/>
      </c>
      <c r="C1211" s="35"/>
      <c r="D1211" s="12"/>
      <c r="E1211" s="12"/>
      <c r="F1211" s="82"/>
      <c r="G1211" s="36"/>
      <c r="H1211" s="33"/>
      <c r="I1211" s="12"/>
      <c r="J1211" s="67"/>
      <c r="K1211" s="43" t="str">
        <f>IFERROR(VLOOKUP(D1211,PG!$D$7:$N$1006,11,FALSE),"")</f>
        <v/>
      </c>
      <c r="L1211" s="42">
        <f t="shared" si="38"/>
        <v>0</v>
      </c>
      <c r="Q1211" s="2"/>
      <c r="R1211" s="2"/>
      <c r="S1211" s="2" t="str">
        <f>IF(PI_For!C1211="","",PI_For!C1211)</f>
        <v/>
      </c>
    </row>
    <row r="1212" spans="2:19" ht="35.1" customHeight="1" thickTop="1" thickBot="1">
      <c r="B1212" s="76" t="str">
        <f t="shared" si="37"/>
        <v/>
      </c>
      <c r="C1212" s="35"/>
      <c r="D1212" s="12"/>
      <c r="E1212" s="12"/>
      <c r="F1212" s="82"/>
      <c r="G1212" s="36"/>
      <c r="H1212" s="33"/>
      <c r="I1212" s="12"/>
      <c r="J1212" s="67"/>
      <c r="K1212" s="43" t="str">
        <f>IFERROR(VLOOKUP(D1212,PG!$D$7:$N$1006,11,FALSE),"")</f>
        <v/>
      </c>
      <c r="L1212" s="42">
        <f t="shared" si="38"/>
        <v>0</v>
      </c>
      <c r="Q1212" s="2"/>
      <c r="R1212" s="2"/>
      <c r="S1212" s="2" t="str">
        <f>IF(PI_For!C1212="","",PI_For!C1212)</f>
        <v/>
      </c>
    </row>
    <row r="1213" spans="2:19" ht="35.1" customHeight="1" thickTop="1" thickBot="1">
      <c r="B1213" s="76" t="str">
        <f t="shared" si="37"/>
        <v/>
      </c>
      <c r="C1213" s="35"/>
      <c r="D1213" s="12"/>
      <c r="E1213" s="12"/>
      <c r="F1213" s="82"/>
      <c r="G1213" s="36"/>
      <c r="H1213" s="33"/>
      <c r="I1213" s="12"/>
      <c r="J1213" s="67"/>
      <c r="K1213" s="43" t="str">
        <f>IFERROR(VLOOKUP(D1213,PG!$D$7:$N$1006,11,FALSE),"")</f>
        <v/>
      </c>
      <c r="L1213" s="42">
        <f t="shared" si="38"/>
        <v>0</v>
      </c>
      <c r="Q1213" s="2"/>
      <c r="R1213" s="2"/>
      <c r="S1213" s="2" t="str">
        <f>IF(PI_For!C1213="","",PI_For!C1213)</f>
        <v/>
      </c>
    </row>
    <row r="1214" spans="2:19" ht="35.1" customHeight="1" thickTop="1" thickBot="1">
      <c r="B1214" s="76" t="str">
        <f t="shared" si="37"/>
        <v/>
      </c>
      <c r="C1214" s="35"/>
      <c r="D1214" s="12"/>
      <c r="E1214" s="12"/>
      <c r="F1214" s="82"/>
      <c r="G1214" s="36"/>
      <c r="H1214" s="33"/>
      <c r="I1214" s="12"/>
      <c r="J1214" s="67"/>
      <c r="K1214" s="43" t="str">
        <f>IFERROR(VLOOKUP(D1214,PG!$D$7:$N$1006,11,FALSE),"")</f>
        <v/>
      </c>
      <c r="L1214" s="42">
        <f t="shared" si="38"/>
        <v>0</v>
      </c>
      <c r="Q1214" s="2"/>
      <c r="R1214" s="2"/>
      <c r="S1214" s="2" t="str">
        <f>IF(PI_For!C1214="","",PI_For!C1214)</f>
        <v/>
      </c>
    </row>
    <row r="1215" spans="2:19" ht="35.1" customHeight="1" thickTop="1" thickBot="1">
      <c r="B1215" s="76" t="str">
        <f t="shared" si="37"/>
        <v/>
      </c>
      <c r="C1215" s="35"/>
      <c r="D1215" s="12"/>
      <c r="E1215" s="12"/>
      <c r="F1215" s="82"/>
      <c r="G1215" s="36"/>
      <c r="H1215" s="33"/>
      <c r="I1215" s="12"/>
      <c r="J1215" s="67"/>
      <c r="K1215" s="43" t="str">
        <f>IFERROR(VLOOKUP(D1215,PG!$D$7:$N$1006,11,FALSE),"")</f>
        <v/>
      </c>
      <c r="L1215" s="42">
        <f t="shared" si="38"/>
        <v>0</v>
      </c>
      <c r="Q1215" s="2"/>
      <c r="R1215" s="2"/>
      <c r="S1215" s="2" t="str">
        <f>IF(PI_For!C1215="","",PI_For!C1215)</f>
        <v/>
      </c>
    </row>
    <row r="1216" spans="2:19" ht="35.1" customHeight="1" thickTop="1" thickBot="1">
      <c r="B1216" s="76" t="str">
        <f t="shared" si="37"/>
        <v/>
      </c>
      <c r="C1216" s="35"/>
      <c r="D1216" s="12"/>
      <c r="E1216" s="12"/>
      <c r="F1216" s="82"/>
      <c r="G1216" s="36"/>
      <c r="H1216" s="33"/>
      <c r="I1216" s="12"/>
      <c r="J1216" s="67"/>
      <c r="K1216" s="43" t="str">
        <f>IFERROR(VLOOKUP(D1216,PG!$D$7:$N$1006,11,FALSE),"")</f>
        <v/>
      </c>
      <c r="L1216" s="42">
        <f t="shared" si="38"/>
        <v>0</v>
      </c>
      <c r="Q1216" s="2"/>
      <c r="R1216" s="2"/>
      <c r="S1216" s="2" t="str">
        <f>IF(PI_For!C1216="","",PI_For!C1216)</f>
        <v/>
      </c>
    </row>
    <row r="1217" spans="2:19" ht="35.1" customHeight="1" thickTop="1" thickBot="1">
      <c r="B1217" s="76" t="str">
        <f t="shared" si="37"/>
        <v/>
      </c>
      <c r="C1217" s="35"/>
      <c r="D1217" s="12"/>
      <c r="E1217" s="12"/>
      <c r="F1217" s="82"/>
      <c r="G1217" s="36"/>
      <c r="H1217" s="33"/>
      <c r="I1217" s="12"/>
      <c r="J1217" s="67"/>
      <c r="K1217" s="43" t="str">
        <f>IFERROR(VLOOKUP(D1217,PG!$D$7:$N$1006,11,FALSE),"")</f>
        <v/>
      </c>
      <c r="L1217" s="42">
        <f t="shared" si="38"/>
        <v>0</v>
      </c>
      <c r="Q1217" s="2"/>
      <c r="R1217" s="2"/>
      <c r="S1217" s="2" t="str">
        <f>IF(PI_For!C1217="","",PI_For!C1217)</f>
        <v/>
      </c>
    </row>
    <row r="1218" spans="2:19" ht="35.1" customHeight="1" thickTop="1" thickBot="1">
      <c r="B1218" s="76" t="str">
        <f t="shared" si="37"/>
        <v/>
      </c>
      <c r="C1218" s="35"/>
      <c r="D1218" s="12"/>
      <c r="E1218" s="12"/>
      <c r="F1218" s="82"/>
      <c r="G1218" s="36"/>
      <c r="H1218" s="33"/>
      <c r="I1218" s="12"/>
      <c r="J1218" s="67"/>
      <c r="K1218" s="43" t="str">
        <f>IFERROR(VLOOKUP(D1218,PG!$D$7:$N$1006,11,FALSE),"")</f>
        <v/>
      </c>
      <c r="L1218" s="42">
        <f t="shared" si="38"/>
        <v>0</v>
      </c>
      <c r="Q1218" s="2"/>
      <c r="R1218" s="2"/>
      <c r="S1218" s="2" t="str">
        <f>IF(PI_For!C1218="","",PI_For!C1218)</f>
        <v/>
      </c>
    </row>
    <row r="1219" spans="2:19" ht="35.1" customHeight="1" thickTop="1" thickBot="1">
      <c r="B1219" s="76" t="str">
        <f t="shared" si="37"/>
        <v/>
      </c>
      <c r="C1219" s="35"/>
      <c r="D1219" s="12"/>
      <c r="E1219" s="12"/>
      <c r="F1219" s="82"/>
      <c r="G1219" s="36"/>
      <c r="H1219" s="33"/>
      <c r="I1219" s="12"/>
      <c r="J1219" s="67"/>
      <c r="K1219" s="43" t="str">
        <f>IFERROR(VLOOKUP(D1219,PG!$D$7:$N$1006,11,FALSE),"")</f>
        <v/>
      </c>
      <c r="L1219" s="42">
        <f t="shared" si="38"/>
        <v>0</v>
      </c>
      <c r="Q1219" s="2"/>
      <c r="R1219" s="2"/>
      <c r="S1219" s="2" t="str">
        <f>IF(PI_For!C1219="","",PI_For!C1219)</f>
        <v/>
      </c>
    </row>
    <row r="1220" spans="2:19" ht="35.1" customHeight="1" thickTop="1" thickBot="1">
      <c r="B1220" s="76" t="str">
        <f t="shared" si="37"/>
        <v/>
      </c>
      <c r="C1220" s="35"/>
      <c r="D1220" s="12"/>
      <c r="E1220" s="12"/>
      <c r="F1220" s="82"/>
      <c r="G1220" s="36"/>
      <c r="H1220" s="33"/>
      <c r="I1220" s="12"/>
      <c r="J1220" s="67"/>
      <c r="K1220" s="43" t="str">
        <f>IFERROR(VLOOKUP(D1220,PG!$D$7:$N$1006,11,FALSE),"")</f>
        <v/>
      </c>
      <c r="L1220" s="42">
        <f t="shared" si="38"/>
        <v>0</v>
      </c>
      <c r="Q1220" s="2"/>
      <c r="R1220" s="2"/>
      <c r="S1220" s="2" t="str">
        <f>IF(PI_For!C1220="","",PI_For!C1220)</f>
        <v/>
      </c>
    </row>
    <row r="1221" spans="2:19" ht="35.1" customHeight="1" thickTop="1" thickBot="1">
      <c r="B1221" s="76" t="str">
        <f t="shared" si="37"/>
        <v/>
      </c>
      <c r="C1221" s="35"/>
      <c r="D1221" s="12"/>
      <c r="E1221" s="12"/>
      <c r="F1221" s="82"/>
      <c r="G1221" s="36"/>
      <c r="H1221" s="33"/>
      <c r="I1221" s="12"/>
      <c r="J1221" s="67"/>
      <c r="K1221" s="43" t="str">
        <f>IFERROR(VLOOKUP(D1221,PG!$D$7:$N$1006,11,FALSE),"")</f>
        <v/>
      </c>
      <c r="L1221" s="42">
        <f t="shared" si="38"/>
        <v>0</v>
      </c>
      <c r="Q1221" s="2"/>
      <c r="R1221" s="2"/>
      <c r="S1221" s="2" t="str">
        <f>IF(PI_For!C1221="","",PI_For!C1221)</f>
        <v/>
      </c>
    </row>
    <row r="1222" spans="2:19" ht="35.1" customHeight="1" thickTop="1" thickBot="1">
      <c r="B1222" s="76" t="str">
        <f t="shared" si="37"/>
        <v/>
      </c>
      <c r="C1222" s="35"/>
      <c r="D1222" s="12"/>
      <c r="E1222" s="12"/>
      <c r="F1222" s="82"/>
      <c r="G1222" s="36"/>
      <c r="H1222" s="33"/>
      <c r="I1222" s="12"/>
      <c r="J1222" s="67"/>
      <c r="K1222" s="43" t="str">
        <f>IFERROR(VLOOKUP(D1222,PG!$D$7:$N$1006,11,FALSE),"")</f>
        <v/>
      </c>
      <c r="L1222" s="42">
        <f t="shared" si="38"/>
        <v>0</v>
      </c>
      <c r="Q1222" s="2"/>
      <c r="R1222" s="2"/>
      <c r="S1222" s="2" t="str">
        <f>IF(PI_For!C1222="","",PI_For!C1222)</f>
        <v/>
      </c>
    </row>
    <row r="1223" spans="2:19" ht="35.1" customHeight="1" thickTop="1" thickBot="1">
      <c r="B1223" s="76" t="str">
        <f t="shared" si="37"/>
        <v/>
      </c>
      <c r="C1223" s="35"/>
      <c r="D1223" s="12"/>
      <c r="E1223" s="12"/>
      <c r="F1223" s="82"/>
      <c r="G1223" s="36"/>
      <c r="H1223" s="33"/>
      <c r="I1223" s="12"/>
      <c r="J1223" s="67"/>
      <c r="K1223" s="43" t="str">
        <f>IFERROR(VLOOKUP(D1223,PG!$D$7:$N$1006,11,FALSE),"")</f>
        <v/>
      </c>
      <c r="L1223" s="42">
        <f t="shared" si="38"/>
        <v>0</v>
      </c>
      <c r="Q1223" s="2"/>
      <c r="R1223" s="2"/>
      <c r="S1223" s="2" t="str">
        <f>IF(PI_For!C1223="","",PI_For!C1223)</f>
        <v/>
      </c>
    </row>
    <row r="1224" spans="2:19" ht="35.1" customHeight="1" thickTop="1" thickBot="1">
      <c r="B1224" s="76" t="str">
        <f t="shared" ref="B1224:B1287" si="39">IF(C1224="","",MONTH(C1224))</f>
        <v/>
      </c>
      <c r="C1224" s="35"/>
      <c r="D1224" s="12"/>
      <c r="E1224" s="12"/>
      <c r="F1224" s="82"/>
      <c r="G1224" s="36"/>
      <c r="H1224" s="33"/>
      <c r="I1224" s="12"/>
      <c r="J1224" s="67"/>
      <c r="K1224" s="43" t="str">
        <f>IFERROR(VLOOKUP(D1224,PG!$D$7:$N$1006,11,FALSE),"")</f>
        <v/>
      </c>
      <c r="L1224" s="42">
        <f t="shared" si="38"/>
        <v>0</v>
      </c>
      <c r="Q1224" s="2"/>
      <c r="R1224" s="2"/>
      <c r="S1224" s="2" t="str">
        <f>IF(PI_For!C1224="","",PI_For!C1224)</f>
        <v/>
      </c>
    </row>
    <row r="1225" spans="2:19" ht="35.1" customHeight="1" thickTop="1" thickBot="1">
      <c r="B1225" s="76" t="str">
        <f t="shared" si="39"/>
        <v/>
      </c>
      <c r="C1225" s="35"/>
      <c r="D1225" s="12"/>
      <c r="E1225" s="12"/>
      <c r="F1225" s="82"/>
      <c r="G1225" s="36"/>
      <c r="H1225" s="33"/>
      <c r="I1225" s="12"/>
      <c r="J1225" s="67"/>
      <c r="K1225" s="43" t="str">
        <f>IFERROR(VLOOKUP(D1225,PG!$D$7:$N$1006,11,FALSE),"")</f>
        <v/>
      </c>
      <c r="L1225" s="42">
        <f t="shared" si="38"/>
        <v>0</v>
      </c>
      <c r="Q1225" s="2"/>
      <c r="R1225" s="2"/>
      <c r="S1225" s="2" t="str">
        <f>IF(PI_For!C1225="","",PI_For!C1225)</f>
        <v/>
      </c>
    </row>
    <row r="1226" spans="2:19" ht="35.1" customHeight="1" thickTop="1" thickBot="1">
      <c r="B1226" s="76" t="str">
        <f t="shared" si="39"/>
        <v/>
      </c>
      <c r="C1226" s="35"/>
      <c r="D1226" s="12"/>
      <c r="E1226" s="12"/>
      <c r="F1226" s="82"/>
      <c r="G1226" s="36"/>
      <c r="H1226" s="33"/>
      <c r="I1226" s="12"/>
      <c r="J1226" s="67"/>
      <c r="K1226" s="43" t="str">
        <f>IFERROR(VLOOKUP(D1226,PG!$D$7:$N$1006,11,FALSE),"")</f>
        <v/>
      </c>
      <c r="L1226" s="42">
        <f t="shared" si="38"/>
        <v>0</v>
      </c>
      <c r="Q1226" s="2"/>
      <c r="R1226" s="2"/>
      <c r="S1226" s="2" t="str">
        <f>IF(PI_For!C1226="","",PI_For!C1226)</f>
        <v/>
      </c>
    </row>
    <row r="1227" spans="2:19" ht="35.1" customHeight="1" thickTop="1" thickBot="1">
      <c r="B1227" s="76" t="str">
        <f t="shared" si="39"/>
        <v/>
      </c>
      <c r="C1227" s="35"/>
      <c r="D1227" s="12"/>
      <c r="E1227" s="12"/>
      <c r="F1227" s="82"/>
      <c r="G1227" s="36"/>
      <c r="H1227" s="33"/>
      <c r="I1227" s="12"/>
      <c r="J1227" s="67"/>
      <c r="K1227" s="43" t="str">
        <f>IFERROR(VLOOKUP(D1227,PG!$D$7:$N$1006,11,FALSE),"")</f>
        <v/>
      </c>
      <c r="L1227" s="42">
        <f t="shared" si="38"/>
        <v>0</v>
      </c>
      <c r="Q1227" s="2"/>
      <c r="R1227" s="2"/>
      <c r="S1227" s="2" t="str">
        <f>IF(PI_For!C1227="","",PI_For!C1227)</f>
        <v/>
      </c>
    </row>
    <row r="1228" spans="2:19" ht="35.1" customHeight="1" thickTop="1" thickBot="1">
      <c r="B1228" s="76" t="str">
        <f t="shared" si="39"/>
        <v/>
      </c>
      <c r="C1228" s="35"/>
      <c r="D1228" s="12"/>
      <c r="E1228" s="12"/>
      <c r="F1228" s="82"/>
      <c r="G1228" s="36"/>
      <c r="H1228" s="33"/>
      <c r="I1228" s="12"/>
      <c r="J1228" s="67"/>
      <c r="K1228" s="43" t="str">
        <f>IFERROR(VLOOKUP(D1228,PG!$D$7:$N$1006,11,FALSE),"")</f>
        <v/>
      </c>
      <c r="L1228" s="42">
        <f t="shared" si="38"/>
        <v>0</v>
      </c>
      <c r="Q1228" s="2"/>
      <c r="R1228" s="2"/>
      <c r="S1228" s="2" t="str">
        <f>IF(PI_For!C1228="","",PI_For!C1228)</f>
        <v/>
      </c>
    </row>
    <row r="1229" spans="2:19" ht="35.1" customHeight="1" thickTop="1" thickBot="1">
      <c r="B1229" s="76" t="str">
        <f t="shared" si="39"/>
        <v/>
      </c>
      <c r="C1229" s="35"/>
      <c r="D1229" s="12"/>
      <c r="E1229" s="12"/>
      <c r="F1229" s="82"/>
      <c r="G1229" s="36"/>
      <c r="H1229" s="33"/>
      <c r="I1229" s="12"/>
      <c r="J1229" s="67"/>
      <c r="K1229" s="43" t="str">
        <f>IFERROR(VLOOKUP(D1229,PG!$D$7:$N$1006,11,FALSE),"")</f>
        <v/>
      </c>
      <c r="L1229" s="42">
        <f t="shared" si="38"/>
        <v>0</v>
      </c>
      <c r="Q1229" s="2"/>
      <c r="R1229" s="2"/>
      <c r="S1229" s="2" t="str">
        <f>IF(PI_For!C1229="","",PI_For!C1229)</f>
        <v/>
      </c>
    </row>
    <row r="1230" spans="2:19" ht="35.1" customHeight="1" thickTop="1" thickBot="1">
      <c r="B1230" s="76" t="str">
        <f t="shared" si="39"/>
        <v/>
      </c>
      <c r="C1230" s="35"/>
      <c r="D1230" s="12"/>
      <c r="E1230" s="12"/>
      <c r="F1230" s="82"/>
      <c r="G1230" s="36"/>
      <c r="H1230" s="33"/>
      <c r="I1230" s="12"/>
      <c r="J1230" s="67"/>
      <c r="K1230" s="43" t="str">
        <f>IFERROR(VLOOKUP(D1230,PG!$D$7:$N$1006,11,FALSE),"")</f>
        <v/>
      </c>
      <c r="L1230" s="42">
        <f t="shared" si="38"/>
        <v>0</v>
      </c>
      <c r="Q1230" s="2"/>
      <c r="R1230" s="2"/>
      <c r="S1230" s="2" t="str">
        <f>IF(PI_For!C1230="","",PI_For!C1230)</f>
        <v/>
      </c>
    </row>
    <row r="1231" spans="2:19" ht="35.1" customHeight="1" thickTop="1" thickBot="1">
      <c r="B1231" s="76" t="str">
        <f t="shared" si="39"/>
        <v/>
      </c>
      <c r="C1231" s="35"/>
      <c r="D1231" s="12"/>
      <c r="E1231" s="12"/>
      <c r="F1231" s="82"/>
      <c r="G1231" s="36"/>
      <c r="H1231" s="33"/>
      <c r="I1231" s="12"/>
      <c r="J1231" s="67"/>
      <c r="K1231" s="43" t="str">
        <f>IFERROR(VLOOKUP(D1231,PG!$D$7:$N$1006,11,FALSE),"")</f>
        <v/>
      </c>
      <c r="L1231" s="42">
        <f t="shared" si="38"/>
        <v>0</v>
      </c>
      <c r="Q1231" s="2"/>
      <c r="R1231" s="2"/>
      <c r="S1231" s="2" t="str">
        <f>IF(PI_For!C1231="","",PI_For!C1231)</f>
        <v/>
      </c>
    </row>
    <row r="1232" spans="2:19" ht="35.1" customHeight="1" thickTop="1" thickBot="1">
      <c r="B1232" s="76" t="str">
        <f t="shared" si="39"/>
        <v/>
      </c>
      <c r="C1232" s="35"/>
      <c r="D1232" s="12"/>
      <c r="E1232" s="12"/>
      <c r="F1232" s="82"/>
      <c r="G1232" s="36"/>
      <c r="H1232" s="33"/>
      <c r="I1232" s="12"/>
      <c r="J1232" s="67"/>
      <c r="K1232" s="43" t="str">
        <f>IFERROR(VLOOKUP(D1232,PG!$D$7:$N$1006,11,FALSE),"")</f>
        <v/>
      </c>
      <c r="L1232" s="42">
        <f t="shared" si="38"/>
        <v>0</v>
      </c>
      <c r="Q1232" s="2"/>
      <c r="R1232" s="2"/>
      <c r="S1232" s="2" t="str">
        <f>IF(PI_For!C1232="","",PI_For!C1232)</f>
        <v/>
      </c>
    </row>
    <row r="1233" spans="2:19" ht="35.1" customHeight="1" thickTop="1" thickBot="1">
      <c r="B1233" s="76" t="str">
        <f t="shared" si="39"/>
        <v/>
      </c>
      <c r="C1233" s="35"/>
      <c r="D1233" s="12"/>
      <c r="E1233" s="12"/>
      <c r="F1233" s="82"/>
      <c r="G1233" s="36"/>
      <c r="H1233" s="33"/>
      <c r="I1233" s="12"/>
      <c r="J1233" s="67"/>
      <c r="K1233" s="43" t="str">
        <f>IFERROR(VLOOKUP(D1233,PG!$D$7:$N$1006,11,FALSE),"")</f>
        <v/>
      </c>
      <c r="L1233" s="42">
        <f t="shared" si="38"/>
        <v>0</v>
      </c>
      <c r="Q1233" s="2"/>
      <c r="R1233" s="2"/>
      <c r="S1233" s="2" t="str">
        <f>IF(PI_For!C1233="","",PI_For!C1233)</f>
        <v/>
      </c>
    </row>
    <row r="1234" spans="2:19" ht="35.1" customHeight="1" thickTop="1" thickBot="1">
      <c r="B1234" s="76" t="str">
        <f t="shared" si="39"/>
        <v/>
      </c>
      <c r="C1234" s="35"/>
      <c r="D1234" s="12"/>
      <c r="E1234" s="12"/>
      <c r="F1234" s="82"/>
      <c r="G1234" s="36"/>
      <c r="H1234" s="33"/>
      <c r="I1234" s="12"/>
      <c r="J1234" s="67"/>
      <c r="K1234" s="43" t="str">
        <f>IFERROR(VLOOKUP(D1234,PG!$D$7:$N$1006,11,FALSE),"")</f>
        <v/>
      </c>
      <c r="L1234" s="42">
        <f t="shared" ref="L1234:L1297" si="40">IFERROR(G1234*H1234,0)</f>
        <v>0</v>
      </c>
      <c r="Q1234" s="2"/>
      <c r="R1234" s="2"/>
      <c r="S1234" s="2" t="str">
        <f>IF(PI_For!C1234="","",PI_For!C1234)</f>
        <v/>
      </c>
    </row>
    <row r="1235" spans="2:19" ht="35.1" customHeight="1" thickTop="1" thickBot="1">
      <c r="B1235" s="76" t="str">
        <f t="shared" si="39"/>
        <v/>
      </c>
      <c r="C1235" s="35"/>
      <c r="D1235" s="12"/>
      <c r="E1235" s="12"/>
      <c r="F1235" s="82"/>
      <c r="G1235" s="36"/>
      <c r="H1235" s="33"/>
      <c r="I1235" s="12"/>
      <c r="J1235" s="67"/>
      <c r="K1235" s="43" t="str">
        <f>IFERROR(VLOOKUP(D1235,PG!$D$7:$N$1006,11,FALSE),"")</f>
        <v/>
      </c>
      <c r="L1235" s="42">
        <f t="shared" si="40"/>
        <v>0</v>
      </c>
      <c r="Q1235" s="2"/>
      <c r="R1235" s="2"/>
      <c r="S1235" s="2" t="str">
        <f>IF(PI_For!C1235="","",PI_For!C1235)</f>
        <v/>
      </c>
    </row>
    <row r="1236" spans="2:19" ht="35.1" customHeight="1" thickTop="1" thickBot="1">
      <c r="B1236" s="76" t="str">
        <f t="shared" si="39"/>
        <v/>
      </c>
      <c r="C1236" s="35"/>
      <c r="D1236" s="12"/>
      <c r="E1236" s="12"/>
      <c r="F1236" s="82"/>
      <c r="G1236" s="36"/>
      <c r="H1236" s="33"/>
      <c r="I1236" s="12"/>
      <c r="J1236" s="67"/>
      <c r="K1236" s="43" t="str">
        <f>IFERROR(VLOOKUP(D1236,PG!$D$7:$N$1006,11,FALSE),"")</f>
        <v/>
      </c>
      <c r="L1236" s="42">
        <f t="shared" si="40"/>
        <v>0</v>
      </c>
      <c r="Q1236" s="2"/>
      <c r="R1236" s="2"/>
      <c r="S1236" s="2" t="str">
        <f>IF(PI_For!C1236="","",PI_For!C1236)</f>
        <v/>
      </c>
    </row>
    <row r="1237" spans="2:19" ht="35.1" customHeight="1" thickTop="1" thickBot="1">
      <c r="B1237" s="76" t="str">
        <f t="shared" si="39"/>
        <v/>
      </c>
      <c r="C1237" s="35"/>
      <c r="D1237" s="12"/>
      <c r="E1237" s="12"/>
      <c r="F1237" s="82"/>
      <c r="G1237" s="36"/>
      <c r="H1237" s="33"/>
      <c r="I1237" s="12"/>
      <c r="J1237" s="67"/>
      <c r="K1237" s="43" t="str">
        <f>IFERROR(VLOOKUP(D1237,PG!$D$7:$N$1006,11,FALSE),"")</f>
        <v/>
      </c>
      <c r="L1237" s="42">
        <f t="shared" si="40"/>
        <v>0</v>
      </c>
      <c r="Q1237" s="2"/>
      <c r="R1237" s="2"/>
      <c r="S1237" s="2" t="str">
        <f>IF(PI_For!C1237="","",PI_For!C1237)</f>
        <v/>
      </c>
    </row>
    <row r="1238" spans="2:19" ht="35.1" customHeight="1" thickTop="1" thickBot="1">
      <c r="B1238" s="76" t="str">
        <f t="shared" si="39"/>
        <v/>
      </c>
      <c r="C1238" s="35"/>
      <c r="D1238" s="12"/>
      <c r="E1238" s="12"/>
      <c r="F1238" s="82"/>
      <c r="G1238" s="36"/>
      <c r="H1238" s="33"/>
      <c r="I1238" s="12"/>
      <c r="J1238" s="67"/>
      <c r="K1238" s="43" t="str">
        <f>IFERROR(VLOOKUP(D1238,PG!$D$7:$N$1006,11,FALSE),"")</f>
        <v/>
      </c>
      <c r="L1238" s="42">
        <f t="shared" si="40"/>
        <v>0</v>
      </c>
      <c r="Q1238" s="2"/>
      <c r="R1238" s="2"/>
      <c r="S1238" s="2" t="str">
        <f>IF(PI_For!C1238="","",PI_For!C1238)</f>
        <v/>
      </c>
    </row>
    <row r="1239" spans="2:19" ht="35.1" customHeight="1" thickTop="1" thickBot="1">
      <c r="B1239" s="76" t="str">
        <f t="shared" si="39"/>
        <v/>
      </c>
      <c r="C1239" s="35"/>
      <c r="D1239" s="12"/>
      <c r="E1239" s="12"/>
      <c r="F1239" s="82"/>
      <c r="G1239" s="36"/>
      <c r="H1239" s="33"/>
      <c r="I1239" s="12"/>
      <c r="J1239" s="67"/>
      <c r="K1239" s="43" t="str">
        <f>IFERROR(VLOOKUP(D1239,PG!$D$7:$N$1006,11,FALSE),"")</f>
        <v/>
      </c>
      <c r="L1239" s="42">
        <f t="shared" si="40"/>
        <v>0</v>
      </c>
      <c r="Q1239" s="2"/>
      <c r="R1239" s="2"/>
      <c r="S1239" s="2" t="str">
        <f>IF(PI_For!C1239="","",PI_For!C1239)</f>
        <v/>
      </c>
    </row>
    <row r="1240" spans="2:19" ht="35.1" customHeight="1" thickTop="1" thickBot="1">
      <c r="B1240" s="76" t="str">
        <f t="shared" si="39"/>
        <v/>
      </c>
      <c r="C1240" s="35"/>
      <c r="D1240" s="12"/>
      <c r="E1240" s="12"/>
      <c r="F1240" s="82"/>
      <c r="G1240" s="36"/>
      <c r="H1240" s="33"/>
      <c r="I1240" s="12"/>
      <c r="J1240" s="67"/>
      <c r="K1240" s="43" t="str">
        <f>IFERROR(VLOOKUP(D1240,PG!$D$7:$N$1006,11,FALSE),"")</f>
        <v/>
      </c>
      <c r="L1240" s="42">
        <f t="shared" si="40"/>
        <v>0</v>
      </c>
      <c r="Q1240" s="2"/>
      <c r="R1240" s="2"/>
      <c r="S1240" s="2" t="str">
        <f>IF(PI_For!C1240="","",PI_For!C1240)</f>
        <v/>
      </c>
    </row>
    <row r="1241" spans="2:19" ht="35.1" customHeight="1" thickTop="1" thickBot="1">
      <c r="B1241" s="76" t="str">
        <f t="shared" si="39"/>
        <v/>
      </c>
      <c r="C1241" s="35"/>
      <c r="D1241" s="12"/>
      <c r="E1241" s="12"/>
      <c r="F1241" s="82"/>
      <c r="G1241" s="36"/>
      <c r="H1241" s="33"/>
      <c r="I1241" s="12"/>
      <c r="J1241" s="67"/>
      <c r="K1241" s="43" t="str">
        <f>IFERROR(VLOOKUP(D1241,PG!$D$7:$N$1006,11,FALSE),"")</f>
        <v/>
      </c>
      <c r="L1241" s="42">
        <f t="shared" si="40"/>
        <v>0</v>
      </c>
      <c r="Q1241" s="2"/>
      <c r="R1241" s="2"/>
      <c r="S1241" s="2" t="str">
        <f>IF(PI_For!C1241="","",PI_For!C1241)</f>
        <v/>
      </c>
    </row>
    <row r="1242" spans="2:19" ht="35.1" customHeight="1" thickTop="1" thickBot="1">
      <c r="B1242" s="76" t="str">
        <f t="shared" si="39"/>
        <v/>
      </c>
      <c r="C1242" s="35"/>
      <c r="D1242" s="12"/>
      <c r="E1242" s="12"/>
      <c r="F1242" s="82"/>
      <c r="G1242" s="36"/>
      <c r="H1242" s="33"/>
      <c r="I1242" s="12"/>
      <c r="J1242" s="67"/>
      <c r="K1242" s="43" t="str">
        <f>IFERROR(VLOOKUP(D1242,PG!$D$7:$N$1006,11,FALSE),"")</f>
        <v/>
      </c>
      <c r="L1242" s="42">
        <f t="shared" si="40"/>
        <v>0</v>
      </c>
      <c r="Q1242" s="2"/>
      <c r="R1242" s="2"/>
      <c r="S1242" s="2" t="str">
        <f>IF(PI_For!C1242="","",PI_For!C1242)</f>
        <v/>
      </c>
    </row>
    <row r="1243" spans="2:19" ht="35.1" customHeight="1" thickTop="1" thickBot="1">
      <c r="B1243" s="76" t="str">
        <f t="shared" si="39"/>
        <v/>
      </c>
      <c r="C1243" s="35"/>
      <c r="D1243" s="12"/>
      <c r="E1243" s="12"/>
      <c r="F1243" s="82"/>
      <c r="G1243" s="36"/>
      <c r="H1243" s="33"/>
      <c r="I1243" s="12"/>
      <c r="J1243" s="67"/>
      <c r="K1243" s="43" t="str">
        <f>IFERROR(VLOOKUP(D1243,PG!$D$7:$N$1006,11,FALSE),"")</f>
        <v/>
      </c>
      <c r="L1243" s="42">
        <f t="shared" si="40"/>
        <v>0</v>
      </c>
      <c r="Q1243" s="2"/>
      <c r="R1243" s="2"/>
      <c r="S1243" s="2" t="str">
        <f>IF(PI_For!C1243="","",PI_For!C1243)</f>
        <v/>
      </c>
    </row>
    <row r="1244" spans="2:19" ht="35.1" customHeight="1" thickTop="1" thickBot="1">
      <c r="B1244" s="76" t="str">
        <f t="shared" si="39"/>
        <v/>
      </c>
      <c r="C1244" s="35"/>
      <c r="D1244" s="12"/>
      <c r="E1244" s="12"/>
      <c r="F1244" s="82"/>
      <c r="G1244" s="36"/>
      <c r="H1244" s="33"/>
      <c r="I1244" s="12"/>
      <c r="J1244" s="67"/>
      <c r="K1244" s="43" t="str">
        <f>IFERROR(VLOOKUP(D1244,PG!$D$7:$N$1006,11,FALSE),"")</f>
        <v/>
      </c>
      <c r="L1244" s="42">
        <f t="shared" si="40"/>
        <v>0</v>
      </c>
      <c r="Q1244" s="2"/>
      <c r="R1244" s="2"/>
      <c r="S1244" s="2" t="str">
        <f>IF(PI_For!C1244="","",PI_For!C1244)</f>
        <v/>
      </c>
    </row>
    <row r="1245" spans="2:19" ht="35.1" customHeight="1" thickTop="1" thickBot="1">
      <c r="B1245" s="76" t="str">
        <f t="shared" si="39"/>
        <v/>
      </c>
      <c r="C1245" s="35"/>
      <c r="D1245" s="12"/>
      <c r="E1245" s="12"/>
      <c r="F1245" s="82"/>
      <c r="G1245" s="36"/>
      <c r="H1245" s="33"/>
      <c r="I1245" s="12"/>
      <c r="J1245" s="67"/>
      <c r="K1245" s="43" t="str">
        <f>IFERROR(VLOOKUP(D1245,PG!$D$7:$N$1006,11,FALSE),"")</f>
        <v/>
      </c>
      <c r="L1245" s="42">
        <f t="shared" si="40"/>
        <v>0</v>
      </c>
      <c r="Q1245" s="2"/>
      <c r="R1245" s="2"/>
      <c r="S1245" s="2" t="str">
        <f>IF(PI_For!C1245="","",PI_For!C1245)</f>
        <v/>
      </c>
    </row>
    <row r="1246" spans="2:19" ht="35.1" customHeight="1" thickTop="1" thickBot="1">
      <c r="B1246" s="76" t="str">
        <f t="shared" si="39"/>
        <v/>
      </c>
      <c r="C1246" s="35"/>
      <c r="D1246" s="12"/>
      <c r="E1246" s="12"/>
      <c r="F1246" s="82"/>
      <c r="G1246" s="36"/>
      <c r="H1246" s="33"/>
      <c r="I1246" s="12"/>
      <c r="J1246" s="67"/>
      <c r="K1246" s="43" t="str">
        <f>IFERROR(VLOOKUP(D1246,PG!$D$7:$N$1006,11,FALSE),"")</f>
        <v/>
      </c>
      <c r="L1246" s="42">
        <f t="shared" si="40"/>
        <v>0</v>
      </c>
      <c r="Q1246" s="2"/>
      <c r="R1246" s="2"/>
      <c r="S1246" s="2" t="str">
        <f>IF(PI_For!C1246="","",PI_For!C1246)</f>
        <v/>
      </c>
    </row>
    <row r="1247" spans="2:19" ht="35.1" customHeight="1" thickTop="1" thickBot="1">
      <c r="B1247" s="76" t="str">
        <f t="shared" si="39"/>
        <v/>
      </c>
      <c r="C1247" s="35"/>
      <c r="D1247" s="12"/>
      <c r="E1247" s="12"/>
      <c r="F1247" s="82"/>
      <c r="G1247" s="36"/>
      <c r="H1247" s="33"/>
      <c r="I1247" s="12"/>
      <c r="J1247" s="67"/>
      <c r="K1247" s="43" t="str">
        <f>IFERROR(VLOOKUP(D1247,PG!$D$7:$N$1006,11,FALSE),"")</f>
        <v/>
      </c>
      <c r="L1247" s="42">
        <f t="shared" si="40"/>
        <v>0</v>
      </c>
      <c r="Q1247" s="2"/>
      <c r="R1247" s="2"/>
      <c r="S1247" s="2" t="str">
        <f>IF(PI_For!C1247="","",PI_For!C1247)</f>
        <v/>
      </c>
    </row>
    <row r="1248" spans="2:19" ht="35.1" customHeight="1" thickTop="1" thickBot="1">
      <c r="B1248" s="76" t="str">
        <f t="shared" si="39"/>
        <v/>
      </c>
      <c r="C1248" s="35"/>
      <c r="D1248" s="12"/>
      <c r="E1248" s="12"/>
      <c r="F1248" s="82"/>
      <c r="G1248" s="36"/>
      <c r="H1248" s="33"/>
      <c r="I1248" s="12"/>
      <c r="J1248" s="67"/>
      <c r="K1248" s="43" t="str">
        <f>IFERROR(VLOOKUP(D1248,PG!$D$7:$N$1006,11,FALSE),"")</f>
        <v/>
      </c>
      <c r="L1248" s="42">
        <f t="shared" si="40"/>
        <v>0</v>
      </c>
      <c r="Q1248" s="2"/>
      <c r="R1248" s="2"/>
      <c r="S1248" s="2" t="str">
        <f>IF(PI_For!C1248="","",PI_For!C1248)</f>
        <v/>
      </c>
    </row>
    <row r="1249" spans="2:19" ht="35.1" customHeight="1" thickTop="1" thickBot="1">
      <c r="B1249" s="76" t="str">
        <f t="shared" si="39"/>
        <v/>
      </c>
      <c r="C1249" s="35"/>
      <c r="D1249" s="12"/>
      <c r="E1249" s="12"/>
      <c r="F1249" s="82"/>
      <c r="G1249" s="36"/>
      <c r="H1249" s="33"/>
      <c r="I1249" s="12"/>
      <c r="J1249" s="67"/>
      <c r="K1249" s="43" t="str">
        <f>IFERROR(VLOOKUP(D1249,PG!$D$7:$N$1006,11,FALSE),"")</f>
        <v/>
      </c>
      <c r="L1249" s="42">
        <f t="shared" si="40"/>
        <v>0</v>
      </c>
      <c r="Q1249" s="2"/>
      <c r="R1249" s="2"/>
      <c r="S1249" s="2" t="str">
        <f>IF(PI_For!C1249="","",PI_For!C1249)</f>
        <v/>
      </c>
    </row>
    <row r="1250" spans="2:19" ht="35.1" customHeight="1" thickTop="1" thickBot="1">
      <c r="B1250" s="76" t="str">
        <f t="shared" si="39"/>
        <v/>
      </c>
      <c r="C1250" s="35"/>
      <c r="D1250" s="12"/>
      <c r="E1250" s="12"/>
      <c r="F1250" s="82"/>
      <c r="G1250" s="36"/>
      <c r="H1250" s="33"/>
      <c r="I1250" s="12"/>
      <c r="J1250" s="67"/>
      <c r="K1250" s="43" t="str">
        <f>IFERROR(VLOOKUP(D1250,PG!$D$7:$N$1006,11,FALSE),"")</f>
        <v/>
      </c>
      <c r="L1250" s="42">
        <f t="shared" si="40"/>
        <v>0</v>
      </c>
      <c r="Q1250" s="2"/>
      <c r="R1250" s="2"/>
      <c r="S1250" s="2" t="str">
        <f>IF(PI_For!C1250="","",PI_For!C1250)</f>
        <v/>
      </c>
    </row>
    <row r="1251" spans="2:19" ht="35.1" customHeight="1" thickTop="1" thickBot="1">
      <c r="B1251" s="76" t="str">
        <f t="shared" si="39"/>
        <v/>
      </c>
      <c r="C1251" s="35"/>
      <c r="D1251" s="12"/>
      <c r="E1251" s="12"/>
      <c r="F1251" s="82"/>
      <c r="G1251" s="36"/>
      <c r="H1251" s="33"/>
      <c r="I1251" s="12"/>
      <c r="J1251" s="67"/>
      <c r="K1251" s="43" t="str">
        <f>IFERROR(VLOOKUP(D1251,PG!$D$7:$N$1006,11,FALSE),"")</f>
        <v/>
      </c>
      <c r="L1251" s="42">
        <f t="shared" si="40"/>
        <v>0</v>
      </c>
      <c r="Q1251" s="2"/>
      <c r="R1251" s="2"/>
      <c r="S1251" s="2" t="str">
        <f>IF(PI_For!C1251="","",PI_For!C1251)</f>
        <v/>
      </c>
    </row>
    <row r="1252" spans="2:19" ht="35.1" customHeight="1" thickTop="1" thickBot="1">
      <c r="B1252" s="76" t="str">
        <f t="shared" si="39"/>
        <v/>
      </c>
      <c r="C1252" s="35"/>
      <c r="D1252" s="12"/>
      <c r="E1252" s="12"/>
      <c r="F1252" s="82"/>
      <c r="G1252" s="36"/>
      <c r="H1252" s="33"/>
      <c r="I1252" s="12"/>
      <c r="J1252" s="67"/>
      <c r="K1252" s="43" t="str">
        <f>IFERROR(VLOOKUP(D1252,PG!$D$7:$N$1006,11,FALSE),"")</f>
        <v/>
      </c>
      <c r="L1252" s="42">
        <f t="shared" si="40"/>
        <v>0</v>
      </c>
      <c r="Q1252" s="2"/>
      <c r="R1252" s="2"/>
      <c r="S1252" s="2" t="str">
        <f>IF(PI_For!C1252="","",PI_For!C1252)</f>
        <v/>
      </c>
    </row>
    <row r="1253" spans="2:19" ht="35.1" customHeight="1" thickTop="1" thickBot="1">
      <c r="B1253" s="76" t="str">
        <f t="shared" si="39"/>
        <v/>
      </c>
      <c r="C1253" s="35"/>
      <c r="D1253" s="12"/>
      <c r="E1253" s="12"/>
      <c r="F1253" s="82"/>
      <c r="G1253" s="36"/>
      <c r="H1253" s="33"/>
      <c r="I1253" s="12"/>
      <c r="J1253" s="67"/>
      <c r="K1253" s="43" t="str">
        <f>IFERROR(VLOOKUP(D1253,PG!$D$7:$N$1006,11,FALSE),"")</f>
        <v/>
      </c>
      <c r="L1253" s="42">
        <f t="shared" si="40"/>
        <v>0</v>
      </c>
      <c r="Q1253" s="2"/>
      <c r="R1253" s="2"/>
      <c r="S1253" s="2" t="str">
        <f>IF(PI_For!C1253="","",PI_For!C1253)</f>
        <v/>
      </c>
    </row>
    <row r="1254" spans="2:19" ht="35.1" customHeight="1" thickTop="1" thickBot="1">
      <c r="B1254" s="76" t="str">
        <f t="shared" si="39"/>
        <v/>
      </c>
      <c r="C1254" s="35"/>
      <c r="D1254" s="12"/>
      <c r="E1254" s="12"/>
      <c r="F1254" s="82"/>
      <c r="G1254" s="36"/>
      <c r="H1254" s="33"/>
      <c r="I1254" s="12"/>
      <c r="J1254" s="67"/>
      <c r="K1254" s="43" t="str">
        <f>IFERROR(VLOOKUP(D1254,PG!$D$7:$N$1006,11,FALSE),"")</f>
        <v/>
      </c>
      <c r="L1254" s="42">
        <f t="shared" si="40"/>
        <v>0</v>
      </c>
      <c r="Q1254" s="2"/>
      <c r="R1254" s="2"/>
      <c r="S1254" s="2" t="str">
        <f>IF(PI_For!C1254="","",PI_For!C1254)</f>
        <v/>
      </c>
    </row>
    <row r="1255" spans="2:19" ht="35.1" customHeight="1" thickTop="1" thickBot="1">
      <c r="B1255" s="76" t="str">
        <f t="shared" si="39"/>
        <v/>
      </c>
      <c r="C1255" s="35"/>
      <c r="D1255" s="12"/>
      <c r="E1255" s="12"/>
      <c r="F1255" s="82"/>
      <c r="G1255" s="36"/>
      <c r="H1255" s="33"/>
      <c r="I1255" s="12"/>
      <c r="J1255" s="67"/>
      <c r="K1255" s="43" t="str">
        <f>IFERROR(VLOOKUP(D1255,PG!$D$7:$N$1006,11,FALSE),"")</f>
        <v/>
      </c>
      <c r="L1255" s="42">
        <f t="shared" si="40"/>
        <v>0</v>
      </c>
      <c r="Q1255" s="2"/>
      <c r="R1255" s="2"/>
      <c r="S1255" s="2" t="str">
        <f>IF(PI_For!C1255="","",PI_For!C1255)</f>
        <v/>
      </c>
    </row>
    <row r="1256" spans="2:19" ht="35.1" customHeight="1" thickTop="1" thickBot="1">
      <c r="B1256" s="76" t="str">
        <f t="shared" si="39"/>
        <v/>
      </c>
      <c r="C1256" s="35"/>
      <c r="D1256" s="12"/>
      <c r="E1256" s="12"/>
      <c r="F1256" s="82"/>
      <c r="G1256" s="36"/>
      <c r="H1256" s="33"/>
      <c r="I1256" s="12"/>
      <c r="J1256" s="67"/>
      <c r="K1256" s="43" t="str">
        <f>IFERROR(VLOOKUP(D1256,PG!$D$7:$N$1006,11,FALSE),"")</f>
        <v/>
      </c>
      <c r="L1256" s="42">
        <f t="shared" si="40"/>
        <v>0</v>
      </c>
      <c r="Q1256" s="2"/>
      <c r="R1256" s="2"/>
      <c r="S1256" s="2" t="str">
        <f>IF(PI_For!C1256="","",PI_For!C1256)</f>
        <v/>
      </c>
    </row>
    <row r="1257" spans="2:19" ht="35.1" customHeight="1" thickTop="1" thickBot="1">
      <c r="B1257" s="76" t="str">
        <f t="shared" si="39"/>
        <v/>
      </c>
      <c r="C1257" s="35"/>
      <c r="D1257" s="12"/>
      <c r="E1257" s="12"/>
      <c r="F1257" s="82"/>
      <c r="G1257" s="36"/>
      <c r="H1257" s="33"/>
      <c r="I1257" s="12"/>
      <c r="J1257" s="67"/>
      <c r="K1257" s="43" t="str">
        <f>IFERROR(VLOOKUP(D1257,PG!$D$7:$N$1006,11,FALSE),"")</f>
        <v/>
      </c>
      <c r="L1257" s="42">
        <f t="shared" si="40"/>
        <v>0</v>
      </c>
      <c r="Q1257" s="2"/>
      <c r="R1257" s="2"/>
      <c r="S1257" s="2" t="str">
        <f>IF(PI_For!C1257="","",PI_For!C1257)</f>
        <v/>
      </c>
    </row>
    <row r="1258" spans="2:19" ht="35.1" customHeight="1" thickTop="1" thickBot="1">
      <c r="B1258" s="76" t="str">
        <f t="shared" si="39"/>
        <v/>
      </c>
      <c r="C1258" s="35"/>
      <c r="D1258" s="12"/>
      <c r="E1258" s="12"/>
      <c r="F1258" s="82"/>
      <c r="G1258" s="36"/>
      <c r="H1258" s="33"/>
      <c r="I1258" s="12"/>
      <c r="J1258" s="67"/>
      <c r="K1258" s="43" t="str">
        <f>IFERROR(VLOOKUP(D1258,PG!$D$7:$N$1006,11,FALSE),"")</f>
        <v/>
      </c>
      <c r="L1258" s="42">
        <f t="shared" si="40"/>
        <v>0</v>
      </c>
      <c r="Q1258" s="2"/>
      <c r="R1258" s="2"/>
      <c r="S1258" s="2" t="str">
        <f>IF(PI_For!C1258="","",PI_For!C1258)</f>
        <v/>
      </c>
    </row>
    <row r="1259" spans="2:19" ht="35.1" customHeight="1" thickTop="1" thickBot="1">
      <c r="B1259" s="76" t="str">
        <f t="shared" si="39"/>
        <v/>
      </c>
      <c r="C1259" s="35"/>
      <c r="D1259" s="12"/>
      <c r="E1259" s="12"/>
      <c r="F1259" s="82"/>
      <c r="G1259" s="36"/>
      <c r="H1259" s="33"/>
      <c r="I1259" s="12"/>
      <c r="J1259" s="67"/>
      <c r="K1259" s="43" t="str">
        <f>IFERROR(VLOOKUP(D1259,PG!$D$7:$N$1006,11,FALSE),"")</f>
        <v/>
      </c>
      <c r="L1259" s="42">
        <f t="shared" si="40"/>
        <v>0</v>
      </c>
      <c r="Q1259" s="2"/>
      <c r="R1259" s="2"/>
      <c r="S1259" s="2" t="str">
        <f>IF(PI_For!C1259="","",PI_For!C1259)</f>
        <v/>
      </c>
    </row>
    <row r="1260" spans="2:19" ht="35.1" customHeight="1" thickTop="1" thickBot="1">
      <c r="B1260" s="76" t="str">
        <f t="shared" si="39"/>
        <v/>
      </c>
      <c r="C1260" s="35"/>
      <c r="D1260" s="12"/>
      <c r="E1260" s="12"/>
      <c r="F1260" s="82"/>
      <c r="G1260" s="36"/>
      <c r="H1260" s="33"/>
      <c r="I1260" s="12"/>
      <c r="J1260" s="67"/>
      <c r="K1260" s="43" t="str">
        <f>IFERROR(VLOOKUP(D1260,PG!$D$7:$N$1006,11,FALSE),"")</f>
        <v/>
      </c>
      <c r="L1260" s="42">
        <f t="shared" si="40"/>
        <v>0</v>
      </c>
      <c r="Q1260" s="2"/>
      <c r="R1260" s="2"/>
      <c r="S1260" s="2" t="str">
        <f>IF(PI_For!C1260="","",PI_For!C1260)</f>
        <v/>
      </c>
    </row>
    <row r="1261" spans="2:19" ht="35.1" customHeight="1" thickTop="1" thickBot="1">
      <c r="B1261" s="76" t="str">
        <f t="shared" si="39"/>
        <v/>
      </c>
      <c r="C1261" s="35"/>
      <c r="D1261" s="12"/>
      <c r="E1261" s="12"/>
      <c r="F1261" s="82"/>
      <c r="G1261" s="36"/>
      <c r="H1261" s="33"/>
      <c r="I1261" s="12"/>
      <c r="J1261" s="67"/>
      <c r="K1261" s="43" t="str">
        <f>IFERROR(VLOOKUP(D1261,PG!$D$7:$N$1006,11,FALSE),"")</f>
        <v/>
      </c>
      <c r="L1261" s="42">
        <f t="shared" si="40"/>
        <v>0</v>
      </c>
      <c r="Q1261" s="2"/>
      <c r="R1261" s="2"/>
      <c r="S1261" s="2" t="str">
        <f>IF(PI_For!C1261="","",PI_For!C1261)</f>
        <v/>
      </c>
    </row>
    <row r="1262" spans="2:19" ht="35.1" customHeight="1" thickTop="1" thickBot="1">
      <c r="B1262" s="76" t="str">
        <f t="shared" si="39"/>
        <v/>
      </c>
      <c r="C1262" s="35"/>
      <c r="D1262" s="12"/>
      <c r="E1262" s="12"/>
      <c r="F1262" s="82"/>
      <c r="G1262" s="36"/>
      <c r="H1262" s="33"/>
      <c r="I1262" s="12"/>
      <c r="J1262" s="67"/>
      <c r="K1262" s="43" t="str">
        <f>IFERROR(VLOOKUP(D1262,PG!$D$7:$N$1006,11,FALSE),"")</f>
        <v/>
      </c>
      <c r="L1262" s="42">
        <f t="shared" si="40"/>
        <v>0</v>
      </c>
      <c r="Q1262" s="2"/>
      <c r="R1262" s="2"/>
      <c r="S1262" s="2" t="str">
        <f>IF(PI_For!C1262="","",PI_For!C1262)</f>
        <v/>
      </c>
    </row>
    <row r="1263" spans="2:19" ht="35.1" customHeight="1" thickTop="1" thickBot="1">
      <c r="B1263" s="76" t="str">
        <f t="shared" si="39"/>
        <v/>
      </c>
      <c r="C1263" s="35"/>
      <c r="D1263" s="12"/>
      <c r="E1263" s="12"/>
      <c r="F1263" s="82"/>
      <c r="G1263" s="36"/>
      <c r="H1263" s="33"/>
      <c r="I1263" s="12"/>
      <c r="J1263" s="67"/>
      <c r="K1263" s="43" t="str">
        <f>IFERROR(VLOOKUP(D1263,PG!$D$7:$N$1006,11,FALSE),"")</f>
        <v/>
      </c>
      <c r="L1263" s="42">
        <f t="shared" si="40"/>
        <v>0</v>
      </c>
      <c r="Q1263" s="2"/>
      <c r="R1263" s="2"/>
      <c r="S1263" s="2" t="str">
        <f>IF(PI_For!C1263="","",PI_For!C1263)</f>
        <v/>
      </c>
    </row>
    <row r="1264" spans="2:19" ht="35.1" customHeight="1" thickTop="1" thickBot="1">
      <c r="B1264" s="76" t="str">
        <f t="shared" si="39"/>
        <v/>
      </c>
      <c r="C1264" s="35"/>
      <c r="D1264" s="12"/>
      <c r="E1264" s="12"/>
      <c r="F1264" s="82"/>
      <c r="G1264" s="36"/>
      <c r="H1264" s="33"/>
      <c r="I1264" s="12"/>
      <c r="J1264" s="67"/>
      <c r="K1264" s="43" t="str">
        <f>IFERROR(VLOOKUP(D1264,PG!$D$7:$N$1006,11,FALSE),"")</f>
        <v/>
      </c>
      <c r="L1264" s="42">
        <f t="shared" si="40"/>
        <v>0</v>
      </c>
      <c r="Q1264" s="2"/>
      <c r="R1264" s="2"/>
      <c r="S1264" s="2" t="str">
        <f>IF(PI_For!C1264="","",PI_For!C1264)</f>
        <v/>
      </c>
    </row>
    <row r="1265" spans="2:19" ht="35.1" customHeight="1" thickTop="1" thickBot="1">
      <c r="B1265" s="76" t="str">
        <f t="shared" si="39"/>
        <v/>
      </c>
      <c r="C1265" s="35"/>
      <c r="D1265" s="12"/>
      <c r="E1265" s="12"/>
      <c r="F1265" s="82"/>
      <c r="G1265" s="36"/>
      <c r="H1265" s="33"/>
      <c r="I1265" s="12"/>
      <c r="J1265" s="67"/>
      <c r="K1265" s="43" t="str">
        <f>IFERROR(VLOOKUP(D1265,PG!$D$7:$N$1006,11,FALSE),"")</f>
        <v/>
      </c>
      <c r="L1265" s="42">
        <f t="shared" si="40"/>
        <v>0</v>
      </c>
      <c r="Q1265" s="2"/>
      <c r="R1265" s="2"/>
      <c r="S1265" s="2" t="str">
        <f>IF(PI_For!C1265="","",PI_For!C1265)</f>
        <v/>
      </c>
    </row>
    <row r="1266" spans="2:19" ht="35.1" customHeight="1" thickTop="1" thickBot="1">
      <c r="B1266" s="76" t="str">
        <f t="shared" si="39"/>
        <v/>
      </c>
      <c r="C1266" s="35"/>
      <c r="D1266" s="12"/>
      <c r="E1266" s="12"/>
      <c r="F1266" s="82"/>
      <c r="G1266" s="36"/>
      <c r="H1266" s="33"/>
      <c r="I1266" s="12"/>
      <c r="J1266" s="67"/>
      <c r="K1266" s="43" t="str">
        <f>IFERROR(VLOOKUP(D1266,PG!$D$7:$N$1006,11,FALSE),"")</f>
        <v/>
      </c>
      <c r="L1266" s="42">
        <f t="shared" si="40"/>
        <v>0</v>
      </c>
      <c r="Q1266" s="2"/>
      <c r="R1266" s="2"/>
      <c r="S1266" s="2" t="str">
        <f>IF(PI_For!C1266="","",PI_For!C1266)</f>
        <v/>
      </c>
    </row>
    <row r="1267" spans="2:19" ht="35.1" customHeight="1" thickTop="1" thickBot="1">
      <c r="B1267" s="76" t="str">
        <f t="shared" si="39"/>
        <v/>
      </c>
      <c r="C1267" s="35"/>
      <c r="D1267" s="12"/>
      <c r="E1267" s="12"/>
      <c r="F1267" s="82"/>
      <c r="G1267" s="36"/>
      <c r="H1267" s="33"/>
      <c r="I1267" s="12"/>
      <c r="J1267" s="67"/>
      <c r="K1267" s="43" t="str">
        <f>IFERROR(VLOOKUP(D1267,PG!$D$7:$N$1006,11,FALSE),"")</f>
        <v/>
      </c>
      <c r="L1267" s="42">
        <f t="shared" si="40"/>
        <v>0</v>
      </c>
      <c r="Q1267" s="2"/>
      <c r="R1267" s="2"/>
      <c r="S1267" s="2" t="str">
        <f>IF(PI_For!C1267="","",PI_For!C1267)</f>
        <v/>
      </c>
    </row>
    <row r="1268" spans="2:19" ht="35.1" customHeight="1" thickTop="1" thickBot="1">
      <c r="B1268" s="76" t="str">
        <f t="shared" si="39"/>
        <v/>
      </c>
      <c r="C1268" s="35"/>
      <c r="D1268" s="12"/>
      <c r="E1268" s="12"/>
      <c r="F1268" s="82"/>
      <c r="G1268" s="36"/>
      <c r="H1268" s="33"/>
      <c r="I1268" s="12"/>
      <c r="J1268" s="67"/>
      <c r="K1268" s="43" t="str">
        <f>IFERROR(VLOOKUP(D1268,PG!$D$7:$N$1006,11,FALSE),"")</f>
        <v/>
      </c>
      <c r="L1268" s="42">
        <f t="shared" si="40"/>
        <v>0</v>
      </c>
      <c r="Q1268" s="2"/>
      <c r="R1268" s="2"/>
      <c r="S1268" s="2" t="str">
        <f>IF(PI_For!C1268="","",PI_For!C1268)</f>
        <v/>
      </c>
    </row>
    <row r="1269" spans="2:19" ht="35.1" customHeight="1" thickTop="1" thickBot="1">
      <c r="B1269" s="76" t="str">
        <f t="shared" si="39"/>
        <v/>
      </c>
      <c r="C1269" s="35"/>
      <c r="D1269" s="12"/>
      <c r="E1269" s="12"/>
      <c r="F1269" s="82"/>
      <c r="G1269" s="36"/>
      <c r="H1269" s="33"/>
      <c r="I1269" s="12"/>
      <c r="J1269" s="67"/>
      <c r="K1269" s="43" t="str">
        <f>IFERROR(VLOOKUP(D1269,PG!$D$7:$N$1006,11,FALSE),"")</f>
        <v/>
      </c>
      <c r="L1269" s="42">
        <f t="shared" si="40"/>
        <v>0</v>
      </c>
      <c r="Q1269" s="2"/>
      <c r="R1269" s="2"/>
      <c r="S1269" s="2" t="str">
        <f>IF(PI_For!C1269="","",PI_For!C1269)</f>
        <v/>
      </c>
    </row>
    <row r="1270" spans="2:19" ht="35.1" customHeight="1" thickTop="1" thickBot="1">
      <c r="B1270" s="76" t="str">
        <f t="shared" si="39"/>
        <v/>
      </c>
      <c r="C1270" s="35"/>
      <c r="D1270" s="12"/>
      <c r="E1270" s="12"/>
      <c r="F1270" s="82"/>
      <c r="G1270" s="36"/>
      <c r="H1270" s="33"/>
      <c r="I1270" s="12"/>
      <c r="J1270" s="67"/>
      <c r="K1270" s="43" t="str">
        <f>IFERROR(VLOOKUP(D1270,PG!$D$7:$N$1006,11,FALSE),"")</f>
        <v/>
      </c>
      <c r="L1270" s="42">
        <f t="shared" si="40"/>
        <v>0</v>
      </c>
      <c r="Q1270" s="2"/>
      <c r="R1270" s="2"/>
      <c r="S1270" s="2" t="str">
        <f>IF(PI_For!C1270="","",PI_For!C1270)</f>
        <v/>
      </c>
    </row>
    <row r="1271" spans="2:19" ht="35.1" customHeight="1" thickTop="1" thickBot="1">
      <c r="B1271" s="76" t="str">
        <f t="shared" si="39"/>
        <v/>
      </c>
      <c r="C1271" s="35"/>
      <c r="D1271" s="12"/>
      <c r="E1271" s="12"/>
      <c r="F1271" s="82"/>
      <c r="G1271" s="36"/>
      <c r="H1271" s="33"/>
      <c r="I1271" s="12"/>
      <c r="J1271" s="67"/>
      <c r="K1271" s="43" t="str">
        <f>IFERROR(VLOOKUP(D1271,PG!$D$7:$N$1006,11,FALSE),"")</f>
        <v/>
      </c>
      <c r="L1271" s="42">
        <f t="shared" si="40"/>
        <v>0</v>
      </c>
      <c r="Q1271" s="2"/>
      <c r="R1271" s="2"/>
      <c r="S1271" s="2" t="str">
        <f>IF(PI_For!C1271="","",PI_For!C1271)</f>
        <v/>
      </c>
    </row>
    <row r="1272" spans="2:19" ht="35.1" customHeight="1" thickTop="1" thickBot="1">
      <c r="B1272" s="76" t="str">
        <f t="shared" si="39"/>
        <v/>
      </c>
      <c r="C1272" s="35"/>
      <c r="D1272" s="12"/>
      <c r="E1272" s="12"/>
      <c r="F1272" s="82"/>
      <c r="G1272" s="36"/>
      <c r="H1272" s="33"/>
      <c r="I1272" s="12"/>
      <c r="J1272" s="67"/>
      <c r="K1272" s="43" t="str">
        <f>IFERROR(VLOOKUP(D1272,PG!$D$7:$N$1006,11,FALSE),"")</f>
        <v/>
      </c>
      <c r="L1272" s="42">
        <f t="shared" si="40"/>
        <v>0</v>
      </c>
      <c r="Q1272" s="2"/>
      <c r="R1272" s="2"/>
      <c r="S1272" s="2" t="str">
        <f>IF(PI_For!C1272="","",PI_For!C1272)</f>
        <v/>
      </c>
    </row>
    <row r="1273" spans="2:19" ht="35.1" customHeight="1" thickTop="1" thickBot="1">
      <c r="B1273" s="76" t="str">
        <f t="shared" si="39"/>
        <v/>
      </c>
      <c r="C1273" s="35"/>
      <c r="D1273" s="12"/>
      <c r="E1273" s="12"/>
      <c r="F1273" s="82"/>
      <c r="G1273" s="36"/>
      <c r="H1273" s="33"/>
      <c r="I1273" s="12"/>
      <c r="J1273" s="67"/>
      <c r="K1273" s="43" t="str">
        <f>IFERROR(VLOOKUP(D1273,PG!$D$7:$N$1006,11,FALSE),"")</f>
        <v/>
      </c>
      <c r="L1273" s="42">
        <f t="shared" si="40"/>
        <v>0</v>
      </c>
      <c r="Q1273" s="2"/>
      <c r="R1273" s="2"/>
      <c r="S1273" s="2" t="str">
        <f>IF(PI_For!C1273="","",PI_For!C1273)</f>
        <v/>
      </c>
    </row>
    <row r="1274" spans="2:19" ht="35.1" customHeight="1" thickTop="1" thickBot="1">
      <c r="B1274" s="76" t="str">
        <f t="shared" si="39"/>
        <v/>
      </c>
      <c r="C1274" s="35"/>
      <c r="D1274" s="12"/>
      <c r="E1274" s="12"/>
      <c r="F1274" s="82"/>
      <c r="G1274" s="36"/>
      <c r="H1274" s="33"/>
      <c r="I1274" s="12"/>
      <c r="J1274" s="67"/>
      <c r="K1274" s="43" t="str">
        <f>IFERROR(VLOOKUP(D1274,PG!$D$7:$N$1006,11,FALSE),"")</f>
        <v/>
      </c>
      <c r="L1274" s="42">
        <f t="shared" si="40"/>
        <v>0</v>
      </c>
      <c r="Q1274" s="2"/>
      <c r="R1274" s="2"/>
      <c r="S1274" s="2" t="str">
        <f>IF(PI_For!C1274="","",PI_For!C1274)</f>
        <v/>
      </c>
    </row>
    <row r="1275" spans="2:19" ht="35.1" customHeight="1" thickTop="1" thickBot="1">
      <c r="B1275" s="76" t="str">
        <f t="shared" si="39"/>
        <v/>
      </c>
      <c r="C1275" s="35"/>
      <c r="D1275" s="12"/>
      <c r="E1275" s="12"/>
      <c r="F1275" s="82"/>
      <c r="G1275" s="36"/>
      <c r="H1275" s="33"/>
      <c r="I1275" s="12"/>
      <c r="J1275" s="67"/>
      <c r="K1275" s="43" t="str">
        <f>IFERROR(VLOOKUP(D1275,PG!$D$7:$N$1006,11,FALSE),"")</f>
        <v/>
      </c>
      <c r="L1275" s="42">
        <f t="shared" si="40"/>
        <v>0</v>
      </c>
      <c r="Q1275" s="2"/>
      <c r="R1275" s="2"/>
      <c r="S1275" s="2" t="str">
        <f>IF(PI_For!C1275="","",PI_For!C1275)</f>
        <v/>
      </c>
    </row>
    <row r="1276" spans="2:19" ht="35.1" customHeight="1" thickTop="1" thickBot="1">
      <c r="B1276" s="76" t="str">
        <f t="shared" si="39"/>
        <v/>
      </c>
      <c r="C1276" s="35"/>
      <c r="D1276" s="12"/>
      <c r="E1276" s="12"/>
      <c r="F1276" s="82"/>
      <c r="G1276" s="36"/>
      <c r="H1276" s="33"/>
      <c r="I1276" s="12"/>
      <c r="J1276" s="67"/>
      <c r="K1276" s="43" t="str">
        <f>IFERROR(VLOOKUP(D1276,PG!$D$7:$N$1006,11,FALSE),"")</f>
        <v/>
      </c>
      <c r="L1276" s="42">
        <f t="shared" si="40"/>
        <v>0</v>
      </c>
      <c r="Q1276" s="2"/>
      <c r="R1276" s="2"/>
      <c r="S1276" s="2" t="str">
        <f>IF(PI_For!C1276="","",PI_For!C1276)</f>
        <v/>
      </c>
    </row>
    <row r="1277" spans="2:19" ht="35.1" customHeight="1" thickTop="1" thickBot="1">
      <c r="B1277" s="76" t="str">
        <f t="shared" si="39"/>
        <v/>
      </c>
      <c r="C1277" s="35"/>
      <c r="D1277" s="12"/>
      <c r="E1277" s="12"/>
      <c r="F1277" s="82"/>
      <c r="G1277" s="36"/>
      <c r="H1277" s="33"/>
      <c r="I1277" s="12"/>
      <c r="J1277" s="67"/>
      <c r="K1277" s="43" t="str">
        <f>IFERROR(VLOOKUP(D1277,PG!$D$7:$N$1006,11,FALSE),"")</f>
        <v/>
      </c>
      <c r="L1277" s="42">
        <f t="shared" si="40"/>
        <v>0</v>
      </c>
      <c r="Q1277" s="2"/>
      <c r="R1277" s="2"/>
      <c r="S1277" s="2" t="str">
        <f>IF(PI_For!C1277="","",PI_For!C1277)</f>
        <v/>
      </c>
    </row>
    <row r="1278" spans="2:19" ht="35.1" customHeight="1" thickTop="1" thickBot="1">
      <c r="B1278" s="76" t="str">
        <f t="shared" si="39"/>
        <v/>
      </c>
      <c r="C1278" s="35"/>
      <c r="D1278" s="12"/>
      <c r="E1278" s="12"/>
      <c r="F1278" s="82"/>
      <c r="G1278" s="36"/>
      <c r="H1278" s="33"/>
      <c r="I1278" s="12"/>
      <c r="J1278" s="67"/>
      <c r="K1278" s="43" t="str">
        <f>IFERROR(VLOOKUP(D1278,PG!$D$7:$N$1006,11,FALSE),"")</f>
        <v/>
      </c>
      <c r="L1278" s="42">
        <f t="shared" si="40"/>
        <v>0</v>
      </c>
      <c r="Q1278" s="2"/>
      <c r="R1278" s="2"/>
      <c r="S1278" s="2" t="str">
        <f>IF(PI_For!C1278="","",PI_For!C1278)</f>
        <v/>
      </c>
    </row>
    <row r="1279" spans="2:19" ht="35.1" customHeight="1" thickTop="1" thickBot="1">
      <c r="B1279" s="76" t="str">
        <f t="shared" si="39"/>
        <v/>
      </c>
      <c r="C1279" s="35"/>
      <c r="D1279" s="12"/>
      <c r="E1279" s="12"/>
      <c r="F1279" s="82"/>
      <c r="G1279" s="36"/>
      <c r="H1279" s="33"/>
      <c r="I1279" s="12"/>
      <c r="J1279" s="67"/>
      <c r="K1279" s="43" t="str">
        <f>IFERROR(VLOOKUP(D1279,PG!$D$7:$N$1006,11,FALSE),"")</f>
        <v/>
      </c>
      <c r="L1279" s="42">
        <f t="shared" si="40"/>
        <v>0</v>
      </c>
      <c r="Q1279" s="2"/>
      <c r="R1279" s="2"/>
      <c r="S1279" s="2" t="str">
        <f>IF(PI_For!C1279="","",PI_For!C1279)</f>
        <v/>
      </c>
    </row>
    <row r="1280" spans="2:19" ht="35.1" customHeight="1" thickTop="1" thickBot="1">
      <c r="B1280" s="76" t="str">
        <f t="shared" si="39"/>
        <v/>
      </c>
      <c r="C1280" s="35"/>
      <c r="D1280" s="12"/>
      <c r="E1280" s="12"/>
      <c r="F1280" s="82"/>
      <c r="G1280" s="36"/>
      <c r="H1280" s="33"/>
      <c r="I1280" s="12"/>
      <c r="J1280" s="67"/>
      <c r="K1280" s="43" t="str">
        <f>IFERROR(VLOOKUP(D1280,PG!$D$7:$N$1006,11,FALSE),"")</f>
        <v/>
      </c>
      <c r="L1280" s="42">
        <f t="shared" si="40"/>
        <v>0</v>
      </c>
      <c r="Q1280" s="2"/>
      <c r="R1280" s="2"/>
      <c r="S1280" s="2" t="str">
        <f>IF(PI_For!C1280="","",PI_For!C1280)</f>
        <v/>
      </c>
    </row>
    <row r="1281" spans="2:19" ht="35.1" customHeight="1" thickTop="1" thickBot="1">
      <c r="B1281" s="76" t="str">
        <f t="shared" si="39"/>
        <v/>
      </c>
      <c r="C1281" s="35"/>
      <c r="D1281" s="12"/>
      <c r="E1281" s="12"/>
      <c r="F1281" s="82"/>
      <c r="G1281" s="36"/>
      <c r="H1281" s="33"/>
      <c r="I1281" s="12"/>
      <c r="J1281" s="67"/>
      <c r="K1281" s="43" t="str">
        <f>IFERROR(VLOOKUP(D1281,PG!$D$7:$N$1006,11,FALSE),"")</f>
        <v/>
      </c>
      <c r="L1281" s="42">
        <f t="shared" si="40"/>
        <v>0</v>
      </c>
      <c r="Q1281" s="2"/>
      <c r="R1281" s="2"/>
      <c r="S1281" s="2" t="str">
        <f>IF(PI_For!C1281="","",PI_For!C1281)</f>
        <v/>
      </c>
    </row>
    <row r="1282" spans="2:19" ht="35.1" customHeight="1" thickTop="1" thickBot="1">
      <c r="B1282" s="76" t="str">
        <f t="shared" si="39"/>
        <v/>
      </c>
      <c r="C1282" s="35"/>
      <c r="D1282" s="12"/>
      <c r="E1282" s="12"/>
      <c r="F1282" s="82"/>
      <c r="G1282" s="36"/>
      <c r="H1282" s="33"/>
      <c r="I1282" s="12"/>
      <c r="J1282" s="67"/>
      <c r="K1282" s="43" t="str">
        <f>IFERROR(VLOOKUP(D1282,PG!$D$7:$N$1006,11,FALSE),"")</f>
        <v/>
      </c>
      <c r="L1282" s="42">
        <f t="shared" si="40"/>
        <v>0</v>
      </c>
      <c r="Q1282" s="2"/>
      <c r="R1282" s="2"/>
      <c r="S1282" s="2" t="str">
        <f>IF(PI_For!C1282="","",PI_For!C1282)</f>
        <v/>
      </c>
    </row>
    <row r="1283" spans="2:19" ht="35.1" customHeight="1" thickTop="1" thickBot="1">
      <c r="B1283" s="76" t="str">
        <f t="shared" si="39"/>
        <v/>
      </c>
      <c r="C1283" s="35"/>
      <c r="D1283" s="12"/>
      <c r="E1283" s="12"/>
      <c r="F1283" s="82"/>
      <c r="G1283" s="36"/>
      <c r="H1283" s="33"/>
      <c r="I1283" s="12"/>
      <c r="J1283" s="67"/>
      <c r="K1283" s="43" t="str">
        <f>IFERROR(VLOOKUP(D1283,PG!$D$7:$N$1006,11,FALSE),"")</f>
        <v/>
      </c>
      <c r="L1283" s="42">
        <f t="shared" si="40"/>
        <v>0</v>
      </c>
      <c r="Q1283" s="2"/>
      <c r="R1283" s="2"/>
      <c r="S1283" s="2" t="str">
        <f>IF(PI_For!C1283="","",PI_For!C1283)</f>
        <v/>
      </c>
    </row>
    <row r="1284" spans="2:19" ht="35.1" customHeight="1" thickTop="1" thickBot="1">
      <c r="B1284" s="76" t="str">
        <f t="shared" si="39"/>
        <v/>
      </c>
      <c r="C1284" s="35"/>
      <c r="D1284" s="12"/>
      <c r="E1284" s="12"/>
      <c r="F1284" s="82"/>
      <c r="G1284" s="36"/>
      <c r="H1284" s="33"/>
      <c r="I1284" s="12"/>
      <c r="J1284" s="67"/>
      <c r="K1284" s="43" t="str">
        <f>IFERROR(VLOOKUP(D1284,PG!$D$7:$N$1006,11,FALSE),"")</f>
        <v/>
      </c>
      <c r="L1284" s="42">
        <f t="shared" si="40"/>
        <v>0</v>
      </c>
      <c r="Q1284" s="2"/>
      <c r="R1284" s="2"/>
      <c r="S1284" s="2" t="str">
        <f>IF(PI_For!C1284="","",PI_For!C1284)</f>
        <v/>
      </c>
    </row>
    <row r="1285" spans="2:19" ht="35.1" customHeight="1" thickTop="1" thickBot="1">
      <c r="B1285" s="76" t="str">
        <f t="shared" si="39"/>
        <v/>
      </c>
      <c r="C1285" s="35"/>
      <c r="D1285" s="12"/>
      <c r="E1285" s="12"/>
      <c r="F1285" s="82"/>
      <c r="G1285" s="36"/>
      <c r="H1285" s="33"/>
      <c r="I1285" s="12"/>
      <c r="J1285" s="67"/>
      <c r="K1285" s="43" t="str">
        <f>IFERROR(VLOOKUP(D1285,PG!$D$7:$N$1006,11,FALSE),"")</f>
        <v/>
      </c>
      <c r="L1285" s="42">
        <f t="shared" si="40"/>
        <v>0</v>
      </c>
      <c r="Q1285" s="2"/>
      <c r="R1285" s="2"/>
      <c r="S1285" s="2" t="str">
        <f>IF(PI_For!C1285="","",PI_For!C1285)</f>
        <v/>
      </c>
    </row>
    <row r="1286" spans="2:19" ht="35.1" customHeight="1" thickTop="1" thickBot="1">
      <c r="B1286" s="76" t="str">
        <f t="shared" si="39"/>
        <v/>
      </c>
      <c r="C1286" s="35"/>
      <c r="D1286" s="12"/>
      <c r="E1286" s="12"/>
      <c r="F1286" s="82"/>
      <c r="G1286" s="36"/>
      <c r="H1286" s="33"/>
      <c r="I1286" s="12"/>
      <c r="J1286" s="67"/>
      <c r="K1286" s="43" t="str">
        <f>IFERROR(VLOOKUP(D1286,PG!$D$7:$N$1006,11,FALSE),"")</f>
        <v/>
      </c>
      <c r="L1286" s="42">
        <f t="shared" si="40"/>
        <v>0</v>
      </c>
      <c r="Q1286" s="2"/>
      <c r="R1286" s="2"/>
      <c r="S1286" s="2" t="str">
        <f>IF(PI_For!C1286="","",PI_For!C1286)</f>
        <v/>
      </c>
    </row>
    <row r="1287" spans="2:19" ht="35.1" customHeight="1" thickTop="1" thickBot="1">
      <c r="B1287" s="76" t="str">
        <f t="shared" si="39"/>
        <v/>
      </c>
      <c r="C1287" s="35"/>
      <c r="D1287" s="12"/>
      <c r="E1287" s="12"/>
      <c r="F1287" s="82"/>
      <c r="G1287" s="36"/>
      <c r="H1287" s="33"/>
      <c r="I1287" s="12"/>
      <c r="J1287" s="67"/>
      <c r="K1287" s="43" t="str">
        <f>IFERROR(VLOOKUP(D1287,PG!$D$7:$N$1006,11,FALSE),"")</f>
        <v/>
      </c>
      <c r="L1287" s="42">
        <f t="shared" si="40"/>
        <v>0</v>
      </c>
      <c r="Q1287" s="2"/>
      <c r="R1287" s="2"/>
      <c r="S1287" s="2" t="str">
        <f>IF(PI_For!C1287="","",PI_For!C1287)</f>
        <v/>
      </c>
    </row>
    <row r="1288" spans="2:19" ht="35.1" customHeight="1" thickTop="1" thickBot="1">
      <c r="B1288" s="76" t="str">
        <f t="shared" ref="B1288:B1351" si="41">IF(C1288="","",MONTH(C1288))</f>
        <v/>
      </c>
      <c r="C1288" s="35"/>
      <c r="D1288" s="12"/>
      <c r="E1288" s="12"/>
      <c r="F1288" s="82"/>
      <c r="G1288" s="36"/>
      <c r="H1288" s="33"/>
      <c r="I1288" s="12"/>
      <c r="J1288" s="67"/>
      <c r="K1288" s="43" t="str">
        <f>IFERROR(VLOOKUP(D1288,PG!$D$7:$N$1006,11,FALSE),"")</f>
        <v/>
      </c>
      <c r="L1288" s="42">
        <f t="shared" si="40"/>
        <v>0</v>
      </c>
      <c r="Q1288" s="2"/>
      <c r="R1288" s="2"/>
      <c r="S1288" s="2" t="str">
        <f>IF(PI_For!C1288="","",PI_For!C1288)</f>
        <v/>
      </c>
    </row>
    <row r="1289" spans="2:19" ht="35.1" customHeight="1" thickTop="1" thickBot="1">
      <c r="B1289" s="76" t="str">
        <f t="shared" si="41"/>
        <v/>
      </c>
      <c r="C1289" s="35"/>
      <c r="D1289" s="12"/>
      <c r="E1289" s="12"/>
      <c r="F1289" s="82"/>
      <c r="G1289" s="36"/>
      <c r="H1289" s="33"/>
      <c r="I1289" s="12"/>
      <c r="J1289" s="67"/>
      <c r="K1289" s="43" t="str">
        <f>IFERROR(VLOOKUP(D1289,PG!$D$7:$N$1006,11,FALSE),"")</f>
        <v/>
      </c>
      <c r="L1289" s="42">
        <f t="shared" si="40"/>
        <v>0</v>
      </c>
      <c r="Q1289" s="2"/>
      <c r="R1289" s="2"/>
      <c r="S1289" s="2" t="str">
        <f>IF(PI_For!C1289="","",PI_For!C1289)</f>
        <v/>
      </c>
    </row>
    <row r="1290" spans="2:19" ht="35.1" customHeight="1" thickTop="1" thickBot="1">
      <c r="B1290" s="76" t="str">
        <f t="shared" si="41"/>
        <v/>
      </c>
      <c r="C1290" s="35"/>
      <c r="D1290" s="12"/>
      <c r="E1290" s="12"/>
      <c r="F1290" s="82"/>
      <c r="G1290" s="36"/>
      <c r="H1290" s="33"/>
      <c r="I1290" s="12"/>
      <c r="J1290" s="67"/>
      <c r="K1290" s="43" t="str">
        <f>IFERROR(VLOOKUP(D1290,PG!$D$7:$N$1006,11,FALSE),"")</f>
        <v/>
      </c>
      <c r="L1290" s="42">
        <f t="shared" si="40"/>
        <v>0</v>
      </c>
      <c r="Q1290" s="2"/>
      <c r="R1290" s="2"/>
      <c r="S1290" s="2" t="str">
        <f>IF(PI_For!C1290="","",PI_For!C1290)</f>
        <v/>
      </c>
    </row>
    <row r="1291" spans="2:19" ht="35.1" customHeight="1" thickTop="1" thickBot="1">
      <c r="B1291" s="76" t="str">
        <f t="shared" si="41"/>
        <v/>
      </c>
      <c r="C1291" s="35"/>
      <c r="D1291" s="12"/>
      <c r="E1291" s="12"/>
      <c r="F1291" s="82"/>
      <c r="G1291" s="36"/>
      <c r="H1291" s="33"/>
      <c r="I1291" s="12"/>
      <c r="J1291" s="67"/>
      <c r="K1291" s="43" t="str">
        <f>IFERROR(VLOOKUP(D1291,PG!$D$7:$N$1006,11,FALSE),"")</f>
        <v/>
      </c>
      <c r="L1291" s="42">
        <f t="shared" si="40"/>
        <v>0</v>
      </c>
      <c r="Q1291" s="2"/>
      <c r="R1291" s="2"/>
      <c r="S1291" s="2" t="str">
        <f>IF(PI_For!C1291="","",PI_For!C1291)</f>
        <v/>
      </c>
    </row>
    <row r="1292" spans="2:19" ht="35.1" customHeight="1" thickTop="1" thickBot="1">
      <c r="B1292" s="76" t="str">
        <f t="shared" si="41"/>
        <v/>
      </c>
      <c r="C1292" s="35"/>
      <c r="D1292" s="12"/>
      <c r="E1292" s="12"/>
      <c r="F1292" s="82"/>
      <c r="G1292" s="36"/>
      <c r="H1292" s="33"/>
      <c r="I1292" s="12"/>
      <c r="J1292" s="67"/>
      <c r="K1292" s="43" t="str">
        <f>IFERROR(VLOOKUP(D1292,PG!$D$7:$N$1006,11,FALSE),"")</f>
        <v/>
      </c>
      <c r="L1292" s="42">
        <f t="shared" si="40"/>
        <v>0</v>
      </c>
      <c r="Q1292" s="2"/>
      <c r="R1292" s="2"/>
      <c r="S1292" s="2" t="str">
        <f>IF(PI_For!C1292="","",PI_For!C1292)</f>
        <v/>
      </c>
    </row>
    <row r="1293" spans="2:19" ht="35.1" customHeight="1" thickTop="1" thickBot="1">
      <c r="B1293" s="76" t="str">
        <f t="shared" si="41"/>
        <v/>
      </c>
      <c r="C1293" s="35"/>
      <c r="D1293" s="12"/>
      <c r="E1293" s="12"/>
      <c r="F1293" s="82"/>
      <c r="G1293" s="36"/>
      <c r="H1293" s="33"/>
      <c r="I1293" s="12"/>
      <c r="J1293" s="67"/>
      <c r="K1293" s="43" t="str">
        <f>IFERROR(VLOOKUP(D1293,PG!$D$7:$N$1006,11,FALSE),"")</f>
        <v/>
      </c>
      <c r="L1293" s="42">
        <f t="shared" si="40"/>
        <v>0</v>
      </c>
      <c r="Q1293" s="2"/>
      <c r="R1293" s="2"/>
      <c r="S1293" s="2" t="str">
        <f>IF(PI_For!C1293="","",PI_For!C1293)</f>
        <v/>
      </c>
    </row>
    <row r="1294" spans="2:19" ht="35.1" customHeight="1" thickTop="1" thickBot="1">
      <c r="B1294" s="76" t="str">
        <f t="shared" si="41"/>
        <v/>
      </c>
      <c r="C1294" s="35"/>
      <c r="D1294" s="12"/>
      <c r="E1294" s="12"/>
      <c r="F1294" s="82"/>
      <c r="G1294" s="36"/>
      <c r="H1294" s="33"/>
      <c r="I1294" s="12"/>
      <c r="J1294" s="67"/>
      <c r="K1294" s="43" t="str">
        <f>IFERROR(VLOOKUP(D1294,PG!$D$7:$N$1006,11,FALSE),"")</f>
        <v/>
      </c>
      <c r="L1294" s="42">
        <f t="shared" si="40"/>
        <v>0</v>
      </c>
      <c r="Q1294" s="2"/>
      <c r="R1294" s="2"/>
      <c r="S1294" s="2" t="str">
        <f>IF(PI_For!C1294="","",PI_For!C1294)</f>
        <v/>
      </c>
    </row>
    <row r="1295" spans="2:19" ht="35.1" customHeight="1" thickTop="1" thickBot="1">
      <c r="B1295" s="76" t="str">
        <f t="shared" si="41"/>
        <v/>
      </c>
      <c r="C1295" s="35"/>
      <c r="D1295" s="12"/>
      <c r="E1295" s="12"/>
      <c r="F1295" s="82"/>
      <c r="G1295" s="36"/>
      <c r="H1295" s="33"/>
      <c r="I1295" s="12"/>
      <c r="J1295" s="67"/>
      <c r="K1295" s="43" t="str">
        <f>IFERROR(VLOOKUP(D1295,PG!$D$7:$N$1006,11,FALSE),"")</f>
        <v/>
      </c>
      <c r="L1295" s="42">
        <f t="shared" si="40"/>
        <v>0</v>
      </c>
      <c r="Q1295" s="2"/>
      <c r="R1295" s="2"/>
      <c r="S1295" s="2" t="str">
        <f>IF(PI_For!C1295="","",PI_For!C1295)</f>
        <v/>
      </c>
    </row>
    <row r="1296" spans="2:19" ht="35.1" customHeight="1" thickTop="1" thickBot="1">
      <c r="B1296" s="76" t="str">
        <f t="shared" si="41"/>
        <v/>
      </c>
      <c r="C1296" s="35"/>
      <c r="D1296" s="12"/>
      <c r="E1296" s="12"/>
      <c r="F1296" s="82"/>
      <c r="G1296" s="36"/>
      <c r="H1296" s="33"/>
      <c r="I1296" s="12"/>
      <c r="J1296" s="67"/>
      <c r="K1296" s="43" t="str">
        <f>IFERROR(VLOOKUP(D1296,PG!$D$7:$N$1006,11,FALSE),"")</f>
        <v/>
      </c>
      <c r="L1296" s="42">
        <f t="shared" si="40"/>
        <v>0</v>
      </c>
      <c r="Q1296" s="2"/>
      <c r="R1296" s="2"/>
      <c r="S1296" s="2" t="str">
        <f>IF(PI_For!C1296="","",PI_For!C1296)</f>
        <v/>
      </c>
    </row>
    <row r="1297" spans="2:19" ht="35.1" customHeight="1" thickTop="1" thickBot="1">
      <c r="B1297" s="76" t="str">
        <f t="shared" si="41"/>
        <v/>
      </c>
      <c r="C1297" s="35"/>
      <c r="D1297" s="12"/>
      <c r="E1297" s="12"/>
      <c r="F1297" s="82"/>
      <c r="G1297" s="36"/>
      <c r="H1297" s="33"/>
      <c r="I1297" s="12"/>
      <c r="J1297" s="67"/>
      <c r="K1297" s="43" t="str">
        <f>IFERROR(VLOOKUP(D1297,PG!$D$7:$N$1006,11,FALSE),"")</f>
        <v/>
      </c>
      <c r="L1297" s="42">
        <f t="shared" si="40"/>
        <v>0</v>
      </c>
      <c r="Q1297" s="2"/>
      <c r="R1297" s="2"/>
      <c r="S1297" s="2" t="str">
        <f>IF(PI_For!C1297="","",PI_For!C1297)</f>
        <v/>
      </c>
    </row>
    <row r="1298" spans="2:19" ht="35.1" customHeight="1" thickTop="1" thickBot="1">
      <c r="B1298" s="76" t="str">
        <f t="shared" si="41"/>
        <v/>
      </c>
      <c r="C1298" s="35"/>
      <c r="D1298" s="12"/>
      <c r="E1298" s="12"/>
      <c r="F1298" s="82"/>
      <c r="G1298" s="36"/>
      <c r="H1298" s="33"/>
      <c r="I1298" s="12"/>
      <c r="J1298" s="67"/>
      <c r="K1298" s="43" t="str">
        <f>IFERROR(VLOOKUP(D1298,PG!$D$7:$N$1006,11,FALSE),"")</f>
        <v/>
      </c>
      <c r="L1298" s="42">
        <f t="shared" ref="L1298:L1361" si="42">IFERROR(G1298*H1298,0)</f>
        <v>0</v>
      </c>
      <c r="Q1298" s="2"/>
      <c r="R1298" s="2"/>
      <c r="S1298" s="2" t="str">
        <f>IF(PI_For!C1298="","",PI_For!C1298)</f>
        <v/>
      </c>
    </row>
    <row r="1299" spans="2:19" ht="35.1" customHeight="1" thickTop="1" thickBot="1">
      <c r="B1299" s="76" t="str">
        <f t="shared" si="41"/>
        <v/>
      </c>
      <c r="C1299" s="35"/>
      <c r="D1299" s="12"/>
      <c r="E1299" s="12"/>
      <c r="F1299" s="82"/>
      <c r="G1299" s="36"/>
      <c r="H1299" s="33"/>
      <c r="I1299" s="12"/>
      <c r="J1299" s="67"/>
      <c r="K1299" s="43" t="str">
        <f>IFERROR(VLOOKUP(D1299,PG!$D$7:$N$1006,11,FALSE),"")</f>
        <v/>
      </c>
      <c r="L1299" s="42">
        <f t="shared" si="42"/>
        <v>0</v>
      </c>
      <c r="Q1299" s="2"/>
      <c r="R1299" s="2"/>
      <c r="S1299" s="2" t="str">
        <f>IF(PI_For!C1299="","",PI_For!C1299)</f>
        <v/>
      </c>
    </row>
    <row r="1300" spans="2:19" ht="35.1" customHeight="1" thickTop="1" thickBot="1">
      <c r="B1300" s="76" t="str">
        <f t="shared" si="41"/>
        <v/>
      </c>
      <c r="C1300" s="35"/>
      <c r="D1300" s="12"/>
      <c r="E1300" s="12"/>
      <c r="F1300" s="82"/>
      <c r="G1300" s="36"/>
      <c r="H1300" s="33"/>
      <c r="I1300" s="12"/>
      <c r="J1300" s="67"/>
      <c r="K1300" s="43" t="str">
        <f>IFERROR(VLOOKUP(D1300,PG!$D$7:$N$1006,11,FALSE),"")</f>
        <v/>
      </c>
      <c r="L1300" s="42">
        <f t="shared" si="42"/>
        <v>0</v>
      </c>
      <c r="Q1300" s="2"/>
      <c r="R1300" s="2"/>
      <c r="S1300" s="2" t="str">
        <f>IF(PI_For!C1300="","",PI_For!C1300)</f>
        <v/>
      </c>
    </row>
    <row r="1301" spans="2:19" ht="35.1" customHeight="1" thickTop="1" thickBot="1">
      <c r="B1301" s="76" t="str">
        <f t="shared" si="41"/>
        <v/>
      </c>
      <c r="C1301" s="35"/>
      <c r="D1301" s="12"/>
      <c r="E1301" s="12"/>
      <c r="F1301" s="82"/>
      <c r="G1301" s="36"/>
      <c r="H1301" s="33"/>
      <c r="I1301" s="12"/>
      <c r="J1301" s="67"/>
      <c r="K1301" s="43" t="str">
        <f>IFERROR(VLOOKUP(D1301,PG!$D$7:$N$1006,11,FALSE),"")</f>
        <v/>
      </c>
      <c r="L1301" s="42">
        <f t="shared" si="42"/>
        <v>0</v>
      </c>
      <c r="Q1301" s="2"/>
      <c r="R1301" s="2"/>
      <c r="S1301" s="2" t="str">
        <f>IF(PI_For!C1301="","",PI_For!C1301)</f>
        <v/>
      </c>
    </row>
    <row r="1302" spans="2:19" ht="35.1" customHeight="1" thickTop="1" thickBot="1">
      <c r="B1302" s="76" t="str">
        <f t="shared" si="41"/>
        <v/>
      </c>
      <c r="C1302" s="35"/>
      <c r="D1302" s="12"/>
      <c r="E1302" s="12"/>
      <c r="F1302" s="82"/>
      <c r="G1302" s="36"/>
      <c r="H1302" s="33"/>
      <c r="I1302" s="12"/>
      <c r="J1302" s="67"/>
      <c r="K1302" s="43" t="str">
        <f>IFERROR(VLOOKUP(D1302,PG!$D$7:$N$1006,11,FALSE),"")</f>
        <v/>
      </c>
      <c r="L1302" s="42">
        <f t="shared" si="42"/>
        <v>0</v>
      </c>
      <c r="Q1302" s="2"/>
      <c r="R1302" s="2"/>
      <c r="S1302" s="2" t="str">
        <f>IF(PI_For!C1302="","",PI_For!C1302)</f>
        <v/>
      </c>
    </row>
    <row r="1303" spans="2:19" ht="35.1" customHeight="1" thickTop="1" thickBot="1">
      <c r="B1303" s="76" t="str">
        <f t="shared" si="41"/>
        <v/>
      </c>
      <c r="C1303" s="35"/>
      <c r="D1303" s="12"/>
      <c r="E1303" s="12"/>
      <c r="F1303" s="82"/>
      <c r="G1303" s="36"/>
      <c r="H1303" s="33"/>
      <c r="I1303" s="12"/>
      <c r="J1303" s="67"/>
      <c r="K1303" s="43" t="str">
        <f>IFERROR(VLOOKUP(D1303,PG!$D$7:$N$1006,11,FALSE),"")</f>
        <v/>
      </c>
      <c r="L1303" s="42">
        <f t="shared" si="42"/>
        <v>0</v>
      </c>
      <c r="Q1303" s="2"/>
      <c r="R1303" s="2"/>
      <c r="S1303" s="2" t="str">
        <f>IF(PI_For!C1303="","",PI_For!C1303)</f>
        <v/>
      </c>
    </row>
    <row r="1304" spans="2:19" ht="35.1" customHeight="1" thickTop="1" thickBot="1">
      <c r="B1304" s="76" t="str">
        <f t="shared" si="41"/>
        <v/>
      </c>
      <c r="C1304" s="35"/>
      <c r="D1304" s="12"/>
      <c r="E1304" s="12"/>
      <c r="F1304" s="82"/>
      <c r="G1304" s="36"/>
      <c r="H1304" s="33"/>
      <c r="I1304" s="12"/>
      <c r="J1304" s="67"/>
      <c r="K1304" s="43" t="str">
        <f>IFERROR(VLOOKUP(D1304,PG!$D$7:$N$1006,11,FALSE),"")</f>
        <v/>
      </c>
      <c r="L1304" s="42">
        <f t="shared" si="42"/>
        <v>0</v>
      </c>
      <c r="Q1304" s="2"/>
      <c r="R1304" s="2"/>
      <c r="S1304" s="2" t="str">
        <f>IF(PI_For!C1304="","",PI_For!C1304)</f>
        <v/>
      </c>
    </row>
    <row r="1305" spans="2:19" ht="35.1" customHeight="1" thickTop="1" thickBot="1">
      <c r="B1305" s="76" t="str">
        <f t="shared" si="41"/>
        <v/>
      </c>
      <c r="C1305" s="35"/>
      <c r="D1305" s="12"/>
      <c r="E1305" s="12"/>
      <c r="F1305" s="82"/>
      <c r="G1305" s="36"/>
      <c r="H1305" s="33"/>
      <c r="I1305" s="12"/>
      <c r="J1305" s="67"/>
      <c r="K1305" s="43" t="str">
        <f>IFERROR(VLOOKUP(D1305,PG!$D$7:$N$1006,11,FALSE),"")</f>
        <v/>
      </c>
      <c r="L1305" s="42">
        <f t="shared" si="42"/>
        <v>0</v>
      </c>
      <c r="Q1305" s="2"/>
      <c r="R1305" s="2"/>
      <c r="S1305" s="2" t="str">
        <f>IF(PI_For!C1305="","",PI_For!C1305)</f>
        <v/>
      </c>
    </row>
    <row r="1306" spans="2:19" ht="35.1" customHeight="1" thickTop="1" thickBot="1">
      <c r="B1306" s="76" t="str">
        <f t="shared" si="41"/>
        <v/>
      </c>
      <c r="C1306" s="35"/>
      <c r="D1306" s="12"/>
      <c r="E1306" s="12"/>
      <c r="F1306" s="82"/>
      <c r="G1306" s="36"/>
      <c r="H1306" s="33"/>
      <c r="I1306" s="12"/>
      <c r="J1306" s="67"/>
      <c r="K1306" s="43" t="str">
        <f>IFERROR(VLOOKUP(D1306,PG!$D$7:$N$1006,11,FALSE),"")</f>
        <v/>
      </c>
      <c r="L1306" s="42">
        <f t="shared" si="42"/>
        <v>0</v>
      </c>
      <c r="Q1306" s="2"/>
      <c r="R1306" s="2"/>
      <c r="S1306" s="2" t="str">
        <f>IF(PI_For!C1306="","",PI_For!C1306)</f>
        <v/>
      </c>
    </row>
    <row r="1307" spans="2:19" ht="35.1" customHeight="1" thickTop="1" thickBot="1">
      <c r="B1307" s="76" t="str">
        <f t="shared" si="41"/>
        <v/>
      </c>
      <c r="C1307" s="35"/>
      <c r="D1307" s="12"/>
      <c r="E1307" s="12"/>
      <c r="F1307" s="82"/>
      <c r="G1307" s="36"/>
      <c r="H1307" s="33"/>
      <c r="I1307" s="12"/>
      <c r="J1307" s="67"/>
      <c r="K1307" s="43" t="str">
        <f>IFERROR(VLOOKUP(D1307,PG!$D$7:$N$1006,11,FALSE),"")</f>
        <v/>
      </c>
      <c r="L1307" s="42">
        <f t="shared" si="42"/>
        <v>0</v>
      </c>
      <c r="Q1307" s="2"/>
      <c r="R1307" s="2"/>
      <c r="S1307" s="2" t="str">
        <f>IF(PI_For!C1307="","",PI_For!C1307)</f>
        <v/>
      </c>
    </row>
    <row r="1308" spans="2:19" ht="35.1" customHeight="1" thickTop="1" thickBot="1">
      <c r="B1308" s="76" t="str">
        <f t="shared" si="41"/>
        <v/>
      </c>
      <c r="C1308" s="35"/>
      <c r="D1308" s="12"/>
      <c r="E1308" s="12"/>
      <c r="F1308" s="82"/>
      <c r="G1308" s="36"/>
      <c r="H1308" s="33"/>
      <c r="I1308" s="12"/>
      <c r="J1308" s="67"/>
      <c r="K1308" s="43" t="str">
        <f>IFERROR(VLOOKUP(D1308,PG!$D$7:$N$1006,11,FALSE),"")</f>
        <v/>
      </c>
      <c r="L1308" s="42">
        <f t="shared" si="42"/>
        <v>0</v>
      </c>
      <c r="Q1308" s="2"/>
      <c r="R1308" s="2"/>
      <c r="S1308" s="2" t="str">
        <f>IF(PI_For!C1308="","",PI_For!C1308)</f>
        <v/>
      </c>
    </row>
    <row r="1309" spans="2:19" ht="35.1" customHeight="1" thickTop="1" thickBot="1">
      <c r="B1309" s="76" t="str">
        <f t="shared" si="41"/>
        <v/>
      </c>
      <c r="C1309" s="35"/>
      <c r="D1309" s="12"/>
      <c r="E1309" s="12"/>
      <c r="F1309" s="82"/>
      <c r="G1309" s="36"/>
      <c r="H1309" s="33"/>
      <c r="I1309" s="12"/>
      <c r="J1309" s="67"/>
      <c r="K1309" s="43" t="str">
        <f>IFERROR(VLOOKUP(D1309,PG!$D$7:$N$1006,11,FALSE),"")</f>
        <v/>
      </c>
      <c r="L1309" s="42">
        <f t="shared" si="42"/>
        <v>0</v>
      </c>
      <c r="Q1309" s="2"/>
      <c r="R1309" s="2"/>
      <c r="S1309" s="2" t="str">
        <f>IF(PI_For!C1309="","",PI_For!C1309)</f>
        <v/>
      </c>
    </row>
    <row r="1310" spans="2:19" ht="35.1" customHeight="1" thickTop="1" thickBot="1">
      <c r="B1310" s="76" t="str">
        <f t="shared" si="41"/>
        <v/>
      </c>
      <c r="C1310" s="35"/>
      <c r="D1310" s="12"/>
      <c r="E1310" s="12"/>
      <c r="F1310" s="82"/>
      <c r="G1310" s="36"/>
      <c r="H1310" s="33"/>
      <c r="I1310" s="12"/>
      <c r="J1310" s="67"/>
      <c r="K1310" s="43" t="str">
        <f>IFERROR(VLOOKUP(D1310,PG!$D$7:$N$1006,11,FALSE),"")</f>
        <v/>
      </c>
      <c r="L1310" s="42">
        <f t="shared" si="42"/>
        <v>0</v>
      </c>
      <c r="Q1310" s="2"/>
      <c r="R1310" s="2"/>
      <c r="S1310" s="2" t="str">
        <f>IF(PI_For!C1310="","",PI_For!C1310)</f>
        <v/>
      </c>
    </row>
    <row r="1311" spans="2:19" ht="35.1" customHeight="1" thickTop="1" thickBot="1">
      <c r="B1311" s="76" t="str">
        <f t="shared" si="41"/>
        <v/>
      </c>
      <c r="C1311" s="35"/>
      <c r="D1311" s="12"/>
      <c r="E1311" s="12"/>
      <c r="F1311" s="82"/>
      <c r="G1311" s="36"/>
      <c r="H1311" s="33"/>
      <c r="I1311" s="12"/>
      <c r="J1311" s="67"/>
      <c r="K1311" s="43" t="str">
        <f>IFERROR(VLOOKUP(D1311,PG!$D$7:$N$1006,11,FALSE),"")</f>
        <v/>
      </c>
      <c r="L1311" s="42">
        <f t="shared" si="42"/>
        <v>0</v>
      </c>
      <c r="Q1311" s="2"/>
      <c r="R1311" s="2"/>
      <c r="S1311" s="2" t="str">
        <f>IF(PI_For!C1311="","",PI_For!C1311)</f>
        <v/>
      </c>
    </row>
    <row r="1312" spans="2:19" ht="35.1" customHeight="1" thickTop="1" thickBot="1">
      <c r="B1312" s="76" t="str">
        <f t="shared" si="41"/>
        <v/>
      </c>
      <c r="C1312" s="35"/>
      <c r="D1312" s="12"/>
      <c r="E1312" s="12"/>
      <c r="F1312" s="82"/>
      <c r="G1312" s="36"/>
      <c r="H1312" s="33"/>
      <c r="I1312" s="12"/>
      <c r="J1312" s="67"/>
      <c r="K1312" s="43" t="str">
        <f>IFERROR(VLOOKUP(D1312,PG!$D$7:$N$1006,11,FALSE),"")</f>
        <v/>
      </c>
      <c r="L1312" s="42">
        <f t="shared" si="42"/>
        <v>0</v>
      </c>
      <c r="Q1312" s="2"/>
      <c r="R1312" s="2"/>
      <c r="S1312" s="2" t="str">
        <f>IF(PI_For!C1312="","",PI_For!C1312)</f>
        <v/>
      </c>
    </row>
    <row r="1313" spans="2:19" ht="35.1" customHeight="1" thickTop="1" thickBot="1">
      <c r="B1313" s="76" t="str">
        <f t="shared" si="41"/>
        <v/>
      </c>
      <c r="C1313" s="35"/>
      <c r="D1313" s="12"/>
      <c r="E1313" s="12"/>
      <c r="F1313" s="82"/>
      <c r="G1313" s="36"/>
      <c r="H1313" s="33"/>
      <c r="I1313" s="12"/>
      <c r="J1313" s="67"/>
      <c r="K1313" s="43" t="str">
        <f>IFERROR(VLOOKUP(D1313,PG!$D$7:$N$1006,11,FALSE),"")</f>
        <v/>
      </c>
      <c r="L1313" s="42">
        <f t="shared" si="42"/>
        <v>0</v>
      </c>
      <c r="Q1313" s="2"/>
      <c r="R1313" s="2"/>
      <c r="S1313" s="2" t="str">
        <f>IF(PI_For!C1313="","",PI_For!C1313)</f>
        <v/>
      </c>
    </row>
    <row r="1314" spans="2:19" ht="35.1" customHeight="1" thickTop="1" thickBot="1">
      <c r="B1314" s="76" t="str">
        <f t="shared" si="41"/>
        <v/>
      </c>
      <c r="C1314" s="35"/>
      <c r="D1314" s="12"/>
      <c r="E1314" s="12"/>
      <c r="F1314" s="82"/>
      <c r="G1314" s="36"/>
      <c r="H1314" s="33"/>
      <c r="I1314" s="12"/>
      <c r="J1314" s="67"/>
      <c r="K1314" s="43" t="str">
        <f>IFERROR(VLOOKUP(D1314,PG!$D$7:$N$1006,11,FALSE),"")</f>
        <v/>
      </c>
      <c r="L1314" s="42">
        <f t="shared" si="42"/>
        <v>0</v>
      </c>
      <c r="Q1314" s="2"/>
      <c r="R1314" s="2"/>
      <c r="S1314" s="2" t="str">
        <f>IF(PI_For!C1314="","",PI_For!C1314)</f>
        <v/>
      </c>
    </row>
    <row r="1315" spans="2:19" ht="35.1" customHeight="1" thickTop="1" thickBot="1">
      <c r="B1315" s="76" t="str">
        <f t="shared" si="41"/>
        <v/>
      </c>
      <c r="C1315" s="35"/>
      <c r="D1315" s="12"/>
      <c r="E1315" s="12"/>
      <c r="F1315" s="82"/>
      <c r="G1315" s="36"/>
      <c r="H1315" s="33"/>
      <c r="I1315" s="12"/>
      <c r="J1315" s="67"/>
      <c r="K1315" s="43" t="str">
        <f>IFERROR(VLOOKUP(D1315,PG!$D$7:$N$1006,11,FALSE),"")</f>
        <v/>
      </c>
      <c r="L1315" s="42">
        <f t="shared" si="42"/>
        <v>0</v>
      </c>
      <c r="Q1315" s="2"/>
      <c r="R1315" s="2"/>
      <c r="S1315" s="2" t="str">
        <f>IF(PI_For!C1315="","",PI_For!C1315)</f>
        <v/>
      </c>
    </row>
    <row r="1316" spans="2:19" ht="35.1" customHeight="1" thickTop="1" thickBot="1">
      <c r="B1316" s="76" t="str">
        <f t="shared" si="41"/>
        <v/>
      </c>
      <c r="C1316" s="35"/>
      <c r="D1316" s="12"/>
      <c r="E1316" s="12"/>
      <c r="F1316" s="82"/>
      <c r="G1316" s="36"/>
      <c r="H1316" s="33"/>
      <c r="I1316" s="12"/>
      <c r="J1316" s="67"/>
      <c r="K1316" s="43" t="str">
        <f>IFERROR(VLOOKUP(D1316,PG!$D$7:$N$1006,11,FALSE),"")</f>
        <v/>
      </c>
      <c r="L1316" s="42">
        <f t="shared" si="42"/>
        <v>0</v>
      </c>
      <c r="Q1316" s="2"/>
      <c r="R1316" s="2"/>
      <c r="S1316" s="2" t="str">
        <f>IF(PI_For!C1316="","",PI_For!C1316)</f>
        <v/>
      </c>
    </row>
    <row r="1317" spans="2:19" ht="35.1" customHeight="1" thickTop="1" thickBot="1">
      <c r="B1317" s="76" t="str">
        <f t="shared" si="41"/>
        <v/>
      </c>
      <c r="C1317" s="35"/>
      <c r="D1317" s="12"/>
      <c r="E1317" s="12"/>
      <c r="F1317" s="82"/>
      <c r="G1317" s="36"/>
      <c r="H1317" s="33"/>
      <c r="I1317" s="12"/>
      <c r="J1317" s="67"/>
      <c r="K1317" s="43" t="str">
        <f>IFERROR(VLOOKUP(D1317,PG!$D$7:$N$1006,11,FALSE),"")</f>
        <v/>
      </c>
      <c r="L1317" s="42">
        <f t="shared" si="42"/>
        <v>0</v>
      </c>
      <c r="Q1317" s="2"/>
      <c r="R1317" s="2"/>
      <c r="S1317" s="2" t="str">
        <f>IF(PI_For!C1317="","",PI_For!C1317)</f>
        <v/>
      </c>
    </row>
    <row r="1318" spans="2:19" ht="35.1" customHeight="1" thickTop="1" thickBot="1">
      <c r="B1318" s="76" t="str">
        <f t="shared" si="41"/>
        <v/>
      </c>
      <c r="C1318" s="35"/>
      <c r="D1318" s="12"/>
      <c r="E1318" s="12"/>
      <c r="F1318" s="82"/>
      <c r="G1318" s="36"/>
      <c r="H1318" s="33"/>
      <c r="I1318" s="12"/>
      <c r="J1318" s="67"/>
      <c r="K1318" s="43" t="str">
        <f>IFERROR(VLOOKUP(D1318,PG!$D$7:$N$1006,11,FALSE),"")</f>
        <v/>
      </c>
      <c r="L1318" s="42">
        <f t="shared" si="42"/>
        <v>0</v>
      </c>
      <c r="Q1318" s="2"/>
      <c r="R1318" s="2"/>
      <c r="S1318" s="2" t="str">
        <f>IF(PI_For!C1318="","",PI_For!C1318)</f>
        <v/>
      </c>
    </row>
    <row r="1319" spans="2:19" ht="35.1" customHeight="1" thickTop="1" thickBot="1">
      <c r="B1319" s="76" t="str">
        <f t="shared" si="41"/>
        <v/>
      </c>
      <c r="C1319" s="35"/>
      <c r="D1319" s="12"/>
      <c r="E1319" s="12"/>
      <c r="F1319" s="82"/>
      <c r="G1319" s="36"/>
      <c r="H1319" s="33"/>
      <c r="I1319" s="12"/>
      <c r="J1319" s="67"/>
      <c r="K1319" s="43" t="str">
        <f>IFERROR(VLOOKUP(D1319,PG!$D$7:$N$1006,11,FALSE),"")</f>
        <v/>
      </c>
      <c r="L1319" s="42">
        <f t="shared" si="42"/>
        <v>0</v>
      </c>
      <c r="Q1319" s="2"/>
      <c r="R1319" s="2"/>
      <c r="S1319" s="2" t="str">
        <f>IF(PI_For!C1319="","",PI_For!C1319)</f>
        <v/>
      </c>
    </row>
    <row r="1320" spans="2:19" ht="35.1" customHeight="1" thickTop="1" thickBot="1">
      <c r="B1320" s="76" t="str">
        <f t="shared" si="41"/>
        <v/>
      </c>
      <c r="C1320" s="35"/>
      <c r="D1320" s="12"/>
      <c r="E1320" s="12"/>
      <c r="F1320" s="82"/>
      <c r="G1320" s="36"/>
      <c r="H1320" s="33"/>
      <c r="I1320" s="12"/>
      <c r="J1320" s="67"/>
      <c r="K1320" s="43" t="str">
        <f>IFERROR(VLOOKUP(D1320,PG!$D$7:$N$1006,11,FALSE),"")</f>
        <v/>
      </c>
      <c r="L1320" s="42">
        <f t="shared" si="42"/>
        <v>0</v>
      </c>
      <c r="Q1320" s="2"/>
      <c r="R1320" s="2"/>
      <c r="S1320" s="2" t="str">
        <f>IF(PI_For!C1320="","",PI_For!C1320)</f>
        <v/>
      </c>
    </row>
    <row r="1321" spans="2:19" ht="35.1" customHeight="1" thickTop="1" thickBot="1">
      <c r="B1321" s="76" t="str">
        <f t="shared" si="41"/>
        <v/>
      </c>
      <c r="C1321" s="35"/>
      <c r="D1321" s="12"/>
      <c r="E1321" s="12"/>
      <c r="F1321" s="82"/>
      <c r="G1321" s="36"/>
      <c r="H1321" s="33"/>
      <c r="I1321" s="12"/>
      <c r="J1321" s="67"/>
      <c r="K1321" s="43" t="str">
        <f>IFERROR(VLOOKUP(D1321,PG!$D$7:$N$1006,11,FALSE),"")</f>
        <v/>
      </c>
      <c r="L1321" s="42">
        <f t="shared" si="42"/>
        <v>0</v>
      </c>
      <c r="Q1321" s="2"/>
      <c r="R1321" s="2"/>
      <c r="S1321" s="2" t="str">
        <f>IF(PI_For!C1321="","",PI_For!C1321)</f>
        <v/>
      </c>
    </row>
    <row r="1322" spans="2:19" ht="35.1" customHeight="1" thickTop="1" thickBot="1">
      <c r="B1322" s="76" t="str">
        <f t="shared" si="41"/>
        <v/>
      </c>
      <c r="C1322" s="35"/>
      <c r="D1322" s="12"/>
      <c r="E1322" s="12"/>
      <c r="F1322" s="82"/>
      <c r="G1322" s="36"/>
      <c r="H1322" s="33"/>
      <c r="I1322" s="12"/>
      <c r="J1322" s="67"/>
      <c r="K1322" s="43" t="str">
        <f>IFERROR(VLOOKUP(D1322,PG!$D$7:$N$1006,11,FALSE),"")</f>
        <v/>
      </c>
      <c r="L1322" s="42">
        <f t="shared" si="42"/>
        <v>0</v>
      </c>
      <c r="Q1322" s="2"/>
      <c r="R1322" s="2"/>
      <c r="S1322" s="2" t="str">
        <f>IF(PI_For!C1322="","",PI_For!C1322)</f>
        <v/>
      </c>
    </row>
    <row r="1323" spans="2:19" ht="35.1" customHeight="1" thickTop="1" thickBot="1">
      <c r="B1323" s="76" t="str">
        <f t="shared" si="41"/>
        <v/>
      </c>
      <c r="C1323" s="35"/>
      <c r="D1323" s="12"/>
      <c r="E1323" s="12"/>
      <c r="F1323" s="82"/>
      <c r="G1323" s="36"/>
      <c r="H1323" s="33"/>
      <c r="I1323" s="12"/>
      <c r="J1323" s="67"/>
      <c r="K1323" s="43" t="str">
        <f>IFERROR(VLOOKUP(D1323,PG!$D$7:$N$1006,11,FALSE),"")</f>
        <v/>
      </c>
      <c r="L1323" s="42">
        <f t="shared" si="42"/>
        <v>0</v>
      </c>
      <c r="Q1323" s="2"/>
      <c r="R1323" s="2"/>
      <c r="S1323" s="2" t="str">
        <f>IF(PI_For!C1323="","",PI_For!C1323)</f>
        <v/>
      </c>
    </row>
    <row r="1324" spans="2:19" ht="35.1" customHeight="1" thickTop="1" thickBot="1">
      <c r="B1324" s="76" t="str">
        <f t="shared" si="41"/>
        <v/>
      </c>
      <c r="C1324" s="35"/>
      <c r="D1324" s="12"/>
      <c r="E1324" s="12"/>
      <c r="F1324" s="82"/>
      <c r="G1324" s="36"/>
      <c r="H1324" s="33"/>
      <c r="I1324" s="12"/>
      <c r="J1324" s="67"/>
      <c r="K1324" s="43" t="str">
        <f>IFERROR(VLOOKUP(D1324,PG!$D$7:$N$1006,11,FALSE),"")</f>
        <v/>
      </c>
      <c r="L1324" s="42">
        <f t="shared" si="42"/>
        <v>0</v>
      </c>
      <c r="Q1324" s="2"/>
      <c r="R1324" s="2"/>
      <c r="S1324" s="2" t="str">
        <f>IF(PI_For!C1324="","",PI_For!C1324)</f>
        <v/>
      </c>
    </row>
    <row r="1325" spans="2:19" ht="35.1" customHeight="1" thickTop="1" thickBot="1">
      <c r="B1325" s="76" t="str">
        <f t="shared" si="41"/>
        <v/>
      </c>
      <c r="C1325" s="35"/>
      <c r="D1325" s="12"/>
      <c r="E1325" s="12"/>
      <c r="F1325" s="82"/>
      <c r="G1325" s="36"/>
      <c r="H1325" s="33"/>
      <c r="I1325" s="12"/>
      <c r="J1325" s="67"/>
      <c r="K1325" s="43" t="str">
        <f>IFERROR(VLOOKUP(D1325,PG!$D$7:$N$1006,11,FALSE),"")</f>
        <v/>
      </c>
      <c r="L1325" s="42">
        <f t="shared" si="42"/>
        <v>0</v>
      </c>
      <c r="Q1325" s="2"/>
      <c r="R1325" s="2"/>
      <c r="S1325" s="2" t="str">
        <f>IF(PI_For!C1325="","",PI_For!C1325)</f>
        <v/>
      </c>
    </row>
    <row r="1326" spans="2:19" ht="35.1" customHeight="1" thickTop="1" thickBot="1">
      <c r="B1326" s="76" t="str">
        <f t="shared" si="41"/>
        <v/>
      </c>
      <c r="C1326" s="35"/>
      <c r="D1326" s="12"/>
      <c r="E1326" s="12"/>
      <c r="F1326" s="82"/>
      <c r="G1326" s="36"/>
      <c r="H1326" s="33"/>
      <c r="I1326" s="12"/>
      <c r="J1326" s="67"/>
      <c r="K1326" s="43" t="str">
        <f>IFERROR(VLOOKUP(D1326,PG!$D$7:$N$1006,11,FALSE),"")</f>
        <v/>
      </c>
      <c r="L1326" s="42">
        <f t="shared" si="42"/>
        <v>0</v>
      </c>
      <c r="Q1326" s="2"/>
      <c r="R1326" s="2"/>
      <c r="S1326" s="2" t="str">
        <f>IF(PI_For!C1326="","",PI_For!C1326)</f>
        <v/>
      </c>
    </row>
    <row r="1327" spans="2:19" ht="35.1" customHeight="1" thickTop="1" thickBot="1">
      <c r="B1327" s="76" t="str">
        <f t="shared" si="41"/>
        <v/>
      </c>
      <c r="C1327" s="35"/>
      <c r="D1327" s="12"/>
      <c r="E1327" s="12"/>
      <c r="F1327" s="82"/>
      <c r="G1327" s="36"/>
      <c r="H1327" s="33"/>
      <c r="I1327" s="12"/>
      <c r="J1327" s="67"/>
      <c r="K1327" s="43" t="str">
        <f>IFERROR(VLOOKUP(D1327,PG!$D$7:$N$1006,11,FALSE),"")</f>
        <v/>
      </c>
      <c r="L1327" s="42">
        <f t="shared" si="42"/>
        <v>0</v>
      </c>
      <c r="Q1327" s="2"/>
      <c r="R1327" s="2"/>
      <c r="S1327" s="2" t="str">
        <f>IF(PI_For!C1327="","",PI_For!C1327)</f>
        <v/>
      </c>
    </row>
    <row r="1328" spans="2:19" ht="35.1" customHeight="1" thickTop="1" thickBot="1">
      <c r="B1328" s="76" t="str">
        <f t="shared" si="41"/>
        <v/>
      </c>
      <c r="C1328" s="35"/>
      <c r="D1328" s="12"/>
      <c r="E1328" s="12"/>
      <c r="F1328" s="82"/>
      <c r="G1328" s="36"/>
      <c r="H1328" s="33"/>
      <c r="I1328" s="12"/>
      <c r="J1328" s="67"/>
      <c r="K1328" s="43" t="str">
        <f>IFERROR(VLOOKUP(D1328,PG!$D$7:$N$1006,11,FALSE),"")</f>
        <v/>
      </c>
      <c r="L1328" s="42">
        <f t="shared" si="42"/>
        <v>0</v>
      </c>
      <c r="Q1328" s="2"/>
      <c r="R1328" s="2"/>
      <c r="S1328" s="2" t="str">
        <f>IF(PI_For!C1328="","",PI_For!C1328)</f>
        <v/>
      </c>
    </row>
    <row r="1329" spans="2:19" ht="35.1" customHeight="1" thickTop="1" thickBot="1">
      <c r="B1329" s="76" t="str">
        <f t="shared" si="41"/>
        <v/>
      </c>
      <c r="C1329" s="35"/>
      <c r="D1329" s="12"/>
      <c r="E1329" s="12"/>
      <c r="F1329" s="82"/>
      <c r="G1329" s="36"/>
      <c r="H1329" s="33"/>
      <c r="I1329" s="12"/>
      <c r="J1329" s="67"/>
      <c r="K1329" s="43" t="str">
        <f>IFERROR(VLOOKUP(D1329,PG!$D$7:$N$1006,11,FALSE),"")</f>
        <v/>
      </c>
      <c r="L1329" s="42">
        <f t="shared" si="42"/>
        <v>0</v>
      </c>
      <c r="Q1329" s="2"/>
      <c r="R1329" s="2"/>
      <c r="S1329" s="2" t="str">
        <f>IF(PI_For!C1329="","",PI_For!C1329)</f>
        <v/>
      </c>
    </row>
    <row r="1330" spans="2:19" ht="35.1" customHeight="1" thickTop="1" thickBot="1">
      <c r="B1330" s="76" t="str">
        <f t="shared" si="41"/>
        <v/>
      </c>
      <c r="C1330" s="35"/>
      <c r="D1330" s="12"/>
      <c r="E1330" s="12"/>
      <c r="F1330" s="82"/>
      <c r="G1330" s="36"/>
      <c r="H1330" s="33"/>
      <c r="I1330" s="12"/>
      <c r="J1330" s="67"/>
      <c r="K1330" s="43" t="str">
        <f>IFERROR(VLOOKUP(D1330,PG!$D$7:$N$1006,11,FALSE),"")</f>
        <v/>
      </c>
      <c r="L1330" s="42">
        <f t="shared" si="42"/>
        <v>0</v>
      </c>
      <c r="Q1330" s="2"/>
      <c r="R1330" s="2"/>
      <c r="S1330" s="2" t="str">
        <f>IF(PI_For!C1330="","",PI_For!C1330)</f>
        <v/>
      </c>
    </row>
    <row r="1331" spans="2:19" ht="35.1" customHeight="1" thickTop="1" thickBot="1">
      <c r="B1331" s="76" t="str">
        <f t="shared" si="41"/>
        <v/>
      </c>
      <c r="C1331" s="35"/>
      <c r="D1331" s="12"/>
      <c r="E1331" s="12"/>
      <c r="F1331" s="82"/>
      <c r="G1331" s="36"/>
      <c r="H1331" s="33"/>
      <c r="I1331" s="12"/>
      <c r="J1331" s="67"/>
      <c r="K1331" s="43" t="str">
        <f>IFERROR(VLOOKUP(D1331,PG!$D$7:$N$1006,11,FALSE),"")</f>
        <v/>
      </c>
      <c r="L1331" s="42">
        <f t="shared" si="42"/>
        <v>0</v>
      </c>
      <c r="Q1331" s="2"/>
      <c r="R1331" s="2"/>
      <c r="S1331" s="2" t="str">
        <f>IF(PI_For!C1331="","",PI_For!C1331)</f>
        <v/>
      </c>
    </row>
    <row r="1332" spans="2:19" ht="35.1" customHeight="1" thickTop="1" thickBot="1">
      <c r="B1332" s="76" t="str">
        <f t="shared" si="41"/>
        <v/>
      </c>
      <c r="C1332" s="35"/>
      <c r="D1332" s="12"/>
      <c r="E1332" s="12"/>
      <c r="F1332" s="82"/>
      <c r="G1332" s="36"/>
      <c r="H1332" s="33"/>
      <c r="I1332" s="12"/>
      <c r="J1332" s="67"/>
      <c r="K1332" s="43" t="str">
        <f>IFERROR(VLOOKUP(D1332,PG!$D$7:$N$1006,11,FALSE),"")</f>
        <v/>
      </c>
      <c r="L1332" s="42">
        <f t="shared" si="42"/>
        <v>0</v>
      </c>
      <c r="Q1332" s="2"/>
      <c r="R1332" s="2"/>
      <c r="S1332" s="2" t="str">
        <f>IF(PI_For!C1332="","",PI_For!C1332)</f>
        <v/>
      </c>
    </row>
    <row r="1333" spans="2:19" ht="35.1" customHeight="1" thickTop="1" thickBot="1">
      <c r="B1333" s="76" t="str">
        <f t="shared" si="41"/>
        <v/>
      </c>
      <c r="C1333" s="35"/>
      <c r="D1333" s="12"/>
      <c r="E1333" s="12"/>
      <c r="F1333" s="82"/>
      <c r="G1333" s="36"/>
      <c r="H1333" s="33"/>
      <c r="I1333" s="12"/>
      <c r="J1333" s="67"/>
      <c r="K1333" s="43" t="str">
        <f>IFERROR(VLOOKUP(D1333,PG!$D$7:$N$1006,11,FALSE),"")</f>
        <v/>
      </c>
      <c r="L1333" s="42">
        <f t="shared" si="42"/>
        <v>0</v>
      </c>
      <c r="Q1333" s="2"/>
      <c r="R1333" s="2"/>
      <c r="S1333" s="2" t="str">
        <f>IF(PI_For!C1333="","",PI_For!C1333)</f>
        <v/>
      </c>
    </row>
    <row r="1334" spans="2:19" ht="35.1" customHeight="1" thickTop="1" thickBot="1">
      <c r="B1334" s="76" t="str">
        <f t="shared" si="41"/>
        <v/>
      </c>
      <c r="C1334" s="35"/>
      <c r="D1334" s="12"/>
      <c r="E1334" s="12"/>
      <c r="F1334" s="82"/>
      <c r="G1334" s="36"/>
      <c r="H1334" s="33"/>
      <c r="I1334" s="12"/>
      <c r="J1334" s="67"/>
      <c r="K1334" s="43" t="str">
        <f>IFERROR(VLOOKUP(D1334,PG!$D$7:$N$1006,11,FALSE),"")</f>
        <v/>
      </c>
      <c r="L1334" s="42">
        <f t="shared" si="42"/>
        <v>0</v>
      </c>
      <c r="Q1334" s="2"/>
      <c r="R1334" s="2"/>
      <c r="S1334" s="2" t="str">
        <f>IF(PI_For!C1334="","",PI_For!C1334)</f>
        <v/>
      </c>
    </row>
    <row r="1335" spans="2:19" ht="35.1" customHeight="1" thickTop="1" thickBot="1">
      <c r="B1335" s="76" t="str">
        <f t="shared" si="41"/>
        <v/>
      </c>
      <c r="C1335" s="35"/>
      <c r="D1335" s="12"/>
      <c r="E1335" s="12"/>
      <c r="F1335" s="82"/>
      <c r="G1335" s="36"/>
      <c r="H1335" s="33"/>
      <c r="I1335" s="12"/>
      <c r="J1335" s="67"/>
      <c r="K1335" s="43" t="str">
        <f>IFERROR(VLOOKUP(D1335,PG!$D$7:$N$1006,11,FALSE),"")</f>
        <v/>
      </c>
      <c r="L1335" s="42">
        <f t="shared" si="42"/>
        <v>0</v>
      </c>
      <c r="Q1335" s="2"/>
      <c r="R1335" s="2"/>
      <c r="S1335" s="2" t="str">
        <f>IF(PI_For!C1335="","",PI_For!C1335)</f>
        <v/>
      </c>
    </row>
    <row r="1336" spans="2:19" ht="35.1" customHeight="1" thickTop="1" thickBot="1">
      <c r="B1336" s="76" t="str">
        <f t="shared" si="41"/>
        <v/>
      </c>
      <c r="C1336" s="35"/>
      <c r="D1336" s="12"/>
      <c r="E1336" s="12"/>
      <c r="F1336" s="82"/>
      <c r="G1336" s="36"/>
      <c r="H1336" s="33"/>
      <c r="I1336" s="12"/>
      <c r="J1336" s="67"/>
      <c r="K1336" s="43" t="str">
        <f>IFERROR(VLOOKUP(D1336,PG!$D$7:$N$1006,11,FALSE),"")</f>
        <v/>
      </c>
      <c r="L1336" s="42">
        <f t="shared" si="42"/>
        <v>0</v>
      </c>
      <c r="Q1336" s="2"/>
      <c r="R1336" s="2"/>
      <c r="S1336" s="2" t="str">
        <f>IF(PI_For!C1336="","",PI_For!C1336)</f>
        <v/>
      </c>
    </row>
    <row r="1337" spans="2:19" ht="35.1" customHeight="1" thickTop="1" thickBot="1">
      <c r="B1337" s="76" t="str">
        <f t="shared" si="41"/>
        <v/>
      </c>
      <c r="C1337" s="35"/>
      <c r="D1337" s="12"/>
      <c r="E1337" s="12"/>
      <c r="F1337" s="82"/>
      <c r="G1337" s="36"/>
      <c r="H1337" s="33"/>
      <c r="I1337" s="12"/>
      <c r="J1337" s="67"/>
      <c r="K1337" s="43" t="str">
        <f>IFERROR(VLOOKUP(D1337,PG!$D$7:$N$1006,11,FALSE),"")</f>
        <v/>
      </c>
      <c r="L1337" s="42">
        <f t="shared" si="42"/>
        <v>0</v>
      </c>
      <c r="Q1337" s="2"/>
      <c r="R1337" s="2"/>
      <c r="S1337" s="2" t="str">
        <f>IF(PI_For!C1337="","",PI_For!C1337)</f>
        <v/>
      </c>
    </row>
    <row r="1338" spans="2:19" ht="35.1" customHeight="1" thickTop="1" thickBot="1">
      <c r="B1338" s="76" t="str">
        <f t="shared" si="41"/>
        <v/>
      </c>
      <c r="C1338" s="35"/>
      <c r="D1338" s="12"/>
      <c r="E1338" s="12"/>
      <c r="F1338" s="82"/>
      <c r="G1338" s="36"/>
      <c r="H1338" s="33"/>
      <c r="I1338" s="12"/>
      <c r="J1338" s="67"/>
      <c r="K1338" s="43" t="str">
        <f>IFERROR(VLOOKUP(D1338,PG!$D$7:$N$1006,11,FALSE),"")</f>
        <v/>
      </c>
      <c r="L1338" s="42">
        <f t="shared" si="42"/>
        <v>0</v>
      </c>
      <c r="Q1338" s="2"/>
      <c r="R1338" s="2"/>
      <c r="S1338" s="2" t="str">
        <f>IF(PI_For!C1338="","",PI_For!C1338)</f>
        <v/>
      </c>
    </row>
    <row r="1339" spans="2:19" ht="35.1" customHeight="1" thickTop="1" thickBot="1">
      <c r="B1339" s="76" t="str">
        <f t="shared" si="41"/>
        <v/>
      </c>
      <c r="C1339" s="35"/>
      <c r="D1339" s="12"/>
      <c r="E1339" s="12"/>
      <c r="F1339" s="82"/>
      <c r="G1339" s="36"/>
      <c r="H1339" s="33"/>
      <c r="I1339" s="12"/>
      <c r="J1339" s="67"/>
      <c r="K1339" s="43" t="str">
        <f>IFERROR(VLOOKUP(D1339,PG!$D$7:$N$1006,11,FALSE),"")</f>
        <v/>
      </c>
      <c r="L1339" s="42">
        <f t="shared" si="42"/>
        <v>0</v>
      </c>
      <c r="Q1339" s="2"/>
      <c r="R1339" s="2"/>
      <c r="S1339" s="2" t="str">
        <f>IF(PI_For!C1339="","",PI_For!C1339)</f>
        <v/>
      </c>
    </row>
    <row r="1340" spans="2:19" ht="35.1" customHeight="1" thickTop="1" thickBot="1">
      <c r="B1340" s="76" t="str">
        <f t="shared" si="41"/>
        <v/>
      </c>
      <c r="C1340" s="35"/>
      <c r="D1340" s="12"/>
      <c r="E1340" s="12"/>
      <c r="F1340" s="82"/>
      <c r="G1340" s="36"/>
      <c r="H1340" s="33"/>
      <c r="I1340" s="12"/>
      <c r="J1340" s="67"/>
      <c r="K1340" s="43" t="str">
        <f>IFERROR(VLOOKUP(D1340,PG!$D$7:$N$1006,11,FALSE),"")</f>
        <v/>
      </c>
      <c r="L1340" s="42">
        <f t="shared" si="42"/>
        <v>0</v>
      </c>
      <c r="Q1340" s="2"/>
      <c r="R1340" s="2"/>
      <c r="S1340" s="2" t="str">
        <f>IF(PI_For!C1340="","",PI_For!C1340)</f>
        <v/>
      </c>
    </row>
    <row r="1341" spans="2:19" ht="35.1" customHeight="1" thickTop="1" thickBot="1">
      <c r="B1341" s="76" t="str">
        <f t="shared" si="41"/>
        <v/>
      </c>
      <c r="C1341" s="35"/>
      <c r="D1341" s="12"/>
      <c r="E1341" s="12"/>
      <c r="F1341" s="82"/>
      <c r="G1341" s="36"/>
      <c r="H1341" s="33"/>
      <c r="I1341" s="12"/>
      <c r="J1341" s="67"/>
      <c r="K1341" s="43" t="str">
        <f>IFERROR(VLOOKUP(D1341,PG!$D$7:$N$1006,11,FALSE),"")</f>
        <v/>
      </c>
      <c r="L1341" s="42">
        <f t="shared" si="42"/>
        <v>0</v>
      </c>
      <c r="Q1341" s="2"/>
      <c r="R1341" s="2"/>
      <c r="S1341" s="2" t="str">
        <f>IF(PI_For!C1341="","",PI_For!C1341)</f>
        <v/>
      </c>
    </row>
    <row r="1342" spans="2:19" ht="35.1" customHeight="1" thickTop="1" thickBot="1">
      <c r="B1342" s="76" t="str">
        <f t="shared" si="41"/>
        <v/>
      </c>
      <c r="C1342" s="35"/>
      <c r="D1342" s="12"/>
      <c r="E1342" s="12"/>
      <c r="F1342" s="82"/>
      <c r="G1342" s="36"/>
      <c r="H1342" s="33"/>
      <c r="I1342" s="12"/>
      <c r="J1342" s="67"/>
      <c r="K1342" s="43" t="str">
        <f>IFERROR(VLOOKUP(D1342,PG!$D$7:$N$1006,11,FALSE),"")</f>
        <v/>
      </c>
      <c r="L1342" s="42">
        <f t="shared" si="42"/>
        <v>0</v>
      </c>
      <c r="Q1342" s="2"/>
      <c r="R1342" s="2"/>
      <c r="S1342" s="2" t="str">
        <f>IF(PI_For!C1342="","",PI_For!C1342)</f>
        <v/>
      </c>
    </row>
    <row r="1343" spans="2:19" ht="35.1" customHeight="1" thickTop="1" thickBot="1">
      <c r="B1343" s="76" t="str">
        <f t="shared" si="41"/>
        <v/>
      </c>
      <c r="C1343" s="35"/>
      <c r="D1343" s="12"/>
      <c r="E1343" s="12"/>
      <c r="F1343" s="82"/>
      <c r="G1343" s="36"/>
      <c r="H1343" s="33"/>
      <c r="I1343" s="12"/>
      <c r="J1343" s="67"/>
      <c r="K1343" s="43" t="str">
        <f>IFERROR(VLOOKUP(D1343,PG!$D$7:$N$1006,11,FALSE),"")</f>
        <v/>
      </c>
      <c r="L1343" s="42">
        <f t="shared" si="42"/>
        <v>0</v>
      </c>
      <c r="Q1343" s="2"/>
      <c r="R1343" s="2"/>
      <c r="S1343" s="2" t="str">
        <f>IF(PI_For!C1343="","",PI_For!C1343)</f>
        <v/>
      </c>
    </row>
    <row r="1344" spans="2:19" ht="35.1" customHeight="1" thickTop="1" thickBot="1">
      <c r="B1344" s="76" t="str">
        <f t="shared" si="41"/>
        <v/>
      </c>
      <c r="C1344" s="35"/>
      <c r="D1344" s="12"/>
      <c r="E1344" s="12"/>
      <c r="F1344" s="82"/>
      <c r="G1344" s="36"/>
      <c r="H1344" s="33"/>
      <c r="I1344" s="12"/>
      <c r="J1344" s="67"/>
      <c r="K1344" s="43" t="str">
        <f>IFERROR(VLOOKUP(D1344,PG!$D$7:$N$1006,11,FALSE),"")</f>
        <v/>
      </c>
      <c r="L1344" s="42">
        <f t="shared" si="42"/>
        <v>0</v>
      </c>
      <c r="Q1344" s="2"/>
      <c r="R1344" s="2"/>
      <c r="S1344" s="2" t="str">
        <f>IF(PI_For!C1344="","",PI_For!C1344)</f>
        <v/>
      </c>
    </row>
    <row r="1345" spans="2:19" ht="35.1" customHeight="1" thickTop="1" thickBot="1">
      <c r="B1345" s="76" t="str">
        <f t="shared" si="41"/>
        <v/>
      </c>
      <c r="C1345" s="35"/>
      <c r="D1345" s="12"/>
      <c r="E1345" s="12"/>
      <c r="F1345" s="82"/>
      <c r="G1345" s="36"/>
      <c r="H1345" s="33"/>
      <c r="I1345" s="12"/>
      <c r="J1345" s="67"/>
      <c r="K1345" s="43" t="str">
        <f>IFERROR(VLOOKUP(D1345,PG!$D$7:$N$1006,11,FALSE),"")</f>
        <v/>
      </c>
      <c r="L1345" s="42">
        <f t="shared" si="42"/>
        <v>0</v>
      </c>
      <c r="Q1345" s="2"/>
      <c r="R1345" s="2"/>
      <c r="S1345" s="2" t="str">
        <f>IF(PI_For!C1345="","",PI_For!C1345)</f>
        <v/>
      </c>
    </row>
    <row r="1346" spans="2:19" ht="35.1" customHeight="1" thickTop="1" thickBot="1">
      <c r="B1346" s="76" t="str">
        <f t="shared" si="41"/>
        <v/>
      </c>
      <c r="C1346" s="35"/>
      <c r="D1346" s="12"/>
      <c r="E1346" s="12"/>
      <c r="F1346" s="82"/>
      <c r="G1346" s="36"/>
      <c r="H1346" s="33"/>
      <c r="I1346" s="12"/>
      <c r="J1346" s="67"/>
      <c r="K1346" s="43" t="str">
        <f>IFERROR(VLOOKUP(D1346,PG!$D$7:$N$1006,11,FALSE),"")</f>
        <v/>
      </c>
      <c r="L1346" s="42">
        <f t="shared" si="42"/>
        <v>0</v>
      </c>
      <c r="Q1346" s="2"/>
      <c r="R1346" s="2"/>
      <c r="S1346" s="2" t="str">
        <f>IF(PI_For!C1346="","",PI_For!C1346)</f>
        <v/>
      </c>
    </row>
    <row r="1347" spans="2:19" ht="35.1" customHeight="1" thickTop="1" thickBot="1">
      <c r="B1347" s="76" t="str">
        <f t="shared" si="41"/>
        <v/>
      </c>
      <c r="C1347" s="35"/>
      <c r="D1347" s="12"/>
      <c r="E1347" s="12"/>
      <c r="F1347" s="82"/>
      <c r="G1347" s="36"/>
      <c r="H1347" s="33"/>
      <c r="I1347" s="12"/>
      <c r="J1347" s="67"/>
      <c r="K1347" s="43" t="str">
        <f>IFERROR(VLOOKUP(D1347,PG!$D$7:$N$1006,11,FALSE),"")</f>
        <v/>
      </c>
      <c r="L1347" s="42">
        <f t="shared" si="42"/>
        <v>0</v>
      </c>
      <c r="Q1347" s="2"/>
      <c r="R1347" s="2"/>
      <c r="S1347" s="2" t="str">
        <f>IF(PI_For!C1347="","",PI_For!C1347)</f>
        <v/>
      </c>
    </row>
    <row r="1348" spans="2:19" ht="35.1" customHeight="1" thickTop="1" thickBot="1">
      <c r="B1348" s="76" t="str">
        <f t="shared" si="41"/>
        <v/>
      </c>
      <c r="C1348" s="35"/>
      <c r="D1348" s="12"/>
      <c r="E1348" s="12"/>
      <c r="F1348" s="82"/>
      <c r="G1348" s="36"/>
      <c r="H1348" s="33"/>
      <c r="I1348" s="12"/>
      <c r="J1348" s="67"/>
      <c r="K1348" s="43" t="str">
        <f>IFERROR(VLOOKUP(D1348,PG!$D$7:$N$1006,11,FALSE),"")</f>
        <v/>
      </c>
      <c r="L1348" s="42">
        <f t="shared" si="42"/>
        <v>0</v>
      </c>
      <c r="Q1348" s="2"/>
      <c r="R1348" s="2"/>
      <c r="S1348" s="2" t="str">
        <f>IF(PI_For!C1348="","",PI_For!C1348)</f>
        <v/>
      </c>
    </row>
    <row r="1349" spans="2:19" ht="35.1" customHeight="1" thickTop="1" thickBot="1">
      <c r="B1349" s="76" t="str">
        <f t="shared" si="41"/>
        <v/>
      </c>
      <c r="C1349" s="35"/>
      <c r="D1349" s="12"/>
      <c r="E1349" s="12"/>
      <c r="F1349" s="82"/>
      <c r="G1349" s="36"/>
      <c r="H1349" s="33"/>
      <c r="I1349" s="12"/>
      <c r="J1349" s="67"/>
      <c r="K1349" s="43" t="str">
        <f>IFERROR(VLOOKUP(D1349,PG!$D$7:$N$1006,11,FALSE),"")</f>
        <v/>
      </c>
      <c r="L1349" s="42">
        <f t="shared" si="42"/>
        <v>0</v>
      </c>
      <c r="Q1349" s="2"/>
      <c r="R1349" s="2"/>
      <c r="S1349" s="2" t="str">
        <f>IF(PI_For!C1349="","",PI_For!C1349)</f>
        <v/>
      </c>
    </row>
    <row r="1350" spans="2:19" ht="35.1" customHeight="1" thickTop="1" thickBot="1">
      <c r="B1350" s="76" t="str">
        <f t="shared" si="41"/>
        <v/>
      </c>
      <c r="C1350" s="35"/>
      <c r="D1350" s="12"/>
      <c r="E1350" s="12"/>
      <c r="F1350" s="82"/>
      <c r="G1350" s="36"/>
      <c r="H1350" s="33"/>
      <c r="I1350" s="12"/>
      <c r="J1350" s="67"/>
      <c r="K1350" s="43" t="str">
        <f>IFERROR(VLOOKUP(D1350,PG!$D$7:$N$1006,11,FALSE),"")</f>
        <v/>
      </c>
      <c r="L1350" s="42">
        <f t="shared" si="42"/>
        <v>0</v>
      </c>
      <c r="Q1350" s="2"/>
      <c r="R1350" s="2"/>
      <c r="S1350" s="2" t="str">
        <f>IF(PI_For!C1350="","",PI_For!C1350)</f>
        <v/>
      </c>
    </row>
    <row r="1351" spans="2:19" ht="35.1" customHeight="1" thickTop="1" thickBot="1">
      <c r="B1351" s="76" t="str">
        <f t="shared" si="41"/>
        <v/>
      </c>
      <c r="C1351" s="35"/>
      <c r="D1351" s="12"/>
      <c r="E1351" s="12"/>
      <c r="F1351" s="82"/>
      <c r="G1351" s="36"/>
      <c r="H1351" s="33"/>
      <c r="I1351" s="12"/>
      <c r="J1351" s="67"/>
      <c r="K1351" s="43" t="str">
        <f>IFERROR(VLOOKUP(D1351,PG!$D$7:$N$1006,11,FALSE),"")</f>
        <v/>
      </c>
      <c r="L1351" s="42">
        <f t="shared" si="42"/>
        <v>0</v>
      </c>
      <c r="Q1351" s="2"/>
      <c r="R1351" s="2"/>
      <c r="S1351" s="2" t="str">
        <f>IF(PI_For!C1351="","",PI_For!C1351)</f>
        <v/>
      </c>
    </row>
    <row r="1352" spans="2:19" ht="35.1" customHeight="1" thickTop="1" thickBot="1">
      <c r="B1352" s="76" t="str">
        <f t="shared" ref="B1352:B1415" si="43">IF(C1352="","",MONTH(C1352))</f>
        <v/>
      </c>
      <c r="C1352" s="35"/>
      <c r="D1352" s="12"/>
      <c r="E1352" s="12"/>
      <c r="F1352" s="82"/>
      <c r="G1352" s="36"/>
      <c r="H1352" s="33"/>
      <c r="I1352" s="12"/>
      <c r="J1352" s="67"/>
      <c r="K1352" s="43" t="str">
        <f>IFERROR(VLOOKUP(D1352,PG!$D$7:$N$1006,11,FALSE),"")</f>
        <v/>
      </c>
      <c r="L1352" s="42">
        <f t="shared" si="42"/>
        <v>0</v>
      </c>
      <c r="Q1352" s="2"/>
      <c r="R1352" s="2"/>
      <c r="S1352" s="2" t="str">
        <f>IF(PI_For!C1352="","",PI_For!C1352)</f>
        <v/>
      </c>
    </row>
    <row r="1353" spans="2:19" ht="35.1" customHeight="1" thickTop="1" thickBot="1">
      <c r="B1353" s="76" t="str">
        <f t="shared" si="43"/>
        <v/>
      </c>
      <c r="C1353" s="35"/>
      <c r="D1353" s="12"/>
      <c r="E1353" s="12"/>
      <c r="F1353" s="82"/>
      <c r="G1353" s="36"/>
      <c r="H1353" s="33"/>
      <c r="I1353" s="12"/>
      <c r="J1353" s="67"/>
      <c r="K1353" s="43" t="str">
        <f>IFERROR(VLOOKUP(D1353,PG!$D$7:$N$1006,11,FALSE),"")</f>
        <v/>
      </c>
      <c r="L1353" s="42">
        <f t="shared" si="42"/>
        <v>0</v>
      </c>
      <c r="Q1353" s="2"/>
      <c r="R1353" s="2"/>
      <c r="S1353" s="2" t="str">
        <f>IF(PI_For!C1353="","",PI_For!C1353)</f>
        <v/>
      </c>
    </row>
    <row r="1354" spans="2:19" ht="35.1" customHeight="1" thickTop="1" thickBot="1">
      <c r="B1354" s="76" t="str">
        <f t="shared" si="43"/>
        <v/>
      </c>
      <c r="C1354" s="35"/>
      <c r="D1354" s="12"/>
      <c r="E1354" s="12"/>
      <c r="F1354" s="82"/>
      <c r="G1354" s="36"/>
      <c r="H1354" s="33"/>
      <c r="I1354" s="12"/>
      <c r="J1354" s="67"/>
      <c r="K1354" s="43" t="str">
        <f>IFERROR(VLOOKUP(D1354,PG!$D$7:$N$1006,11,FALSE),"")</f>
        <v/>
      </c>
      <c r="L1354" s="42">
        <f t="shared" si="42"/>
        <v>0</v>
      </c>
      <c r="Q1354" s="2"/>
      <c r="R1354" s="2"/>
      <c r="S1354" s="2" t="str">
        <f>IF(PI_For!C1354="","",PI_For!C1354)</f>
        <v/>
      </c>
    </row>
    <row r="1355" spans="2:19" ht="35.1" customHeight="1" thickTop="1" thickBot="1">
      <c r="B1355" s="76" t="str">
        <f t="shared" si="43"/>
        <v/>
      </c>
      <c r="C1355" s="35"/>
      <c r="D1355" s="12"/>
      <c r="E1355" s="12"/>
      <c r="F1355" s="82"/>
      <c r="G1355" s="36"/>
      <c r="H1355" s="33"/>
      <c r="I1355" s="12"/>
      <c r="J1355" s="67"/>
      <c r="K1355" s="43" t="str">
        <f>IFERROR(VLOOKUP(D1355,PG!$D$7:$N$1006,11,FALSE),"")</f>
        <v/>
      </c>
      <c r="L1355" s="42">
        <f t="shared" si="42"/>
        <v>0</v>
      </c>
      <c r="Q1355" s="2"/>
      <c r="R1355" s="2"/>
      <c r="S1355" s="2" t="str">
        <f>IF(PI_For!C1355="","",PI_For!C1355)</f>
        <v/>
      </c>
    </row>
    <row r="1356" spans="2:19" ht="35.1" customHeight="1" thickTop="1" thickBot="1">
      <c r="B1356" s="76" t="str">
        <f t="shared" si="43"/>
        <v/>
      </c>
      <c r="C1356" s="35"/>
      <c r="D1356" s="12"/>
      <c r="E1356" s="12"/>
      <c r="F1356" s="82"/>
      <c r="G1356" s="36"/>
      <c r="H1356" s="33"/>
      <c r="I1356" s="12"/>
      <c r="J1356" s="67"/>
      <c r="K1356" s="43" t="str">
        <f>IFERROR(VLOOKUP(D1356,PG!$D$7:$N$1006,11,FALSE),"")</f>
        <v/>
      </c>
      <c r="L1356" s="42">
        <f t="shared" si="42"/>
        <v>0</v>
      </c>
      <c r="Q1356" s="2"/>
      <c r="R1356" s="2"/>
      <c r="S1356" s="2" t="str">
        <f>IF(PI_For!C1356="","",PI_For!C1356)</f>
        <v/>
      </c>
    </row>
    <row r="1357" spans="2:19" ht="35.1" customHeight="1" thickTop="1" thickBot="1">
      <c r="B1357" s="76" t="str">
        <f t="shared" si="43"/>
        <v/>
      </c>
      <c r="C1357" s="35"/>
      <c r="D1357" s="12"/>
      <c r="E1357" s="12"/>
      <c r="F1357" s="82"/>
      <c r="G1357" s="36"/>
      <c r="H1357" s="33"/>
      <c r="I1357" s="12"/>
      <c r="J1357" s="67"/>
      <c r="K1357" s="43" t="str">
        <f>IFERROR(VLOOKUP(D1357,PG!$D$7:$N$1006,11,FALSE),"")</f>
        <v/>
      </c>
      <c r="L1357" s="42">
        <f t="shared" si="42"/>
        <v>0</v>
      </c>
      <c r="Q1357" s="2"/>
      <c r="R1357" s="2"/>
      <c r="S1357" s="2" t="str">
        <f>IF(PI_For!C1357="","",PI_For!C1357)</f>
        <v/>
      </c>
    </row>
    <row r="1358" spans="2:19" ht="35.1" customHeight="1" thickTop="1" thickBot="1">
      <c r="B1358" s="76" t="str">
        <f t="shared" si="43"/>
        <v/>
      </c>
      <c r="C1358" s="35"/>
      <c r="D1358" s="12"/>
      <c r="E1358" s="12"/>
      <c r="F1358" s="82"/>
      <c r="G1358" s="36"/>
      <c r="H1358" s="33"/>
      <c r="I1358" s="12"/>
      <c r="J1358" s="67"/>
      <c r="K1358" s="43" t="str">
        <f>IFERROR(VLOOKUP(D1358,PG!$D$7:$N$1006,11,FALSE),"")</f>
        <v/>
      </c>
      <c r="L1358" s="42">
        <f t="shared" si="42"/>
        <v>0</v>
      </c>
      <c r="Q1358" s="2"/>
      <c r="R1358" s="2"/>
      <c r="S1358" s="2" t="str">
        <f>IF(PI_For!C1358="","",PI_For!C1358)</f>
        <v/>
      </c>
    </row>
    <row r="1359" spans="2:19" ht="35.1" customHeight="1" thickTop="1" thickBot="1">
      <c r="B1359" s="76" t="str">
        <f t="shared" si="43"/>
        <v/>
      </c>
      <c r="C1359" s="35"/>
      <c r="D1359" s="12"/>
      <c r="E1359" s="12"/>
      <c r="F1359" s="82"/>
      <c r="G1359" s="36"/>
      <c r="H1359" s="33"/>
      <c r="I1359" s="12"/>
      <c r="J1359" s="67"/>
      <c r="K1359" s="43" t="str">
        <f>IFERROR(VLOOKUP(D1359,PG!$D$7:$N$1006,11,FALSE),"")</f>
        <v/>
      </c>
      <c r="L1359" s="42">
        <f t="shared" si="42"/>
        <v>0</v>
      </c>
      <c r="Q1359" s="2"/>
      <c r="R1359" s="2"/>
      <c r="S1359" s="2" t="str">
        <f>IF(PI_For!C1359="","",PI_For!C1359)</f>
        <v/>
      </c>
    </row>
    <row r="1360" spans="2:19" ht="35.1" customHeight="1" thickTop="1" thickBot="1">
      <c r="B1360" s="76" t="str">
        <f t="shared" si="43"/>
        <v/>
      </c>
      <c r="C1360" s="35"/>
      <c r="D1360" s="12"/>
      <c r="E1360" s="12"/>
      <c r="F1360" s="82"/>
      <c r="G1360" s="36"/>
      <c r="H1360" s="33"/>
      <c r="I1360" s="12"/>
      <c r="J1360" s="67"/>
      <c r="K1360" s="43" t="str">
        <f>IFERROR(VLOOKUP(D1360,PG!$D$7:$N$1006,11,FALSE),"")</f>
        <v/>
      </c>
      <c r="L1360" s="42">
        <f t="shared" si="42"/>
        <v>0</v>
      </c>
      <c r="Q1360" s="2"/>
      <c r="R1360" s="2"/>
      <c r="S1360" s="2" t="str">
        <f>IF(PI_For!C1360="","",PI_For!C1360)</f>
        <v/>
      </c>
    </row>
    <row r="1361" spans="2:19" ht="35.1" customHeight="1" thickTop="1" thickBot="1">
      <c r="B1361" s="76" t="str">
        <f t="shared" si="43"/>
        <v/>
      </c>
      <c r="C1361" s="35"/>
      <c r="D1361" s="12"/>
      <c r="E1361" s="12"/>
      <c r="F1361" s="82"/>
      <c r="G1361" s="36"/>
      <c r="H1361" s="33"/>
      <c r="I1361" s="12"/>
      <c r="J1361" s="67"/>
      <c r="K1361" s="43" t="str">
        <f>IFERROR(VLOOKUP(D1361,PG!$D$7:$N$1006,11,FALSE),"")</f>
        <v/>
      </c>
      <c r="L1361" s="42">
        <f t="shared" si="42"/>
        <v>0</v>
      </c>
      <c r="Q1361" s="2"/>
      <c r="R1361" s="2"/>
      <c r="S1361" s="2" t="str">
        <f>IF(PI_For!C1361="","",PI_For!C1361)</f>
        <v/>
      </c>
    </row>
    <row r="1362" spans="2:19" ht="35.1" customHeight="1" thickTop="1" thickBot="1">
      <c r="B1362" s="76" t="str">
        <f t="shared" si="43"/>
        <v/>
      </c>
      <c r="C1362" s="35"/>
      <c r="D1362" s="12"/>
      <c r="E1362" s="12"/>
      <c r="F1362" s="82"/>
      <c r="G1362" s="36"/>
      <c r="H1362" s="33"/>
      <c r="I1362" s="12"/>
      <c r="J1362" s="67"/>
      <c r="K1362" s="43" t="str">
        <f>IFERROR(VLOOKUP(D1362,PG!$D$7:$N$1006,11,FALSE),"")</f>
        <v/>
      </c>
      <c r="L1362" s="42">
        <f t="shared" ref="L1362:L1425" si="44">IFERROR(G1362*H1362,0)</f>
        <v>0</v>
      </c>
      <c r="Q1362" s="2"/>
      <c r="R1362" s="2"/>
      <c r="S1362" s="2" t="str">
        <f>IF(PI_For!C1362="","",PI_For!C1362)</f>
        <v/>
      </c>
    </row>
    <row r="1363" spans="2:19" ht="35.1" customHeight="1" thickTop="1" thickBot="1">
      <c r="B1363" s="76" t="str">
        <f t="shared" si="43"/>
        <v/>
      </c>
      <c r="C1363" s="35"/>
      <c r="D1363" s="12"/>
      <c r="E1363" s="12"/>
      <c r="F1363" s="82"/>
      <c r="G1363" s="36"/>
      <c r="H1363" s="33"/>
      <c r="I1363" s="12"/>
      <c r="J1363" s="67"/>
      <c r="K1363" s="43" t="str">
        <f>IFERROR(VLOOKUP(D1363,PG!$D$7:$N$1006,11,FALSE),"")</f>
        <v/>
      </c>
      <c r="L1363" s="42">
        <f t="shared" si="44"/>
        <v>0</v>
      </c>
      <c r="Q1363" s="2"/>
      <c r="R1363" s="2"/>
      <c r="S1363" s="2" t="str">
        <f>IF(PI_For!C1363="","",PI_For!C1363)</f>
        <v/>
      </c>
    </row>
    <row r="1364" spans="2:19" ht="35.1" customHeight="1" thickTop="1" thickBot="1">
      <c r="B1364" s="76" t="str">
        <f t="shared" si="43"/>
        <v/>
      </c>
      <c r="C1364" s="35"/>
      <c r="D1364" s="12"/>
      <c r="E1364" s="12"/>
      <c r="F1364" s="82"/>
      <c r="G1364" s="36"/>
      <c r="H1364" s="33"/>
      <c r="I1364" s="12"/>
      <c r="J1364" s="67"/>
      <c r="K1364" s="43" t="str">
        <f>IFERROR(VLOOKUP(D1364,PG!$D$7:$N$1006,11,FALSE),"")</f>
        <v/>
      </c>
      <c r="L1364" s="42">
        <f t="shared" si="44"/>
        <v>0</v>
      </c>
      <c r="Q1364" s="2"/>
      <c r="R1364" s="2"/>
      <c r="S1364" s="2" t="str">
        <f>IF(PI_For!C1364="","",PI_For!C1364)</f>
        <v/>
      </c>
    </row>
    <row r="1365" spans="2:19" ht="35.1" customHeight="1" thickTop="1" thickBot="1">
      <c r="B1365" s="76" t="str">
        <f t="shared" si="43"/>
        <v/>
      </c>
      <c r="C1365" s="35"/>
      <c r="D1365" s="12"/>
      <c r="E1365" s="12"/>
      <c r="F1365" s="82"/>
      <c r="G1365" s="36"/>
      <c r="H1365" s="33"/>
      <c r="I1365" s="12"/>
      <c r="J1365" s="67"/>
      <c r="K1365" s="43" t="str">
        <f>IFERROR(VLOOKUP(D1365,PG!$D$7:$N$1006,11,FALSE),"")</f>
        <v/>
      </c>
      <c r="L1365" s="42">
        <f t="shared" si="44"/>
        <v>0</v>
      </c>
      <c r="Q1365" s="2"/>
      <c r="R1365" s="2"/>
      <c r="S1365" s="2" t="str">
        <f>IF(PI_For!C1365="","",PI_For!C1365)</f>
        <v/>
      </c>
    </row>
    <row r="1366" spans="2:19" ht="35.1" customHeight="1" thickTop="1" thickBot="1">
      <c r="B1366" s="76" t="str">
        <f t="shared" si="43"/>
        <v/>
      </c>
      <c r="C1366" s="35"/>
      <c r="D1366" s="12"/>
      <c r="E1366" s="12"/>
      <c r="F1366" s="82"/>
      <c r="G1366" s="36"/>
      <c r="H1366" s="33"/>
      <c r="I1366" s="12"/>
      <c r="J1366" s="67"/>
      <c r="K1366" s="43" t="str">
        <f>IFERROR(VLOOKUP(D1366,PG!$D$7:$N$1006,11,FALSE),"")</f>
        <v/>
      </c>
      <c r="L1366" s="42">
        <f t="shared" si="44"/>
        <v>0</v>
      </c>
      <c r="Q1366" s="2"/>
      <c r="R1366" s="2"/>
      <c r="S1366" s="2" t="str">
        <f>IF(PI_For!C1366="","",PI_For!C1366)</f>
        <v/>
      </c>
    </row>
    <row r="1367" spans="2:19" ht="35.1" customHeight="1" thickTop="1" thickBot="1">
      <c r="B1367" s="76" t="str">
        <f t="shared" si="43"/>
        <v/>
      </c>
      <c r="C1367" s="35"/>
      <c r="D1367" s="12"/>
      <c r="E1367" s="12"/>
      <c r="F1367" s="82"/>
      <c r="G1367" s="36"/>
      <c r="H1367" s="33"/>
      <c r="I1367" s="12"/>
      <c r="J1367" s="67"/>
      <c r="K1367" s="43" t="str">
        <f>IFERROR(VLOOKUP(D1367,PG!$D$7:$N$1006,11,FALSE),"")</f>
        <v/>
      </c>
      <c r="L1367" s="42">
        <f t="shared" si="44"/>
        <v>0</v>
      </c>
      <c r="Q1367" s="2"/>
      <c r="R1367" s="2"/>
      <c r="S1367" s="2" t="str">
        <f>IF(PI_For!C1367="","",PI_For!C1367)</f>
        <v/>
      </c>
    </row>
    <row r="1368" spans="2:19" ht="35.1" customHeight="1" thickTop="1" thickBot="1">
      <c r="B1368" s="76" t="str">
        <f t="shared" si="43"/>
        <v/>
      </c>
      <c r="C1368" s="35"/>
      <c r="D1368" s="12"/>
      <c r="E1368" s="12"/>
      <c r="F1368" s="82"/>
      <c r="G1368" s="36"/>
      <c r="H1368" s="33"/>
      <c r="I1368" s="12"/>
      <c r="J1368" s="67"/>
      <c r="K1368" s="43" t="str">
        <f>IFERROR(VLOOKUP(D1368,PG!$D$7:$N$1006,11,FALSE),"")</f>
        <v/>
      </c>
      <c r="L1368" s="42">
        <f t="shared" si="44"/>
        <v>0</v>
      </c>
      <c r="Q1368" s="2"/>
      <c r="R1368" s="2"/>
      <c r="S1368" s="2" t="str">
        <f>IF(PI_For!C1368="","",PI_For!C1368)</f>
        <v/>
      </c>
    </row>
    <row r="1369" spans="2:19" ht="35.1" customHeight="1" thickTop="1" thickBot="1">
      <c r="B1369" s="76" t="str">
        <f t="shared" si="43"/>
        <v/>
      </c>
      <c r="C1369" s="35"/>
      <c r="D1369" s="12"/>
      <c r="E1369" s="12"/>
      <c r="F1369" s="82"/>
      <c r="G1369" s="36"/>
      <c r="H1369" s="33"/>
      <c r="I1369" s="12"/>
      <c r="J1369" s="67"/>
      <c r="K1369" s="43" t="str">
        <f>IFERROR(VLOOKUP(D1369,PG!$D$7:$N$1006,11,FALSE),"")</f>
        <v/>
      </c>
      <c r="L1369" s="42">
        <f t="shared" si="44"/>
        <v>0</v>
      </c>
      <c r="Q1369" s="2"/>
      <c r="R1369" s="2"/>
      <c r="S1369" s="2" t="str">
        <f>IF(PI_For!C1369="","",PI_For!C1369)</f>
        <v/>
      </c>
    </row>
    <row r="1370" spans="2:19" ht="35.1" customHeight="1" thickTop="1" thickBot="1">
      <c r="B1370" s="76" t="str">
        <f t="shared" si="43"/>
        <v/>
      </c>
      <c r="C1370" s="35"/>
      <c r="D1370" s="12"/>
      <c r="E1370" s="12"/>
      <c r="F1370" s="82"/>
      <c r="G1370" s="36"/>
      <c r="H1370" s="33"/>
      <c r="I1370" s="12"/>
      <c r="J1370" s="67"/>
      <c r="K1370" s="43" t="str">
        <f>IFERROR(VLOOKUP(D1370,PG!$D$7:$N$1006,11,FALSE),"")</f>
        <v/>
      </c>
      <c r="L1370" s="42">
        <f t="shared" si="44"/>
        <v>0</v>
      </c>
      <c r="Q1370" s="2"/>
      <c r="R1370" s="2"/>
      <c r="S1370" s="2" t="str">
        <f>IF(PI_For!C1370="","",PI_For!C1370)</f>
        <v/>
      </c>
    </row>
    <row r="1371" spans="2:19" ht="35.1" customHeight="1" thickTop="1" thickBot="1">
      <c r="B1371" s="76" t="str">
        <f t="shared" si="43"/>
        <v/>
      </c>
      <c r="C1371" s="35"/>
      <c r="D1371" s="12"/>
      <c r="E1371" s="12"/>
      <c r="F1371" s="82"/>
      <c r="G1371" s="36"/>
      <c r="H1371" s="33"/>
      <c r="I1371" s="12"/>
      <c r="J1371" s="67"/>
      <c r="K1371" s="43" t="str">
        <f>IFERROR(VLOOKUP(D1371,PG!$D$7:$N$1006,11,FALSE),"")</f>
        <v/>
      </c>
      <c r="L1371" s="42">
        <f t="shared" si="44"/>
        <v>0</v>
      </c>
      <c r="Q1371" s="2"/>
      <c r="R1371" s="2"/>
      <c r="S1371" s="2" t="str">
        <f>IF(PI_For!C1371="","",PI_For!C1371)</f>
        <v/>
      </c>
    </row>
    <row r="1372" spans="2:19" ht="35.1" customHeight="1" thickTop="1" thickBot="1">
      <c r="B1372" s="76" t="str">
        <f t="shared" si="43"/>
        <v/>
      </c>
      <c r="C1372" s="35"/>
      <c r="D1372" s="12"/>
      <c r="E1372" s="12"/>
      <c r="F1372" s="82"/>
      <c r="G1372" s="36"/>
      <c r="H1372" s="33"/>
      <c r="I1372" s="12"/>
      <c r="J1372" s="67"/>
      <c r="K1372" s="43" t="str">
        <f>IFERROR(VLOOKUP(D1372,PG!$D$7:$N$1006,11,FALSE),"")</f>
        <v/>
      </c>
      <c r="L1372" s="42">
        <f t="shared" si="44"/>
        <v>0</v>
      </c>
      <c r="Q1372" s="2"/>
      <c r="R1372" s="2"/>
      <c r="S1372" s="2" t="str">
        <f>IF(PI_For!C1372="","",PI_For!C1372)</f>
        <v/>
      </c>
    </row>
    <row r="1373" spans="2:19" ht="35.1" customHeight="1" thickTop="1" thickBot="1">
      <c r="B1373" s="76" t="str">
        <f t="shared" si="43"/>
        <v/>
      </c>
      <c r="C1373" s="35"/>
      <c r="D1373" s="12"/>
      <c r="E1373" s="12"/>
      <c r="F1373" s="82"/>
      <c r="G1373" s="36"/>
      <c r="H1373" s="33"/>
      <c r="I1373" s="12"/>
      <c r="J1373" s="67"/>
      <c r="K1373" s="43" t="str">
        <f>IFERROR(VLOOKUP(D1373,PG!$D$7:$N$1006,11,FALSE),"")</f>
        <v/>
      </c>
      <c r="L1373" s="42">
        <f t="shared" si="44"/>
        <v>0</v>
      </c>
      <c r="Q1373" s="2"/>
      <c r="R1373" s="2"/>
      <c r="S1373" s="2" t="str">
        <f>IF(PI_For!C1373="","",PI_For!C1373)</f>
        <v/>
      </c>
    </row>
    <row r="1374" spans="2:19" ht="35.1" customHeight="1" thickTop="1" thickBot="1">
      <c r="B1374" s="76" t="str">
        <f t="shared" si="43"/>
        <v/>
      </c>
      <c r="C1374" s="35"/>
      <c r="D1374" s="12"/>
      <c r="E1374" s="12"/>
      <c r="F1374" s="82"/>
      <c r="G1374" s="36"/>
      <c r="H1374" s="33"/>
      <c r="I1374" s="12"/>
      <c r="J1374" s="67"/>
      <c r="K1374" s="43" t="str">
        <f>IFERROR(VLOOKUP(D1374,PG!$D$7:$N$1006,11,FALSE),"")</f>
        <v/>
      </c>
      <c r="L1374" s="42">
        <f t="shared" si="44"/>
        <v>0</v>
      </c>
      <c r="Q1374" s="2"/>
      <c r="R1374" s="2"/>
      <c r="S1374" s="2" t="str">
        <f>IF(PI_For!C1374="","",PI_For!C1374)</f>
        <v/>
      </c>
    </row>
    <row r="1375" spans="2:19" ht="35.1" customHeight="1" thickTop="1" thickBot="1">
      <c r="B1375" s="76" t="str">
        <f t="shared" si="43"/>
        <v/>
      </c>
      <c r="C1375" s="35"/>
      <c r="D1375" s="12"/>
      <c r="E1375" s="12"/>
      <c r="F1375" s="82"/>
      <c r="G1375" s="36"/>
      <c r="H1375" s="33"/>
      <c r="I1375" s="12"/>
      <c r="J1375" s="67"/>
      <c r="K1375" s="43" t="str">
        <f>IFERROR(VLOOKUP(D1375,PG!$D$7:$N$1006,11,FALSE),"")</f>
        <v/>
      </c>
      <c r="L1375" s="42">
        <f t="shared" si="44"/>
        <v>0</v>
      </c>
      <c r="Q1375" s="2"/>
      <c r="R1375" s="2"/>
      <c r="S1375" s="2" t="str">
        <f>IF(PI_For!C1375="","",PI_For!C1375)</f>
        <v/>
      </c>
    </row>
    <row r="1376" spans="2:19" ht="35.1" customHeight="1" thickTop="1" thickBot="1">
      <c r="B1376" s="76" t="str">
        <f t="shared" si="43"/>
        <v/>
      </c>
      <c r="C1376" s="35"/>
      <c r="D1376" s="12"/>
      <c r="E1376" s="12"/>
      <c r="F1376" s="82"/>
      <c r="G1376" s="36"/>
      <c r="H1376" s="33"/>
      <c r="I1376" s="12"/>
      <c r="J1376" s="67"/>
      <c r="K1376" s="43" t="str">
        <f>IFERROR(VLOOKUP(D1376,PG!$D$7:$N$1006,11,FALSE),"")</f>
        <v/>
      </c>
      <c r="L1376" s="42">
        <f t="shared" si="44"/>
        <v>0</v>
      </c>
      <c r="Q1376" s="2"/>
      <c r="R1376" s="2"/>
      <c r="S1376" s="2" t="str">
        <f>IF(PI_For!C1376="","",PI_For!C1376)</f>
        <v/>
      </c>
    </row>
    <row r="1377" spans="2:19" ht="35.1" customHeight="1" thickTop="1" thickBot="1">
      <c r="B1377" s="76" t="str">
        <f t="shared" si="43"/>
        <v/>
      </c>
      <c r="C1377" s="35"/>
      <c r="D1377" s="12"/>
      <c r="E1377" s="12"/>
      <c r="F1377" s="82"/>
      <c r="G1377" s="36"/>
      <c r="H1377" s="33"/>
      <c r="I1377" s="12"/>
      <c r="J1377" s="67"/>
      <c r="K1377" s="43" t="str">
        <f>IFERROR(VLOOKUP(D1377,PG!$D$7:$N$1006,11,FALSE),"")</f>
        <v/>
      </c>
      <c r="L1377" s="42">
        <f t="shared" si="44"/>
        <v>0</v>
      </c>
      <c r="Q1377" s="2"/>
      <c r="R1377" s="2"/>
      <c r="S1377" s="2" t="str">
        <f>IF(PI_For!C1377="","",PI_For!C1377)</f>
        <v/>
      </c>
    </row>
    <row r="1378" spans="2:19" ht="35.1" customHeight="1" thickTop="1" thickBot="1">
      <c r="B1378" s="76" t="str">
        <f t="shared" si="43"/>
        <v/>
      </c>
      <c r="C1378" s="35"/>
      <c r="D1378" s="12"/>
      <c r="E1378" s="12"/>
      <c r="F1378" s="82"/>
      <c r="G1378" s="36"/>
      <c r="H1378" s="33"/>
      <c r="I1378" s="12"/>
      <c r="J1378" s="67"/>
      <c r="K1378" s="43" t="str">
        <f>IFERROR(VLOOKUP(D1378,PG!$D$7:$N$1006,11,FALSE),"")</f>
        <v/>
      </c>
      <c r="L1378" s="42">
        <f t="shared" si="44"/>
        <v>0</v>
      </c>
      <c r="Q1378" s="2"/>
      <c r="R1378" s="2"/>
      <c r="S1378" s="2" t="str">
        <f>IF(PI_For!C1378="","",PI_For!C1378)</f>
        <v/>
      </c>
    </row>
    <row r="1379" spans="2:19" ht="35.1" customHeight="1" thickTop="1" thickBot="1">
      <c r="B1379" s="76" t="str">
        <f t="shared" si="43"/>
        <v/>
      </c>
      <c r="C1379" s="35"/>
      <c r="D1379" s="12"/>
      <c r="E1379" s="12"/>
      <c r="F1379" s="82"/>
      <c r="G1379" s="36"/>
      <c r="H1379" s="33"/>
      <c r="I1379" s="12"/>
      <c r="J1379" s="67"/>
      <c r="K1379" s="43" t="str">
        <f>IFERROR(VLOOKUP(D1379,PG!$D$7:$N$1006,11,FALSE),"")</f>
        <v/>
      </c>
      <c r="L1379" s="42">
        <f t="shared" si="44"/>
        <v>0</v>
      </c>
      <c r="Q1379" s="2"/>
      <c r="R1379" s="2"/>
      <c r="S1379" s="2" t="str">
        <f>IF(PI_For!C1379="","",PI_For!C1379)</f>
        <v/>
      </c>
    </row>
    <row r="1380" spans="2:19" ht="35.1" customHeight="1" thickTop="1" thickBot="1">
      <c r="B1380" s="76" t="str">
        <f t="shared" si="43"/>
        <v/>
      </c>
      <c r="C1380" s="35"/>
      <c r="D1380" s="12"/>
      <c r="E1380" s="12"/>
      <c r="F1380" s="82"/>
      <c r="G1380" s="36"/>
      <c r="H1380" s="33"/>
      <c r="I1380" s="12"/>
      <c r="J1380" s="67"/>
      <c r="K1380" s="43" t="str">
        <f>IFERROR(VLOOKUP(D1380,PG!$D$7:$N$1006,11,FALSE),"")</f>
        <v/>
      </c>
      <c r="L1380" s="42">
        <f t="shared" si="44"/>
        <v>0</v>
      </c>
      <c r="Q1380" s="2"/>
      <c r="R1380" s="2"/>
      <c r="S1380" s="2" t="str">
        <f>IF(PI_For!C1380="","",PI_For!C1380)</f>
        <v/>
      </c>
    </row>
    <row r="1381" spans="2:19" ht="35.1" customHeight="1" thickTop="1" thickBot="1">
      <c r="B1381" s="76" t="str">
        <f t="shared" si="43"/>
        <v/>
      </c>
      <c r="C1381" s="35"/>
      <c r="D1381" s="12"/>
      <c r="E1381" s="12"/>
      <c r="F1381" s="82"/>
      <c r="G1381" s="36"/>
      <c r="H1381" s="33"/>
      <c r="I1381" s="12"/>
      <c r="J1381" s="67"/>
      <c r="K1381" s="43" t="str">
        <f>IFERROR(VLOOKUP(D1381,PG!$D$7:$N$1006,11,FALSE),"")</f>
        <v/>
      </c>
      <c r="L1381" s="42">
        <f t="shared" si="44"/>
        <v>0</v>
      </c>
      <c r="Q1381" s="2"/>
      <c r="R1381" s="2"/>
      <c r="S1381" s="2" t="str">
        <f>IF(PI_For!C1381="","",PI_For!C1381)</f>
        <v/>
      </c>
    </row>
    <row r="1382" spans="2:19" ht="35.1" customHeight="1" thickTop="1" thickBot="1">
      <c r="B1382" s="76" t="str">
        <f t="shared" si="43"/>
        <v/>
      </c>
      <c r="C1382" s="35"/>
      <c r="D1382" s="12"/>
      <c r="E1382" s="12"/>
      <c r="F1382" s="82"/>
      <c r="G1382" s="36"/>
      <c r="H1382" s="33"/>
      <c r="I1382" s="12"/>
      <c r="J1382" s="67"/>
      <c r="K1382" s="43" t="str">
        <f>IFERROR(VLOOKUP(D1382,PG!$D$7:$N$1006,11,FALSE),"")</f>
        <v/>
      </c>
      <c r="L1382" s="42">
        <f t="shared" si="44"/>
        <v>0</v>
      </c>
      <c r="Q1382" s="2"/>
      <c r="R1382" s="2"/>
      <c r="S1382" s="2" t="str">
        <f>IF(PI_For!C1382="","",PI_For!C1382)</f>
        <v/>
      </c>
    </row>
    <row r="1383" spans="2:19" ht="35.1" customHeight="1" thickTop="1" thickBot="1">
      <c r="B1383" s="76" t="str">
        <f t="shared" si="43"/>
        <v/>
      </c>
      <c r="C1383" s="35"/>
      <c r="D1383" s="12"/>
      <c r="E1383" s="12"/>
      <c r="F1383" s="82"/>
      <c r="G1383" s="36"/>
      <c r="H1383" s="33"/>
      <c r="I1383" s="12"/>
      <c r="J1383" s="67"/>
      <c r="K1383" s="43" t="str">
        <f>IFERROR(VLOOKUP(D1383,PG!$D$7:$N$1006,11,FALSE),"")</f>
        <v/>
      </c>
      <c r="L1383" s="42">
        <f t="shared" si="44"/>
        <v>0</v>
      </c>
      <c r="Q1383" s="2"/>
      <c r="R1383" s="2"/>
      <c r="S1383" s="2" t="str">
        <f>IF(PI_For!C1383="","",PI_For!C1383)</f>
        <v/>
      </c>
    </row>
    <row r="1384" spans="2:19" ht="35.1" customHeight="1" thickTop="1" thickBot="1">
      <c r="B1384" s="76" t="str">
        <f t="shared" si="43"/>
        <v/>
      </c>
      <c r="C1384" s="35"/>
      <c r="D1384" s="12"/>
      <c r="E1384" s="12"/>
      <c r="F1384" s="82"/>
      <c r="G1384" s="36"/>
      <c r="H1384" s="33"/>
      <c r="I1384" s="12"/>
      <c r="J1384" s="67"/>
      <c r="K1384" s="43" t="str">
        <f>IFERROR(VLOOKUP(D1384,PG!$D$7:$N$1006,11,FALSE),"")</f>
        <v/>
      </c>
      <c r="L1384" s="42">
        <f t="shared" si="44"/>
        <v>0</v>
      </c>
      <c r="Q1384" s="2"/>
      <c r="R1384" s="2"/>
      <c r="S1384" s="2" t="str">
        <f>IF(PI_For!C1384="","",PI_For!C1384)</f>
        <v/>
      </c>
    </row>
    <row r="1385" spans="2:19" ht="35.1" customHeight="1" thickTop="1" thickBot="1">
      <c r="B1385" s="76" t="str">
        <f t="shared" si="43"/>
        <v/>
      </c>
      <c r="C1385" s="35"/>
      <c r="D1385" s="12"/>
      <c r="E1385" s="12"/>
      <c r="F1385" s="82"/>
      <c r="G1385" s="36"/>
      <c r="H1385" s="33"/>
      <c r="I1385" s="12"/>
      <c r="J1385" s="67"/>
      <c r="K1385" s="43" t="str">
        <f>IFERROR(VLOOKUP(D1385,PG!$D$7:$N$1006,11,FALSE),"")</f>
        <v/>
      </c>
      <c r="L1385" s="42">
        <f t="shared" si="44"/>
        <v>0</v>
      </c>
      <c r="Q1385" s="2"/>
      <c r="R1385" s="2"/>
      <c r="S1385" s="2" t="str">
        <f>IF(PI_For!C1385="","",PI_For!C1385)</f>
        <v/>
      </c>
    </row>
    <row r="1386" spans="2:19" ht="35.1" customHeight="1" thickTop="1" thickBot="1">
      <c r="B1386" s="76" t="str">
        <f t="shared" si="43"/>
        <v/>
      </c>
      <c r="C1386" s="35"/>
      <c r="D1386" s="12"/>
      <c r="E1386" s="12"/>
      <c r="F1386" s="82"/>
      <c r="G1386" s="36"/>
      <c r="H1386" s="33"/>
      <c r="I1386" s="12"/>
      <c r="J1386" s="67"/>
      <c r="K1386" s="43" t="str">
        <f>IFERROR(VLOOKUP(D1386,PG!$D$7:$N$1006,11,FALSE),"")</f>
        <v/>
      </c>
      <c r="L1386" s="42">
        <f t="shared" si="44"/>
        <v>0</v>
      </c>
      <c r="Q1386" s="2"/>
      <c r="R1386" s="2"/>
      <c r="S1386" s="2" t="str">
        <f>IF(PI_For!C1386="","",PI_For!C1386)</f>
        <v/>
      </c>
    </row>
    <row r="1387" spans="2:19" ht="35.1" customHeight="1" thickTop="1" thickBot="1">
      <c r="B1387" s="76" t="str">
        <f t="shared" si="43"/>
        <v/>
      </c>
      <c r="C1387" s="35"/>
      <c r="D1387" s="12"/>
      <c r="E1387" s="12"/>
      <c r="F1387" s="82"/>
      <c r="G1387" s="36"/>
      <c r="H1387" s="33"/>
      <c r="I1387" s="12"/>
      <c r="J1387" s="67"/>
      <c r="K1387" s="43" t="str">
        <f>IFERROR(VLOOKUP(D1387,PG!$D$7:$N$1006,11,FALSE),"")</f>
        <v/>
      </c>
      <c r="L1387" s="42">
        <f t="shared" si="44"/>
        <v>0</v>
      </c>
      <c r="Q1387" s="2"/>
      <c r="R1387" s="2"/>
      <c r="S1387" s="2" t="str">
        <f>IF(PI_For!C1387="","",PI_For!C1387)</f>
        <v/>
      </c>
    </row>
    <row r="1388" spans="2:19" ht="35.1" customHeight="1" thickTop="1" thickBot="1">
      <c r="B1388" s="76" t="str">
        <f t="shared" si="43"/>
        <v/>
      </c>
      <c r="C1388" s="35"/>
      <c r="D1388" s="12"/>
      <c r="E1388" s="12"/>
      <c r="F1388" s="82"/>
      <c r="G1388" s="36"/>
      <c r="H1388" s="33"/>
      <c r="I1388" s="12"/>
      <c r="J1388" s="67"/>
      <c r="K1388" s="43" t="str">
        <f>IFERROR(VLOOKUP(D1388,PG!$D$7:$N$1006,11,FALSE),"")</f>
        <v/>
      </c>
      <c r="L1388" s="42">
        <f t="shared" si="44"/>
        <v>0</v>
      </c>
      <c r="Q1388" s="2"/>
      <c r="R1388" s="2"/>
      <c r="S1388" s="2" t="str">
        <f>IF(PI_For!C1388="","",PI_For!C1388)</f>
        <v/>
      </c>
    </row>
    <row r="1389" spans="2:19" ht="35.1" customHeight="1" thickTop="1" thickBot="1">
      <c r="B1389" s="76" t="str">
        <f t="shared" si="43"/>
        <v/>
      </c>
      <c r="C1389" s="35"/>
      <c r="D1389" s="12"/>
      <c r="E1389" s="12"/>
      <c r="F1389" s="82"/>
      <c r="G1389" s="36"/>
      <c r="H1389" s="33"/>
      <c r="I1389" s="12"/>
      <c r="J1389" s="67"/>
      <c r="K1389" s="43" t="str">
        <f>IFERROR(VLOOKUP(D1389,PG!$D$7:$N$1006,11,FALSE),"")</f>
        <v/>
      </c>
      <c r="L1389" s="42">
        <f t="shared" si="44"/>
        <v>0</v>
      </c>
      <c r="Q1389" s="2"/>
      <c r="R1389" s="2"/>
      <c r="S1389" s="2" t="str">
        <f>IF(PI_For!C1389="","",PI_For!C1389)</f>
        <v/>
      </c>
    </row>
    <row r="1390" spans="2:19" ht="35.1" customHeight="1" thickTop="1" thickBot="1">
      <c r="B1390" s="76" t="str">
        <f t="shared" si="43"/>
        <v/>
      </c>
      <c r="C1390" s="35"/>
      <c r="D1390" s="12"/>
      <c r="E1390" s="12"/>
      <c r="F1390" s="82"/>
      <c r="G1390" s="36"/>
      <c r="H1390" s="33"/>
      <c r="I1390" s="12"/>
      <c r="J1390" s="67"/>
      <c r="K1390" s="43" t="str">
        <f>IFERROR(VLOOKUP(D1390,PG!$D$7:$N$1006,11,FALSE),"")</f>
        <v/>
      </c>
      <c r="L1390" s="42">
        <f t="shared" si="44"/>
        <v>0</v>
      </c>
      <c r="Q1390" s="2"/>
      <c r="R1390" s="2"/>
      <c r="S1390" s="2" t="str">
        <f>IF(PI_For!C1390="","",PI_For!C1390)</f>
        <v/>
      </c>
    </row>
    <row r="1391" spans="2:19" ht="35.1" customHeight="1" thickTop="1" thickBot="1">
      <c r="B1391" s="76" t="str">
        <f t="shared" si="43"/>
        <v/>
      </c>
      <c r="C1391" s="35"/>
      <c r="D1391" s="12"/>
      <c r="E1391" s="12"/>
      <c r="F1391" s="82"/>
      <c r="G1391" s="36"/>
      <c r="H1391" s="33"/>
      <c r="I1391" s="12"/>
      <c r="J1391" s="67"/>
      <c r="K1391" s="43" t="str">
        <f>IFERROR(VLOOKUP(D1391,PG!$D$7:$N$1006,11,FALSE),"")</f>
        <v/>
      </c>
      <c r="L1391" s="42">
        <f t="shared" si="44"/>
        <v>0</v>
      </c>
      <c r="Q1391" s="2"/>
      <c r="R1391" s="2"/>
      <c r="S1391" s="2" t="str">
        <f>IF(PI_For!C1391="","",PI_For!C1391)</f>
        <v/>
      </c>
    </row>
    <row r="1392" spans="2:19" ht="35.1" customHeight="1" thickTop="1" thickBot="1">
      <c r="B1392" s="76" t="str">
        <f t="shared" si="43"/>
        <v/>
      </c>
      <c r="C1392" s="35"/>
      <c r="D1392" s="12"/>
      <c r="E1392" s="12"/>
      <c r="F1392" s="82"/>
      <c r="G1392" s="36"/>
      <c r="H1392" s="33"/>
      <c r="I1392" s="12"/>
      <c r="J1392" s="67"/>
      <c r="K1392" s="43" t="str">
        <f>IFERROR(VLOOKUP(D1392,PG!$D$7:$N$1006,11,FALSE),"")</f>
        <v/>
      </c>
      <c r="L1392" s="42">
        <f t="shared" si="44"/>
        <v>0</v>
      </c>
      <c r="Q1392" s="2"/>
      <c r="R1392" s="2"/>
      <c r="S1392" s="2" t="str">
        <f>IF(PI_For!C1392="","",PI_For!C1392)</f>
        <v/>
      </c>
    </row>
    <row r="1393" spans="2:19" ht="35.1" customHeight="1" thickTop="1" thickBot="1">
      <c r="B1393" s="76" t="str">
        <f t="shared" si="43"/>
        <v/>
      </c>
      <c r="C1393" s="35"/>
      <c r="D1393" s="12"/>
      <c r="E1393" s="12"/>
      <c r="F1393" s="82"/>
      <c r="G1393" s="36"/>
      <c r="H1393" s="33"/>
      <c r="I1393" s="12"/>
      <c r="J1393" s="67"/>
      <c r="K1393" s="43" t="str">
        <f>IFERROR(VLOOKUP(D1393,PG!$D$7:$N$1006,11,FALSE),"")</f>
        <v/>
      </c>
      <c r="L1393" s="42">
        <f t="shared" si="44"/>
        <v>0</v>
      </c>
      <c r="Q1393" s="2"/>
      <c r="R1393" s="2"/>
      <c r="S1393" s="2" t="str">
        <f>IF(PI_For!C1393="","",PI_For!C1393)</f>
        <v/>
      </c>
    </row>
    <row r="1394" spans="2:19" ht="35.1" customHeight="1" thickTop="1" thickBot="1">
      <c r="B1394" s="76" t="str">
        <f t="shared" si="43"/>
        <v/>
      </c>
      <c r="C1394" s="35"/>
      <c r="D1394" s="12"/>
      <c r="E1394" s="12"/>
      <c r="F1394" s="82"/>
      <c r="G1394" s="36"/>
      <c r="H1394" s="33"/>
      <c r="I1394" s="12"/>
      <c r="J1394" s="67"/>
      <c r="K1394" s="43" t="str">
        <f>IFERROR(VLOOKUP(D1394,PG!$D$7:$N$1006,11,FALSE),"")</f>
        <v/>
      </c>
      <c r="L1394" s="42">
        <f t="shared" si="44"/>
        <v>0</v>
      </c>
      <c r="Q1394" s="2"/>
      <c r="R1394" s="2"/>
      <c r="S1394" s="2" t="str">
        <f>IF(PI_For!C1394="","",PI_For!C1394)</f>
        <v/>
      </c>
    </row>
    <row r="1395" spans="2:19" ht="35.1" customHeight="1" thickTop="1" thickBot="1">
      <c r="B1395" s="76" t="str">
        <f t="shared" si="43"/>
        <v/>
      </c>
      <c r="C1395" s="35"/>
      <c r="D1395" s="12"/>
      <c r="E1395" s="12"/>
      <c r="F1395" s="82"/>
      <c r="G1395" s="36"/>
      <c r="H1395" s="33"/>
      <c r="I1395" s="12"/>
      <c r="J1395" s="67"/>
      <c r="K1395" s="43" t="str">
        <f>IFERROR(VLOOKUP(D1395,PG!$D$7:$N$1006,11,FALSE),"")</f>
        <v/>
      </c>
      <c r="L1395" s="42">
        <f t="shared" si="44"/>
        <v>0</v>
      </c>
      <c r="Q1395" s="2"/>
      <c r="R1395" s="2"/>
      <c r="S1395" s="2" t="str">
        <f>IF(PI_For!C1395="","",PI_For!C1395)</f>
        <v/>
      </c>
    </row>
    <row r="1396" spans="2:19" ht="35.1" customHeight="1" thickTop="1" thickBot="1">
      <c r="B1396" s="76" t="str">
        <f t="shared" si="43"/>
        <v/>
      </c>
      <c r="C1396" s="35"/>
      <c r="D1396" s="12"/>
      <c r="E1396" s="12"/>
      <c r="F1396" s="82"/>
      <c r="G1396" s="36"/>
      <c r="H1396" s="33"/>
      <c r="I1396" s="12"/>
      <c r="J1396" s="67"/>
      <c r="K1396" s="43" t="str">
        <f>IFERROR(VLOOKUP(D1396,PG!$D$7:$N$1006,11,FALSE),"")</f>
        <v/>
      </c>
      <c r="L1396" s="42">
        <f t="shared" si="44"/>
        <v>0</v>
      </c>
      <c r="Q1396" s="2"/>
      <c r="R1396" s="2"/>
      <c r="S1396" s="2" t="str">
        <f>IF(PI_For!C1396="","",PI_For!C1396)</f>
        <v/>
      </c>
    </row>
    <row r="1397" spans="2:19" ht="35.1" customHeight="1" thickTop="1" thickBot="1">
      <c r="B1397" s="76" t="str">
        <f t="shared" si="43"/>
        <v/>
      </c>
      <c r="C1397" s="35"/>
      <c r="D1397" s="12"/>
      <c r="E1397" s="12"/>
      <c r="F1397" s="82"/>
      <c r="G1397" s="36"/>
      <c r="H1397" s="33"/>
      <c r="I1397" s="12"/>
      <c r="J1397" s="67"/>
      <c r="K1397" s="43" t="str">
        <f>IFERROR(VLOOKUP(D1397,PG!$D$7:$N$1006,11,FALSE),"")</f>
        <v/>
      </c>
      <c r="L1397" s="42">
        <f t="shared" si="44"/>
        <v>0</v>
      </c>
      <c r="Q1397" s="2"/>
      <c r="R1397" s="2"/>
      <c r="S1397" s="2" t="str">
        <f>IF(PI_For!C1397="","",PI_For!C1397)</f>
        <v/>
      </c>
    </row>
    <row r="1398" spans="2:19" ht="35.1" customHeight="1" thickTop="1" thickBot="1">
      <c r="B1398" s="76" t="str">
        <f t="shared" si="43"/>
        <v/>
      </c>
      <c r="C1398" s="35"/>
      <c r="D1398" s="12"/>
      <c r="E1398" s="12"/>
      <c r="F1398" s="82"/>
      <c r="G1398" s="36"/>
      <c r="H1398" s="33"/>
      <c r="I1398" s="12"/>
      <c r="J1398" s="67"/>
      <c r="K1398" s="43" t="str">
        <f>IFERROR(VLOOKUP(D1398,PG!$D$7:$N$1006,11,FALSE),"")</f>
        <v/>
      </c>
      <c r="L1398" s="42">
        <f t="shared" si="44"/>
        <v>0</v>
      </c>
      <c r="Q1398" s="2"/>
      <c r="R1398" s="2"/>
      <c r="S1398" s="2" t="str">
        <f>IF(PI_For!C1398="","",PI_For!C1398)</f>
        <v/>
      </c>
    </row>
    <row r="1399" spans="2:19" ht="35.1" customHeight="1" thickTop="1" thickBot="1">
      <c r="B1399" s="76" t="str">
        <f t="shared" si="43"/>
        <v/>
      </c>
      <c r="C1399" s="35"/>
      <c r="D1399" s="12"/>
      <c r="E1399" s="12"/>
      <c r="F1399" s="82"/>
      <c r="G1399" s="36"/>
      <c r="H1399" s="33"/>
      <c r="I1399" s="12"/>
      <c r="J1399" s="67"/>
      <c r="K1399" s="43" t="str">
        <f>IFERROR(VLOOKUP(D1399,PG!$D$7:$N$1006,11,FALSE),"")</f>
        <v/>
      </c>
      <c r="L1399" s="42">
        <f t="shared" si="44"/>
        <v>0</v>
      </c>
      <c r="Q1399" s="2"/>
      <c r="R1399" s="2"/>
      <c r="S1399" s="2" t="str">
        <f>IF(PI_For!C1399="","",PI_For!C1399)</f>
        <v/>
      </c>
    </row>
    <row r="1400" spans="2:19" ht="35.1" customHeight="1" thickTop="1" thickBot="1">
      <c r="B1400" s="76" t="str">
        <f t="shared" si="43"/>
        <v/>
      </c>
      <c r="C1400" s="35"/>
      <c r="D1400" s="12"/>
      <c r="E1400" s="12"/>
      <c r="F1400" s="82"/>
      <c r="G1400" s="36"/>
      <c r="H1400" s="33"/>
      <c r="I1400" s="12"/>
      <c r="J1400" s="67"/>
      <c r="K1400" s="43" t="str">
        <f>IFERROR(VLOOKUP(D1400,PG!$D$7:$N$1006,11,FALSE),"")</f>
        <v/>
      </c>
      <c r="L1400" s="42">
        <f t="shared" si="44"/>
        <v>0</v>
      </c>
      <c r="Q1400" s="2"/>
      <c r="R1400" s="2"/>
      <c r="S1400" s="2" t="str">
        <f>IF(PI_For!C1400="","",PI_For!C1400)</f>
        <v/>
      </c>
    </row>
    <row r="1401" spans="2:19" ht="35.1" customHeight="1" thickTop="1" thickBot="1">
      <c r="B1401" s="76" t="str">
        <f t="shared" si="43"/>
        <v/>
      </c>
      <c r="C1401" s="35"/>
      <c r="D1401" s="12"/>
      <c r="E1401" s="12"/>
      <c r="F1401" s="82"/>
      <c r="G1401" s="36"/>
      <c r="H1401" s="33"/>
      <c r="I1401" s="12"/>
      <c r="J1401" s="67"/>
      <c r="K1401" s="43" t="str">
        <f>IFERROR(VLOOKUP(D1401,PG!$D$7:$N$1006,11,FALSE),"")</f>
        <v/>
      </c>
      <c r="L1401" s="42">
        <f t="shared" si="44"/>
        <v>0</v>
      </c>
      <c r="Q1401" s="2"/>
      <c r="R1401" s="2"/>
      <c r="S1401" s="2" t="str">
        <f>IF(PI_For!C1401="","",PI_For!C1401)</f>
        <v/>
      </c>
    </row>
    <row r="1402" spans="2:19" ht="35.1" customHeight="1" thickTop="1" thickBot="1">
      <c r="B1402" s="76" t="str">
        <f t="shared" si="43"/>
        <v/>
      </c>
      <c r="C1402" s="35"/>
      <c r="D1402" s="12"/>
      <c r="E1402" s="12"/>
      <c r="F1402" s="82"/>
      <c r="G1402" s="36"/>
      <c r="H1402" s="33"/>
      <c r="I1402" s="12"/>
      <c r="J1402" s="67"/>
      <c r="K1402" s="43" t="str">
        <f>IFERROR(VLOOKUP(D1402,PG!$D$7:$N$1006,11,FALSE),"")</f>
        <v/>
      </c>
      <c r="L1402" s="42">
        <f t="shared" si="44"/>
        <v>0</v>
      </c>
      <c r="Q1402" s="2"/>
      <c r="R1402" s="2"/>
      <c r="S1402" s="2" t="str">
        <f>IF(PI_For!C1402="","",PI_For!C1402)</f>
        <v/>
      </c>
    </row>
    <row r="1403" spans="2:19" ht="35.1" customHeight="1" thickTop="1" thickBot="1">
      <c r="B1403" s="76" t="str">
        <f t="shared" si="43"/>
        <v/>
      </c>
      <c r="C1403" s="35"/>
      <c r="D1403" s="12"/>
      <c r="E1403" s="12"/>
      <c r="F1403" s="82"/>
      <c r="G1403" s="36"/>
      <c r="H1403" s="33"/>
      <c r="I1403" s="12"/>
      <c r="J1403" s="67"/>
      <c r="K1403" s="43" t="str">
        <f>IFERROR(VLOOKUP(D1403,PG!$D$7:$N$1006,11,FALSE),"")</f>
        <v/>
      </c>
      <c r="L1403" s="42">
        <f t="shared" si="44"/>
        <v>0</v>
      </c>
      <c r="Q1403" s="2"/>
      <c r="R1403" s="2"/>
      <c r="S1403" s="2" t="str">
        <f>IF(PI_For!C1403="","",PI_For!C1403)</f>
        <v/>
      </c>
    </row>
    <row r="1404" spans="2:19" ht="35.1" customHeight="1" thickTop="1" thickBot="1">
      <c r="B1404" s="76" t="str">
        <f t="shared" si="43"/>
        <v/>
      </c>
      <c r="C1404" s="35"/>
      <c r="D1404" s="12"/>
      <c r="E1404" s="12"/>
      <c r="F1404" s="82"/>
      <c r="G1404" s="36"/>
      <c r="H1404" s="33"/>
      <c r="I1404" s="12"/>
      <c r="J1404" s="67"/>
      <c r="K1404" s="43" t="str">
        <f>IFERROR(VLOOKUP(D1404,PG!$D$7:$N$1006,11,FALSE),"")</f>
        <v/>
      </c>
      <c r="L1404" s="42">
        <f t="shared" si="44"/>
        <v>0</v>
      </c>
      <c r="Q1404" s="2"/>
      <c r="R1404" s="2"/>
      <c r="S1404" s="2" t="str">
        <f>IF(PI_For!C1404="","",PI_For!C1404)</f>
        <v/>
      </c>
    </row>
    <row r="1405" spans="2:19" ht="35.1" customHeight="1" thickTop="1" thickBot="1">
      <c r="B1405" s="76" t="str">
        <f t="shared" si="43"/>
        <v/>
      </c>
      <c r="C1405" s="35"/>
      <c r="D1405" s="12"/>
      <c r="E1405" s="12"/>
      <c r="F1405" s="82"/>
      <c r="G1405" s="36"/>
      <c r="H1405" s="33"/>
      <c r="I1405" s="12"/>
      <c r="J1405" s="67"/>
      <c r="K1405" s="43" t="str">
        <f>IFERROR(VLOOKUP(D1405,PG!$D$7:$N$1006,11,FALSE),"")</f>
        <v/>
      </c>
      <c r="L1405" s="42">
        <f t="shared" si="44"/>
        <v>0</v>
      </c>
      <c r="Q1405" s="2"/>
      <c r="R1405" s="2"/>
      <c r="S1405" s="2" t="str">
        <f>IF(PI_For!C1405="","",PI_For!C1405)</f>
        <v/>
      </c>
    </row>
    <row r="1406" spans="2:19" ht="35.1" customHeight="1" thickTop="1" thickBot="1">
      <c r="B1406" s="76" t="str">
        <f t="shared" si="43"/>
        <v/>
      </c>
      <c r="C1406" s="35"/>
      <c r="D1406" s="12"/>
      <c r="E1406" s="12"/>
      <c r="F1406" s="82"/>
      <c r="G1406" s="36"/>
      <c r="H1406" s="33"/>
      <c r="I1406" s="12"/>
      <c r="J1406" s="67"/>
      <c r="K1406" s="43" t="str">
        <f>IFERROR(VLOOKUP(D1406,PG!$D$7:$N$1006,11,FALSE),"")</f>
        <v/>
      </c>
      <c r="L1406" s="42">
        <f t="shared" si="44"/>
        <v>0</v>
      </c>
      <c r="Q1406" s="2"/>
      <c r="R1406" s="2"/>
      <c r="S1406" s="2" t="str">
        <f>IF(PI_For!C1406="","",PI_For!C1406)</f>
        <v/>
      </c>
    </row>
    <row r="1407" spans="2:19" ht="35.1" customHeight="1" thickTop="1" thickBot="1">
      <c r="B1407" s="76" t="str">
        <f t="shared" si="43"/>
        <v/>
      </c>
      <c r="C1407" s="35"/>
      <c r="D1407" s="12"/>
      <c r="E1407" s="12"/>
      <c r="F1407" s="82"/>
      <c r="G1407" s="36"/>
      <c r="H1407" s="33"/>
      <c r="I1407" s="12"/>
      <c r="J1407" s="67"/>
      <c r="K1407" s="43" t="str">
        <f>IFERROR(VLOOKUP(D1407,PG!$D$7:$N$1006,11,FALSE),"")</f>
        <v/>
      </c>
      <c r="L1407" s="42">
        <f t="shared" si="44"/>
        <v>0</v>
      </c>
      <c r="Q1407" s="2"/>
      <c r="R1407" s="2"/>
      <c r="S1407" s="2" t="str">
        <f>IF(PI_For!C1407="","",PI_For!C1407)</f>
        <v/>
      </c>
    </row>
    <row r="1408" spans="2:19" ht="35.1" customHeight="1" thickTop="1" thickBot="1">
      <c r="B1408" s="76" t="str">
        <f t="shared" si="43"/>
        <v/>
      </c>
      <c r="C1408" s="35"/>
      <c r="D1408" s="12"/>
      <c r="E1408" s="12"/>
      <c r="F1408" s="82"/>
      <c r="G1408" s="36"/>
      <c r="H1408" s="33"/>
      <c r="I1408" s="12"/>
      <c r="J1408" s="67"/>
      <c r="K1408" s="43" t="str">
        <f>IFERROR(VLOOKUP(D1408,PG!$D$7:$N$1006,11,FALSE),"")</f>
        <v/>
      </c>
      <c r="L1408" s="42">
        <f t="shared" si="44"/>
        <v>0</v>
      </c>
      <c r="Q1408" s="2"/>
      <c r="R1408" s="2"/>
      <c r="S1408" s="2" t="str">
        <f>IF(PI_For!C1408="","",PI_For!C1408)</f>
        <v/>
      </c>
    </row>
    <row r="1409" spans="2:19" ht="35.1" customHeight="1" thickTop="1" thickBot="1">
      <c r="B1409" s="76" t="str">
        <f t="shared" si="43"/>
        <v/>
      </c>
      <c r="C1409" s="35"/>
      <c r="D1409" s="12"/>
      <c r="E1409" s="12"/>
      <c r="F1409" s="82"/>
      <c r="G1409" s="36"/>
      <c r="H1409" s="33"/>
      <c r="I1409" s="12"/>
      <c r="J1409" s="67"/>
      <c r="K1409" s="43" t="str">
        <f>IFERROR(VLOOKUP(D1409,PG!$D$7:$N$1006,11,FALSE),"")</f>
        <v/>
      </c>
      <c r="L1409" s="42">
        <f t="shared" si="44"/>
        <v>0</v>
      </c>
      <c r="Q1409" s="2"/>
      <c r="R1409" s="2"/>
      <c r="S1409" s="2" t="str">
        <f>IF(PI_For!C1409="","",PI_For!C1409)</f>
        <v/>
      </c>
    </row>
    <row r="1410" spans="2:19" ht="35.1" customHeight="1" thickTop="1" thickBot="1">
      <c r="B1410" s="76" t="str">
        <f t="shared" si="43"/>
        <v/>
      </c>
      <c r="C1410" s="35"/>
      <c r="D1410" s="12"/>
      <c r="E1410" s="12"/>
      <c r="F1410" s="82"/>
      <c r="G1410" s="36"/>
      <c r="H1410" s="33"/>
      <c r="I1410" s="12"/>
      <c r="J1410" s="67"/>
      <c r="K1410" s="43" t="str">
        <f>IFERROR(VLOOKUP(D1410,PG!$D$7:$N$1006,11,FALSE),"")</f>
        <v/>
      </c>
      <c r="L1410" s="42">
        <f t="shared" si="44"/>
        <v>0</v>
      </c>
      <c r="Q1410" s="2"/>
      <c r="R1410" s="2"/>
      <c r="S1410" s="2" t="str">
        <f>IF(PI_For!C1410="","",PI_For!C1410)</f>
        <v/>
      </c>
    </row>
    <row r="1411" spans="2:19" ht="35.1" customHeight="1" thickTop="1" thickBot="1">
      <c r="B1411" s="76" t="str">
        <f t="shared" si="43"/>
        <v/>
      </c>
      <c r="C1411" s="35"/>
      <c r="D1411" s="12"/>
      <c r="E1411" s="12"/>
      <c r="F1411" s="82"/>
      <c r="G1411" s="36"/>
      <c r="H1411" s="33"/>
      <c r="I1411" s="12"/>
      <c r="J1411" s="67"/>
      <c r="K1411" s="43" t="str">
        <f>IFERROR(VLOOKUP(D1411,PG!$D$7:$N$1006,11,FALSE),"")</f>
        <v/>
      </c>
      <c r="L1411" s="42">
        <f t="shared" si="44"/>
        <v>0</v>
      </c>
      <c r="Q1411" s="2"/>
      <c r="R1411" s="2"/>
      <c r="S1411" s="2" t="str">
        <f>IF(PI_For!C1411="","",PI_For!C1411)</f>
        <v/>
      </c>
    </row>
    <row r="1412" spans="2:19" ht="35.1" customHeight="1" thickTop="1" thickBot="1">
      <c r="B1412" s="76" t="str">
        <f t="shared" si="43"/>
        <v/>
      </c>
      <c r="C1412" s="35"/>
      <c r="D1412" s="12"/>
      <c r="E1412" s="12"/>
      <c r="F1412" s="82"/>
      <c r="G1412" s="36"/>
      <c r="H1412" s="33"/>
      <c r="I1412" s="12"/>
      <c r="J1412" s="67"/>
      <c r="K1412" s="43" t="str">
        <f>IFERROR(VLOOKUP(D1412,PG!$D$7:$N$1006,11,FALSE),"")</f>
        <v/>
      </c>
      <c r="L1412" s="42">
        <f t="shared" si="44"/>
        <v>0</v>
      </c>
      <c r="Q1412" s="2"/>
      <c r="R1412" s="2"/>
      <c r="S1412" s="2" t="str">
        <f>IF(PI_For!C1412="","",PI_For!C1412)</f>
        <v/>
      </c>
    </row>
    <row r="1413" spans="2:19" ht="35.1" customHeight="1" thickTop="1" thickBot="1">
      <c r="B1413" s="76" t="str">
        <f t="shared" si="43"/>
        <v/>
      </c>
      <c r="C1413" s="35"/>
      <c r="D1413" s="12"/>
      <c r="E1413" s="12"/>
      <c r="F1413" s="82"/>
      <c r="G1413" s="36"/>
      <c r="H1413" s="33"/>
      <c r="I1413" s="12"/>
      <c r="J1413" s="67"/>
      <c r="K1413" s="43" t="str">
        <f>IFERROR(VLOOKUP(D1413,PG!$D$7:$N$1006,11,FALSE),"")</f>
        <v/>
      </c>
      <c r="L1413" s="42">
        <f t="shared" si="44"/>
        <v>0</v>
      </c>
      <c r="Q1413" s="2"/>
      <c r="R1413" s="2"/>
      <c r="S1413" s="2" t="str">
        <f>IF(PI_For!C1413="","",PI_For!C1413)</f>
        <v/>
      </c>
    </row>
    <row r="1414" spans="2:19" ht="35.1" customHeight="1" thickTop="1" thickBot="1">
      <c r="B1414" s="76" t="str">
        <f t="shared" si="43"/>
        <v/>
      </c>
      <c r="C1414" s="35"/>
      <c r="D1414" s="12"/>
      <c r="E1414" s="12"/>
      <c r="F1414" s="82"/>
      <c r="G1414" s="36"/>
      <c r="H1414" s="33"/>
      <c r="I1414" s="12"/>
      <c r="J1414" s="67"/>
      <c r="K1414" s="43" t="str">
        <f>IFERROR(VLOOKUP(D1414,PG!$D$7:$N$1006,11,FALSE),"")</f>
        <v/>
      </c>
      <c r="L1414" s="42">
        <f t="shared" si="44"/>
        <v>0</v>
      </c>
      <c r="Q1414" s="2"/>
      <c r="R1414" s="2"/>
      <c r="S1414" s="2" t="str">
        <f>IF(PI_For!C1414="","",PI_For!C1414)</f>
        <v/>
      </c>
    </row>
    <row r="1415" spans="2:19" ht="35.1" customHeight="1" thickTop="1" thickBot="1">
      <c r="B1415" s="76" t="str">
        <f t="shared" si="43"/>
        <v/>
      </c>
      <c r="C1415" s="35"/>
      <c r="D1415" s="12"/>
      <c r="E1415" s="12"/>
      <c r="F1415" s="82"/>
      <c r="G1415" s="36"/>
      <c r="H1415" s="33"/>
      <c r="I1415" s="12"/>
      <c r="J1415" s="67"/>
      <c r="K1415" s="43" t="str">
        <f>IFERROR(VLOOKUP(D1415,PG!$D$7:$N$1006,11,FALSE),"")</f>
        <v/>
      </c>
      <c r="L1415" s="42">
        <f t="shared" si="44"/>
        <v>0</v>
      </c>
      <c r="Q1415" s="2"/>
      <c r="R1415" s="2"/>
      <c r="S1415" s="2" t="str">
        <f>IF(PI_For!C1415="","",PI_For!C1415)</f>
        <v/>
      </c>
    </row>
    <row r="1416" spans="2:19" ht="35.1" customHeight="1" thickTop="1" thickBot="1">
      <c r="B1416" s="76" t="str">
        <f t="shared" ref="B1416:B1479" si="45">IF(C1416="","",MONTH(C1416))</f>
        <v/>
      </c>
      <c r="C1416" s="35"/>
      <c r="D1416" s="12"/>
      <c r="E1416" s="12"/>
      <c r="F1416" s="82"/>
      <c r="G1416" s="36"/>
      <c r="H1416" s="33"/>
      <c r="I1416" s="12"/>
      <c r="J1416" s="67"/>
      <c r="K1416" s="43" t="str">
        <f>IFERROR(VLOOKUP(D1416,PG!$D$7:$N$1006,11,FALSE),"")</f>
        <v/>
      </c>
      <c r="L1416" s="42">
        <f t="shared" si="44"/>
        <v>0</v>
      </c>
      <c r="Q1416" s="2"/>
      <c r="R1416" s="2"/>
      <c r="S1416" s="2" t="str">
        <f>IF(PI_For!C1416="","",PI_For!C1416)</f>
        <v/>
      </c>
    </row>
    <row r="1417" spans="2:19" ht="35.1" customHeight="1" thickTop="1" thickBot="1">
      <c r="B1417" s="76" t="str">
        <f t="shared" si="45"/>
        <v/>
      </c>
      <c r="C1417" s="35"/>
      <c r="D1417" s="12"/>
      <c r="E1417" s="12"/>
      <c r="F1417" s="82"/>
      <c r="G1417" s="36"/>
      <c r="H1417" s="33"/>
      <c r="I1417" s="12"/>
      <c r="J1417" s="67"/>
      <c r="K1417" s="43" t="str">
        <f>IFERROR(VLOOKUP(D1417,PG!$D$7:$N$1006,11,FALSE),"")</f>
        <v/>
      </c>
      <c r="L1417" s="42">
        <f t="shared" si="44"/>
        <v>0</v>
      </c>
      <c r="Q1417" s="2"/>
      <c r="R1417" s="2"/>
      <c r="S1417" s="2" t="str">
        <f>IF(PI_For!C1417="","",PI_For!C1417)</f>
        <v/>
      </c>
    </row>
    <row r="1418" spans="2:19" ht="35.1" customHeight="1" thickTop="1" thickBot="1">
      <c r="B1418" s="76" t="str">
        <f t="shared" si="45"/>
        <v/>
      </c>
      <c r="C1418" s="35"/>
      <c r="D1418" s="12"/>
      <c r="E1418" s="12"/>
      <c r="F1418" s="82"/>
      <c r="G1418" s="36"/>
      <c r="H1418" s="33"/>
      <c r="I1418" s="12"/>
      <c r="J1418" s="67"/>
      <c r="K1418" s="43" t="str">
        <f>IFERROR(VLOOKUP(D1418,PG!$D$7:$N$1006,11,FALSE),"")</f>
        <v/>
      </c>
      <c r="L1418" s="42">
        <f t="shared" si="44"/>
        <v>0</v>
      </c>
      <c r="Q1418" s="2"/>
      <c r="R1418" s="2"/>
      <c r="S1418" s="2" t="str">
        <f>IF(PI_For!C1418="","",PI_For!C1418)</f>
        <v/>
      </c>
    </row>
    <row r="1419" spans="2:19" ht="35.1" customHeight="1" thickTop="1" thickBot="1">
      <c r="B1419" s="76" t="str">
        <f t="shared" si="45"/>
        <v/>
      </c>
      <c r="C1419" s="35"/>
      <c r="D1419" s="12"/>
      <c r="E1419" s="12"/>
      <c r="F1419" s="82"/>
      <c r="G1419" s="36"/>
      <c r="H1419" s="33"/>
      <c r="I1419" s="12"/>
      <c r="J1419" s="67"/>
      <c r="K1419" s="43" t="str">
        <f>IFERROR(VLOOKUP(D1419,PG!$D$7:$N$1006,11,FALSE),"")</f>
        <v/>
      </c>
      <c r="L1419" s="42">
        <f t="shared" si="44"/>
        <v>0</v>
      </c>
      <c r="Q1419" s="2"/>
      <c r="R1419" s="2"/>
      <c r="S1419" s="2" t="str">
        <f>IF(PI_For!C1419="","",PI_For!C1419)</f>
        <v/>
      </c>
    </row>
    <row r="1420" spans="2:19" ht="35.1" customHeight="1" thickTop="1" thickBot="1">
      <c r="B1420" s="76" t="str">
        <f t="shared" si="45"/>
        <v/>
      </c>
      <c r="C1420" s="35"/>
      <c r="D1420" s="12"/>
      <c r="E1420" s="12"/>
      <c r="F1420" s="82"/>
      <c r="G1420" s="36"/>
      <c r="H1420" s="33"/>
      <c r="I1420" s="12"/>
      <c r="J1420" s="67"/>
      <c r="K1420" s="43" t="str">
        <f>IFERROR(VLOOKUP(D1420,PG!$D$7:$N$1006,11,FALSE),"")</f>
        <v/>
      </c>
      <c r="L1420" s="42">
        <f t="shared" si="44"/>
        <v>0</v>
      </c>
      <c r="Q1420" s="2"/>
      <c r="R1420" s="2"/>
      <c r="S1420" s="2" t="str">
        <f>IF(PI_For!C1420="","",PI_For!C1420)</f>
        <v/>
      </c>
    </row>
    <row r="1421" spans="2:19" ht="35.1" customHeight="1" thickTop="1" thickBot="1">
      <c r="B1421" s="76" t="str">
        <f t="shared" si="45"/>
        <v/>
      </c>
      <c r="C1421" s="35"/>
      <c r="D1421" s="12"/>
      <c r="E1421" s="12"/>
      <c r="F1421" s="82"/>
      <c r="G1421" s="36"/>
      <c r="H1421" s="33"/>
      <c r="I1421" s="12"/>
      <c r="J1421" s="67"/>
      <c r="K1421" s="43" t="str">
        <f>IFERROR(VLOOKUP(D1421,PG!$D$7:$N$1006,11,FALSE),"")</f>
        <v/>
      </c>
      <c r="L1421" s="42">
        <f t="shared" si="44"/>
        <v>0</v>
      </c>
      <c r="Q1421" s="2"/>
      <c r="R1421" s="2"/>
      <c r="S1421" s="2" t="str">
        <f>IF(PI_For!C1421="","",PI_For!C1421)</f>
        <v/>
      </c>
    </row>
    <row r="1422" spans="2:19" ht="35.1" customHeight="1" thickTop="1" thickBot="1">
      <c r="B1422" s="76" t="str">
        <f t="shared" si="45"/>
        <v/>
      </c>
      <c r="C1422" s="35"/>
      <c r="D1422" s="12"/>
      <c r="E1422" s="12"/>
      <c r="F1422" s="82"/>
      <c r="G1422" s="36"/>
      <c r="H1422" s="33"/>
      <c r="I1422" s="12"/>
      <c r="J1422" s="67"/>
      <c r="K1422" s="43" t="str">
        <f>IFERROR(VLOOKUP(D1422,PG!$D$7:$N$1006,11,FALSE),"")</f>
        <v/>
      </c>
      <c r="L1422" s="42">
        <f t="shared" si="44"/>
        <v>0</v>
      </c>
      <c r="Q1422" s="2"/>
      <c r="R1422" s="2"/>
      <c r="S1422" s="2" t="str">
        <f>IF(PI_For!C1422="","",PI_For!C1422)</f>
        <v/>
      </c>
    </row>
    <row r="1423" spans="2:19" ht="35.1" customHeight="1" thickTop="1" thickBot="1">
      <c r="B1423" s="76" t="str">
        <f t="shared" si="45"/>
        <v/>
      </c>
      <c r="C1423" s="35"/>
      <c r="D1423" s="12"/>
      <c r="E1423" s="12"/>
      <c r="F1423" s="82"/>
      <c r="G1423" s="36"/>
      <c r="H1423" s="33"/>
      <c r="I1423" s="12"/>
      <c r="J1423" s="67"/>
      <c r="K1423" s="43" t="str">
        <f>IFERROR(VLOOKUP(D1423,PG!$D$7:$N$1006,11,FALSE),"")</f>
        <v/>
      </c>
      <c r="L1423" s="42">
        <f t="shared" si="44"/>
        <v>0</v>
      </c>
      <c r="Q1423" s="2"/>
      <c r="R1423" s="2"/>
      <c r="S1423" s="2" t="str">
        <f>IF(PI_For!C1423="","",PI_For!C1423)</f>
        <v/>
      </c>
    </row>
    <row r="1424" spans="2:19" ht="35.1" customHeight="1" thickTop="1" thickBot="1">
      <c r="B1424" s="76" t="str">
        <f t="shared" si="45"/>
        <v/>
      </c>
      <c r="C1424" s="35"/>
      <c r="D1424" s="12"/>
      <c r="E1424" s="12"/>
      <c r="F1424" s="82"/>
      <c r="G1424" s="36"/>
      <c r="H1424" s="33"/>
      <c r="I1424" s="12"/>
      <c r="J1424" s="67"/>
      <c r="K1424" s="43" t="str">
        <f>IFERROR(VLOOKUP(D1424,PG!$D$7:$N$1006,11,FALSE),"")</f>
        <v/>
      </c>
      <c r="L1424" s="42">
        <f t="shared" si="44"/>
        <v>0</v>
      </c>
      <c r="Q1424" s="2"/>
      <c r="R1424" s="2"/>
      <c r="S1424" s="2" t="str">
        <f>IF(PI_For!C1424="","",PI_For!C1424)</f>
        <v/>
      </c>
    </row>
    <row r="1425" spans="2:19" ht="35.1" customHeight="1" thickTop="1" thickBot="1">
      <c r="B1425" s="76" t="str">
        <f t="shared" si="45"/>
        <v/>
      </c>
      <c r="C1425" s="35"/>
      <c r="D1425" s="12"/>
      <c r="E1425" s="12"/>
      <c r="F1425" s="82"/>
      <c r="G1425" s="36"/>
      <c r="H1425" s="33"/>
      <c r="I1425" s="12"/>
      <c r="J1425" s="67"/>
      <c r="K1425" s="43" t="str">
        <f>IFERROR(VLOOKUP(D1425,PG!$D$7:$N$1006,11,FALSE),"")</f>
        <v/>
      </c>
      <c r="L1425" s="42">
        <f t="shared" si="44"/>
        <v>0</v>
      </c>
      <c r="Q1425" s="2"/>
      <c r="R1425" s="2"/>
      <c r="S1425" s="2" t="str">
        <f>IF(PI_For!C1425="","",PI_For!C1425)</f>
        <v/>
      </c>
    </row>
    <row r="1426" spans="2:19" ht="35.1" customHeight="1" thickTop="1" thickBot="1">
      <c r="B1426" s="76" t="str">
        <f t="shared" si="45"/>
        <v/>
      </c>
      <c r="C1426" s="35"/>
      <c r="D1426" s="12"/>
      <c r="E1426" s="12"/>
      <c r="F1426" s="82"/>
      <c r="G1426" s="36"/>
      <c r="H1426" s="33"/>
      <c r="I1426" s="12"/>
      <c r="J1426" s="67"/>
      <c r="K1426" s="43" t="str">
        <f>IFERROR(VLOOKUP(D1426,PG!$D$7:$N$1006,11,FALSE),"")</f>
        <v/>
      </c>
      <c r="L1426" s="42">
        <f t="shared" ref="L1426:L1489" si="46">IFERROR(G1426*H1426,0)</f>
        <v>0</v>
      </c>
      <c r="Q1426" s="2"/>
      <c r="R1426" s="2"/>
      <c r="S1426" s="2" t="str">
        <f>IF(PI_For!C1426="","",PI_For!C1426)</f>
        <v/>
      </c>
    </row>
    <row r="1427" spans="2:19" ht="35.1" customHeight="1" thickTop="1" thickBot="1">
      <c r="B1427" s="76" t="str">
        <f t="shared" si="45"/>
        <v/>
      </c>
      <c r="C1427" s="35"/>
      <c r="D1427" s="12"/>
      <c r="E1427" s="12"/>
      <c r="F1427" s="82"/>
      <c r="G1427" s="36"/>
      <c r="H1427" s="33"/>
      <c r="I1427" s="12"/>
      <c r="J1427" s="67"/>
      <c r="K1427" s="43" t="str">
        <f>IFERROR(VLOOKUP(D1427,PG!$D$7:$N$1006,11,FALSE),"")</f>
        <v/>
      </c>
      <c r="L1427" s="42">
        <f t="shared" si="46"/>
        <v>0</v>
      </c>
      <c r="Q1427" s="2"/>
      <c r="R1427" s="2"/>
      <c r="S1427" s="2" t="str">
        <f>IF(PI_For!C1427="","",PI_For!C1427)</f>
        <v/>
      </c>
    </row>
    <row r="1428" spans="2:19" ht="35.1" customHeight="1" thickTop="1" thickBot="1">
      <c r="B1428" s="76" t="str">
        <f t="shared" si="45"/>
        <v/>
      </c>
      <c r="C1428" s="35"/>
      <c r="D1428" s="12"/>
      <c r="E1428" s="12"/>
      <c r="F1428" s="82"/>
      <c r="G1428" s="36"/>
      <c r="H1428" s="33"/>
      <c r="I1428" s="12"/>
      <c r="J1428" s="67"/>
      <c r="K1428" s="43" t="str">
        <f>IFERROR(VLOOKUP(D1428,PG!$D$7:$N$1006,11,FALSE),"")</f>
        <v/>
      </c>
      <c r="L1428" s="42">
        <f t="shared" si="46"/>
        <v>0</v>
      </c>
      <c r="Q1428" s="2"/>
      <c r="R1428" s="2"/>
      <c r="S1428" s="2" t="str">
        <f>IF(PI_For!C1428="","",PI_For!C1428)</f>
        <v/>
      </c>
    </row>
    <row r="1429" spans="2:19" ht="35.1" customHeight="1" thickTop="1" thickBot="1">
      <c r="B1429" s="76" t="str">
        <f t="shared" si="45"/>
        <v/>
      </c>
      <c r="C1429" s="35"/>
      <c r="D1429" s="12"/>
      <c r="E1429" s="12"/>
      <c r="F1429" s="82"/>
      <c r="G1429" s="36"/>
      <c r="H1429" s="33"/>
      <c r="I1429" s="12"/>
      <c r="J1429" s="67"/>
      <c r="K1429" s="43" t="str">
        <f>IFERROR(VLOOKUP(D1429,PG!$D$7:$N$1006,11,FALSE),"")</f>
        <v/>
      </c>
      <c r="L1429" s="42">
        <f t="shared" si="46"/>
        <v>0</v>
      </c>
      <c r="Q1429" s="2"/>
      <c r="R1429" s="2"/>
      <c r="S1429" s="2" t="str">
        <f>IF(PI_For!C1429="","",PI_For!C1429)</f>
        <v/>
      </c>
    </row>
    <row r="1430" spans="2:19" ht="35.1" customHeight="1" thickTop="1" thickBot="1">
      <c r="B1430" s="76" t="str">
        <f t="shared" si="45"/>
        <v/>
      </c>
      <c r="C1430" s="35"/>
      <c r="D1430" s="12"/>
      <c r="E1430" s="12"/>
      <c r="F1430" s="82"/>
      <c r="G1430" s="36"/>
      <c r="H1430" s="33"/>
      <c r="I1430" s="12"/>
      <c r="J1430" s="67"/>
      <c r="K1430" s="43" t="str">
        <f>IFERROR(VLOOKUP(D1430,PG!$D$7:$N$1006,11,FALSE),"")</f>
        <v/>
      </c>
      <c r="L1430" s="42">
        <f t="shared" si="46"/>
        <v>0</v>
      </c>
      <c r="Q1430" s="2"/>
      <c r="R1430" s="2"/>
      <c r="S1430" s="2" t="str">
        <f>IF(PI_For!C1430="","",PI_For!C1430)</f>
        <v/>
      </c>
    </row>
    <row r="1431" spans="2:19" ht="35.1" customHeight="1" thickTop="1" thickBot="1">
      <c r="B1431" s="76" t="str">
        <f t="shared" si="45"/>
        <v/>
      </c>
      <c r="C1431" s="35"/>
      <c r="D1431" s="12"/>
      <c r="E1431" s="12"/>
      <c r="F1431" s="82"/>
      <c r="G1431" s="36"/>
      <c r="H1431" s="33"/>
      <c r="I1431" s="12"/>
      <c r="J1431" s="67"/>
      <c r="K1431" s="43" t="str">
        <f>IFERROR(VLOOKUP(D1431,PG!$D$7:$N$1006,11,FALSE),"")</f>
        <v/>
      </c>
      <c r="L1431" s="42">
        <f t="shared" si="46"/>
        <v>0</v>
      </c>
      <c r="Q1431" s="2"/>
      <c r="R1431" s="2"/>
      <c r="S1431" s="2" t="str">
        <f>IF(PI_For!C1431="","",PI_For!C1431)</f>
        <v/>
      </c>
    </row>
    <row r="1432" spans="2:19" ht="35.1" customHeight="1" thickTop="1" thickBot="1">
      <c r="B1432" s="76" t="str">
        <f t="shared" si="45"/>
        <v/>
      </c>
      <c r="C1432" s="35"/>
      <c r="D1432" s="12"/>
      <c r="E1432" s="12"/>
      <c r="F1432" s="82"/>
      <c r="G1432" s="36"/>
      <c r="H1432" s="33"/>
      <c r="I1432" s="12"/>
      <c r="J1432" s="67"/>
      <c r="K1432" s="43" t="str">
        <f>IFERROR(VLOOKUP(D1432,PG!$D$7:$N$1006,11,FALSE),"")</f>
        <v/>
      </c>
      <c r="L1432" s="42">
        <f t="shared" si="46"/>
        <v>0</v>
      </c>
      <c r="Q1432" s="2"/>
      <c r="R1432" s="2"/>
      <c r="S1432" s="2" t="str">
        <f>IF(PI_For!C1432="","",PI_For!C1432)</f>
        <v/>
      </c>
    </row>
    <row r="1433" spans="2:19" ht="35.1" customHeight="1" thickTop="1" thickBot="1">
      <c r="B1433" s="76" t="str">
        <f t="shared" si="45"/>
        <v/>
      </c>
      <c r="C1433" s="35"/>
      <c r="D1433" s="12"/>
      <c r="E1433" s="12"/>
      <c r="F1433" s="82"/>
      <c r="G1433" s="36"/>
      <c r="H1433" s="33"/>
      <c r="I1433" s="12"/>
      <c r="J1433" s="67"/>
      <c r="K1433" s="43" t="str">
        <f>IFERROR(VLOOKUP(D1433,PG!$D$7:$N$1006,11,FALSE),"")</f>
        <v/>
      </c>
      <c r="L1433" s="42">
        <f t="shared" si="46"/>
        <v>0</v>
      </c>
      <c r="Q1433" s="2"/>
      <c r="R1433" s="2"/>
      <c r="S1433" s="2" t="str">
        <f>IF(PI_For!C1433="","",PI_For!C1433)</f>
        <v/>
      </c>
    </row>
    <row r="1434" spans="2:19" ht="35.1" customHeight="1" thickTop="1" thickBot="1">
      <c r="B1434" s="76" t="str">
        <f t="shared" si="45"/>
        <v/>
      </c>
      <c r="C1434" s="35"/>
      <c r="D1434" s="12"/>
      <c r="E1434" s="12"/>
      <c r="F1434" s="82"/>
      <c r="G1434" s="36"/>
      <c r="H1434" s="33"/>
      <c r="I1434" s="12"/>
      <c r="J1434" s="67"/>
      <c r="K1434" s="43" t="str">
        <f>IFERROR(VLOOKUP(D1434,PG!$D$7:$N$1006,11,FALSE),"")</f>
        <v/>
      </c>
      <c r="L1434" s="42">
        <f t="shared" si="46"/>
        <v>0</v>
      </c>
      <c r="Q1434" s="2"/>
      <c r="R1434" s="2"/>
      <c r="S1434" s="2" t="str">
        <f>IF(PI_For!C1434="","",PI_For!C1434)</f>
        <v/>
      </c>
    </row>
    <row r="1435" spans="2:19" ht="35.1" customHeight="1" thickTop="1" thickBot="1">
      <c r="B1435" s="76" t="str">
        <f t="shared" si="45"/>
        <v/>
      </c>
      <c r="C1435" s="35"/>
      <c r="D1435" s="12"/>
      <c r="E1435" s="12"/>
      <c r="F1435" s="82"/>
      <c r="G1435" s="36"/>
      <c r="H1435" s="33"/>
      <c r="I1435" s="12"/>
      <c r="J1435" s="67"/>
      <c r="K1435" s="43" t="str">
        <f>IFERROR(VLOOKUP(D1435,PG!$D$7:$N$1006,11,FALSE),"")</f>
        <v/>
      </c>
      <c r="L1435" s="42">
        <f t="shared" si="46"/>
        <v>0</v>
      </c>
      <c r="Q1435" s="2"/>
      <c r="R1435" s="2"/>
      <c r="S1435" s="2" t="str">
        <f>IF(PI_For!C1435="","",PI_For!C1435)</f>
        <v/>
      </c>
    </row>
    <row r="1436" spans="2:19" ht="35.1" customHeight="1" thickTop="1" thickBot="1">
      <c r="B1436" s="76" t="str">
        <f t="shared" si="45"/>
        <v/>
      </c>
      <c r="C1436" s="35"/>
      <c r="D1436" s="12"/>
      <c r="E1436" s="12"/>
      <c r="F1436" s="82"/>
      <c r="G1436" s="36"/>
      <c r="H1436" s="33"/>
      <c r="I1436" s="12"/>
      <c r="J1436" s="67"/>
      <c r="K1436" s="43" t="str">
        <f>IFERROR(VLOOKUP(D1436,PG!$D$7:$N$1006,11,FALSE),"")</f>
        <v/>
      </c>
      <c r="L1436" s="42">
        <f t="shared" si="46"/>
        <v>0</v>
      </c>
      <c r="Q1436" s="2"/>
      <c r="R1436" s="2"/>
      <c r="S1436" s="2" t="str">
        <f>IF(PI_For!C1436="","",PI_For!C1436)</f>
        <v/>
      </c>
    </row>
    <row r="1437" spans="2:19" ht="35.1" customHeight="1" thickTop="1" thickBot="1">
      <c r="B1437" s="76" t="str">
        <f t="shared" si="45"/>
        <v/>
      </c>
      <c r="C1437" s="35"/>
      <c r="D1437" s="12"/>
      <c r="E1437" s="12"/>
      <c r="F1437" s="82"/>
      <c r="G1437" s="36"/>
      <c r="H1437" s="33"/>
      <c r="I1437" s="12"/>
      <c r="J1437" s="67"/>
      <c r="K1437" s="43" t="str">
        <f>IFERROR(VLOOKUP(D1437,PG!$D$7:$N$1006,11,FALSE),"")</f>
        <v/>
      </c>
      <c r="L1437" s="42">
        <f t="shared" si="46"/>
        <v>0</v>
      </c>
      <c r="Q1437" s="2"/>
      <c r="R1437" s="2"/>
      <c r="S1437" s="2" t="str">
        <f>IF(PI_For!C1437="","",PI_For!C1437)</f>
        <v/>
      </c>
    </row>
    <row r="1438" spans="2:19" ht="35.1" customHeight="1" thickTop="1" thickBot="1">
      <c r="B1438" s="76" t="str">
        <f t="shared" si="45"/>
        <v/>
      </c>
      <c r="C1438" s="35"/>
      <c r="D1438" s="12"/>
      <c r="E1438" s="12"/>
      <c r="F1438" s="82"/>
      <c r="G1438" s="36"/>
      <c r="H1438" s="33"/>
      <c r="I1438" s="12"/>
      <c r="J1438" s="67"/>
      <c r="K1438" s="43" t="str">
        <f>IFERROR(VLOOKUP(D1438,PG!$D$7:$N$1006,11,FALSE),"")</f>
        <v/>
      </c>
      <c r="L1438" s="42">
        <f t="shared" si="46"/>
        <v>0</v>
      </c>
      <c r="Q1438" s="2"/>
      <c r="R1438" s="2"/>
      <c r="S1438" s="2" t="str">
        <f>IF(PI_For!C1438="","",PI_For!C1438)</f>
        <v/>
      </c>
    </row>
    <row r="1439" spans="2:19" ht="35.1" customHeight="1" thickTop="1" thickBot="1">
      <c r="B1439" s="76" t="str">
        <f t="shared" si="45"/>
        <v/>
      </c>
      <c r="C1439" s="35"/>
      <c r="D1439" s="12"/>
      <c r="E1439" s="12"/>
      <c r="F1439" s="82"/>
      <c r="G1439" s="36"/>
      <c r="H1439" s="33"/>
      <c r="I1439" s="12"/>
      <c r="J1439" s="67"/>
      <c r="K1439" s="43" t="str">
        <f>IFERROR(VLOOKUP(D1439,PG!$D$7:$N$1006,11,FALSE),"")</f>
        <v/>
      </c>
      <c r="L1439" s="42">
        <f t="shared" si="46"/>
        <v>0</v>
      </c>
      <c r="Q1439" s="2"/>
      <c r="R1439" s="2"/>
      <c r="S1439" s="2" t="str">
        <f>IF(PI_For!C1439="","",PI_For!C1439)</f>
        <v/>
      </c>
    </row>
    <row r="1440" spans="2:19" ht="35.1" customHeight="1" thickTop="1" thickBot="1">
      <c r="B1440" s="76" t="str">
        <f t="shared" si="45"/>
        <v/>
      </c>
      <c r="C1440" s="35"/>
      <c r="D1440" s="12"/>
      <c r="E1440" s="12"/>
      <c r="F1440" s="82"/>
      <c r="G1440" s="36"/>
      <c r="H1440" s="33"/>
      <c r="I1440" s="12"/>
      <c r="J1440" s="67"/>
      <c r="K1440" s="43" t="str">
        <f>IFERROR(VLOOKUP(D1440,PG!$D$7:$N$1006,11,FALSE),"")</f>
        <v/>
      </c>
      <c r="L1440" s="42">
        <f t="shared" si="46"/>
        <v>0</v>
      </c>
      <c r="Q1440" s="2"/>
      <c r="R1440" s="2"/>
      <c r="S1440" s="2" t="str">
        <f>IF(PI_For!C1440="","",PI_For!C1440)</f>
        <v/>
      </c>
    </row>
    <row r="1441" spans="2:19" ht="35.1" customHeight="1" thickTop="1" thickBot="1">
      <c r="B1441" s="76" t="str">
        <f t="shared" si="45"/>
        <v/>
      </c>
      <c r="C1441" s="35"/>
      <c r="D1441" s="12"/>
      <c r="E1441" s="12"/>
      <c r="F1441" s="82"/>
      <c r="G1441" s="36"/>
      <c r="H1441" s="33"/>
      <c r="I1441" s="12"/>
      <c r="J1441" s="67"/>
      <c r="K1441" s="43" t="str">
        <f>IFERROR(VLOOKUP(D1441,PG!$D$7:$N$1006,11,FALSE),"")</f>
        <v/>
      </c>
      <c r="L1441" s="42">
        <f t="shared" si="46"/>
        <v>0</v>
      </c>
      <c r="Q1441" s="2"/>
      <c r="R1441" s="2"/>
      <c r="S1441" s="2" t="str">
        <f>IF(PI_For!C1441="","",PI_For!C1441)</f>
        <v/>
      </c>
    </row>
    <row r="1442" spans="2:19" ht="35.1" customHeight="1" thickTop="1" thickBot="1">
      <c r="B1442" s="76" t="str">
        <f t="shared" si="45"/>
        <v/>
      </c>
      <c r="C1442" s="35"/>
      <c r="D1442" s="12"/>
      <c r="E1442" s="12"/>
      <c r="F1442" s="82"/>
      <c r="G1442" s="36"/>
      <c r="H1442" s="33"/>
      <c r="I1442" s="12"/>
      <c r="J1442" s="67"/>
      <c r="K1442" s="43" t="str">
        <f>IFERROR(VLOOKUP(D1442,PG!$D$7:$N$1006,11,FALSE),"")</f>
        <v/>
      </c>
      <c r="L1442" s="42">
        <f t="shared" si="46"/>
        <v>0</v>
      </c>
      <c r="Q1442" s="2"/>
      <c r="R1442" s="2"/>
      <c r="S1442" s="2" t="str">
        <f>IF(PI_For!C1442="","",PI_For!C1442)</f>
        <v/>
      </c>
    </row>
    <row r="1443" spans="2:19" ht="35.1" customHeight="1" thickTop="1" thickBot="1">
      <c r="B1443" s="76" t="str">
        <f t="shared" si="45"/>
        <v/>
      </c>
      <c r="C1443" s="35"/>
      <c r="D1443" s="12"/>
      <c r="E1443" s="12"/>
      <c r="F1443" s="82"/>
      <c r="G1443" s="36"/>
      <c r="H1443" s="33"/>
      <c r="I1443" s="12"/>
      <c r="J1443" s="67"/>
      <c r="K1443" s="43" t="str">
        <f>IFERROR(VLOOKUP(D1443,PG!$D$7:$N$1006,11,FALSE),"")</f>
        <v/>
      </c>
      <c r="L1443" s="42">
        <f t="shared" si="46"/>
        <v>0</v>
      </c>
      <c r="Q1443" s="2"/>
      <c r="R1443" s="2"/>
      <c r="S1443" s="2" t="str">
        <f>IF(PI_For!C1443="","",PI_For!C1443)</f>
        <v/>
      </c>
    </row>
    <row r="1444" spans="2:19" ht="35.1" customHeight="1" thickTop="1" thickBot="1">
      <c r="B1444" s="76" t="str">
        <f t="shared" si="45"/>
        <v/>
      </c>
      <c r="C1444" s="35"/>
      <c r="D1444" s="12"/>
      <c r="E1444" s="12"/>
      <c r="F1444" s="82"/>
      <c r="G1444" s="36"/>
      <c r="H1444" s="33"/>
      <c r="I1444" s="12"/>
      <c r="J1444" s="67"/>
      <c r="K1444" s="43" t="str">
        <f>IFERROR(VLOOKUP(D1444,PG!$D$7:$N$1006,11,FALSE),"")</f>
        <v/>
      </c>
      <c r="L1444" s="42">
        <f t="shared" si="46"/>
        <v>0</v>
      </c>
      <c r="Q1444" s="2"/>
      <c r="R1444" s="2"/>
      <c r="S1444" s="2" t="str">
        <f>IF(PI_For!C1444="","",PI_For!C1444)</f>
        <v/>
      </c>
    </row>
    <row r="1445" spans="2:19" ht="35.1" customHeight="1" thickTop="1" thickBot="1">
      <c r="B1445" s="76" t="str">
        <f t="shared" si="45"/>
        <v/>
      </c>
      <c r="C1445" s="35"/>
      <c r="D1445" s="12"/>
      <c r="E1445" s="12"/>
      <c r="F1445" s="82"/>
      <c r="G1445" s="36"/>
      <c r="H1445" s="33"/>
      <c r="I1445" s="12"/>
      <c r="J1445" s="67"/>
      <c r="K1445" s="43" t="str">
        <f>IFERROR(VLOOKUP(D1445,PG!$D$7:$N$1006,11,FALSE),"")</f>
        <v/>
      </c>
      <c r="L1445" s="42">
        <f t="shared" si="46"/>
        <v>0</v>
      </c>
      <c r="Q1445" s="2"/>
      <c r="R1445" s="2"/>
      <c r="S1445" s="2" t="str">
        <f>IF(PI_For!C1445="","",PI_For!C1445)</f>
        <v/>
      </c>
    </row>
    <row r="1446" spans="2:19" ht="35.1" customHeight="1" thickTop="1" thickBot="1">
      <c r="B1446" s="76" t="str">
        <f t="shared" si="45"/>
        <v/>
      </c>
      <c r="C1446" s="35"/>
      <c r="D1446" s="12"/>
      <c r="E1446" s="12"/>
      <c r="F1446" s="82"/>
      <c r="G1446" s="36"/>
      <c r="H1446" s="33"/>
      <c r="I1446" s="12"/>
      <c r="J1446" s="67"/>
      <c r="K1446" s="43" t="str">
        <f>IFERROR(VLOOKUP(D1446,PG!$D$7:$N$1006,11,FALSE),"")</f>
        <v/>
      </c>
      <c r="L1446" s="42">
        <f t="shared" si="46"/>
        <v>0</v>
      </c>
      <c r="Q1446" s="2"/>
      <c r="R1446" s="2"/>
      <c r="S1446" s="2" t="str">
        <f>IF(PI_For!C1446="","",PI_For!C1446)</f>
        <v/>
      </c>
    </row>
    <row r="1447" spans="2:19" ht="35.1" customHeight="1" thickTop="1" thickBot="1">
      <c r="B1447" s="76" t="str">
        <f t="shared" si="45"/>
        <v/>
      </c>
      <c r="C1447" s="35"/>
      <c r="D1447" s="12"/>
      <c r="E1447" s="12"/>
      <c r="F1447" s="82"/>
      <c r="G1447" s="36"/>
      <c r="H1447" s="33"/>
      <c r="I1447" s="12"/>
      <c r="J1447" s="67"/>
      <c r="K1447" s="43" t="str">
        <f>IFERROR(VLOOKUP(D1447,PG!$D$7:$N$1006,11,FALSE),"")</f>
        <v/>
      </c>
      <c r="L1447" s="42">
        <f t="shared" si="46"/>
        <v>0</v>
      </c>
      <c r="Q1447" s="2"/>
      <c r="R1447" s="2"/>
      <c r="S1447" s="2" t="str">
        <f>IF(PI_For!C1447="","",PI_For!C1447)</f>
        <v/>
      </c>
    </row>
    <row r="1448" spans="2:19" ht="35.1" customHeight="1" thickTop="1" thickBot="1">
      <c r="B1448" s="76" t="str">
        <f t="shared" si="45"/>
        <v/>
      </c>
      <c r="C1448" s="35"/>
      <c r="D1448" s="12"/>
      <c r="E1448" s="12"/>
      <c r="F1448" s="82"/>
      <c r="G1448" s="36"/>
      <c r="H1448" s="33"/>
      <c r="I1448" s="12"/>
      <c r="J1448" s="67"/>
      <c r="K1448" s="43" t="str">
        <f>IFERROR(VLOOKUP(D1448,PG!$D$7:$N$1006,11,FALSE),"")</f>
        <v/>
      </c>
      <c r="L1448" s="42">
        <f t="shared" si="46"/>
        <v>0</v>
      </c>
      <c r="Q1448" s="2"/>
      <c r="R1448" s="2"/>
      <c r="S1448" s="2" t="str">
        <f>IF(PI_For!C1448="","",PI_For!C1448)</f>
        <v/>
      </c>
    </row>
    <row r="1449" spans="2:19" ht="35.1" customHeight="1" thickTop="1" thickBot="1">
      <c r="B1449" s="76" t="str">
        <f t="shared" si="45"/>
        <v/>
      </c>
      <c r="C1449" s="35"/>
      <c r="D1449" s="12"/>
      <c r="E1449" s="12"/>
      <c r="F1449" s="82"/>
      <c r="G1449" s="36"/>
      <c r="H1449" s="33"/>
      <c r="I1449" s="12"/>
      <c r="J1449" s="67"/>
      <c r="K1449" s="43" t="str">
        <f>IFERROR(VLOOKUP(D1449,PG!$D$7:$N$1006,11,FALSE),"")</f>
        <v/>
      </c>
      <c r="L1449" s="42">
        <f t="shared" si="46"/>
        <v>0</v>
      </c>
      <c r="Q1449" s="2"/>
      <c r="R1449" s="2"/>
      <c r="S1449" s="2" t="str">
        <f>IF(PI_For!C1449="","",PI_For!C1449)</f>
        <v/>
      </c>
    </row>
    <row r="1450" spans="2:19" ht="35.1" customHeight="1" thickTop="1" thickBot="1">
      <c r="B1450" s="76" t="str">
        <f t="shared" si="45"/>
        <v/>
      </c>
      <c r="C1450" s="35"/>
      <c r="D1450" s="12"/>
      <c r="E1450" s="12"/>
      <c r="F1450" s="82"/>
      <c r="G1450" s="36"/>
      <c r="H1450" s="33"/>
      <c r="I1450" s="12"/>
      <c r="J1450" s="67"/>
      <c r="K1450" s="43" t="str">
        <f>IFERROR(VLOOKUP(D1450,PG!$D$7:$N$1006,11,FALSE),"")</f>
        <v/>
      </c>
      <c r="L1450" s="42">
        <f t="shared" si="46"/>
        <v>0</v>
      </c>
      <c r="Q1450" s="2"/>
      <c r="R1450" s="2"/>
      <c r="S1450" s="2" t="str">
        <f>IF(PI_For!C1450="","",PI_For!C1450)</f>
        <v/>
      </c>
    </row>
    <row r="1451" spans="2:19" ht="35.1" customHeight="1" thickTop="1" thickBot="1">
      <c r="B1451" s="76" t="str">
        <f t="shared" si="45"/>
        <v/>
      </c>
      <c r="C1451" s="35"/>
      <c r="D1451" s="12"/>
      <c r="E1451" s="12"/>
      <c r="F1451" s="82"/>
      <c r="G1451" s="36"/>
      <c r="H1451" s="33"/>
      <c r="I1451" s="12"/>
      <c r="J1451" s="67"/>
      <c r="K1451" s="43" t="str">
        <f>IFERROR(VLOOKUP(D1451,PG!$D$7:$N$1006,11,FALSE),"")</f>
        <v/>
      </c>
      <c r="L1451" s="42">
        <f t="shared" si="46"/>
        <v>0</v>
      </c>
      <c r="Q1451" s="2"/>
      <c r="R1451" s="2"/>
      <c r="S1451" s="2" t="str">
        <f>IF(PI_For!C1451="","",PI_For!C1451)</f>
        <v/>
      </c>
    </row>
    <row r="1452" spans="2:19" ht="35.1" customHeight="1" thickTop="1" thickBot="1">
      <c r="B1452" s="76" t="str">
        <f t="shared" si="45"/>
        <v/>
      </c>
      <c r="C1452" s="35"/>
      <c r="D1452" s="12"/>
      <c r="E1452" s="12"/>
      <c r="F1452" s="82"/>
      <c r="G1452" s="36"/>
      <c r="H1452" s="33"/>
      <c r="I1452" s="12"/>
      <c r="J1452" s="67"/>
      <c r="K1452" s="43" t="str">
        <f>IFERROR(VLOOKUP(D1452,PG!$D$7:$N$1006,11,FALSE),"")</f>
        <v/>
      </c>
      <c r="L1452" s="42">
        <f t="shared" si="46"/>
        <v>0</v>
      </c>
      <c r="Q1452" s="2"/>
      <c r="R1452" s="2"/>
      <c r="S1452" s="2" t="str">
        <f>IF(PI_For!C1452="","",PI_For!C1452)</f>
        <v/>
      </c>
    </row>
    <row r="1453" spans="2:19" ht="35.1" customHeight="1" thickTop="1" thickBot="1">
      <c r="B1453" s="76" t="str">
        <f t="shared" si="45"/>
        <v/>
      </c>
      <c r="C1453" s="35"/>
      <c r="D1453" s="12"/>
      <c r="E1453" s="12"/>
      <c r="F1453" s="82"/>
      <c r="G1453" s="36"/>
      <c r="H1453" s="33"/>
      <c r="I1453" s="12"/>
      <c r="J1453" s="67"/>
      <c r="K1453" s="43" t="str">
        <f>IFERROR(VLOOKUP(D1453,PG!$D$7:$N$1006,11,FALSE),"")</f>
        <v/>
      </c>
      <c r="L1453" s="42">
        <f t="shared" si="46"/>
        <v>0</v>
      </c>
      <c r="Q1453" s="2"/>
      <c r="R1453" s="2"/>
      <c r="S1453" s="2" t="str">
        <f>IF(PI_For!C1453="","",PI_For!C1453)</f>
        <v/>
      </c>
    </row>
    <row r="1454" spans="2:19" ht="35.1" customHeight="1" thickTop="1" thickBot="1">
      <c r="B1454" s="76" t="str">
        <f t="shared" si="45"/>
        <v/>
      </c>
      <c r="C1454" s="35"/>
      <c r="D1454" s="12"/>
      <c r="E1454" s="12"/>
      <c r="F1454" s="82"/>
      <c r="G1454" s="36"/>
      <c r="H1454" s="33"/>
      <c r="I1454" s="12"/>
      <c r="J1454" s="67"/>
      <c r="K1454" s="43" t="str">
        <f>IFERROR(VLOOKUP(D1454,PG!$D$7:$N$1006,11,FALSE),"")</f>
        <v/>
      </c>
      <c r="L1454" s="42">
        <f t="shared" si="46"/>
        <v>0</v>
      </c>
      <c r="Q1454" s="2"/>
      <c r="R1454" s="2"/>
      <c r="S1454" s="2" t="str">
        <f>IF(PI_For!C1454="","",PI_For!C1454)</f>
        <v/>
      </c>
    </row>
    <row r="1455" spans="2:19" ht="35.1" customHeight="1" thickTop="1" thickBot="1">
      <c r="B1455" s="76" t="str">
        <f t="shared" si="45"/>
        <v/>
      </c>
      <c r="C1455" s="35"/>
      <c r="D1455" s="12"/>
      <c r="E1455" s="12"/>
      <c r="F1455" s="82"/>
      <c r="G1455" s="36"/>
      <c r="H1455" s="33"/>
      <c r="I1455" s="12"/>
      <c r="J1455" s="67"/>
      <c r="K1455" s="43" t="str">
        <f>IFERROR(VLOOKUP(D1455,PG!$D$7:$N$1006,11,FALSE),"")</f>
        <v/>
      </c>
      <c r="L1455" s="42">
        <f t="shared" si="46"/>
        <v>0</v>
      </c>
      <c r="Q1455" s="2"/>
      <c r="R1455" s="2"/>
      <c r="S1455" s="2" t="str">
        <f>IF(PI_For!C1455="","",PI_For!C1455)</f>
        <v/>
      </c>
    </row>
    <row r="1456" spans="2:19" ht="35.1" customHeight="1" thickTop="1" thickBot="1">
      <c r="B1456" s="76" t="str">
        <f t="shared" si="45"/>
        <v/>
      </c>
      <c r="C1456" s="35"/>
      <c r="D1456" s="12"/>
      <c r="E1456" s="12"/>
      <c r="F1456" s="82"/>
      <c r="G1456" s="36"/>
      <c r="H1456" s="33"/>
      <c r="I1456" s="12"/>
      <c r="J1456" s="67"/>
      <c r="K1456" s="43" t="str">
        <f>IFERROR(VLOOKUP(D1456,PG!$D$7:$N$1006,11,FALSE),"")</f>
        <v/>
      </c>
      <c r="L1456" s="42">
        <f t="shared" si="46"/>
        <v>0</v>
      </c>
      <c r="Q1456" s="2"/>
      <c r="R1456" s="2"/>
      <c r="S1456" s="2" t="str">
        <f>IF(PI_For!C1456="","",PI_For!C1456)</f>
        <v/>
      </c>
    </row>
    <row r="1457" spans="2:19" ht="35.1" customHeight="1" thickTop="1" thickBot="1">
      <c r="B1457" s="76" t="str">
        <f t="shared" si="45"/>
        <v/>
      </c>
      <c r="C1457" s="35"/>
      <c r="D1457" s="12"/>
      <c r="E1457" s="12"/>
      <c r="F1457" s="82"/>
      <c r="G1457" s="36"/>
      <c r="H1457" s="33"/>
      <c r="I1457" s="12"/>
      <c r="J1457" s="67"/>
      <c r="K1457" s="43" t="str">
        <f>IFERROR(VLOOKUP(D1457,PG!$D$7:$N$1006,11,FALSE),"")</f>
        <v/>
      </c>
      <c r="L1457" s="42">
        <f t="shared" si="46"/>
        <v>0</v>
      </c>
      <c r="Q1457" s="2"/>
      <c r="R1457" s="2"/>
      <c r="S1457" s="2" t="str">
        <f>IF(PI_For!C1457="","",PI_For!C1457)</f>
        <v/>
      </c>
    </row>
    <row r="1458" spans="2:19" ht="35.1" customHeight="1" thickTop="1" thickBot="1">
      <c r="B1458" s="76" t="str">
        <f t="shared" si="45"/>
        <v/>
      </c>
      <c r="C1458" s="35"/>
      <c r="D1458" s="12"/>
      <c r="E1458" s="12"/>
      <c r="F1458" s="82"/>
      <c r="G1458" s="36"/>
      <c r="H1458" s="33"/>
      <c r="I1458" s="12"/>
      <c r="J1458" s="67"/>
      <c r="K1458" s="43" t="str">
        <f>IFERROR(VLOOKUP(D1458,PG!$D$7:$N$1006,11,FALSE),"")</f>
        <v/>
      </c>
      <c r="L1458" s="42">
        <f t="shared" si="46"/>
        <v>0</v>
      </c>
      <c r="Q1458" s="2"/>
      <c r="R1458" s="2"/>
      <c r="S1458" s="2" t="str">
        <f>IF(PI_For!C1458="","",PI_For!C1458)</f>
        <v/>
      </c>
    </row>
    <row r="1459" spans="2:19" ht="35.1" customHeight="1" thickTop="1" thickBot="1">
      <c r="B1459" s="76" t="str">
        <f t="shared" si="45"/>
        <v/>
      </c>
      <c r="C1459" s="35"/>
      <c r="D1459" s="12"/>
      <c r="E1459" s="12"/>
      <c r="F1459" s="82"/>
      <c r="G1459" s="36"/>
      <c r="H1459" s="33"/>
      <c r="I1459" s="12"/>
      <c r="J1459" s="67"/>
      <c r="K1459" s="43" t="str">
        <f>IFERROR(VLOOKUP(D1459,PG!$D$7:$N$1006,11,FALSE),"")</f>
        <v/>
      </c>
      <c r="L1459" s="42">
        <f t="shared" si="46"/>
        <v>0</v>
      </c>
      <c r="Q1459" s="2"/>
      <c r="R1459" s="2"/>
      <c r="S1459" s="2" t="str">
        <f>IF(PI_For!C1459="","",PI_For!C1459)</f>
        <v/>
      </c>
    </row>
    <row r="1460" spans="2:19" ht="35.1" customHeight="1" thickTop="1" thickBot="1">
      <c r="B1460" s="76" t="str">
        <f t="shared" si="45"/>
        <v/>
      </c>
      <c r="C1460" s="35"/>
      <c r="D1460" s="12"/>
      <c r="E1460" s="12"/>
      <c r="F1460" s="82"/>
      <c r="G1460" s="36"/>
      <c r="H1460" s="33"/>
      <c r="I1460" s="12"/>
      <c r="J1460" s="67"/>
      <c r="K1460" s="43" t="str">
        <f>IFERROR(VLOOKUP(D1460,PG!$D$7:$N$1006,11,FALSE),"")</f>
        <v/>
      </c>
      <c r="L1460" s="42">
        <f t="shared" si="46"/>
        <v>0</v>
      </c>
      <c r="Q1460" s="2"/>
      <c r="R1460" s="2"/>
      <c r="S1460" s="2" t="str">
        <f>IF(PI_For!C1460="","",PI_For!C1460)</f>
        <v/>
      </c>
    </row>
    <row r="1461" spans="2:19" ht="35.1" customHeight="1" thickTop="1" thickBot="1">
      <c r="B1461" s="76" t="str">
        <f t="shared" si="45"/>
        <v/>
      </c>
      <c r="C1461" s="35"/>
      <c r="D1461" s="12"/>
      <c r="E1461" s="12"/>
      <c r="F1461" s="82"/>
      <c r="G1461" s="36"/>
      <c r="H1461" s="33"/>
      <c r="I1461" s="12"/>
      <c r="J1461" s="67"/>
      <c r="K1461" s="43" t="str">
        <f>IFERROR(VLOOKUP(D1461,PG!$D$7:$N$1006,11,FALSE),"")</f>
        <v/>
      </c>
      <c r="L1461" s="42">
        <f t="shared" si="46"/>
        <v>0</v>
      </c>
      <c r="Q1461" s="2"/>
      <c r="R1461" s="2"/>
      <c r="S1461" s="2" t="str">
        <f>IF(PI_For!C1461="","",PI_For!C1461)</f>
        <v/>
      </c>
    </row>
    <row r="1462" spans="2:19" ht="35.1" customHeight="1" thickTop="1" thickBot="1">
      <c r="B1462" s="76" t="str">
        <f t="shared" si="45"/>
        <v/>
      </c>
      <c r="C1462" s="35"/>
      <c r="D1462" s="12"/>
      <c r="E1462" s="12"/>
      <c r="F1462" s="82"/>
      <c r="G1462" s="36"/>
      <c r="H1462" s="33"/>
      <c r="I1462" s="12"/>
      <c r="J1462" s="67"/>
      <c r="K1462" s="43" t="str">
        <f>IFERROR(VLOOKUP(D1462,PG!$D$7:$N$1006,11,FALSE),"")</f>
        <v/>
      </c>
      <c r="L1462" s="42">
        <f t="shared" si="46"/>
        <v>0</v>
      </c>
      <c r="Q1462" s="2"/>
      <c r="R1462" s="2"/>
      <c r="S1462" s="2" t="str">
        <f>IF(PI_For!C1462="","",PI_For!C1462)</f>
        <v/>
      </c>
    </row>
    <row r="1463" spans="2:19" ht="35.1" customHeight="1" thickTop="1" thickBot="1">
      <c r="B1463" s="76" t="str">
        <f t="shared" si="45"/>
        <v/>
      </c>
      <c r="C1463" s="35"/>
      <c r="D1463" s="12"/>
      <c r="E1463" s="12"/>
      <c r="F1463" s="82"/>
      <c r="G1463" s="36"/>
      <c r="H1463" s="33"/>
      <c r="I1463" s="12"/>
      <c r="J1463" s="67"/>
      <c r="K1463" s="43" t="str">
        <f>IFERROR(VLOOKUP(D1463,PG!$D$7:$N$1006,11,FALSE),"")</f>
        <v/>
      </c>
      <c r="L1463" s="42">
        <f t="shared" si="46"/>
        <v>0</v>
      </c>
      <c r="Q1463" s="2"/>
      <c r="R1463" s="2"/>
      <c r="S1463" s="2" t="str">
        <f>IF(PI_For!C1463="","",PI_For!C1463)</f>
        <v/>
      </c>
    </row>
    <row r="1464" spans="2:19" ht="35.1" customHeight="1" thickTop="1" thickBot="1">
      <c r="B1464" s="76" t="str">
        <f t="shared" si="45"/>
        <v/>
      </c>
      <c r="C1464" s="35"/>
      <c r="D1464" s="12"/>
      <c r="E1464" s="12"/>
      <c r="F1464" s="82"/>
      <c r="G1464" s="36"/>
      <c r="H1464" s="33"/>
      <c r="I1464" s="12"/>
      <c r="J1464" s="67"/>
      <c r="K1464" s="43" t="str">
        <f>IFERROR(VLOOKUP(D1464,PG!$D$7:$N$1006,11,FALSE),"")</f>
        <v/>
      </c>
      <c r="L1464" s="42">
        <f t="shared" si="46"/>
        <v>0</v>
      </c>
      <c r="Q1464" s="2"/>
      <c r="R1464" s="2"/>
      <c r="S1464" s="2" t="str">
        <f>IF(PI_For!C1464="","",PI_For!C1464)</f>
        <v/>
      </c>
    </row>
    <row r="1465" spans="2:19" ht="35.1" customHeight="1" thickTop="1" thickBot="1">
      <c r="B1465" s="76" t="str">
        <f t="shared" si="45"/>
        <v/>
      </c>
      <c r="C1465" s="35"/>
      <c r="D1465" s="12"/>
      <c r="E1465" s="12"/>
      <c r="F1465" s="82"/>
      <c r="G1465" s="36"/>
      <c r="H1465" s="33"/>
      <c r="I1465" s="12"/>
      <c r="J1465" s="67"/>
      <c r="K1465" s="43" t="str">
        <f>IFERROR(VLOOKUP(D1465,PG!$D$7:$N$1006,11,FALSE),"")</f>
        <v/>
      </c>
      <c r="L1465" s="42">
        <f t="shared" si="46"/>
        <v>0</v>
      </c>
      <c r="Q1465" s="2"/>
      <c r="R1465" s="2"/>
      <c r="S1465" s="2" t="str">
        <f>IF(PI_For!C1465="","",PI_For!C1465)</f>
        <v/>
      </c>
    </row>
    <row r="1466" spans="2:19" ht="35.1" customHeight="1" thickTop="1" thickBot="1">
      <c r="B1466" s="76" t="str">
        <f t="shared" si="45"/>
        <v/>
      </c>
      <c r="C1466" s="35"/>
      <c r="D1466" s="12"/>
      <c r="E1466" s="12"/>
      <c r="F1466" s="82"/>
      <c r="G1466" s="36"/>
      <c r="H1466" s="33"/>
      <c r="I1466" s="12"/>
      <c r="J1466" s="67"/>
      <c r="K1466" s="43" t="str">
        <f>IFERROR(VLOOKUP(D1466,PG!$D$7:$N$1006,11,FALSE),"")</f>
        <v/>
      </c>
      <c r="L1466" s="42">
        <f t="shared" si="46"/>
        <v>0</v>
      </c>
      <c r="Q1466" s="2"/>
      <c r="R1466" s="2"/>
      <c r="S1466" s="2" t="str">
        <f>IF(PI_For!C1466="","",PI_For!C1466)</f>
        <v/>
      </c>
    </row>
    <row r="1467" spans="2:19" ht="35.1" customHeight="1" thickTop="1" thickBot="1">
      <c r="B1467" s="76" t="str">
        <f t="shared" si="45"/>
        <v/>
      </c>
      <c r="C1467" s="35"/>
      <c r="D1467" s="12"/>
      <c r="E1467" s="12"/>
      <c r="F1467" s="82"/>
      <c r="G1467" s="36"/>
      <c r="H1467" s="33"/>
      <c r="I1467" s="12"/>
      <c r="J1467" s="67"/>
      <c r="K1467" s="43" t="str">
        <f>IFERROR(VLOOKUP(D1467,PG!$D$7:$N$1006,11,FALSE),"")</f>
        <v/>
      </c>
      <c r="L1467" s="42">
        <f t="shared" si="46"/>
        <v>0</v>
      </c>
      <c r="Q1467" s="2"/>
      <c r="R1467" s="2"/>
      <c r="S1467" s="2" t="str">
        <f>IF(PI_For!C1467="","",PI_For!C1467)</f>
        <v/>
      </c>
    </row>
    <row r="1468" spans="2:19" ht="35.1" customHeight="1" thickTop="1" thickBot="1">
      <c r="B1468" s="76" t="str">
        <f t="shared" si="45"/>
        <v/>
      </c>
      <c r="C1468" s="35"/>
      <c r="D1468" s="12"/>
      <c r="E1468" s="12"/>
      <c r="F1468" s="82"/>
      <c r="G1468" s="36"/>
      <c r="H1468" s="33"/>
      <c r="I1468" s="12"/>
      <c r="J1468" s="67"/>
      <c r="K1468" s="43" t="str">
        <f>IFERROR(VLOOKUP(D1468,PG!$D$7:$N$1006,11,FALSE),"")</f>
        <v/>
      </c>
      <c r="L1468" s="42">
        <f t="shared" si="46"/>
        <v>0</v>
      </c>
      <c r="Q1468" s="2"/>
      <c r="R1468" s="2"/>
      <c r="S1468" s="2" t="str">
        <f>IF(PI_For!C1468="","",PI_For!C1468)</f>
        <v/>
      </c>
    </row>
    <row r="1469" spans="2:19" ht="35.1" customHeight="1" thickTop="1" thickBot="1">
      <c r="B1469" s="76" t="str">
        <f t="shared" si="45"/>
        <v/>
      </c>
      <c r="C1469" s="35"/>
      <c r="D1469" s="12"/>
      <c r="E1469" s="12"/>
      <c r="F1469" s="82"/>
      <c r="G1469" s="36"/>
      <c r="H1469" s="33"/>
      <c r="I1469" s="12"/>
      <c r="J1469" s="67"/>
      <c r="K1469" s="43" t="str">
        <f>IFERROR(VLOOKUP(D1469,PG!$D$7:$N$1006,11,FALSE),"")</f>
        <v/>
      </c>
      <c r="L1469" s="42">
        <f t="shared" si="46"/>
        <v>0</v>
      </c>
      <c r="Q1469" s="2"/>
      <c r="R1469" s="2"/>
      <c r="S1469" s="2" t="str">
        <f>IF(PI_For!C1469="","",PI_For!C1469)</f>
        <v/>
      </c>
    </row>
    <row r="1470" spans="2:19" ht="35.1" customHeight="1" thickTop="1" thickBot="1">
      <c r="B1470" s="76" t="str">
        <f t="shared" si="45"/>
        <v/>
      </c>
      <c r="C1470" s="35"/>
      <c r="D1470" s="12"/>
      <c r="E1470" s="12"/>
      <c r="F1470" s="82"/>
      <c r="G1470" s="36"/>
      <c r="H1470" s="33"/>
      <c r="I1470" s="12"/>
      <c r="J1470" s="67"/>
      <c r="K1470" s="43" t="str">
        <f>IFERROR(VLOOKUP(D1470,PG!$D$7:$N$1006,11,FALSE),"")</f>
        <v/>
      </c>
      <c r="L1470" s="42">
        <f t="shared" si="46"/>
        <v>0</v>
      </c>
      <c r="Q1470" s="2"/>
      <c r="R1470" s="2"/>
      <c r="S1470" s="2" t="str">
        <f>IF(PI_For!C1470="","",PI_For!C1470)</f>
        <v/>
      </c>
    </row>
    <row r="1471" spans="2:19" ht="35.1" customHeight="1" thickTop="1" thickBot="1">
      <c r="B1471" s="76" t="str">
        <f t="shared" si="45"/>
        <v/>
      </c>
      <c r="C1471" s="35"/>
      <c r="D1471" s="12"/>
      <c r="E1471" s="12"/>
      <c r="F1471" s="82"/>
      <c r="G1471" s="36"/>
      <c r="H1471" s="33"/>
      <c r="I1471" s="12"/>
      <c r="J1471" s="67"/>
      <c r="K1471" s="43" t="str">
        <f>IFERROR(VLOOKUP(D1471,PG!$D$7:$N$1006,11,FALSE),"")</f>
        <v/>
      </c>
      <c r="L1471" s="42">
        <f t="shared" si="46"/>
        <v>0</v>
      </c>
      <c r="Q1471" s="2"/>
      <c r="R1471" s="2"/>
      <c r="S1471" s="2" t="str">
        <f>IF(PI_For!C1471="","",PI_For!C1471)</f>
        <v/>
      </c>
    </row>
    <row r="1472" spans="2:19" ht="35.1" customHeight="1" thickTop="1" thickBot="1">
      <c r="B1472" s="76" t="str">
        <f t="shared" si="45"/>
        <v/>
      </c>
      <c r="C1472" s="35"/>
      <c r="D1472" s="12"/>
      <c r="E1472" s="12"/>
      <c r="F1472" s="82"/>
      <c r="G1472" s="36"/>
      <c r="H1472" s="33"/>
      <c r="I1472" s="12"/>
      <c r="J1472" s="67"/>
      <c r="K1472" s="43" t="str">
        <f>IFERROR(VLOOKUP(D1472,PG!$D$7:$N$1006,11,FALSE),"")</f>
        <v/>
      </c>
      <c r="L1472" s="42">
        <f t="shared" si="46"/>
        <v>0</v>
      </c>
      <c r="Q1472" s="2"/>
      <c r="R1472" s="2"/>
      <c r="S1472" s="2" t="str">
        <f>IF(PI_For!C1472="","",PI_For!C1472)</f>
        <v/>
      </c>
    </row>
    <row r="1473" spans="2:19" ht="35.1" customHeight="1" thickTop="1" thickBot="1">
      <c r="B1473" s="76" t="str">
        <f t="shared" si="45"/>
        <v/>
      </c>
      <c r="C1473" s="35"/>
      <c r="D1473" s="12"/>
      <c r="E1473" s="12"/>
      <c r="F1473" s="82"/>
      <c r="G1473" s="36"/>
      <c r="H1473" s="33"/>
      <c r="I1473" s="12"/>
      <c r="J1473" s="67"/>
      <c r="K1473" s="43" t="str">
        <f>IFERROR(VLOOKUP(D1473,PG!$D$7:$N$1006,11,FALSE),"")</f>
        <v/>
      </c>
      <c r="L1473" s="42">
        <f t="shared" si="46"/>
        <v>0</v>
      </c>
      <c r="Q1473" s="2"/>
      <c r="R1473" s="2"/>
      <c r="S1473" s="2" t="str">
        <f>IF(PI_For!C1473="","",PI_For!C1473)</f>
        <v/>
      </c>
    </row>
    <row r="1474" spans="2:19" ht="35.1" customHeight="1" thickTop="1" thickBot="1">
      <c r="B1474" s="76" t="str">
        <f t="shared" si="45"/>
        <v/>
      </c>
      <c r="C1474" s="35"/>
      <c r="D1474" s="12"/>
      <c r="E1474" s="12"/>
      <c r="F1474" s="82"/>
      <c r="G1474" s="36"/>
      <c r="H1474" s="33"/>
      <c r="I1474" s="12"/>
      <c r="J1474" s="67"/>
      <c r="K1474" s="43" t="str">
        <f>IFERROR(VLOOKUP(D1474,PG!$D$7:$N$1006,11,FALSE),"")</f>
        <v/>
      </c>
      <c r="L1474" s="42">
        <f t="shared" si="46"/>
        <v>0</v>
      </c>
      <c r="Q1474" s="2"/>
      <c r="R1474" s="2"/>
      <c r="S1474" s="2" t="str">
        <f>IF(PI_For!C1474="","",PI_For!C1474)</f>
        <v/>
      </c>
    </row>
    <row r="1475" spans="2:19" ht="35.1" customHeight="1" thickTop="1" thickBot="1">
      <c r="B1475" s="76" t="str">
        <f t="shared" si="45"/>
        <v/>
      </c>
      <c r="C1475" s="35"/>
      <c r="D1475" s="12"/>
      <c r="E1475" s="12"/>
      <c r="F1475" s="82"/>
      <c r="G1475" s="36"/>
      <c r="H1475" s="33"/>
      <c r="I1475" s="12"/>
      <c r="J1475" s="67"/>
      <c r="K1475" s="43" t="str">
        <f>IFERROR(VLOOKUP(D1475,PG!$D$7:$N$1006,11,FALSE),"")</f>
        <v/>
      </c>
      <c r="L1475" s="42">
        <f t="shared" si="46"/>
        <v>0</v>
      </c>
      <c r="Q1475" s="2"/>
      <c r="R1475" s="2"/>
      <c r="S1475" s="2" t="str">
        <f>IF(PI_For!C1475="","",PI_For!C1475)</f>
        <v/>
      </c>
    </row>
    <row r="1476" spans="2:19" ht="35.1" customHeight="1" thickTop="1" thickBot="1">
      <c r="B1476" s="76" t="str">
        <f t="shared" si="45"/>
        <v/>
      </c>
      <c r="C1476" s="35"/>
      <c r="D1476" s="12"/>
      <c r="E1476" s="12"/>
      <c r="F1476" s="82"/>
      <c r="G1476" s="36"/>
      <c r="H1476" s="33"/>
      <c r="I1476" s="12"/>
      <c r="J1476" s="67"/>
      <c r="K1476" s="43" t="str">
        <f>IFERROR(VLOOKUP(D1476,PG!$D$7:$N$1006,11,FALSE),"")</f>
        <v/>
      </c>
      <c r="L1476" s="42">
        <f t="shared" si="46"/>
        <v>0</v>
      </c>
      <c r="Q1476" s="2"/>
      <c r="R1476" s="2"/>
      <c r="S1476" s="2" t="str">
        <f>IF(PI_For!C1476="","",PI_For!C1476)</f>
        <v/>
      </c>
    </row>
    <row r="1477" spans="2:19" ht="35.1" customHeight="1" thickTop="1" thickBot="1">
      <c r="B1477" s="76" t="str">
        <f t="shared" si="45"/>
        <v/>
      </c>
      <c r="C1477" s="35"/>
      <c r="D1477" s="12"/>
      <c r="E1477" s="12"/>
      <c r="F1477" s="82"/>
      <c r="G1477" s="36"/>
      <c r="H1477" s="33"/>
      <c r="I1477" s="12"/>
      <c r="J1477" s="67"/>
      <c r="K1477" s="43" t="str">
        <f>IFERROR(VLOOKUP(D1477,PG!$D$7:$N$1006,11,FALSE),"")</f>
        <v/>
      </c>
      <c r="L1477" s="42">
        <f t="shared" si="46"/>
        <v>0</v>
      </c>
      <c r="Q1477" s="2"/>
      <c r="R1477" s="2"/>
      <c r="S1477" s="2" t="str">
        <f>IF(PI_For!C1477="","",PI_For!C1477)</f>
        <v/>
      </c>
    </row>
    <row r="1478" spans="2:19" ht="35.1" customHeight="1" thickTop="1" thickBot="1">
      <c r="B1478" s="76" t="str">
        <f t="shared" si="45"/>
        <v/>
      </c>
      <c r="C1478" s="35"/>
      <c r="D1478" s="12"/>
      <c r="E1478" s="12"/>
      <c r="F1478" s="82"/>
      <c r="G1478" s="36"/>
      <c r="H1478" s="33"/>
      <c r="I1478" s="12"/>
      <c r="J1478" s="67"/>
      <c r="K1478" s="43" t="str">
        <f>IFERROR(VLOOKUP(D1478,PG!$D$7:$N$1006,11,FALSE),"")</f>
        <v/>
      </c>
      <c r="L1478" s="42">
        <f t="shared" si="46"/>
        <v>0</v>
      </c>
      <c r="Q1478" s="2"/>
      <c r="R1478" s="2"/>
      <c r="S1478" s="2" t="str">
        <f>IF(PI_For!C1478="","",PI_For!C1478)</f>
        <v/>
      </c>
    </row>
    <row r="1479" spans="2:19" ht="35.1" customHeight="1" thickTop="1" thickBot="1">
      <c r="B1479" s="76" t="str">
        <f t="shared" si="45"/>
        <v/>
      </c>
      <c r="C1479" s="35"/>
      <c r="D1479" s="12"/>
      <c r="E1479" s="12"/>
      <c r="F1479" s="82"/>
      <c r="G1479" s="36"/>
      <c r="H1479" s="33"/>
      <c r="I1479" s="12"/>
      <c r="J1479" s="67"/>
      <c r="K1479" s="43" t="str">
        <f>IFERROR(VLOOKUP(D1479,PG!$D$7:$N$1006,11,FALSE),"")</f>
        <v/>
      </c>
      <c r="L1479" s="42">
        <f t="shared" si="46"/>
        <v>0</v>
      </c>
      <c r="Q1479" s="2"/>
      <c r="R1479" s="2"/>
      <c r="S1479" s="2" t="str">
        <f>IF(PI_For!C1479="","",PI_For!C1479)</f>
        <v/>
      </c>
    </row>
    <row r="1480" spans="2:19" ht="35.1" customHeight="1" thickTop="1" thickBot="1">
      <c r="B1480" s="76" t="str">
        <f t="shared" ref="B1480:B1543" si="47">IF(C1480="","",MONTH(C1480))</f>
        <v/>
      </c>
      <c r="C1480" s="35"/>
      <c r="D1480" s="12"/>
      <c r="E1480" s="12"/>
      <c r="F1480" s="82"/>
      <c r="G1480" s="36"/>
      <c r="H1480" s="33"/>
      <c r="I1480" s="12"/>
      <c r="J1480" s="67"/>
      <c r="K1480" s="43" t="str">
        <f>IFERROR(VLOOKUP(D1480,PG!$D$7:$N$1006,11,FALSE),"")</f>
        <v/>
      </c>
      <c r="L1480" s="42">
        <f t="shared" si="46"/>
        <v>0</v>
      </c>
      <c r="Q1480" s="2"/>
      <c r="R1480" s="2"/>
      <c r="S1480" s="2" t="str">
        <f>IF(PI_For!C1480="","",PI_For!C1480)</f>
        <v/>
      </c>
    </row>
    <row r="1481" spans="2:19" ht="35.1" customHeight="1" thickTop="1" thickBot="1">
      <c r="B1481" s="76" t="str">
        <f t="shared" si="47"/>
        <v/>
      </c>
      <c r="C1481" s="35"/>
      <c r="D1481" s="12"/>
      <c r="E1481" s="12"/>
      <c r="F1481" s="82"/>
      <c r="G1481" s="36"/>
      <c r="H1481" s="33"/>
      <c r="I1481" s="12"/>
      <c r="J1481" s="67"/>
      <c r="K1481" s="43" t="str">
        <f>IFERROR(VLOOKUP(D1481,PG!$D$7:$N$1006,11,FALSE),"")</f>
        <v/>
      </c>
      <c r="L1481" s="42">
        <f t="shared" si="46"/>
        <v>0</v>
      </c>
      <c r="Q1481" s="2"/>
      <c r="R1481" s="2"/>
      <c r="S1481" s="2" t="str">
        <f>IF(PI_For!C1481="","",PI_For!C1481)</f>
        <v/>
      </c>
    </row>
    <row r="1482" spans="2:19" ht="35.1" customHeight="1" thickTop="1" thickBot="1">
      <c r="B1482" s="76" t="str">
        <f t="shared" si="47"/>
        <v/>
      </c>
      <c r="C1482" s="35"/>
      <c r="D1482" s="12"/>
      <c r="E1482" s="12"/>
      <c r="F1482" s="82"/>
      <c r="G1482" s="36"/>
      <c r="H1482" s="33"/>
      <c r="I1482" s="12"/>
      <c r="J1482" s="67"/>
      <c r="K1482" s="43" t="str">
        <f>IFERROR(VLOOKUP(D1482,PG!$D$7:$N$1006,11,FALSE),"")</f>
        <v/>
      </c>
      <c r="L1482" s="42">
        <f t="shared" si="46"/>
        <v>0</v>
      </c>
      <c r="Q1482" s="2"/>
      <c r="R1482" s="2"/>
      <c r="S1482" s="2" t="str">
        <f>IF(PI_For!C1482="","",PI_For!C1482)</f>
        <v/>
      </c>
    </row>
    <row r="1483" spans="2:19" ht="35.1" customHeight="1" thickTop="1" thickBot="1">
      <c r="B1483" s="76" t="str">
        <f t="shared" si="47"/>
        <v/>
      </c>
      <c r="C1483" s="35"/>
      <c r="D1483" s="12"/>
      <c r="E1483" s="12"/>
      <c r="F1483" s="82"/>
      <c r="G1483" s="36"/>
      <c r="H1483" s="33"/>
      <c r="I1483" s="12"/>
      <c r="J1483" s="67"/>
      <c r="K1483" s="43" t="str">
        <f>IFERROR(VLOOKUP(D1483,PG!$D$7:$N$1006,11,FALSE),"")</f>
        <v/>
      </c>
      <c r="L1483" s="42">
        <f t="shared" si="46"/>
        <v>0</v>
      </c>
      <c r="Q1483" s="2"/>
      <c r="R1483" s="2"/>
      <c r="S1483" s="2" t="str">
        <f>IF(PI_For!C1483="","",PI_For!C1483)</f>
        <v/>
      </c>
    </row>
    <row r="1484" spans="2:19" ht="35.1" customHeight="1" thickTop="1" thickBot="1">
      <c r="B1484" s="76" t="str">
        <f t="shared" si="47"/>
        <v/>
      </c>
      <c r="C1484" s="35"/>
      <c r="D1484" s="12"/>
      <c r="E1484" s="12"/>
      <c r="F1484" s="82"/>
      <c r="G1484" s="36"/>
      <c r="H1484" s="33"/>
      <c r="I1484" s="12"/>
      <c r="J1484" s="67"/>
      <c r="K1484" s="43" t="str">
        <f>IFERROR(VLOOKUP(D1484,PG!$D$7:$N$1006,11,FALSE),"")</f>
        <v/>
      </c>
      <c r="L1484" s="42">
        <f t="shared" si="46"/>
        <v>0</v>
      </c>
      <c r="Q1484" s="2"/>
      <c r="R1484" s="2"/>
      <c r="S1484" s="2" t="str">
        <f>IF(PI_For!C1484="","",PI_For!C1484)</f>
        <v/>
      </c>
    </row>
    <row r="1485" spans="2:19" ht="35.1" customHeight="1" thickTop="1" thickBot="1">
      <c r="B1485" s="76" t="str">
        <f t="shared" si="47"/>
        <v/>
      </c>
      <c r="C1485" s="35"/>
      <c r="D1485" s="12"/>
      <c r="E1485" s="12"/>
      <c r="F1485" s="82"/>
      <c r="G1485" s="36"/>
      <c r="H1485" s="33"/>
      <c r="I1485" s="12"/>
      <c r="J1485" s="67"/>
      <c r="K1485" s="43" t="str">
        <f>IFERROR(VLOOKUP(D1485,PG!$D$7:$N$1006,11,FALSE),"")</f>
        <v/>
      </c>
      <c r="L1485" s="42">
        <f t="shared" si="46"/>
        <v>0</v>
      </c>
      <c r="Q1485" s="2"/>
      <c r="R1485" s="2"/>
      <c r="S1485" s="2" t="str">
        <f>IF(PI_For!C1485="","",PI_For!C1485)</f>
        <v/>
      </c>
    </row>
    <row r="1486" spans="2:19" ht="35.1" customHeight="1" thickTop="1" thickBot="1">
      <c r="B1486" s="76" t="str">
        <f t="shared" si="47"/>
        <v/>
      </c>
      <c r="C1486" s="35"/>
      <c r="D1486" s="12"/>
      <c r="E1486" s="12"/>
      <c r="F1486" s="82"/>
      <c r="G1486" s="36"/>
      <c r="H1486" s="33"/>
      <c r="I1486" s="12"/>
      <c r="J1486" s="67"/>
      <c r="K1486" s="43" t="str">
        <f>IFERROR(VLOOKUP(D1486,PG!$D$7:$N$1006,11,FALSE),"")</f>
        <v/>
      </c>
      <c r="L1486" s="42">
        <f t="shared" si="46"/>
        <v>0</v>
      </c>
      <c r="Q1486" s="2"/>
      <c r="R1486" s="2"/>
      <c r="S1486" s="2" t="str">
        <f>IF(PI_For!C1486="","",PI_For!C1486)</f>
        <v/>
      </c>
    </row>
    <row r="1487" spans="2:19" ht="35.1" customHeight="1" thickTop="1" thickBot="1">
      <c r="B1487" s="76" t="str">
        <f t="shared" si="47"/>
        <v/>
      </c>
      <c r="C1487" s="35"/>
      <c r="D1487" s="12"/>
      <c r="E1487" s="12"/>
      <c r="F1487" s="82"/>
      <c r="G1487" s="36"/>
      <c r="H1487" s="33"/>
      <c r="I1487" s="12"/>
      <c r="J1487" s="67"/>
      <c r="K1487" s="43" t="str">
        <f>IFERROR(VLOOKUP(D1487,PG!$D$7:$N$1006,11,FALSE),"")</f>
        <v/>
      </c>
      <c r="L1487" s="42">
        <f t="shared" si="46"/>
        <v>0</v>
      </c>
      <c r="Q1487" s="2"/>
      <c r="R1487" s="2"/>
      <c r="S1487" s="2" t="str">
        <f>IF(PI_For!C1487="","",PI_For!C1487)</f>
        <v/>
      </c>
    </row>
    <row r="1488" spans="2:19" ht="35.1" customHeight="1" thickTop="1" thickBot="1">
      <c r="B1488" s="76" t="str">
        <f t="shared" si="47"/>
        <v/>
      </c>
      <c r="C1488" s="35"/>
      <c r="D1488" s="12"/>
      <c r="E1488" s="12"/>
      <c r="F1488" s="82"/>
      <c r="G1488" s="36"/>
      <c r="H1488" s="33"/>
      <c r="I1488" s="12"/>
      <c r="J1488" s="67"/>
      <c r="K1488" s="43" t="str">
        <f>IFERROR(VLOOKUP(D1488,PG!$D$7:$N$1006,11,FALSE),"")</f>
        <v/>
      </c>
      <c r="L1488" s="42">
        <f t="shared" si="46"/>
        <v>0</v>
      </c>
      <c r="Q1488" s="2"/>
      <c r="R1488" s="2"/>
      <c r="S1488" s="2" t="str">
        <f>IF(PI_For!C1488="","",PI_For!C1488)</f>
        <v/>
      </c>
    </row>
    <row r="1489" spans="2:19" ht="35.1" customHeight="1" thickTop="1" thickBot="1">
      <c r="B1489" s="76" t="str">
        <f t="shared" si="47"/>
        <v/>
      </c>
      <c r="C1489" s="35"/>
      <c r="D1489" s="12"/>
      <c r="E1489" s="12"/>
      <c r="F1489" s="82"/>
      <c r="G1489" s="36"/>
      <c r="H1489" s="33"/>
      <c r="I1489" s="12"/>
      <c r="J1489" s="67"/>
      <c r="K1489" s="43" t="str">
        <f>IFERROR(VLOOKUP(D1489,PG!$D$7:$N$1006,11,FALSE),"")</f>
        <v/>
      </c>
      <c r="L1489" s="42">
        <f t="shared" si="46"/>
        <v>0</v>
      </c>
      <c r="Q1489" s="2"/>
      <c r="R1489" s="2"/>
      <c r="S1489" s="2" t="str">
        <f>IF(PI_For!C1489="","",PI_For!C1489)</f>
        <v/>
      </c>
    </row>
    <row r="1490" spans="2:19" ht="35.1" customHeight="1" thickTop="1" thickBot="1">
      <c r="B1490" s="76" t="str">
        <f t="shared" si="47"/>
        <v/>
      </c>
      <c r="C1490" s="35"/>
      <c r="D1490" s="12"/>
      <c r="E1490" s="12"/>
      <c r="F1490" s="82"/>
      <c r="G1490" s="36"/>
      <c r="H1490" s="33"/>
      <c r="I1490" s="12"/>
      <c r="J1490" s="67"/>
      <c r="K1490" s="43" t="str">
        <f>IFERROR(VLOOKUP(D1490,PG!$D$7:$N$1006,11,FALSE),"")</f>
        <v/>
      </c>
      <c r="L1490" s="42">
        <f t="shared" ref="L1490:L1553" si="48">IFERROR(G1490*H1490,0)</f>
        <v>0</v>
      </c>
      <c r="Q1490" s="2"/>
      <c r="R1490" s="2"/>
      <c r="S1490" s="2" t="str">
        <f>IF(PI_For!C1490="","",PI_For!C1490)</f>
        <v/>
      </c>
    </row>
    <row r="1491" spans="2:19" ht="35.1" customHeight="1" thickTop="1" thickBot="1">
      <c r="B1491" s="76" t="str">
        <f t="shared" si="47"/>
        <v/>
      </c>
      <c r="C1491" s="35"/>
      <c r="D1491" s="12"/>
      <c r="E1491" s="12"/>
      <c r="F1491" s="82"/>
      <c r="G1491" s="36"/>
      <c r="H1491" s="33"/>
      <c r="I1491" s="12"/>
      <c r="J1491" s="67"/>
      <c r="K1491" s="43" t="str">
        <f>IFERROR(VLOOKUP(D1491,PG!$D$7:$N$1006,11,FALSE),"")</f>
        <v/>
      </c>
      <c r="L1491" s="42">
        <f t="shared" si="48"/>
        <v>0</v>
      </c>
      <c r="Q1491" s="2"/>
      <c r="R1491" s="2"/>
      <c r="S1491" s="2" t="str">
        <f>IF(PI_For!C1491="","",PI_For!C1491)</f>
        <v/>
      </c>
    </row>
    <row r="1492" spans="2:19" ht="35.1" customHeight="1" thickTop="1" thickBot="1">
      <c r="B1492" s="76" t="str">
        <f t="shared" si="47"/>
        <v/>
      </c>
      <c r="C1492" s="35"/>
      <c r="D1492" s="12"/>
      <c r="E1492" s="12"/>
      <c r="F1492" s="82"/>
      <c r="G1492" s="36"/>
      <c r="H1492" s="33"/>
      <c r="I1492" s="12"/>
      <c r="J1492" s="67"/>
      <c r="K1492" s="43" t="str">
        <f>IFERROR(VLOOKUP(D1492,PG!$D$7:$N$1006,11,FALSE),"")</f>
        <v/>
      </c>
      <c r="L1492" s="42">
        <f t="shared" si="48"/>
        <v>0</v>
      </c>
      <c r="Q1492" s="2"/>
      <c r="R1492" s="2"/>
      <c r="S1492" s="2" t="str">
        <f>IF(PI_For!C1492="","",PI_For!C1492)</f>
        <v/>
      </c>
    </row>
    <row r="1493" spans="2:19" ht="35.1" customHeight="1" thickTop="1" thickBot="1">
      <c r="B1493" s="76" t="str">
        <f t="shared" si="47"/>
        <v/>
      </c>
      <c r="C1493" s="35"/>
      <c r="D1493" s="12"/>
      <c r="E1493" s="12"/>
      <c r="F1493" s="82"/>
      <c r="G1493" s="36"/>
      <c r="H1493" s="33"/>
      <c r="I1493" s="12"/>
      <c r="J1493" s="67"/>
      <c r="K1493" s="43" t="str">
        <f>IFERROR(VLOOKUP(D1493,PG!$D$7:$N$1006,11,FALSE),"")</f>
        <v/>
      </c>
      <c r="L1493" s="42">
        <f t="shared" si="48"/>
        <v>0</v>
      </c>
      <c r="Q1493" s="2"/>
      <c r="R1493" s="2"/>
      <c r="S1493" s="2" t="str">
        <f>IF(PI_For!C1493="","",PI_For!C1493)</f>
        <v/>
      </c>
    </row>
    <row r="1494" spans="2:19" ht="35.1" customHeight="1" thickTop="1" thickBot="1">
      <c r="B1494" s="76" t="str">
        <f t="shared" si="47"/>
        <v/>
      </c>
      <c r="C1494" s="35"/>
      <c r="D1494" s="12"/>
      <c r="E1494" s="12"/>
      <c r="F1494" s="82"/>
      <c r="G1494" s="36"/>
      <c r="H1494" s="33"/>
      <c r="I1494" s="12"/>
      <c r="J1494" s="67"/>
      <c r="K1494" s="43" t="str">
        <f>IFERROR(VLOOKUP(D1494,PG!$D$7:$N$1006,11,FALSE),"")</f>
        <v/>
      </c>
      <c r="L1494" s="42">
        <f t="shared" si="48"/>
        <v>0</v>
      </c>
      <c r="Q1494" s="2"/>
      <c r="R1494" s="2"/>
      <c r="S1494" s="2" t="str">
        <f>IF(PI_For!C1494="","",PI_For!C1494)</f>
        <v/>
      </c>
    </row>
    <row r="1495" spans="2:19" ht="35.1" customHeight="1" thickTop="1" thickBot="1">
      <c r="B1495" s="76" t="str">
        <f t="shared" si="47"/>
        <v/>
      </c>
      <c r="C1495" s="35"/>
      <c r="D1495" s="12"/>
      <c r="E1495" s="12"/>
      <c r="F1495" s="82"/>
      <c r="G1495" s="36"/>
      <c r="H1495" s="33"/>
      <c r="I1495" s="12"/>
      <c r="J1495" s="67"/>
      <c r="K1495" s="43" t="str">
        <f>IFERROR(VLOOKUP(D1495,PG!$D$7:$N$1006,11,FALSE),"")</f>
        <v/>
      </c>
      <c r="L1495" s="42">
        <f t="shared" si="48"/>
        <v>0</v>
      </c>
      <c r="Q1495" s="2"/>
      <c r="R1495" s="2"/>
      <c r="S1495" s="2" t="str">
        <f>IF(PI_For!C1495="","",PI_For!C1495)</f>
        <v/>
      </c>
    </row>
    <row r="1496" spans="2:19" ht="35.1" customHeight="1" thickTop="1" thickBot="1">
      <c r="B1496" s="76" t="str">
        <f t="shared" si="47"/>
        <v/>
      </c>
      <c r="C1496" s="35"/>
      <c r="D1496" s="12"/>
      <c r="E1496" s="12"/>
      <c r="F1496" s="82"/>
      <c r="G1496" s="36"/>
      <c r="H1496" s="33"/>
      <c r="I1496" s="12"/>
      <c r="J1496" s="67"/>
      <c r="K1496" s="43" t="str">
        <f>IFERROR(VLOOKUP(D1496,PG!$D$7:$N$1006,11,FALSE),"")</f>
        <v/>
      </c>
      <c r="L1496" s="42">
        <f t="shared" si="48"/>
        <v>0</v>
      </c>
      <c r="Q1496" s="2"/>
      <c r="R1496" s="2"/>
      <c r="S1496" s="2" t="str">
        <f>IF(PI_For!C1496="","",PI_For!C1496)</f>
        <v/>
      </c>
    </row>
    <row r="1497" spans="2:19" ht="35.1" customHeight="1" thickTop="1" thickBot="1">
      <c r="B1497" s="76" t="str">
        <f t="shared" si="47"/>
        <v/>
      </c>
      <c r="C1497" s="35"/>
      <c r="D1497" s="12"/>
      <c r="E1497" s="12"/>
      <c r="F1497" s="82"/>
      <c r="G1497" s="36"/>
      <c r="H1497" s="33"/>
      <c r="I1497" s="12"/>
      <c r="J1497" s="67"/>
      <c r="K1497" s="43" t="str">
        <f>IFERROR(VLOOKUP(D1497,PG!$D$7:$N$1006,11,FALSE),"")</f>
        <v/>
      </c>
      <c r="L1497" s="42">
        <f t="shared" si="48"/>
        <v>0</v>
      </c>
      <c r="Q1497" s="2"/>
      <c r="R1497" s="2"/>
      <c r="S1497" s="2" t="str">
        <f>IF(PI_For!C1497="","",PI_For!C1497)</f>
        <v/>
      </c>
    </row>
    <row r="1498" spans="2:19" ht="35.1" customHeight="1" thickTop="1" thickBot="1">
      <c r="B1498" s="76" t="str">
        <f t="shared" si="47"/>
        <v/>
      </c>
      <c r="C1498" s="35"/>
      <c r="D1498" s="12"/>
      <c r="E1498" s="12"/>
      <c r="F1498" s="82"/>
      <c r="G1498" s="36"/>
      <c r="H1498" s="33"/>
      <c r="I1498" s="12"/>
      <c r="J1498" s="67"/>
      <c r="K1498" s="43" t="str">
        <f>IFERROR(VLOOKUP(D1498,PG!$D$7:$N$1006,11,FALSE),"")</f>
        <v/>
      </c>
      <c r="L1498" s="42">
        <f t="shared" si="48"/>
        <v>0</v>
      </c>
      <c r="Q1498" s="2"/>
      <c r="R1498" s="2"/>
      <c r="S1498" s="2" t="str">
        <f>IF(PI_For!C1498="","",PI_For!C1498)</f>
        <v/>
      </c>
    </row>
    <row r="1499" spans="2:19" ht="35.1" customHeight="1" thickTop="1" thickBot="1">
      <c r="B1499" s="76" t="str">
        <f t="shared" si="47"/>
        <v/>
      </c>
      <c r="C1499" s="35"/>
      <c r="D1499" s="12"/>
      <c r="E1499" s="12"/>
      <c r="F1499" s="82"/>
      <c r="G1499" s="36"/>
      <c r="H1499" s="33"/>
      <c r="I1499" s="12"/>
      <c r="J1499" s="67"/>
      <c r="K1499" s="43" t="str">
        <f>IFERROR(VLOOKUP(D1499,PG!$D$7:$N$1006,11,FALSE),"")</f>
        <v/>
      </c>
      <c r="L1499" s="42">
        <f t="shared" si="48"/>
        <v>0</v>
      </c>
      <c r="Q1499" s="2"/>
      <c r="R1499" s="2"/>
      <c r="S1499" s="2" t="str">
        <f>IF(PI_For!C1499="","",PI_For!C1499)</f>
        <v/>
      </c>
    </row>
    <row r="1500" spans="2:19" ht="35.1" customHeight="1" thickTop="1" thickBot="1">
      <c r="B1500" s="76" t="str">
        <f t="shared" si="47"/>
        <v/>
      </c>
      <c r="C1500" s="35"/>
      <c r="D1500" s="12"/>
      <c r="E1500" s="12"/>
      <c r="F1500" s="82"/>
      <c r="G1500" s="36"/>
      <c r="H1500" s="33"/>
      <c r="I1500" s="12"/>
      <c r="J1500" s="67"/>
      <c r="K1500" s="43" t="str">
        <f>IFERROR(VLOOKUP(D1500,PG!$D$7:$N$1006,11,FALSE),"")</f>
        <v/>
      </c>
      <c r="L1500" s="42">
        <f t="shared" si="48"/>
        <v>0</v>
      </c>
      <c r="Q1500" s="2"/>
      <c r="R1500" s="2"/>
      <c r="S1500" s="2" t="str">
        <f>IF(PI_For!C1500="","",PI_For!C1500)</f>
        <v/>
      </c>
    </row>
    <row r="1501" spans="2:19" ht="35.1" customHeight="1" thickTop="1" thickBot="1">
      <c r="B1501" s="76" t="str">
        <f t="shared" si="47"/>
        <v/>
      </c>
      <c r="C1501" s="35"/>
      <c r="D1501" s="12"/>
      <c r="E1501" s="12"/>
      <c r="F1501" s="82"/>
      <c r="G1501" s="36"/>
      <c r="H1501" s="33"/>
      <c r="I1501" s="12"/>
      <c r="J1501" s="67"/>
      <c r="K1501" s="43" t="str">
        <f>IFERROR(VLOOKUP(D1501,PG!$D$7:$N$1006,11,FALSE),"")</f>
        <v/>
      </c>
      <c r="L1501" s="42">
        <f t="shared" si="48"/>
        <v>0</v>
      </c>
      <c r="Q1501" s="2"/>
      <c r="R1501" s="2"/>
      <c r="S1501" s="2" t="str">
        <f>IF(PI_For!C1501="","",PI_For!C1501)</f>
        <v/>
      </c>
    </row>
    <row r="1502" spans="2:19" ht="35.1" customHeight="1" thickTop="1" thickBot="1">
      <c r="B1502" s="76" t="str">
        <f t="shared" si="47"/>
        <v/>
      </c>
      <c r="C1502" s="35"/>
      <c r="D1502" s="12"/>
      <c r="E1502" s="12"/>
      <c r="F1502" s="82"/>
      <c r="G1502" s="36"/>
      <c r="H1502" s="33"/>
      <c r="I1502" s="12"/>
      <c r="J1502" s="67"/>
      <c r="K1502" s="43" t="str">
        <f>IFERROR(VLOOKUP(D1502,PG!$D$7:$N$1006,11,FALSE),"")</f>
        <v/>
      </c>
      <c r="L1502" s="42">
        <f t="shared" si="48"/>
        <v>0</v>
      </c>
      <c r="Q1502" s="2"/>
      <c r="R1502" s="2"/>
      <c r="S1502" s="2" t="str">
        <f>IF(PI_For!C1502="","",PI_For!C1502)</f>
        <v/>
      </c>
    </row>
    <row r="1503" spans="2:19" ht="35.1" customHeight="1" thickTop="1" thickBot="1">
      <c r="B1503" s="76" t="str">
        <f t="shared" si="47"/>
        <v/>
      </c>
      <c r="C1503" s="35"/>
      <c r="D1503" s="12"/>
      <c r="E1503" s="12"/>
      <c r="F1503" s="82"/>
      <c r="G1503" s="36"/>
      <c r="H1503" s="33"/>
      <c r="I1503" s="12"/>
      <c r="J1503" s="67"/>
      <c r="K1503" s="43" t="str">
        <f>IFERROR(VLOOKUP(D1503,PG!$D$7:$N$1006,11,FALSE),"")</f>
        <v/>
      </c>
      <c r="L1503" s="42">
        <f t="shared" si="48"/>
        <v>0</v>
      </c>
      <c r="Q1503" s="2"/>
      <c r="R1503" s="2"/>
      <c r="S1503" s="2" t="str">
        <f>IF(PI_For!C1503="","",PI_For!C1503)</f>
        <v/>
      </c>
    </row>
    <row r="1504" spans="2:19" ht="35.1" customHeight="1" thickTop="1" thickBot="1">
      <c r="B1504" s="76" t="str">
        <f t="shared" si="47"/>
        <v/>
      </c>
      <c r="C1504" s="35"/>
      <c r="D1504" s="12"/>
      <c r="E1504" s="12"/>
      <c r="F1504" s="82"/>
      <c r="G1504" s="36"/>
      <c r="H1504" s="33"/>
      <c r="I1504" s="12"/>
      <c r="J1504" s="67"/>
      <c r="K1504" s="43" t="str">
        <f>IFERROR(VLOOKUP(D1504,PG!$D$7:$N$1006,11,FALSE),"")</f>
        <v/>
      </c>
      <c r="L1504" s="42">
        <f t="shared" si="48"/>
        <v>0</v>
      </c>
      <c r="Q1504" s="2"/>
      <c r="R1504" s="2"/>
      <c r="S1504" s="2" t="str">
        <f>IF(PI_For!C1504="","",PI_For!C1504)</f>
        <v/>
      </c>
    </row>
    <row r="1505" spans="2:19" ht="35.1" customHeight="1" thickTop="1" thickBot="1">
      <c r="B1505" s="76" t="str">
        <f t="shared" si="47"/>
        <v/>
      </c>
      <c r="C1505" s="35"/>
      <c r="D1505" s="12"/>
      <c r="E1505" s="12"/>
      <c r="F1505" s="82"/>
      <c r="G1505" s="36"/>
      <c r="H1505" s="33"/>
      <c r="I1505" s="12"/>
      <c r="J1505" s="67"/>
      <c r="K1505" s="43" t="str">
        <f>IFERROR(VLOOKUP(D1505,PG!$D$7:$N$1006,11,FALSE),"")</f>
        <v/>
      </c>
      <c r="L1505" s="42">
        <f t="shared" si="48"/>
        <v>0</v>
      </c>
      <c r="Q1505" s="2"/>
      <c r="R1505" s="2"/>
      <c r="S1505" s="2" t="str">
        <f>IF(PI_For!C1505="","",PI_For!C1505)</f>
        <v/>
      </c>
    </row>
    <row r="1506" spans="2:19" ht="35.1" customHeight="1" thickTop="1" thickBot="1">
      <c r="B1506" s="76" t="str">
        <f t="shared" si="47"/>
        <v/>
      </c>
      <c r="C1506" s="35"/>
      <c r="D1506" s="12"/>
      <c r="E1506" s="12"/>
      <c r="F1506" s="82"/>
      <c r="G1506" s="36"/>
      <c r="H1506" s="33"/>
      <c r="I1506" s="12"/>
      <c r="J1506" s="67"/>
      <c r="K1506" s="43" t="str">
        <f>IFERROR(VLOOKUP(D1506,PG!$D$7:$N$1006,11,FALSE),"")</f>
        <v/>
      </c>
      <c r="L1506" s="42">
        <f t="shared" si="48"/>
        <v>0</v>
      </c>
      <c r="Q1506" s="2"/>
      <c r="R1506" s="2"/>
      <c r="S1506" s="2" t="str">
        <f>IF(PI_For!C1506="","",PI_For!C1506)</f>
        <v/>
      </c>
    </row>
    <row r="1507" spans="2:19" ht="35.1" customHeight="1" thickTop="1" thickBot="1">
      <c r="B1507" s="76" t="str">
        <f t="shared" si="47"/>
        <v/>
      </c>
      <c r="C1507" s="35"/>
      <c r="D1507" s="12"/>
      <c r="E1507" s="12"/>
      <c r="F1507" s="82"/>
      <c r="G1507" s="36"/>
      <c r="H1507" s="33"/>
      <c r="I1507" s="12"/>
      <c r="J1507" s="67"/>
      <c r="K1507" s="43" t="str">
        <f>IFERROR(VLOOKUP(D1507,PG!$D$7:$N$1006,11,FALSE),"")</f>
        <v/>
      </c>
      <c r="L1507" s="42">
        <f t="shared" si="48"/>
        <v>0</v>
      </c>
      <c r="Q1507" s="2"/>
      <c r="R1507" s="2"/>
      <c r="S1507" s="2" t="str">
        <f>IF(PI_For!C1507="","",PI_For!C1507)</f>
        <v/>
      </c>
    </row>
    <row r="1508" spans="2:19" ht="35.1" customHeight="1" thickTop="1" thickBot="1">
      <c r="B1508" s="76" t="str">
        <f t="shared" si="47"/>
        <v/>
      </c>
      <c r="C1508" s="35"/>
      <c r="D1508" s="12"/>
      <c r="E1508" s="12"/>
      <c r="F1508" s="82"/>
      <c r="G1508" s="36"/>
      <c r="H1508" s="33"/>
      <c r="I1508" s="12"/>
      <c r="J1508" s="67"/>
      <c r="K1508" s="43" t="str">
        <f>IFERROR(VLOOKUP(D1508,PG!$D$7:$N$1006,11,FALSE),"")</f>
        <v/>
      </c>
      <c r="L1508" s="42">
        <f t="shared" si="48"/>
        <v>0</v>
      </c>
      <c r="Q1508" s="2"/>
      <c r="R1508" s="2"/>
      <c r="S1508" s="2" t="str">
        <f>IF(PI_For!C1508="","",PI_For!C1508)</f>
        <v/>
      </c>
    </row>
    <row r="1509" spans="2:19" ht="35.1" customHeight="1" thickTop="1" thickBot="1">
      <c r="B1509" s="76" t="str">
        <f t="shared" si="47"/>
        <v/>
      </c>
      <c r="C1509" s="35"/>
      <c r="D1509" s="12"/>
      <c r="E1509" s="12"/>
      <c r="F1509" s="82"/>
      <c r="G1509" s="36"/>
      <c r="H1509" s="33"/>
      <c r="I1509" s="12"/>
      <c r="J1509" s="67"/>
      <c r="K1509" s="43" t="str">
        <f>IFERROR(VLOOKUP(D1509,PG!$D$7:$N$1006,11,FALSE),"")</f>
        <v/>
      </c>
      <c r="L1509" s="42">
        <f t="shared" si="48"/>
        <v>0</v>
      </c>
      <c r="Q1509" s="2"/>
      <c r="R1509" s="2"/>
      <c r="S1509" s="2" t="str">
        <f>IF(PI_For!C1509="","",PI_For!C1509)</f>
        <v/>
      </c>
    </row>
    <row r="1510" spans="2:19" ht="35.1" customHeight="1" thickTop="1" thickBot="1">
      <c r="B1510" s="76" t="str">
        <f t="shared" si="47"/>
        <v/>
      </c>
      <c r="C1510" s="35"/>
      <c r="D1510" s="12"/>
      <c r="E1510" s="12"/>
      <c r="F1510" s="82"/>
      <c r="G1510" s="36"/>
      <c r="H1510" s="33"/>
      <c r="I1510" s="12"/>
      <c r="J1510" s="67"/>
      <c r="K1510" s="43" t="str">
        <f>IFERROR(VLOOKUP(D1510,PG!$D$7:$N$1006,11,FALSE),"")</f>
        <v/>
      </c>
      <c r="L1510" s="42">
        <f t="shared" si="48"/>
        <v>0</v>
      </c>
      <c r="Q1510" s="2"/>
      <c r="R1510" s="2"/>
      <c r="S1510" s="2" t="str">
        <f>IF(PI_For!C1510="","",PI_For!C1510)</f>
        <v/>
      </c>
    </row>
    <row r="1511" spans="2:19" ht="35.1" customHeight="1" thickTop="1" thickBot="1">
      <c r="B1511" s="76" t="str">
        <f t="shared" si="47"/>
        <v/>
      </c>
      <c r="C1511" s="35"/>
      <c r="D1511" s="12"/>
      <c r="E1511" s="12"/>
      <c r="F1511" s="82"/>
      <c r="G1511" s="36"/>
      <c r="H1511" s="33"/>
      <c r="I1511" s="12"/>
      <c r="J1511" s="67"/>
      <c r="K1511" s="43" t="str">
        <f>IFERROR(VLOOKUP(D1511,PG!$D$7:$N$1006,11,FALSE),"")</f>
        <v/>
      </c>
      <c r="L1511" s="42">
        <f t="shared" si="48"/>
        <v>0</v>
      </c>
      <c r="Q1511" s="2"/>
      <c r="R1511" s="2"/>
      <c r="S1511" s="2" t="str">
        <f>IF(PI_For!C1511="","",PI_For!C1511)</f>
        <v/>
      </c>
    </row>
    <row r="1512" spans="2:19" ht="35.1" customHeight="1" thickTop="1" thickBot="1">
      <c r="B1512" s="76" t="str">
        <f t="shared" si="47"/>
        <v/>
      </c>
      <c r="C1512" s="35"/>
      <c r="D1512" s="12"/>
      <c r="E1512" s="12"/>
      <c r="F1512" s="82"/>
      <c r="G1512" s="36"/>
      <c r="H1512" s="33"/>
      <c r="I1512" s="12"/>
      <c r="J1512" s="67"/>
      <c r="K1512" s="43" t="str">
        <f>IFERROR(VLOOKUP(D1512,PG!$D$7:$N$1006,11,FALSE),"")</f>
        <v/>
      </c>
      <c r="L1512" s="42">
        <f t="shared" si="48"/>
        <v>0</v>
      </c>
      <c r="Q1512" s="2"/>
      <c r="R1512" s="2"/>
      <c r="S1512" s="2" t="str">
        <f>IF(PI_For!C1512="","",PI_For!C1512)</f>
        <v/>
      </c>
    </row>
    <row r="1513" spans="2:19" ht="35.1" customHeight="1" thickTop="1" thickBot="1">
      <c r="B1513" s="76" t="str">
        <f t="shared" si="47"/>
        <v/>
      </c>
      <c r="C1513" s="35"/>
      <c r="D1513" s="12"/>
      <c r="E1513" s="12"/>
      <c r="F1513" s="82"/>
      <c r="G1513" s="36"/>
      <c r="H1513" s="33"/>
      <c r="I1513" s="12"/>
      <c r="J1513" s="67"/>
      <c r="K1513" s="43" t="str">
        <f>IFERROR(VLOOKUP(D1513,PG!$D$7:$N$1006,11,FALSE),"")</f>
        <v/>
      </c>
      <c r="L1513" s="42">
        <f t="shared" si="48"/>
        <v>0</v>
      </c>
      <c r="Q1513" s="2"/>
      <c r="R1513" s="2"/>
      <c r="S1513" s="2" t="str">
        <f>IF(PI_For!C1513="","",PI_For!C1513)</f>
        <v/>
      </c>
    </row>
    <row r="1514" spans="2:19" ht="35.1" customHeight="1" thickTop="1" thickBot="1">
      <c r="B1514" s="76" t="str">
        <f t="shared" si="47"/>
        <v/>
      </c>
      <c r="C1514" s="35"/>
      <c r="D1514" s="12"/>
      <c r="E1514" s="12"/>
      <c r="F1514" s="82"/>
      <c r="G1514" s="36"/>
      <c r="H1514" s="33"/>
      <c r="I1514" s="12"/>
      <c r="J1514" s="67"/>
      <c r="K1514" s="43" t="str">
        <f>IFERROR(VLOOKUP(D1514,PG!$D$7:$N$1006,11,FALSE),"")</f>
        <v/>
      </c>
      <c r="L1514" s="42">
        <f t="shared" si="48"/>
        <v>0</v>
      </c>
      <c r="Q1514" s="2"/>
      <c r="R1514" s="2"/>
      <c r="S1514" s="2" t="str">
        <f>IF(PI_For!C1514="","",PI_For!C1514)</f>
        <v/>
      </c>
    </row>
    <row r="1515" spans="2:19" ht="35.1" customHeight="1" thickTop="1" thickBot="1">
      <c r="B1515" s="76" t="str">
        <f t="shared" si="47"/>
        <v/>
      </c>
      <c r="C1515" s="35"/>
      <c r="D1515" s="12"/>
      <c r="E1515" s="12"/>
      <c r="F1515" s="82"/>
      <c r="G1515" s="36"/>
      <c r="H1515" s="33"/>
      <c r="I1515" s="12"/>
      <c r="J1515" s="67"/>
      <c r="K1515" s="43" t="str">
        <f>IFERROR(VLOOKUP(D1515,PG!$D$7:$N$1006,11,FALSE),"")</f>
        <v/>
      </c>
      <c r="L1515" s="42">
        <f t="shared" si="48"/>
        <v>0</v>
      </c>
      <c r="Q1515" s="2"/>
      <c r="R1515" s="2"/>
      <c r="S1515" s="2" t="str">
        <f>IF(PI_For!C1515="","",PI_For!C1515)</f>
        <v/>
      </c>
    </row>
    <row r="1516" spans="2:19" ht="35.1" customHeight="1" thickTop="1" thickBot="1">
      <c r="B1516" s="76" t="str">
        <f t="shared" si="47"/>
        <v/>
      </c>
      <c r="C1516" s="35"/>
      <c r="D1516" s="12"/>
      <c r="E1516" s="12"/>
      <c r="F1516" s="82"/>
      <c r="G1516" s="36"/>
      <c r="H1516" s="33"/>
      <c r="I1516" s="12"/>
      <c r="J1516" s="67"/>
      <c r="K1516" s="43" t="str">
        <f>IFERROR(VLOOKUP(D1516,PG!$D$7:$N$1006,11,FALSE),"")</f>
        <v/>
      </c>
      <c r="L1516" s="42">
        <f t="shared" si="48"/>
        <v>0</v>
      </c>
      <c r="Q1516" s="2"/>
      <c r="R1516" s="2"/>
      <c r="S1516" s="2" t="str">
        <f>IF(PI_For!C1516="","",PI_For!C1516)</f>
        <v/>
      </c>
    </row>
    <row r="1517" spans="2:19" ht="35.1" customHeight="1" thickTop="1" thickBot="1">
      <c r="B1517" s="76" t="str">
        <f t="shared" si="47"/>
        <v/>
      </c>
      <c r="C1517" s="35"/>
      <c r="D1517" s="12"/>
      <c r="E1517" s="12"/>
      <c r="F1517" s="82"/>
      <c r="G1517" s="36"/>
      <c r="H1517" s="33"/>
      <c r="I1517" s="12"/>
      <c r="J1517" s="67"/>
      <c r="K1517" s="43" t="str">
        <f>IFERROR(VLOOKUP(D1517,PG!$D$7:$N$1006,11,FALSE),"")</f>
        <v/>
      </c>
      <c r="L1517" s="42">
        <f t="shared" si="48"/>
        <v>0</v>
      </c>
      <c r="Q1517" s="2"/>
      <c r="R1517" s="2"/>
      <c r="S1517" s="2" t="str">
        <f>IF(PI_For!C1517="","",PI_For!C1517)</f>
        <v/>
      </c>
    </row>
    <row r="1518" spans="2:19" ht="35.1" customHeight="1" thickTop="1" thickBot="1">
      <c r="B1518" s="76" t="str">
        <f t="shared" si="47"/>
        <v/>
      </c>
      <c r="C1518" s="35"/>
      <c r="D1518" s="12"/>
      <c r="E1518" s="12"/>
      <c r="F1518" s="82"/>
      <c r="G1518" s="36"/>
      <c r="H1518" s="33"/>
      <c r="I1518" s="12"/>
      <c r="J1518" s="67"/>
      <c r="K1518" s="43" t="str">
        <f>IFERROR(VLOOKUP(D1518,PG!$D$7:$N$1006,11,FALSE),"")</f>
        <v/>
      </c>
      <c r="L1518" s="42">
        <f t="shared" si="48"/>
        <v>0</v>
      </c>
      <c r="Q1518" s="2"/>
      <c r="R1518" s="2"/>
      <c r="S1518" s="2" t="str">
        <f>IF(PI_For!C1518="","",PI_For!C1518)</f>
        <v/>
      </c>
    </row>
    <row r="1519" spans="2:19" ht="35.1" customHeight="1" thickTop="1" thickBot="1">
      <c r="B1519" s="76" t="str">
        <f t="shared" si="47"/>
        <v/>
      </c>
      <c r="C1519" s="35"/>
      <c r="D1519" s="12"/>
      <c r="E1519" s="12"/>
      <c r="F1519" s="82"/>
      <c r="G1519" s="36"/>
      <c r="H1519" s="33"/>
      <c r="I1519" s="12"/>
      <c r="J1519" s="67"/>
      <c r="K1519" s="43" t="str">
        <f>IFERROR(VLOOKUP(D1519,PG!$D$7:$N$1006,11,FALSE),"")</f>
        <v/>
      </c>
      <c r="L1519" s="42">
        <f t="shared" si="48"/>
        <v>0</v>
      </c>
      <c r="Q1519" s="2"/>
      <c r="R1519" s="2"/>
      <c r="S1519" s="2" t="str">
        <f>IF(PI_For!C1519="","",PI_For!C1519)</f>
        <v/>
      </c>
    </row>
    <row r="1520" spans="2:19" ht="35.1" customHeight="1" thickTop="1" thickBot="1">
      <c r="B1520" s="76" t="str">
        <f t="shared" si="47"/>
        <v/>
      </c>
      <c r="C1520" s="35"/>
      <c r="D1520" s="12"/>
      <c r="E1520" s="12"/>
      <c r="F1520" s="82"/>
      <c r="G1520" s="36"/>
      <c r="H1520" s="33"/>
      <c r="I1520" s="12"/>
      <c r="J1520" s="67"/>
      <c r="K1520" s="43" t="str">
        <f>IFERROR(VLOOKUP(D1520,PG!$D$7:$N$1006,11,FALSE),"")</f>
        <v/>
      </c>
      <c r="L1520" s="42">
        <f t="shared" si="48"/>
        <v>0</v>
      </c>
      <c r="Q1520" s="2"/>
      <c r="R1520" s="2"/>
      <c r="S1520" s="2" t="str">
        <f>IF(PI_For!C1520="","",PI_For!C1520)</f>
        <v/>
      </c>
    </row>
    <row r="1521" spans="2:19" ht="35.1" customHeight="1" thickTop="1" thickBot="1">
      <c r="B1521" s="76" t="str">
        <f t="shared" si="47"/>
        <v/>
      </c>
      <c r="C1521" s="35"/>
      <c r="D1521" s="12"/>
      <c r="E1521" s="12"/>
      <c r="F1521" s="82"/>
      <c r="G1521" s="36"/>
      <c r="H1521" s="33"/>
      <c r="I1521" s="12"/>
      <c r="J1521" s="67"/>
      <c r="K1521" s="43" t="str">
        <f>IFERROR(VLOOKUP(D1521,PG!$D$7:$N$1006,11,FALSE),"")</f>
        <v/>
      </c>
      <c r="L1521" s="42">
        <f t="shared" si="48"/>
        <v>0</v>
      </c>
      <c r="Q1521" s="2"/>
      <c r="R1521" s="2"/>
      <c r="S1521" s="2" t="str">
        <f>IF(PI_For!C1521="","",PI_For!C1521)</f>
        <v/>
      </c>
    </row>
    <row r="1522" spans="2:19" ht="35.1" customHeight="1" thickTop="1" thickBot="1">
      <c r="B1522" s="76" t="str">
        <f t="shared" si="47"/>
        <v/>
      </c>
      <c r="C1522" s="35"/>
      <c r="D1522" s="12"/>
      <c r="E1522" s="12"/>
      <c r="F1522" s="82"/>
      <c r="G1522" s="36"/>
      <c r="H1522" s="33"/>
      <c r="I1522" s="12"/>
      <c r="J1522" s="67"/>
      <c r="K1522" s="43" t="str">
        <f>IFERROR(VLOOKUP(D1522,PG!$D$7:$N$1006,11,FALSE),"")</f>
        <v/>
      </c>
      <c r="L1522" s="42">
        <f t="shared" si="48"/>
        <v>0</v>
      </c>
      <c r="Q1522" s="2"/>
      <c r="R1522" s="2"/>
      <c r="S1522" s="2" t="str">
        <f>IF(PI_For!C1522="","",PI_For!C1522)</f>
        <v/>
      </c>
    </row>
    <row r="1523" spans="2:19" ht="35.1" customHeight="1" thickTop="1" thickBot="1">
      <c r="B1523" s="76" t="str">
        <f t="shared" si="47"/>
        <v/>
      </c>
      <c r="C1523" s="35"/>
      <c r="D1523" s="12"/>
      <c r="E1523" s="12"/>
      <c r="F1523" s="82"/>
      <c r="G1523" s="36"/>
      <c r="H1523" s="33"/>
      <c r="I1523" s="12"/>
      <c r="J1523" s="67"/>
      <c r="K1523" s="43" t="str">
        <f>IFERROR(VLOOKUP(D1523,PG!$D$7:$N$1006,11,FALSE),"")</f>
        <v/>
      </c>
      <c r="L1523" s="42">
        <f t="shared" si="48"/>
        <v>0</v>
      </c>
      <c r="Q1523" s="2"/>
      <c r="R1523" s="2"/>
      <c r="S1523" s="2" t="str">
        <f>IF(PI_For!C1523="","",PI_For!C1523)</f>
        <v/>
      </c>
    </row>
    <row r="1524" spans="2:19" ht="35.1" customHeight="1" thickTop="1" thickBot="1">
      <c r="B1524" s="76" t="str">
        <f t="shared" si="47"/>
        <v/>
      </c>
      <c r="C1524" s="35"/>
      <c r="D1524" s="12"/>
      <c r="E1524" s="12"/>
      <c r="F1524" s="82"/>
      <c r="G1524" s="36"/>
      <c r="H1524" s="33"/>
      <c r="I1524" s="12"/>
      <c r="J1524" s="67"/>
      <c r="K1524" s="43" t="str">
        <f>IFERROR(VLOOKUP(D1524,PG!$D$7:$N$1006,11,FALSE),"")</f>
        <v/>
      </c>
      <c r="L1524" s="42">
        <f t="shared" si="48"/>
        <v>0</v>
      </c>
      <c r="Q1524" s="2"/>
      <c r="R1524" s="2"/>
      <c r="S1524" s="2" t="str">
        <f>IF(PI_For!C1524="","",PI_For!C1524)</f>
        <v/>
      </c>
    </row>
    <row r="1525" spans="2:19" ht="35.1" customHeight="1" thickTop="1" thickBot="1">
      <c r="B1525" s="76" t="str">
        <f t="shared" si="47"/>
        <v/>
      </c>
      <c r="C1525" s="35"/>
      <c r="D1525" s="12"/>
      <c r="E1525" s="12"/>
      <c r="F1525" s="82"/>
      <c r="G1525" s="36"/>
      <c r="H1525" s="33"/>
      <c r="I1525" s="12"/>
      <c r="J1525" s="67"/>
      <c r="K1525" s="43" t="str">
        <f>IFERROR(VLOOKUP(D1525,PG!$D$7:$N$1006,11,FALSE),"")</f>
        <v/>
      </c>
      <c r="L1525" s="42">
        <f t="shared" si="48"/>
        <v>0</v>
      </c>
      <c r="Q1525" s="2"/>
      <c r="R1525" s="2"/>
      <c r="S1525" s="2" t="str">
        <f>IF(PI_For!C1525="","",PI_For!C1525)</f>
        <v/>
      </c>
    </row>
    <row r="1526" spans="2:19" ht="35.1" customHeight="1" thickTop="1" thickBot="1">
      <c r="B1526" s="76" t="str">
        <f t="shared" si="47"/>
        <v/>
      </c>
      <c r="C1526" s="35"/>
      <c r="D1526" s="12"/>
      <c r="E1526" s="12"/>
      <c r="F1526" s="82"/>
      <c r="G1526" s="36"/>
      <c r="H1526" s="33"/>
      <c r="I1526" s="12"/>
      <c r="J1526" s="67"/>
      <c r="K1526" s="43" t="str">
        <f>IFERROR(VLOOKUP(D1526,PG!$D$7:$N$1006,11,FALSE),"")</f>
        <v/>
      </c>
      <c r="L1526" s="42">
        <f t="shared" si="48"/>
        <v>0</v>
      </c>
      <c r="Q1526" s="2"/>
      <c r="R1526" s="2"/>
      <c r="S1526" s="2" t="str">
        <f>IF(PI_For!C1526="","",PI_For!C1526)</f>
        <v/>
      </c>
    </row>
    <row r="1527" spans="2:19" ht="35.1" customHeight="1" thickTop="1" thickBot="1">
      <c r="B1527" s="76" t="str">
        <f t="shared" si="47"/>
        <v/>
      </c>
      <c r="C1527" s="35"/>
      <c r="D1527" s="12"/>
      <c r="E1527" s="12"/>
      <c r="F1527" s="82"/>
      <c r="G1527" s="36"/>
      <c r="H1527" s="33"/>
      <c r="I1527" s="12"/>
      <c r="J1527" s="67"/>
      <c r="K1527" s="43" t="str">
        <f>IFERROR(VLOOKUP(D1527,PG!$D$7:$N$1006,11,FALSE),"")</f>
        <v/>
      </c>
      <c r="L1527" s="42">
        <f t="shared" si="48"/>
        <v>0</v>
      </c>
      <c r="Q1527" s="2"/>
      <c r="R1527" s="2"/>
      <c r="S1527" s="2" t="str">
        <f>IF(PI_For!C1527="","",PI_For!C1527)</f>
        <v/>
      </c>
    </row>
    <row r="1528" spans="2:19" ht="35.1" customHeight="1" thickTop="1" thickBot="1">
      <c r="B1528" s="76" t="str">
        <f t="shared" si="47"/>
        <v/>
      </c>
      <c r="C1528" s="35"/>
      <c r="D1528" s="12"/>
      <c r="E1528" s="12"/>
      <c r="F1528" s="82"/>
      <c r="G1528" s="36"/>
      <c r="H1528" s="33"/>
      <c r="I1528" s="12"/>
      <c r="J1528" s="67"/>
      <c r="K1528" s="43" t="str">
        <f>IFERROR(VLOOKUP(D1528,PG!$D$7:$N$1006,11,FALSE),"")</f>
        <v/>
      </c>
      <c r="L1528" s="42">
        <f t="shared" si="48"/>
        <v>0</v>
      </c>
      <c r="Q1528" s="2"/>
      <c r="R1528" s="2"/>
      <c r="S1528" s="2" t="str">
        <f>IF(PI_For!C1528="","",PI_For!C1528)</f>
        <v/>
      </c>
    </row>
    <row r="1529" spans="2:19" ht="35.1" customHeight="1" thickTop="1" thickBot="1">
      <c r="B1529" s="76" t="str">
        <f t="shared" si="47"/>
        <v/>
      </c>
      <c r="C1529" s="35"/>
      <c r="D1529" s="12"/>
      <c r="E1529" s="12"/>
      <c r="F1529" s="82"/>
      <c r="G1529" s="36"/>
      <c r="H1529" s="33"/>
      <c r="I1529" s="12"/>
      <c r="J1529" s="67"/>
      <c r="K1529" s="43" t="str">
        <f>IFERROR(VLOOKUP(D1529,PG!$D$7:$N$1006,11,FALSE),"")</f>
        <v/>
      </c>
      <c r="L1529" s="42">
        <f t="shared" si="48"/>
        <v>0</v>
      </c>
      <c r="Q1529" s="2"/>
      <c r="R1529" s="2"/>
      <c r="S1529" s="2" t="str">
        <f>IF(PI_For!C1529="","",PI_For!C1529)</f>
        <v/>
      </c>
    </row>
    <row r="1530" spans="2:19" ht="35.1" customHeight="1" thickTop="1" thickBot="1">
      <c r="B1530" s="76" t="str">
        <f t="shared" si="47"/>
        <v/>
      </c>
      <c r="C1530" s="35"/>
      <c r="D1530" s="12"/>
      <c r="E1530" s="12"/>
      <c r="F1530" s="82"/>
      <c r="G1530" s="36"/>
      <c r="H1530" s="33"/>
      <c r="I1530" s="12"/>
      <c r="J1530" s="67"/>
      <c r="K1530" s="43" t="str">
        <f>IFERROR(VLOOKUP(D1530,PG!$D$7:$N$1006,11,FALSE),"")</f>
        <v/>
      </c>
      <c r="L1530" s="42">
        <f t="shared" si="48"/>
        <v>0</v>
      </c>
      <c r="Q1530" s="2"/>
      <c r="R1530" s="2"/>
      <c r="S1530" s="2" t="str">
        <f>IF(PI_For!C1530="","",PI_For!C1530)</f>
        <v/>
      </c>
    </row>
    <row r="1531" spans="2:19" ht="35.1" customHeight="1" thickTop="1" thickBot="1">
      <c r="B1531" s="76" t="str">
        <f t="shared" si="47"/>
        <v/>
      </c>
      <c r="C1531" s="35"/>
      <c r="D1531" s="12"/>
      <c r="E1531" s="12"/>
      <c r="F1531" s="82"/>
      <c r="G1531" s="36"/>
      <c r="H1531" s="33"/>
      <c r="I1531" s="12"/>
      <c r="J1531" s="67"/>
      <c r="K1531" s="43" t="str">
        <f>IFERROR(VLOOKUP(D1531,PG!$D$7:$N$1006,11,FALSE),"")</f>
        <v/>
      </c>
      <c r="L1531" s="42">
        <f t="shared" si="48"/>
        <v>0</v>
      </c>
      <c r="Q1531" s="2"/>
      <c r="R1531" s="2"/>
      <c r="S1531" s="2" t="str">
        <f>IF(PI_For!C1531="","",PI_For!C1531)</f>
        <v/>
      </c>
    </row>
    <row r="1532" spans="2:19" ht="35.1" customHeight="1" thickTop="1" thickBot="1">
      <c r="B1532" s="76" t="str">
        <f t="shared" si="47"/>
        <v/>
      </c>
      <c r="C1532" s="35"/>
      <c r="D1532" s="12"/>
      <c r="E1532" s="12"/>
      <c r="F1532" s="82"/>
      <c r="G1532" s="36"/>
      <c r="H1532" s="33"/>
      <c r="I1532" s="12"/>
      <c r="J1532" s="67"/>
      <c r="K1532" s="43" t="str">
        <f>IFERROR(VLOOKUP(D1532,PG!$D$7:$N$1006,11,FALSE),"")</f>
        <v/>
      </c>
      <c r="L1532" s="42">
        <f t="shared" si="48"/>
        <v>0</v>
      </c>
      <c r="Q1532" s="2"/>
      <c r="R1532" s="2"/>
      <c r="S1532" s="2" t="str">
        <f>IF(PI_For!C1532="","",PI_For!C1532)</f>
        <v/>
      </c>
    </row>
    <row r="1533" spans="2:19" ht="35.1" customHeight="1" thickTop="1" thickBot="1">
      <c r="B1533" s="76" t="str">
        <f t="shared" si="47"/>
        <v/>
      </c>
      <c r="C1533" s="35"/>
      <c r="D1533" s="12"/>
      <c r="E1533" s="12"/>
      <c r="F1533" s="82"/>
      <c r="G1533" s="36"/>
      <c r="H1533" s="33"/>
      <c r="I1533" s="12"/>
      <c r="J1533" s="67"/>
      <c r="K1533" s="43" t="str">
        <f>IFERROR(VLOOKUP(D1533,PG!$D$7:$N$1006,11,FALSE),"")</f>
        <v/>
      </c>
      <c r="L1533" s="42">
        <f t="shared" si="48"/>
        <v>0</v>
      </c>
      <c r="Q1533" s="2"/>
      <c r="R1533" s="2"/>
      <c r="S1533" s="2" t="str">
        <f>IF(PI_For!C1533="","",PI_For!C1533)</f>
        <v/>
      </c>
    </row>
    <row r="1534" spans="2:19" ht="35.1" customHeight="1" thickTop="1" thickBot="1">
      <c r="B1534" s="76" t="str">
        <f t="shared" si="47"/>
        <v/>
      </c>
      <c r="C1534" s="35"/>
      <c r="D1534" s="12"/>
      <c r="E1534" s="12"/>
      <c r="F1534" s="82"/>
      <c r="G1534" s="36"/>
      <c r="H1534" s="33"/>
      <c r="I1534" s="12"/>
      <c r="J1534" s="67"/>
      <c r="K1534" s="43" t="str">
        <f>IFERROR(VLOOKUP(D1534,PG!$D$7:$N$1006,11,FALSE),"")</f>
        <v/>
      </c>
      <c r="L1534" s="42">
        <f t="shared" si="48"/>
        <v>0</v>
      </c>
      <c r="Q1534" s="2"/>
      <c r="R1534" s="2"/>
      <c r="S1534" s="2" t="str">
        <f>IF(PI_For!C1534="","",PI_For!C1534)</f>
        <v/>
      </c>
    </row>
    <row r="1535" spans="2:19" ht="35.1" customHeight="1" thickTop="1" thickBot="1">
      <c r="B1535" s="76" t="str">
        <f t="shared" si="47"/>
        <v/>
      </c>
      <c r="C1535" s="35"/>
      <c r="D1535" s="12"/>
      <c r="E1535" s="12"/>
      <c r="F1535" s="82"/>
      <c r="G1535" s="36"/>
      <c r="H1535" s="33"/>
      <c r="I1535" s="12"/>
      <c r="J1535" s="67"/>
      <c r="K1535" s="43" t="str">
        <f>IFERROR(VLOOKUP(D1535,PG!$D$7:$N$1006,11,FALSE),"")</f>
        <v/>
      </c>
      <c r="L1535" s="42">
        <f t="shared" si="48"/>
        <v>0</v>
      </c>
      <c r="Q1535" s="2"/>
      <c r="R1535" s="2"/>
      <c r="S1535" s="2" t="str">
        <f>IF(PI_For!C1535="","",PI_For!C1535)</f>
        <v/>
      </c>
    </row>
    <row r="1536" spans="2:19" ht="35.1" customHeight="1" thickTop="1" thickBot="1">
      <c r="B1536" s="76" t="str">
        <f t="shared" si="47"/>
        <v/>
      </c>
      <c r="C1536" s="35"/>
      <c r="D1536" s="12"/>
      <c r="E1536" s="12"/>
      <c r="F1536" s="82"/>
      <c r="G1536" s="36"/>
      <c r="H1536" s="33"/>
      <c r="I1536" s="12"/>
      <c r="J1536" s="67"/>
      <c r="K1536" s="43" t="str">
        <f>IFERROR(VLOOKUP(D1536,PG!$D$7:$N$1006,11,FALSE),"")</f>
        <v/>
      </c>
      <c r="L1536" s="42">
        <f t="shared" si="48"/>
        <v>0</v>
      </c>
      <c r="Q1536" s="2"/>
      <c r="R1536" s="2"/>
      <c r="S1536" s="2" t="str">
        <f>IF(PI_For!C1536="","",PI_For!C1536)</f>
        <v/>
      </c>
    </row>
    <row r="1537" spans="2:19" ht="35.1" customHeight="1" thickTop="1" thickBot="1">
      <c r="B1537" s="76" t="str">
        <f t="shared" si="47"/>
        <v/>
      </c>
      <c r="C1537" s="35"/>
      <c r="D1537" s="12"/>
      <c r="E1537" s="12"/>
      <c r="F1537" s="82"/>
      <c r="G1537" s="36"/>
      <c r="H1537" s="33"/>
      <c r="I1537" s="12"/>
      <c r="J1537" s="67"/>
      <c r="K1537" s="43" t="str">
        <f>IFERROR(VLOOKUP(D1537,PG!$D$7:$N$1006,11,FALSE),"")</f>
        <v/>
      </c>
      <c r="L1537" s="42">
        <f t="shared" si="48"/>
        <v>0</v>
      </c>
      <c r="Q1537" s="2"/>
      <c r="R1537" s="2"/>
      <c r="S1537" s="2" t="str">
        <f>IF(PI_For!C1537="","",PI_For!C1537)</f>
        <v/>
      </c>
    </row>
    <row r="1538" spans="2:19" ht="35.1" customHeight="1" thickTop="1" thickBot="1">
      <c r="B1538" s="76" t="str">
        <f t="shared" si="47"/>
        <v/>
      </c>
      <c r="C1538" s="35"/>
      <c r="D1538" s="12"/>
      <c r="E1538" s="12"/>
      <c r="F1538" s="82"/>
      <c r="G1538" s="36"/>
      <c r="H1538" s="33"/>
      <c r="I1538" s="12"/>
      <c r="J1538" s="67"/>
      <c r="K1538" s="43" t="str">
        <f>IFERROR(VLOOKUP(D1538,PG!$D$7:$N$1006,11,FALSE),"")</f>
        <v/>
      </c>
      <c r="L1538" s="42">
        <f t="shared" si="48"/>
        <v>0</v>
      </c>
      <c r="Q1538" s="2"/>
      <c r="R1538" s="2"/>
      <c r="S1538" s="2" t="str">
        <f>IF(PI_For!C1538="","",PI_For!C1538)</f>
        <v/>
      </c>
    </row>
    <row r="1539" spans="2:19" ht="35.1" customHeight="1" thickTop="1" thickBot="1">
      <c r="B1539" s="76" t="str">
        <f t="shared" si="47"/>
        <v/>
      </c>
      <c r="C1539" s="35"/>
      <c r="D1539" s="12"/>
      <c r="E1539" s="12"/>
      <c r="F1539" s="82"/>
      <c r="G1539" s="36"/>
      <c r="H1539" s="33"/>
      <c r="I1539" s="12"/>
      <c r="J1539" s="67"/>
      <c r="K1539" s="43" t="str">
        <f>IFERROR(VLOOKUP(D1539,PG!$D$7:$N$1006,11,FALSE),"")</f>
        <v/>
      </c>
      <c r="L1539" s="42">
        <f t="shared" si="48"/>
        <v>0</v>
      </c>
      <c r="Q1539" s="2"/>
      <c r="R1539" s="2"/>
      <c r="S1539" s="2" t="str">
        <f>IF(PI_For!C1539="","",PI_For!C1539)</f>
        <v/>
      </c>
    </row>
    <row r="1540" spans="2:19" ht="35.1" customHeight="1" thickTop="1" thickBot="1">
      <c r="B1540" s="76" t="str">
        <f t="shared" si="47"/>
        <v/>
      </c>
      <c r="C1540" s="35"/>
      <c r="D1540" s="12"/>
      <c r="E1540" s="12"/>
      <c r="F1540" s="82"/>
      <c r="G1540" s="36"/>
      <c r="H1540" s="33"/>
      <c r="I1540" s="12"/>
      <c r="J1540" s="67"/>
      <c r="K1540" s="43" t="str">
        <f>IFERROR(VLOOKUP(D1540,PG!$D$7:$N$1006,11,FALSE),"")</f>
        <v/>
      </c>
      <c r="L1540" s="42">
        <f t="shared" si="48"/>
        <v>0</v>
      </c>
      <c r="Q1540" s="2"/>
      <c r="R1540" s="2"/>
      <c r="S1540" s="2" t="str">
        <f>IF(PI_For!C1540="","",PI_For!C1540)</f>
        <v/>
      </c>
    </row>
    <row r="1541" spans="2:19" ht="35.1" customHeight="1" thickTop="1" thickBot="1">
      <c r="B1541" s="76" t="str">
        <f t="shared" si="47"/>
        <v/>
      </c>
      <c r="C1541" s="35"/>
      <c r="D1541" s="12"/>
      <c r="E1541" s="12"/>
      <c r="F1541" s="82"/>
      <c r="G1541" s="36"/>
      <c r="H1541" s="33"/>
      <c r="I1541" s="12"/>
      <c r="J1541" s="67"/>
      <c r="K1541" s="43" t="str">
        <f>IFERROR(VLOOKUP(D1541,PG!$D$7:$N$1006,11,FALSE),"")</f>
        <v/>
      </c>
      <c r="L1541" s="42">
        <f t="shared" si="48"/>
        <v>0</v>
      </c>
      <c r="Q1541" s="2"/>
      <c r="R1541" s="2"/>
      <c r="S1541" s="2" t="str">
        <f>IF(PI_For!C1541="","",PI_For!C1541)</f>
        <v/>
      </c>
    </row>
    <row r="1542" spans="2:19" ht="35.1" customHeight="1" thickTop="1" thickBot="1">
      <c r="B1542" s="76" t="str">
        <f t="shared" si="47"/>
        <v/>
      </c>
      <c r="C1542" s="35"/>
      <c r="D1542" s="12"/>
      <c r="E1542" s="12"/>
      <c r="F1542" s="82"/>
      <c r="G1542" s="36"/>
      <c r="H1542" s="33"/>
      <c r="I1542" s="12"/>
      <c r="J1542" s="67"/>
      <c r="K1542" s="43" t="str">
        <f>IFERROR(VLOOKUP(D1542,PG!$D$7:$N$1006,11,FALSE),"")</f>
        <v/>
      </c>
      <c r="L1542" s="42">
        <f t="shared" si="48"/>
        <v>0</v>
      </c>
      <c r="Q1542" s="2"/>
      <c r="R1542" s="2"/>
      <c r="S1542" s="2" t="str">
        <f>IF(PI_For!C1542="","",PI_For!C1542)</f>
        <v/>
      </c>
    </row>
    <row r="1543" spans="2:19" ht="35.1" customHeight="1" thickTop="1" thickBot="1">
      <c r="B1543" s="76" t="str">
        <f t="shared" si="47"/>
        <v/>
      </c>
      <c r="C1543" s="35"/>
      <c r="D1543" s="12"/>
      <c r="E1543" s="12"/>
      <c r="F1543" s="82"/>
      <c r="G1543" s="36"/>
      <c r="H1543" s="33"/>
      <c r="I1543" s="12"/>
      <c r="J1543" s="67"/>
      <c r="K1543" s="43" t="str">
        <f>IFERROR(VLOOKUP(D1543,PG!$D$7:$N$1006,11,FALSE),"")</f>
        <v/>
      </c>
      <c r="L1543" s="42">
        <f t="shared" si="48"/>
        <v>0</v>
      </c>
      <c r="Q1543" s="2"/>
      <c r="R1543" s="2"/>
      <c r="S1543" s="2" t="str">
        <f>IF(PI_For!C1543="","",PI_For!C1543)</f>
        <v/>
      </c>
    </row>
    <row r="1544" spans="2:19" ht="35.1" customHeight="1" thickTop="1" thickBot="1">
      <c r="B1544" s="76" t="str">
        <f t="shared" ref="B1544:B1607" si="49">IF(C1544="","",MONTH(C1544))</f>
        <v/>
      </c>
      <c r="C1544" s="35"/>
      <c r="D1544" s="12"/>
      <c r="E1544" s="12"/>
      <c r="F1544" s="82"/>
      <c r="G1544" s="36"/>
      <c r="H1544" s="33"/>
      <c r="I1544" s="12"/>
      <c r="J1544" s="67"/>
      <c r="K1544" s="43" t="str">
        <f>IFERROR(VLOOKUP(D1544,PG!$D$7:$N$1006,11,FALSE),"")</f>
        <v/>
      </c>
      <c r="L1544" s="42">
        <f t="shared" si="48"/>
        <v>0</v>
      </c>
      <c r="Q1544" s="2"/>
      <c r="R1544" s="2"/>
      <c r="S1544" s="2" t="str">
        <f>IF(PI_For!C1544="","",PI_For!C1544)</f>
        <v/>
      </c>
    </row>
    <row r="1545" spans="2:19" ht="35.1" customHeight="1" thickTop="1" thickBot="1">
      <c r="B1545" s="76" t="str">
        <f t="shared" si="49"/>
        <v/>
      </c>
      <c r="C1545" s="35"/>
      <c r="D1545" s="12"/>
      <c r="E1545" s="12"/>
      <c r="F1545" s="82"/>
      <c r="G1545" s="36"/>
      <c r="H1545" s="33"/>
      <c r="I1545" s="12"/>
      <c r="J1545" s="67"/>
      <c r="K1545" s="43" t="str">
        <f>IFERROR(VLOOKUP(D1545,PG!$D$7:$N$1006,11,FALSE),"")</f>
        <v/>
      </c>
      <c r="L1545" s="42">
        <f t="shared" si="48"/>
        <v>0</v>
      </c>
      <c r="Q1545" s="2"/>
      <c r="R1545" s="2"/>
      <c r="S1545" s="2" t="str">
        <f>IF(PI_For!C1545="","",PI_For!C1545)</f>
        <v/>
      </c>
    </row>
    <row r="1546" spans="2:19" ht="35.1" customHeight="1" thickTop="1" thickBot="1">
      <c r="B1546" s="76" t="str">
        <f t="shared" si="49"/>
        <v/>
      </c>
      <c r="C1546" s="35"/>
      <c r="D1546" s="12"/>
      <c r="E1546" s="12"/>
      <c r="F1546" s="82"/>
      <c r="G1546" s="36"/>
      <c r="H1546" s="33"/>
      <c r="I1546" s="12"/>
      <c r="J1546" s="67"/>
      <c r="K1546" s="43" t="str">
        <f>IFERROR(VLOOKUP(D1546,PG!$D$7:$N$1006,11,FALSE),"")</f>
        <v/>
      </c>
      <c r="L1546" s="42">
        <f t="shared" si="48"/>
        <v>0</v>
      </c>
      <c r="Q1546" s="2"/>
      <c r="R1546" s="2"/>
      <c r="S1546" s="2" t="str">
        <f>IF(PI_For!C1546="","",PI_For!C1546)</f>
        <v/>
      </c>
    </row>
    <row r="1547" spans="2:19" ht="35.1" customHeight="1" thickTop="1" thickBot="1">
      <c r="B1547" s="76" t="str">
        <f t="shared" si="49"/>
        <v/>
      </c>
      <c r="C1547" s="35"/>
      <c r="D1547" s="12"/>
      <c r="E1547" s="12"/>
      <c r="F1547" s="82"/>
      <c r="G1547" s="36"/>
      <c r="H1547" s="33"/>
      <c r="I1547" s="12"/>
      <c r="J1547" s="67"/>
      <c r="K1547" s="43" t="str">
        <f>IFERROR(VLOOKUP(D1547,PG!$D$7:$N$1006,11,FALSE),"")</f>
        <v/>
      </c>
      <c r="L1547" s="42">
        <f t="shared" si="48"/>
        <v>0</v>
      </c>
      <c r="Q1547" s="2"/>
      <c r="R1547" s="2"/>
      <c r="S1547" s="2" t="str">
        <f>IF(PI_For!C1547="","",PI_For!C1547)</f>
        <v/>
      </c>
    </row>
    <row r="1548" spans="2:19" ht="35.1" customHeight="1" thickTop="1" thickBot="1">
      <c r="B1548" s="76" t="str">
        <f t="shared" si="49"/>
        <v/>
      </c>
      <c r="C1548" s="35"/>
      <c r="D1548" s="12"/>
      <c r="E1548" s="12"/>
      <c r="F1548" s="82"/>
      <c r="G1548" s="36"/>
      <c r="H1548" s="33"/>
      <c r="I1548" s="12"/>
      <c r="J1548" s="67"/>
      <c r="K1548" s="43" t="str">
        <f>IFERROR(VLOOKUP(D1548,PG!$D$7:$N$1006,11,FALSE),"")</f>
        <v/>
      </c>
      <c r="L1548" s="42">
        <f t="shared" si="48"/>
        <v>0</v>
      </c>
      <c r="Q1548" s="2"/>
      <c r="R1548" s="2"/>
      <c r="S1548" s="2" t="str">
        <f>IF(PI_For!C1548="","",PI_For!C1548)</f>
        <v/>
      </c>
    </row>
    <row r="1549" spans="2:19" ht="35.1" customHeight="1" thickTop="1" thickBot="1">
      <c r="B1549" s="76" t="str">
        <f t="shared" si="49"/>
        <v/>
      </c>
      <c r="C1549" s="35"/>
      <c r="D1549" s="12"/>
      <c r="E1549" s="12"/>
      <c r="F1549" s="82"/>
      <c r="G1549" s="36"/>
      <c r="H1549" s="33"/>
      <c r="I1549" s="12"/>
      <c r="J1549" s="67"/>
      <c r="K1549" s="43" t="str">
        <f>IFERROR(VLOOKUP(D1549,PG!$D$7:$N$1006,11,FALSE),"")</f>
        <v/>
      </c>
      <c r="L1549" s="42">
        <f t="shared" si="48"/>
        <v>0</v>
      </c>
      <c r="Q1549" s="2"/>
      <c r="R1549" s="2"/>
      <c r="S1549" s="2" t="str">
        <f>IF(PI_For!C1549="","",PI_For!C1549)</f>
        <v/>
      </c>
    </row>
    <row r="1550" spans="2:19" ht="35.1" customHeight="1" thickTop="1" thickBot="1">
      <c r="B1550" s="76" t="str">
        <f t="shared" si="49"/>
        <v/>
      </c>
      <c r="C1550" s="35"/>
      <c r="D1550" s="12"/>
      <c r="E1550" s="12"/>
      <c r="F1550" s="82"/>
      <c r="G1550" s="36"/>
      <c r="H1550" s="33"/>
      <c r="I1550" s="12"/>
      <c r="J1550" s="67"/>
      <c r="K1550" s="43" t="str">
        <f>IFERROR(VLOOKUP(D1550,PG!$D$7:$N$1006,11,FALSE),"")</f>
        <v/>
      </c>
      <c r="L1550" s="42">
        <f t="shared" si="48"/>
        <v>0</v>
      </c>
      <c r="Q1550" s="2"/>
      <c r="R1550" s="2"/>
      <c r="S1550" s="2" t="str">
        <f>IF(PI_For!C1550="","",PI_For!C1550)</f>
        <v/>
      </c>
    </row>
    <row r="1551" spans="2:19" ht="35.1" customHeight="1" thickTop="1" thickBot="1">
      <c r="B1551" s="76" t="str">
        <f t="shared" si="49"/>
        <v/>
      </c>
      <c r="C1551" s="35"/>
      <c r="D1551" s="12"/>
      <c r="E1551" s="12"/>
      <c r="F1551" s="82"/>
      <c r="G1551" s="36"/>
      <c r="H1551" s="33"/>
      <c r="I1551" s="12"/>
      <c r="J1551" s="67"/>
      <c r="K1551" s="43" t="str">
        <f>IFERROR(VLOOKUP(D1551,PG!$D$7:$N$1006,11,FALSE),"")</f>
        <v/>
      </c>
      <c r="L1551" s="42">
        <f t="shared" si="48"/>
        <v>0</v>
      </c>
      <c r="Q1551" s="2"/>
      <c r="R1551" s="2"/>
      <c r="S1551" s="2" t="str">
        <f>IF(PI_For!C1551="","",PI_For!C1551)</f>
        <v/>
      </c>
    </row>
    <row r="1552" spans="2:19" ht="35.1" customHeight="1" thickTop="1" thickBot="1">
      <c r="B1552" s="76" t="str">
        <f t="shared" si="49"/>
        <v/>
      </c>
      <c r="C1552" s="35"/>
      <c r="D1552" s="12"/>
      <c r="E1552" s="12"/>
      <c r="F1552" s="82"/>
      <c r="G1552" s="36"/>
      <c r="H1552" s="33"/>
      <c r="I1552" s="12"/>
      <c r="J1552" s="67"/>
      <c r="K1552" s="43" t="str">
        <f>IFERROR(VLOOKUP(D1552,PG!$D$7:$N$1006,11,FALSE),"")</f>
        <v/>
      </c>
      <c r="L1552" s="42">
        <f t="shared" si="48"/>
        <v>0</v>
      </c>
      <c r="Q1552" s="2"/>
      <c r="R1552" s="2"/>
      <c r="S1552" s="2" t="str">
        <f>IF(PI_For!C1552="","",PI_For!C1552)</f>
        <v/>
      </c>
    </row>
    <row r="1553" spans="2:19" ht="35.1" customHeight="1" thickTop="1" thickBot="1">
      <c r="B1553" s="76" t="str">
        <f t="shared" si="49"/>
        <v/>
      </c>
      <c r="C1553" s="35"/>
      <c r="D1553" s="12"/>
      <c r="E1553" s="12"/>
      <c r="F1553" s="82"/>
      <c r="G1553" s="36"/>
      <c r="H1553" s="33"/>
      <c r="I1553" s="12"/>
      <c r="J1553" s="67"/>
      <c r="K1553" s="43" t="str">
        <f>IFERROR(VLOOKUP(D1553,PG!$D$7:$N$1006,11,FALSE),"")</f>
        <v/>
      </c>
      <c r="L1553" s="42">
        <f t="shared" si="48"/>
        <v>0</v>
      </c>
      <c r="Q1553" s="2"/>
      <c r="R1553" s="2"/>
      <c r="S1553" s="2" t="str">
        <f>IF(PI_For!C1553="","",PI_For!C1553)</f>
        <v/>
      </c>
    </row>
    <row r="1554" spans="2:19" ht="35.1" customHeight="1" thickTop="1" thickBot="1">
      <c r="B1554" s="76" t="str">
        <f t="shared" si="49"/>
        <v/>
      </c>
      <c r="C1554" s="35"/>
      <c r="D1554" s="12"/>
      <c r="E1554" s="12"/>
      <c r="F1554" s="82"/>
      <c r="G1554" s="36"/>
      <c r="H1554" s="33"/>
      <c r="I1554" s="12"/>
      <c r="J1554" s="67"/>
      <c r="K1554" s="43" t="str">
        <f>IFERROR(VLOOKUP(D1554,PG!$D$7:$N$1006,11,FALSE),"")</f>
        <v/>
      </c>
      <c r="L1554" s="42">
        <f t="shared" ref="L1554:L1617" si="50">IFERROR(G1554*H1554,0)</f>
        <v>0</v>
      </c>
      <c r="Q1554" s="2"/>
      <c r="R1554" s="2"/>
      <c r="S1554" s="2" t="str">
        <f>IF(PI_For!C1554="","",PI_For!C1554)</f>
        <v/>
      </c>
    </row>
    <row r="1555" spans="2:19" ht="35.1" customHeight="1" thickTop="1" thickBot="1">
      <c r="B1555" s="76" t="str">
        <f t="shared" si="49"/>
        <v/>
      </c>
      <c r="C1555" s="35"/>
      <c r="D1555" s="12"/>
      <c r="E1555" s="12"/>
      <c r="F1555" s="82"/>
      <c r="G1555" s="36"/>
      <c r="H1555" s="33"/>
      <c r="I1555" s="12"/>
      <c r="J1555" s="67"/>
      <c r="K1555" s="43" t="str">
        <f>IFERROR(VLOOKUP(D1555,PG!$D$7:$N$1006,11,FALSE),"")</f>
        <v/>
      </c>
      <c r="L1555" s="42">
        <f t="shared" si="50"/>
        <v>0</v>
      </c>
      <c r="Q1555" s="2"/>
      <c r="R1555" s="2"/>
      <c r="S1555" s="2" t="str">
        <f>IF(PI_For!C1555="","",PI_For!C1555)</f>
        <v/>
      </c>
    </row>
    <row r="1556" spans="2:19" ht="35.1" customHeight="1" thickTop="1" thickBot="1">
      <c r="B1556" s="76" t="str">
        <f t="shared" si="49"/>
        <v/>
      </c>
      <c r="C1556" s="35"/>
      <c r="D1556" s="12"/>
      <c r="E1556" s="12"/>
      <c r="F1556" s="82"/>
      <c r="G1556" s="36"/>
      <c r="H1556" s="33"/>
      <c r="I1556" s="12"/>
      <c r="J1556" s="67"/>
      <c r="K1556" s="43" t="str">
        <f>IFERROR(VLOOKUP(D1556,PG!$D$7:$N$1006,11,FALSE),"")</f>
        <v/>
      </c>
      <c r="L1556" s="42">
        <f t="shared" si="50"/>
        <v>0</v>
      </c>
      <c r="Q1556" s="2"/>
      <c r="R1556" s="2"/>
      <c r="S1556" s="2" t="str">
        <f>IF(PI_For!C1556="","",PI_For!C1556)</f>
        <v/>
      </c>
    </row>
    <row r="1557" spans="2:19" ht="35.1" customHeight="1" thickTop="1" thickBot="1">
      <c r="B1557" s="76" t="str">
        <f t="shared" si="49"/>
        <v/>
      </c>
      <c r="C1557" s="35"/>
      <c r="D1557" s="12"/>
      <c r="E1557" s="12"/>
      <c r="F1557" s="82"/>
      <c r="G1557" s="36"/>
      <c r="H1557" s="33"/>
      <c r="I1557" s="12"/>
      <c r="J1557" s="67"/>
      <c r="K1557" s="43" t="str">
        <f>IFERROR(VLOOKUP(D1557,PG!$D$7:$N$1006,11,FALSE),"")</f>
        <v/>
      </c>
      <c r="L1557" s="42">
        <f t="shared" si="50"/>
        <v>0</v>
      </c>
      <c r="Q1557" s="2"/>
      <c r="R1557" s="2"/>
      <c r="S1557" s="2" t="str">
        <f>IF(PI_For!C1557="","",PI_For!C1557)</f>
        <v/>
      </c>
    </row>
    <row r="1558" spans="2:19" ht="35.1" customHeight="1" thickTop="1" thickBot="1">
      <c r="B1558" s="76" t="str">
        <f t="shared" si="49"/>
        <v/>
      </c>
      <c r="C1558" s="35"/>
      <c r="D1558" s="12"/>
      <c r="E1558" s="12"/>
      <c r="F1558" s="82"/>
      <c r="G1558" s="36"/>
      <c r="H1558" s="33"/>
      <c r="I1558" s="12"/>
      <c r="J1558" s="67"/>
      <c r="K1558" s="43" t="str">
        <f>IFERROR(VLOOKUP(D1558,PG!$D$7:$N$1006,11,FALSE),"")</f>
        <v/>
      </c>
      <c r="L1558" s="42">
        <f t="shared" si="50"/>
        <v>0</v>
      </c>
      <c r="Q1558" s="2"/>
      <c r="R1558" s="2"/>
      <c r="S1558" s="2" t="str">
        <f>IF(PI_For!C1558="","",PI_For!C1558)</f>
        <v/>
      </c>
    </row>
    <row r="1559" spans="2:19" ht="35.1" customHeight="1" thickTop="1" thickBot="1">
      <c r="B1559" s="76" t="str">
        <f t="shared" si="49"/>
        <v/>
      </c>
      <c r="C1559" s="35"/>
      <c r="D1559" s="12"/>
      <c r="E1559" s="12"/>
      <c r="F1559" s="82"/>
      <c r="G1559" s="36"/>
      <c r="H1559" s="33"/>
      <c r="I1559" s="12"/>
      <c r="J1559" s="67"/>
      <c r="K1559" s="43" t="str">
        <f>IFERROR(VLOOKUP(D1559,PG!$D$7:$N$1006,11,FALSE),"")</f>
        <v/>
      </c>
      <c r="L1559" s="42">
        <f t="shared" si="50"/>
        <v>0</v>
      </c>
      <c r="Q1559" s="2"/>
      <c r="R1559" s="2"/>
      <c r="S1559" s="2" t="str">
        <f>IF(PI_For!C1559="","",PI_For!C1559)</f>
        <v/>
      </c>
    </row>
    <row r="1560" spans="2:19" ht="35.1" customHeight="1" thickTop="1" thickBot="1">
      <c r="B1560" s="76" t="str">
        <f t="shared" si="49"/>
        <v/>
      </c>
      <c r="C1560" s="35"/>
      <c r="D1560" s="12"/>
      <c r="E1560" s="12"/>
      <c r="F1560" s="82"/>
      <c r="G1560" s="36"/>
      <c r="H1560" s="33"/>
      <c r="I1560" s="12"/>
      <c r="J1560" s="67"/>
      <c r="K1560" s="43" t="str">
        <f>IFERROR(VLOOKUP(D1560,PG!$D$7:$N$1006,11,FALSE),"")</f>
        <v/>
      </c>
      <c r="L1560" s="42">
        <f t="shared" si="50"/>
        <v>0</v>
      </c>
      <c r="Q1560" s="2"/>
      <c r="R1560" s="2"/>
      <c r="S1560" s="2" t="str">
        <f>IF(PI_For!C1560="","",PI_For!C1560)</f>
        <v/>
      </c>
    </row>
    <row r="1561" spans="2:19" ht="35.1" customHeight="1" thickTop="1" thickBot="1">
      <c r="B1561" s="76" t="str">
        <f t="shared" si="49"/>
        <v/>
      </c>
      <c r="C1561" s="35"/>
      <c r="D1561" s="12"/>
      <c r="E1561" s="12"/>
      <c r="F1561" s="82"/>
      <c r="G1561" s="36"/>
      <c r="H1561" s="33"/>
      <c r="I1561" s="12"/>
      <c r="J1561" s="67"/>
      <c r="K1561" s="43" t="str">
        <f>IFERROR(VLOOKUP(D1561,PG!$D$7:$N$1006,11,FALSE),"")</f>
        <v/>
      </c>
      <c r="L1561" s="42">
        <f t="shared" si="50"/>
        <v>0</v>
      </c>
      <c r="Q1561" s="2"/>
      <c r="R1561" s="2"/>
      <c r="S1561" s="2" t="str">
        <f>IF(PI_For!C1561="","",PI_For!C1561)</f>
        <v/>
      </c>
    </row>
    <row r="1562" spans="2:19" ht="35.1" customHeight="1" thickTop="1" thickBot="1">
      <c r="B1562" s="76" t="str">
        <f t="shared" si="49"/>
        <v/>
      </c>
      <c r="C1562" s="35"/>
      <c r="D1562" s="12"/>
      <c r="E1562" s="12"/>
      <c r="F1562" s="82"/>
      <c r="G1562" s="36"/>
      <c r="H1562" s="33"/>
      <c r="I1562" s="12"/>
      <c r="J1562" s="67"/>
      <c r="K1562" s="43" t="str">
        <f>IFERROR(VLOOKUP(D1562,PG!$D$7:$N$1006,11,FALSE),"")</f>
        <v/>
      </c>
      <c r="L1562" s="42">
        <f t="shared" si="50"/>
        <v>0</v>
      </c>
      <c r="Q1562" s="2"/>
      <c r="R1562" s="2"/>
      <c r="S1562" s="2" t="str">
        <f>IF(PI_For!C1562="","",PI_For!C1562)</f>
        <v/>
      </c>
    </row>
    <row r="1563" spans="2:19" ht="35.1" customHeight="1" thickTop="1" thickBot="1">
      <c r="B1563" s="76" t="str">
        <f t="shared" si="49"/>
        <v/>
      </c>
      <c r="C1563" s="35"/>
      <c r="D1563" s="12"/>
      <c r="E1563" s="12"/>
      <c r="F1563" s="82"/>
      <c r="G1563" s="36"/>
      <c r="H1563" s="33"/>
      <c r="I1563" s="12"/>
      <c r="J1563" s="67"/>
      <c r="K1563" s="43" t="str">
        <f>IFERROR(VLOOKUP(D1563,PG!$D$7:$N$1006,11,FALSE),"")</f>
        <v/>
      </c>
      <c r="L1563" s="42">
        <f t="shared" si="50"/>
        <v>0</v>
      </c>
      <c r="Q1563" s="2"/>
      <c r="R1563" s="2"/>
      <c r="S1563" s="2" t="str">
        <f>IF(PI_For!C1563="","",PI_For!C1563)</f>
        <v/>
      </c>
    </row>
    <row r="1564" spans="2:19" ht="35.1" customHeight="1" thickTop="1" thickBot="1">
      <c r="B1564" s="76" t="str">
        <f t="shared" si="49"/>
        <v/>
      </c>
      <c r="C1564" s="35"/>
      <c r="D1564" s="12"/>
      <c r="E1564" s="12"/>
      <c r="F1564" s="82"/>
      <c r="G1564" s="36"/>
      <c r="H1564" s="33"/>
      <c r="I1564" s="12"/>
      <c r="J1564" s="67"/>
      <c r="K1564" s="43" t="str">
        <f>IFERROR(VLOOKUP(D1564,PG!$D$7:$N$1006,11,FALSE),"")</f>
        <v/>
      </c>
      <c r="L1564" s="42">
        <f t="shared" si="50"/>
        <v>0</v>
      </c>
      <c r="Q1564" s="2"/>
      <c r="R1564" s="2"/>
      <c r="S1564" s="2" t="str">
        <f>IF(PI_For!C1564="","",PI_For!C1564)</f>
        <v/>
      </c>
    </row>
    <row r="1565" spans="2:19" ht="35.1" customHeight="1" thickTop="1" thickBot="1">
      <c r="B1565" s="76" t="str">
        <f t="shared" si="49"/>
        <v/>
      </c>
      <c r="C1565" s="35"/>
      <c r="D1565" s="12"/>
      <c r="E1565" s="12"/>
      <c r="F1565" s="82"/>
      <c r="G1565" s="36"/>
      <c r="H1565" s="33"/>
      <c r="I1565" s="12"/>
      <c r="J1565" s="67"/>
      <c r="K1565" s="43" t="str">
        <f>IFERROR(VLOOKUP(D1565,PG!$D$7:$N$1006,11,FALSE),"")</f>
        <v/>
      </c>
      <c r="L1565" s="42">
        <f t="shared" si="50"/>
        <v>0</v>
      </c>
      <c r="Q1565" s="2"/>
      <c r="R1565" s="2"/>
      <c r="S1565" s="2" t="str">
        <f>IF(PI_For!C1565="","",PI_For!C1565)</f>
        <v/>
      </c>
    </row>
    <row r="1566" spans="2:19" ht="35.1" customHeight="1" thickTop="1" thickBot="1">
      <c r="B1566" s="76" t="str">
        <f t="shared" si="49"/>
        <v/>
      </c>
      <c r="C1566" s="35"/>
      <c r="D1566" s="12"/>
      <c r="E1566" s="12"/>
      <c r="F1566" s="82"/>
      <c r="G1566" s="36"/>
      <c r="H1566" s="33"/>
      <c r="I1566" s="12"/>
      <c r="J1566" s="67"/>
      <c r="K1566" s="43" t="str">
        <f>IFERROR(VLOOKUP(D1566,PG!$D$7:$N$1006,11,FALSE),"")</f>
        <v/>
      </c>
      <c r="L1566" s="42">
        <f t="shared" si="50"/>
        <v>0</v>
      </c>
      <c r="Q1566" s="2"/>
      <c r="R1566" s="2"/>
      <c r="S1566" s="2" t="str">
        <f>IF(PI_For!C1566="","",PI_For!C1566)</f>
        <v/>
      </c>
    </row>
    <row r="1567" spans="2:19" ht="35.1" customHeight="1" thickTop="1" thickBot="1">
      <c r="B1567" s="76" t="str">
        <f t="shared" si="49"/>
        <v/>
      </c>
      <c r="C1567" s="35"/>
      <c r="D1567" s="12"/>
      <c r="E1567" s="12"/>
      <c r="F1567" s="82"/>
      <c r="G1567" s="36"/>
      <c r="H1567" s="33"/>
      <c r="I1567" s="12"/>
      <c r="J1567" s="67"/>
      <c r="K1567" s="43" t="str">
        <f>IFERROR(VLOOKUP(D1567,PG!$D$7:$N$1006,11,FALSE),"")</f>
        <v/>
      </c>
      <c r="L1567" s="42">
        <f t="shared" si="50"/>
        <v>0</v>
      </c>
      <c r="Q1567" s="2"/>
      <c r="R1567" s="2"/>
      <c r="S1567" s="2" t="str">
        <f>IF(PI_For!C1567="","",PI_For!C1567)</f>
        <v/>
      </c>
    </row>
    <row r="1568" spans="2:19" ht="35.1" customHeight="1" thickTop="1" thickBot="1">
      <c r="B1568" s="76" t="str">
        <f t="shared" si="49"/>
        <v/>
      </c>
      <c r="C1568" s="35"/>
      <c r="D1568" s="12"/>
      <c r="E1568" s="12"/>
      <c r="F1568" s="82"/>
      <c r="G1568" s="36"/>
      <c r="H1568" s="33"/>
      <c r="I1568" s="12"/>
      <c r="J1568" s="67"/>
      <c r="K1568" s="43" t="str">
        <f>IFERROR(VLOOKUP(D1568,PG!$D$7:$N$1006,11,FALSE),"")</f>
        <v/>
      </c>
      <c r="L1568" s="42">
        <f t="shared" si="50"/>
        <v>0</v>
      </c>
      <c r="Q1568" s="2"/>
      <c r="R1568" s="2"/>
      <c r="S1568" s="2" t="str">
        <f>IF(PI_For!C1568="","",PI_For!C1568)</f>
        <v/>
      </c>
    </row>
    <row r="1569" spans="2:19" ht="35.1" customHeight="1" thickTop="1" thickBot="1">
      <c r="B1569" s="76" t="str">
        <f t="shared" si="49"/>
        <v/>
      </c>
      <c r="C1569" s="35"/>
      <c r="D1569" s="12"/>
      <c r="E1569" s="12"/>
      <c r="F1569" s="82"/>
      <c r="G1569" s="36"/>
      <c r="H1569" s="33"/>
      <c r="I1569" s="12"/>
      <c r="J1569" s="67"/>
      <c r="K1569" s="43" t="str">
        <f>IFERROR(VLOOKUP(D1569,PG!$D$7:$N$1006,11,FALSE),"")</f>
        <v/>
      </c>
      <c r="L1569" s="42">
        <f t="shared" si="50"/>
        <v>0</v>
      </c>
      <c r="Q1569" s="2"/>
      <c r="R1569" s="2"/>
      <c r="S1569" s="2" t="str">
        <f>IF(PI_For!C1569="","",PI_For!C1569)</f>
        <v/>
      </c>
    </row>
    <row r="1570" spans="2:19" ht="35.1" customHeight="1" thickTop="1" thickBot="1">
      <c r="B1570" s="76" t="str">
        <f t="shared" si="49"/>
        <v/>
      </c>
      <c r="C1570" s="35"/>
      <c r="D1570" s="12"/>
      <c r="E1570" s="12"/>
      <c r="F1570" s="82"/>
      <c r="G1570" s="36"/>
      <c r="H1570" s="33"/>
      <c r="I1570" s="12"/>
      <c r="J1570" s="67"/>
      <c r="K1570" s="43" t="str">
        <f>IFERROR(VLOOKUP(D1570,PG!$D$7:$N$1006,11,FALSE),"")</f>
        <v/>
      </c>
      <c r="L1570" s="42">
        <f t="shared" si="50"/>
        <v>0</v>
      </c>
      <c r="Q1570" s="2"/>
      <c r="R1570" s="2"/>
      <c r="S1570" s="2" t="str">
        <f>IF(PI_For!C1570="","",PI_For!C1570)</f>
        <v/>
      </c>
    </row>
    <row r="1571" spans="2:19" ht="35.1" customHeight="1" thickTop="1" thickBot="1">
      <c r="B1571" s="76" t="str">
        <f t="shared" si="49"/>
        <v/>
      </c>
      <c r="C1571" s="35"/>
      <c r="D1571" s="12"/>
      <c r="E1571" s="12"/>
      <c r="F1571" s="82"/>
      <c r="G1571" s="36"/>
      <c r="H1571" s="33"/>
      <c r="I1571" s="12"/>
      <c r="J1571" s="67"/>
      <c r="K1571" s="43" t="str">
        <f>IFERROR(VLOOKUP(D1571,PG!$D$7:$N$1006,11,FALSE),"")</f>
        <v/>
      </c>
      <c r="L1571" s="42">
        <f t="shared" si="50"/>
        <v>0</v>
      </c>
      <c r="Q1571" s="2"/>
      <c r="R1571" s="2"/>
      <c r="S1571" s="2" t="str">
        <f>IF(PI_For!C1571="","",PI_For!C1571)</f>
        <v/>
      </c>
    </row>
    <row r="1572" spans="2:19" ht="35.1" customHeight="1" thickTop="1" thickBot="1">
      <c r="B1572" s="76" t="str">
        <f t="shared" si="49"/>
        <v/>
      </c>
      <c r="C1572" s="35"/>
      <c r="D1572" s="12"/>
      <c r="E1572" s="12"/>
      <c r="F1572" s="82"/>
      <c r="G1572" s="36"/>
      <c r="H1572" s="33"/>
      <c r="I1572" s="12"/>
      <c r="J1572" s="67"/>
      <c r="K1572" s="43" t="str">
        <f>IFERROR(VLOOKUP(D1572,PG!$D$7:$N$1006,11,FALSE),"")</f>
        <v/>
      </c>
      <c r="L1572" s="42">
        <f t="shared" si="50"/>
        <v>0</v>
      </c>
      <c r="Q1572" s="2"/>
      <c r="R1572" s="2"/>
      <c r="S1572" s="2" t="str">
        <f>IF(PI_For!C1572="","",PI_For!C1572)</f>
        <v/>
      </c>
    </row>
    <row r="1573" spans="2:19" ht="35.1" customHeight="1" thickTop="1" thickBot="1">
      <c r="B1573" s="76" t="str">
        <f t="shared" si="49"/>
        <v/>
      </c>
      <c r="C1573" s="35"/>
      <c r="D1573" s="12"/>
      <c r="E1573" s="12"/>
      <c r="F1573" s="82"/>
      <c r="G1573" s="36"/>
      <c r="H1573" s="33"/>
      <c r="I1573" s="12"/>
      <c r="J1573" s="67"/>
      <c r="K1573" s="43" t="str">
        <f>IFERROR(VLOOKUP(D1573,PG!$D$7:$N$1006,11,FALSE),"")</f>
        <v/>
      </c>
      <c r="L1573" s="42">
        <f t="shared" si="50"/>
        <v>0</v>
      </c>
      <c r="Q1573" s="2"/>
      <c r="R1573" s="2"/>
      <c r="S1573" s="2" t="str">
        <f>IF(PI_For!C1573="","",PI_For!C1573)</f>
        <v/>
      </c>
    </row>
    <row r="1574" spans="2:19" ht="35.1" customHeight="1" thickTop="1" thickBot="1">
      <c r="B1574" s="76" t="str">
        <f t="shared" si="49"/>
        <v/>
      </c>
      <c r="C1574" s="35"/>
      <c r="D1574" s="12"/>
      <c r="E1574" s="12"/>
      <c r="F1574" s="82"/>
      <c r="G1574" s="36"/>
      <c r="H1574" s="33"/>
      <c r="I1574" s="12"/>
      <c r="J1574" s="67"/>
      <c r="K1574" s="43" t="str">
        <f>IFERROR(VLOOKUP(D1574,PG!$D$7:$N$1006,11,FALSE),"")</f>
        <v/>
      </c>
      <c r="L1574" s="42">
        <f t="shared" si="50"/>
        <v>0</v>
      </c>
      <c r="Q1574" s="2"/>
      <c r="R1574" s="2"/>
      <c r="S1574" s="2" t="str">
        <f>IF(PI_For!C1574="","",PI_For!C1574)</f>
        <v/>
      </c>
    </row>
    <row r="1575" spans="2:19" ht="35.1" customHeight="1" thickTop="1" thickBot="1">
      <c r="B1575" s="76" t="str">
        <f t="shared" si="49"/>
        <v/>
      </c>
      <c r="C1575" s="35"/>
      <c r="D1575" s="12"/>
      <c r="E1575" s="12"/>
      <c r="F1575" s="82"/>
      <c r="G1575" s="36"/>
      <c r="H1575" s="33"/>
      <c r="I1575" s="12"/>
      <c r="J1575" s="67"/>
      <c r="K1575" s="43" t="str">
        <f>IFERROR(VLOOKUP(D1575,PG!$D$7:$N$1006,11,FALSE),"")</f>
        <v/>
      </c>
      <c r="L1575" s="42">
        <f t="shared" si="50"/>
        <v>0</v>
      </c>
      <c r="Q1575" s="2"/>
      <c r="R1575" s="2"/>
      <c r="S1575" s="2" t="str">
        <f>IF(PI_For!C1575="","",PI_For!C1575)</f>
        <v/>
      </c>
    </row>
    <row r="1576" spans="2:19" ht="35.1" customHeight="1" thickTop="1" thickBot="1">
      <c r="B1576" s="76" t="str">
        <f t="shared" si="49"/>
        <v/>
      </c>
      <c r="C1576" s="35"/>
      <c r="D1576" s="12"/>
      <c r="E1576" s="12"/>
      <c r="F1576" s="82"/>
      <c r="G1576" s="36"/>
      <c r="H1576" s="33"/>
      <c r="I1576" s="12"/>
      <c r="J1576" s="67"/>
      <c r="K1576" s="43" t="str">
        <f>IFERROR(VLOOKUP(D1576,PG!$D$7:$N$1006,11,FALSE),"")</f>
        <v/>
      </c>
      <c r="L1576" s="42">
        <f t="shared" si="50"/>
        <v>0</v>
      </c>
      <c r="Q1576" s="2"/>
      <c r="R1576" s="2"/>
      <c r="S1576" s="2" t="str">
        <f>IF(PI_For!C1576="","",PI_For!C1576)</f>
        <v/>
      </c>
    </row>
    <row r="1577" spans="2:19" ht="35.1" customHeight="1" thickTop="1" thickBot="1">
      <c r="B1577" s="76" t="str">
        <f t="shared" si="49"/>
        <v/>
      </c>
      <c r="C1577" s="35"/>
      <c r="D1577" s="12"/>
      <c r="E1577" s="12"/>
      <c r="F1577" s="82"/>
      <c r="G1577" s="36"/>
      <c r="H1577" s="33"/>
      <c r="I1577" s="12"/>
      <c r="J1577" s="67"/>
      <c r="K1577" s="43" t="str">
        <f>IFERROR(VLOOKUP(D1577,PG!$D$7:$N$1006,11,FALSE),"")</f>
        <v/>
      </c>
      <c r="L1577" s="42">
        <f t="shared" si="50"/>
        <v>0</v>
      </c>
      <c r="Q1577" s="2"/>
      <c r="R1577" s="2"/>
      <c r="S1577" s="2" t="str">
        <f>IF(PI_For!C1577="","",PI_For!C1577)</f>
        <v/>
      </c>
    </row>
    <row r="1578" spans="2:19" ht="35.1" customHeight="1" thickTop="1" thickBot="1">
      <c r="B1578" s="76" t="str">
        <f t="shared" si="49"/>
        <v/>
      </c>
      <c r="C1578" s="35"/>
      <c r="D1578" s="12"/>
      <c r="E1578" s="12"/>
      <c r="F1578" s="82"/>
      <c r="G1578" s="36"/>
      <c r="H1578" s="33"/>
      <c r="I1578" s="12"/>
      <c r="J1578" s="67"/>
      <c r="K1578" s="43" t="str">
        <f>IFERROR(VLOOKUP(D1578,PG!$D$7:$N$1006,11,FALSE),"")</f>
        <v/>
      </c>
      <c r="L1578" s="42">
        <f t="shared" si="50"/>
        <v>0</v>
      </c>
      <c r="Q1578" s="2"/>
      <c r="R1578" s="2"/>
      <c r="S1578" s="2" t="str">
        <f>IF(PI_For!C1578="","",PI_For!C1578)</f>
        <v/>
      </c>
    </row>
    <row r="1579" spans="2:19" ht="35.1" customHeight="1" thickTop="1" thickBot="1">
      <c r="B1579" s="76" t="str">
        <f t="shared" si="49"/>
        <v/>
      </c>
      <c r="C1579" s="35"/>
      <c r="D1579" s="12"/>
      <c r="E1579" s="12"/>
      <c r="F1579" s="82"/>
      <c r="G1579" s="36"/>
      <c r="H1579" s="33"/>
      <c r="I1579" s="12"/>
      <c r="J1579" s="67"/>
      <c r="K1579" s="43" t="str">
        <f>IFERROR(VLOOKUP(D1579,PG!$D$7:$N$1006,11,FALSE),"")</f>
        <v/>
      </c>
      <c r="L1579" s="42">
        <f t="shared" si="50"/>
        <v>0</v>
      </c>
      <c r="Q1579" s="2"/>
      <c r="R1579" s="2"/>
      <c r="S1579" s="2" t="str">
        <f>IF(PI_For!C1579="","",PI_For!C1579)</f>
        <v/>
      </c>
    </row>
    <row r="1580" spans="2:19" ht="35.1" customHeight="1" thickTop="1" thickBot="1">
      <c r="B1580" s="76" t="str">
        <f t="shared" si="49"/>
        <v/>
      </c>
      <c r="C1580" s="35"/>
      <c r="D1580" s="12"/>
      <c r="E1580" s="12"/>
      <c r="F1580" s="82"/>
      <c r="G1580" s="36"/>
      <c r="H1580" s="33"/>
      <c r="I1580" s="12"/>
      <c r="J1580" s="67"/>
      <c r="K1580" s="43" t="str">
        <f>IFERROR(VLOOKUP(D1580,PG!$D$7:$N$1006,11,FALSE),"")</f>
        <v/>
      </c>
      <c r="L1580" s="42">
        <f t="shared" si="50"/>
        <v>0</v>
      </c>
      <c r="Q1580" s="2"/>
      <c r="R1580" s="2"/>
      <c r="S1580" s="2" t="str">
        <f>IF(PI_For!C1580="","",PI_For!C1580)</f>
        <v/>
      </c>
    </row>
    <row r="1581" spans="2:19" ht="35.1" customHeight="1" thickTop="1" thickBot="1">
      <c r="B1581" s="76" t="str">
        <f t="shared" si="49"/>
        <v/>
      </c>
      <c r="C1581" s="35"/>
      <c r="D1581" s="12"/>
      <c r="E1581" s="12"/>
      <c r="F1581" s="82"/>
      <c r="G1581" s="36"/>
      <c r="H1581" s="33"/>
      <c r="I1581" s="12"/>
      <c r="J1581" s="67"/>
      <c r="K1581" s="43" t="str">
        <f>IFERROR(VLOOKUP(D1581,PG!$D$7:$N$1006,11,FALSE),"")</f>
        <v/>
      </c>
      <c r="L1581" s="42">
        <f t="shared" si="50"/>
        <v>0</v>
      </c>
      <c r="Q1581" s="2"/>
      <c r="R1581" s="2"/>
      <c r="S1581" s="2" t="str">
        <f>IF(PI_For!C1581="","",PI_For!C1581)</f>
        <v/>
      </c>
    </row>
    <row r="1582" spans="2:19" ht="35.1" customHeight="1" thickTop="1" thickBot="1">
      <c r="B1582" s="76" t="str">
        <f t="shared" si="49"/>
        <v/>
      </c>
      <c r="C1582" s="35"/>
      <c r="D1582" s="12"/>
      <c r="E1582" s="12"/>
      <c r="F1582" s="82"/>
      <c r="G1582" s="36"/>
      <c r="H1582" s="33"/>
      <c r="I1582" s="12"/>
      <c r="J1582" s="67"/>
      <c r="K1582" s="43" t="str">
        <f>IFERROR(VLOOKUP(D1582,PG!$D$7:$N$1006,11,FALSE),"")</f>
        <v/>
      </c>
      <c r="L1582" s="42">
        <f t="shared" si="50"/>
        <v>0</v>
      </c>
      <c r="Q1582" s="2"/>
      <c r="R1582" s="2"/>
      <c r="S1582" s="2" t="str">
        <f>IF(PI_For!C1582="","",PI_For!C1582)</f>
        <v/>
      </c>
    </row>
    <row r="1583" spans="2:19" ht="35.1" customHeight="1" thickTop="1" thickBot="1">
      <c r="B1583" s="76" t="str">
        <f t="shared" si="49"/>
        <v/>
      </c>
      <c r="C1583" s="35"/>
      <c r="D1583" s="12"/>
      <c r="E1583" s="12"/>
      <c r="F1583" s="82"/>
      <c r="G1583" s="36"/>
      <c r="H1583" s="33"/>
      <c r="I1583" s="12"/>
      <c r="J1583" s="67"/>
      <c r="K1583" s="43" t="str">
        <f>IFERROR(VLOOKUP(D1583,PG!$D$7:$N$1006,11,FALSE),"")</f>
        <v/>
      </c>
      <c r="L1583" s="42">
        <f t="shared" si="50"/>
        <v>0</v>
      </c>
      <c r="Q1583" s="2"/>
      <c r="R1583" s="2"/>
      <c r="S1583" s="2" t="str">
        <f>IF(PI_For!C1583="","",PI_For!C1583)</f>
        <v/>
      </c>
    </row>
    <row r="1584" spans="2:19" ht="35.1" customHeight="1" thickTop="1" thickBot="1">
      <c r="B1584" s="76" t="str">
        <f t="shared" si="49"/>
        <v/>
      </c>
      <c r="C1584" s="35"/>
      <c r="D1584" s="12"/>
      <c r="E1584" s="12"/>
      <c r="F1584" s="82"/>
      <c r="G1584" s="36"/>
      <c r="H1584" s="33"/>
      <c r="I1584" s="12"/>
      <c r="J1584" s="67"/>
      <c r="K1584" s="43" t="str">
        <f>IFERROR(VLOOKUP(D1584,PG!$D$7:$N$1006,11,FALSE),"")</f>
        <v/>
      </c>
      <c r="L1584" s="42">
        <f t="shared" si="50"/>
        <v>0</v>
      </c>
      <c r="Q1584" s="2"/>
      <c r="R1584" s="2"/>
      <c r="S1584" s="2" t="str">
        <f>IF(PI_For!C1584="","",PI_For!C1584)</f>
        <v/>
      </c>
    </row>
    <row r="1585" spans="2:19" ht="35.1" customHeight="1" thickTop="1" thickBot="1">
      <c r="B1585" s="76" t="str">
        <f t="shared" si="49"/>
        <v/>
      </c>
      <c r="C1585" s="35"/>
      <c r="D1585" s="12"/>
      <c r="E1585" s="12"/>
      <c r="F1585" s="82"/>
      <c r="G1585" s="36"/>
      <c r="H1585" s="33"/>
      <c r="I1585" s="12"/>
      <c r="J1585" s="67"/>
      <c r="K1585" s="43" t="str">
        <f>IFERROR(VLOOKUP(D1585,PG!$D$7:$N$1006,11,FALSE),"")</f>
        <v/>
      </c>
      <c r="L1585" s="42">
        <f t="shared" si="50"/>
        <v>0</v>
      </c>
      <c r="Q1585" s="2"/>
      <c r="R1585" s="2"/>
      <c r="S1585" s="2" t="str">
        <f>IF(PI_For!C1585="","",PI_For!C1585)</f>
        <v/>
      </c>
    </row>
    <row r="1586" spans="2:19" ht="35.1" customHeight="1" thickTop="1" thickBot="1">
      <c r="B1586" s="76" t="str">
        <f t="shared" si="49"/>
        <v/>
      </c>
      <c r="C1586" s="35"/>
      <c r="D1586" s="12"/>
      <c r="E1586" s="12"/>
      <c r="F1586" s="82"/>
      <c r="G1586" s="36"/>
      <c r="H1586" s="33"/>
      <c r="I1586" s="12"/>
      <c r="J1586" s="67"/>
      <c r="K1586" s="43" t="str">
        <f>IFERROR(VLOOKUP(D1586,PG!$D$7:$N$1006,11,FALSE),"")</f>
        <v/>
      </c>
      <c r="L1586" s="42">
        <f t="shared" si="50"/>
        <v>0</v>
      </c>
      <c r="Q1586" s="2"/>
      <c r="R1586" s="2"/>
      <c r="S1586" s="2" t="str">
        <f>IF(PI_For!C1586="","",PI_For!C1586)</f>
        <v/>
      </c>
    </row>
    <row r="1587" spans="2:19" ht="35.1" customHeight="1" thickTop="1" thickBot="1">
      <c r="B1587" s="76" t="str">
        <f t="shared" si="49"/>
        <v/>
      </c>
      <c r="C1587" s="35"/>
      <c r="D1587" s="12"/>
      <c r="E1587" s="12"/>
      <c r="F1587" s="82"/>
      <c r="G1587" s="36"/>
      <c r="H1587" s="33"/>
      <c r="I1587" s="12"/>
      <c r="J1587" s="67"/>
      <c r="K1587" s="43" t="str">
        <f>IFERROR(VLOOKUP(D1587,PG!$D$7:$N$1006,11,FALSE),"")</f>
        <v/>
      </c>
      <c r="L1587" s="42">
        <f t="shared" si="50"/>
        <v>0</v>
      </c>
      <c r="Q1587" s="2"/>
      <c r="R1587" s="2"/>
      <c r="S1587" s="2" t="str">
        <f>IF(PI_For!C1587="","",PI_For!C1587)</f>
        <v/>
      </c>
    </row>
    <row r="1588" spans="2:19" ht="35.1" customHeight="1" thickTop="1" thickBot="1">
      <c r="B1588" s="76" t="str">
        <f t="shared" si="49"/>
        <v/>
      </c>
      <c r="C1588" s="35"/>
      <c r="D1588" s="12"/>
      <c r="E1588" s="12"/>
      <c r="F1588" s="82"/>
      <c r="G1588" s="36"/>
      <c r="H1588" s="33"/>
      <c r="I1588" s="12"/>
      <c r="J1588" s="67"/>
      <c r="K1588" s="43" t="str">
        <f>IFERROR(VLOOKUP(D1588,PG!$D$7:$N$1006,11,FALSE),"")</f>
        <v/>
      </c>
      <c r="L1588" s="42">
        <f t="shared" si="50"/>
        <v>0</v>
      </c>
      <c r="Q1588" s="2"/>
      <c r="R1588" s="2"/>
      <c r="S1588" s="2" t="str">
        <f>IF(PI_For!C1588="","",PI_For!C1588)</f>
        <v/>
      </c>
    </row>
    <row r="1589" spans="2:19" ht="35.1" customHeight="1" thickTop="1" thickBot="1">
      <c r="B1589" s="76" t="str">
        <f t="shared" si="49"/>
        <v/>
      </c>
      <c r="C1589" s="35"/>
      <c r="D1589" s="12"/>
      <c r="E1589" s="12"/>
      <c r="F1589" s="82"/>
      <c r="G1589" s="36"/>
      <c r="H1589" s="33"/>
      <c r="I1589" s="12"/>
      <c r="J1589" s="67"/>
      <c r="K1589" s="43" t="str">
        <f>IFERROR(VLOOKUP(D1589,PG!$D$7:$N$1006,11,FALSE),"")</f>
        <v/>
      </c>
      <c r="L1589" s="42">
        <f t="shared" si="50"/>
        <v>0</v>
      </c>
      <c r="Q1589" s="2"/>
      <c r="R1589" s="2"/>
      <c r="S1589" s="2" t="str">
        <f>IF(PI_For!C1589="","",PI_For!C1589)</f>
        <v/>
      </c>
    </row>
    <row r="1590" spans="2:19" ht="35.1" customHeight="1" thickTop="1" thickBot="1">
      <c r="B1590" s="76" t="str">
        <f t="shared" si="49"/>
        <v/>
      </c>
      <c r="C1590" s="35"/>
      <c r="D1590" s="12"/>
      <c r="E1590" s="12"/>
      <c r="F1590" s="82"/>
      <c r="G1590" s="36"/>
      <c r="H1590" s="33"/>
      <c r="I1590" s="12"/>
      <c r="J1590" s="67"/>
      <c r="K1590" s="43" t="str">
        <f>IFERROR(VLOOKUP(D1590,PG!$D$7:$N$1006,11,FALSE),"")</f>
        <v/>
      </c>
      <c r="L1590" s="42">
        <f t="shared" si="50"/>
        <v>0</v>
      </c>
      <c r="Q1590" s="2"/>
      <c r="R1590" s="2"/>
      <c r="S1590" s="2" t="str">
        <f>IF(PI_For!C1590="","",PI_For!C1590)</f>
        <v/>
      </c>
    </row>
    <row r="1591" spans="2:19" ht="35.1" customHeight="1" thickTop="1" thickBot="1">
      <c r="B1591" s="76" t="str">
        <f t="shared" si="49"/>
        <v/>
      </c>
      <c r="C1591" s="35"/>
      <c r="D1591" s="12"/>
      <c r="E1591" s="12"/>
      <c r="F1591" s="82"/>
      <c r="G1591" s="36"/>
      <c r="H1591" s="33"/>
      <c r="I1591" s="12"/>
      <c r="J1591" s="67"/>
      <c r="K1591" s="43" t="str">
        <f>IFERROR(VLOOKUP(D1591,PG!$D$7:$N$1006,11,FALSE),"")</f>
        <v/>
      </c>
      <c r="L1591" s="42">
        <f t="shared" si="50"/>
        <v>0</v>
      </c>
      <c r="Q1591" s="2"/>
      <c r="R1591" s="2"/>
      <c r="S1591" s="2" t="str">
        <f>IF(PI_For!C1591="","",PI_For!C1591)</f>
        <v/>
      </c>
    </row>
    <row r="1592" spans="2:19" ht="35.1" customHeight="1" thickTop="1" thickBot="1">
      <c r="B1592" s="76" t="str">
        <f t="shared" si="49"/>
        <v/>
      </c>
      <c r="C1592" s="35"/>
      <c r="D1592" s="12"/>
      <c r="E1592" s="12"/>
      <c r="F1592" s="82"/>
      <c r="G1592" s="36"/>
      <c r="H1592" s="33"/>
      <c r="I1592" s="12"/>
      <c r="J1592" s="67"/>
      <c r="K1592" s="43" t="str">
        <f>IFERROR(VLOOKUP(D1592,PG!$D$7:$N$1006,11,FALSE),"")</f>
        <v/>
      </c>
      <c r="L1592" s="42">
        <f t="shared" si="50"/>
        <v>0</v>
      </c>
      <c r="Q1592" s="2"/>
      <c r="R1592" s="2"/>
      <c r="S1592" s="2" t="str">
        <f>IF(PI_For!C1592="","",PI_For!C1592)</f>
        <v/>
      </c>
    </row>
    <row r="1593" spans="2:19" ht="35.1" customHeight="1" thickTop="1" thickBot="1">
      <c r="B1593" s="76" t="str">
        <f t="shared" si="49"/>
        <v/>
      </c>
      <c r="C1593" s="35"/>
      <c r="D1593" s="12"/>
      <c r="E1593" s="12"/>
      <c r="F1593" s="82"/>
      <c r="G1593" s="36"/>
      <c r="H1593" s="33"/>
      <c r="I1593" s="12"/>
      <c r="J1593" s="67"/>
      <c r="K1593" s="43" t="str">
        <f>IFERROR(VLOOKUP(D1593,PG!$D$7:$N$1006,11,FALSE),"")</f>
        <v/>
      </c>
      <c r="L1593" s="42">
        <f t="shared" si="50"/>
        <v>0</v>
      </c>
      <c r="Q1593" s="2"/>
      <c r="R1593" s="2"/>
      <c r="S1593" s="2" t="str">
        <f>IF(PI_For!C1593="","",PI_For!C1593)</f>
        <v/>
      </c>
    </row>
    <row r="1594" spans="2:19" ht="35.1" customHeight="1" thickTop="1" thickBot="1">
      <c r="B1594" s="76" t="str">
        <f t="shared" si="49"/>
        <v/>
      </c>
      <c r="C1594" s="35"/>
      <c r="D1594" s="12"/>
      <c r="E1594" s="12"/>
      <c r="F1594" s="82"/>
      <c r="G1594" s="36"/>
      <c r="H1594" s="33"/>
      <c r="I1594" s="12"/>
      <c r="J1594" s="67"/>
      <c r="K1594" s="43" t="str">
        <f>IFERROR(VLOOKUP(D1594,PG!$D$7:$N$1006,11,FALSE),"")</f>
        <v/>
      </c>
      <c r="L1594" s="42">
        <f t="shared" si="50"/>
        <v>0</v>
      </c>
      <c r="Q1594" s="2"/>
      <c r="R1594" s="2"/>
      <c r="S1594" s="2" t="str">
        <f>IF(PI_For!C1594="","",PI_For!C1594)</f>
        <v/>
      </c>
    </row>
    <row r="1595" spans="2:19" ht="35.1" customHeight="1" thickTop="1" thickBot="1">
      <c r="B1595" s="76" t="str">
        <f t="shared" si="49"/>
        <v/>
      </c>
      <c r="C1595" s="35"/>
      <c r="D1595" s="12"/>
      <c r="E1595" s="12"/>
      <c r="F1595" s="82"/>
      <c r="G1595" s="36"/>
      <c r="H1595" s="33"/>
      <c r="I1595" s="12"/>
      <c r="J1595" s="67"/>
      <c r="K1595" s="43" t="str">
        <f>IFERROR(VLOOKUP(D1595,PG!$D$7:$N$1006,11,FALSE),"")</f>
        <v/>
      </c>
      <c r="L1595" s="42">
        <f t="shared" si="50"/>
        <v>0</v>
      </c>
      <c r="Q1595" s="2"/>
      <c r="R1595" s="2"/>
      <c r="S1595" s="2" t="str">
        <f>IF(PI_For!C1595="","",PI_For!C1595)</f>
        <v/>
      </c>
    </row>
    <row r="1596" spans="2:19" ht="35.1" customHeight="1" thickTop="1" thickBot="1">
      <c r="B1596" s="76" t="str">
        <f t="shared" si="49"/>
        <v/>
      </c>
      <c r="C1596" s="35"/>
      <c r="D1596" s="12"/>
      <c r="E1596" s="12"/>
      <c r="F1596" s="82"/>
      <c r="G1596" s="36"/>
      <c r="H1596" s="33"/>
      <c r="I1596" s="12"/>
      <c r="J1596" s="67"/>
      <c r="K1596" s="43" t="str">
        <f>IFERROR(VLOOKUP(D1596,PG!$D$7:$N$1006,11,FALSE),"")</f>
        <v/>
      </c>
      <c r="L1596" s="42">
        <f t="shared" si="50"/>
        <v>0</v>
      </c>
      <c r="Q1596" s="2"/>
      <c r="R1596" s="2"/>
      <c r="S1596" s="2" t="str">
        <f>IF(PI_For!C1596="","",PI_For!C1596)</f>
        <v/>
      </c>
    </row>
    <row r="1597" spans="2:19" ht="35.1" customHeight="1" thickTop="1" thickBot="1">
      <c r="B1597" s="76" t="str">
        <f t="shared" si="49"/>
        <v/>
      </c>
      <c r="C1597" s="35"/>
      <c r="D1597" s="12"/>
      <c r="E1597" s="12"/>
      <c r="F1597" s="82"/>
      <c r="G1597" s="36"/>
      <c r="H1597" s="33"/>
      <c r="I1597" s="12"/>
      <c r="J1597" s="67"/>
      <c r="K1597" s="43" t="str">
        <f>IFERROR(VLOOKUP(D1597,PG!$D$7:$N$1006,11,FALSE),"")</f>
        <v/>
      </c>
      <c r="L1597" s="42">
        <f t="shared" si="50"/>
        <v>0</v>
      </c>
      <c r="Q1597" s="2"/>
      <c r="R1597" s="2"/>
      <c r="S1597" s="2" t="str">
        <f>IF(PI_For!C1597="","",PI_For!C1597)</f>
        <v/>
      </c>
    </row>
    <row r="1598" spans="2:19" ht="35.1" customHeight="1" thickTop="1" thickBot="1">
      <c r="B1598" s="76" t="str">
        <f t="shared" si="49"/>
        <v/>
      </c>
      <c r="C1598" s="35"/>
      <c r="D1598" s="12"/>
      <c r="E1598" s="12"/>
      <c r="F1598" s="82"/>
      <c r="G1598" s="36"/>
      <c r="H1598" s="33"/>
      <c r="I1598" s="12"/>
      <c r="J1598" s="67"/>
      <c r="K1598" s="43" t="str">
        <f>IFERROR(VLOOKUP(D1598,PG!$D$7:$N$1006,11,FALSE),"")</f>
        <v/>
      </c>
      <c r="L1598" s="42">
        <f t="shared" si="50"/>
        <v>0</v>
      </c>
      <c r="Q1598" s="2"/>
      <c r="R1598" s="2"/>
      <c r="S1598" s="2" t="str">
        <f>IF(PI_For!C1598="","",PI_For!C1598)</f>
        <v/>
      </c>
    </row>
    <row r="1599" spans="2:19" ht="35.1" customHeight="1" thickTop="1" thickBot="1">
      <c r="B1599" s="76" t="str">
        <f t="shared" si="49"/>
        <v/>
      </c>
      <c r="C1599" s="35"/>
      <c r="D1599" s="12"/>
      <c r="E1599" s="12"/>
      <c r="F1599" s="82"/>
      <c r="G1599" s="36"/>
      <c r="H1599" s="33"/>
      <c r="I1599" s="12"/>
      <c r="J1599" s="67"/>
      <c r="K1599" s="43" t="str">
        <f>IFERROR(VLOOKUP(D1599,PG!$D$7:$N$1006,11,FALSE),"")</f>
        <v/>
      </c>
      <c r="L1599" s="42">
        <f t="shared" si="50"/>
        <v>0</v>
      </c>
      <c r="Q1599" s="2"/>
      <c r="R1599" s="2"/>
      <c r="S1599" s="2" t="str">
        <f>IF(PI_For!C1599="","",PI_For!C1599)</f>
        <v/>
      </c>
    </row>
    <row r="1600" spans="2:19" ht="35.1" customHeight="1" thickTop="1" thickBot="1">
      <c r="B1600" s="76" t="str">
        <f t="shared" si="49"/>
        <v/>
      </c>
      <c r="C1600" s="35"/>
      <c r="D1600" s="12"/>
      <c r="E1600" s="12"/>
      <c r="F1600" s="82"/>
      <c r="G1600" s="36"/>
      <c r="H1600" s="33"/>
      <c r="I1600" s="12"/>
      <c r="J1600" s="67"/>
      <c r="K1600" s="43" t="str">
        <f>IFERROR(VLOOKUP(D1600,PG!$D$7:$N$1006,11,FALSE),"")</f>
        <v/>
      </c>
      <c r="L1600" s="42">
        <f t="shared" si="50"/>
        <v>0</v>
      </c>
      <c r="Q1600" s="2"/>
      <c r="R1600" s="2"/>
      <c r="S1600" s="2" t="str">
        <f>IF(PI_For!C1600="","",PI_For!C1600)</f>
        <v/>
      </c>
    </row>
    <row r="1601" spans="2:19" ht="35.1" customHeight="1" thickTop="1" thickBot="1">
      <c r="B1601" s="76" t="str">
        <f t="shared" si="49"/>
        <v/>
      </c>
      <c r="C1601" s="35"/>
      <c r="D1601" s="12"/>
      <c r="E1601" s="12"/>
      <c r="F1601" s="82"/>
      <c r="G1601" s="36"/>
      <c r="H1601" s="33"/>
      <c r="I1601" s="12"/>
      <c r="J1601" s="67"/>
      <c r="K1601" s="43" t="str">
        <f>IFERROR(VLOOKUP(D1601,PG!$D$7:$N$1006,11,FALSE),"")</f>
        <v/>
      </c>
      <c r="L1601" s="42">
        <f t="shared" si="50"/>
        <v>0</v>
      </c>
      <c r="Q1601" s="2"/>
      <c r="R1601" s="2"/>
      <c r="S1601" s="2" t="str">
        <f>IF(PI_For!C1601="","",PI_For!C1601)</f>
        <v/>
      </c>
    </row>
    <row r="1602" spans="2:19" ht="35.1" customHeight="1" thickTop="1" thickBot="1">
      <c r="B1602" s="76" t="str">
        <f t="shared" si="49"/>
        <v/>
      </c>
      <c r="C1602" s="35"/>
      <c r="D1602" s="12"/>
      <c r="E1602" s="12"/>
      <c r="F1602" s="82"/>
      <c r="G1602" s="36"/>
      <c r="H1602" s="33"/>
      <c r="I1602" s="12"/>
      <c r="J1602" s="67"/>
      <c r="K1602" s="43" t="str">
        <f>IFERROR(VLOOKUP(D1602,PG!$D$7:$N$1006,11,FALSE),"")</f>
        <v/>
      </c>
      <c r="L1602" s="42">
        <f t="shared" si="50"/>
        <v>0</v>
      </c>
      <c r="Q1602" s="2"/>
      <c r="R1602" s="2"/>
      <c r="S1602" s="2" t="str">
        <f>IF(PI_For!C1602="","",PI_For!C1602)</f>
        <v/>
      </c>
    </row>
    <row r="1603" spans="2:19" ht="35.1" customHeight="1" thickTop="1" thickBot="1">
      <c r="B1603" s="76" t="str">
        <f t="shared" si="49"/>
        <v/>
      </c>
      <c r="C1603" s="35"/>
      <c r="D1603" s="12"/>
      <c r="E1603" s="12"/>
      <c r="F1603" s="82"/>
      <c r="G1603" s="36"/>
      <c r="H1603" s="33"/>
      <c r="I1603" s="12"/>
      <c r="J1603" s="67"/>
      <c r="K1603" s="43" t="str">
        <f>IFERROR(VLOOKUP(D1603,PG!$D$7:$N$1006,11,FALSE),"")</f>
        <v/>
      </c>
      <c r="L1603" s="42">
        <f t="shared" si="50"/>
        <v>0</v>
      </c>
      <c r="Q1603" s="2"/>
      <c r="R1603" s="2"/>
      <c r="S1603" s="2" t="str">
        <f>IF(PI_For!C1603="","",PI_For!C1603)</f>
        <v/>
      </c>
    </row>
    <row r="1604" spans="2:19" ht="35.1" customHeight="1" thickTop="1" thickBot="1">
      <c r="B1604" s="76" t="str">
        <f t="shared" si="49"/>
        <v/>
      </c>
      <c r="C1604" s="35"/>
      <c r="D1604" s="12"/>
      <c r="E1604" s="12"/>
      <c r="F1604" s="82"/>
      <c r="G1604" s="36"/>
      <c r="H1604" s="33"/>
      <c r="I1604" s="12"/>
      <c r="J1604" s="67"/>
      <c r="K1604" s="43" t="str">
        <f>IFERROR(VLOOKUP(D1604,PG!$D$7:$N$1006,11,FALSE),"")</f>
        <v/>
      </c>
      <c r="L1604" s="42">
        <f t="shared" si="50"/>
        <v>0</v>
      </c>
      <c r="Q1604" s="2"/>
      <c r="R1604" s="2"/>
      <c r="S1604" s="2" t="str">
        <f>IF(PI_For!C1604="","",PI_For!C1604)</f>
        <v/>
      </c>
    </row>
    <row r="1605" spans="2:19" ht="35.1" customHeight="1" thickTop="1" thickBot="1">
      <c r="B1605" s="76" t="str">
        <f t="shared" si="49"/>
        <v/>
      </c>
      <c r="C1605" s="35"/>
      <c r="D1605" s="12"/>
      <c r="E1605" s="12"/>
      <c r="F1605" s="82"/>
      <c r="G1605" s="36"/>
      <c r="H1605" s="33"/>
      <c r="I1605" s="12"/>
      <c r="J1605" s="67"/>
      <c r="K1605" s="43" t="str">
        <f>IFERROR(VLOOKUP(D1605,PG!$D$7:$N$1006,11,FALSE),"")</f>
        <v/>
      </c>
      <c r="L1605" s="42">
        <f t="shared" si="50"/>
        <v>0</v>
      </c>
      <c r="Q1605" s="2"/>
      <c r="R1605" s="2"/>
      <c r="S1605" s="2" t="str">
        <f>IF(PI_For!C1605="","",PI_For!C1605)</f>
        <v/>
      </c>
    </row>
    <row r="1606" spans="2:19" ht="35.1" customHeight="1" thickTop="1" thickBot="1">
      <c r="B1606" s="76" t="str">
        <f t="shared" si="49"/>
        <v/>
      </c>
      <c r="C1606" s="35"/>
      <c r="D1606" s="12"/>
      <c r="E1606" s="12"/>
      <c r="F1606" s="82"/>
      <c r="G1606" s="36"/>
      <c r="H1606" s="33"/>
      <c r="I1606" s="12"/>
      <c r="J1606" s="67"/>
      <c r="K1606" s="43" t="str">
        <f>IFERROR(VLOOKUP(D1606,PG!$D$7:$N$1006,11,FALSE),"")</f>
        <v/>
      </c>
      <c r="L1606" s="42">
        <f t="shared" si="50"/>
        <v>0</v>
      </c>
      <c r="Q1606" s="2"/>
      <c r="R1606" s="2"/>
      <c r="S1606" s="2" t="str">
        <f>IF(PI_For!C1606="","",PI_For!C1606)</f>
        <v/>
      </c>
    </row>
    <row r="1607" spans="2:19" ht="35.1" customHeight="1" thickTop="1" thickBot="1">
      <c r="B1607" s="76" t="str">
        <f t="shared" si="49"/>
        <v/>
      </c>
      <c r="C1607" s="35"/>
      <c r="D1607" s="12"/>
      <c r="E1607" s="12"/>
      <c r="F1607" s="82"/>
      <c r="G1607" s="36"/>
      <c r="H1607" s="33"/>
      <c r="I1607" s="12"/>
      <c r="J1607" s="67"/>
      <c r="K1607" s="43" t="str">
        <f>IFERROR(VLOOKUP(D1607,PG!$D$7:$N$1006,11,FALSE),"")</f>
        <v/>
      </c>
      <c r="L1607" s="42">
        <f t="shared" si="50"/>
        <v>0</v>
      </c>
      <c r="Q1607" s="2"/>
      <c r="R1607" s="2"/>
      <c r="S1607" s="2" t="str">
        <f>IF(PI_For!C1607="","",PI_For!C1607)</f>
        <v/>
      </c>
    </row>
    <row r="1608" spans="2:19" ht="35.1" customHeight="1" thickTop="1" thickBot="1">
      <c r="B1608" s="76" t="str">
        <f t="shared" ref="B1608:B1671" si="51">IF(C1608="","",MONTH(C1608))</f>
        <v/>
      </c>
      <c r="C1608" s="35"/>
      <c r="D1608" s="12"/>
      <c r="E1608" s="12"/>
      <c r="F1608" s="82"/>
      <c r="G1608" s="36"/>
      <c r="H1608" s="33"/>
      <c r="I1608" s="12"/>
      <c r="J1608" s="67"/>
      <c r="K1608" s="43" t="str">
        <f>IFERROR(VLOOKUP(D1608,PG!$D$7:$N$1006,11,FALSE),"")</f>
        <v/>
      </c>
      <c r="L1608" s="42">
        <f t="shared" si="50"/>
        <v>0</v>
      </c>
      <c r="Q1608" s="2"/>
      <c r="R1608" s="2"/>
      <c r="S1608" s="2" t="str">
        <f>IF(PI_For!C1608="","",PI_For!C1608)</f>
        <v/>
      </c>
    </row>
    <row r="1609" spans="2:19" ht="35.1" customHeight="1" thickTop="1" thickBot="1">
      <c r="B1609" s="76" t="str">
        <f t="shared" si="51"/>
        <v/>
      </c>
      <c r="C1609" s="35"/>
      <c r="D1609" s="12"/>
      <c r="E1609" s="12"/>
      <c r="F1609" s="82"/>
      <c r="G1609" s="36"/>
      <c r="H1609" s="33"/>
      <c r="I1609" s="12"/>
      <c r="J1609" s="67"/>
      <c r="K1609" s="43" t="str">
        <f>IFERROR(VLOOKUP(D1609,PG!$D$7:$N$1006,11,FALSE),"")</f>
        <v/>
      </c>
      <c r="L1609" s="42">
        <f t="shared" si="50"/>
        <v>0</v>
      </c>
      <c r="Q1609" s="2"/>
      <c r="R1609" s="2"/>
      <c r="S1609" s="2" t="str">
        <f>IF(PI_For!C1609="","",PI_For!C1609)</f>
        <v/>
      </c>
    </row>
    <row r="1610" spans="2:19" ht="35.1" customHeight="1" thickTop="1" thickBot="1">
      <c r="B1610" s="76" t="str">
        <f t="shared" si="51"/>
        <v/>
      </c>
      <c r="C1610" s="35"/>
      <c r="D1610" s="12"/>
      <c r="E1610" s="12"/>
      <c r="F1610" s="82"/>
      <c r="G1610" s="36"/>
      <c r="H1610" s="33"/>
      <c r="I1610" s="12"/>
      <c r="J1610" s="67"/>
      <c r="K1610" s="43" t="str">
        <f>IFERROR(VLOOKUP(D1610,PG!$D$7:$N$1006,11,FALSE),"")</f>
        <v/>
      </c>
      <c r="L1610" s="42">
        <f t="shared" si="50"/>
        <v>0</v>
      </c>
      <c r="Q1610" s="2"/>
      <c r="R1610" s="2"/>
      <c r="S1610" s="2" t="str">
        <f>IF(PI_For!C1610="","",PI_For!C1610)</f>
        <v/>
      </c>
    </row>
    <row r="1611" spans="2:19" ht="35.1" customHeight="1" thickTop="1" thickBot="1">
      <c r="B1611" s="76" t="str">
        <f t="shared" si="51"/>
        <v/>
      </c>
      <c r="C1611" s="35"/>
      <c r="D1611" s="12"/>
      <c r="E1611" s="12"/>
      <c r="F1611" s="82"/>
      <c r="G1611" s="36"/>
      <c r="H1611" s="33"/>
      <c r="I1611" s="12"/>
      <c r="J1611" s="67"/>
      <c r="K1611" s="43" t="str">
        <f>IFERROR(VLOOKUP(D1611,PG!$D$7:$N$1006,11,FALSE),"")</f>
        <v/>
      </c>
      <c r="L1611" s="42">
        <f t="shared" si="50"/>
        <v>0</v>
      </c>
      <c r="Q1611" s="2"/>
      <c r="R1611" s="2"/>
      <c r="S1611" s="2" t="str">
        <f>IF(PI_For!C1611="","",PI_For!C1611)</f>
        <v/>
      </c>
    </row>
    <row r="1612" spans="2:19" ht="35.1" customHeight="1" thickTop="1" thickBot="1">
      <c r="B1612" s="76" t="str">
        <f t="shared" si="51"/>
        <v/>
      </c>
      <c r="C1612" s="35"/>
      <c r="D1612" s="12"/>
      <c r="E1612" s="12"/>
      <c r="F1612" s="82"/>
      <c r="G1612" s="36"/>
      <c r="H1612" s="33"/>
      <c r="I1612" s="12"/>
      <c r="J1612" s="67"/>
      <c r="K1612" s="43" t="str">
        <f>IFERROR(VLOOKUP(D1612,PG!$D$7:$N$1006,11,FALSE),"")</f>
        <v/>
      </c>
      <c r="L1612" s="42">
        <f t="shared" si="50"/>
        <v>0</v>
      </c>
      <c r="Q1612" s="2"/>
      <c r="R1612" s="2"/>
      <c r="S1612" s="2" t="str">
        <f>IF(PI_For!C1612="","",PI_For!C1612)</f>
        <v/>
      </c>
    </row>
    <row r="1613" spans="2:19" ht="35.1" customHeight="1" thickTop="1" thickBot="1">
      <c r="B1613" s="76" t="str">
        <f t="shared" si="51"/>
        <v/>
      </c>
      <c r="C1613" s="35"/>
      <c r="D1613" s="12"/>
      <c r="E1613" s="12"/>
      <c r="F1613" s="82"/>
      <c r="G1613" s="36"/>
      <c r="H1613" s="33"/>
      <c r="I1613" s="12"/>
      <c r="J1613" s="67"/>
      <c r="K1613" s="43" t="str">
        <f>IFERROR(VLOOKUP(D1613,PG!$D$7:$N$1006,11,FALSE),"")</f>
        <v/>
      </c>
      <c r="L1613" s="42">
        <f t="shared" si="50"/>
        <v>0</v>
      </c>
      <c r="Q1613" s="2"/>
      <c r="R1613" s="2"/>
      <c r="S1613" s="2" t="str">
        <f>IF(PI_For!C1613="","",PI_For!C1613)</f>
        <v/>
      </c>
    </row>
    <row r="1614" spans="2:19" ht="35.1" customHeight="1" thickTop="1" thickBot="1">
      <c r="B1614" s="76" t="str">
        <f t="shared" si="51"/>
        <v/>
      </c>
      <c r="C1614" s="35"/>
      <c r="D1614" s="12"/>
      <c r="E1614" s="12"/>
      <c r="F1614" s="82"/>
      <c r="G1614" s="36"/>
      <c r="H1614" s="33"/>
      <c r="I1614" s="12"/>
      <c r="J1614" s="67"/>
      <c r="K1614" s="43" t="str">
        <f>IFERROR(VLOOKUP(D1614,PG!$D$7:$N$1006,11,FALSE),"")</f>
        <v/>
      </c>
      <c r="L1614" s="42">
        <f t="shared" si="50"/>
        <v>0</v>
      </c>
      <c r="Q1614" s="2"/>
      <c r="R1614" s="2"/>
      <c r="S1614" s="2" t="str">
        <f>IF(PI_For!C1614="","",PI_For!C1614)</f>
        <v/>
      </c>
    </row>
    <row r="1615" spans="2:19" ht="35.1" customHeight="1" thickTop="1" thickBot="1">
      <c r="B1615" s="76" t="str">
        <f t="shared" si="51"/>
        <v/>
      </c>
      <c r="C1615" s="35"/>
      <c r="D1615" s="12"/>
      <c r="E1615" s="12"/>
      <c r="F1615" s="82"/>
      <c r="G1615" s="36"/>
      <c r="H1615" s="33"/>
      <c r="I1615" s="12"/>
      <c r="J1615" s="67"/>
      <c r="K1615" s="43" t="str">
        <f>IFERROR(VLOOKUP(D1615,PG!$D$7:$N$1006,11,FALSE),"")</f>
        <v/>
      </c>
      <c r="L1615" s="42">
        <f t="shared" si="50"/>
        <v>0</v>
      </c>
      <c r="Q1615" s="2"/>
      <c r="R1615" s="2"/>
      <c r="S1615" s="2" t="str">
        <f>IF(PI_For!C1615="","",PI_For!C1615)</f>
        <v/>
      </c>
    </row>
    <row r="1616" spans="2:19" ht="35.1" customHeight="1" thickTop="1" thickBot="1">
      <c r="B1616" s="76" t="str">
        <f t="shared" si="51"/>
        <v/>
      </c>
      <c r="C1616" s="35"/>
      <c r="D1616" s="12"/>
      <c r="E1616" s="12"/>
      <c r="F1616" s="82"/>
      <c r="G1616" s="36"/>
      <c r="H1616" s="33"/>
      <c r="I1616" s="12"/>
      <c r="J1616" s="67"/>
      <c r="K1616" s="43" t="str">
        <f>IFERROR(VLOOKUP(D1616,PG!$D$7:$N$1006,11,FALSE),"")</f>
        <v/>
      </c>
      <c r="L1616" s="42">
        <f t="shared" si="50"/>
        <v>0</v>
      </c>
      <c r="Q1616" s="2"/>
      <c r="R1616" s="2"/>
      <c r="S1616" s="2" t="str">
        <f>IF(PI_For!C1616="","",PI_For!C1616)</f>
        <v/>
      </c>
    </row>
    <row r="1617" spans="2:19" ht="35.1" customHeight="1" thickTop="1" thickBot="1">
      <c r="B1617" s="76" t="str">
        <f t="shared" si="51"/>
        <v/>
      </c>
      <c r="C1617" s="35"/>
      <c r="D1617" s="12"/>
      <c r="E1617" s="12"/>
      <c r="F1617" s="82"/>
      <c r="G1617" s="36"/>
      <c r="H1617" s="33"/>
      <c r="I1617" s="12"/>
      <c r="J1617" s="67"/>
      <c r="K1617" s="43" t="str">
        <f>IFERROR(VLOOKUP(D1617,PG!$D$7:$N$1006,11,FALSE),"")</f>
        <v/>
      </c>
      <c r="L1617" s="42">
        <f t="shared" si="50"/>
        <v>0</v>
      </c>
      <c r="Q1617" s="2"/>
      <c r="R1617" s="2"/>
      <c r="S1617" s="2" t="str">
        <f>IF(PI_For!C1617="","",PI_For!C1617)</f>
        <v/>
      </c>
    </row>
    <row r="1618" spans="2:19" ht="35.1" customHeight="1" thickTop="1" thickBot="1">
      <c r="B1618" s="76" t="str">
        <f t="shared" si="51"/>
        <v/>
      </c>
      <c r="C1618" s="35"/>
      <c r="D1618" s="12"/>
      <c r="E1618" s="12"/>
      <c r="F1618" s="82"/>
      <c r="G1618" s="36"/>
      <c r="H1618" s="33"/>
      <c r="I1618" s="12"/>
      <c r="J1618" s="67"/>
      <c r="K1618" s="43" t="str">
        <f>IFERROR(VLOOKUP(D1618,PG!$D$7:$N$1006,11,FALSE),"")</f>
        <v/>
      </c>
      <c r="L1618" s="42">
        <f t="shared" ref="L1618:L1681" si="52">IFERROR(G1618*H1618,0)</f>
        <v>0</v>
      </c>
      <c r="Q1618" s="2"/>
      <c r="R1618" s="2"/>
      <c r="S1618" s="2" t="str">
        <f>IF(PI_For!C1618="","",PI_For!C1618)</f>
        <v/>
      </c>
    </row>
    <row r="1619" spans="2:19" ht="35.1" customHeight="1" thickTop="1" thickBot="1">
      <c r="B1619" s="76" t="str">
        <f t="shared" si="51"/>
        <v/>
      </c>
      <c r="C1619" s="35"/>
      <c r="D1619" s="12"/>
      <c r="E1619" s="12"/>
      <c r="F1619" s="82"/>
      <c r="G1619" s="36"/>
      <c r="H1619" s="33"/>
      <c r="I1619" s="12"/>
      <c r="J1619" s="67"/>
      <c r="K1619" s="43" t="str">
        <f>IFERROR(VLOOKUP(D1619,PG!$D$7:$N$1006,11,FALSE),"")</f>
        <v/>
      </c>
      <c r="L1619" s="42">
        <f t="shared" si="52"/>
        <v>0</v>
      </c>
      <c r="Q1619" s="2"/>
      <c r="R1619" s="2"/>
      <c r="S1619" s="2" t="str">
        <f>IF(PI_For!C1619="","",PI_For!C1619)</f>
        <v/>
      </c>
    </row>
    <row r="1620" spans="2:19" ht="35.1" customHeight="1" thickTop="1" thickBot="1">
      <c r="B1620" s="76" t="str">
        <f t="shared" si="51"/>
        <v/>
      </c>
      <c r="C1620" s="35"/>
      <c r="D1620" s="12"/>
      <c r="E1620" s="12"/>
      <c r="F1620" s="82"/>
      <c r="G1620" s="36"/>
      <c r="H1620" s="33"/>
      <c r="I1620" s="12"/>
      <c r="J1620" s="67"/>
      <c r="K1620" s="43" t="str">
        <f>IFERROR(VLOOKUP(D1620,PG!$D$7:$N$1006,11,FALSE),"")</f>
        <v/>
      </c>
      <c r="L1620" s="42">
        <f t="shared" si="52"/>
        <v>0</v>
      </c>
      <c r="Q1620" s="2"/>
      <c r="R1620" s="2"/>
      <c r="S1620" s="2" t="str">
        <f>IF(PI_For!C1620="","",PI_For!C1620)</f>
        <v/>
      </c>
    </row>
    <row r="1621" spans="2:19" ht="35.1" customHeight="1" thickTop="1" thickBot="1">
      <c r="B1621" s="76" t="str">
        <f t="shared" si="51"/>
        <v/>
      </c>
      <c r="C1621" s="35"/>
      <c r="D1621" s="12"/>
      <c r="E1621" s="12"/>
      <c r="F1621" s="82"/>
      <c r="G1621" s="36"/>
      <c r="H1621" s="33"/>
      <c r="I1621" s="12"/>
      <c r="J1621" s="67"/>
      <c r="K1621" s="43" t="str">
        <f>IFERROR(VLOOKUP(D1621,PG!$D$7:$N$1006,11,FALSE),"")</f>
        <v/>
      </c>
      <c r="L1621" s="42">
        <f t="shared" si="52"/>
        <v>0</v>
      </c>
      <c r="Q1621" s="2"/>
      <c r="R1621" s="2"/>
      <c r="S1621" s="2" t="str">
        <f>IF(PI_For!C1621="","",PI_For!C1621)</f>
        <v/>
      </c>
    </row>
    <row r="1622" spans="2:19" ht="35.1" customHeight="1" thickTop="1" thickBot="1">
      <c r="B1622" s="76" t="str">
        <f t="shared" si="51"/>
        <v/>
      </c>
      <c r="C1622" s="35"/>
      <c r="D1622" s="12"/>
      <c r="E1622" s="12"/>
      <c r="F1622" s="82"/>
      <c r="G1622" s="36"/>
      <c r="H1622" s="33"/>
      <c r="I1622" s="12"/>
      <c r="J1622" s="67"/>
      <c r="K1622" s="43" t="str">
        <f>IFERROR(VLOOKUP(D1622,PG!$D$7:$N$1006,11,FALSE),"")</f>
        <v/>
      </c>
      <c r="L1622" s="42">
        <f t="shared" si="52"/>
        <v>0</v>
      </c>
      <c r="Q1622" s="2"/>
      <c r="R1622" s="2"/>
      <c r="S1622" s="2" t="str">
        <f>IF(PI_For!C1622="","",PI_For!C1622)</f>
        <v/>
      </c>
    </row>
    <row r="1623" spans="2:19" ht="35.1" customHeight="1" thickTop="1" thickBot="1">
      <c r="B1623" s="76" t="str">
        <f t="shared" si="51"/>
        <v/>
      </c>
      <c r="C1623" s="35"/>
      <c r="D1623" s="12"/>
      <c r="E1623" s="12"/>
      <c r="F1623" s="82"/>
      <c r="G1623" s="36"/>
      <c r="H1623" s="33"/>
      <c r="I1623" s="12"/>
      <c r="J1623" s="67"/>
      <c r="K1623" s="43" t="str">
        <f>IFERROR(VLOOKUP(D1623,PG!$D$7:$N$1006,11,FALSE),"")</f>
        <v/>
      </c>
      <c r="L1623" s="42">
        <f t="shared" si="52"/>
        <v>0</v>
      </c>
      <c r="Q1623" s="2"/>
      <c r="R1623" s="2"/>
      <c r="S1623" s="2" t="str">
        <f>IF(PI_For!C1623="","",PI_For!C1623)</f>
        <v/>
      </c>
    </row>
    <row r="1624" spans="2:19" ht="35.1" customHeight="1" thickTop="1" thickBot="1">
      <c r="B1624" s="76" t="str">
        <f t="shared" si="51"/>
        <v/>
      </c>
      <c r="C1624" s="35"/>
      <c r="D1624" s="12"/>
      <c r="E1624" s="12"/>
      <c r="F1624" s="82"/>
      <c r="G1624" s="36"/>
      <c r="H1624" s="33"/>
      <c r="I1624" s="12"/>
      <c r="J1624" s="67"/>
      <c r="K1624" s="43" t="str">
        <f>IFERROR(VLOOKUP(D1624,PG!$D$7:$N$1006,11,FALSE),"")</f>
        <v/>
      </c>
      <c r="L1624" s="42">
        <f t="shared" si="52"/>
        <v>0</v>
      </c>
      <c r="Q1624" s="2"/>
      <c r="R1624" s="2"/>
      <c r="S1624" s="2" t="str">
        <f>IF(PI_For!C1624="","",PI_For!C1624)</f>
        <v/>
      </c>
    </row>
    <row r="1625" spans="2:19" ht="35.1" customHeight="1" thickTop="1" thickBot="1">
      <c r="B1625" s="76" t="str">
        <f t="shared" si="51"/>
        <v/>
      </c>
      <c r="C1625" s="35"/>
      <c r="D1625" s="12"/>
      <c r="E1625" s="12"/>
      <c r="F1625" s="82"/>
      <c r="G1625" s="36"/>
      <c r="H1625" s="33"/>
      <c r="I1625" s="12"/>
      <c r="J1625" s="67"/>
      <c r="K1625" s="43" t="str">
        <f>IFERROR(VLOOKUP(D1625,PG!$D$7:$N$1006,11,FALSE),"")</f>
        <v/>
      </c>
      <c r="L1625" s="42">
        <f t="shared" si="52"/>
        <v>0</v>
      </c>
      <c r="Q1625" s="2"/>
      <c r="R1625" s="2"/>
      <c r="S1625" s="2" t="str">
        <f>IF(PI_For!C1625="","",PI_For!C1625)</f>
        <v/>
      </c>
    </row>
    <row r="1626" spans="2:19" ht="35.1" customHeight="1" thickTop="1" thickBot="1">
      <c r="B1626" s="76" t="str">
        <f t="shared" si="51"/>
        <v/>
      </c>
      <c r="C1626" s="35"/>
      <c r="D1626" s="12"/>
      <c r="E1626" s="12"/>
      <c r="F1626" s="82"/>
      <c r="G1626" s="36"/>
      <c r="H1626" s="33"/>
      <c r="I1626" s="12"/>
      <c r="J1626" s="67"/>
      <c r="K1626" s="43" t="str">
        <f>IFERROR(VLOOKUP(D1626,PG!$D$7:$N$1006,11,FALSE),"")</f>
        <v/>
      </c>
      <c r="L1626" s="42">
        <f t="shared" si="52"/>
        <v>0</v>
      </c>
      <c r="Q1626" s="2"/>
      <c r="R1626" s="2"/>
      <c r="S1626" s="2" t="str">
        <f>IF(PI_For!C1626="","",PI_For!C1626)</f>
        <v/>
      </c>
    </row>
    <row r="1627" spans="2:19" ht="35.1" customHeight="1" thickTop="1" thickBot="1">
      <c r="B1627" s="76" t="str">
        <f t="shared" si="51"/>
        <v/>
      </c>
      <c r="C1627" s="35"/>
      <c r="D1627" s="12"/>
      <c r="E1627" s="12"/>
      <c r="F1627" s="82"/>
      <c r="G1627" s="36"/>
      <c r="H1627" s="33"/>
      <c r="I1627" s="12"/>
      <c r="J1627" s="67"/>
      <c r="K1627" s="43" t="str">
        <f>IFERROR(VLOOKUP(D1627,PG!$D$7:$N$1006,11,FALSE),"")</f>
        <v/>
      </c>
      <c r="L1627" s="42">
        <f t="shared" si="52"/>
        <v>0</v>
      </c>
      <c r="Q1627" s="2"/>
      <c r="R1627" s="2"/>
      <c r="S1627" s="2" t="str">
        <f>IF(PI_For!C1627="","",PI_For!C1627)</f>
        <v/>
      </c>
    </row>
    <row r="1628" spans="2:19" ht="35.1" customHeight="1" thickTop="1" thickBot="1">
      <c r="B1628" s="76" t="str">
        <f t="shared" si="51"/>
        <v/>
      </c>
      <c r="C1628" s="35"/>
      <c r="D1628" s="12"/>
      <c r="E1628" s="12"/>
      <c r="F1628" s="82"/>
      <c r="G1628" s="36"/>
      <c r="H1628" s="33"/>
      <c r="I1628" s="12"/>
      <c r="J1628" s="67"/>
      <c r="K1628" s="43" t="str">
        <f>IFERROR(VLOOKUP(D1628,PG!$D$7:$N$1006,11,FALSE),"")</f>
        <v/>
      </c>
      <c r="L1628" s="42">
        <f t="shared" si="52"/>
        <v>0</v>
      </c>
      <c r="Q1628" s="2"/>
      <c r="R1628" s="2"/>
      <c r="S1628" s="2" t="str">
        <f>IF(PI_For!C1628="","",PI_For!C1628)</f>
        <v/>
      </c>
    </row>
    <row r="1629" spans="2:19" ht="35.1" customHeight="1" thickTop="1" thickBot="1">
      <c r="B1629" s="76" t="str">
        <f t="shared" si="51"/>
        <v/>
      </c>
      <c r="C1629" s="35"/>
      <c r="D1629" s="12"/>
      <c r="E1629" s="12"/>
      <c r="F1629" s="82"/>
      <c r="G1629" s="36"/>
      <c r="H1629" s="33"/>
      <c r="I1629" s="12"/>
      <c r="J1629" s="67"/>
      <c r="K1629" s="43" t="str">
        <f>IFERROR(VLOOKUP(D1629,PG!$D$7:$N$1006,11,FALSE),"")</f>
        <v/>
      </c>
      <c r="L1629" s="42">
        <f t="shared" si="52"/>
        <v>0</v>
      </c>
      <c r="Q1629" s="2"/>
      <c r="R1629" s="2"/>
      <c r="S1629" s="2" t="str">
        <f>IF(PI_For!C1629="","",PI_For!C1629)</f>
        <v/>
      </c>
    </row>
    <row r="1630" spans="2:19" ht="35.1" customHeight="1" thickTop="1" thickBot="1">
      <c r="B1630" s="76" t="str">
        <f t="shared" si="51"/>
        <v/>
      </c>
      <c r="C1630" s="35"/>
      <c r="D1630" s="12"/>
      <c r="E1630" s="12"/>
      <c r="F1630" s="82"/>
      <c r="G1630" s="36"/>
      <c r="H1630" s="33"/>
      <c r="I1630" s="12"/>
      <c r="J1630" s="67"/>
      <c r="K1630" s="43" t="str">
        <f>IFERROR(VLOOKUP(D1630,PG!$D$7:$N$1006,11,FALSE),"")</f>
        <v/>
      </c>
      <c r="L1630" s="42">
        <f t="shared" si="52"/>
        <v>0</v>
      </c>
      <c r="Q1630" s="2"/>
      <c r="R1630" s="2"/>
      <c r="S1630" s="2" t="str">
        <f>IF(PI_For!C1630="","",PI_For!C1630)</f>
        <v/>
      </c>
    </row>
    <row r="1631" spans="2:19" ht="35.1" customHeight="1" thickTop="1" thickBot="1">
      <c r="B1631" s="76" t="str">
        <f t="shared" si="51"/>
        <v/>
      </c>
      <c r="C1631" s="35"/>
      <c r="D1631" s="12"/>
      <c r="E1631" s="12"/>
      <c r="F1631" s="82"/>
      <c r="G1631" s="36"/>
      <c r="H1631" s="33"/>
      <c r="I1631" s="12"/>
      <c r="J1631" s="67"/>
      <c r="K1631" s="43" t="str">
        <f>IFERROR(VLOOKUP(D1631,PG!$D$7:$N$1006,11,FALSE),"")</f>
        <v/>
      </c>
      <c r="L1631" s="42">
        <f t="shared" si="52"/>
        <v>0</v>
      </c>
      <c r="Q1631" s="2"/>
      <c r="R1631" s="2"/>
      <c r="S1631" s="2" t="str">
        <f>IF(PI_For!C1631="","",PI_For!C1631)</f>
        <v/>
      </c>
    </row>
    <row r="1632" spans="2:19" ht="35.1" customHeight="1" thickTop="1" thickBot="1">
      <c r="B1632" s="76" t="str">
        <f t="shared" si="51"/>
        <v/>
      </c>
      <c r="C1632" s="35"/>
      <c r="D1632" s="12"/>
      <c r="E1632" s="12"/>
      <c r="F1632" s="82"/>
      <c r="G1632" s="36"/>
      <c r="H1632" s="33"/>
      <c r="I1632" s="12"/>
      <c r="J1632" s="67"/>
      <c r="K1632" s="43" t="str">
        <f>IFERROR(VLOOKUP(D1632,PG!$D$7:$N$1006,11,FALSE),"")</f>
        <v/>
      </c>
      <c r="L1632" s="42">
        <f t="shared" si="52"/>
        <v>0</v>
      </c>
      <c r="Q1632" s="2"/>
      <c r="R1632" s="2"/>
      <c r="S1632" s="2" t="str">
        <f>IF(PI_For!C1632="","",PI_For!C1632)</f>
        <v/>
      </c>
    </row>
    <row r="1633" spans="2:19" ht="35.1" customHeight="1" thickTop="1" thickBot="1">
      <c r="B1633" s="76" t="str">
        <f t="shared" si="51"/>
        <v/>
      </c>
      <c r="C1633" s="35"/>
      <c r="D1633" s="12"/>
      <c r="E1633" s="12"/>
      <c r="F1633" s="82"/>
      <c r="G1633" s="36"/>
      <c r="H1633" s="33"/>
      <c r="I1633" s="12"/>
      <c r="J1633" s="67"/>
      <c r="K1633" s="43" t="str">
        <f>IFERROR(VLOOKUP(D1633,PG!$D$7:$N$1006,11,FALSE),"")</f>
        <v/>
      </c>
      <c r="L1633" s="42">
        <f t="shared" si="52"/>
        <v>0</v>
      </c>
      <c r="Q1633" s="2"/>
      <c r="R1633" s="2"/>
      <c r="S1633" s="2" t="str">
        <f>IF(PI_For!C1633="","",PI_For!C1633)</f>
        <v/>
      </c>
    </row>
    <row r="1634" spans="2:19" ht="35.1" customHeight="1" thickTop="1" thickBot="1">
      <c r="B1634" s="76" t="str">
        <f t="shared" si="51"/>
        <v/>
      </c>
      <c r="C1634" s="35"/>
      <c r="D1634" s="12"/>
      <c r="E1634" s="12"/>
      <c r="F1634" s="82"/>
      <c r="G1634" s="36"/>
      <c r="H1634" s="33"/>
      <c r="I1634" s="12"/>
      <c r="J1634" s="67"/>
      <c r="K1634" s="43" t="str">
        <f>IFERROR(VLOOKUP(D1634,PG!$D$7:$N$1006,11,FALSE),"")</f>
        <v/>
      </c>
      <c r="L1634" s="42">
        <f t="shared" si="52"/>
        <v>0</v>
      </c>
      <c r="Q1634" s="2"/>
      <c r="R1634" s="2"/>
      <c r="S1634" s="2" t="str">
        <f>IF(PI_For!C1634="","",PI_For!C1634)</f>
        <v/>
      </c>
    </row>
    <row r="1635" spans="2:19" ht="35.1" customHeight="1" thickTop="1" thickBot="1">
      <c r="B1635" s="76" t="str">
        <f t="shared" si="51"/>
        <v/>
      </c>
      <c r="C1635" s="35"/>
      <c r="D1635" s="12"/>
      <c r="E1635" s="12"/>
      <c r="F1635" s="82"/>
      <c r="G1635" s="36"/>
      <c r="H1635" s="33"/>
      <c r="I1635" s="12"/>
      <c r="J1635" s="67"/>
      <c r="K1635" s="43" t="str">
        <f>IFERROR(VLOOKUP(D1635,PG!$D$7:$N$1006,11,FALSE),"")</f>
        <v/>
      </c>
      <c r="L1635" s="42">
        <f t="shared" si="52"/>
        <v>0</v>
      </c>
      <c r="Q1635" s="2"/>
      <c r="R1635" s="2"/>
      <c r="S1635" s="2" t="str">
        <f>IF(PI_For!C1635="","",PI_For!C1635)</f>
        <v/>
      </c>
    </row>
    <row r="1636" spans="2:19" ht="35.1" customHeight="1" thickTop="1" thickBot="1">
      <c r="B1636" s="76" t="str">
        <f t="shared" si="51"/>
        <v/>
      </c>
      <c r="C1636" s="35"/>
      <c r="D1636" s="12"/>
      <c r="E1636" s="12"/>
      <c r="F1636" s="82"/>
      <c r="G1636" s="36"/>
      <c r="H1636" s="33"/>
      <c r="I1636" s="12"/>
      <c r="J1636" s="67"/>
      <c r="K1636" s="43" t="str">
        <f>IFERROR(VLOOKUP(D1636,PG!$D$7:$N$1006,11,FALSE),"")</f>
        <v/>
      </c>
      <c r="L1636" s="42">
        <f t="shared" si="52"/>
        <v>0</v>
      </c>
      <c r="Q1636" s="2"/>
      <c r="R1636" s="2"/>
      <c r="S1636" s="2" t="str">
        <f>IF(PI_For!C1636="","",PI_For!C1636)</f>
        <v/>
      </c>
    </row>
    <row r="1637" spans="2:19" ht="35.1" customHeight="1" thickTop="1" thickBot="1">
      <c r="B1637" s="76" t="str">
        <f t="shared" si="51"/>
        <v/>
      </c>
      <c r="C1637" s="35"/>
      <c r="D1637" s="12"/>
      <c r="E1637" s="12"/>
      <c r="F1637" s="82"/>
      <c r="G1637" s="36"/>
      <c r="H1637" s="33"/>
      <c r="I1637" s="12"/>
      <c r="J1637" s="67"/>
      <c r="K1637" s="43" t="str">
        <f>IFERROR(VLOOKUP(D1637,PG!$D$7:$N$1006,11,FALSE),"")</f>
        <v/>
      </c>
      <c r="L1637" s="42">
        <f t="shared" si="52"/>
        <v>0</v>
      </c>
      <c r="Q1637" s="2"/>
      <c r="R1637" s="2"/>
      <c r="S1637" s="2" t="str">
        <f>IF(PI_For!C1637="","",PI_For!C1637)</f>
        <v/>
      </c>
    </row>
    <row r="1638" spans="2:19" ht="35.1" customHeight="1" thickTop="1" thickBot="1">
      <c r="B1638" s="76" t="str">
        <f t="shared" si="51"/>
        <v/>
      </c>
      <c r="C1638" s="35"/>
      <c r="D1638" s="12"/>
      <c r="E1638" s="12"/>
      <c r="F1638" s="82"/>
      <c r="G1638" s="36"/>
      <c r="H1638" s="33"/>
      <c r="I1638" s="12"/>
      <c r="J1638" s="67"/>
      <c r="K1638" s="43" t="str">
        <f>IFERROR(VLOOKUP(D1638,PG!$D$7:$N$1006,11,FALSE),"")</f>
        <v/>
      </c>
      <c r="L1638" s="42">
        <f t="shared" si="52"/>
        <v>0</v>
      </c>
      <c r="Q1638" s="2"/>
      <c r="R1638" s="2"/>
      <c r="S1638" s="2" t="str">
        <f>IF(PI_For!C1638="","",PI_For!C1638)</f>
        <v/>
      </c>
    </row>
    <row r="1639" spans="2:19" ht="35.1" customHeight="1" thickTop="1" thickBot="1">
      <c r="B1639" s="76" t="str">
        <f t="shared" si="51"/>
        <v/>
      </c>
      <c r="C1639" s="35"/>
      <c r="D1639" s="12"/>
      <c r="E1639" s="12"/>
      <c r="F1639" s="82"/>
      <c r="G1639" s="36"/>
      <c r="H1639" s="33"/>
      <c r="I1639" s="12"/>
      <c r="J1639" s="67"/>
      <c r="K1639" s="43" t="str">
        <f>IFERROR(VLOOKUP(D1639,PG!$D$7:$N$1006,11,FALSE),"")</f>
        <v/>
      </c>
      <c r="L1639" s="42">
        <f t="shared" si="52"/>
        <v>0</v>
      </c>
      <c r="Q1639" s="2"/>
      <c r="R1639" s="2"/>
      <c r="S1639" s="2" t="str">
        <f>IF(PI_For!C1639="","",PI_For!C1639)</f>
        <v/>
      </c>
    </row>
    <row r="1640" spans="2:19" ht="35.1" customHeight="1" thickTop="1" thickBot="1">
      <c r="B1640" s="76" t="str">
        <f t="shared" si="51"/>
        <v/>
      </c>
      <c r="C1640" s="35"/>
      <c r="D1640" s="12"/>
      <c r="E1640" s="12"/>
      <c r="F1640" s="82"/>
      <c r="G1640" s="36"/>
      <c r="H1640" s="33"/>
      <c r="I1640" s="12"/>
      <c r="J1640" s="67"/>
      <c r="K1640" s="43" t="str">
        <f>IFERROR(VLOOKUP(D1640,PG!$D$7:$N$1006,11,FALSE),"")</f>
        <v/>
      </c>
      <c r="L1640" s="42">
        <f t="shared" si="52"/>
        <v>0</v>
      </c>
      <c r="Q1640" s="2"/>
      <c r="R1640" s="2"/>
      <c r="S1640" s="2" t="str">
        <f>IF(PI_For!C1640="","",PI_For!C1640)</f>
        <v/>
      </c>
    </row>
    <row r="1641" spans="2:19" ht="35.1" customHeight="1" thickTop="1" thickBot="1">
      <c r="B1641" s="76" t="str">
        <f t="shared" si="51"/>
        <v/>
      </c>
      <c r="C1641" s="35"/>
      <c r="D1641" s="12"/>
      <c r="E1641" s="12"/>
      <c r="F1641" s="82"/>
      <c r="G1641" s="36"/>
      <c r="H1641" s="33"/>
      <c r="I1641" s="12"/>
      <c r="J1641" s="67"/>
      <c r="K1641" s="43" t="str">
        <f>IFERROR(VLOOKUP(D1641,PG!$D$7:$N$1006,11,FALSE),"")</f>
        <v/>
      </c>
      <c r="L1641" s="42">
        <f t="shared" si="52"/>
        <v>0</v>
      </c>
      <c r="Q1641" s="2"/>
      <c r="R1641" s="2"/>
      <c r="S1641" s="2" t="str">
        <f>IF(PI_For!C1641="","",PI_For!C1641)</f>
        <v/>
      </c>
    </row>
    <row r="1642" spans="2:19" ht="35.1" customHeight="1" thickTop="1" thickBot="1">
      <c r="B1642" s="76" t="str">
        <f t="shared" si="51"/>
        <v/>
      </c>
      <c r="C1642" s="35"/>
      <c r="D1642" s="12"/>
      <c r="E1642" s="12"/>
      <c r="F1642" s="82"/>
      <c r="G1642" s="36"/>
      <c r="H1642" s="33"/>
      <c r="I1642" s="12"/>
      <c r="J1642" s="67"/>
      <c r="K1642" s="43" t="str">
        <f>IFERROR(VLOOKUP(D1642,PG!$D$7:$N$1006,11,FALSE),"")</f>
        <v/>
      </c>
      <c r="L1642" s="42">
        <f t="shared" si="52"/>
        <v>0</v>
      </c>
      <c r="Q1642" s="2"/>
      <c r="R1642" s="2"/>
      <c r="S1642" s="2" t="str">
        <f>IF(PI_For!C1642="","",PI_For!C1642)</f>
        <v/>
      </c>
    </row>
    <row r="1643" spans="2:19" ht="35.1" customHeight="1" thickTop="1" thickBot="1">
      <c r="B1643" s="76" t="str">
        <f t="shared" si="51"/>
        <v/>
      </c>
      <c r="C1643" s="35"/>
      <c r="D1643" s="12"/>
      <c r="E1643" s="12"/>
      <c r="F1643" s="82"/>
      <c r="G1643" s="36"/>
      <c r="H1643" s="33"/>
      <c r="I1643" s="12"/>
      <c r="J1643" s="67"/>
      <c r="K1643" s="43" t="str">
        <f>IFERROR(VLOOKUP(D1643,PG!$D$7:$N$1006,11,FALSE),"")</f>
        <v/>
      </c>
      <c r="L1643" s="42">
        <f t="shared" si="52"/>
        <v>0</v>
      </c>
      <c r="Q1643" s="2"/>
      <c r="R1643" s="2"/>
      <c r="S1643" s="2" t="str">
        <f>IF(PI_For!C1643="","",PI_For!C1643)</f>
        <v/>
      </c>
    </row>
    <row r="1644" spans="2:19" ht="35.1" customHeight="1" thickTop="1" thickBot="1">
      <c r="B1644" s="76" t="str">
        <f t="shared" si="51"/>
        <v/>
      </c>
      <c r="C1644" s="35"/>
      <c r="D1644" s="12"/>
      <c r="E1644" s="12"/>
      <c r="F1644" s="82"/>
      <c r="G1644" s="36"/>
      <c r="H1644" s="33"/>
      <c r="I1644" s="12"/>
      <c r="J1644" s="67"/>
      <c r="K1644" s="43" t="str">
        <f>IFERROR(VLOOKUP(D1644,PG!$D$7:$N$1006,11,FALSE),"")</f>
        <v/>
      </c>
      <c r="L1644" s="42">
        <f t="shared" si="52"/>
        <v>0</v>
      </c>
      <c r="Q1644" s="2"/>
      <c r="R1644" s="2"/>
      <c r="S1644" s="2" t="str">
        <f>IF(PI_For!C1644="","",PI_For!C1644)</f>
        <v/>
      </c>
    </row>
    <row r="1645" spans="2:19" ht="35.1" customHeight="1" thickTop="1" thickBot="1">
      <c r="B1645" s="76" t="str">
        <f t="shared" si="51"/>
        <v/>
      </c>
      <c r="C1645" s="35"/>
      <c r="D1645" s="12"/>
      <c r="E1645" s="12"/>
      <c r="F1645" s="82"/>
      <c r="G1645" s="36"/>
      <c r="H1645" s="33"/>
      <c r="I1645" s="12"/>
      <c r="J1645" s="67"/>
      <c r="K1645" s="43" t="str">
        <f>IFERROR(VLOOKUP(D1645,PG!$D$7:$N$1006,11,FALSE),"")</f>
        <v/>
      </c>
      <c r="L1645" s="42">
        <f t="shared" si="52"/>
        <v>0</v>
      </c>
      <c r="Q1645" s="2"/>
      <c r="R1645" s="2"/>
      <c r="S1645" s="2" t="str">
        <f>IF(PI_For!C1645="","",PI_For!C1645)</f>
        <v/>
      </c>
    </row>
    <row r="1646" spans="2:19" ht="35.1" customHeight="1" thickTop="1" thickBot="1">
      <c r="B1646" s="76" t="str">
        <f t="shared" si="51"/>
        <v/>
      </c>
      <c r="C1646" s="35"/>
      <c r="D1646" s="12"/>
      <c r="E1646" s="12"/>
      <c r="F1646" s="82"/>
      <c r="G1646" s="36"/>
      <c r="H1646" s="33"/>
      <c r="I1646" s="12"/>
      <c r="J1646" s="67"/>
      <c r="K1646" s="43" t="str">
        <f>IFERROR(VLOOKUP(D1646,PG!$D$7:$N$1006,11,FALSE),"")</f>
        <v/>
      </c>
      <c r="L1646" s="42">
        <f t="shared" si="52"/>
        <v>0</v>
      </c>
      <c r="Q1646" s="2"/>
      <c r="R1646" s="2"/>
      <c r="S1646" s="2" t="str">
        <f>IF(PI_For!C1646="","",PI_For!C1646)</f>
        <v/>
      </c>
    </row>
    <row r="1647" spans="2:19" ht="35.1" customHeight="1" thickTop="1" thickBot="1">
      <c r="B1647" s="76" t="str">
        <f t="shared" si="51"/>
        <v/>
      </c>
      <c r="C1647" s="35"/>
      <c r="D1647" s="12"/>
      <c r="E1647" s="12"/>
      <c r="F1647" s="82"/>
      <c r="G1647" s="36"/>
      <c r="H1647" s="33"/>
      <c r="I1647" s="12"/>
      <c r="J1647" s="67"/>
      <c r="K1647" s="43" t="str">
        <f>IFERROR(VLOOKUP(D1647,PG!$D$7:$N$1006,11,FALSE),"")</f>
        <v/>
      </c>
      <c r="L1647" s="42">
        <f t="shared" si="52"/>
        <v>0</v>
      </c>
      <c r="Q1647" s="2"/>
      <c r="R1647" s="2"/>
      <c r="S1647" s="2" t="str">
        <f>IF(PI_For!C1647="","",PI_For!C1647)</f>
        <v/>
      </c>
    </row>
    <row r="1648" spans="2:19" ht="35.1" customHeight="1" thickTop="1" thickBot="1">
      <c r="B1648" s="76" t="str">
        <f t="shared" si="51"/>
        <v/>
      </c>
      <c r="C1648" s="35"/>
      <c r="D1648" s="12"/>
      <c r="E1648" s="12"/>
      <c r="F1648" s="82"/>
      <c r="G1648" s="36"/>
      <c r="H1648" s="33"/>
      <c r="I1648" s="12"/>
      <c r="J1648" s="67"/>
      <c r="K1648" s="43" t="str">
        <f>IFERROR(VLOOKUP(D1648,PG!$D$7:$N$1006,11,FALSE),"")</f>
        <v/>
      </c>
      <c r="L1648" s="42">
        <f t="shared" si="52"/>
        <v>0</v>
      </c>
      <c r="Q1648" s="2"/>
      <c r="R1648" s="2"/>
      <c r="S1648" s="2" t="str">
        <f>IF(PI_For!C1648="","",PI_For!C1648)</f>
        <v/>
      </c>
    </row>
    <row r="1649" spans="2:19" ht="35.1" customHeight="1" thickTop="1" thickBot="1">
      <c r="B1649" s="76" t="str">
        <f t="shared" si="51"/>
        <v/>
      </c>
      <c r="C1649" s="35"/>
      <c r="D1649" s="12"/>
      <c r="E1649" s="12"/>
      <c r="F1649" s="82"/>
      <c r="G1649" s="36"/>
      <c r="H1649" s="33"/>
      <c r="I1649" s="12"/>
      <c r="J1649" s="67"/>
      <c r="K1649" s="43" t="str">
        <f>IFERROR(VLOOKUP(D1649,PG!$D$7:$N$1006,11,FALSE),"")</f>
        <v/>
      </c>
      <c r="L1649" s="42">
        <f t="shared" si="52"/>
        <v>0</v>
      </c>
      <c r="Q1649" s="2"/>
      <c r="R1649" s="2"/>
      <c r="S1649" s="2" t="str">
        <f>IF(PI_For!C1649="","",PI_For!C1649)</f>
        <v/>
      </c>
    </row>
    <row r="1650" spans="2:19" ht="35.1" customHeight="1" thickTop="1" thickBot="1">
      <c r="B1650" s="76" t="str">
        <f t="shared" si="51"/>
        <v/>
      </c>
      <c r="C1650" s="35"/>
      <c r="D1650" s="12"/>
      <c r="E1650" s="12"/>
      <c r="F1650" s="82"/>
      <c r="G1650" s="36"/>
      <c r="H1650" s="33"/>
      <c r="I1650" s="12"/>
      <c r="J1650" s="67"/>
      <c r="K1650" s="43" t="str">
        <f>IFERROR(VLOOKUP(D1650,PG!$D$7:$N$1006,11,FALSE),"")</f>
        <v/>
      </c>
      <c r="L1650" s="42">
        <f t="shared" si="52"/>
        <v>0</v>
      </c>
      <c r="Q1650" s="2"/>
      <c r="R1650" s="2"/>
      <c r="S1650" s="2" t="str">
        <f>IF(PI_For!C1650="","",PI_For!C1650)</f>
        <v/>
      </c>
    </row>
    <row r="1651" spans="2:19" ht="35.1" customHeight="1" thickTop="1" thickBot="1">
      <c r="B1651" s="76" t="str">
        <f t="shared" si="51"/>
        <v/>
      </c>
      <c r="C1651" s="35"/>
      <c r="D1651" s="12"/>
      <c r="E1651" s="12"/>
      <c r="F1651" s="82"/>
      <c r="G1651" s="36"/>
      <c r="H1651" s="33"/>
      <c r="I1651" s="12"/>
      <c r="J1651" s="67"/>
      <c r="K1651" s="43" t="str">
        <f>IFERROR(VLOOKUP(D1651,PG!$D$7:$N$1006,11,FALSE),"")</f>
        <v/>
      </c>
      <c r="L1651" s="42">
        <f t="shared" si="52"/>
        <v>0</v>
      </c>
      <c r="Q1651" s="2"/>
      <c r="R1651" s="2"/>
      <c r="S1651" s="2" t="str">
        <f>IF(PI_For!C1651="","",PI_For!C1651)</f>
        <v/>
      </c>
    </row>
    <row r="1652" spans="2:19" ht="35.1" customHeight="1" thickTop="1" thickBot="1">
      <c r="B1652" s="76" t="str">
        <f t="shared" si="51"/>
        <v/>
      </c>
      <c r="C1652" s="35"/>
      <c r="D1652" s="12"/>
      <c r="E1652" s="12"/>
      <c r="F1652" s="82"/>
      <c r="G1652" s="36"/>
      <c r="H1652" s="33"/>
      <c r="I1652" s="12"/>
      <c r="J1652" s="67"/>
      <c r="K1652" s="43" t="str">
        <f>IFERROR(VLOOKUP(D1652,PG!$D$7:$N$1006,11,FALSE),"")</f>
        <v/>
      </c>
      <c r="L1652" s="42">
        <f t="shared" si="52"/>
        <v>0</v>
      </c>
      <c r="Q1652" s="2"/>
      <c r="R1652" s="2"/>
      <c r="S1652" s="2" t="str">
        <f>IF(PI_For!C1652="","",PI_For!C1652)</f>
        <v/>
      </c>
    </row>
    <row r="1653" spans="2:19" ht="35.1" customHeight="1" thickTop="1" thickBot="1">
      <c r="B1653" s="76" t="str">
        <f t="shared" si="51"/>
        <v/>
      </c>
      <c r="C1653" s="35"/>
      <c r="D1653" s="12"/>
      <c r="E1653" s="12"/>
      <c r="F1653" s="82"/>
      <c r="G1653" s="36"/>
      <c r="H1653" s="33"/>
      <c r="I1653" s="12"/>
      <c r="J1653" s="67"/>
      <c r="K1653" s="43" t="str">
        <f>IFERROR(VLOOKUP(D1653,PG!$D$7:$N$1006,11,FALSE),"")</f>
        <v/>
      </c>
      <c r="L1653" s="42">
        <f t="shared" si="52"/>
        <v>0</v>
      </c>
      <c r="Q1653" s="2"/>
      <c r="R1653" s="2"/>
      <c r="S1653" s="2" t="str">
        <f>IF(PI_For!C1653="","",PI_For!C1653)</f>
        <v/>
      </c>
    </row>
    <row r="1654" spans="2:19" ht="35.1" customHeight="1" thickTop="1" thickBot="1">
      <c r="B1654" s="76" t="str">
        <f t="shared" si="51"/>
        <v/>
      </c>
      <c r="C1654" s="35"/>
      <c r="D1654" s="12"/>
      <c r="E1654" s="12"/>
      <c r="F1654" s="82"/>
      <c r="G1654" s="36"/>
      <c r="H1654" s="33"/>
      <c r="I1654" s="12"/>
      <c r="J1654" s="67"/>
      <c r="K1654" s="43" t="str">
        <f>IFERROR(VLOOKUP(D1654,PG!$D$7:$N$1006,11,FALSE),"")</f>
        <v/>
      </c>
      <c r="L1654" s="42">
        <f t="shared" si="52"/>
        <v>0</v>
      </c>
      <c r="Q1654" s="2"/>
      <c r="R1654" s="2"/>
      <c r="S1654" s="2" t="str">
        <f>IF(PI_For!C1654="","",PI_For!C1654)</f>
        <v/>
      </c>
    </row>
    <row r="1655" spans="2:19" ht="35.1" customHeight="1" thickTop="1" thickBot="1">
      <c r="B1655" s="76" t="str">
        <f t="shared" si="51"/>
        <v/>
      </c>
      <c r="C1655" s="35"/>
      <c r="D1655" s="12"/>
      <c r="E1655" s="12"/>
      <c r="F1655" s="82"/>
      <c r="G1655" s="36"/>
      <c r="H1655" s="33"/>
      <c r="I1655" s="12"/>
      <c r="J1655" s="67"/>
      <c r="K1655" s="43" t="str">
        <f>IFERROR(VLOOKUP(D1655,PG!$D$7:$N$1006,11,FALSE),"")</f>
        <v/>
      </c>
      <c r="L1655" s="42">
        <f t="shared" si="52"/>
        <v>0</v>
      </c>
      <c r="Q1655" s="2"/>
      <c r="R1655" s="2"/>
      <c r="S1655" s="2" t="str">
        <f>IF(PI_For!C1655="","",PI_For!C1655)</f>
        <v/>
      </c>
    </row>
    <row r="1656" spans="2:19" ht="35.1" customHeight="1" thickTop="1" thickBot="1">
      <c r="B1656" s="76" t="str">
        <f t="shared" si="51"/>
        <v/>
      </c>
      <c r="C1656" s="35"/>
      <c r="D1656" s="12"/>
      <c r="E1656" s="12"/>
      <c r="F1656" s="82"/>
      <c r="G1656" s="36"/>
      <c r="H1656" s="33"/>
      <c r="I1656" s="12"/>
      <c r="J1656" s="67"/>
      <c r="K1656" s="43" t="str">
        <f>IFERROR(VLOOKUP(D1656,PG!$D$7:$N$1006,11,FALSE),"")</f>
        <v/>
      </c>
      <c r="L1656" s="42">
        <f t="shared" si="52"/>
        <v>0</v>
      </c>
      <c r="Q1656" s="2"/>
      <c r="R1656" s="2"/>
      <c r="S1656" s="2" t="str">
        <f>IF(PI_For!C1656="","",PI_For!C1656)</f>
        <v/>
      </c>
    </row>
    <row r="1657" spans="2:19" ht="35.1" customHeight="1" thickTop="1" thickBot="1">
      <c r="B1657" s="76" t="str">
        <f t="shared" si="51"/>
        <v/>
      </c>
      <c r="C1657" s="35"/>
      <c r="D1657" s="12"/>
      <c r="E1657" s="12"/>
      <c r="F1657" s="82"/>
      <c r="G1657" s="36"/>
      <c r="H1657" s="33"/>
      <c r="I1657" s="12"/>
      <c r="J1657" s="67"/>
      <c r="K1657" s="43" t="str">
        <f>IFERROR(VLOOKUP(D1657,PG!$D$7:$N$1006,11,FALSE),"")</f>
        <v/>
      </c>
      <c r="L1657" s="42">
        <f t="shared" si="52"/>
        <v>0</v>
      </c>
      <c r="Q1657" s="2"/>
      <c r="R1657" s="2"/>
      <c r="S1657" s="2" t="str">
        <f>IF(PI_For!C1657="","",PI_For!C1657)</f>
        <v/>
      </c>
    </row>
    <row r="1658" spans="2:19" ht="35.1" customHeight="1" thickTop="1" thickBot="1">
      <c r="B1658" s="76" t="str">
        <f t="shared" si="51"/>
        <v/>
      </c>
      <c r="C1658" s="35"/>
      <c r="D1658" s="12"/>
      <c r="E1658" s="12"/>
      <c r="F1658" s="82"/>
      <c r="G1658" s="36"/>
      <c r="H1658" s="33"/>
      <c r="I1658" s="12"/>
      <c r="J1658" s="67"/>
      <c r="K1658" s="43" t="str">
        <f>IFERROR(VLOOKUP(D1658,PG!$D$7:$N$1006,11,FALSE),"")</f>
        <v/>
      </c>
      <c r="L1658" s="42">
        <f t="shared" si="52"/>
        <v>0</v>
      </c>
      <c r="Q1658" s="2"/>
      <c r="R1658" s="2"/>
      <c r="S1658" s="2" t="str">
        <f>IF(PI_For!C1658="","",PI_For!C1658)</f>
        <v/>
      </c>
    </row>
    <row r="1659" spans="2:19" ht="35.1" customHeight="1" thickTop="1" thickBot="1">
      <c r="B1659" s="76" t="str">
        <f t="shared" si="51"/>
        <v/>
      </c>
      <c r="C1659" s="35"/>
      <c r="D1659" s="12"/>
      <c r="E1659" s="12"/>
      <c r="F1659" s="82"/>
      <c r="G1659" s="36"/>
      <c r="H1659" s="33"/>
      <c r="I1659" s="12"/>
      <c r="J1659" s="67"/>
      <c r="K1659" s="43" t="str">
        <f>IFERROR(VLOOKUP(D1659,PG!$D$7:$N$1006,11,FALSE),"")</f>
        <v/>
      </c>
      <c r="L1659" s="42">
        <f t="shared" si="52"/>
        <v>0</v>
      </c>
      <c r="Q1659" s="2"/>
      <c r="R1659" s="2"/>
      <c r="S1659" s="2" t="str">
        <f>IF(PI_For!C1659="","",PI_For!C1659)</f>
        <v/>
      </c>
    </row>
    <row r="1660" spans="2:19" ht="35.1" customHeight="1" thickTop="1" thickBot="1">
      <c r="B1660" s="76" t="str">
        <f t="shared" si="51"/>
        <v/>
      </c>
      <c r="C1660" s="35"/>
      <c r="D1660" s="12"/>
      <c r="E1660" s="12"/>
      <c r="F1660" s="82"/>
      <c r="G1660" s="36"/>
      <c r="H1660" s="33"/>
      <c r="I1660" s="12"/>
      <c r="J1660" s="67"/>
      <c r="K1660" s="43" t="str">
        <f>IFERROR(VLOOKUP(D1660,PG!$D$7:$N$1006,11,FALSE),"")</f>
        <v/>
      </c>
      <c r="L1660" s="42">
        <f t="shared" si="52"/>
        <v>0</v>
      </c>
      <c r="Q1660" s="2"/>
      <c r="R1660" s="2"/>
      <c r="S1660" s="2" t="str">
        <f>IF(PI_For!C1660="","",PI_For!C1660)</f>
        <v/>
      </c>
    </row>
    <row r="1661" spans="2:19" ht="35.1" customHeight="1" thickTop="1" thickBot="1">
      <c r="B1661" s="76" t="str">
        <f t="shared" si="51"/>
        <v/>
      </c>
      <c r="C1661" s="35"/>
      <c r="D1661" s="12"/>
      <c r="E1661" s="12"/>
      <c r="F1661" s="82"/>
      <c r="G1661" s="36"/>
      <c r="H1661" s="33"/>
      <c r="I1661" s="12"/>
      <c r="J1661" s="67"/>
      <c r="K1661" s="43" t="str">
        <f>IFERROR(VLOOKUP(D1661,PG!$D$7:$N$1006,11,FALSE),"")</f>
        <v/>
      </c>
      <c r="L1661" s="42">
        <f t="shared" si="52"/>
        <v>0</v>
      </c>
      <c r="Q1661" s="2"/>
      <c r="R1661" s="2"/>
      <c r="S1661" s="2" t="str">
        <f>IF(PI_For!C1661="","",PI_For!C1661)</f>
        <v/>
      </c>
    </row>
    <row r="1662" spans="2:19" ht="35.1" customHeight="1" thickTop="1" thickBot="1">
      <c r="B1662" s="76" t="str">
        <f t="shared" si="51"/>
        <v/>
      </c>
      <c r="C1662" s="35"/>
      <c r="D1662" s="12"/>
      <c r="E1662" s="12"/>
      <c r="F1662" s="82"/>
      <c r="G1662" s="36"/>
      <c r="H1662" s="33"/>
      <c r="I1662" s="12"/>
      <c r="J1662" s="67"/>
      <c r="K1662" s="43" t="str">
        <f>IFERROR(VLOOKUP(D1662,PG!$D$7:$N$1006,11,FALSE),"")</f>
        <v/>
      </c>
      <c r="L1662" s="42">
        <f t="shared" si="52"/>
        <v>0</v>
      </c>
      <c r="Q1662" s="2"/>
      <c r="R1662" s="2"/>
      <c r="S1662" s="2" t="str">
        <f>IF(PI_For!C1662="","",PI_For!C1662)</f>
        <v/>
      </c>
    </row>
    <row r="1663" spans="2:19" ht="35.1" customHeight="1" thickTop="1" thickBot="1">
      <c r="B1663" s="76" t="str">
        <f t="shared" si="51"/>
        <v/>
      </c>
      <c r="C1663" s="35"/>
      <c r="D1663" s="12"/>
      <c r="E1663" s="12"/>
      <c r="F1663" s="82"/>
      <c r="G1663" s="36"/>
      <c r="H1663" s="33"/>
      <c r="I1663" s="12"/>
      <c r="J1663" s="67"/>
      <c r="K1663" s="43" t="str">
        <f>IFERROR(VLOOKUP(D1663,PG!$D$7:$N$1006,11,FALSE),"")</f>
        <v/>
      </c>
      <c r="L1663" s="42">
        <f t="shared" si="52"/>
        <v>0</v>
      </c>
      <c r="Q1663" s="2"/>
      <c r="R1663" s="2"/>
      <c r="S1663" s="2" t="str">
        <f>IF(PI_For!C1663="","",PI_For!C1663)</f>
        <v/>
      </c>
    </row>
    <row r="1664" spans="2:19" ht="35.1" customHeight="1" thickTop="1" thickBot="1">
      <c r="B1664" s="76" t="str">
        <f t="shared" si="51"/>
        <v/>
      </c>
      <c r="C1664" s="35"/>
      <c r="D1664" s="12"/>
      <c r="E1664" s="12"/>
      <c r="F1664" s="82"/>
      <c r="G1664" s="36"/>
      <c r="H1664" s="33"/>
      <c r="I1664" s="12"/>
      <c r="J1664" s="67"/>
      <c r="K1664" s="43" t="str">
        <f>IFERROR(VLOOKUP(D1664,PG!$D$7:$N$1006,11,FALSE),"")</f>
        <v/>
      </c>
      <c r="L1664" s="42">
        <f t="shared" si="52"/>
        <v>0</v>
      </c>
      <c r="Q1664" s="2"/>
      <c r="R1664" s="2"/>
      <c r="S1664" s="2" t="str">
        <f>IF(PI_For!C1664="","",PI_For!C1664)</f>
        <v/>
      </c>
    </row>
    <row r="1665" spans="2:19" ht="35.1" customHeight="1" thickTop="1" thickBot="1">
      <c r="B1665" s="76" t="str">
        <f t="shared" si="51"/>
        <v/>
      </c>
      <c r="C1665" s="35"/>
      <c r="D1665" s="12"/>
      <c r="E1665" s="12"/>
      <c r="F1665" s="82"/>
      <c r="G1665" s="36"/>
      <c r="H1665" s="33"/>
      <c r="I1665" s="12"/>
      <c r="J1665" s="67"/>
      <c r="K1665" s="43" t="str">
        <f>IFERROR(VLOOKUP(D1665,PG!$D$7:$N$1006,11,FALSE),"")</f>
        <v/>
      </c>
      <c r="L1665" s="42">
        <f t="shared" si="52"/>
        <v>0</v>
      </c>
      <c r="Q1665" s="2"/>
      <c r="R1665" s="2"/>
      <c r="S1665" s="2" t="str">
        <f>IF(PI_For!C1665="","",PI_For!C1665)</f>
        <v/>
      </c>
    </row>
    <row r="1666" spans="2:19" ht="35.1" customHeight="1" thickTop="1" thickBot="1">
      <c r="B1666" s="76" t="str">
        <f t="shared" si="51"/>
        <v/>
      </c>
      <c r="C1666" s="35"/>
      <c r="D1666" s="12"/>
      <c r="E1666" s="12"/>
      <c r="F1666" s="82"/>
      <c r="G1666" s="36"/>
      <c r="H1666" s="33"/>
      <c r="I1666" s="12"/>
      <c r="J1666" s="67"/>
      <c r="K1666" s="43" t="str">
        <f>IFERROR(VLOOKUP(D1666,PG!$D$7:$N$1006,11,FALSE),"")</f>
        <v/>
      </c>
      <c r="L1666" s="42">
        <f t="shared" si="52"/>
        <v>0</v>
      </c>
      <c r="Q1666" s="2"/>
      <c r="R1666" s="2"/>
      <c r="S1666" s="2" t="str">
        <f>IF(PI_For!C1666="","",PI_For!C1666)</f>
        <v/>
      </c>
    </row>
    <row r="1667" spans="2:19" ht="35.1" customHeight="1" thickTop="1" thickBot="1">
      <c r="B1667" s="76" t="str">
        <f t="shared" si="51"/>
        <v/>
      </c>
      <c r="C1667" s="35"/>
      <c r="D1667" s="12"/>
      <c r="E1667" s="12"/>
      <c r="F1667" s="82"/>
      <c r="G1667" s="36"/>
      <c r="H1667" s="33"/>
      <c r="I1667" s="12"/>
      <c r="J1667" s="67"/>
      <c r="K1667" s="43" t="str">
        <f>IFERROR(VLOOKUP(D1667,PG!$D$7:$N$1006,11,FALSE),"")</f>
        <v/>
      </c>
      <c r="L1667" s="42">
        <f t="shared" si="52"/>
        <v>0</v>
      </c>
      <c r="Q1667" s="2"/>
      <c r="R1667" s="2"/>
      <c r="S1667" s="2" t="str">
        <f>IF(PI_For!C1667="","",PI_For!C1667)</f>
        <v/>
      </c>
    </row>
    <row r="1668" spans="2:19" ht="35.1" customHeight="1" thickTop="1" thickBot="1">
      <c r="B1668" s="76" t="str">
        <f t="shared" si="51"/>
        <v/>
      </c>
      <c r="C1668" s="35"/>
      <c r="D1668" s="12"/>
      <c r="E1668" s="12"/>
      <c r="F1668" s="82"/>
      <c r="G1668" s="36"/>
      <c r="H1668" s="33"/>
      <c r="I1668" s="12"/>
      <c r="J1668" s="67"/>
      <c r="K1668" s="43" t="str">
        <f>IFERROR(VLOOKUP(D1668,PG!$D$7:$N$1006,11,FALSE),"")</f>
        <v/>
      </c>
      <c r="L1668" s="42">
        <f t="shared" si="52"/>
        <v>0</v>
      </c>
      <c r="Q1668" s="2"/>
      <c r="R1668" s="2"/>
      <c r="S1668" s="2" t="str">
        <f>IF(PI_For!C1668="","",PI_For!C1668)</f>
        <v/>
      </c>
    </row>
    <row r="1669" spans="2:19" ht="35.1" customHeight="1" thickTop="1" thickBot="1">
      <c r="B1669" s="76" t="str">
        <f t="shared" si="51"/>
        <v/>
      </c>
      <c r="C1669" s="35"/>
      <c r="D1669" s="12"/>
      <c r="E1669" s="12"/>
      <c r="F1669" s="82"/>
      <c r="G1669" s="36"/>
      <c r="H1669" s="33"/>
      <c r="I1669" s="12"/>
      <c r="J1669" s="67"/>
      <c r="K1669" s="43" t="str">
        <f>IFERROR(VLOOKUP(D1669,PG!$D$7:$N$1006,11,FALSE),"")</f>
        <v/>
      </c>
      <c r="L1669" s="42">
        <f t="shared" si="52"/>
        <v>0</v>
      </c>
      <c r="Q1669" s="2"/>
      <c r="R1669" s="2"/>
      <c r="S1669" s="2" t="str">
        <f>IF(PI_For!C1669="","",PI_For!C1669)</f>
        <v/>
      </c>
    </row>
    <row r="1670" spans="2:19" ht="35.1" customHeight="1" thickTop="1" thickBot="1">
      <c r="B1670" s="76" t="str">
        <f t="shared" si="51"/>
        <v/>
      </c>
      <c r="C1670" s="35"/>
      <c r="D1670" s="12"/>
      <c r="E1670" s="12"/>
      <c r="F1670" s="82"/>
      <c r="G1670" s="36"/>
      <c r="H1670" s="33"/>
      <c r="I1670" s="12"/>
      <c r="J1670" s="67"/>
      <c r="K1670" s="43" t="str">
        <f>IFERROR(VLOOKUP(D1670,PG!$D$7:$N$1006,11,FALSE),"")</f>
        <v/>
      </c>
      <c r="L1670" s="42">
        <f t="shared" si="52"/>
        <v>0</v>
      </c>
      <c r="Q1670" s="2"/>
      <c r="R1670" s="2"/>
      <c r="S1670" s="2" t="str">
        <f>IF(PI_For!C1670="","",PI_For!C1670)</f>
        <v/>
      </c>
    </row>
    <row r="1671" spans="2:19" ht="35.1" customHeight="1" thickTop="1" thickBot="1">
      <c r="B1671" s="76" t="str">
        <f t="shared" si="51"/>
        <v/>
      </c>
      <c r="C1671" s="35"/>
      <c r="D1671" s="12"/>
      <c r="E1671" s="12"/>
      <c r="F1671" s="82"/>
      <c r="G1671" s="36"/>
      <c r="H1671" s="33"/>
      <c r="I1671" s="12"/>
      <c r="J1671" s="67"/>
      <c r="K1671" s="43" t="str">
        <f>IFERROR(VLOOKUP(D1671,PG!$D$7:$N$1006,11,FALSE),"")</f>
        <v/>
      </c>
      <c r="L1671" s="42">
        <f t="shared" si="52"/>
        <v>0</v>
      </c>
      <c r="Q1671" s="2"/>
      <c r="R1671" s="2"/>
      <c r="S1671" s="2" t="str">
        <f>IF(PI_For!C1671="","",PI_For!C1671)</f>
        <v/>
      </c>
    </row>
    <row r="1672" spans="2:19" ht="35.1" customHeight="1" thickTop="1" thickBot="1">
      <c r="B1672" s="76" t="str">
        <f t="shared" ref="B1672:B1735" si="53">IF(C1672="","",MONTH(C1672))</f>
        <v/>
      </c>
      <c r="C1672" s="35"/>
      <c r="D1672" s="12"/>
      <c r="E1672" s="12"/>
      <c r="F1672" s="82"/>
      <c r="G1672" s="36"/>
      <c r="H1672" s="33"/>
      <c r="I1672" s="12"/>
      <c r="J1672" s="67"/>
      <c r="K1672" s="43" t="str">
        <f>IFERROR(VLOOKUP(D1672,PG!$D$7:$N$1006,11,FALSE),"")</f>
        <v/>
      </c>
      <c r="L1672" s="42">
        <f t="shared" si="52"/>
        <v>0</v>
      </c>
      <c r="Q1672" s="2"/>
      <c r="R1672" s="2"/>
      <c r="S1672" s="2" t="str">
        <f>IF(PI_For!C1672="","",PI_For!C1672)</f>
        <v/>
      </c>
    </row>
    <row r="1673" spans="2:19" ht="35.1" customHeight="1" thickTop="1" thickBot="1">
      <c r="B1673" s="76" t="str">
        <f t="shared" si="53"/>
        <v/>
      </c>
      <c r="C1673" s="35"/>
      <c r="D1673" s="12"/>
      <c r="E1673" s="12"/>
      <c r="F1673" s="82"/>
      <c r="G1673" s="36"/>
      <c r="H1673" s="33"/>
      <c r="I1673" s="12"/>
      <c r="J1673" s="67"/>
      <c r="K1673" s="43" t="str">
        <f>IFERROR(VLOOKUP(D1673,PG!$D$7:$N$1006,11,FALSE),"")</f>
        <v/>
      </c>
      <c r="L1673" s="42">
        <f t="shared" si="52"/>
        <v>0</v>
      </c>
      <c r="Q1673" s="2"/>
      <c r="R1673" s="2"/>
      <c r="S1673" s="2" t="str">
        <f>IF(PI_For!C1673="","",PI_For!C1673)</f>
        <v/>
      </c>
    </row>
    <row r="1674" spans="2:19" ht="35.1" customHeight="1" thickTop="1" thickBot="1">
      <c r="B1674" s="76" t="str">
        <f t="shared" si="53"/>
        <v/>
      </c>
      <c r="C1674" s="35"/>
      <c r="D1674" s="12"/>
      <c r="E1674" s="12"/>
      <c r="F1674" s="82"/>
      <c r="G1674" s="36"/>
      <c r="H1674" s="33"/>
      <c r="I1674" s="12"/>
      <c r="J1674" s="67"/>
      <c r="K1674" s="43" t="str">
        <f>IFERROR(VLOOKUP(D1674,PG!$D$7:$N$1006,11,FALSE),"")</f>
        <v/>
      </c>
      <c r="L1674" s="42">
        <f t="shared" si="52"/>
        <v>0</v>
      </c>
      <c r="Q1674" s="2"/>
      <c r="R1674" s="2"/>
      <c r="S1674" s="2" t="str">
        <f>IF(PI_For!C1674="","",PI_For!C1674)</f>
        <v/>
      </c>
    </row>
    <row r="1675" spans="2:19" ht="35.1" customHeight="1" thickTop="1" thickBot="1">
      <c r="B1675" s="76" t="str">
        <f t="shared" si="53"/>
        <v/>
      </c>
      <c r="C1675" s="35"/>
      <c r="D1675" s="12"/>
      <c r="E1675" s="12"/>
      <c r="F1675" s="82"/>
      <c r="G1675" s="36"/>
      <c r="H1675" s="33"/>
      <c r="I1675" s="12"/>
      <c r="J1675" s="67"/>
      <c r="K1675" s="43" t="str">
        <f>IFERROR(VLOOKUP(D1675,PG!$D$7:$N$1006,11,FALSE),"")</f>
        <v/>
      </c>
      <c r="L1675" s="42">
        <f t="shared" si="52"/>
        <v>0</v>
      </c>
      <c r="Q1675" s="2"/>
      <c r="R1675" s="2"/>
      <c r="S1675" s="2" t="str">
        <f>IF(PI_For!C1675="","",PI_For!C1675)</f>
        <v/>
      </c>
    </row>
    <row r="1676" spans="2:19" ht="35.1" customHeight="1" thickTop="1" thickBot="1">
      <c r="B1676" s="76" t="str">
        <f t="shared" si="53"/>
        <v/>
      </c>
      <c r="C1676" s="35"/>
      <c r="D1676" s="12"/>
      <c r="E1676" s="12"/>
      <c r="F1676" s="82"/>
      <c r="G1676" s="36"/>
      <c r="H1676" s="33"/>
      <c r="I1676" s="12"/>
      <c r="J1676" s="67"/>
      <c r="K1676" s="43" t="str">
        <f>IFERROR(VLOOKUP(D1676,PG!$D$7:$N$1006,11,FALSE),"")</f>
        <v/>
      </c>
      <c r="L1676" s="42">
        <f t="shared" si="52"/>
        <v>0</v>
      </c>
      <c r="Q1676" s="2"/>
      <c r="R1676" s="2"/>
      <c r="S1676" s="2" t="str">
        <f>IF(PI_For!C1676="","",PI_For!C1676)</f>
        <v/>
      </c>
    </row>
    <row r="1677" spans="2:19" ht="35.1" customHeight="1" thickTop="1" thickBot="1">
      <c r="B1677" s="76" t="str">
        <f t="shared" si="53"/>
        <v/>
      </c>
      <c r="C1677" s="35"/>
      <c r="D1677" s="12"/>
      <c r="E1677" s="12"/>
      <c r="F1677" s="82"/>
      <c r="G1677" s="36"/>
      <c r="H1677" s="33"/>
      <c r="I1677" s="12"/>
      <c r="J1677" s="67"/>
      <c r="K1677" s="43" t="str">
        <f>IFERROR(VLOOKUP(D1677,PG!$D$7:$N$1006,11,FALSE),"")</f>
        <v/>
      </c>
      <c r="L1677" s="42">
        <f t="shared" si="52"/>
        <v>0</v>
      </c>
      <c r="Q1677" s="2"/>
      <c r="R1677" s="2"/>
      <c r="S1677" s="2" t="str">
        <f>IF(PI_For!C1677="","",PI_For!C1677)</f>
        <v/>
      </c>
    </row>
    <row r="1678" spans="2:19" ht="35.1" customHeight="1" thickTop="1" thickBot="1">
      <c r="B1678" s="76" t="str">
        <f t="shared" si="53"/>
        <v/>
      </c>
      <c r="C1678" s="35"/>
      <c r="D1678" s="12"/>
      <c r="E1678" s="12"/>
      <c r="F1678" s="82"/>
      <c r="G1678" s="36"/>
      <c r="H1678" s="33"/>
      <c r="I1678" s="12"/>
      <c r="J1678" s="67"/>
      <c r="K1678" s="43" t="str">
        <f>IFERROR(VLOOKUP(D1678,PG!$D$7:$N$1006,11,FALSE),"")</f>
        <v/>
      </c>
      <c r="L1678" s="42">
        <f t="shared" si="52"/>
        <v>0</v>
      </c>
      <c r="Q1678" s="2"/>
      <c r="R1678" s="2"/>
      <c r="S1678" s="2" t="str">
        <f>IF(PI_For!C1678="","",PI_For!C1678)</f>
        <v/>
      </c>
    </row>
    <row r="1679" spans="2:19" ht="35.1" customHeight="1" thickTop="1" thickBot="1">
      <c r="B1679" s="76" t="str">
        <f t="shared" si="53"/>
        <v/>
      </c>
      <c r="C1679" s="35"/>
      <c r="D1679" s="12"/>
      <c r="E1679" s="12"/>
      <c r="F1679" s="82"/>
      <c r="G1679" s="36"/>
      <c r="H1679" s="33"/>
      <c r="I1679" s="12"/>
      <c r="J1679" s="67"/>
      <c r="K1679" s="43" t="str">
        <f>IFERROR(VLOOKUP(D1679,PG!$D$7:$N$1006,11,FALSE),"")</f>
        <v/>
      </c>
      <c r="L1679" s="42">
        <f t="shared" si="52"/>
        <v>0</v>
      </c>
      <c r="Q1679" s="2"/>
      <c r="R1679" s="2"/>
      <c r="S1679" s="2" t="str">
        <f>IF(PI_For!C1679="","",PI_For!C1679)</f>
        <v/>
      </c>
    </row>
    <row r="1680" spans="2:19" ht="35.1" customHeight="1" thickTop="1" thickBot="1">
      <c r="B1680" s="76" t="str">
        <f t="shared" si="53"/>
        <v/>
      </c>
      <c r="C1680" s="35"/>
      <c r="D1680" s="12"/>
      <c r="E1680" s="12"/>
      <c r="F1680" s="82"/>
      <c r="G1680" s="36"/>
      <c r="H1680" s="33"/>
      <c r="I1680" s="12"/>
      <c r="J1680" s="67"/>
      <c r="K1680" s="43" t="str">
        <f>IFERROR(VLOOKUP(D1680,PG!$D$7:$N$1006,11,FALSE),"")</f>
        <v/>
      </c>
      <c r="L1680" s="42">
        <f t="shared" si="52"/>
        <v>0</v>
      </c>
      <c r="Q1680" s="2"/>
      <c r="R1680" s="2"/>
      <c r="S1680" s="2" t="str">
        <f>IF(PI_For!C1680="","",PI_For!C1680)</f>
        <v/>
      </c>
    </row>
    <row r="1681" spans="2:19" ht="35.1" customHeight="1" thickTop="1" thickBot="1">
      <c r="B1681" s="76" t="str">
        <f t="shared" si="53"/>
        <v/>
      </c>
      <c r="C1681" s="35"/>
      <c r="D1681" s="12"/>
      <c r="E1681" s="12"/>
      <c r="F1681" s="82"/>
      <c r="G1681" s="36"/>
      <c r="H1681" s="33"/>
      <c r="I1681" s="12"/>
      <c r="J1681" s="67"/>
      <c r="K1681" s="43" t="str">
        <f>IFERROR(VLOOKUP(D1681,PG!$D$7:$N$1006,11,FALSE),"")</f>
        <v/>
      </c>
      <c r="L1681" s="42">
        <f t="shared" si="52"/>
        <v>0</v>
      </c>
      <c r="Q1681" s="2"/>
      <c r="R1681" s="2"/>
      <c r="S1681" s="2" t="str">
        <f>IF(PI_For!C1681="","",PI_For!C1681)</f>
        <v/>
      </c>
    </row>
    <row r="1682" spans="2:19" ht="35.1" customHeight="1" thickTop="1" thickBot="1">
      <c r="B1682" s="76" t="str">
        <f t="shared" si="53"/>
        <v/>
      </c>
      <c r="C1682" s="35"/>
      <c r="D1682" s="12"/>
      <c r="E1682" s="12"/>
      <c r="F1682" s="82"/>
      <c r="G1682" s="36"/>
      <c r="H1682" s="33"/>
      <c r="I1682" s="12"/>
      <c r="J1682" s="67"/>
      <c r="K1682" s="43" t="str">
        <f>IFERROR(VLOOKUP(D1682,PG!$D$7:$N$1006,11,FALSE),"")</f>
        <v/>
      </c>
      <c r="L1682" s="42">
        <f t="shared" ref="L1682:L1745" si="54">IFERROR(G1682*H1682,0)</f>
        <v>0</v>
      </c>
      <c r="Q1682" s="2"/>
      <c r="R1682" s="2"/>
      <c r="S1682" s="2" t="str">
        <f>IF(PI_For!C1682="","",PI_For!C1682)</f>
        <v/>
      </c>
    </row>
    <row r="1683" spans="2:19" ht="35.1" customHeight="1" thickTop="1" thickBot="1">
      <c r="B1683" s="76" t="str">
        <f t="shared" si="53"/>
        <v/>
      </c>
      <c r="C1683" s="35"/>
      <c r="D1683" s="12"/>
      <c r="E1683" s="12"/>
      <c r="F1683" s="82"/>
      <c r="G1683" s="36"/>
      <c r="H1683" s="33"/>
      <c r="I1683" s="12"/>
      <c r="J1683" s="67"/>
      <c r="K1683" s="43" t="str">
        <f>IFERROR(VLOOKUP(D1683,PG!$D$7:$N$1006,11,FALSE),"")</f>
        <v/>
      </c>
      <c r="L1683" s="42">
        <f t="shared" si="54"/>
        <v>0</v>
      </c>
      <c r="Q1683" s="2"/>
      <c r="R1683" s="2"/>
      <c r="S1683" s="2" t="str">
        <f>IF(PI_For!C1683="","",PI_For!C1683)</f>
        <v/>
      </c>
    </row>
    <row r="1684" spans="2:19" ht="35.1" customHeight="1" thickTop="1" thickBot="1">
      <c r="B1684" s="76" t="str">
        <f t="shared" si="53"/>
        <v/>
      </c>
      <c r="C1684" s="35"/>
      <c r="D1684" s="12"/>
      <c r="E1684" s="12"/>
      <c r="F1684" s="82"/>
      <c r="G1684" s="36"/>
      <c r="H1684" s="33"/>
      <c r="I1684" s="12"/>
      <c r="J1684" s="67"/>
      <c r="K1684" s="43" t="str">
        <f>IFERROR(VLOOKUP(D1684,PG!$D$7:$N$1006,11,FALSE),"")</f>
        <v/>
      </c>
      <c r="L1684" s="42">
        <f t="shared" si="54"/>
        <v>0</v>
      </c>
      <c r="Q1684" s="2"/>
      <c r="R1684" s="2"/>
      <c r="S1684" s="2" t="str">
        <f>IF(PI_For!C1684="","",PI_For!C1684)</f>
        <v/>
      </c>
    </row>
    <row r="1685" spans="2:19" ht="35.1" customHeight="1" thickTop="1" thickBot="1">
      <c r="B1685" s="76" t="str">
        <f t="shared" si="53"/>
        <v/>
      </c>
      <c r="C1685" s="35"/>
      <c r="D1685" s="12"/>
      <c r="E1685" s="12"/>
      <c r="F1685" s="82"/>
      <c r="G1685" s="36"/>
      <c r="H1685" s="33"/>
      <c r="I1685" s="12"/>
      <c r="J1685" s="67"/>
      <c r="K1685" s="43" t="str">
        <f>IFERROR(VLOOKUP(D1685,PG!$D$7:$N$1006,11,FALSE),"")</f>
        <v/>
      </c>
      <c r="L1685" s="42">
        <f t="shared" si="54"/>
        <v>0</v>
      </c>
      <c r="Q1685" s="2"/>
      <c r="R1685" s="2"/>
      <c r="S1685" s="2" t="str">
        <f>IF(PI_For!C1685="","",PI_For!C1685)</f>
        <v/>
      </c>
    </row>
    <row r="1686" spans="2:19" ht="35.1" customHeight="1" thickTop="1" thickBot="1">
      <c r="B1686" s="76" t="str">
        <f t="shared" si="53"/>
        <v/>
      </c>
      <c r="C1686" s="35"/>
      <c r="D1686" s="12"/>
      <c r="E1686" s="12"/>
      <c r="F1686" s="82"/>
      <c r="G1686" s="36"/>
      <c r="H1686" s="33"/>
      <c r="I1686" s="12"/>
      <c r="J1686" s="67"/>
      <c r="K1686" s="43" t="str">
        <f>IFERROR(VLOOKUP(D1686,PG!$D$7:$N$1006,11,FALSE),"")</f>
        <v/>
      </c>
      <c r="L1686" s="42">
        <f t="shared" si="54"/>
        <v>0</v>
      </c>
      <c r="Q1686" s="2"/>
      <c r="R1686" s="2"/>
      <c r="S1686" s="2" t="str">
        <f>IF(PI_For!C1686="","",PI_For!C1686)</f>
        <v/>
      </c>
    </row>
    <row r="1687" spans="2:19" ht="35.1" customHeight="1" thickTop="1" thickBot="1">
      <c r="B1687" s="76" t="str">
        <f t="shared" si="53"/>
        <v/>
      </c>
      <c r="C1687" s="35"/>
      <c r="D1687" s="12"/>
      <c r="E1687" s="12"/>
      <c r="F1687" s="82"/>
      <c r="G1687" s="36"/>
      <c r="H1687" s="33"/>
      <c r="I1687" s="12"/>
      <c r="J1687" s="67"/>
      <c r="K1687" s="43" t="str">
        <f>IFERROR(VLOOKUP(D1687,PG!$D$7:$N$1006,11,FALSE),"")</f>
        <v/>
      </c>
      <c r="L1687" s="42">
        <f t="shared" si="54"/>
        <v>0</v>
      </c>
      <c r="Q1687" s="2"/>
      <c r="R1687" s="2"/>
      <c r="S1687" s="2" t="str">
        <f>IF(PI_For!C1687="","",PI_For!C1687)</f>
        <v/>
      </c>
    </row>
    <row r="1688" spans="2:19" ht="35.1" customHeight="1" thickTop="1" thickBot="1">
      <c r="B1688" s="76" t="str">
        <f t="shared" si="53"/>
        <v/>
      </c>
      <c r="C1688" s="35"/>
      <c r="D1688" s="12"/>
      <c r="E1688" s="12"/>
      <c r="F1688" s="82"/>
      <c r="G1688" s="36"/>
      <c r="H1688" s="33"/>
      <c r="I1688" s="12"/>
      <c r="J1688" s="67"/>
      <c r="K1688" s="43" t="str">
        <f>IFERROR(VLOOKUP(D1688,PG!$D$7:$N$1006,11,FALSE),"")</f>
        <v/>
      </c>
      <c r="L1688" s="42">
        <f t="shared" si="54"/>
        <v>0</v>
      </c>
      <c r="Q1688" s="2"/>
      <c r="R1688" s="2"/>
      <c r="S1688" s="2" t="str">
        <f>IF(PI_For!C1688="","",PI_For!C1688)</f>
        <v/>
      </c>
    </row>
    <row r="1689" spans="2:19" ht="35.1" customHeight="1" thickTop="1" thickBot="1">
      <c r="B1689" s="76" t="str">
        <f t="shared" si="53"/>
        <v/>
      </c>
      <c r="C1689" s="35"/>
      <c r="D1689" s="12"/>
      <c r="E1689" s="12"/>
      <c r="F1689" s="82"/>
      <c r="G1689" s="36"/>
      <c r="H1689" s="33"/>
      <c r="I1689" s="12"/>
      <c r="J1689" s="67"/>
      <c r="K1689" s="43" t="str">
        <f>IFERROR(VLOOKUP(D1689,PG!$D$7:$N$1006,11,FALSE),"")</f>
        <v/>
      </c>
      <c r="L1689" s="42">
        <f t="shared" si="54"/>
        <v>0</v>
      </c>
      <c r="Q1689" s="2"/>
      <c r="R1689" s="2"/>
      <c r="S1689" s="2" t="str">
        <f>IF(PI_For!C1689="","",PI_For!C1689)</f>
        <v/>
      </c>
    </row>
    <row r="1690" spans="2:19" ht="35.1" customHeight="1" thickTop="1" thickBot="1">
      <c r="B1690" s="76" t="str">
        <f t="shared" si="53"/>
        <v/>
      </c>
      <c r="C1690" s="35"/>
      <c r="D1690" s="12"/>
      <c r="E1690" s="12"/>
      <c r="F1690" s="82"/>
      <c r="G1690" s="36"/>
      <c r="H1690" s="33"/>
      <c r="I1690" s="12"/>
      <c r="J1690" s="67"/>
      <c r="K1690" s="43" t="str">
        <f>IFERROR(VLOOKUP(D1690,PG!$D$7:$N$1006,11,FALSE),"")</f>
        <v/>
      </c>
      <c r="L1690" s="42">
        <f t="shared" si="54"/>
        <v>0</v>
      </c>
      <c r="Q1690" s="2"/>
      <c r="R1690" s="2"/>
      <c r="S1690" s="2" t="str">
        <f>IF(PI_For!C1690="","",PI_For!C1690)</f>
        <v/>
      </c>
    </row>
    <row r="1691" spans="2:19" ht="35.1" customHeight="1" thickTop="1" thickBot="1">
      <c r="B1691" s="76" t="str">
        <f t="shared" si="53"/>
        <v/>
      </c>
      <c r="C1691" s="35"/>
      <c r="D1691" s="12"/>
      <c r="E1691" s="12"/>
      <c r="F1691" s="82"/>
      <c r="G1691" s="36"/>
      <c r="H1691" s="33"/>
      <c r="I1691" s="12"/>
      <c r="J1691" s="67"/>
      <c r="K1691" s="43" t="str">
        <f>IFERROR(VLOOKUP(D1691,PG!$D$7:$N$1006,11,FALSE),"")</f>
        <v/>
      </c>
      <c r="L1691" s="42">
        <f t="shared" si="54"/>
        <v>0</v>
      </c>
      <c r="Q1691" s="2"/>
      <c r="R1691" s="2"/>
      <c r="S1691" s="2" t="str">
        <f>IF(PI_For!C1691="","",PI_For!C1691)</f>
        <v/>
      </c>
    </row>
    <row r="1692" spans="2:19" ht="35.1" customHeight="1" thickTop="1" thickBot="1">
      <c r="B1692" s="76" t="str">
        <f t="shared" si="53"/>
        <v/>
      </c>
      <c r="C1692" s="35"/>
      <c r="D1692" s="12"/>
      <c r="E1692" s="12"/>
      <c r="F1692" s="82"/>
      <c r="G1692" s="36"/>
      <c r="H1692" s="33"/>
      <c r="I1692" s="12"/>
      <c r="J1692" s="67"/>
      <c r="K1692" s="43" t="str">
        <f>IFERROR(VLOOKUP(D1692,PG!$D$7:$N$1006,11,FALSE),"")</f>
        <v/>
      </c>
      <c r="L1692" s="42">
        <f t="shared" si="54"/>
        <v>0</v>
      </c>
      <c r="Q1692" s="2"/>
      <c r="R1692" s="2"/>
      <c r="S1692" s="2" t="str">
        <f>IF(PI_For!C1692="","",PI_For!C1692)</f>
        <v/>
      </c>
    </row>
    <row r="1693" spans="2:19" ht="35.1" customHeight="1" thickTop="1" thickBot="1">
      <c r="B1693" s="76" t="str">
        <f t="shared" si="53"/>
        <v/>
      </c>
      <c r="C1693" s="35"/>
      <c r="D1693" s="12"/>
      <c r="E1693" s="12"/>
      <c r="F1693" s="82"/>
      <c r="G1693" s="36"/>
      <c r="H1693" s="33"/>
      <c r="I1693" s="12"/>
      <c r="J1693" s="67"/>
      <c r="K1693" s="43" t="str">
        <f>IFERROR(VLOOKUP(D1693,PG!$D$7:$N$1006,11,FALSE),"")</f>
        <v/>
      </c>
      <c r="L1693" s="42">
        <f t="shared" si="54"/>
        <v>0</v>
      </c>
      <c r="Q1693" s="2"/>
      <c r="R1693" s="2"/>
      <c r="S1693" s="2" t="str">
        <f>IF(PI_For!C1693="","",PI_For!C1693)</f>
        <v/>
      </c>
    </row>
    <row r="1694" spans="2:19" ht="35.1" customHeight="1" thickTop="1" thickBot="1">
      <c r="B1694" s="76" t="str">
        <f t="shared" si="53"/>
        <v/>
      </c>
      <c r="C1694" s="35"/>
      <c r="D1694" s="12"/>
      <c r="E1694" s="12"/>
      <c r="F1694" s="82"/>
      <c r="G1694" s="36"/>
      <c r="H1694" s="33"/>
      <c r="I1694" s="12"/>
      <c r="J1694" s="67"/>
      <c r="K1694" s="43" t="str">
        <f>IFERROR(VLOOKUP(D1694,PG!$D$7:$N$1006,11,FALSE),"")</f>
        <v/>
      </c>
      <c r="L1694" s="42">
        <f t="shared" si="54"/>
        <v>0</v>
      </c>
      <c r="Q1694" s="2"/>
      <c r="R1694" s="2"/>
      <c r="S1694" s="2" t="str">
        <f>IF(PI_For!C1694="","",PI_For!C1694)</f>
        <v/>
      </c>
    </row>
    <row r="1695" spans="2:19" ht="35.1" customHeight="1" thickTop="1" thickBot="1">
      <c r="B1695" s="76" t="str">
        <f t="shared" si="53"/>
        <v/>
      </c>
      <c r="C1695" s="35"/>
      <c r="D1695" s="12"/>
      <c r="E1695" s="12"/>
      <c r="F1695" s="82"/>
      <c r="G1695" s="36"/>
      <c r="H1695" s="33"/>
      <c r="I1695" s="12"/>
      <c r="J1695" s="67"/>
      <c r="K1695" s="43" t="str">
        <f>IFERROR(VLOOKUP(D1695,PG!$D$7:$N$1006,11,FALSE),"")</f>
        <v/>
      </c>
      <c r="L1695" s="42">
        <f t="shared" si="54"/>
        <v>0</v>
      </c>
      <c r="Q1695" s="2"/>
      <c r="R1695" s="2"/>
      <c r="S1695" s="2" t="str">
        <f>IF(PI_For!C1695="","",PI_For!C1695)</f>
        <v/>
      </c>
    </row>
    <row r="1696" spans="2:19" ht="35.1" customHeight="1" thickTop="1" thickBot="1">
      <c r="B1696" s="76" t="str">
        <f t="shared" si="53"/>
        <v/>
      </c>
      <c r="C1696" s="35"/>
      <c r="D1696" s="12"/>
      <c r="E1696" s="12"/>
      <c r="F1696" s="82"/>
      <c r="G1696" s="36"/>
      <c r="H1696" s="33"/>
      <c r="I1696" s="12"/>
      <c r="J1696" s="67"/>
      <c r="K1696" s="43" t="str">
        <f>IFERROR(VLOOKUP(D1696,PG!$D$7:$N$1006,11,FALSE),"")</f>
        <v/>
      </c>
      <c r="L1696" s="42">
        <f t="shared" si="54"/>
        <v>0</v>
      </c>
      <c r="Q1696" s="2"/>
      <c r="R1696" s="2"/>
      <c r="S1696" s="2" t="str">
        <f>IF(PI_For!C1696="","",PI_For!C1696)</f>
        <v/>
      </c>
    </row>
    <row r="1697" spans="2:19" ht="35.1" customHeight="1" thickTop="1" thickBot="1">
      <c r="B1697" s="76" t="str">
        <f t="shared" si="53"/>
        <v/>
      </c>
      <c r="C1697" s="35"/>
      <c r="D1697" s="12"/>
      <c r="E1697" s="12"/>
      <c r="F1697" s="82"/>
      <c r="G1697" s="36"/>
      <c r="H1697" s="33"/>
      <c r="I1697" s="12"/>
      <c r="J1697" s="67"/>
      <c r="K1697" s="43" t="str">
        <f>IFERROR(VLOOKUP(D1697,PG!$D$7:$N$1006,11,FALSE),"")</f>
        <v/>
      </c>
      <c r="L1697" s="42">
        <f t="shared" si="54"/>
        <v>0</v>
      </c>
      <c r="Q1697" s="2"/>
      <c r="R1697" s="2"/>
      <c r="S1697" s="2" t="str">
        <f>IF(PI_For!C1697="","",PI_For!C1697)</f>
        <v/>
      </c>
    </row>
    <row r="1698" spans="2:19" ht="35.1" customHeight="1" thickTop="1" thickBot="1">
      <c r="B1698" s="76" t="str">
        <f t="shared" si="53"/>
        <v/>
      </c>
      <c r="C1698" s="35"/>
      <c r="D1698" s="12"/>
      <c r="E1698" s="12"/>
      <c r="F1698" s="82"/>
      <c r="G1698" s="36"/>
      <c r="H1698" s="33"/>
      <c r="I1698" s="12"/>
      <c r="J1698" s="67"/>
      <c r="K1698" s="43" t="str">
        <f>IFERROR(VLOOKUP(D1698,PG!$D$7:$N$1006,11,FALSE),"")</f>
        <v/>
      </c>
      <c r="L1698" s="42">
        <f t="shared" si="54"/>
        <v>0</v>
      </c>
      <c r="Q1698" s="2"/>
      <c r="R1698" s="2"/>
      <c r="S1698" s="2" t="str">
        <f>IF(PI_For!C1698="","",PI_For!C1698)</f>
        <v/>
      </c>
    </row>
    <row r="1699" spans="2:19" ht="35.1" customHeight="1" thickTop="1" thickBot="1">
      <c r="B1699" s="76" t="str">
        <f t="shared" si="53"/>
        <v/>
      </c>
      <c r="C1699" s="35"/>
      <c r="D1699" s="12"/>
      <c r="E1699" s="12"/>
      <c r="F1699" s="82"/>
      <c r="G1699" s="36"/>
      <c r="H1699" s="33"/>
      <c r="I1699" s="12"/>
      <c r="J1699" s="67"/>
      <c r="K1699" s="43" t="str">
        <f>IFERROR(VLOOKUP(D1699,PG!$D$7:$N$1006,11,FALSE),"")</f>
        <v/>
      </c>
      <c r="L1699" s="42">
        <f t="shared" si="54"/>
        <v>0</v>
      </c>
      <c r="Q1699" s="2"/>
      <c r="R1699" s="2"/>
      <c r="S1699" s="2" t="str">
        <f>IF(PI_For!C1699="","",PI_For!C1699)</f>
        <v/>
      </c>
    </row>
    <row r="1700" spans="2:19" ht="35.1" customHeight="1" thickTop="1" thickBot="1">
      <c r="B1700" s="76" t="str">
        <f t="shared" si="53"/>
        <v/>
      </c>
      <c r="C1700" s="35"/>
      <c r="D1700" s="12"/>
      <c r="E1700" s="12"/>
      <c r="F1700" s="82"/>
      <c r="G1700" s="36"/>
      <c r="H1700" s="33"/>
      <c r="I1700" s="12"/>
      <c r="J1700" s="67"/>
      <c r="K1700" s="43" t="str">
        <f>IFERROR(VLOOKUP(D1700,PG!$D$7:$N$1006,11,FALSE),"")</f>
        <v/>
      </c>
      <c r="L1700" s="42">
        <f t="shared" si="54"/>
        <v>0</v>
      </c>
      <c r="Q1700" s="2"/>
      <c r="R1700" s="2"/>
      <c r="S1700" s="2" t="str">
        <f>IF(PI_For!C1700="","",PI_For!C1700)</f>
        <v/>
      </c>
    </row>
    <row r="1701" spans="2:19" ht="35.1" customHeight="1" thickTop="1" thickBot="1">
      <c r="B1701" s="76" t="str">
        <f t="shared" si="53"/>
        <v/>
      </c>
      <c r="C1701" s="35"/>
      <c r="D1701" s="12"/>
      <c r="E1701" s="12"/>
      <c r="F1701" s="82"/>
      <c r="G1701" s="36"/>
      <c r="H1701" s="33"/>
      <c r="I1701" s="12"/>
      <c r="J1701" s="67"/>
      <c r="K1701" s="43" t="str">
        <f>IFERROR(VLOOKUP(D1701,PG!$D$7:$N$1006,11,FALSE),"")</f>
        <v/>
      </c>
      <c r="L1701" s="42">
        <f t="shared" si="54"/>
        <v>0</v>
      </c>
      <c r="Q1701" s="2"/>
      <c r="R1701" s="2"/>
      <c r="S1701" s="2" t="str">
        <f>IF(PI_For!C1701="","",PI_For!C1701)</f>
        <v/>
      </c>
    </row>
    <row r="1702" spans="2:19" ht="35.1" customHeight="1" thickTop="1" thickBot="1">
      <c r="B1702" s="76" t="str">
        <f t="shared" si="53"/>
        <v/>
      </c>
      <c r="C1702" s="35"/>
      <c r="D1702" s="12"/>
      <c r="E1702" s="12"/>
      <c r="F1702" s="82"/>
      <c r="G1702" s="36"/>
      <c r="H1702" s="33"/>
      <c r="I1702" s="12"/>
      <c r="J1702" s="67"/>
      <c r="K1702" s="43" t="str">
        <f>IFERROR(VLOOKUP(D1702,PG!$D$7:$N$1006,11,FALSE),"")</f>
        <v/>
      </c>
      <c r="L1702" s="42">
        <f t="shared" si="54"/>
        <v>0</v>
      </c>
      <c r="Q1702" s="2"/>
      <c r="R1702" s="2"/>
      <c r="S1702" s="2" t="str">
        <f>IF(PI_For!C1702="","",PI_For!C1702)</f>
        <v/>
      </c>
    </row>
    <row r="1703" spans="2:19" ht="35.1" customHeight="1" thickTop="1" thickBot="1">
      <c r="B1703" s="76" t="str">
        <f t="shared" si="53"/>
        <v/>
      </c>
      <c r="C1703" s="35"/>
      <c r="D1703" s="12"/>
      <c r="E1703" s="12"/>
      <c r="F1703" s="82"/>
      <c r="G1703" s="36"/>
      <c r="H1703" s="33"/>
      <c r="I1703" s="12"/>
      <c r="J1703" s="67"/>
      <c r="K1703" s="43" t="str">
        <f>IFERROR(VLOOKUP(D1703,PG!$D$7:$N$1006,11,FALSE),"")</f>
        <v/>
      </c>
      <c r="L1703" s="42">
        <f t="shared" si="54"/>
        <v>0</v>
      </c>
      <c r="Q1703" s="2"/>
      <c r="R1703" s="2"/>
      <c r="S1703" s="2" t="str">
        <f>IF(PI_For!C1703="","",PI_For!C1703)</f>
        <v/>
      </c>
    </row>
    <row r="1704" spans="2:19" ht="35.1" customHeight="1" thickTop="1" thickBot="1">
      <c r="B1704" s="76" t="str">
        <f t="shared" si="53"/>
        <v/>
      </c>
      <c r="C1704" s="35"/>
      <c r="D1704" s="12"/>
      <c r="E1704" s="12"/>
      <c r="F1704" s="82"/>
      <c r="G1704" s="36"/>
      <c r="H1704" s="33"/>
      <c r="I1704" s="12"/>
      <c r="J1704" s="67"/>
      <c r="K1704" s="43" t="str">
        <f>IFERROR(VLOOKUP(D1704,PG!$D$7:$N$1006,11,FALSE),"")</f>
        <v/>
      </c>
      <c r="L1704" s="42">
        <f t="shared" si="54"/>
        <v>0</v>
      </c>
      <c r="Q1704" s="2"/>
      <c r="R1704" s="2"/>
      <c r="S1704" s="2" t="str">
        <f>IF(PI_For!C1704="","",PI_For!C1704)</f>
        <v/>
      </c>
    </row>
    <row r="1705" spans="2:19" ht="35.1" customHeight="1" thickTop="1" thickBot="1">
      <c r="B1705" s="76" t="str">
        <f t="shared" si="53"/>
        <v/>
      </c>
      <c r="C1705" s="35"/>
      <c r="D1705" s="12"/>
      <c r="E1705" s="12"/>
      <c r="F1705" s="82"/>
      <c r="G1705" s="36"/>
      <c r="H1705" s="33"/>
      <c r="I1705" s="12"/>
      <c r="J1705" s="67"/>
      <c r="K1705" s="43" t="str">
        <f>IFERROR(VLOOKUP(D1705,PG!$D$7:$N$1006,11,FALSE),"")</f>
        <v/>
      </c>
      <c r="L1705" s="42">
        <f t="shared" si="54"/>
        <v>0</v>
      </c>
      <c r="Q1705" s="2"/>
      <c r="R1705" s="2"/>
      <c r="S1705" s="2" t="str">
        <f>IF(PI_For!C1705="","",PI_For!C1705)</f>
        <v/>
      </c>
    </row>
    <row r="1706" spans="2:19" ht="35.1" customHeight="1" thickTop="1" thickBot="1">
      <c r="B1706" s="76" t="str">
        <f t="shared" si="53"/>
        <v/>
      </c>
      <c r="C1706" s="35"/>
      <c r="D1706" s="12"/>
      <c r="E1706" s="12"/>
      <c r="F1706" s="82"/>
      <c r="G1706" s="36"/>
      <c r="H1706" s="33"/>
      <c r="I1706" s="12"/>
      <c r="J1706" s="67"/>
      <c r="K1706" s="43" t="str">
        <f>IFERROR(VLOOKUP(D1706,PG!$D$7:$N$1006,11,FALSE),"")</f>
        <v/>
      </c>
      <c r="L1706" s="42">
        <f t="shared" si="54"/>
        <v>0</v>
      </c>
      <c r="Q1706" s="2"/>
      <c r="R1706" s="2"/>
      <c r="S1706" s="2" t="str">
        <f>IF(PI_For!C1706="","",PI_For!C1706)</f>
        <v/>
      </c>
    </row>
    <row r="1707" spans="2:19" ht="35.1" customHeight="1" thickTop="1" thickBot="1">
      <c r="B1707" s="76" t="str">
        <f t="shared" si="53"/>
        <v/>
      </c>
      <c r="C1707" s="35"/>
      <c r="D1707" s="12"/>
      <c r="E1707" s="12"/>
      <c r="F1707" s="82"/>
      <c r="G1707" s="36"/>
      <c r="H1707" s="33"/>
      <c r="I1707" s="12"/>
      <c r="J1707" s="67"/>
      <c r="K1707" s="43" t="str">
        <f>IFERROR(VLOOKUP(D1707,PG!$D$7:$N$1006,11,FALSE),"")</f>
        <v/>
      </c>
      <c r="L1707" s="42">
        <f t="shared" si="54"/>
        <v>0</v>
      </c>
      <c r="Q1707" s="2"/>
      <c r="R1707" s="2"/>
      <c r="S1707" s="2" t="str">
        <f>IF(PI_For!C1707="","",PI_For!C1707)</f>
        <v/>
      </c>
    </row>
    <row r="1708" spans="2:19" ht="35.1" customHeight="1" thickTop="1" thickBot="1">
      <c r="B1708" s="76" t="str">
        <f t="shared" si="53"/>
        <v/>
      </c>
      <c r="C1708" s="35"/>
      <c r="D1708" s="12"/>
      <c r="E1708" s="12"/>
      <c r="F1708" s="82"/>
      <c r="G1708" s="36"/>
      <c r="H1708" s="33"/>
      <c r="I1708" s="12"/>
      <c r="J1708" s="67"/>
      <c r="K1708" s="43" t="str">
        <f>IFERROR(VLOOKUP(D1708,PG!$D$7:$N$1006,11,FALSE),"")</f>
        <v/>
      </c>
      <c r="L1708" s="42">
        <f t="shared" si="54"/>
        <v>0</v>
      </c>
      <c r="Q1708" s="2"/>
      <c r="R1708" s="2"/>
      <c r="S1708" s="2" t="str">
        <f>IF(PI_For!C1708="","",PI_For!C1708)</f>
        <v/>
      </c>
    </row>
    <row r="1709" spans="2:19" ht="35.1" customHeight="1" thickTop="1" thickBot="1">
      <c r="B1709" s="76" t="str">
        <f t="shared" si="53"/>
        <v/>
      </c>
      <c r="C1709" s="35"/>
      <c r="D1709" s="12"/>
      <c r="E1709" s="12"/>
      <c r="F1709" s="82"/>
      <c r="G1709" s="36"/>
      <c r="H1709" s="33"/>
      <c r="I1709" s="12"/>
      <c r="J1709" s="67"/>
      <c r="K1709" s="43" t="str">
        <f>IFERROR(VLOOKUP(D1709,PG!$D$7:$N$1006,11,FALSE),"")</f>
        <v/>
      </c>
      <c r="L1709" s="42">
        <f t="shared" si="54"/>
        <v>0</v>
      </c>
      <c r="Q1709" s="2"/>
      <c r="R1709" s="2"/>
      <c r="S1709" s="2" t="str">
        <f>IF(PI_For!C1709="","",PI_For!C1709)</f>
        <v/>
      </c>
    </row>
    <row r="1710" spans="2:19" ht="35.1" customHeight="1" thickTop="1" thickBot="1">
      <c r="B1710" s="76" t="str">
        <f t="shared" si="53"/>
        <v/>
      </c>
      <c r="C1710" s="35"/>
      <c r="D1710" s="12"/>
      <c r="E1710" s="12"/>
      <c r="F1710" s="82"/>
      <c r="G1710" s="36"/>
      <c r="H1710" s="33"/>
      <c r="I1710" s="12"/>
      <c r="J1710" s="67"/>
      <c r="K1710" s="43" t="str">
        <f>IFERROR(VLOOKUP(D1710,PG!$D$7:$N$1006,11,FALSE),"")</f>
        <v/>
      </c>
      <c r="L1710" s="42">
        <f t="shared" si="54"/>
        <v>0</v>
      </c>
      <c r="Q1710" s="2"/>
      <c r="R1710" s="2"/>
      <c r="S1710" s="2" t="str">
        <f>IF(PI_For!C1710="","",PI_For!C1710)</f>
        <v/>
      </c>
    </row>
    <row r="1711" spans="2:19" ht="35.1" customHeight="1" thickTop="1" thickBot="1">
      <c r="B1711" s="76" t="str">
        <f t="shared" si="53"/>
        <v/>
      </c>
      <c r="C1711" s="35"/>
      <c r="D1711" s="12"/>
      <c r="E1711" s="12"/>
      <c r="F1711" s="82"/>
      <c r="G1711" s="36"/>
      <c r="H1711" s="33"/>
      <c r="I1711" s="12"/>
      <c r="J1711" s="67"/>
      <c r="K1711" s="43" t="str">
        <f>IFERROR(VLOOKUP(D1711,PG!$D$7:$N$1006,11,FALSE),"")</f>
        <v/>
      </c>
      <c r="L1711" s="42">
        <f t="shared" si="54"/>
        <v>0</v>
      </c>
      <c r="Q1711" s="2"/>
      <c r="R1711" s="2"/>
      <c r="S1711" s="2" t="str">
        <f>IF(PI_For!C1711="","",PI_For!C1711)</f>
        <v/>
      </c>
    </row>
    <row r="1712" spans="2:19" ht="35.1" customHeight="1" thickTop="1" thickBot="1">
      <c r="B1712" s="76" t="str">
        <f t="shared" si="53"/>
        <v/>
      </c>
      <c r="C1712" s="35"/>
      <c r="D1712" s="12"/>
      <c r="E1712" s="12"/>
      <c r="F1712" s="82"/>
      <c r="G1712" s="36"/>
      <c r="H1712" s="33"/>
      <c r="I1712" s="12"/>
      <c r="J1712" s="67"/>
      <c r="K1712" s="43" t="str">
        <f>IFERROR(VLOOKUP(D1712,PG!$D$7:$N$1006,11,FALSE),"")</f>
        <v/>
      </c>
      <c r="L1712" s="42">
        <f t="shared" si="54"/>
        <v>0</v>
      </c>
      <c r="Q1712" s="2"/>
      <c r="R1712" s="2"/>
      <c r="S1712" s="2" t="str">
        <f>IF(PI_For!C1712="","",PI_For!C1712)</f>
        <v/>
      </c>
    </row>
    <row r="1713" spans="2:19" ht="35.1" customHeight="1" thickTop="1" thickBot="1">
      <c r="B1713" s="76" t="str">
        <f t="shared" si="53"/>
        <v/>
      </c>
      <c r="C1713" s="35"/>
      <c r="D1713" s="12"/>
      <c r="E1713" s="12"/>
      <c r="F1713" s="82"/>
      <c r="G1713" s="36"/>
      <c r="H1713" s="33"/>
      <c r="I1713" s="12"/>
      <c r="J1713" s="67"/>
      <c r="K1713" s="43" t="str">
        <f>IFERROR(VLOOKUP(D1713,PG!$D$7:$N$1006,11,FALSE),"")</f>
        <v/>
      </c>
      <c r="L1713" s="42">
        <f t="shared" si="54"/>
        <v>0</v>
      </c>
      <c r="Q1713" s="2"/>
      <c r="R1713" s="2"/>
      <c r="S1713" s="2" t="str">
        <f>IF(PI_For!C1713="","",PI_For!C1713)</f>
        <v/>
      </c>
    </row>
    <row r="1714" spans="2:19" ht="35.1" customHeight="1" thickTop="1" thickBot="1">
      <c r="B1714" s="76" t="str">
        <f t="shared" si="53"/>
        <v/>
      </c>
      <c r="C1714" s="35"/>
      <c r="D1714" s="12"/>
      <c r="E1714" s="12"/>
      <c r="F1714" s="82"/>
      <c r="G1714" s="36"/>
      <c r="H1714" s="33"/>
      <c r="I1714" s="12"/>
      <c r="J1714" s="67"/>
      <c r="K1714" s="43" t="str">
        <f>IFERROR(VLOOKUP(D1714,PG!$D$7:$N$1006,11,FALSE),"")</f>
        <v/>
      </c>
      <c r="L1714" s="42">
        <f t="shared" si="54"/>
        <v>0</v>
      </c>
      <c r="Q1714" s="2"/>
      <c r="R1714" s="2"/>
      <c r="S1714" s="2" t="str">
        <f>IF(PI_For!C1714="","",PI_For!C1714)</f>
        <v/>
      </c>
    </row>
    <row r="1715" spans="2:19" ht="35.1" customHeight="1" thickTop="1" thickBot="1">
      <c r="B1715" s="76" t="str">
        <f t="shared" si="53"/>
        <v/>
      </c>
      <c r="C1715" s="35"/>
      <c r="D1715" s="12"/>
      <c r="E1715" s="12"/>
      <c r="F1715" s="82"/>
      <c r="G1715" s="36"/>
      <c r="H1715" s="33"/>
      <c r="I1715" s="12"/>
      <c r="J1715" s="67"/>
      <c r="K1715" s="43" t="str">
        <f>IFERROR(VLOOKUP(D1715,PG!$D$7:$N$1006,11,FALSE),"")</f>
        <v/>
      </c>
      <c r="L1715" s="42">
        <f t="shared" si="54"/>
        <v>0</v>
      </c>
      <c r="Q1715" s="2"/>
      <c r="R1715" s="2"/>
      <c r="S1715" s="2" t="str">
        <f>IF(PI_For!C1715="","",PI_For!C1715)</f>
        <v/>
      </c>
    </row>
    <row r="1716" spans="2:19" ht="35.1" customHeight="1" thickTop="1" thickBot="1">
      <c r="B1716" s="76" t="str">
        <f t="shared" si="53"/>
        <v/>
      </c>
      <c r="C1716" s="35"/>
      <c r="D1716" s="12"/>
      <c r="E1716" s="12"/>
      <c r="F1716" s="82"/>
      <c r="G1716" s="36"/>
      <c r="H1716" s="33"/>
      <c r="I1716" s="12"/>
      <c r="J1716" s="67"/>
      <c r="K1716" s="43" t="str">
        <f>IFERROR(VLOOKUP(D1716,PG!$D$7:$N$1006,11,FALSE),"")</f>
        <v/>
      </c>
      <c r="L1716" s="42">
        <f t="shared" si="54"/>
        <v>0</v>
      </c>
      <c r="Q1716" s="2"/>
      <c r="R1716" s="2"/>
      <c r="S1716" s="2" t="str">
        <f>IF(PI_For!C1716="","",PI_For!C1716)</f>
        <v/>
      </c>
    </row>
    <row r="1717" spans="2:19" ht="35.1" customHeight="1" thickTop="1" thickBot="1">
      <c r="B1717" s="76" t="str">
        <f t="shared" si="53"/>
        <v/>
      </c>
      <c r="C1717" s="35"/>
      <c r="D1717" s="12"/>
      <c r="E1717" s="12"/>
      <c r="F1717" s="82"/>
      <c r="G1717" s="36"/>
      <c r="H1717" s="33"/>
      <c r="I1717" s="12"/>
      <c r="J1717" s="67"/>
      <c r="K1717" s="43" t="str">
        <f>IFERROR(VLOOKUP(D1717,PG!$D$7:$N$1006,11,FALSE),"")</f>
        <v/>
      </c>
      <c r="L1717" s="42">
        <f t="shared" si="54"/>
        <v>0</v>
      </c>
      <c r="Q1717" s="2"/>
      <c r="R1717" s="2"/>
      <c r="S1717" s="2" t="str">
        <f>IF(PI_For!C1717="","",PI_For!C1717)</f>
        <v/>
      </c>
    </row>
    <row r="1718" spans="2:19" ht="35.1" customHeight="1" thickTop="1" thickBot="1">
      <c r="B1718" s="76" t="str">
        <f t="shared" si="53"/>
        <v/>
      </c>
      <c r="C1718" s="35"/>
      <c r="D1718" s="12"/>
      <c r="E1718" s="12"/>
      <c r="F1718" s="82"/>
      <c r="G1718" s="36"/>
      <c r="H1718" s="33"/>
      <c r="I1718" s="12"/>
      <c r="J1718" s="67"/>
      <c r="K1718" s="43" t="str">
        <f>IFERROR(VLOOKUP(D1718,PG!$D$7:$N$1006,11,FALSE),"")</f>
        <v/>
      </c>
      <c r="L1718" s="42">
        <f t="shared" si="54"/>
        <v>0</v>
      </c>
      <c r="Q1718" s="2"/>
      <c r="R1718" s="2"/>
      <c r="S1718" s="2" t="str">
        <f>IF(PI_For!C1718="","",PI_For!C1718)</f>
        <v/>
      </c>
    </row>
    <row r="1719" spans="2:19" ht="35.1" customHeight="1" thickTop="1" thickBot="1">
      <c r="B1719" s="76" t="str">
        <f t="shared" si="53"/>
        <v/>
      </c>
      <c r="C1719" s="35"/>
      <c r="D1719" s="12"/>
      <c r="E1719" s="12"/>
      <c r="F1719" s="82"/>
      <c r="G1719" s="36"/>
      <c r="H1719" s="33"/>
      <c r="I1719" s="12"/>
      <c r="J1719" s="67"/>
      <c r="K1719" s="43" t="str">
        <f>IFERROR(VLOOKUP(D1719,PG!$D$7:$N$1006,11,FALSE),"")</f>
        <v/>
      </c>
      <c r="L1719" s="42">
        <f t="shared" si="54"/>
        <v>0</v>
      </c>
      <c r="Q1719" s="2"/>
      <c r="R1719" s="2"/>
      <c r="S1719" s="2" t="str">
        <f>IF(PI_For!C1719="","",PI_For!C1719)</f>
        <v/>
      </c>
    </row>
    <row r="1720" spans="2:19" ht="35.1" customHeight="1" thickTop="1" thickBot="1">
      <c r="B1720" s="76" t="str">
        <f t="shared" si="53"/>
        <v/>
      </c>
      <c r="C1720" s="35"/>
      <c r="D1720" s="12"/>
      <c r="E1720" s="12"/>
      <c r="F1720" s="82"/>
      <c r="G1720" s="36"/>
      <c r="H1720" s="33"/>
      <c r="I1720" s="12"/>
      <c r="J1720" s="67"/>
      <c r="K1720" s="43" t="str">
        <f>IFERROR(VLOOKUP(D1720,PG!$D$7:$N$1006,11,FALSE),"")</f>
        <v/>
      </c>
      <c r="L1720" s="42">
        <f t="shared" si="54"/>
        <v>0</v>
      </c>
      <c r="Q1720" s="2"/>
      <c r="R1720" s="2"/>
      <c r="S1720" s="2" t="str">
        <f>IF(PI_For!C1720="","",PI_For!C1720)</f>
        <v/>
      </c>
    </row>
    <row r="1721" spans="2:19" ht="35.1" customHeight="1" thickTop="1" thickBot="1">
      <c r="B1721" s="76" t="str">
        <f t="shared" si="53"/>
        <v/>
      </c>
      <c r="C1721" s="35"/>
      <c r="D1721" s="12"/>
      <c r="E1721" s="12"/>
      <c r="F1721" s="82"/>
      <c r="G1721" s="36"/>
      <c r="H1721" s="33"/>
      <c r="I1721" s="12"/>
      <c r="J1721" s="67"/>
      <c r="K1721" s="43" t="str">
        <f>IFERROR(VLOOKUP(D1721,PG!$D$7:$N$1006,11,FALSE),"")</f>
        <v/>
      </c>
      <c r="L1721" s="42">
        <f t="shared" si="54"/>
        <v>0</v>
      </c>
      <c r="Q1721" s="2"/>
      <c r="R1721" s="2"/>
      <c r="S1721" s="2" t="str">
        <f>IF(PI_For!C1721="","",PI_For!C1721)</f>
        <v/>
      </c>
    </row>
    <row r="1722" spans="2:19" ht="35.1" customHeight="1" thickTop="1" thickBot="1">
      <c r="B1722" s="76" t="str">
        <f t="shared" si="53"/>
        <v/>
      </c>
      <c r="C1722" s="35"/>
      <c r="D1722" s="12"/>
      <c r="E1722" s="12"/>
      <c r="F1722" s="82"/>
      <c r="G1722" s="36"/>
      <c r="H1722" s="33"/>
      <c r="I1722" s="12"/>
      <c r="J1722" s="67"/>
      <c r="K1722" s="43" t="str">
        <f>IFERROR(VLOOKUP(D1722,PG!$D$7:$N$1006,11,FALSE),"")</f>
        <v/>
      </c>
      <c r="L1722" s="42">
        <f t="shared" si="54"/>
        <v>0</v>
      </c>
      <c r="Q1722" s="2"/>
      <c r="R1722" s="2"/>
      <c r="S1722" s="2" t="str">
        <f>IF(PI_For!C1722="","",PI_For!C1722)</f>
        <v/>
      </c>
    </row>
    <row r="1723" spans="2:19" ht="35.1" customHeight="1" thickTop="1" thickBot="1">
      <c r="B1723" s="76" t="str">
        <f t="shared" si="53"/>
        <v/>
      </c>
      <c r="C1723" s="35"/>
      <c r="D1723" s="12"/>
      <c r="E1723" s="12"/>
      <c r="F1723" s="82"/>
      <c r="G1723" s="36"/>
      <c r="H1723" s="33"/>
      <c r="I1723" s="12"/>
      <c r="J1723" s="67"/>
      <c r="K1723" s="43" t="str">
        <f>IFERROR(VLOOKUP(D1723,PG!$D$7:$N$1006,11,FALSE),"")</f>
        <v/>
      </c>
      <c r="L1723" s="42">
        <f t="shared" si="54"/>
        <v>0</v>
      </c>
      <c r="Q1723" s="2"/>
      <c r="R1723" s="2"/>
      <c r="S1723" s="2" t="str">
        <f>IF(PI_For!C1723="","",PI_For!C1723)</f>
        <v/>
      </c>
    </row>
    <row r="1724" spans="2:19" ht="35.1" customHeight="1" thickTop="1" thickBot="1">
      <c r="B1724" s="76" t="str">
        <f t="shared" si="53"/>
        <v/>
      </c>
      <c r="C1724" s="35"/>
      <c r="D1724" s="12"/>
      <c r="E1724" s="12"/>
      <c r="F1724" s="82"/>
      <c r="G1724" s="36"/>
      <c r="H1724" s="33"/>
      <c r="I1724" s="12"/>
      <c r="J1724" s="67"/>
      <c r="K1724" s="43" t="str">
        <f>IFERROR(VLOOKUP(D1724,PG!$D$7:$N$1006,11,FALSE),"")</f>
        <v/>
      </c>
      <c r="L1724" s="42">
        <f t="shared" si="54"/>
        <v>0</v>
      </c>
      <c r="Q1724" s="2"/>
      <c r="R1724" s="2"/>
      <c r="S1724" s="2" t="str">
        <f>IF(PI_For!C1724="","",PI_For!C1724)</f>
        <v/>
      </c>
    </row>
    <row r="1725" spans="2:19" ht="35.1" customHeight="1" thickTop="1" thickBot="1">
      <c r="B1725" s="76" t="str">
        <f t="shared" si="53"/>
        <v/>
      </c>
      <c r="C1725" s="35"/>
      <c r="D1725" s="12"/>
      <c r="E1725" s="12"/>
      <c r="F1725" s="82"/>
      <c r="G1725" s="36"/>
      <c r="H1725" s="33"/>
      <c r="I1725" s="12"/>
      <c r="J1725" s="67"/>
      <c r="K1725" s="43" t="str">
        <f>IFERROR(VLOOKUP(D1725,PG!$D$7:$N$1006,11,FALSE),"")</f>
        <v/>
      </c>
      <c r="L1725" s="42">
        <f t="shared" si="54"/>
        <v>0</v>
      </c>
      <c r="Q1725" s="2"/>
      <c r="R1725" s="2"/>
      <c r="S1725" s="2" t="str">
        <f>IF(PI_For!C1725="","",PI_For!C1725)</f>
        <v/>
      </c>
    </row>
    <row r="1726" spans="2:19" ht="35.1" customHeight="1" thickTop="1" thickBot="1">
      <c r="B1726" s="76" t="str">
        <f t="shared" si="53"/>
        <v/>
      </c>
      <c r="C1726" s="35"/>
      <c r="D1726" s="12"/>
      <c r="E1726" s="12"/>
      <c r="F1726" s="82"/>
      <c r="G1726" s="36"/>
      <c r="H1726" s="33"/>
      <c r="I1726" s="12"/>
      <c r="J1726" s="67"/>
      <c r="K1726" s="43" t="str">
        <f>IFERROR(VLOOKUP(D1726,PG!$D$7:$N$1006,11,FALSE),"")</f>
        <v/>
      </c>
      <c r="L1726" s="42">
        <f t="shared" si="54"/>
        <v>0</v>
      </c>
      <c r="Q1726" s="2"/>
      <c r="R1726" s="2"/>
      <c r="S1726" s="2" t="str">
        <f>IF(PI_For!C1726="","",PI_For!C1726)</f>
        <v/>
      </c>
    </row>
    <row r="1727" spans="2:19" ht="35.1" customHeight="1" thickTop="1" thickBot="1">
      <c r="B1727" s="76" t="str">
        <f t="shared" si="53"/>
        <v/>
      </c>
      <c r="C1727" s="35"/>
      <c r="D1727" s="12"/>
      <c r="E1727" s="12"/>
      <c r="F1727" s="82"/>
      <c r="G1727" s="36"/>
      <c r="H1727" s="33"/>
      <c r="I1727" s="12"/>
      <c r="J1727" s="67"/>
      <c r="K1727" s="43" t="str">
        <f>IFERROR(VLOOKUP(D1727,PG!$D$7:$N$1006,11,FALSE),"")</f>
        <v/>
      </c>
      <c r="L1727" s="42">
        <f t="shared" si="54"/>
        <v>0</v>
      </c>
      <c r="Q1727" s="2"/>
      <c r="R1727" s="2"/>
      <c r="S1727" s="2" t="str">
        <f>IF(PI_For!C1727="","",PI_For!C1727)</f>
        <v/>
      </c>
    </row>
    <row r="1728" spans="2:19" ht="35.1" customHeight="1" thickTop="1" thickBot="1">
      <c r="B1728" s="76" t="str">
        <f t="shared" si="53"/>
        <v/>
      </c>
      <c r="C1728" s="35"/>
      <c r="D1728" s="12"/>
      <c r="E1728" s="12"/>
      <c r="F1728" s="82"/>
      <c r="G1728" s="36"/>
      <c r="H1728" s="33"/>
      <c r="I1728" s="12"/>
      <c r="J1728" s="67"/>
      <c r="K1728" s="43" t="str">
        <f>IFERROR(VLOOKUP(D1728,PG!$D$7:$N$1006,11,FALSE),"")</f>
        <v/>
      </c>
      <c r="L1728" s="42">
        <f t="shared" si="54"/>
        <v>0</v>
      </c>
      <c r="Q1728" s="2"/>
      <c r="R1728" s="2"/>
      <c r="S1728" s="2" t="str">
        <f>IF(PI_For!C1728="","",PI_For!C1728)</f>
        <v/>
      </c>
    </row>
    <row r="1729" spans="2:19" ht="35.1" customHeight="1" thickTop="1" thickBot="1">
      <c r="B1729" s="76" t="str">
        <f t="shared" si="53"/>
        <v/>
      </c>
      <c r="C1729" s="35"/>
      <c r="D1729" s="12"/>
      <c r="E1729" s="12"/>
      <c r="F1729" s="82"/>
      <c r="G1729" s="36"/>
      <c r="H1729" s="33"/>
      <c r="I1729" s="12"/>
      <c r="J1729" s="67"/>
      <c r="K1729" s="43" t="str">
        <f>IFERROR(VLOOKUP(D1729,PG!$D$7:$N$1006,11,FALSE),"")</f>
        <v/>
      </c>
      <c r="L1729" s="42">
        <f t="shared" si="54"/>
        <v>0</v>
      </c>
      <c r="Q1729" s="2"/>
      <c r="R1729" s="2"/>
      <c r="S1729" s="2" t="str">
        <f>IF(PI_For!C1729="","",PI_For!C1729)</f>
        <v/>
      </c>
    </row>
    <row r="1730" spans="2:19" ht="35.1" customHeight="1" thickTop="1" thickBot="1">
      <c r="B1730" s="76" t="str">
        <f t="shared" si="53"/>
        <v/>
      </c>
      <c r="C1730" s="35"/>
      <c r="D1730" s="12"/>
      <c r="E1730" s="12"/>
      <c r="F1730" s="82"/>
      <c r="G1730" s="36"/>
      <c r="H1730" s="33"/>
      <c r="I1730" s="12"/>
      <c r="J1730" s="67"/>
      <c r="K1730" s="43" t="str">
        <f>IFERROR(VLOOKUP(D1730,PG!$D$7:$N$1006,11,FALSE),"")</f>
        <v/>
      </c>
      <c r="L1730" s="42">
        <f t="shared" si="54"/>
        <v>0</v>
      </c>
      <c r="Q1730" s="2"/>
      <c r="R1730" s="2"/>
      <c r="S1730" s="2" t="str">
        <f>IF(PI_For!C1730="","",PI_For!C1730)</f>
        <v/>
      </c>
    </row>
    <row r="1731" spans="2:19" ht="35.1" customHeight="1" thickTop="1" thickBot="1">
      <c r="B1731" s="76" t="str">
        <f t="shared" si="53"/>
        <v/>
      </c>
      <c r="C1731" s="35"/>
      <c r="D1731" s="12"/>
      <c r="E1731" s="12"/>
      <c r="F1731" s="82"/>
      <c r="G1731" s="36"/>
      <c r="H1731" s="33"/>
      <c r="I1731" s="12"/>
      <c r="J1731" s="67"/>
      <c r="K1731" s="43" t="str">
        <f>IFERROR(VLOOKUP(D1731,PG!$D$7:$N$1006,11,FALSE),"")</f>
        <v/>
      </c>
      <c r="L1731" s="42">
        <f t="shared" si="54"/>
        <v>0</v>
      </c>
      <c r="Q1731" s="2"/>
      <c r="R1731" s="2"/>
      <c r="S1731" s="2" t="str">
        <f>IF(PI_For!C1731="","",PI_For!C1731)</f>
        <v/>
      </c>
    </row>
    <row r="1732" spans="2:19" ht="35.1" customHeight="1" thickTop="1" thickBot="1">
      <c r="B1732" s="76" t="str">
        <f t="shared" si="53"/>
        <v/>
      </c>
      <c r="C1732" s="35"/>
      <c r="D1732" s="12"/>
      <c r="E1732" s="12"/>
      <c r="F1732" s="82"/>
      <c r="G1732" s="36"/>
      <c r="H1732" s="33"/>
      <c r="I1732" s="12"/>
      <c r="J1732" s="67"/>
      <c r="K1732" s="43" t="str">
        <f>IFERROR(VLOOKUP(D1732,PG!$D$7:$N$1006,11,FALSE),"")</f>
        <v/>
      </c>
      <c r="L1732" s="42">
        <f t="shared" si="54"/>
        <v>0</v>
      </c>
      <c r="Q1732" s="2"/>
      <c r="R1732" s="2"/>
      <c r="S1732" s="2" t="str">
        <f>IF(PI_For!C1732="","",PI_For!C1732)</f>
        <v/>
      </c>
    </row>
    <row r="1733" spans="2:19" ht="35.1" customHeight="1" thickTop="1" thickBot="1">
      <c r="B1733" s="76" t="str">
        <f t="shared" si="53"/>
        <v/>
      </c>
      <c r="C1733" s="35"/>
      <c r="D1733" s="12"/>
      <c r="E1733" s="12"/>
      <c r="F1733" s="82"/>
      <c r="G1733" s="36"/>
      <c r="H1733" s="33"/>
      <c r="I1733" s="12"/>
      <c r="J1733" s="67"/>
      <c r="K1733" s="43" t="str">
        <f>IFERROR(VLOOKUP(D1733,PG!$D$7:$N$1006,11,FALSE),"")</f>
        <v/>
      </c>
      <c r="L1733" s="42">
        <f t="shared" si="54"/>
        <v>0</v>
      </c>
      <c r="Q1733" s="2"/>
      <c r="R1733" s="2"/>
      <c r="S1733" s="2" t="str">
        <f>IF(PI_For!C1733="","",PI_For!C1733)</f>
        <v/>
      </c>
    </row>
    <row r="1734" spans="2:19" ht="35.1" customHeight="1" thickTop="1" thickBot="1">
      <c r="B1734" s="76" t="str">
        <f t="shared" si="53"/>
        <v/>
      </c>
      <c r="C1734" s="35"/>
      <c r="D1734" s="12"/>
      <c r="E1734" s="12"/>
      <c r="F1734" s="82"/>
      <c r="G1734" s="36"/>
      <c r="H1734" s="33"/>
      <c r="I1734" s="12"/>
      <c r="J1734" s="67"/>
      <c r="K1734" s="43" t="str">
        <f>IFERROR(VLOOKUP(D1734,PG!$D$7:$N$1006,11,FALSE),"")</f>
        <v/>
      </c>
      <c r="L1734" s="42">
        <f t="shared" si="54"/>
        <v>0</v>
      </c>
      <c r="Q1734" s="2"/>
      <c r="R1734" s="2"/>
      <c r="S1734" s="2" t="str">
        <f>IF(PI_For!C1734="","",PI_For!C1734)</f>
        <v/>
      </c>
    </row>
    <row r="1735" spans="2:19" ht="35.1" customHeight="1" thickTop="1" thickBot="1">
      <c r="B1735" s="76" t="str">
        <f t="shared" si="53"/>
        <v/>
      </c>
      <c r="C1735" s="35"/>
      <c r="D1735" s="12"/>
      <c r="E1735" s="12"/>
      <c r="F1735" s="82"/>
      <c r="G1735" s="36"/>
      <c r="H1735" s="33"/>
      <c r="I1735" s="12"/>
      <c r="J1735" s="67"/>
      <c r="K1735" s="43" t="str">
        <f>IFERROR(VLOOKUP(D1735,PG!$D$7:$N$1006,11,FALSE),"")</f>
        <v/>
      </c>
      <c r="L1735" s="42">
        <f t="shared" si="54"/>
        <v>0</v>
      </c>
      <c r="Q1735" s="2"/>
      <c r="R1735" s="2"/>
      <c r="S1735" s="2" t="str">
        <f>IF(PI_For!C1735="","",PI_For!C1735)</f>
        <v/>
      </c>
    </row>
    <row r="1736" spans="2:19" ht="35.1" customHeight="1" thickTop="1" thickBot="1">
      <c r="B1736" s="76" t="str">
        <f t="shared" ref="B1736:B1799" si="55">IF(C1736="","",MONTH(C1736))</f>
        <v/>
      </c>
      <c r="C1736" s="35"/>
      <c r="D1736" s="12"/>
      <c r="E1736" s="12"/>
      <c r="F1736" s="82"/>
      <c r="G1736" s="36"/>
      <c r="H1736" s="33"/>
      <c r="I1736" s="12"/>
      <c r="J1736" s="67"/>
      <c r="K1736" s="43" t="str">
        <f>IFERROR(VLOOKUP(D1736,PG!$D$7:$N$1006,11,FALSE),"")</f>
        <v/>
      </c>
      <c r="L1736" s="42">
        <f t="shared" si="54"/>
        <v>0</v>
      </c>
      <c r="Q1736" s="2"/>
      <c r="R1736" s="2"/>
      <c r="S1736" s="2" t="str">
        <f>IF(PI_For!C1736="","",PI_For!C1736)</f>
        <v/>
      </c>
    </row>
    <row r="1737" spans="2:19" ht="35.1" customHeight="1" thickTop="1" thickBot="1">
      <c r="B1737" s="76" t="str">
        <f t="shared" si="55"/>
        <v/>
      </c>
      <c r="C1737" s="35"/>
      <c r="D1737" s="12"/>
      <c r="E1737" s="12"/>
      <c r="F1737" s="82"/>
      <c r="G1737" s="36"/>
      <c r="H1737" s="33"/>
      <c r="I1737" s="12"/>
      <c r="J1737" s="67"/>
      <c r="K1737" s="43" t="str">
        <f>IFERROR(VLOOKUP(D1737,PG!$D$7:$N$1006,11,FALSE),"")</f>
        <v/>
      </c>
      <c r="L1737" s="42">
        <f t="shared" si="54"/>
        <v>0</v>
      </c>
      <c r="Q1737" s="2"/>
      <c r="R1737" s="2"/>
      <c r="S1737" s="2" t="str">
        <f>IF(PI_For!C1737="","",PI_For!C1737)</f>
        <v/>
      </c>
    </row>
    <row r="1738" spans="2:19" ht="35.1" customHeight="1" thickTop="1" thickBot="1">
      <c r="B1738" s="76" t="str">
        <f t="shared" si="55"/>
        <v/>
      </c>
      <c r="C1738" s="35"/>
      <c r="D1738" s="12"/>
      <c r="E1738" s="12"/>
      <c r="F1738" s="82"/>
      <c r="G1738" s="36"/>
      <c r="H1738" s="33"/>
      <c r="I1738" s="12"/>
      <c r="J1738" s="67"/>
      <c r="K1738" s="43" t="str">
        <f>IFERROR(VLOOKUP(D1738,PG!$D$7:$N$1006,11,FALSE),"")</f>
        <v/>
      </c>
      <c r="L1738" s="42">
        <f t="shared" si="54"/>
        <v>0</v>
      </c>
      <c r="Q1738" s="2"/>
      <c r="R1738" s="2"/>
      <c r="S1738" s="2" t="str">
        <f>IF(PI_For!C1738="","",PI_For!C1738)</f>
        <v/>
      </c>
    </row>
    <row r="1739" spans="2:19" ht="35.1" customHeight="1" thickTop="1" thickBot="1">
      <c r="B1739" s="76" t="str">
        <f t="shared" si="55"/>
        <v/>
      </c>
      <c r="C1739" s="35"/>
      <c r="D1739" s="12"/>
      <c r="E1739" s="12"/>
      <c r="F1739" s="82"/>
      <c r="G1739" s="36"/>
      <c r="H1739" s="33"/>
      <c r="I1739" s="12"/>
      <c r="J1739" s="67"/>
      <c r="K1739" s="43" t="str">
        <f>IFERROR(VLOOKUP(D1739,PG!$D$7:$N$1006,11,FALSE),"")</f>
        <v/>
      </c>
      <c r="L1739" s="42">
        <f t="shared" si="54"/>
        <v>0</v>
      </c>
      <c r="Q1739" s="2"/>
      <c r="R1739" s="2"/>
      <c r="S1739" s="2" t="str">
        <f>IF(PI_For!C1739="","",PI_For!C1739)</f>
        <v/>
      </c>
    </row>
    <row r="1740" spans="2:19" ht="35.1" customHeight="1" thickTop="1" thickBot="1">
      <c r="B1740" s="76" t="str">
        <f t="shared" si="55"/>
        <v/>
      </c>
      <c r="C1740" s="35"/>
      <c r="D1740" s="12"/>
      <c r="E1740" s="12"/>
      <c r="F1740" s="82"/>
      <c r="G1740" s="36"/>
      <c r="H1740" s="33"/>
      <c r="I1740" s="12"/>
      <c r="J1740" s="67"/>
      <c r="K1740" s="43" t="str">
        <f>IFERROR(VLOOKUP(D1740,PG!$D$7:$N$1006,11,FALSE),"")</f>
        <v/>
      </c>
      <c r="L1740" s="42">
        <f t="shared" si="54"/>
        <v>0</v>
      </c>
      <c r="Q1740" s="2"/>
      <c r="R1740" s="2"/>
      <c r="S1740" s="2" t="str">
        <f>IF(PI_For!C1740="","",PI_For!C1740)</f>
        <v/>
      </c>
    </row>
    <row r="1741" spans="2:19" ht="35.1" customHeight="1" thickTop="1" thickBot="1">
      <c r="B1741" s="76" t="str">
        <f t="shared" si="55"/>
        <v/>
      </c>
      <c r="C1741" s="35"/>
      <c r="D1741" s="12"/>
      <c r="E1741" s="12"/>
      <c r="F1741" s="82"/>
      <c r="G1741" s="36"/>
      <c r="H1741" s="33"/>
      <c r="I1741" s="12"/>
      <c r="J1741" s="67"/>
      <c r="K1741" s="43" t="str">
        <f>IFERROR(VLOOKUP(D1741,PG!$D$7:$N$1006,11,FALSE),"")</f>
        <v/>
      </c>
      <c r="L1741" s="42">
        <f t="shared" si="54"/>
        <v>0</v>
      </c>
      <c r="Q1741" s="2"/>
      <c r="R1741" s="2"/>
      <c r="S1741" s="2" t="str">
        <f>IF(PI_For!C1741="","",PI_For!C1741)</f>
        <v/>
      </c>
    </row>
    <row r="1742" spans="2:19" ht="35.1" customHeight="1" thickTop="1" thickBot="1">
      <c r="B1742" s="76" t="str">
        <f t="shared" si="55"/>
        <v/>
      </c>
      <c r="C1742" s="35"/>
      <c r="D1742" s="12"/>
      <c r="E1742" s="12"/>
      <c r="F1742" s="82"/>
      <c r="G1742" s="36"/>
      <c r="H1742" s="33"/>
      <c r="I1742" s="12"/>
      <c r="J1742" s="67"/>
      <c r="K1742" s="43" t="str">
        <f>IFERROR(VLOOKUP(D1742,PG!$D$7:$N$1006,11,FALSE),"")</f>
        <v/>
      </c>
      <c r="L1742" s="42">
        <f t="shared" si="54"/>
        <v>0</v>
      </c>
      <c r="Q1742" s="2"/>
      <c r="R1742" s="2"/>
      <c r="S1742" s="2" t="str">
        <f>IF(PI_For!C1742="","",PI_For!C1742)</f>
        <v/>
      </c>
    </row>
    <row r="1743" spans="2:19" ht="35.1" customHeight="1" thickTop="1" thickBot="1">
      <c r="B1743" s="76" t="str">
        <f t="shared" si="55"/>
        <v/>
      </c>
      <c r="C1743" s="35"/>
      <c r="D1743" s="12"/>
      <c r="E1743" s="12"/>
      <c r="F1743" s="82"/>
      <c r="G1743" s="36"/>
      <c r="H1743" s="33"/>
      <c r="I1743" s="12"/>
      <c r="J1743" s="67"/>
      <c r="K1743" s="43" t="str">
        <f>IFERROR(VLOOKUP(D1743,PG!$D$7:$N$1006,11,FALSE),"")</f>
        <v/>
      </c>
      <c r="L1743" s="42">
        <f t="shared" si="54"/>
        <v>0</v>
      </c>
      <c r="Q1743" s="2"/>
      <c r="R1743" s="2"/>
      <c r="S1743" s="2" t="str">
        <f>IF(PI_For!C1743="","",PI_For!C1743)</f>
        <v/>
      </c>
    </row>
    <row r="1744" spans="2:19" ht="35.1" customHeight="1" thickTop="1" thickBot="1">
      <c r="B1744" s="76" t="str">
        <f t="shared" si="55"/>
        <v/>
      </c>
      <c r="C1744" s="35"/>
      <c r="D1744" s="12"/>
      <c r="E1744" s="12"/>
      <c r="F1744" s="82"/>
      <c r="G1744" s="36"/>
      <c r="H1744" s="33"/>
      <c r="I1744" s="12"/>
      <c r="J1744" s="67"/>
      <c r="K1744" s="43" t="str">
        <f>IFERROR(VLOOKUP(D1744,PG!$D$7:$N$1006,11,FALSE),"")</f>
        <v/>
      </c>
      <c r="L1744" s="42">
        <f t="shared" si="54"/>
        <v>0</v>
      </c>
      <c r="Q1744" s="2"/>
      <c r="R1744" s="2"/>
      <c r="S1744" s="2" t="str">
        <f>IF(PI_For!C1744="","",PI_For!C1744)</f>
        <v/>
      </c>
    </row>
    <row r="1745" spans="2:19" ht="35.1" customHeight="1" thickTop="1" thickBot="1">
      <c r="B1745" s="76" t="str">
        <f t="shared" si="55"/>
        <v/>
      </c>
      <c r="C1745" s="35"/>
      <c r="D1745" s="12"/>
      <c r="E1745" s="12"/>
      <c r="F1745" s="82"/>
      <c r="G1745" s="36"/>
      <c r="H1745" s="33"/>
      <c r="I1745" s="12"/>
      <c r="J1745" s="67"/>
      <c r="K1745" s="43" t="str">
        <f>IFERROR(VLOOKUP(D1745,PG!$D$7:$N$1006,11,FALSE),"")</f>
        <v/>
      </c>
      <c r="L1745" s="42">
        <f t="shared" si="54"/>
        <v>0</v>
      </c>
      <c r="Q1745" s="2"/>
      <c r="R1745" s="2"/>
      <c r="S1745" s="2" t="str">
        <f>IF(PI_For!C1745="","",PI_For!C1745)</f>
        <v/>
      </c>
    </row>
    <row r="1746" spans="2:19" ht="35.1" customHeight="1" thickTop="1" thickBot="1">
      <c r="B1746" s="76" t="str">
        <f t="shared" si="55"/>
        <v/>
      </c>
      <c r="C1746" s="35"/>
      <c r="D1746" s="12"/>
      <c r="E1746" s="12"/>
      <c r="F1746" s="82"/>
      <c r="G1746" s="36"/>
      <c r="H1746" s="33"/>
      <c r="I1746" s="12"/>
      <c r="J1746" s="67"/>
      <c r="K1746" s="43" t="str">
        <f>IFERROR(VLOOKUP(D1746,PG!$D$7:$N$1006,11,FALSE),"")</f>
        <v/>
      </c>
      <c r="L1746" s="42">
        <f t="shared" ref="L1746:L1809" si="56">IFERROR(G1746*H1746,0)</f>
        <v>0</v>
      </c>
      <c r="Q1746" s="2"/>
      <c r="R1746" s="2"/>
      <c r="S1746" s="2" t="str">
        <f>IF(PI_For!C1746="","",PI_For!C1746)</f>
        <v/>
      </c>
    </row>
    <row r="1747" spans="2:19" ht="35.1" customHeight="1" thickTop="1" thickBot="1">
      <c r="B1747" s="76" t="str">
        <f t="shared" si="55"/>
        <v/>
      </c>
      <c r="C1747" s="35"/>
      <c r="D1747" s="12"/>
      <c r="E1747" s="12"/>
      <c r="F1747" s="82"/>
      <c r="G1747" s="36"/>
      <c r="H1747" s="33"/>
      <c r="I1747" s="12"/>
      <c r="J1747" s="67"/>
      <c r="K1747" s="43" t="str">
        <f>IFERROR(VLOOKUP(D1747,PG!$D$7:$N$1006,11,FALSE),"")</f>
        <v/>
      </c>
      <c r="L1747" s="42">
        <f t="shared" si="56"/>
        <v>0</v>
      </c>
      <c r="Q1747" s="2"/>
      <c r="R1747" s="2"/>
      <c r="S1747" s="2" t="str">
        <f>IF(PI_For!C1747="","",PI_For!C1747)</f>
        <v/>
      </c>
    </row>
    <row r="1748" spans="2:19" ht="35.1" customHeight="1" thickTop="1" thickBot="1">
      <c r="B1748" s="76" t="str">
        <f t="shared" si="55"/>
        <v/>
      </c>
      <c r="C1748" s="35"/>
      <c r="D1748" s="12"/>
      <c r="E1748" s="12"/>
      <c r="F1748" s="82"/>
      <c r="G1748" s="36"/>
      <c r="H1748" s="33"/>
      <c r="I1748" s="12"/>
      <c r="J1748" s="67"/>
      <c r="K1748" s="43" t="str">
        <f>IFERROR(VLOOKUP(D1748,PG!$D$7:$N$1006,11,FALSE),"")</f>
        <v/>
      </c>
      <c r="L1748" s="42">
        <f t="shared" si="56"/>
        <v>0</v>
      </c>
      <c r="Q1748" s="2"/>
      <c r="R1748" s="2"/>
      <c r="S1748" s="2" t="str">
        <f>IF(PI_For!C1748="","",PI_For!C1748)</f>
        <v/>
      </c>
    </row>
    <row r="1749" spans="2:19" ht="35.1" customHeight="1" thickTop="1" thickBot="1">
      <c r="B1749" s="76" t="str">
        <f t="shared" si="55"/>
        <v/>
      </c>
      <c r="C1749" s="35"/>
      <c r="D1749" s="12"/>
      <c r="E1749" s="12"/>
      <c r="F1749" s="82"/>
      <c r="G1749" s="36"/>
      <c r="H1749" s="33"/>
      <c r="I1749" s="12"/>
      <c r="J1749" s="67"/>
      <c r="K1749" s="43" t="str">
        <f>IFERROR(VLOOKUP(D1749,PG!$D$7:$N$1006,11,FALSE),"")</f>
        <v/>
      </c>
      <c r="L1749" s="42">
        <f t="shared" si="56"/>
        <v>0</v>
      </c>
      <c r="Q1749" s="2"/>
      <c r="R1749" s="2"/>
      <c r="S1749" s="2" t="str">
        <f>IF(PI_For!C1749="","",PI_For!C1749)</f>
        <v/>
      </c>
    </row>
    <row r="1750" spans="2:19" ht="35.1" customHeight="1" thickTop="1" thickBot="1">
      <c r="B1750" s="76" t="str">
        <f t="shared" si="55"/>
        <v/>
      </c>
      <c r="C1750" s="35"/>
      <c r="D1750" s="12"/>
      <c r="E1750" s="12"/>
      <c r="F1750" s="82"/>
      <c r="G1750" s="36"/>
      <c r="H1750" s="33"/>
      <c r="I1750" s="12"/>
      <c r="J1750" s="67"/>
      <c r="K1750" s="43" t="str">
        <f>IFERROR(VLOOKUP(D1750,PG!$D$7:$N$1006,11,FALSE),"")</f>
        <v/>
      </c>
      <c r="L1750" s="42">
        <f t="shared" si="56"/>
        <v>0</v>
      </c>
      <c r="Q1750" s="2"/>
      <c r="R1750" s="2"/>
      <c r="S1750" s="2" t="str">
        <f>IF(PI_For!C1750="","",PI_For!C1750)</f>
        <v/>
      </c>
    </row>
    <row r="1751" spans="2:19" ht="35.1" customHeight="1" thickTop="1" thickBot="1">
      <c r="B1751" s="76" t="str">
        <f t="shared" si="55"/>
        <v/>
      </c>
      <c r="C1751" s="35"/>
      <c r="D1751" s="12"/>
      <c r="E1751" s="12"/>
      <c r="F1751" s="82"/>
      <c r="G1751" s="36"/>
      <c r="H1751" s="33"/>
      <c r="I1751" s="12"/>
      <c r="J1751" s="67"/>
      <c r="K1751" s="43" t="str">
        <f>IFERROR(VLOOKUP(D1751,PG!$D$7:$N$1006,11,FALSE),"")</f>
        <v/>
      </c>
      <c r="L1751" s="42">
        <f t="shared" si="56"/>
        <v>0</v>
      </c>
      <c r="Q1751" s="2"/>
      <c r="R1751" s="2"/>
      <c r="S1751" s="2" t="str">
        <f>IF(PI_For!C1751="","",PI_For!C1751)</f>
        <v/>
      </c>
    </row>
    <row r="1752" spans="2:19" ht="35.1" customHeight="1" thickTop="1" thickBot="1">
      <c r="B1752" s="76" t="str">
        <f t="shared" si="55"/>
        <v/>
      </c>
      <c r="C1752" s="35"/>
      <c r="D1752" s="12"/>
      <c r="E1752" s="12"/>
      <c r="F1752" s="82"/>
      <c r="G1752" s="36"/>
      <c r="H1752" s="33"/>
      <c r="I1752" s="12"/>
      <c r="J1752" s="67"/>
      <c r="K1752" s="43" t="str">
        <f>IFERROR(VLOOKUP(D1752,PG!$D$7:$N$1006,11,FALSE),"")</f>
        <v/>
      </c>
      <c r="L1752" s="42">
        <f t="shared" si="56"/>
        <v>0</v>
      </c>
      <c r="Q1752" s="2"/>
      <c r="R1752" s="2"/>
      <c r="S1752" s="2" t="str">
        <f>IF(PI_For!C1752="","",PI_For!C1752)</f>
        <v/>
      </c>
    </row>
    <row r="1753" spans="2:19" ht="35.1" customHeight="1" thickTop="1" thickBot="1">
      <c r="B1753" s="76" t="str">
        <f t="shared" si="55"/>
        <v/>
      </c>
      <c r="C1753" s="35"/>
      <c r="D1753" s="12"/>
      <c r="E1753" s="12"/>
      <c r="F1753" s="82"/>
      <c r="G1753" s="36"/>
      <c r="H1753" s="33"/>
      <c r="I1753" s="12"/>
      <c r="J1753" s="67"/>
      <c r="K1753" s="43" t="str">
        <f>IFERROR(VLOOKUP(D1753,PG!$D$7:$N$1006,11,FALSE),"")</f>
        <v/>
      </c>
      <c r="L1753" s="42">
        <f t="shared" si="56"/>
        <v>0</v>
      </c>
      <c r="Q1753" s="2"/>
      <c r="R1753" s="2"/>
      <c r="S1753" s="2" t="str">
        <f>IF(PI_For!C1753="","",PI_For!C1753)</f>
        <v/>
      </c>
    </row>
    <row r="1754" spans="2:19" ht="35.1" customHeight="1" thickTop="1" thickBot="1">
      <c r="B1754" s="76" t="str">
        <f t="shared" si="55"/>
        <v/>
      </c>
      <c r="C1754" s="35"/>
      <c r="D1754" s="12"/>
      <c r="E1754" s="12"/>
      <c r="F1754" s="82"/>
      <c r="G1754" s="36"/>
      <c r="H1754" s="33"/>
      <c r="I1754" s="12"/>
      <c r="J1754" s="67"/>
      <c r="K1754" s="43" t="str">
        <f>IFERROR(VLOOKUP(D1754,PG!$D$7:$N$1006,11,FALSE),"")</f>
        <v/>
      </c>
      <c r="L1754" s="42">
        <f t="shared" si="56"/>
        <v>0</v>
      </c>
      <c r="Q1754" s="2"/>
      <c r="R1754" s="2"/>
      <c r="S1754" s="2" t="str">
        <f>IF(PI_For!C1754="","",PI_For!C1754)</f>
        <v/>
      </c>
    </row>
    <row r="1755" spans="2:19" ht="35.1" customHeight="1" thickTop="1" thickBot="1">
      <c r="B1755" s="76" t="str">
        <f t="shared" si="55"/>
        <v/>
      </c>
      <c r="C1755" s="35"/>
      <c r="D1755" s="12"/>
      <c r="E1755" s="12"/>
      <c r="F1755" s="82"/>
      <c r="G1755" s="36"/>
      <c r="H1755" s="33"/>
      <c r="I1755" s="12"/>
      <c r="J1755" s="67"/>
      <c r="K1755" s="43" t="str">
        <f>IFERROR(VLOOKUP(D1755,PG!$D$7:$N$1006,11,FALSE),"")</f>
        <v/>
      </c>
      <c r="L1755" s="42">
        <f t="shared" si="56"/>
        <v>0</v>
      </c>
      <c r="Q1755" s="2"/>
      <c r="R1755" s="2"/>
      <c r="S1755" s="2" t="str">
        <f>IF(PI_For!C1755="","",PI_For!C1755)</f>
        <v/>
      </c>
    </row>
    <row r="1756" spans="2:19" ht="35.1" customHeight="1" thickTop="1" thickBot="1">
      <c r="B1756" s="76" t="str">
        <f t="shared" si="55"/>
        <v/>
      </c>
      <c r="C1756" s="35"/>
      <c r="D1756" s="12"/>
      <c r="E1756" s="12"/>
      <c r="F1756" s="82"/>
      <c r="G1756" s="36"/>
      <c r="H1756" s="33"/>
      <c r="I1756" s="12"/>
      <c r="J1756" s="67"/>
      <c r="K1756" s="43" t="str">
        <f>IFERROR(VLOOKUP(D1756,PG!$D$7:$N$1006,11,FALSE),"")</f>
        <v/>
      </c>
      <c r="L1756" s="42">
        <f t="shared" si="56"/>
        <v>0</v>
      </c>
      <c r="Q1756" s="2"/>
      <c r="R1756" s="2"/>
      <c r="S1756" s="2" t="str">
        <f>IF(PI_For!C1756="","",PI_For!C1756)</f>
        <v/>
      </c>
    </row>
    <row r="1757" spans="2:19" ht="35.1" customHeight="1" thickTop="1" thickBot="1">
      <c r="B1757" s="76" t="str">
        <f t="shared" si="55"/>
        <v/>
      </c>
      <c r="C1757" s="35"/>
      <c r="D1757" s="12"/>
      <c r="E1757" s="12"/>
      <c r="F1757" s="82"/>
      <c r="G1757" s="36"/>
      <c r="H1757" s="33"/>
      <c r="I1757" s="12"/>
      <c r="J1757" s="67"/>
      <c r="K1757" s="43" t="str">
        <f>IFERROR(VLOOKUP(D1757,PG!$D$7:$N$1006,11,FALSE),"")</f>
        <v/>
      </c>
      <c r="L1757" s="42">
        <f t="shared" si="56"/>
        <v>0</v>
      </c>
      <c r="Q1757" s="2"/>
      <c r="R1757" s="2"/>
      <c r="S1757" s="2" t="str">
        <f>IF(PI_For!C1757="","",PI_For!C1757)</f>
        <v/>
      </c>
    </row>
    <row r="1758" spans="2:19" ht="35.1" customHeight="1" thickTop="1" thickBot="1">
      <c r="B1758" s="76" t="str">
        <f t="shared" si="55"/>
        <v/>
      </c>
      <c r="C1758" s="35"/>
      <c r="D1758" s="12"/>
      <c r="E1758" s="12"/>
      <c r="F1758" s="82"/>
      <c r="G1758" s="36"/>
      <c r="H1758" s="33"/>
      <c r="I1758" s="12"/>
      <c r="J1758" s="67"/>
      <c r="K1758" s="43" t="str">
        <f>IFERROR(VLOOKUP(D1758,PG!$D$7:$N$1006,11,FALSE),"")</f>
        <v/>
      </c>
      <c r="L1758" s="42">
        <f t="shared" si="56"/>
        <v>0</v>
      </c>
      <c r="Q1758" s="2"/>
      <c r="R1758" s="2"/>
      <c r="S1758" s="2" t="str">
        <f>IF(PI_For!C1758="","",PI_For!C1758)</f>
        <v/>
      </c>
    </row>
    <row r="1759" spans="2:19" ht="35.1" customHeight="1" thickTop="1" thickBot="1">
      <c r="B1759" s="76" t="str">
        <f t="shared" si="55"/>
        <v/>
      </c>
      <c r="C1759" s="35"/>
      <c r="D1759" s="12"/>
      <c r="E1759" s="12"/>
      <c r="F1759" s="82"/>
      <c r="G1759" s="36"/>
      <c r="H1759" s="33"/>
      <c r="I1759" s="12"/>
      <c r="J1759" s="67"/>
      <c r="K1759" s="43" t="str">
        <f>IFERROR(VLOOKUP(D1759,PG!$D$7:$N$1006,11,FALSE),"")</f>
        <v/>
      </c>
      <c r="L1759" s="42">
        <f t="shared" si="56"/>
        <v>0</v>
      </c>
      <c r="Q1759" s="2"/>
      <c r="R1759" s="2"/>
      <c r="S1759" s="2" t="str">
        <f>IF(PI_For!C1759="","",PI_For!C1759)</f>
        <v/>
      </c>
    </row>
    <row r="1760" spans="2:19" ht="35.1" customHeight="1" thickTop="1" thickBot="1">
      <c r="B1760" s="76" t="str">
        <f t="shared" si="55"/>
        <v/>
      </c>
      <c r="C1760" s="35"/>
      <c r="D1760" s="12"/>
      <c r="E1760" s="12"/>
      <c r="F1760" s="82"/>
      <c r="G1760" s="36"/>
      <c r="H1760" s="33"/>
      <c r="I1760" s="12"/>
      <c r="J1760" s="67"/>
      <c r="K1760" s="43" t="str">
        <f>IFERROR(VLOOKUP(D1760,PG!$D$7:$N$1006,11,FALSE),"")</f>
        <v/>
      </c>
      <c r="L1760" s="42">
        <f t="shared" si="56"/>
        <v>0</v>
      </c>
      <c r="Q1760" s="2"/>
      <c r="R1760" s="2"/>
      <c r="S1760" s="2" t="str">
        <f>IF(PI_For!C1760="","",PI_For!C1760)</f>
        <v/>
      </c>
    </row>
    <row r="1761" spans="2:19" ht="35.1" customHeight="1" thickTop="1" thickBot="1">
      <c r="B1761" s="76" t="str">
        <f t="shared" si="55"/>
        <v/>
      </c>
      <c r="C1761" s="35"/>
      <c r="D1761" s="12"/>
      <c r="E1761" s="12"/>
      <c r="F1761" s="82"/>
      <c r="G1761" s="36"/>
      <c r="H1761" s="33"/>
      <c r="I1761" s="12"/>
      <c r="J1761" s="67"/>
      <c r="K1761" s="43" t="str">
        <f>IFERROR(VLOOKUP(D1761,PG!$D$7:$N$1006,11,FALSE),"")</f>
        <v/>
      </c>
      <c r="L1761" s="42">
        <f t="shared" si="56"/>
        <v>0</v>
      </c>
      <c r="Q1761" s="2"/>
      <c r="R1761" s="2"/>
      <c r="S1761" s="2" t="str">
        <f>IF(PI_For!C1761="","",PI_For!C1761)</f>
        <v/>
      </c>
    </row>
    <row r="1762" spans="2:19" ht="35.1" customHeight="1" thickTop="1" thickBot="1">
      <c r="B1762" s="76" t="str">
        <f t="shared" si="55"/>
        <v/>
      </c>
      <c r="C1762" s="35"/>
      <c r="D1762" s="12"/>
      <c r="E1762" s="12"/>
      <c r="F1762" s="82"/>
      <c r="G1762" s="36"/>
      <c r="H1762" s="33"/>
      <c r="I1762" s="12"/>
      <c r="J1762" s="67"/>
      <c r="K1762" s="43" t="str">
        <f>IFERROR(VLOOKUP(D1762,PG!$D$7:$N$1006,11,FALSE),"")</f>
        <v/>
      </c>
      <c r="L1762" s="42">
        <f t="shared" si="56"/>
        <v>0</v>
      </c>
      <c r="Q1762" s="2"/>
      <c r="R1762" s="2"/>
      <c r="S1762" s="2" t="str">
        <f>IF(PI_For!C1762="","",PI_For!C1762)</f>
        <v/>
      </c>
    </row>
    <row r="1763" spans="2:19" ht="35.1" customHeight="1" thickTop="1" thickBot="1">
      <c r="B1763" s="76" t="str">
        <f t="shared" si="55"/>
        <v/>
      </c>
      <c r="C1763" s="35"/>
      <c r="D1763" s="12"/>
      <c r="E1763" s="12"/>
      <c r="F1763" s="82"/>
      <c r="G1763" s="36"/>
      <c r="H1763" s="33"/>
      <c r="I1763" s="12"/>
      <c r="J1763" s="67"/>
      <c r="K1763" s="43" t="str">
        <f>IFERROR(VLOOKUP(D1763,PG!$D$7:$N$1006,11,FALSE),"")</f>
        <v/>
      </c>
      <c r="L1763" s="42">
        <f t="shared" si="56"/>
        <v>0</v>
      </c>
      <c r="Q1763" s="2"/>
      <c r="R1763" s="2"/>
      <c r="S1763" s="2" t="str">
        <f>IF(PI_For!C1763="","",PI_For!C1763)</f>
        <v/>
      </c>
    </row>
    <row r="1764" spans="2:19" ht="35.1" customHeight="1" thickTop="1" thickBot="1">
      <c r="B1764" s="76" t="str">
        <f t="shared" si="55"/>
        <v/>
      </c>
      <c r="C1764" s="35"/>
      <c r="D1764" s="12"/>
      <c r="E1764" s="12"/>
      <c r="F1764" s="82"/>
      <c r="G1764" s="36"/>
      <c r="H1764" s="33"/>
      <c r="I1764" s="12"/>
      <c r="J1764" s="67"/>
      <c r="K1764" s="43" t="str">
        <f>IFERROR(VLOOKUP(D1764,PG!$D$7:$N$1006,11,FALSE),"")</f>
        <v/>
      </c>
      <c r="L1764" s="42">
        <f t="shared" si="56"/>
        <v>0</v>
      </c>
      <c r="Q1764" s="2"/>
      <c r="R1764" s="2"/>
      <c r="S1764" s="2" t="str">
        <f>IF(PI_For!C1764="","",PI_For!C1764)</f>
        <v/>
      </c>
    </row>
    <row r="1765" spans="2:19" ht="35.1" customHeight="1" thickTop="1" thickBot="1">
      <c r="B1765" s="76" t="str">
        <f t="shared" si="55"/>
        <v/>
      </c>
      <c r="C1765" s="35"/>
      <c r="D1765" s="12"/>
      <c r="E1765" s="12"/>
      <c r="F1765" s="82"/>
      <c r="G1765" s="36"/>
      <c r="H1765" s="33"/>
      <c r="I1765" s="12"/>
      <c r="J1765" s="67"/>
      <c r="K1765" s="43" t="str">
        <f>IFERROR(VLOOKUP(D1765,PG!$D$7:$N$1006,11,FALSE),"")</f>
        <v/>
      </c>
      <c r="L1765" s="42">
        <f t="shared" si="56"/>
        <v>0</v>
      </c>
      <c r="Q1765" s="2"/>
      <c r="R1765" s="2"/>
      <c r="S1765" s="2" t="str">
        <f>IF(PI_For!C1765="","",PI_For!C1765)</f>
        <v/>
      </c>
    </row>
    <row r="1766" spans="2:19" ht="35.1" customHeight="1" thickTop="1" thickBot="1">
      <c r="B1766" s="76" t="str">
        <f t="shared" si="55"/>
        <v/>
      </c>
      <c r="C1766" s="35"/>
      <c r="D1766" s="12"/>
      <c r="E1766" s="12"/>
      <c r="F1766" s="82"/>
      <c r="G1766" s="36"/>
      <c r="H1766" s="33"/>
      <c r="I1766" s="12"/>
      <c r="J1766" s="67"/>
      <c r="K1766" s="43" t="str">
        <f>IFERROR(VLOOKUP(D1766,PG!$D$7:$N$1006,11,FALSE),"")</f>
        <v/>
      </c>
      <c r="L1766" s="42">
        <f t="shared" si="56"/>
        <v>0</v>
      </c>
      <c r="Q1766" s="2"/>
      <c r="R1766" s="2"/>
      <c r="S1766" s="2" t="str">
        <f>IF(PI_For!C1766="","",PI_For!C1766)</f>
        <v/>
      </c>
    </row>
    <row r="1767" spans="2:19" ht="35.1" customHeight="1" thickTop="1" thickBot="1">
      <c r="B1767" s="76" t="str">
        <f t="shared" si="55"/>
        <v/>
      </c>
      <c r="C1767" s="35"/>
      <c r="D1767" s="12"/>
      <c r="E1767" s="12"/>
      <c r="F1767" s="82"/>
      <c r="G1767" s="36"/>
      <c r="H1767" s="33"/>
      <c r="I1767" s="12"/>
      <c r="J1767" s="67"/>
      <c r="K1767" s="43" t="str">
        <f>IFERROR(VLOOKUP(D1767,PG!$D$7:$N$1006,11,FALSE),"")</f>
        <v/>
      </c>
      <c r="L1767" s="42">
        <f t="shared" si="56"/>
        <v>0</v>
      </c>
      <c r="Q1767" s="2"/>
      <c r="R1767" s="2"/>
      <c r="S1767" s="2" t="str">
        <f>IF(PI_For!C1767="","",PI_For!C1767)</f>
        <v/>
      </c>
    </row>
    <row r="1768" spans="2:19" ht="35.1" customHeight="1" thickTop="1" thickBot="1">
      <c r="B1768" s="76" t="str">
        <f t="shared" si="55"/>
        <v/>
      </c>
      <c r="C1768" s="35"/>
      <c r="D1768" s="12"/>
      <c r="E1768" s="12"/>
      <c r="F1768" s="82"/>
      <c r="G1768" s="36"/>
      <c r="H1768" s="33"/>
      <c r="I1768" s="12"/>
      <c r="J1768" s="67"/>
      <c r="K1768" s="43" t="str">
        <f>IFERROR(VLOOKUP(D1768,PG!$D$7:$N$1006,11,FALSE),"")</f>
        <v/>
      </c>
      <c r="L1768" s="42">
        <f t="shared" si="56"/>
        <v>0</v>
      </c>
      <c r="Q1768" s="2"/>
      <c r="R1768" s="2"/>
      <c r="S1768" s="2" t="str">
        <f>IF(PI_For!C1768="","",PI_For!C1768)</f>
        <v/>
      </c>
    </row>
    <row r="1769" spans="2:19" ht="35.1" customHeight="1" thickTop="1" thickBot="1">
      <c r="B1769" s="76" t="str">
        <f t="shared" si="55"/>
        <v/>
      </c>
      <c r="C1769" s="35"/>
      <c r="D1769" s="12"/>
      <c r="E1769" s="12"/>
      <c r="F1769" s="82"/>
      <c r="G1769" s="36"/>
      <c r="H1769" s="33"/>
      <c r="I1769" s="12"/>
      <c r="J1769" s="67"/>
      <c r="K1769" s="43" t="str">
        <f>IFERROR(VLOOKUP(D1769,PG!$D$7:$N$1006,11,FALSE),"")</f>
        <v/>
      </c>
      <c r="L1769" s="42">
        <f t="shared" si="56"/>
        <v>0</v>
      </c>
      <c r="Q1769" s="2"/>
      <c r="R1769" s="2"/>
      <c r="S1769" s="2" t="str">
        <f>IF(PI_For!C1769="","",PI_For!C1769)</f>
        <v/>
      </c>
    </row>
    <row r="1770" spans="2:19" ht="35.1" customHeight="1" thickTop="1" thickBot="1">
      <c r="B1770" s="76" t="str">
        <f t="shared" si="55"/>
        <v/>
      </c>
      <c r="C1770" s="35"/>
      <c r="D1770" s="12"/>
      <c r="E1770" s="12"/>
      <c r="F1770" s="82"/>
      <c r="G1770" s="36"/>
      <c r="H1770" s="33"/>
      <c r="I1770" s="12"/>
      <c r="J1770" s="67"/>
      <c r="K1770" s="43" t="str">
        <f>IFERROR(VLOOKUP(D1770,PG!$D$7:$N$1006,11,FALSE),"")</f>
        <v/>
      </c>
      <c r="L1770" s="42">
        <f t="shared" si="56"/>
        <v>0</v>
      </c>
      <c r="Q1770" s="2"/>
      <c r="R1770" s="2"/>
      <c r="S1770" s="2" t="str">
        <f>IF(PI_For!C1770="","",PI_For!C1770)</f>
        <v/>
      </c>
    </row>
    <row r="1771" spans="2:19" ht="35.1" customHeight="1" thickTop="1" thickBot="1">
      <c r="B1771" s="76" t="str">
        <f t="shared" si="55"/>
        <v/>
      </c>
      <c r="C1771" s="35"/>
      <c r="D1771" s="12"/>
      <c r="E1771" s="12"/>
      <c r="F1771" s="82"/>
      <c r="G1771" s="36"/>
      <c r="H1771" s="33"/>
      <c r="I1771" s="12"/>
      <c r="J1771" s="67"/>
      <c r="K1771" s="43" t="str">
        <f>IFERROR(VLOOKUP(D1771,PG!$D$7:$N$1006,11,FALSE),"")</f>
        <v/>
      </c>
      <c r="L1771" s="42">
        <f t="shared" si="56"/>
        <v>0</v>
      </c>
      <c r="Q1771" s="2"/>
      <c r="R1771" s="2"/>
      <c r="S1771" s="2" t="str">
        <f>IF(PI_For!C1771="","",PI_For!C1771)</f>
        <v/>
      </c>
    </row>
    <row r="1772" spans="2:19" ht="35.1" customHeight="1" thickTop="1" thickBot="1">
      <c r="B1772" s="76" t="str">
        <f t="shared" si="55"/>
        <v/>
      </c>
      <c r="C1772" s="35"/>
      <c r="D1772" s="12"/>
      <c r="E1772" s="12"/>
      <c r="F1772" s="82"/>
      <c r="G1772" s="36"/>
      <c r="H1772" s="33"/>
      <c r="I1772" s="12"/>
      <c r="J1772" s="67"/>
      <c r="K1772" s="43" t="str">
        <f>IFERROR(VLOOKUP(D1772,PG!$D$7:$N$1006,11,FALSE),"")</f>
        <v/>
      </c>
      <c r="L1772" s="42">
        <f t="shared" si="56"/>
        <v>0</v>
      </c>
      <c r="Q1772" s="2"/>
      <c r="R1772" s="2"/>
      <c r="S1772" s="2" t="str">
        <f>IF(PI_For!C1772="","",PI_For!C1772)</f>
        <v/>
      </c>
    </row>
    <row r="1773" spans="2:19" ht="35.1" customHeight="1" thickTop="1" thickBot="1">
      <c r="B1773" s="76" t="str">
        <f t="shared" si="55"/>
        <v/>
      </c>
      <c r="C1773" s="35"/>
      <c r="D1773" s="12"/>
      <c r="E1773" s="12"/>
      <c r="F1773" s="82"/>
      <c r="G1773" s="36"/>
      <c r="H1773" s="33"/>
      <c r="I1773" s="12"/>
      <c r="J1773" s="67"/>
      <c r="K1773" s="43" t="str">
        <f>IFERROR(VLOOKUP(D1773,PG!$D$7:$N$1006,11,FALSE),"")</f>
        <v/>
      </c>
      <c r="L1773" s="42">
        <f t="shared" si="56"/>
        <v>0</v>
      </c>
      <c r="Q1773" s="2"/>
      <c r="R1773" s="2"/>
      <c r="S1773" s="2" t="str">
        <f>IF(PI_For!C1773="","",PI_For!C1773)</f>
        <v/>
      </c>
    </row>
    <row r="1774" spans="2:19" ht="35.1" customHeight="1" thickTop="1" thickBot="1">
      <c r="B1774" s="76" t="str">
        <f t="shared" si="55"/>
        <v/>
      </c>
      <c r="C1774" s="35"/>
      <c r="D1774" s="12"/>
      <c r="E1774" s="12"/>
      <c r="F1774" s="82"/>
      <c r="G1774" s="36"/>
      <c r="H1774" s="33"/>
      <c r="I1774" s="12"/>
      <c r="J1774" s="67"/>
      <c r="K1774" s="43" t="str">
        <f>IFERROR(VLOOKUP(D1774,PG!$D$7:$N$1006,11,FALSE),"")</f>
        <v/>
      </c>
      <c r="L1774" s="42">
        <f t="shared" si="56"/>
        <v>0</v>
      </c>
      <c r="Q1774" s="2"/>
      <c r="R1774" s="2"/>
      <c r="S1774" s="2" t="str">
        <f>IF(PI_For!C1774="","",PI_For!C1774)</f>
        <v/>
      </c>
    </row>
    <row r="1775" spans="2:19" ht="35.1" customHeight="1" thickTop="1" thickBot="1">
      <c r="B1775" s="76" t="str">
        <f t="shared" si="55"/>
        <v/>
      </c>
      <c r="C1775" s="35"/>
      <c r="D1775" s="12"/>
      <c r="E1775" s="12"/>
      <c r="F1775" s="82"/>
      <c r="G1775" s="36"/>
      <c r="H1775" s="33"/>
      <c r="I1775" s="12"/>
      <c r="J1775" s="67"/>
      <c r="K1775" s="43" t="str">
        <f>IFERROR(VLOOKUP(D1775,PG!$D$7:$N$1006,11,FALSE),"")</f>
        <v/>
      </c>
      <c r="L1775" s="42">
        <f t="shared" si="56"/>
        <v>0</v>
      </c>
      <c r="Q1775" s="2"/>
      <c r="R1775" s="2"/>
      <c r="S1775" s="2" t="str">
        <f>IF(PI_For!C1775="","",PI_For!C1775)</f>
        <v/>
      </c>
    </row>
    <row r="1776" spans="2:19" ht="35.1" customHeight="1" thickTop="1" thickBot="1">
      <c r="B1776" s="76" t="str">
        <f t="shared" si="55"/>
        <v/>
      </c>
      <c r="C1776" s="35"/>
      <c r="D1776" s="12"/>
      <c r="E1776" s="12"/>
      <c r="F1776" s="82"/>
      <c r="G1776" s="36"/>
      <c r="H1776" s="33"/>
      <c r="I1776" s="12"/>
      <c r="J1776" s="67"/>
      <c r="K1776" s="43" t="str">
        <f>IFERROR(VLOOKUP(D1776,PG!$D$7:$N$1006,11,FALSE),"")</f>
        <v/>
      </c>
      <c r="L1776" s="42">
        <f t="shared" si="56"/>
        <v>0</v>
      </c>
      <c r="Q1776" s="2"/>
      <c r="R1776" s="2"/>
      <c r="S1776" s="2" t="str">
        <f>IF(PI_For!C1776="","",PI_For!C1776)</f>
        <v/>
      </c>
    </row>
    <row r="1777" spans="2:19" ht="35.1" customHeight="1" thickTop="1" thickBot="1">
      <c r="B1777" s="76" t="str">
        <f t="shared" si="55"/>
        <v/>
      </c>
      <c r="C1777" s="35"/>
      <c r="D1777" s="12"/>
      <c r="E1777" s="12"/>
      <c r="F1777" s="82"/>
      <c r="G1777" s="36"/>
      <c r="H1777" s="33"/>
      <c r="I1777" s="12"/>
      <c r="J1777" s="67"/>
      <c r="K1777" s="43" t="str">
        <f>IFERROR(VLOOKUP(D1777,PG!$D$7:$N$1006,11,FALSE),"")</f>
        <v/>
      </c>
      <c r="L1777" s="42">
        <f t="shared" si="56"/>
        <v>0</v>
      </c>
      <c r="Q1777" s="2"/>
      <c r="R1777" s="2"/>
      <c r="S1777" s="2" t="str">
        <f>IF(PI_For!C1777="","",PI_For!C1777)</f>
        <v/>
      </c>
    </row>
    <row r="1778" spans="2:19" ht="35.1" customHeight="1" thickTop="1" thickBot="1">
      <c r="B1778" s="76" t="str">
        <f t="shared" si="55"/>
        <v/>
      </c>
      <c r="C1778" s="35"/>
      <c r="D1778" s="12"/>
      <c r="E1778" s="12"/>
      <c r="F1778" s="82"/>
      <c r="G1778" s="36"/>
      <c r="H1778" s="33"/>
      <c r="I1778" s="12"/>
      <c r="J1778" s="67"/>
      <c r="K1778" s="43" t="str">
        <f>IFERROR(VLOOKUP(D1778,PG!$D$7:$N$1006,11,FALSE),"")</f>
        <v/>
      </c>
      <c r="L1778" s="42">
        <f t="shared" si="56"/>
        <v>0</v>
      </c>
      <c r="Q1778" s="2"/>
      <c r="R1778" s="2"/>
      <c r="S1778" s="2" t="str">
        <f>IF(PI_For!C1778="","",PI_For!C1778)</f>
        <v/>
      </c>
    </row>
    <row r="1779" spans="2:19" ht="35.1" customHeight="1" thickTop="1" thickBot="1">
      <c r="B1779" s="76" t="str">
        <f t="shared" si="55"/>
        <v/>
      </c>
      <c r="C1779" s="35"/>
      <c r="D1779" s="12"/>
      <c r="E1779" s="12"/>
      <c r="F1779" s="82"/>
      <c r="G1779" s="36"/>
      <c r="H1779" s="33"/>
      <c r="I1779" s="12"/>
      <c r="J1779" s="67"/>
      <c r="K1779" s="43" t="str">
        <f>IFERROR(VLOOKUP(D1779,PG!$D$7:$N$1006,11,FALSE),"")</f>
        <v/>
      </c>
      <c r="L1779" s="42">
        <f t="shared" si="56"/>
        <v>0</v>
      </c>
      <c r="Q1779" s="2"/>
      <c r="R1779" s="2"/>
      <c r="S1779" s="2" t="str">
        <f>IF(PI_For!C1779="","",PI_For!C1779)</f>
        <v/>
      </c>
    </row>
    <row r="1780" spans="2:19" ht="35.1" customHeight="1" thickTop="1" thickBot="1">
      <c r="B1780" s="76" t="str">
        <f t="shared" si="55"/>
        <v/>
      </c>
      <c r="C1780" s="35"/>
      <c r="D1780" s="12"/>
      <c r="E1780" s="12"/>
      <c r="F1780" s="82"/>
      <c r="G1780" s="36"/>
      <c r="H1780" s="33"/>
      <c r="I1780" s="12"/>
      <c r="J1780" s="67"/>
      <c r="K1780" s="43" t="str">
        <f>IFERROR(VLOOKUP(D1780,PG!$D$7:$N$1006,11,FALSE),"")</f>
        <v/>
      </c>
      <c r="L1780" s="42">
        <f t="shared" si="56"/>
        <v>0</v>
      </c>
      <c r="Q1780" s="2"/>
      <c r="R1780" s="2"/>
      <c r="S1780" s="2" t="str">
        <f>IF(PI_For!C1780="","",PI_For!C1780)</f>
        <v/>
      </c>
    </row>
    <row r="1781" spans="2:19" ht="35.1" customHeight="1" thickTop="1" thickBot="1">
      <c r="B1781" s="76" t="str">
        <f t="shared" si="55"/>
        <v/>
      </c>
      <c r="C1781" s="35"/>
      <c r="D1781" s="12"/>
      <c r="E1781" s="12"/>
      <c r="F1781" s="82"/>
      <c r="G1781" s="36"/>
      <c r="H1781" s="33"/>
      <c r="I1781" s="12"/>
      <c r="J1781" s="67"/>
      <c r="K1781" s="43" t="str">
        <f>IFERROR(VLOOKUP(D1781,PG!$D$7:$N$1006,11,FALSE),"")</f>
        <v/>
      </c>
      <c r="L1781" s="42">
        <f t="shared" si="56"/>
        <v>0</v>
      </c>
      <c r="Q1781" s="2"/>
      <c r="R1781" s="2"/>
      <c r="S1781" s="2" t="str">
        <f>IF(PI_For!C1781="","",PI_For!C1781)</f>
        <v/>
      </c>
    </row>
    <row r="1782" spans="2:19" ht="35.1" customHeight="1" thickTop="1" thickBot="1">
      <c r="B1782" s="76" t="str">
        <f t="shared" si="55"/>
        <v/>
      </c>
      <c r="C1782" s="35"/>
      <c r="D1782" s="12"/>
      <c r="E1782" s="12"/>
      <c r="F1782" s="82"/>
      <c r="G1782" s="36"/>
      <c r="H1782" s="33"/>
      <c r="I1782" s="12"/>
      <c r="J1782" s="67"/>
      <c r="K1782" s="43" t="str">
        <f>IFERROR(VLOOKUP(D1782,PG!$D$7:$N$1006,11,FALSE),"")</f>
        <v/>
      </c>
      <c r="L1782" s="42">
        <f t="shared" si="56"/>
        <v>0</v>
      </c>
      <c r="Q1782" s="2"/>
      <c r="R1782" s="2"/>
      <c r="S1782" s="2" t="str">
        <f>IF(PI_For!C1782="","",PI_For!C1782)</f>
        <v/>
      </c>
    </row>
    <row r="1783" spans="2:19" ht="35.1" customHeight="1" thickTop="1" thickBot="1">
      <c r="B1783" s="76" t="str">
        <f t="shared" si="55"/>
        <v/>
      </c>
      <c r="C1783" s="35"/>
      <c r="D1783" s="12"/>
      <c r="E1783" s="12"/>
      <c r="F1783" s="82"/>
      <c r="G1783" s="36"/>
      <c r="H1783" s="33"/>
      <c r="I1783" s="12"/>
      <c r="J1783" s="67"/>
      <c r="K1783" s="43" t="str">
        <f>IFERROR(VLOOKUP(D1783,PG!$D$7:$N$1006,11,FALSE),"")</f>
        <v/>
      </c>
      <c r="L1783" s="42">
        <f t="shared" si="56"/>
        <v>0</v>
      </c>
      <c r="Q1783" s="2"/>
      <c r="R1783" s="2"/>
      <c r="S1783" s="2" t="str">
        <f>IF(PI_For!C1783="","",PI_For!C1783)</f>
        <v/>
      </c>
    </row>
    <row r="1784" spans="2:19" ht="35.1" customHeight="1" thickTop="1" thickBot="1">
      <c r="B1784" s="76" t="str">
        <f t="shared" si="55"/>
        <v/>
      </c>
      <c r="C1784" s="35"/>
      <c r="D1784" s="12"/>
      <c r="E1784" s="12"/>
      <c r="F1784" s="82"/>
      <c r="G1784" s="36"/>
      <c r="H1784" s="33"/>
      <c r="I1784" s="12"/>
      <c r="J1784" s="67"/>
      <c r="K1784" s="43" t="str">
        <f>IFERROR(VLOOKUP(D1784,PG!$D$7:$N$1006,11,FALSE),"")</f>
        <v/>
      </c>
      <c r="L1784" s="42">
        <f t="shared" si="56"/>
        <v>0</v>
      </c>
      <c r="Q1784" s="2"/>
      <c r="R1784" s="2"/>
      <c r="S1784" s="2" t="str">
        <f>IF(PI_For!C1784="","",PI_For!C1784)</f>
        <v/>
      </c>
    </row>
    <row r="1785" spans="2:19" ht="35.1" customHeight="1" thickTop="1" thickBot="1">
      <c r="B1785" s="76" t="str">
        <f t="shared" si="55"/>
        <v/>
      </c>
      <c r="C1785" s="35"/>
      <c r="D1785" s="12"/>
      <c r="E1785" s="12"/>
      <c r="F1785" s="82"/>
      <c r="G1785" s="36"/>
      <c r="H1785" s="33"/>
      <c r="I1785" s="12"/>
      <c r="J1785" s="67"/>
      <c r="K1785" s="43" t="str">
        <f>IFERROR(VLOOKUP(D1785,PG!$D$7:$N$1006,11,FALSE),"")</f>
        <v/>
      </c>
      <c r="L1785" s="42">
        <f t="shared" si="56"/>
        <v>0</v>
      </c>
      <c r="Q1785" s="2"/>
      <c r="R1785" s="2"/>
      <c r="S1785" s="2" t="str">
        <f>IF(PI_For!C1785="","",PI_For!C1785)</f>
        <v/>
      </c>
    </row>
    <row r="1786" spans="2:19" ht="35.1" customHeight="1" thickTop="1" thickBot="1">
      <c r="B1786" s="76" t="str">
        <f t="shared" si="55"/>
        <v/>
      </c>
      <c r="C1786" s="35"/>
      <c r="D1786" s="12"/>
      <c r="E1786" s="12"/>
      <c r="F1786" s="82"/>
      <c r="G1786" s="36"/>
      <c r="H1786" s="33"/>
      <c r="I1786" s="12"/>
      <c r="J1786" s="67"/>
      <c r="K1786" s="43" t="str">
        <f>IFERROR(VLOOKUP(D1786,PG!$D$7:$N$1006,11,FALSE),"")</f>
        <v/>
      </c>
      <c r="L1786" s="42">
        <f t="shared" si="56"/>
        <v>0</v>
      </c>
      <c r="Q1786" s="2"/>
      <c r="R1786" s="2"/>
      <c r="S1786" s="2" t="str">
        <f>IF(PI_For!C1786="","",PI_For!C1786)</f>
        <v/>
      </c>
    </row>
    <row r="1787" spans="2:19" ht="35.1" customHeight="1" thickTop="1" thickBot="1">
      <c r="B1787" s="76" t="str">
        <f t="shared" si="55"/>
        <v/>
      </c>
      <c r="C1787" s="35"/>
      <c r="D1787" s="12"/>
      <c r="E1787" s="12"/>
      <c r="F1787" s="82"/>
      <c r="G1787" s="36"/>
      <c r="H1787" s="33"/>
      <c r="I1787" s="12"/>
      <c r="J1787" s="67"/>
      <c r="K1787" s="43" t="str">
        <f>IFERROR(VLOOKUP(D1787,PG!$D$7:$N$1006,11,FALSE),"")</f>
        <v/>
      </c>
      <c r="L1787" s="42">
        <f t="shared" si="56"/>
        <v>0</v>
      </c>
      <c r="Q1787" s="2"/>
      <c r="R1787" s="2"/>
      <c r="S1787" s="2" t="str">
        <f>IF(PI_For!C1787="","",PI_For!C1787)</f>
        <v/>
      </c>
    </row>
    <row r="1788" spans="2:19" ht="35.1" customHeight="1" thickTop="1" thickBot="1">
      <c r="B1788" s="76" t="str">
        <f t="shared" si="55"/>
        <v/>
      </c>
      <c r="C1788" s="35"/>
      <c r="D1788" s="12"/>
      <c r="E1788" s="12"/>
      <c r="F1788" s="82"/>
      <c r="G1788" s="36"/>
      <c r="H1788" s="33"/>
      <c r="I1788" s="12"/>
      <c r="J1788" s="67"/>
      <c r="K1788" s="43" t="str">
        <f>IFERROR(VLOOKUP(D1788,PG!$D$7:$N$1006,11,FALSE),"")</f>
        <v/>
      </c>
      <c r="L1788" s="42">
        <f t="shared" si="56"/>
        <v>0</v>
      </c>
      <c r="Q1788" s="2"/>
      <c r="R1788" s="2"/>
      <c r="S1788" s="2" t="str">
        <f>IF(PI_For!C1788="","",PI_For!C1788)</f>
        <v/>
      </c>
    </row>
    <row r="1789" spans="2:19" ht="35.1" customHeight="1" thickTop="1" thickBot="1">
      <c r="B1789" s="76" t="str">
        <f t="shared" si="55"/>
        <v/>
      </c>
      <c r="C1789" s="35"/>
      <c r="D1789" s="12"/>
      <c r="E1789" s="12"/>
      <c r="F1789" s="82"/>
      <c r="G1789" s="36"/>
      <c r="H1789" s="33"/>
      <c r="I1789" s="12"/>
      <c r="J1789" s="67"/>
      <c r="K1789" s="43" t="str">
        <f>IFERROR(VLOOKUP(D1789,PG!$D$7:$N$1006,11,FALSE),"")</f>
        <v/>
      </c>
      <c r="L1789" s="42">
        <f t="shared" si="56"/>
        <v>0</v>
      </c>
      <c r="Q1789" s="2"/>
      <c r="R1789" s="2"/>
      <c r="S1789" s="2" t="str">
        <f>IF(PI_For!C1789="","",PI_For!C1789)</f>
        <v/>
      </c>
    </row>
    <row r="1790" spans="2:19" ht="35.1" customHeight="1" thickTop="1" thickBot="1">
      <c r="B1790" s="76" t="str">
        <f t="shared" si="55"/>
        <v/>
      </c>
      <c r="C1790" s="35"/>
      <c r="D1790" s="12"/>
      <c r="E1790" s="12"/>
      <c r="F1790" s="82"/>
      <c r="G1790" s="36"/>
      <c r="H1790" s="33"/>
      <c r="I1790" s="12"/>
      <c r="J1790" s="67"/>
      <c r="K1790" s="43" t="str">
        <f>IFERROR(VLOOKUP(D1790,PG!$D$7:$N$1006,11,FALSE),"")</f>
        <v/>
      </c>
      <c r="L1790" s="42">
        <f t="shared" si="56"/>
        <v>0</v>
      </c>
      <c r="Q1790" s="2"/>
      <c r="R1790" s="2"/>
      <c r="S1790" s="2" t="str">
        <f>IF(PI_For!C1790="","",PI_For!C1790)</f>
        <v/>
      </c>
    </row>
    <row r="1791" spans="2:19" ht="35.1" customHeight="1" thickTop="1" thickBot="1">
      <c r="B1791" s="76" t="str">
        <f t="shared" si="55"/>
        <v/>
      </c>
      <c r="C1791" s="35"/>
      <c r="D1791" s="12"/>
      <c r="E1791" s="12"/>
      <c r="F1791" s="82"/>
      <c r="G1791" s="36"/>
      <c r="H1791" s="33"/>
      <c r="I1791" s="12"/>
      <c r="J1791" s="67"/>
      <c r="K1791" s="43" t="str">
        <f>IFERROR(VLOOKUP(D1791,PG!$D$7:$N$1006,11,FALSE),"")</f>
        <v/>
      </c>
      <c r="L1791" s="42">
        <f t="shared" si="56"/>
        <v>0</v>
      </c>
      <c r="Q1791" s="2"/>
      <c r="R1791" s="2"/>
      <c r="S1791" s="2" t="str">
        <f>IF(PI_For!C1791="","",PI_For!C1791)</f>
        <v/>
      </c>
    </row>
    <row r="1792" spans="2:19" ht="35.1" customHeight="1" thickTop="1" thickBot="1">
      <c r="B1792" s="76" t="str">
        <f t="shared" si="55"/>
        <v/>
      </c>
      <c r="C1792" s="35"/>
      <c r="D1792" s="12"/>
      <c r="E1792" s="12"/>
      <c r="F1792" s="82"/>
      <c r="G1792" s="36"/>
      <c r="H1792" s="33"/>
      <c r="I1792" s="12"/>
      <c r="J1792" s="67"/>
      <c r="K1792" s="43" t="str">
        <f>IFERROR(VLOOKUP(D1792,PG!$D$7:$N$1006,11,FALSE),"")</f>
        <v/>
      </c>
      <c r="L1792" s="42">
        <f t="shared" si="56"/>
        <v>0</v>
      </c>
      <c r="Q1792" s="2"/>
      <c r="R1792" s="2"/>
      <c r="S1792" s="2" t="str">
        <f>IF(PI_For!C1792="","",PI_For!C1792)</f>
        <v/>
      </c>
    </row>
    <row r="1793" spans="2:19" ht="35.1" customHeight="1" thickTop="1" thickBot="1">
      <c r="B1793" s="76" t="str">
        <f t="shared" si="55"/>
        <v/>
      </c>
      <c r="C1793" s="35"/>
      <c r="D1793" s="12"/>
      <c r="E1793" s="12"/>
      <c r="F1793" s="82"/>
      <c r="G1793" s="36"/>
      <c r="H1793" s="33"/>
      <c r="I1793" s="12"/>
      <c r="J1793" s="67"/>
      <c r="K1793" s="43" t="str">
        <f>IFERROR(VLOOKUP(D1793,PG!$D$7:$N$1006,11,FALSE),"")</f>
        <v/>
      </c>
      <c r="L1793" s="42">
        <f t="shared" si="56"/>
        <v>0</v>
      </c>
      <c r="Q1793" s="2"/>
      <c r="R1793" s="2"/>
      <c r="S1793" s="2" t="str">
        <f>IF(PI_For!C1793="","",PI_For!C1793)</f>
        <v/>
      </c>
    </row>
    <row r="1794" spans="2:19" ht="35.1" customHeight="1" thickTop="1" thickBot="1">
      <c r="B1794" s="76" t="str">
        <f t="shared" si="55"/>
        <v/>
      </c>
      <c r="C1794" s="35"/>
      <c r="D1794" s="12"/>
      <c r="E1794" s="12"/>
      <c r="F1794" s="82"/>
      <c r="G1794" s="36"/>
      <c r="H1794" s="33"/>
      <c r="I1794" s="12"/>
      <c r="J1794" s="67"/>
      <c r="K1794" s="43" t="str">
        <f>IFERROR(VLOOKUP(D1794,PG!$D$7:$N$1006,11,FALSE),"")</f>
        <v/>
      </c>
      <c r="L1794" s="42">
        <f t="shared" si="56"/>
        <v>0</v>
      </c>
      <c r="Q1794" s="2"/>
      <c r="R1794" s="2"/>
      <c r="S1794" s="2" t="str">
        <f>IF(PI_For!C1794="","",PI_For!C1794)</f>
        <v/>
      </c>
    </row>
    <row r="1795" spans="2:19" ht="35.1" customHeight="1" thickTop="1" thickBot="1">
      <c r="B1795" s="76" t="str">
        <f t="shared" si="55"/>
        <v/>
      </c>
      <c r="C1795" s="35"/>
      <c r="D1795" s="12"/>
      <c r="E1795" s="12"/>
      <c r="F1795" s="82"/>
      <c r="G1795" s="36"/>
      <c r="H1795" s="33"/>
      <c r="I1795" s="12"/>
      <c r="J1795" s="67"/>
      <c r="K1795" s="43" t="str">
        <f>IFERROR(VLOOKUP(D1795,PG!$D$7:$N$1006,11,FALSE),"")</f>
        <v/>
      </c>
      <c r="L1795" s="42">
        <f t="shared" si="56"/>
        <v>0</v>
      </c>
      <c r="Q1795" s="2"/>
      <c r="R1795" s="2"/>
      <c r="S1795" s="2" t="str">
        <f>IF(PI_For!C1795="","",PI_For!C1795)</f>
        <v/>
      </c>
    </row>
    <row r="1796" spans="2:19" ht="35.1" customHeight="1" thickTop="1" thickBot="1">
      <c r="B1796" s="76" t="str">
        <f t="shared" si="55"/>
        <v/>
      </c>
      <c r="C1796" s="35"/>
      <c r="D1796" s="12"/>
      <c r="E1796" s="12"/>
      <c r="F1796" s="82"/>
      <c r="G1796" s="36"/>
      <c r="H1796" s="33"/>
      <c r="I1796" s="12"/>
      <c r="J1796" s="67"/>
      <c r="K1796" s="43" t="str">
        <f>IFERROR(VLOOKUP(D1796,PG!$D$7:$N$1006,11,FALSE),"")</f>
        <v/>
      </c>
      <c r="L1796" s="42">
        <f t="shared" si="56"/>
        <v>0</v>
      </c>
      <c r="Q1796" s="2"/>
      <c r="R1796" s="2"/>
      <c r="S1796" s="2" t="str">
        <f>IF(PI_For!C1796="","",PI_For!C1796)</f>
        <v/>
      </c>
    </row>
    <row r="1797" spans="2:19" ht="35.1" customHeight="1" thickTop="1" thickBot="1">
      <c r="B1797" s="76" t="str">
        <f t="shared" si="55"/>
        <v/>
      </c>
      <c r="C1797" s="35"/>
      <c r="D1797" s="12"/>
      <c r="E1797" s="12"/>
      <c r="F1797" s="82"/>
      <c r="G1797" s="36"/>
      <c r="H1797" s="33"/>
      <c r="I1797" s="12"/>
      <c r="J1797" s="67"/>
      <c r="K1797" s="43" t="str">
        <f>IFERROR(VLOOKUP(D1797,PG!$D$7:$N$1006,11,FALSE),"")</f>
        <v/>
      </c>
      <c r="L1797" s="42">
        <f t="shared" si="56"/>
        <v>0</v>
      </c>
      <c r="Q1797" s="2"/>
      <c r="R1797" s="2"/>
      <c r="S1797" s="2" t="str">
        <f>IF(PI_For!C1797="","",PI_For!C1797)</f>
        <v/>
      </c>
    </row>
    <row r="1798" spans="2:19" ht="35.1" customHeight="1" thickTop="1" thickBot="1">
      <c r="B1798" s="76" t="str">
        <f t="shared" si="55"/>
        <v/>
      </c>
      <c r="C1798" s="35"/>
      <c r="D1798" s="12"/>
      <c r="E1798" s="12"/>
      <c r="F1798" s="82"/>
      <c r="G1798" s="36"/>
      <c r="H1798" s="33"/>
      <c r="I1798" s="12"/>
      <c r="J1798" s="67"/>
      <c r="K1798" s="43" t="str">
        <f>IFERROR(VLOOKUP(D1798,PG!$D$7:$N$1006,11,FALSE),"")</f>
        <v/>
      </c>
      <c r="L1798" s="42">
        <f t="shared" si="56"/>
        <v>0</v>
      </c>
      <c r="Q1798" s="2"/>
      <c r="R1798" s="2"/>
      <c r="S1798" s="2" t="str">
        <f>IF(PI_For!C1798="","",PI_For!C1798)</f>
        <v/>
      </c>
    </row>
    <row r="1799" spans="2:19" ht="35.1" customHeight="1" thickTop="1" thickBot="1">
      <c r="B1799" s="76" t="str">
        <f t="shared" si="55"/>
        <v/>
      </c>
      <c r="C1799" s="35"/>
      <c r="D1799" s="12"/>
      <c r="E1799" s="12"/>
      <c r="F1799" s="82"/>
      <c r="G1799" s="36"/>
      <c r="H1799" s="33"/>
      <c r="I1799" s="12"/>
      <c r="J1799" s="67"/>
      <c r="K1799" s="43" t="str">
        <f>IFERROR(VLOOKUP(D1799,PG!$D$7:$N$1006,11,FALSE),"")</f>
        <v/>
      </c>
      <c r="L1799" s="42">
        <f t="shared" si="56"/>
        <v>0</v>
      </c>
      <c r="Q1799" s="2"/>
      <c r="R1799" s="2"/>
      <c r="S1799" s="2" t="str">
        <f>IF(PI_For!C1799="","",PI_For!C1799)</f>
        <v/>
      </c>
    </row>
    <row r="1800" spans="2:19" ht="35.1" customHeight="1" thickTop="1" thickBot="1">
      <c r="B1800" s="76" t="str">
        <f t="shared" ref="B1800:B1863" si="57">IF(C1800="","",MONTH(C1800))</f>
        <v/>
      </c>
      <c r="C1800" s="35"/>
      <c r="D1800" s="12"/>
      <c r="E1800" s="12"/>
      <c r="F1800" s="82"/>
      <c r="G1800" s="36"/>
      <c r="H1800" s="33"/>
      <c r="I1800" s="12"/>
      <c r="J1800" s="67"/>
      <c r="K1800" s="43" t="str">
        <f>IFERROR(VLOOKUP(D1800,PG!$D$7:$N$1006,11,FALSE),"")</f>
        <v/>
      </c>
      <c r="L1800" s="42">
        <f t="shared" si="56"/>
        <v>0</v>
      </c>
      <c r="Q1800" s="2"/>
      <c r="R1800" s="2"/>
      <c r="S1800" s="2" t="str">
        <f>IF(PI_For!C1800="","",PI_For!C1800)</f>
        <v/>
      </c>
    </row>
    <row r="1801" spans="2:19" ht="35.1" customHeight="1" thickTop="1" thickBot="1">
      <c r="B1801" s="76" t="str">
        <f t="shared" si="57"/>
        <v/>
      </c>
      <c r="C1801" s="35"/>
      <c r="D1801" s="12"/>
      <c r="E1801" s="12"/>
      <c r="F1801" s="82"/>
      <c r="G1801" s="36"/>
      <c r="H1801" s="33"/>
      <c r="I1801" s="12"/>
      <c r="J1801" s="67"/>
      <c r="K1801" s="43" t="str">
        <f>IFERROR(VLOOKUP(D1801,PG!$D$7:$N$1006,11,FALSE),"")</f>
        <v/>
      </c>
      <c r="L1801" s="42">
        <f t="shared" si="56"/>
        <v>0</v>
      </c>
      <c r="Q1801" s="2"/>
      <c r="R1801" s="2"/>
      <c r="S1801" s="2" t="str">
        <f>IF(PI_For!C1801="","",PI_For!C1801)</f>
        <v/>
      </c>
    </row>
    <row r="1802" spans="2:19" ht="35.1" customHeight="1" thickTop="1" thickBot="1">
      <c r="B1802" s="76" t="str">
        <f t="shared" si="57"/>
        <v/>
      </c>
      <c r="C1802" s="35"/>
      <c r="D1802" s="12"/>
      <c r="E1802" s="12"/>
      <c r="F1802" s="82"/>
      <c r="G1802" s="36"/>
      <c r="H1802" s="33"/>
      <c r="I1802" s="12"/>
      <c r="J1802" s="67"/>
      <c r="K1802" s="43" t="str">
        <f>IFERROR(VLOOKUP(D1802,PG!$D$7:$N$1006,11,FALSE),"")</f>
        <v/>
      </c>
      <c r="L1802" s="42">
        <f t="shared" si="56"/>
        <v>0</v>
      </c>
      <c r="Q1802" s="2"/>
      <c r="R1802" s="2"/>
      <c r="S1802" s="2" t="str">
        <f>IF(PI_For!C1802="","",PI_For!C1802)</f>
        <v/>
      </c>
    </row>
    <row r="1803" spans="2:19" ht="35.1" customHeight="1" thickTop="1" thickBot="1">
      <c r="B1803" s="76" t="str">
        <f t="shared" si="57"/>
        <v/>
      </c>
      <c r="C1803" s="35"/>
      <c r="D1803" s="12"/>
      <c r="E1803" s="12"/>
      <c r="F1803" s="82"/>
      <c r="G1803" s="36"/>
      <c r="H1803" s="33"/>
      <c r="I1803" s="12"/>
      <c r="J1803" s="67"/>
      <c r="K1803" s="43" t="str">
        <f>IFERROR(VLOOKUP(D1803,PG!$D$7:$N$1006,11,FALSE),"")</f>
        <v/>
      </c>
      <c r="L1803" s="42">
        <f t="shared" si="56"/>
        <v>0</v>
      </c>
      <c r="Q1803" s="2"/>
      <c r="R1803" s="2"/>
      <c r="S1803" s="2" t="str">
        <f>IF(PI_For!C1803="","",PI_For!C1803)</f>
        <v/>
      </c>
    </row>
    <row r="1804" spans="2:19" ht="35.1" customHeight="1" thickTop="1" thickBot="1">
      <c r="B1804" s="76" t="str">
        <f t="shared" si="57"/>
        <v/>
      </c>
      <c r="C1804" s="35"/>
      <c r="D1804" s="12"/>
      <c r="E1804" s="12"/>
      <c r="F1804" s="82"/>
      <c r="G1804" s="36"/>
      <c r="H1804" s="33"/>
      <c r="I1804" s="12"/>
      <c r="J1804" s="67"/>
      <c r="K1804" s="43" t="str">
        <f>IFERROR(VLOOKUP(D1804,PG!$D$7:$N$1006,11,FALSE),"")</f>
        <v/>
      </c>
      <c r="L1804" s="42">
        <f t="shared" si="56"/>
        <v>0</v>
      </c>
      <c r="Q1804" s="2"/>
      <c r="R1804" s="2"/>
      <c r="S1804" s="2" t="str">
        <f>IF(PI_For!C1804="","",PI_For!C1804)</f>
        <v/>
      </c>
    </row>
    <row r="1805" spans="2:19" ht="35.1" customHeight="1" thickTop="1" thickBot="1">
      <c r="B1805" s="76" t="str">
        <f t="shared" si="57"/>
        <v/>
      </c>
      <c r="C1805" s="35"/>
      <c r="D1805" s="12"/>
      <c r="E1805" s="12"/>
      <c r="F1805" s="82"/>
      <c r="G1805" s="36"/>
      <c r="H1805" s="33"/>
      <c r="I1805" s="12"/>
      <c r="J1805" s="67"/>
      <c r="K1805" s="43" t="str">
        <f>IFERROR(VLOOKUP(D1805,PG!$D$7:$N$1006,11,FALSE),"")</f>
        <v/>
      </c>
      <c r="L1805" s="42">
        <f t="shared" si="56"/>
        <v>0</v>
      </c>
      <c r="Q1805" s="2"/>
      <c r="R1805" s="2"/>
      <c r="S1805" s="2" t="str">
        <f>IF(PI_For!C1805="","",PI_For!C1805)</f>
        <v/>
      </c>
    </row>
    <row r="1806" spans="2:19" ht="35.1" customHeight="1" thickTop="1" thickBot="1">
      <c r="B1806" s="76" t="str">
        <f t="shared" si="57"/>
        <v/>
      </c>
      <c r="C1806" s="35"/>
      <c r="D1806" s="12"/>
      <c r="E1806" s="12"/>
      <c r="F1806" s="82"/>
      <c r="G1806" s="36"/>
      <c r="H1806" s="33"/>
      <c r="I1806" s="12"/>
      <c r="J1806" s="67"/>
      <c r="K1806" s="43" t="str">
        <f>IFERROR(VLOOKUP(D1806,PG!$D$7:$N$1006,11,FALSE),"")</f>
        <v/>
      </c>
      <c r="L1806" s="42">
        <f t="shared" si="56"/>
        <v>0</v>
      </c>
      <c r="Q1806" s="2"/>
      <c r="R1806" s="2"/>
      <c r="S1806" s="2" t="str">
        <f>IF(PI_For!C1806="","",PI_For!C1806)</f>
        <v/>
      </c>
    </row>
    <row r="1807" spans="2:19" ht="35.1" customHeight="1" thickTop="1" thickBot="1">
      <c r="B1807" s="76" t="str">
        <f t="shared" si="57"/>
        <v/>
      </c>
      <c r="C1807" s="35"/>
      <c r="D1807" s="12"/>
      <c r="E1807" s="12"/>
      <c r="F1807" s="82"/>
      <c r="G1807" s="36"/>
      <c r="H1807" s="33"/>
      <c r="I1807" s="12"/>
      <c r="J1807" s="67"/>
      <c r="K1807" s="43" t="str">
        <f>IFERROR(VLOOKUP(D1807,PG!$D$7:$N$1006,11,FALSE),"")</f>
        <v/>
      </c>
      <c r="L1807" s="42">
        <f t="shared" si="56"/>
        <v>0</v>
      </c>
      <c r="Q1807" s="2"/>
      <c r="R1807" s="2"/>
      <c r="S1807" s="2" t="str">
        <f>IF(PI_For!C1807="","",PI_For!C1807)</f>
        <v/>
      </c>
    </row>
    <row r="1808" spans="2:19" ht="35.1" customHeight="1" thickTop="1" thickBot="1">
      <c r="B1808" s="76" t="str">
        <f t="shared" si="57"/>
        <v/>
      </c>
      <c r="C1808" s="35"/>
      <c r="D1808" s="12"/>
      <c r="E1808" s="12"/>
      <c r="F1808" s="82"/>
      <c r="G1808" s="36"/>
      <c r="H1808" s="33"/>
      <c r="I1808" s="12"/>
      <c r="J1808" s="67"/>
      <c r="K1808" s="43" t="str">
        <f>IFERROR(VLOOKUP(D1808,PG!$D$7:$N$1006,11,FALSE),"")</f>
        <v/>
      </c>
      <c r="L1808" s="42">
        <f t="shared" si="56"/>
        <v>0</v>
      </c>
      <c r="Q1808" s="2"/>
      <c r="R1808" s="2"/>
      <c r="S1808" s="2" t="str">
        <f>IF(PI_For!C1808="","",PI_For!C1808)</f>
        <v/>
      </c>
    </row>
    <row r="1809" spans="2:19" ht="35.1" customHeight="1" thickTop="1" thickBot="1">
      <c r="B1809" s="76" t="str">
        <f t="shared" si="57"/>
        <v/>
      </c>
      <c r="C1809" s="35"/>
      <c r="D1809" s="12"/>
      <c r="E1809" s="12"/>
      <c r="F1809" s="82"/>
      <c r="G1809" s="36"/>
      <c r="H1809" s="33"/>
      <c r="I1809" s="12"/>
      <c r="J1809" s="67"/>
      <c r="K1809" s="43" t="str">
        <f>IFERROR(VLOOKUP(D1809,PG!$D$7:$N$1006,11,FALSE),"")</f>
        <v/>
      </c>
      <c r="L1809" s="42">
        <f t="shared" si="56"/>
        <v>0</v>
      </c>
      <c r="Q1809" s="2"/>
      <c r="R1809" s="2"/>
      <c r="S1809" s="2" t="str">
        <f>IF(PI_For!C1809="","",PI_For!C1809)</f>
        <v/>
      </c>
    </row>
    <row r="1810" spans="2:19" ht="35.1" customHeight="1" thickTop="1" thickBot="1">
      <c r="B1810" s="76" t="str">
        <f t="shared" si="57"/>
        <v/>
      </c>
      <c r="C1810" s="35"/>
      <c r="D1810" s="12"/>
      <c r="E1810" s="12"/>
      <c r="F1810" s="82"/>
      <c r="G1810" s="36"/>
      <c r="H1810" s="33"/>
      <c r="I1810" s="12"/>
      <c r="J1810" s="67"/>
      <c r="K1810" s="43" t="str">
        <f>IFERROR(VLOOKUP(D1810,PG!$D$7:$N$1006,11,FALSE),"")</f>
        <v/>
      </c>
      <c r="L1810" s="42">
        <f t="shared" ref="L1810:L1873" si="58">IFERROR(G1810*H1810,0)</f>
        <v>0</v>
      </c>
      <c r="Q1810" s="2"/>
      <c r="R1810" s="2"/>
      <c r="S1810" s="2" t="str">
        <f>IF(PI_For!C1810="","",PI_For!C1810)</f>
        <v/>
      </c>
    </row>
    <row r="1811" spans="2:19" ht="35.1" customHeight="1" thickTop="1" thickBot="1">
      <c r="B1811" s="76" t="str">
        <f t="shared" si="57"/>
        <v/>
      </c>
      <c r="C1811" s="35"/>
      <c r="D1811" s="12"/>
      <c r="E1811" s="12"/>
      <c r="F1811" s="82"/>
      <c r="G1811" s="36"/>
      <c r="H1811" s="33"/>
      <c r="I1811" s="12"/>
      <c r="J1811" s="67"/>
      <c r="K1811" s="43" t="str">
        <f>IFERROR(VLOOKUP(D1811,PG!$D$7:$N$1006,11,FALSE),"")</f>
        <v/>
      </c>
      <c r="L1811" s="42">
        <f t="shared" si="58"/>
        <v>0</v>
      </c>
      <c r="Q1811" s="2"/>
      <c r="R1811" s="2"/>
      <c r="S1811" s="2" t="str">
        <f>IF(PI_For!C1811="","",PI_For!C1811)</f>
        <v/>
      </c>
    </row>
    <row r="1812" spans="2:19" ht="35.1" customHeight="1" thickTop="1" thickBot="1">
      <c r="B1812" s="76" t="str">
        <f t="shared" si="57"/>
        <v/>
      </c>
      <c r="C1812" s="35"/>
      <c r="D1812" s="12"/>
      <c r="E1812" s="12"/>
      <c r="F1812" s="82"/>
      <c r="G1812" s="36"/>
      <c r="H1812" s="33"/>
      <c r="I1812" s="12"/>
      <c r="J1812" s="67"/>
      <c r="K1812" s="43" t="str">
        <f>IFERROR(VLOOKUP(D1812,PG!$D$7:$N$1006,11,FALSE),"")</f>
        <v/>
      </c>
      <c r="L1812" s="42">
        <f t="shared" si="58"/>
        <v>0</v>
      </c>
      <c r="Q1812" s="2"/>
      <c r="R1812" s="2"/>
      <c r="S1812" s="2" t="str">
        <f>IF(PI_For!C1812="","",PI_For!C1812)</f>
        <v/>
      </c>
    </row>
    <row r="1813" spans="2:19" ht="35.1" customHeight="1" thickTop="1" thickBot="1">
      <c r="B1813" s="76" t="str">
        <f t="shared" si="57"/>
        <v/>
      </c>
      <c r="C1813" s="35"/>
      <c r="D1813" s="12"/>
      <c r="E1813" s="12"/>
      <c r="F1813" s="82"/>
      <c r="G1813" s="36"/>
      <c r="H1813" s="33"/>
      <c r="I1813" s="12"/>
      <c r="J1813" s="67"/>
      <c r="K1813" s="43" t="str">
        <f>IFERROR(VLOOKUP(D1813,PG!$D$7:$N$1006,11,FALSE),"")</f>
        <v/>
      </c>
      <c r="L1813" s="42">
        <f t="shared" si="58"/>
        <v>0</v>
      </c>
      <c r="Q1813" s="2"/>
      <c r="R1813" s="2"/>
      <c r="S1813" s="2" t="str">
        <f>IF(PI_For!C1813="","",PI_For!C1813)</f>
        <v/>
      </c>
    </row>
    <row r="1814" spans="2:19" ht="35.1" customHeight="1" thickTop="1" thickBot="1">
      <c r="B1814" s="76" t="str">
        <f t="shared" si="57"/>
        <v/>
      </c>
      <c r="C1814" s="35"/>
      <c r="D1814" s="12"/>
      <c r="E1814" s="12"/>
      <c r="F1814" s="82"/>
      <c r="G1814" s="36"/>
      <c r="H1814" s="33"/>
      <c r="I1814" s="12"/>
      <c r="J1814" s="67"/>
      <c r="K1814" s="43" t="str">
        <f>IFERROR(VLOOKUP(D1814,PG!$D$7:$N$1006,11,FALSE),"")</f>
        <v/>
      </c>
      <c r="L1814" s="42">
        <f t="shared" si="58"/>
        <v>0</v>
      </c>
      <c r="Q1814" s="2"/>
      <c r="R1814" s="2"/>
      <c r="S1814" s="2" t="str">
        <f>IF(PI_For!C1814="","",PI_For!C1814)</f>
        <v/>
      </c>
    </row>
    <row r="1815" spans="2:19" ht="35.1" customHeight="1" thickTop="1" thickBot="1">
      <c r="B1815" s="76" t="str">
        <f t="shared" si="57"/>
        <v/>
      </c>
      <c r="C1815" s="35"/>
      <c r="D1815" s="12"/>
      <c r="E1815" s="12"/>
      <c r="F1815" s="82"/>
      <c r="G1815" s="36"/>
      <c r="H1815" s="33"/>
      <c r="I1815" s="12"/>
      <c r="J1815" s="67"/>
      <c r="K1815" s="43" t="str">
        <f>IFERROR(VLOOKUP(D1815,PG!$D$7:$N$1006,11,FALSE),"")</f>
        <v/>
      </c>
      <c r="L1815" s="42">
        <f t="shared" si="58"/>
        <v>0</v>
      </c>
      <c r="Q1815" s="2"/>
      <c r="R1815" s="2"/>
      <c r="S1815" s="2" t="str">
        <f>IF(PI_For!C1815="","",PI_For!C1815)</f>
        <v/>
      </c>
    </row>
    <row r="1816" spans="2:19" ht="35.1" customHeight="1" thickTop="1" thickBot="1">
      <c r="B1816" s="76" t="str">
        <f t="shared" si="57"/>
        <v/>
      </c>
      <c r="C1816" s="35"/>
      <c r="D1816" s="12"/>
      <c r="E1816" s="12"/>
      <c r="F1816" s="82"/>
      <c r="G1816" s="36"/>
      <c r="H1816" s="33"/>
      <c r="I1816" s="12"/>
      <c r="J1816" s="67"/>
      <c r="K1816" s="43" t="str">
        <f>IFERROR(VLOOKUP(D1816,PG!$D$7:$N$1006,11,FALSE),"")</f>
        <v/>
      </c>
      <c r="L1816" s="42">
        <f t="shared" si="58"/>
        <v>0</v>
      </c>
      <c r="Q1816" s="2"/>
      <c r="R1816" s="2"/>
      <c r="S1816" s="2" t="str">
        <f>IF(PI_For!C1816="","",PI_For!C1816)</f>
        <v/>
      </c>
    </row>
    <row r="1817" spans="2:19" ht="35.1" customHeight="1" thickTop="1" thickBot="1">
      <c r="B1817" s="76" t="str">
        <f t="shared" si="57"/>
        <v/>
      </c>
      <c r="C1817" s="35"/>
      <c r="D1817" s="12"/>
      <c r="E1817" s="12"/>
      <c r="F1817" s="82"/>
      <c r="G1817" s="36"/>
      <c r="H1817" s="33"/>
      <c r="I1817" s="12"/>
      <c r="J1817" s="67"/>
      <c r="K1817" s="43" t="str">
        <f>IFERROR(VLOOKUP(D1817,PG!$D$7:$N$1006,11,FALSE),"")</f>
        <v/>
      </c>
      <c r="L1817" s="42">
        <f t="shared" si="58"/>
        <v>0</v>
      </c>
      <c r="Q1817" s="2"/>
      <c r="R1817" s="2"/>
      <c r="S1817" s="2" t="str">
        <f>IF(PI_For!C1817="","",PI_For!C1817)</f>
        <v/>
      </c>
    </row>
    <row r="1818" spans="2:19" ht="35.1" customHeight="1" thickTop="1" thickBot="1">
      <c r="B1818" s="76" t="str">
        <f t="shared" si="57"/>
        <v/>
      </c>
      <c r="C1818" s="35"/>
      <c r="D1818" s="12"/>
      <c r="E1818" s="12"/>
      <c r="F1818" s="82"/>
      <c r="G1818" s="36"/>
      <c r="H1818" s="33"/>
      <c r="I1818" s="12"/>
      <c r="J1818" s="67"/>
      <c r="K1818" s="43" t="str">
        <f>IFERROR(VLOOKUP(D1818,PG!$D$7:$N$1006,11,FALSE),"")</f>
        <v/>
      </c>
      <c r="L1818" s="42">
        <f t="shared" si="58"/>
        <v>0</v>
      </c>
      <c r="Q1818" s="2"/>
      <c r="R1818" s="2"/>
      <c r="S1818" s="2" t="str">
        <f>IF(PI_For!C1818="","",PI_For!C1818)</f>
        <v/>
      </c>
    </row>
    <row r="1819" spans="2:19" ht="35.1" customHeight="1" thickTop="1" thickBot="1">
      <c r="B1819" s="76" t="str">
        <f t="shared" si="57"/>
        <v/>
      </c>
      <c r="C1819" s="35"/>
      <c r="D1819" s="12"/>
      <c r="E1819" s="12"/>
      <c r="F1819" s="82"/>
      <c r="G1819" s="36"/>
      <c r="H1819" s="33"/>
      <c r="I1819" s="12"/>
      <c r="J1819" s="67"/>
      <c r="K1819" s="43" t="str">
        <f>IFERROR(VLOOKUP(D1819,PG!$D$7:$N$1006,11,FALSE),"")</f>
        <v/>
      </c>
      <c r="L1819" s="42">
        <f t="shared" si="58"/>
        <v>0</v>
      </c>
      <c r="Q1819" s="2"/>
      <c r="R1819" s="2"/>
      <c r="S1819" s="2" t="str">
        <f>IF(PI_For!C1819="","",PI_For!C1819)</f>
        <v/>
      </c>
    </row>
    <row r="1820" spans="2:19" ht="35.1" customHeight="1" thickTop="1" thickBot="1">
      <c r="B1820" s="76" t="str">
        <f t="shared" si="57"/>
        <v/>
      </c>
      <c r="C1820" s="35"/>
      <c r="D1820" s="12"/>
      <c r="E1820" s="12"/>
      <c r="F1820" s="82"/>
      <c r="G1820" s="36"/>
      <c r="H1820" s="33"/>
      <c r="I1820" s="12"/>
      <c r="J1820" s="67"/>
      <c r="K1820" s="43" t="str">
        <f>IFERROR(VLOOKUP(D1820,PG!$D$7:$N$1006,11,FALSE),"")</f>
        <v/>
      </c>
      <c r="L1820" s="42">
        <f t="shared" si="58"/>
        <v>0</v>
      </c>
      <c r="Q1820" s="2"/>
      <c r="R1820" s="2"/>
      <c r="S1820" s="2" t="str">
        <f>IF(PI_For!C1820="","",PI_For!C1820)</f>
        <v/>
      </c>
    </row>
    <row r="1821" spans="2:19" ht="35.1" customHeight="1" thickTop="1" thickBot="1">
      <c r="B1821" s="76" t="str">
        <f t="shared" si="57"/>
        <v/>
      </c>
      <c r="C1821" s="35"/>
      <c r="D1821" s="12"/>
      <c r="E1821" s="12"/>
      <c r="F1821" s="82"/>
      <c r="G1821" s="36"/>
      <c r="H1821" s="33"/>
      <c r="I1821" s="12"/>
      <c r="J1821" s="67"/>
      <c r="K1821" s="43" t="str">
        <f>IFERROR(VLOOKUP(D1821,PG!$D$7:$N$1006,11,FALSE),"")</f>
        <v/>
      </c>
      <c r="L1821" s="42">
        <f t="shared" si="58"/>
        <v>0</v>
      </c>
      <c r="Q1821" s="2"/>
      <c r="R1821" s="2"/>
      <c r="S1821" s="2" t="str">
        <f>IF(PI_For!C1821="","",PI_For!C1821)</f>
        <v/>
      </c>
    </row>
    <row r="1822" spans="2:19" ht="35.1" customHeight="1" thickTop="1" thickBot="1">
      <c r="B1822" s="76" t="str">
        <f t="shared" si="57"/>
        <v/>
      </c>
      <c r="C1822" s="35"/>
      <c r="D1822" s="12"/>
      <c r="E1822" s="12"/>
      <c r="F1822" s="82"/>
      <c r="G1822" s="36"/>
      <c r="H1822" s="33"/>
      <c r="I1822" s="12"/>
      <c r="J1822" s="67"/>
      <c r="K1822" s="43" t="str">
        <f>IFERROR(VLOOKUP(D1822,PG!$D$7:$N$1006,11,FALSE),"")</f>
        <v/>
      </c>
      <c r="L1822" s="42">
        <f t="shared" si="58"/>
        <v>0</v>
      </c>
      <c r="Q1822" s="2"/>
      <c r="R1822" s="2"/>
      <c r="S1822" s="2" t="str">
        <f>IF(PI_For!C1822="","",PI_For!C1822)</f>
        <v/>
      </c>
    </row>
    <row r="1823" spans="2:19" ht="35.1" customHeight="1" thickTop="1" thickBot="1">
      <c r="B1823" s="76" t="str">
        <f t="shared" si="57"/>
        <v/>
      </c>
      <c r="C1823" s="35"/>
      <c r="D1823" s="12"/>
      <c r="E1823" s="12"/>
      <c r="F1823" s="82"/>
      <c r="G1823" s="36"/>
      <c r="H1823" s="33"/>
      <c r="I1823" s="12"/>
      <c r="J1823" s="67"/>
      <c r="K1823" s="43" t="str">
        <f>IFERROR(VLOOKUP(D1823,PG!$D$7:$N$1006,11,FALSE),"")</f>
        <v/>
      </c>
      <c r="L1823" s="42">
        <f t="shared" si="58"/>
        <v>0</v>
      </c>
      <c r="Q1823" s="2"/>
      <c r="R1823" s="2"/>
      <c r="S1823" s="2" t="str">
        <f>IF(PI_For!C1823="","",PI_For!C1823)</f>
        <v/>
      </c>
    </row>
    <row r="1824" spans="2:19" ht="35.1" customHeight="1" thickTop="1" thickBot="1">
      <c r="B1824" s="76" t="str">
        <f t="shared" si="57"/>
        <v/>
      </c>
      <c r="C1824" s="35"/>
      <c r="D1824" s="12"/>
      <c r="E1824" s="12"/>
      <c r="F1824" s="82"/>
      <c r="G1824" s="36"/>
      <c r="H1824" s="33"/>
      <c r="I1824" s="12"/>
      <c r="J1824" s="67"/>
      <c r="K1824" s="43" t="str">
        <f>IFERROR(VLOOKUP(D1824,PG!$D$7:$N$1006,11,FALSE),"")</f>
        <v/>
      </c>
      <c r="L1824" s="42">
        <f t="shared" si="58"/>
        <v>0</v>
      </c>
      <c r="Q1824" s="2"/>
      <c r="R1824" s="2"/>
      <c r="S1824" s="2" t="str">
        <f>IF(PI_For!C1824="","",PI_For!C1824)</f>
        <v/>
      </c>
    </row>
    <row r="1825" spans="2:19" ht="35.1" customHeight="1" thickTop="1" thickBot="1">
      <c r="B1825" s="76" t="str">
        <f t="shared" si="57"/>
        <v/>
      </c>
      <c r="C1825" s="35"/>
      <c r="D1825" s="12"/>
      <c r="E1825" s="12"/>
      <c r="F1825" s="82"/>
      <c r="G1825" s="36"/>
      <c r="H1825" s="33"/>
      <c r="I1825" s="12"/>
      <c r="J1825" s="67"/>
      <c r="K1825" s="43" t="str">
        <f>IFERROR(VLOOKUP(D1825,PG!$D$7:$N$1006,11,FALSE),"")</f>
        <v/>
      </c>
      <c r="L1825" s="42">
        <f t="shared" si="58"/>
        <v>0</v>
      </c>
      <c r="Q1825" s="2"/>
      <c r="R1825" s="2"/>
      <c r="S1825" s="2" t="str">
        <f>IF(PI_For!C1825="","",PI_For!C1825)</f>
        <v/>
      </c>
    </row>
    <row r="1826" spans="2:19" ht="35.1" customHeight="1" thickTop="1" thickBot="1">
      <c r="B1826" s="76" t="str">
        <f t="shared" si="57"/>
        <v/>
      </c>
      <c r="C1826" s="35"/>
      <c r="D1826" s="12"/>
      <c r="E1826" s="12"/>
      <c r="F1826" s="82"/>
      <c r="G1826" s="36"/>
      <c r="H1826" s="33"/>
      <c r="I1826" s="12"/>
      <c r="J1826" s="67"/>
      <c r="K1826" s="43" t="str">
        <f>IFERROR(VLOOKUP(D1826,PG!$D$7:$N$1006,11,FALSE),"")</f>
        <v/>
      </c>
      <c r="L1826" s="42">
        <f t="shared" si="58"/>
        <v>0</v>
      </c>
      <c r="Q1826" s="2"/>
      <c r="R1826" s="2"/>
      <c r="S1826" s="2" t="str">
        <f>IF(PI_For!C1826="","",PI_For!C1826)</f>
        <v/>
      </c>
    </row>
    <row r="1827" spans="2:19" ht="35.1" customHeight="1" thickTop="1" thickBot="1">
      <c r="B1827" s="76" t="str">
        <f t="shared" si="57"/>
        <v/>
      </c>
      <c r="C1827" s="35"/>
      <c r="D1827" s="12"/>
      <c r="E1827" s="12"/>
      <c r="F1827" s="82"/>
      <c r="G1827" s="36"/>
      <c r="H1827" s="33"/>
      <c r="I1827" s="12"/>
      <c r="J1827" s="67"/>
      <c r="K1827" s="43" t="str">
        <f>IFERROR(VLOOKUP(D1827,PG!$D$7:$N$1006,11,FALSE),"")</f>
        <v/>
      </c>
      <c r="L1827" s="42">
        <f t="shared" si="58"/>
        <v>0</v>
      </c>
      <c r="Q1827" s="2"/>
      <c r="R1827" s="2"/>
      <c r="S1827" s="2" t="str">
        <f>IF(PI_For!C1827="","",PI_For!C1827)</f>
        <v/>
      </c>
    </row>
    <row r="1828" spans="2:19" ht="35.1" customHeight="1" thickTop="1" thickBot="1">
      <c r="B1828" s="76" t="str">
        <f t="shared" si="57"/>
        <v/>
      </c>
      <c r="C1828" s="35"/>
      <c r="D1828" s="12"/>
      <c r="E1828" s="12"/>
      <c r="F1828" s="82"/>
      <c r="G1828" s="36"/>
      <c r="H1828" s="33"/>
      <c r="I1828" s="12"/>
      <c r="J1828" s="67"/>
      <c r="K1828" s="43" t="str">
        <f>IFERROR(VLOOKUP(D1828,PG!$D$7:$N$1006,11,FALSE),"")</f>
        <v/>
      </c>
      <c r="L1828" s="42">
        <f t="shared" si="58"/>
        <v>0</v>
      </c>
      <c r="Q1828" s="2"/>
      <c r="R1828" s="2"/>
      <c r="S1828" s="2" t="str">
        <f>IF(PI_For!C1828="","",PI_For!C1828)</f>
        <v/>
      </c>
    </row>
    <row r="1829" spans="2:19" ht="35.1" customHeight="1" thickTop="1" thickBot="1">
      <c r="B1829" s="76" t="str">
        <f t="shared" si="57"/>
        <v/>
      </c>
      <c r="C1829" s="35"/>
      <c r="D1829" s="12"/>
      <c r="E1829" s="12"/>
      <c r="F1829" s="82"/>
      <c r="G1829" s="36"/>
      <c r="H1829" s="33"/>
      <c r="I1829" s="12"/>
      <c r="J1829" s="67"/>
      <c r="K1829" s="43" t="str">
        <f>IFERROR(VLOOKUP(D1829,PG!$D$7:$N$1006,11,FALSE),"")</f>
        <v/>
      </c>
      <c r="L1829" s="42">
        <f t="shared" si="58"/>
        <v>0</v>
      </c>
      <c r="Q1829" s="2"/>
      <c r="R1829" s="2"/>
      <c r="S1829" s="2" t="str">
        <f>IF(PI_For!C1829="","",PI_For!C1829)</f>
        <v/>
      </c>
    </row>
    <row r="1830" spans="2:19" ht="35.1" customHeight="1" thickTop="1" thickBot="1">
      <c r="B1830" s="76" t="str">
        <f t="shared" si="57"/>
        <v/>
      </c>
      <c r="C1830" s="35"/>
      <c r="D1830" s="12"/>
      <c r="E1830" s="12"/>
      <c r="F1830" s="82"/>
      <c r="G1830" s="36"/>
      <c r="H1830" s="33"/>
      <c r="I1830" s="12"/>
      <c r="J1830" s="67"/>
      <c r="K1830" s="43" t="str">
        <f>IFERROR(VLOOKUP(D1830,PG!$D$7:$N$1006,11,FALSE),"")</f>
        <v/>
      </c>
      <c r="L1830" s="42">
        <f t="shared" si="58"/>
        <v>0</v>
      </c>
      <c r="Q1830" s="2"/>
      <c r="R1830" s="2"/>
      <c r="S1830" s="2" t="str">
        <f>IF(PI_For!C1830="","",PI_For!C1830)</f>
        <v/>
      </c>
    </row>
    <row r="1831" spans="2:19" ht="35.1" customHeight="1" thickTop="1" thickBot="1">
      <c r="B1831" s="76" t="str">
        <f t="shared" si="57"/>
        <v/>
      </c>
      <c r="C1831" s="35"/>
      <c r="D1831" s="12"/>
      <c r="E1831" s="12"/>
      <c r="F1831" s="82"/>
      <c r="G1831" s="36"/>
      <c r="H1831" s="33"/>
      <c r="I1831" s="12"/>
      <c r="J1831" s="67"/>
      <c r="K1831" s="43" t="str">
        <f>IFERROR(VLOOKUP(D1831,PG!$D$7:$N$1006,11,FALSE),"")</f>
        <v/>
      </c>
      <c r="L1831" s="42">
        <f t="shared" si="58"/>
        <v>0</v>
      </c>
      <c r="Q1831" s="2"/>
      <c r="R1831" s="2"/>
      <c r="S1831" s="2" t="str">
        <f>IF(PI_For!C1831="","",PI_For!C1831)</f>
        <v/>
      </c>
    </row>
    <row r="1832" spans="2:19" ht="35.1" customHeight="1" thickTop="1" thickBot="1">
      <c r="B1832" s="76" t="str">
        <f t="shared" si="57"/>
        <v/>
      </c>
      <c r="C1832" s="35"/>
      <c r="D1832" s="12"/>
      <c r="E1832" s="12"/>
      <c r="F1832" s="82"/>
      <c r="G1832" s="36"/>
      <c r="H1832" s="33"/>
      <c r="I1832" s="12"/>
      <c r="J1832" s="67"/>
      <c r="K1832" s="43" t="str">
        <f>IFERROR(VLOOKUP(D1832,PG!$D$7:$N$1006,11,FALSE),"")</f>
        <v/>
      </c>
      <c r="L1832" s="42">
        <f t="shared" si="58"/>
        <v>0</v>
      </c>
      <c r="Q1832" s="2"/>
      <c r="R1832" s="2"/>
      <c r="S1832" s="2" t="str">
        <f>IF(PI_For!C1832="","",PI_For!C1832)</f>
        <v/>
      </c>
    </row>
    <row r="1833" spans="2:19" ht="35.1" customHeight="1" thickTop="1" thickBot="1">
      <c r="B1833" s="76" t="str">
        <f t="shared" si="57"/>
        <v/>
      </c>
      <c r="C1833" s="35"/>
      <c r="D1833" s="12"/>
      <c r="E1833" s="12"/>
      <c r="F1833" s="82"/>
      <c r="G1833" s="36"/>
      <c r="H1833" s="33"/>
      <c r="I1833" s="12"/>
      <c r="J1833" s="67"/>
      <c r="K1833" s="43" t="str">
        <f>IFERROR(VLOOKUP(D1833,PG!$D$7:$N$1006,11,FALSE),"")</f>
        <v/>
      </c>
      <c r="L1833" s="42">
        <f t="shared" si="58"/>
        <v>0</v>
      </c>
      <c r="Q1833" s="2"/>
      <c r="R1833" s="2"/>
      <c r="S1833" s="2" t="str">
        <f>IF(PI_For!C1833="","",PI_For!C1833)</f>
        <v/>
      </c>
    </row>
    <row r="1834" spans="2:19" ht="35.1" customHeight="1" thickTop="1" thickBot="1">
      <c r="B1834" s="76" t="str">
        <f t="shared" si="57"/>
        <v/>
      </c>
      <c r="C1834" s="35"/>
      <c r="D1834" s="12"/>
      <c r="E1834" s="12"/>
      <c r="F1834" s="82"/>
      <c r="G1834" s="36"/>
      <c r="H1834" s="33"/>
      <c r="I1834" s="12"/>
      <c r="J1834" s="67"/>
      <c r="K1834" s="43" t="str">
        <f>IFERROR(VLOOKUP(D1834,PG!$D$7:$N$1006,11,FALSE),"")</f>
        <v/>
      </c>
      <c r="L1834" s="42">
        <f t="shared" si="58"/>
        <v>0</v>
      </c>
      <c r="Q1834" s="2"/>
      <c r="R1834" s="2"/>
      <c r="S1834" s="2" t="str">
        <f>IF(PI_For!C1834="","",PI_For!C1834)</f>
        <v/>
      </c>
    </row>
    <row r="1835" spans="2:19" ht="35.1" customHeight="1" thickTop="1" thickBot="1">
      <c r="B1835" s="76" t="str">
        <f t="shared" si="57"/>
        <v/>
      </c>
      <c r="C1835" s="35"/>
      <c r="D1835" s="12"/>
      <c r="E1835" s="12"/>
      <c r="F1835" s="82"/>
      <c r="G1835" s="36"/>
      <c r="H1835" s="33"/>
      <c r="I1835" s="12"/>
      <c r="J1835" s="67"/>
      <c r="K1835" s="43" t="str">
        <f>IFERROR(VLOOKUP(D1835,PG!$D$7:$N$1006,11,FALSE),"")</f>
        <v/>
      </c>
      <c r="L1835" s="42">
        <f t="shared" si="58"/>
        <v>0</v>
      </c>
      <c r="Q1835" s="2"/>
      <c r="R1835" s="2"/>
      <c r="S1835" s="2" t="str">
        <f>IF(PI_For!C1835="","",PI_For!C1835)</f>
        <v/>
      </c>
    </row>
    <row r="1836" spans="2:19" ht="35.1" customHeight="1" thickTop="1" thickBot="1">
      <c r="B1836" s="76" t="str">
        <f t="shared" si="57"/>
        <v/>
      </c>
      <c r="C1836" s="35"/>
      <c r="D1836" s="12"/>
      <c r="E1836" s="12"/>
      <c r="F1836" s="82"/>
      <c r="G1836" s="36"/>
      <c r="H1836" s="33"/>
      <c r="I1836" s="12"/>
      <c r="J1836" s="67"/>
      <c r="K1836" s="43" t="str">
        <f>IFERROR(VLOOKUP(D1836,PG!$D$7:$N$1006,11,FALSE),"")</f>
        <v/>
      </c>
      <c r="L1836" s="42">
        <f t="shared" si="58"/>
        <v>0</v>
      </c>
      <c r="Q1836" s="2"/>
      <c r="R1836" s="2"/>
      <c r="S1836" s="2" t="str">
        <f>IF(PI_For!C1836="","",PI_For!C1836)</f>
        <v/>
      </c>
    </row>
    <row r="1837" spans="2:19" ht="35.1" customHeight="1" thickTop="1" thickBot="1">
      <c r="B1837" s="76" t="str">
        <f t="shared" si="57"/>
        <v/>
      </c>
      <c r="C1837" s="35"/>
      <c r="D1837" s="12"/>
      <c r="E1837" s="12"/>
      <c r="F1837" s="82"/>
      <c r="G1837" s="36"/>
      <c r="H1837" s="33"/>
      <c r="I1837" s="12"/>
      <c r="J1837" s="67"/>
      <c r="K1837" s="43" t="str">
        <f>IFERROR(VLOOKUP(D1837,PG!$D$7:$N$1006,11,FALSE),"")</f>
        <v/>
      </c>
      <c r="L1837" s="42">
        <f t="shared" si="58"/>
        <v>0</v>
      </c>
      <c r="Q1837" s="2"/>
      <c r="R1837" s="2"/>
      <c r="S1837" s="2" t="str">
        <f>IF(PI_For!C1837="","",PI_For!C1837)</f>
        <v/>
      </c>
    </row>
    <row r="1838" spans="2:19" ht="35.1" customHeight="1" thickTop="1" thickBot="1">
      <c r="B1838" s="76" t="str">
        <f t="shared" si="57"/>
        <v/>
      </c>
      <c r="C1838" s="35"/>
      <c r="D1838" s="12"/>
      <c r="E1838" s="12"/>
      <c r="F1838" s="82"/>
      <c r="G1838" s="36"/>
      <c r="H1838" s="33"/>
      <c r="I1838" s="12"/>
      <c r="J1838" s="67"/>
      <c r="K1838" s="43" t="str">
        <f>IFERROR(VLOOKUP(D1838,PG!$D$7:$N$1006,11,FALSE),"")</f>
        <v/>
      </c>
      <c r="L1838" s="42">
        <f t="shared" si="58"/>
        <v>0</v>
      </c>
      <c r="Q1838" s="2"/>
      <c r="R1838" s="2"/>
      <c r="S1838" s="2" t="str">
        <f>IF(PI_For!C1838="","",PI_For!C1838)</f>
        <v/>
      </c>
    </row>
    <row r="1839" spans="2:19" ht="35.1" customHeight="1" thickTop="1" thickBot="1">
      <c r="B1839" s="76" t="str">
        <f t="shared" si="57"/>
        <v/>
      </c>
      <c r="C1839" s="35"/>
      <c r="D1839" s="12"/>
      <c r="E1839" s="12"/>
      <c r="F1839" s="82"/>
      <c r="G1839" s="36"/>
      <c r="H1839" s="33"/>
      <c r="I1839" s="12"/>
      <c r="J1839" s="67"/>
      <c r="K1839" s="43" t="str">
        <f>IFERROR(VLOOKUP(D1839,PG!$D$7:$N$1006,11,FALSE),"")</f>
        <v/>
      </c>
      <c r="L1839" s="42">
        <f t="shared" si="58"/>
        <v>0</v>
      </c>
      <c r="Q1839" s="2"/>
      <c r="R1839" s="2"/>
      <c r="S1839" s="2" t="str">
        <f>IF(PI_For!C1839="","",PI_For!C1839)</f>
        <v/>
      </c>
    </row>
    <row r="1840" spans="2:19" ht="35.1" customHeight="1" thickTop="1" thickBot="1">
      <c r="B1840" s="76" t="str">
        <f t="shared" si="57"/>
        <v/>
      </c>
      <c r="C1840" s="35"/>
      <c r="D1840" s="12"/>
      <c r="E1840" s="12"/>
      <c r="F1840" s="82"/>
      <c r="G1840" s="36"/>
      <c r="H1840" s="33"/>
      <c r="I1840" s="12"/>
      <c r="J1840" s="67"/>
      <c r="K1840" s="43" t="str">
        <f>IFERROR(VLOOKUP(D1840,PG!$D$7:$N$1006,11,FALSE),"")</f>
        <v/>
      </c>
      <c r="L1840" s="42">
        <f t="shared" si="58"/>
        <v>0</v>
      </c>
      <c r="Q1840" s="2"/>
      <c r="R1840" s="2"/>
      <c r="S1840" s="2" t="str">
        <f>IF(PI_For!C1840="","",PI_For!C1840)</f>
        <v/>
      </c>
    </row>
    <row r="1841" spans="2:19" ht="35.1" customHeight="1" thickTop="1" thickBot="1">
      <c r="B1841" s="76" t="str">
        <f t="shared" si="57"/>
        <v/>
      </c>
      <c r="C1841" s="35"/>
      <c r="D1841" s="12"/>
      <c r="E1841" s="12"/>
      <c r="F1841" s="82"/>
      <c r="G1841" s="36"/>
      <c r="H1841" s="33"/>
      <c r="I1841" s="12"/>
      <c r="J1841" s="67"/>
      <c r="K1841" s="43" t="str">
        <f>IFERROR(VLOOKUP(D1841,PG!$D$7:$N$1006,11,FALSE),"")</f>
        <v/>
      </c>
      <c r="L1841" s="42">
        <f t="shared" si="58"/>
        <v>0</v>
      </c>
      <c r="Q1841" s="2"/>
      <c r="R1841" s="2"/>
      <c r="S1841" s="2" t="str">
        <f>IF(PI_For!C1841="","",PI_For!C1841)</f>
        <v/>
      </c>
    </row>
    <row r="1842" spans="2:19" ht="35.1" customHeight="1" thickTop="1" thickBot="1">
      <c r="B1842" s="76" t="str">
        <f t="shared" si="57"/>
        <v/>
      </c>
      <c r="C1842" s="35"/>
      <c r="D1842" s="12"/>
      <c r="E1842" s="12"/>
      <c r="F1842" s="82"/>
      <c r="G1842" s="36"/>
      <c r="H1842" s="33"/>
      <c r="I1842" s="12"/>
      <c r="J1842" s="67"/>
      <c r="K1842" s="43" t="str">
        <f>IFERROR(VLOOKUP(D1842,PG!$D$7:$N$1006,11,FALSE),"")</f>
        <v/>
      </c>
      <c r="L1842" s="42">
        <f t="shared" si="58"/>
        <v>0</v>
      </c>
      <c r="Q1842" s="2"/>
      <c r="R1842" s="2"/>
      <c r="S1842" s="2" t="str">
        <f>IF(PI_For!C1842="","",PI_For!C1842)</f>
        <v/>
      </c>
    </row>
    <row r="1843" spans="2:19" ht="35.1" customHeight="1" thickTop="1" thickBot="1">
      <c r="B1843" s="76" t="str">
        <f t="shared" si="57"/>
        <v/>
      </c>
      <c r="C1843" s="35"/>
      <c r="D1843" s="12"/>
      <c r="E1843" s="12"/>
      <c r="F1843" s="82"/>
      <c r="G1843" s="36"/>
      <c r="H1843" s="33"/>
      <c r="I1843" s="12"/>
      <c r="J1843" s="67"/>
      <c r="K1843" s="43" t="str">
        <f>IFERROR(VLOOKUP(D1843,PG!$D$7:$N$1006,11,FALSE),"")</f>
        <v/>
      </c>
      <c r="L1843" s="42">
        <f t="shared" si="58"/>
        <v>0</v>
      </c>
      <c r="Q1843" s="2"/>
      <c r="R1843" s="2"/>
      <c r="S1843" s="2" t="str">
        <f>IF(PI_For!C1843="","",PI_For!C1843)</f>
        <v/>
      </c>
    </row>
    <row r="1844" spans="2:19" ht="35.1" customHeight="1" thickTop="1" thickBot="1">
      <c r="B1844" s="76" t="str">
        <f t="shared" si="57"/>
        <v/>
      </c>
      <c r="C1844" s="35"/>
      <c r="D1844" s="12"/>
      <c r="E1844" s="12"/>
      <c r="F1844" s="82"/>
      <c r="G1844" s="36"/>
      <c r="H1844" s="33"/>
      <c r="I1844" s="12"/>
      <c r="J1844" s="67"/>
      <c r="K1844" s="43" t="str">
        <f>IFERROR(VLOOKUP(D1844,PG!$D$7:$N$1006,11,FALSE),"")</f>
        <v/>
      </c>
      <c r="L1844" s="42">
        <f t="shared" si="58"/>
        <v>0</v>
      </c>
      <c r="Q1844" s="2"/>
      <c r="R1844" s="2"/>
      <c r="S1844" s="2" t="str">
        <f>IF(PI_For!C1844="","",PI_For!C1844)</f>
        <v/>
      </c>
    </row>
    <row r="1845" spans="2:19" ht="35.1" customHeight="1" thickTop="1" thickBot="1">
      <c r="B1845" s="76" t="str">
        <f t="shared" si="57"/>
        <v/>
      </c>
      <c r="C1845" s="35"/>
      <c r="D1845" s="12"/>
      <c r="E1845" s="12"/>
      <c r="F1845" s="82"/>
      <c r="G1845" s="36"/>
      <c r="H1845" s="33"/>
      <c r="I1845" s="12"/>
      <c r="J1845" s="67"/>
      <c r="K1845" s="43" t="str">
        <f>IFERROR(VLOOKUP(D1845,PG!$D$7:$N$1006,11,FALSE),"")</f>
        <v/>
      </c>
      <c r="L1845" s="42">
        <f t="shared" si="58"/>
        <v>0</v>
      </c>
      <c r="Q1845" s="2"/>
      <c r="R1845" s="2"/>
      <c r="S1845" s="2" t="str">
        <f>IF(PI_For!C1845="","",PI_For!C1845)</f>
        <v/>
      </c>
    </row>
    <row r="1846" spans="2:19" ht="35.1" customHeight="1" thickTop="1" thickBot="1">
      <c r="B1846" s="76" t="str">
        <f t="shared" si="57"/>
        <v/>
      </c>
      <c r="C1846" s="35"/>
      <c r="D1846" s="12"/>
      <c r="E1846" s="12"/>
      <c r="F1846" s="82"/>
      <c r="G1846" s="36"/>
      <c r="H1846" s="33"/>
      <c r="I1846" s="12"/>
      <c r="J1846" s="67"/>
      <c r="K1846" s="43" t="str">
        <f>IFERROR(VLOOKUP(D1846,PG!$D$7:$N$1006,11,FALSE),"")</f>
        <v/>
      </c>
      <c r="L1846" s="42">
        <f t="shared" si="58"/>
        <v>0</v>
      </c>
      <c r="Q1846" s="2"/>
      <c r="R1846" s="2"/>
      <c r="S1846" s="2" t="str">
        <f>IF(PI_For!C1846="","",PI_For!C1846)</f>
        <v/>
      </c>
    </row>
    <row r="1847" spans="2:19" ht="35.1" customHeight="1" thickTop="1" thickBot="1">
      <c r="B1847" s="76" t="str">
        <f t="shared" si="57"/>
        <v/>
      </c>
      <c r="C1847" s="35"/>
      <c r="D1847" s="12"/>
      <c r="E1847" s="12"/>
      <c r="F1847" s="82"/>
      <c r="G1847" s="36"/>
      <c r="H1847" s="33"/>
      <c r="I1847" s="12"/>
      <c r="J1847" s="67"/>
      <c r="K1847" s="43" t="str">
        <f>IFERROR(VLOOKUP(D1847,PG!$D$7:$N$1006,11,FALSE),"")</f>
        <v/>
      </c>
      <c r="L1847" s="42">
        <f t="shared" si="58"/>
        <v>0</v>
      </c>
      <c r="Q1847" s="2"/>
      <c r="R1847" s="2"/>
      <c r="S1847" s="2" t="str">
        <f>IF(PI_For!C1847="","",PI_For!C1847)</f>
        <v/>
      </c>
    </row>
    <row r="1848" spans="2:19" ht="35.1" customHeight="1" thickTop="1" thickBot="1">
      <c r="B1848" s="76" t="str">
        <f t="shared" si="57"/>
        <v/>
      </c>
      <c r="C1848" s="35"/>
      <c r="D1848" s="12"/>
      <c r="E1848" s="12"/>
      <c r="F1848" s="82"/>
      <c r="G1848" s="36"/>
      <c r="H1848" s="33"/>
      <c r="I1848" s="12"/>
      <c r="J1848" s="67"/>
      <c r="K1848" s="43" t="str">
        <f>IFERROR(VLOOKUP(D1848,PG!$D$7:$N$1006,11,FALSE),"")</f>
        <v/>
      </c>
      <c r="L1848" s="42">
        <f t="shared" si="58"/>
        <v>0</v>
      </c>
      <c r="Q1848" s="2"/>
      <c r="R1848" s="2"/>
      <c r="S1848" s="2" t="str">
        <f>IF(PI_For!C1848="","",PI_For!C1848)</f>
        <v/>
      </c>
    </row>
    <row r="1849" spans="2:19" ht="35.1" customHeight="1" thickTop="1" thickBot="1">
      <c r="B1849" s="76" t="str">
        <f t="shared" si="57"/>
        <v/>
      </c>
      <c r="C1849" s="35"/>
      <c r="D1849" s="12"/>
      <c r="E1849" s="12"/>
      <c r="F1849" s="82"/>
      <c r="G1849" s="36"/>
      <c r="H1849" s="33"/>
      <c r="I1849" s="12"/>
      <c r="J1849" s="67"/>
      <c r="K1849" s="43" t="str">
        <f>IFERROR(VLOOKUP(D1849,PG!$D$7:$N$1006,11,FALSE),"")</f>
        <v/>
      </c>
      <c r="L1849" s="42">
        <f t="shared" si="58"/>
        <v>0</v>
      </c>
      <c r="Q1849" s="2"/>
      <c r="R1849" s="2"/>
      <c r="S1849" s="2" t="str">
        <f>IF(PI_For!C1849="","",PI_For!C1849)</f>
        <v/>
      </c>
    </row>
    <row r="1850" spans="2:19" ht="35.1" customHeight="1" thickTop="1" thickBot="1">
      <c r="B1850" s="76" t="str">
        <f t="shared" si="57"/>
        <v/>
      </c>
      <c r="C1850" s="35"/>
      <c r="D1850" s="12"/>
      <c r="E1850" s="12"/>
      <c r="F1850" s="82"/>
      <c r="G1850" s="36"/>
      <c r="H1850" s="33"/>
      <c r="I1850" s="12"/>
      <c r="J1850" s="67"/>
      <c r="K1850" s="43" t="str">
        <f>IFERROR(VLOOKUP(D1850,PG!$D$7:$N$1006,11,FALSE),"")</f>
        <v/>
      </c>
      <c r="L1850" s="42">
        <f t="shared" si="58"/>
        <v>0</v>
      </c>
      <c r="Q1850" s="2"/>
      <c r="R1850" s="2"/>
      <c r="S1850" s="2" t="str">
        <f>IF(PI_For!C1850="","",PI_For!C1850)</f>
        <v/>
      </c>
    </row>
    <row r="1851" spans="2:19" ht="35.1" customHeight="1" thickTop="1" thickBot="1">
      <c r="B1851" s="76" t="str">
        <f t="shared" si="57"/>
        <v/>
      </c>
      <c r="C1851" s="35"/>
      <c r="D1851" s="12"/>
      <c r="E1851" s="12"/>
      <c r="F1851" s="82"/>
      <c r="G1851" s="36"/>
      <c r="H1851" s="33"/>
      <c r="I1851" s="12"/>
      <c r="J1851" s="67"/>
      <c r="K1851" s="43" t="str">
        <f>IFERROR(VLOOKUP(D1851,PG!$D$7:$N$1006,11,FALSE),"")</f>
        <v/>
      </c>
      <c r="L1851" s="42">
        <f t="shared" si="58"/>
        <v>0</v>
      </c>
      <c r="Q1851" s="2"/>
      <c r="R1851" s="2"/>
      <c r="S1851" s="2" t="str">
        <f>IF(PI_For!C1851="","",PI_For!C1851)</f>
        <v/>
      </c>
    </row>
    <row r="1852" spans="2:19" ht="35.1" customHeight="1" thickTop="1" thickBot="1">
      <c r="B1852" s="76" t="str">
        <f t="shared" si="57"/>
        <v/>
      </c>
      <c r="C1852" s="35"/>
      <c r="D1852" s="12"/>
      <c r="E1852" s="12"/>
      <c r="F1852" s="82"/>
      <c r="G1852" s="36"/>
      <c r="H1852" s="33"/>
      <c r="I1852" s="12"/>
      <c r="J1852" s="67"/>
      <c r="K1852" s="43" t="str">
        <f>IFERROR(VLOOKUP(D1852,PG!$D$7:$N$1006,11,FALSE),"")</f>
        <v/>
      </c>
      <c r="L1852" s="42">
        <f t="shared" si="58"/>
        <v>0</v>
      </c>
      <c r="Q1852" s="2"/>
      <c r="R1852" s="2"/>
      <c r="S1852" s="2" t="str">
        <f>IF(PI_For!C1852="","",PI_For!C1852)</f>
        <v/>
      </c>
    </row>
    <row r="1853" spans="2:19" ht="35.1" customHeight="1" thickTop="1" thickBot="1">
      <c r="B1853" s="76" t="str">
        <f t="shared" si="57"/>
        <v/>
      </c>
      <c r="C1853" s="35"/>
      <c r="D1853" s="12"/>
      <c r="E1853" s="12"/>
      <c r="F1853" s="82"/>
      <c r="G1853" s="36"/>
      <c r="H1853" s="33"/>
      <c r="I1853" s="12"/>
      <c r="J1853" s="67"/>
      <c r="K1853" s="43" t="str">
        <f>IFERROR(VLOOKUP(D1853,PG!$D$7:$N$1006,11,FALSE),"")</f>
        <v/>
      </c>
      <c r="L1853" s="42">
        <f t="shared" si="58"/>
        <v>0</v>
      </c>
      <c r="Q1853" s="2"/>
      <c r="R1853" s="2"/>
      <c r="S1853" s="2" t="str">
        <f>IF(PI_For!C1853="","",PI_For!C1853)</f>
        <v/>
      </c>
    </row>
    <row r="1854" spans="2:19" ht="35.1" customHeight="1" thickTop="1" thickBot="1">
      <c r="B1854" s="76" t="str">
        <f t="shared" si="57"/>
        <v/>
      </c>
      <c r="C1854" s="35"/>
      <c r="D1854" s="12"/>
      <c r="E1854" s="12"/>
      <c r="F1854" s="82"/>
      <c r="G1854" s="36"/>
      <c r="H1854" s="33"/>
      <c r="I1854" s="12"/>
      <c r="J1854" s="67"/>
      <c r="K1854" s="43" t="str">
        <f>IFERROR(VLOOKUP(D1854,PG!$D$7:$N$1006,11,FALSE),"")</f>
        <v/>
      </c>
      <c r="L1854" s="42">
        <f t="shared" si="58"/>
        <v>0</v>
      </c>
      <c r="Q1854" s="2"/>
      <c r="R1854" s="2"/>
      <c r="S1854" s="2" t="str">
        <f>IF(PI_For!C1854="","",PI_For!C1854)</f>
        <v/>
      </c>
    </row>
    <row r="1855" spans="2:19" ht="35.1" customHeight="1" thickTop="1" thickBot="1">
      <c r="B1855" s="76" t="str">
        <f t="shared" si="57"/>
        <v/>
      </c>
      <c r="C1855" s="35"/>
      <c r="D1855" s="12"/>
      <c r="E1855" s="12"/>
      <c r="F1855" s="82"/>
      <c r="G1855" s="36"/>
      <c r="H1855" s="33"/>
      <c r="I1855" s="12"/>
      <c r="J1855" s="67"/>
      <c r="K1855" s="43" t="str">
        <f>IFERROR(VLOOKUP(D1855,PG!$D$7:$N$1006,11,FALSE),"")</f>
        <v/>
      </c>
      <c r="L1855" s="42">
        <f t="shared" si="58"/>
        <v>0</v>
      </c>
      <c r="Q1855" s="2"/>
      <c r="R1855" s="2"/>
      <c r="S1855" s="2" t="str">
        <f>IF(PI_For!C1855="","",PI_For!C1855)</f>
        <v/>
      </c>
    </row>
    <row r="1856" spans="2:19" ht="35.1" customHeight="1" thickTop="1" thickBot="1">
      <c r="B1856" s="76" t="str">
        <f t="shared" si="57"/>
        <v/>
      </c>
      <c r="C1856" s="35"/>
      <c r="D1856" s="12"/>
      <c r="E1856" s="12"/>
      <c r="F1856" s="82"/>
      <c r="G1856" s="36"/>
      <c r="H1856" s="33"/>
      <c r="I1856" s="12"/>
      <c r="J1856" s="67"/>
      <c r="K1856" s="43" t="str">
        <f>IFERROR(VLOOKUP(D1856,PG!$D$7:$N$1006,11,FALSE),"")</f>
        <v/>
      </c>
      <c r="L1856" s="42">
        <f t="shared" si="58"/>
        <v>0</v>
      </c>
      <c r="Q1856" s="2"/>
      <c r="R1856" s="2"/>
      <c r="S1856" s="2" t="str">
        <f>IF(PI_For!C1856="","",PI_For!C1856)</f>
        <v/>
      </c>
    </row>
    <row r="1857" spans="2:19" ht="35.1" customHeight="1" thickTop="1" thickBot="1">
      <c r="B1857" s="76" t="str">
        <f t="shared" si="57"/>
        <v/>
      </c>
      <c r="C1857" s="35"/>
      <c r="D1857" s="12"/>
      <c r="E1857" s="12"/>
      <c r="F1857" s="82"/>
      <c r="G1857" s="36"/>
      <c r="H1857" s="33"/>
      <c r="I1857" s="12"/>
      <c r="J1857" s="67"/>
      <c r="K1857" s="43" t="str">
        <f>IFERROR(VLOOKUP(D1857,PG!$D$7:$N$1006,11,FALSE),"")</f>
        <v/>
      </c>
      <c r="L1857" s="42">
        <f t="shared" si="58"/>
        <v>0</v>
      </c>
      <c r="Q1857" s="2"/>
      <c r="R1857" s="2"/>
      <c r="S1857" s="2" t="str">
        <f>IF(PI_For!C1857="","",PI_For!C1857)</f>
        <v/>
      </c>
    </row>
    <row r="1858" spans="2:19" ht="35.1" customHeight="1" thickTop="1" thickBot="1">
      <c r="B1858" s="76" t="str">
        <f t="shared" si="57"/>
        <v/>
      </c>
      <c r="C1858" s="35"/>
      <c r="D1858" s="12"/>
      <c r="E1858" s="12"/>
      <c r="F1858" s="82"/>
      <c r="G1858" s="36"/>
      <c r="H1858" s="33"/>
      <c r="I1858" s="12"/>
      <c r="J1858" s="67"/>
      <c r="K1858" s="43" t="str">
        <f>IFERROR(VLOOKUP(D1858,PG!$D$7:$N$1006,11,FALSE),"")</f>
        <v/>
      </c>
      <c r="L1858" s="42">
        <f t="shared" si="58"/>
        <v>0</v>
      </c>
      <c r="Q1858" s="2"/>
      <c r="R1858" s="2"/>
      <c r="S1858" s="2" t="str">
        <f>IF(PI_For!C1858="","",PI_For!C1858)</f>
        <v/>
      </c>
    </row>
    <row r="1859" spans="2:19" ht="35.1" customHeight="1" thickTop="1" thickBot="1">
      <c r="B1859" s="76" t="str">
        <f t="shared" si="57"/>
        <v/>
      </c>
      <c r="C1859" s="35"/>
      <c r="D1859" s="12"/>
      <c r="E1859" s="12"/>
      <c r="F1859" s="82"/>
      <c r="G1859" s="36"/>
      <c r="H1859" s="33"/>
      <c r="I1859" s="12"/>
      <c r="J1859" s="67"/>
      <c r="K1859" s="43" t="str">
        <f>IFERROR(VLOOKUP(D1859,PG!$D$7:$N$1006,11,FALSE),"")</f>
        <v/>
      </c>
      <c r="L1859" s="42">
        <f t="shared" si="58"/>
        <v>0</v>
      </c>
      <c r="Q1859" s="2"/>
      <c r="R1859" s="2"/>
      <c r="S1859" s="2" t="str">
        <f>IF(PI_For!C1859="","",PI_For!C1859)</f>
        <v/>
      </c>
    </row>
    <row r="1860" spans="2:19" ht="35.1" customHeight="1" thickTop="1" thickBot="1">
      <c r="B1860" s="76" t="str">
        <f t="shared" si="57"/>
        <v/>
      </c>
      <c r="C1860" s="35"/>
      <c r="D1860" s="12"/>
      <c r="E1860" s="12"/>
      <c r="F1860" s="82"/>
      <c r="G1860" s="36"/>
      <c r="H1860" s="33"/>
      <c r="I1860" s="12"/>
      <c r="J1860" s="67"/>
      <c r="K1860" s="43" t="str">
        <f>IFERROR(VLOOKUP(D1860,PG!$D$7:$N$1006,11,FALSE),"")</f>
        <v/>
      </c>
      <c r="L1860" s="42">
        <f t="shared" si="58"/>
        <v>0</v>
      </c>
      <c r="Q1860" s="2"/>
      <c r="R1860" s="2"/>
      <c r="S1860" s="2" t="str">
        <f>IF(PI_For!C1860="","",PI_For!C1860)</f>
        <v/>
      </c>
    </row>
    <row r="1861" spans="2:19" ht="35.1" customHeight="1" thickTop="1" thickBot="1">
      <c r="B1861" s="76" t="str">
        <f t="shared" si="57"/>
        <v/>
      </c>
      <c r="C1861" s="35"/>
      <c r="D1861" s="12"/>
      <c r="E1861" s="12"/>
      <c r="F1861" s="82"/>
      <c r="G1861" s="36"/>
      <c r="H1861" s="33"/>
      <c r="I1861" s="12"/>
      <c r="J1861" s="67"/>
      <c r="K1861" s="43" t="str">
        <f>IFERROR(VLOOKUP(D1861,PG!$D$7:$N$1006,11,FALSE),"")</f>
        <v/>
      </c>
      <c r="L1861" s="42">
        <f t="shared" si="58"/>
        <v>0</v>
      </c>
      <c r="Q1861" s="2"/>
      <c r="R1861" s="2"/>
      <c r="S1861" s="2" t="str">
        <f>IF(PI_For!C1861="","",PI_For!C1861)</f>
        <v/>
      </c>
    </row>
    <row r="1862" spans="2:19" ht="35.1" customHeight="1" thickTop="1" thickBot="1">
      <c r="B1862" s="76" t="str">
        <f t="shared" si="57"/>
        <v/>
      </c>
      <c r="C1862" s="35"/>
      <c r="D1862" s="12"/>
      <c r="E1862" s="12"/>
      <c r="F1862" s="82"/>
      <c r="G1862" s="36"/>
      <c r="H1862" s="33"/>
      <c r="I1862" s="12"/>
      <c r="J1862" s="67"/>
      <c r="K1862" s="43" t="str">
        <f>IFERROR(VLOOKUP(D1862,PG!$D$7:$N$1006,11,FALSE),"")</f>
        <v/>
      </c>
      <c r="L1862" s="42">
        <f t="shared" si="58"/>
        <v>0</v>
      </c>
      <c r="Q1862" s="2"/>
      <c r="R1862" s="2"/>
      <c r="S1862" s="2" t="str">
        <f>IF(PI_For!C1862="","",PI_For!C1862)</f>
        <v/>
      </c>
    </row>
    <row r="1863" spans="2:19" ht="35.1" customHeight="1" thickTop="1" thickBot="1">
      <c r="B1863" s="76" t="str">
        <f t="shared" si="57"/>
        <v/>
      </c>
      <c r="C1863" s="35"/>
      <c r="D1863" s="12"/>
      <c r="E1863" s="12"/>
      <c r="F1863" s="82"/>
      <c r="G1863" s="36"/>
      <c r="H1863" s="33"/>
      <c r="I1863" s="12"/>
      <c r="J1863" s="67"/>
      <c r="K1863" s="43" t="str">
        <f>IFERROR(VLOOKUP(D1863,PG!$D$7:$N$1006,11,FALSE),"")</f>
        <v/>
      </c>
      <c r="L1863" s="42">
        <f t="shared" si="58"/>
        <v>0</v>
      </c>
      <c r="Q1863" s="2"/>
      <c r="R1863" s="2"/>
      <c r="S1863" s="2" t="str">
        <f>IF(PI_For!C1863="","",PI_For!C1863)</f>
        <v/>
      </c>
    </row>
    <row r="1864" spans="2:19" ht="35.1" customHeight="1" thickTop="1" thickBot="1">
      <c r="B1864" s="76" t="str">
        <f t="shared" ref="B1864:B1927" si="59">IF(C1864="","",MONTH(C1864))</f>
        <v/>
      </c>
      <c r="C1864" s="35"/>
      <c r="D1864" s="12"/>
      <c r="E1864" s="12"/>
      <c r="F1864" s="82"/>
      <c r="G1864" s="36"/>
      <c r="H1864" s="33"/>
      <c r="I1864" s="12"/>
      <c r="J1864" s="67"/>
      <c r="K1864" s="43" t="str">
        <f>IFERROR(VLOOKUP(D1864,PG!$D$7:$N$1006,11,FALSE),"")</f>
        <v/>
      </c>
      <c r="L1864" s="42">
        <f t="shared" si="58"/>
        <v>0</v>
      </c>
      <c r="Q1864" s="2"/>
      <c r="R1864" s="2"/>
      <c r="S1864" s="2" t="str">
        <f>IF(PI_For!C1864="","",PI_For!C1864)</f>
        <v/>
      </c>
    </row>
    <row r="1865" spans="2:19" ht="35.1" customHeight="1" thickTop="1" thickBot="1">
      <c r="B1865" s="76" t="str">
        <f t="shared" si="59"/>
        <v/>
      </c>
      <c r="C1865" s="35"/>
      <c r="D1865" s="12"/>
      <c r="E1865" s="12"/>
      <c r="F1865" s="82"/>
      <c r="G1865" s="36"/>
      <c r="H1865" s="33"/>
      <c r="I1865" s="12"/>
      <c r="J1865" s="67"/>
      <c r="K1865" s="43" t="str">
        <f>IFERROR(VLOOKUP(D1865,PG!$D$7:$N$1006,11,FALSE),"")</f>
        <v/>
      </c>
      <c r="L1865" s="42">
        <f t="shared" si="58"/>
        <v>0</v>
      </c>
      <c r="Q1865" s="2"/>
      <c r="R1865" s="2"/>
      <c r="S1865" s="2" t="str">
        <f>IF(PI_For!C1865="","",PI_For!C1865)</f>
        <v/>
      </c>
    </row>
    <row r="1866" spans="2:19" ht="35.1" customHeight="1" thickTop="1" thickBot="1">
      <c r="B1866" s="76" t="str">
        <f t="shared" si="59"/>
        <v/>
      </c>
      <c r="C1866" s="35"/>
      <c r="D1866" s="12"/>
      <c r="E1866" s="12"/>
      <c r="F1866" s="82"/>
      <c r="G1866" s="36"/>
      <c r="H1866" s="33"/>
      <c r="I1866" s="12"/>
      <c r="J1866" s="67"/>
      <c r="K1866" s="43" t="str">
        <f>IFERROR(VLOOKUP(D1866,PG!$D$7:$N$1006,11,FALSE),"")</f>
        <v/>
      </c>
      <c r="L1866" s="42">
        <f t="shared" si="58"/>
        <v>0</v>
      </c>
      <c r="Q1866" s="2"/>
      <c r="R1866" s="2"/>
      <c r="S1866" s="2" t="str">
        <f>IF(PI_For!C1866="","",PI_For!C1866)</f>
        <v/>
      </c>
    </row>
    <row r="1867" spans="2:19" ht="35.1" customHeight="1" thickTop="1" thickBot="1">
      <c r="B1867" s="76" t="str">
        <f t="shared" si="59"/>
        <v/>
      </c>
      <c r="C1867" s="35"/>
      <c r="D1867" s="12"/>
      <c r="E1867" s="12"/>
      <c r="F1867" s="82"/>
      <c r="G1867" s="36"/>
      <c r="H1867" s="33"/>
      <c r="I1867" s="12"/>
      <c r="J1867" s="67"/>
      <c r="K1867" s="43" t="str">
        <f>IFERROR(VLOOKUP(D1867,PG!$D$7:$N$1006,11,FALSE),"")</f>
        <v/>
      </c>
      <c r="L1867" s="42">
        <f t="shared" si="58"/>
        <v>0</v>
      </c>
      <c r="Q1867" s="2"/>
      <c r="R1867" s="2"/>
      <c r="S1867" s="2" t="str">
        <f>IF(PI_For!C1867="","",PI_For!C1867)</f>
        <v/>
      </c>
    </row>
    <row r="1868" spans="2:19" ht="35.1" customHeight="1" thickTop="1" thickBot="1">
      <c r="B1868" s="76" t="str">
        <f t="shared" si="59"/>
        <v/>
      </c>
      <c r="C1868" s="35"/>
      <c r="D1868" s="12"/>
      <c r="E1868" s="12"/>
      <c r="F1868" s="82"/>
      <c r="G1868" s="36"/>
      <c r="H1868" s="33"/>
      <c r="I1868" s="12"/>
      <c r="J1868" s="67"/>
      <c r="K1868" s="43" t="str">
        <f>IFERROR(VLOOKUP(D1868,PG!$D$7:$N$1006,11,FALSE),"")</f>
        <v/>
      </c>
      <c r="L1868" s="42">
        <f t="shared" si="58"/>
        <v>0</v>
      </c>
      <c r="Q1868" s="2"/>
      <c r="R1868" s="2"/>
      <c r="S1868" s="2" t="str">
        <f>IF(PI_For!C1868="","",PI_For!C1868)</f>
        <v/>
      </c>
    </row>
    <row r="1869" spans="2:19" ht="35.1" customHeight="1" thickTop="1" thickBot="1">
      <c r="B1869" s="76" t="str">
        <f t="shared" si="59"/>
        <v/>
      </c>
      <c r="C1869" s="35"/>
      <c r="D1869" s="12"/>
      <c r="E1869" s="12"/>
      <c r="F1869" s="82"/>
      <c r="G1869" s="36"/>
      <c r="H1869" s="33"/>
      <c r="I1869" s="12"/>
      <c r="J1869" s="67"/>
      <c r="K1869" s="43" t="str">
        <f>IFERROR(VLOOKUP(D1869,PG!$D$7:$N$1006,11,FALSE),"")</f>
        <v/>
      </c>
      <c r="L1869" s="42">
        <f t="shared" si="58"/>
        <v>0</v>
      </c>
      <c r="Q1869" s="2"/>
      <c r="R1869" s="2"/>
      <c r="S1869" s="2" t="str">
        <f>IF(PI_For!C1869="","",PI_For!C1869)</f>
        <v/>
      </c>
    </row>
    <row r="1870" spans="2:19" ht="35.1" customHeight="1" thickTop="1" thickBot="1">
      <c r="B1870" s="76" t="str">
        <f t="shared" si="59"/>
        <v/>
      </c>
      <c r="C1870" s="35"/>
      <c r="D1870" s="12"/>
      <c r="E1870" s="12"/>
      <c r="F1870" s="82"/>
      <c r="G1870" s="36"/>
      <c r="H1870" s="33"/>
      <c r="I1870" s="12"/>
      <c r="J1870" s="67"/>
      <c r="K1870" s="43" t="str">
        <f>IFERROR(VLOOKUP(D1870,PG!$D$7:$N$1006,11,FALSE),"")</f>
        <v/>
      </c>
      <c r="L1870" s="42">
        <f t="shared" si="58"/>
        <v>0</v>
      </c>
      <c r="Q1870" s="2"/>
      <c r="R1870" s="2"/>
      <c r="S1870" s="2" t="str">
        <f>IF(PI_For!C1870="","",PI_For!C1870)</f>
        <v/>
      </c>
    </row>
    <row r="1871" spans="2:19" ht="35.1" customHeight="1" thickTop="1" thickBot="1">
      <c r="B1871" s="76" t="str">
        <f t="shared" si="59"/>
        <v/>
      </c>
      <c r="C1871" s="35"/>
      <c r="D1871" s="12"/>
      <c r="E1871" s="12"/>
      <c r="F1871" s="82"/>
      <c r="G1871" s="36"/>
      <c r="H1871" s="33"/>
      <c r="I1871" s="12"/>
      <c r="J1871" s="67"/>
      <c r="K1871" s="43" t="str">
        <f>IFERROR(VLOOKUP(D1871,PG!$D$7:$N$1006,11,FALSE),"")</f>
        <v/>
      </c>
      <c r="L1871" s="42">
        <f t="shared" si="58"/>
        <v>0</v>
      </c>
      <c r="Q1871" s="2"/>
      <c r="R1871" s="2"/>
      <c r="S1871" s="2" t="str">
        <f>IF(PI_For!C1871="","",PI_For!C1871)</f>
        <v/>
      </c>
    </row>
    <row r="1872" spans="2:19" ht="35.1" customHeight="1" thickTop="1" thickBot="1">
      <c r="B1872" s="76" t="str">
        <f t="shared" si="59"/>
        <v/>
      </c>
      <c r="C1872" s="35"/>
      <c r="D1872" s="12"/>
      <c r="E1872" s="12"/>
      <c r="F1872" s="82"/>
      <c r="G1872" s="36"/>
      <c r="H1872" s="33"/>
      <c r="I1872" s="12"/>
      <c r="J1872" s="67"/>
      <c r="K1872" s="43" t="str">
        <f>IFERROR(VLOOKUP(D1872,PG!$D$7:$N$1006,11,FALSE),"")</f>
        <v/>
      </c>
      <c r="L1872" s="42">
        <f t="shared" si="58"/>
        <v>0</v>
      </c>
      <c r="Q1872" s="2"/>
      <c r="R1872" s="2"/>
      <c r="S1872" s="2" t="str">
        <f>IF(PI_For!C1872="","",PI_For!C1872)</f>
        <v/>
      </c>
    </row>
    <row r="1873" spans="2:19" ht="35.1" customHeight="1" thickTop="1" thickBot="1">
      <c r="B1873" s="76" t="str">
        <f t="shared" si="59"/>
        <v/>
      </c>
      <c r="C1873" s="35"/>
      <c r="D1873" s="12"/>
      <c r="E1873" s="12"/>
      <c r="F1873" s="82"/>
      <c r="G1873" s="36"/>
      <c r="H1873" s="33"/>
      <c r="I1873" s="12"/>
      <c r="J1873" s="67"/>
      <c r="K1873" s="43" t="str">
        <f>IFERROR(VLOOKUP(D1873,PG!$D$7:$N$1006,11,FALSE),"")</f>
        <v/>
      </c>
      <c r="L1873" s="42">
        <f t="shared" si="58"/>
        <v>0</v>
      </c>
      <c r="Q1873" s="2"/>
      <c r="R1873" s="2"/>
      <c r="S1873" s="2" t="str">
        <f>IF(PI_For!C1873="","",PI_For!C1873)</f>
        <v/>
      </c>
    </row>
    <row r="1874" spans="2:19" ht="35.1" customHeight="1" thickTop="1" thickBot="1">
      <c r="B1874" s="76" t="str">
        <f t="shared" si="59"/>
        <v/>
      </c>
      <c r="C1874" s="35"/>
      <c r="D1874" s="12"/>
      <c r="E1874" s="12"/>
      <c r="F1874" s="82"/>
      <c r="G1874" s="36"/>
      <c r="H1874" s="33"/>
      <c r="I1874" s="12"/>
      <c r="J1874" s="67"/>
      <c r="K1874" s="43" t="str">
        <f>IFERROR(VLOOKUP(D1874,PG!$D$7:$N$1006,11,FALSE),"")</f>
        <v/>
      </c>
      <c r="L1874" s="42">
        <f t="shared" ref="L1874:L1937" si="60">IFERROR(G1874*H1874,0)</f>
        <v>0</v>
      </c>
      <c r="Q1874" s="2"/>
      <c r="R1874" s="2"/>
      <c r="S1874" s="2" t="str">
        <f>IF(PI_For!C1874="","",PI_For!C1874)</f>
        <v/>
      </c>
    </row>
    <row r="1875" spans="2:19" ht="35.1" customHeight="1" thickTop="1" thickBot="1">
      <c r="B1875" s="76" t="str">
        <f t="shared" si="59"/>
        <v/>
      </c>
      <c r="C1875" s="35"/>
      <c r="D1875" s="12"/>
      <c r="E1875" s="12"/>
      <c r="F1875" s="82"/>
      <c r="G1875" s="36"/>
      <c r="H1875" s="33"/>
      <c r="I1875" s="12"/>
      <c r="J1875" s="67"/>
      <c r="K1875" s="43" t="str">
        <f>IFERROR(VLOOKUP(D1875,PG!$D$7:$N$1006,11,FALSE),"")</f>
        <v/>
      </c>
      <c r="L1875" s="42">
        <f t="shared" si="60"/>
        <v>0</v>
      </c>
      <c r="Q1875" s="2"/>
      <c r="R1875" s="2"/>
      <c r="S1875" s="2" t="str">
        <f>IF(PI_For!C1875="","",PI_For!C1875)</f>
        <v/>
      </c>
    </row>
    <row r="1876" spans="2:19" ht="35.1" customHeight="1" thickTop="1" thickBot="1">
      <c r="B1876" s="76" t="str">
        <f t="shared" si="59"/>
        <v/>
      </c>
      <c r="C1876" s="35"/>
      <c r="D1876" s="12"/>
      <c r="E1876" s="12"/>
      <c r="F1876" s="82"/>
      <c r="G1876" s="36"/>
      <c r="H1876" s="33"/>
      <c r="I1876" s="12"/>
      <c r="J1876" s="67"/>
      <c r="K1876" s="43" t="str">
        <f>IFERROR(VLOOKUP(D1876,PG!$D$7:$N$1006,11,FALSE),"")</f>
        <v/>
      </c>
      <c r="L1876" s="42">
        <f t="shared" si="60"/>
        <v>0</v>
      </c>
      <c r="Q1876" s="2"/>
      <c r="R1876" s="2"/>
      <c r="S1876" s="2" t="str">
        <f>IF(PI_For!C1876="","",PI_For!C1876)</f>
        <v/>
      </c>
    </row>
    <row r="1877" spans="2:19" ht="35.1" customHeight="1" thickTop="1" thickBot="1">
      <c r="B1877" s="76" t="str">
        <f t="shared" si="59"/>
        <v/>
      </c>
      <c r="C1877" s="35"/>
      <c r="D1877" s="12"/>
      <c r="E1877" s="12"/>
      <c r="F1877" s="82"/>
      <c r="G1877" s="36"/>
      <c r="H1877" s="33"/>
      <c r="I1877" s="12"/>
      <c r="J1877" s="67"/>
      <c r="K1877" s="43" t="str">
        <f>IFERROR(VLOOKUP(D1877,PG!$D$7:$N$1006,11,FALSE),"")</f>
        <v/>
      </c>
      <c r="L1877" s="42">
        <f t="shared" si="60"/>
        <v>0</v>
      </c>
      <c r="Q1877" s="2"/>
      <c r="R1877" s="2"/>
      <c r="S1877" s="2" t="str">
        <f>IF(PI_For!C1877="","",PI_For!C1877)</f>
        <v/>
      </c>
    </row>
    <row r="1878" spans="2:19" ht="35.1" customHeight="1" thickTop="1" thickBot="1">
      <c r="B1878" s="76" t="str">
        <f t="shared" si="59"/>
        <v/>
      </c>
      <c r="C1878" s="35"/>
      <c r="D1878" s="12"/>
      <c r="E1878" s="12"/>
      <c r="F1878" s="82"/>
      <c r="G1878" s="36"/>
      <c r="H1878" s="33"/>
      <c r="I1878" s="12"/>
      <c r="J1878" s="67"/>
      <c r="K1878" s="43" t="str">
        <f>IFERROR(VLOOKUP(D1878,PG!$D$7:$N$1006,11,FALSE),"")</f>
        <v/>
      </c>
      <c r="L1878" s="42">
        <f t="shared" si="60"/>
        <v>0</v>
      </c>
      <c r="Q1878" s="2"/>
      <c r="R1878" s="2"/>
      <c r="S1878" s="2" t="str">
        <f>IF(PI_For!C1878="","",PI_For!C1878)</f>
        <v/>
      </c>
    </row>
    <row r="1879" spans="2:19" ht="35.1" customHeight="1" thickTop="1" thickBot="1">
      <c r="B1879" s="76" t="str">
        <f t="shared" si="59"/>
        <v/>
      </c>
      <c r="C1879" s="35"/>
      <c r="D1879" s="12"/>
      <c r="E1879" s="12"/>
      <c r="F1879" s="82"/>
      <c r="G1879" s="36"/>
      <c r="H1879" s="33"/>
      <c r="I1879" s="12"/>
      <c r="J1879" s="67"/>
      <c r="K1879" s="43" t="str">
        <f>IFERROR(VLOOKUP(D1879,PG!$D$7:$N$1006,11,FALSE),"")</f>
        <v/>
      </c>
      <c r="L1879" s="42">
        <f t="shared" si="60"/>
        <v>0</v>
      </c>
      <c r="Q1879" s="2"/>
      <c r="R1879" s="2"/>
      <c r="S1879" s="2" t="str">
        <f>IF(PI_For!C1879="","",PI_For!C1879)</f>
        <v/>
      </c>
    </row>
    <row r="1880" spans="2:19" ht="35.1" customHeight="1" thickTop="1" thickBot="1">
      <c r="B1880" s="76" t="str">
        <f t="shared" si="59"/>
        <v/>
      </c>
      <c r="C1880" s="35"/>
      <c r="D1880" s="12"/>
      <c r="E1880" s="12"/>
      <c r="F1880" s="82"/>
      <c r="G1880" s="36"/>
      <c r="H1880" s="33"/>
      <c r="I1880" s="12"/>
      <c r="J1880" s="67"/>
      <c r="K1880" s="43" t="str">
        <f>IFERROR(VLOOKUP(D1880,PG!$D$7:$N$1006,11,FALSE),"")</f>
        <v/>
      </c>
      <c r="L1880" s="42">
        <f t="shared" si="60"/>
        <v>0</v>
      </c>
      <c r="Q1880" s="2"/>
      <c r="R1880" s="2"/>
      <c r="S1880" s="2" t="str">
        <f>IF(PI_For!C1880="","",PI_For!C1880)</f>
        <v/>
      </c>
    </row>
    <row r="1881" spans="2:19" ht="35.1" customHeight="1" thickTop="1" thickBot="1">
      <c r="B1881" s="76" t="str">
        <f t="shared" si="59"/>
        <v/>
      </c>
      <c r="C1881" s="35"/>
      <c r="D1881" s="12"/>
      <c r="E1881" s="12"/>
      <c r="F1881" s="82"/>
      <c r="G1881" s="36"/>
      <c r="H1881" s="33"/>
      <c r="I1881" s="12"/>
      <c r="J1881" s="67"/>
      <c r="K1881" s="43" t="str">
        <f>IFERROR(VLOOKUP(D1881,PG!$D$7:$N$1006,11,FALSE),"")</f>
        <v/>
      </c>
      <c r="L1881" s="42">
        <f t="shared" si="60"/>
        <v>0</v>
      </c>
      <c r="Q1881" s="2"/>
      <c r="R1881" s="2"/>
      <c r="S1881" s="2" t="str">
        <f>IF(PI_For!C1881="","",PI_For!C1881)</f>
        <v/>
      </c>
    </row>
    <row r="1882" spans="2:19" ht="35.1" customHeight="1" thickTop="1" thickBot="1">
      <c r="B1882" s="76" t="str">
        <f t="shared" si="59"/>
        <v/>
      </c>
      <c r="C1882" s="35"/>
      <c r="D1882" s="12"/>
      <c r="E1882" s="12"/>
      <c r="F1882" s="82"/>
      <c r="G1882" s="36"/>
      <c r="H1882" s="33"/>
      <c r="I1882" s="12"/>
      <c r="J1882" s="67"/>
      <c r="K1882" s="43" t="str">
        <f>IFERROR(VLOOKUP(D1882,PG!$D$7:$N$1006,11,FALSE),"")</f>
        <v/>
      </c>
      <c r="L1882" s="42">
        <f t="shared" si="60"/>
        <v>0</v>
      </c>
      <c r="Q1882" s="2"/>
      <c r="R1882" s="2"/>
      <c r="S1882" s="2" t="str">
        <f>IF(PI_For!C1882="","",PI_For!C1882)</f>
        <v/>
      </c>
    </row>
    <row r="1883" spans="2:19" ht="35.1" customHeight="1" thickTop="1" thickBot="1">
      <c r="B1883" s="76" t="str">
        <f t="shared" si="59"/>
        <v/>
      </c>
      <c r="C1883" s="35"/>
      <c r="D1883" s="12"/>
      <c r="E1883" s="12"/>
      <c r="F1883" s="82"/>
      <c r="G1883" s="36"/>
      <c r="H1883" s="33"/>
      <c r="I1883" s="12"/>
      <c r="J1883" s="67"/>
      <c r="K1883" s="43" t="str">
        <f>IFERROR(VLOOKUP(D1883,PG!$D$7:$N$1006,11,FALSE),"")</f>
        <v/>
      </c>
      <c r="L1883" s="42">
        <f t="shared" si="60"/>
        <v>0</v>
      </c>
      <c r="Q1883" s="2"/>
      <c r="R1883" s="2"/>
      <c r="S1883" s="2" t="str">
        <f>IF(PI_For!C1883="","",PI_For!C1883)</f>
        <v/>
      </c>
    </row>
    <row r="1884" spans="2:19" ht="35.1" customHeight="1" thickTop="1" thickBot="1">
      <c r="B1884" s="76" t="str">
        <f t="shared" si="59"/>
        <v/>
      </c>
      <c r="C1884" s="35"/>
      <c r="D1884" s="12"/>
      <c r="E1884" s="12"/>
      <c r="F1884" s="82"/>
      <c r="G1884" s="36"/>
      <c r="H1884" s="33"/>
      <c r="I1884" s="12"/>
      <c r="J1884" s="67"/>
      <c r="K1884" s="43" t="str">
        <f>IFERROR(VLOOKUP(D1884,PG!$D$7:$N$1006,11,FALSE),"")</f>
        <v/>
      </c>
      <c r="L1884" s="42">
        <f t="shared" si="60"/>
        <v>0</v>
      </c>
      <c r="Q1884" s="2"/>
      <c r="R1884" s="2"/>
      <c r="S1884" s="2" t="str">
        <f>IF(PI_For!C1884="","",PI_For!C1884)</f>
        <v/>
      </c>
    </row>
    <row r="1885" spans="2:19" ht="35.1" customHeight="1" thickTop="1" thickBot="1">
      <c r="B1885" s="76" t="str">
        <f t="shared" si="59"/>
        <v/>
      </c>
      <c r="C1885" s="35"/>
      <c r="D1885" s="12"/>
      <c r="E1885" s="12"/>
      <c r="F1885" s="82"/>
      <c r="G1885" s="36"/>
      <c r="H1885" s="33"/>
      <c r="I1885" s="12"/>
      <c r="J1885" s="67"/>
      <c r="K1885" s="43" t="str">
        <f>IFERROR(VLOOKUP(D1885,PG!$D$7:$N$1006,11,FALSE),"")</f>
        <v/>
      </c>
      <c r="L1885" s="42">
        <f t="shared" si="60"/>
        <v>0</v>
      </c>
      <c r="Q1885" s="2"/>
      <c r="R1885" s="2"/>
      <c r="S1885" s="2" t="str">
        <f>IF(PI_For!C1885="","",PI_For!C1885)</f>
        <v/>
      </c>
    </row>
    <row r="1886" spans="2:19" ht="35.1" customHeight="1" thickTop="1" thickBot="1">
      <c r="B1886" s="76" t="str">
        <f t="shared" si="59"/>
        <v/>
      </c>
      <c r="C1886" s="35"/>
      <c r="D1886" s="12"/>
      <c r="E1886" s="12"/>
      <c r="F1886" s="82"/>
      <c r="G1886" s="36"/>
      <c r="H1886" s="33"/>
      <c r="I1886" s="12"/>
      <c r="J1886" s="67"/>
      <c r="K1886" s="43" t="str">
        <f>IFERROR(VLOOKUP(D1886,PG!$D$7:$N$1006,11,FALSE),"")</f>
        <v/>
      </c>
      <c r="L1886" s="42">
        <f t="shared" si="60"/>
        <v>0</v>
      </c>
      <c r="Q1886" s="2"/>
      <c r="R1886" s="2"/>
      <c r="S1886" s="2" t="str">
        <f>IF(PI_For!C1886="","",PI_For!C1886)</f>
        <v/>
      </c>
    </row>
    <row r="1887" spans="2:19" ht="35.1" customHeight="1" thickTop="1" thickBot="1">
      <c r="B1887" s="76" t="str">
        <f t="shared" si="59"/>
        <v/>
      </c>
      <c r="C1887" s="35"/>
      <c r="D1887" s="12"/>
      <c r="E1887" s="12"/>
      <c r="F1887" s="82"/>
      <c r="G1887" s="36"/>
      <c r="H1887" s="33"/>
      <c r="I1887" s="12"/>
      <c r="J1887" s="67"/>
      <c r="K1887" s="43" t="str">
        <f>IFERROR(VLOOKUP(D1887,PG!$D$7:$N$1006,11,FALSE),"")</f>
        <v/>
      </c>
      <c r="L1887" s="42">
        <f t="shared" si="60"/>
        <v>0</v>
      </c>
      <c r="Q1887" s="2"/>
      <c r="R1887" s="2"/>
      <c r="S1887" s="2" t="str">
        <f>IF(PI_For!C1887="","",PI_For!C1887)</f>
        <v/>
      </c>
    </row>
    <row r="1888" spans="2:19" ht="35.1" customHeight="1" thickTop="1" thickBot="1">
      <c r="B1888" s="76" t="str">
        <f t="shared" si="59"/>
        <v/>
      </c>
      <c r="C1888" s="35"/>
      <c r="D1888" s="12"/>
      <c r="E1888" s="12"/>
      <c r="F1888" s="82"/>
      <c r="G1888" s="36"/>
      <c r="H1888" s="33"/>
      <c r="I1888" s="12"/>
      <c r="J1888" s="67"/>
      <c r="K1888" s="43" t="str">
        <f>IFERROR(VLOOKUP(D1888,PG!$D$7:$N$1006,11,FALSE),"")</f>
        <v/>
      </c>
      <c r="L1888" s="42">
        <f t="shared" si="60"/>
        <v>0</v>
      </c>
      <c r="Q1888" s="2"/>
      <c r="R1888" s="2"/>
      <c r="S1888" s="2" t="str">
        <f>IF(PI_For!C1888="","",PI_For!C1888)</f>
        <v/>
      </c>
    </row>
    <row r="1889" spans="2:19" ht="35.1" customHeight="1" thickTop="1" thickBot="1">
      <c r="B1889" s="76" t="str">
        <f t="shared" si="59"/>
        <v/>
      </c>
      <c r="C1889" s="35"/>
      <c r="D1889" s="12"/>
      <c r="E1889" s="12"/>
      <c r="F1889" s="82"/>
      <c r="G1889" s="36"/>
      <c r="H1889" s="33"/>
      <c r="I1889" s="12"/>
      <c r="J1889" s="67"/>
      <c r="K1889" s="43" t="str">
        <f>IFERROR(VLOOKUP(D1889,PG!$D$7:$N$1006,11,FALSE),"")</f>
        <v/>
      </c>
      <c r="L1889" s="42">
        <f t="shared" si="60"/>
        <v>0</v>
      </c>
      <c r="Q1889" s="2"/>
      <c r="R1889" s="2"/>
      <c r="S1889" s="2" t="str">
        <f>IF(PI_For!C1889="","",PI_For!C1889)</f>
        <v/>
      </c>
    </row>
    <row r="1890" spans="2:19" ht="35.1" customHeight="1" thickTop="1" thickBot="1">
      <c r="B1890" s="76" t="str">
        <f t="shared" si="59"/>
        <v/>
      </c>
      <c r="C1890" s="35"/>
      <c r="D1890" s="12"/>
      <c r="E1890" s="12"/>
      <c r="F1890" s="82"/>
      <c r="G1890" s="36"/>
      <c r="H1890" s="33"/>
      <c r="I1890" s="12"/>
      <c r="J1890" s="67"/>
      <c r="K1890" s="43" t="str">
        <f>IFERROR(VLOOKUP(D1890,PG!$D$7:$N$1006,11,FALSE),"")</f>
        <v/>
      </c>
      <c r="L1890" s="42">
        <f t="shared" si="60"/>
        <v>0</v>
      </c>
      <c r="Q1890" s="2"/>
      <c r="R1890" s="2"/>
      <c r="S1890" s="2" t="str">
        <f>IF(PI_For!C1890="","",PI_For!C1890)</f>
        <v/>
      </c>
    </row>
    <row r="1891" spans="2:19" ht="35.1" customHeight="1" thickTop="1" thickBot="1">
      <c r="B1891" s="76" t="str">
        <f t="shared" si="59"/>
        <v/>
      </c>
      <c r="C1891" s="35"/>
      <c r="D1891" s="12"/>
      <c r="E1891" s="12"/>
      <c r="F1891" s="82"/>
      <c r="G1891" s="36"/>
      <c r="H1891" s="33"/>
      <c r="I1891" s="12"/>
      <c r="J1891" s="67"/>
      <c r="K1891" s="43" t="str">
        <f>IFERROR(VLOOKUP(D1891,PG!$D$7:$N$1006,11,FALSE),"")</f>
        <v/>
      </c>
      <c r="L1891" s="42">
        <f t="shared" si="60"/>
        <v>0</v>
      </c>
      <c r="Q1891" s="2"/>
      <c r="R1891" s="2"/>
      <c r="S1891" s="2" t="str">
        <f>IF(PI_For!C1891="","",PI_For!C1891)</f>
        <v/>
      </c>
    </row>
    <row r="1892" spans="2:19" ht="35.1" customHeight="1" thickTop="1" thickBot="1">
      <c r="B1892" s="76" t="str">
        <f t="shared" si="59"/>
        <v/>
      </c>
      <c r="C1892" s="35"/>
      <c r="D1892" s="12"/>
      <c r="E1892" s="12"/>
      <c r="F1892" s="82"/>
      <c r="G1892" s="36"/>
      <c r="H1892" s="33"/>
      <c r="I1892" s="12"/>
      <c r="J1892" s="67"/>
      <c r="K1892" s="43" t="str">
        <f>IFERROR(VLOOKUP(D1892,PG!$D$7:$N$1006,11,FALSE),"")</f>
        <v/>
      </c>
      <c r="L1892" s="42">
        <f t="shared" si="60"/>
        <v>0</v>
      </c>
      <c r="Q1892" s="2"/>
      <c r="R1892" s="2"/>
      <c r="S1892" s="2" t="str">
        <f>IF(PI_For!C1892="","",PI_For!C1892)</f>
        <v/>
      </c>
    </row>
    <row r="1893" spans="2:19" ht="35.1" customHeight="1" thickTop="1" thickBot="1">
      <c r="B1893" s="76" t="str">
        <f t="shared" si="59"/>
        <v/>
      </c>
      <c r="C1893" s="35"/>
      <c r="D1893" s="12"/>
      <c r="E1893" s="12"/>
      <c r="F1893" s="82"/>
      <c r="G1893" s="36"/>
      <c r="H1893" s="33"/>
      <c r="I1893" s="12"/>
      <c r="J1893" s="67"/>
      <c r="K1893" s="43" t="str">
        <f>IFERROR(VLOOKUP(D1893,PG!$D$7:$N$1006,11,FALSE),"")</f>
        <v/>
      </c>
      <c r="L1893" s="42">
        <f t="shared" si="60"/>
        <v>0</v>
      </c>
      <c r="Q1893" s="2"/>
      <c r="R1893" s="2"/>
      <c r="S1893" s="2" t="str">
        <f>IF(PI_For!C1893="","",PI_For!C1893)</f>
        <v/>
      </c>
    </row>
    <row r="1894" spans="2:19" ht="35.1" customHeight="1" thickTop="1" thickBot="1">
      <c r="B1894" s="76" t="str">
        <f t="shared" si="59"/>
        <v/>
      </c>
      <c r="C1894" s="35"/>
      <c r="D1894" s="12"/>
      <c r="E1894" s="12"/>
      <c r="F1894" s="82"/>
      <c r="G1894" s="36"/>
      <c r="H1894" s="33"/>
      <c r="I1894" s="12"/>
      <c r="J1894" s="67"/>
      <c r="K1894" s="43" t="str">
        <f>IFERROR(VLOOKUP(D1894,PG!$D$7:$N$1006,11,FALSE),"")</f>
        <v/>
      </c>
      <c r="L1894" s="42">
        <f t="shared" si="60"/>
        <v>0</v>
      </c>
      <c r="Q1894" s="2"/>
      <c r="R1894" s="2"/>
      <c r="S1894" s="2" t="str">
        <f>IF(PI_For!C1894="","",PI_For!C1894)</f>
        <v/>
      </c>
    </row>
    <row r="1895" spans="2:19" ht="35.1" customHeight="1" thickTop="1" thickBot="1">
      <c r="B1895" s="76" t="str">
        <f t="shared" si="59"/>
        <v/>
      </c>
      <c r="C1895" s="35"/>
      <c r="D1895" s="12"/>
      <c r="E1895" s="12"/>
      <c r="F1895" s="82"/>
      <c r="G1895" s="36"/>
      <c r="H1895" s="33"/>
      <c r="I1895" s="12"/>
      <c r="J1895" s="67"/>
      <c r="K1895" s="43" t="str">
        <f>IFERROR(VLOOKUP(D1895,PG!$D$7:$N$1006,11,FALSE),"")</f>
        <v/>
      </c>
      <c r="L1895" s="42">
        <f t="shared" si="60"/>
        <v>0</v>
      </c>
      <c r="Q1895" s="2"/>
      <c r="R1895" s="2"/>
      <c r="S1895" s="2" t="str">
        <f>IF(PI_For!C1895="","",PI_For!C1895)</f>
        <v/>
      </c>
    </row>
    <row r="1896" spans="2:19" ht="35.1" customHeight="1" thickTop="1" thickBot="1">
      <c r="B1896" s="76" t="str">
        <f t="shared" si="59"/>
        <v/>
      </c>
      <c r="C1896" s="35"/>
      <c r="D1896" s="12"/>
      <c r="E1896" s="12"/>
      <c r="F1896" s="82"/>
      <c r="G1896" s="36"/>
      <c r="H1896" s="33"/>
      <c r="I1896" s="12"/>
      <c r="J1896" s="67"/>
      <c r="K1896" s="43" t="str">
        <f>IFERROR(VLOOKUP(D1896,PG!$D$7:$N$1006,11,FALSE),"")</f>
        <v/>
      </c>
      <c r="L1896" s="42">
        <f t="shared" si="60"/>
        <v>0</v>
      </c>
      <c r="Q1896" s="2"/>
      <c r="R1896" s="2"/>
      <c r="S1896" s="2" t="str">
        <f>IF(PI_For!C1896="","",PI_For!C1896)</f>
        <v/>
      </c>
    </row>
    <row r="1897" spans="2:19" ht="35.1" customHeight="1" thickTop="1" thickBot="1">
      <c r="B1897" s="76" t="str">
        <f t="shared" si="59"/>
        <v/>
      </c>
      <c r="C1897" s="35"/>
      <c r="D1897" s="12"/>
      <c r="E1897" s="12"/>
      <c r="F1897" s="82"/>
      <c r="G1897" s="36"/>
      <c r="H1897" s="33"/>
      <c r="I1897" s="12"/>
      <c r="J1897" s="67"/>
      <c r="K1897" s="43" t="str">
        <f>IFERROR(VLOOKUP(D1897,PG!$D$7:$N$1006,11,FALSE),"")</f>
        <v/>
      </c>
      <c r="L1897" s="42">
        <f t="shared" si="60"/>
        <v>0</v>
      </c>
      <c r="Q1897" s="2"/>
      <c r="R1897" s="2"/>
      <c r="S1897" s="2" t="str">
        <f>IF(PI_For!C1897="","",PI_For!C1897)</f>
        <v/>
      </c>
    </row>
    <row r="1898" spans="2:19" ht="35.1" customHeight="1" thickTop="1" thickBot="1">
      <c r="B1898" s="76" t="str">
        <f t="shared" si="59"/>
        <v/>
      </c>
      <c r="C1898" s="35"/>
      <c r="D1898" s="12"/>
      <c r="E1898" s="12"/>
      <c r="F1898" s="82"/>
      <c r="G1898" s="36"/>
      <c r="H1898" s="33"/>
      <c r="I1898" s="12"/>
      <c r="J1898" s="67"/>
      <c r="K1898" s="43" t="str">
        <f>IFERROR(VLOOKUP(D1898,PG!$D$7:$N$1006,11,FALSE),"")</f>
        <v/>
      </c>
      <c r="L1898" s="42">
        <f t="shared" si="60"/>
        <v>0</v>
      </c>
      <c r="Q1898" s="2"/>
      <c r="R1898" s="2"/>
      <c r="S1898" s="2" t="str">
        <f>IF(PI_For!C1898="","",PI_For!C1898)</f>
        <v/>
      </c>
    </row>
    <row r="1899" spans="2:19" ht="35.1" customHeight="1" thickTop="1" thickBot="1">
      <c r="B1899" s="76" t="str">
        <f t="shared" si="59"/>
        <v/>
      </c>
      <c r="C1899" s="35"/>
      <c r="D1899" s="12"/>
      <c r="E1899" s="12"/>
      <c r="F1899" s="82"/>
      <c r="G1899" s="36"/>
      <c r="H1899" s="33"/>
      <c r="I1899" s="12"/>
      <c r="J1899" s="67"/>
      <c r="K1899" s="43" t="str">
        <f>IFERROR(VLOOKUP(D1899,PG!$D$7:$N$1006,11,FALSE),"")</f>
        <v/>
      </c>
      <c r="L1899" s="42">
        <f t="shared" si="60"/>
        <v>0</v>
      </c>
      <c r="Q1899" s="2"/>
      <c r="R1899" s="2"/>
      <c r="S1899" s="2" t="str">
        <f>IF(PI_For!C1899="","",PI_For!C1899)</f>
        <v/>
      </c>
    </row>
    <row r="1900" spans="2:19" ht="35.1" customHeight="1" thickTop="1" thickBot="1">
      <c r="B1900" s="76" t="str">
        <f t="shared" si="59"/>
        <v/>
      </c>
      <c r="C1900" s="35"/>
      <c r="D1900" s="12"/>
      <c r="E1900" s="12"/>
      <c r="F1900" s="82"/>
      <c r="G1900" s="36"/>
      <c r="H1900" s="33"/>
      <c r="I1900" s="12"/>
      <c r="J1900" s="67"/>
      <c r="K1900" s="43" t="str">
        <f>IFERROR(VLOOKUP(D1900,PG!$D$7:$N$1006,11,FALSE),"")</f>
        <v/>
      </c>
      <c r="L1900" s="42">
        <f t="shared" si="60"/>
        <v>0</v>
      </c>
      <c r="Q1900" s="2"/>
      <c r="R1900" s="2"/>
      <c r="S1900" s="2" t="str">
        <f>IF(PI_For!C1900="","",PI_For!C1900)</f>
        <v/>
      </c>
    </row>
    <row r="1901" spans="2:19" ht="35.1" customHeight="1" thickTop="1" thickBot="1">
      <c r="B1901" s="76" t="str">
        <f t="shared" si="59"/>
        <v/>
      </c>
      <c r="C1901" s="35"/>
      <c r="D1901" s="12"/>
      <c r="E1901" s="12"/>
      <c r="F1901" s="82"/>
      <c r="G1901" s="36"/>
      <c r="H1901" s="33"/>
      <c r="I1901" s="12"/>
      <c r="J1901" s="67"/>
      <c r="K1901" s="43" t="str">
        <f>IFERROR(VLOOKUP(D1901,PG!$D$7:$N$1006,11,FALSE),"")</f>
        <v/>
      </c>
      <c r="L1901" s="42">
        <f t="shared" si="60"/>
        <v>0</v>
      </c>
      <c r="Q1901" s="2"/>
      <c r="R1901" s="2"/>
      <c r="S1901" s="2" t="str">
        <f>IF(PI_For!C1901="","",PI_For!C1901)</f>
        <v/>
      </c>
    </row>
    <row r="1902" spans="2:19" ht="35.1" customHeight="1" thickTop="1" thickBot="1">
      <c r="B1902" s="76" t="str">
        <f t="shared" si="59"/>
        <v/>
      </c>
      <c r="C1902" s="35"/>
      <c r="D1902" s="12"/>
      <c r="E1902" s="12"/>
      <c r="F1902" s="82"/>
      <c r="G1902" s="36"/>
      <c r="H1902" s="33"/>
      <c r="I1902" s="12"/>
      <c r="J1902" s="67"/>
      <c r="K1902" s="43" t="str">
        <f>IFERROR(VLOOKUP(D1902,PG!$D$7:$N$1006,11,FALSE),"")</f>
        <v/>
      </c>
      <c r="L1902" s="42">
        <f t="shared" si="60"/>
        <v>0</v>
      </c>
      <c r="Q1902" s="2"/>
      <c r="R1902" s="2"/>
      <c r="S1902" s="2" t="str">
        <f>IF(PI_For!C1902="","",PI_For!C1902)</f>
        <v/>
      </c>
    </row>
    <row r="1903" spans="2:19" ht="35.1" customHeight="1" thickTop="1" thickBot="1">
      <c r="B1903" s="76" t="str">
        <f t="shared" si="59"/>
        <v/>
      </c>
      <c r="C1903" s="35"/>
      <c r="D1903" s="12"/>
      <c r="E1903" s="12"/>
      <c r="F1903" s="82"/>
      <c r="G1903" s="36"/>
      <c r="H1903" s="33"/>
      <c r="I1903" s="12"/>
      <c r="J1903" s="67"/>
      <c r="K1903" s="43" t="str">
        <f>IFERROR(VLOOKUP(D1903,PG!$D$7:$N$1006,11,FALSE),"")</f>
        <v/>
      </c>
      <c r="L1903" s="42">
        <f t="shared" si="60"/>
        <v>0</v>
      </c>
      <c r="Q1903" s="2"/>
      <c r="R1903" s="2"/>
      <c r="S1903" s="2" t="str">
        <f>IF(PI_For!C1903="","",PI_For!C1903)</f>
        <v/>
      </c>
    </row>
    <row r="1904" spans="2:19" ht="35.1" customHeight="1" thickTop="1" thickBot="1">
      <c r="B1904" s="76" t="str">
        <f t="shared" si="59"/>
        <v/>
      </c>
      <c r="C1904" s="35"/>
      <c r="D1904" s="12"/>
      <c r="E1904" s="12"/>
      <c r="F1904" s="82"/>
      <c r="G1904" s="36"/>
      <c r="H1904" s="33"/>
      <c r="I1904" s="12"/>
      <c r="J1904" s="67"/>
      <c r="K1904" s="43" t="str">
        <f>IFERROR(VLOOKUP(D1904,PG!$D$7:$N$1006,11,FALSE),"")</f>
        <v/>
      </c>
      <c r="L1904" s="42">
        <f t="shared" si="60"/>
        <v>0</v>
      </c>
      <c r="Q1904" s="2"/>
      <c r="R1904" s="2"/>
      <c r="S1904" s="2" t="str">
        <f>IF(PI_For!C1904="","",PI_For!C1904)</f>
        <v/>
      </c>
    </row>
    <row r="1905" spans="2:19" ht="35.1" customHeight="1" thickTop="1" thickBot="1">
      <c r="B1905" s="76" t="str">
        <f t="shared" si="59"/>
        <v/>
      </c>
      <c r="C1905" s="35"/>
      <c r="D1905" s="12"/>
      <c r="E1905" s="12"/>
      <c r="F1905" s="82"/>
      <c r="G1905" s="36"/>
      <c r="H1905" s="33"/>
      <c r="I1905" s="12"/>
      <c r="J1905" s="67"/>
      <c r="K1905" s="43" t="str">
        <f>IFERROR(VLOOKUP(D1905,PG!$D$7:$N$1006,11,FALSE),"")</f>
        <v/>
      </c>
      <c r="L1905" s="42">
        <f t="shared" si="60"/>
        <v>0</v>
      </c>
      <c r="Q1905" s="2"/>
      <c r="R1905" s="2"/>
      <c r="S1905" s="2" t="str">
        <f>IF(PI_For!C1905="","",PI_For!C1905)</f>
        <v/>
      </c>
    </row>
    <row r="1906" spans="2:19" ht="35.1" customHeight="1" thickTop="1" thickBot="1">
      <c r="B1906" s="76" t="str">
        <f t="shared" si="59"/>
        <v/>
      </c>
      <c r="C1906" s="35"/>
      <c r="D1906" s="12"/>
      <c r="E1906" s="12"/>
      <c r="F1906" s="82"/>
      <c r="G1906" s="36"/>
      <c r="H1906" s="33"/>
      <c r="I1906" s="12"/>
      <c r="J1906" s="67"/>
      <c r="K1906" s="43" t="str">
        <f>IFERROR(VLOOKUP(D1906,PG!$D$7:$N$1006,11,FALSE),"")</f>
        <v/>
      </c>
      <c r="L1906" s="42">
        <f t="shared" si="60"/>
        <v>0</v>
      </c>
      <c r="Q1906" s="2"/>
      <c r="R1906" s="2"/>
      <c r="S1906" s="2" t="str">
        <f>IF(PI_For!C1906="","",PI_For!C1906)</f>
        <v/>
      </c>
    </row>
    <row r="1907" spans="2:19" ht="35.1" customHeight="1" thickTop="1" thickBot="1">
      <c r="B1907" s="76" t="str">
        <f t="shared" si="59"/>
        <v/>
      </c>
      <c r="C1907" s="35"/>
      <c r="D1907" s="12"/>
      <c r="E1907" s="12"/>
      <c r="F1907" s="82"/>
      <c r="G1907" s="36"/>
      <c r="H1907" s="33"/>
      <c r="I1907" s="12"/>
      <c r="J1907" s="67"/>
      <c r="K1907" s="43" t="str">
        <f>IFERROR(VLOOKUP(D1907,PG!$D$7:$N$1006,11,FALSE),"")</f>
        <v/>
      </c>
      <c r="L1907" s="42">
        <f t="shared" si="60"/>
        <v>0</v>
      </c>
      <c r="Q1907" s="2"/>
      <c r="R1907" s="2"/>
      <c r="S1907" s="2" t="str">
        <f>IF(PI_For!C1907="","",PI_For!C1907)</f>
        <v/>
      </c>
    </row>
    <row r="1908" spans="2:19" ht="35.1" customHeight="1" thickTop="1" thickBot="1">
      <c r="B1908" s="76" t="str">
        <f t="shared" si="59"/>
        <v/>
      </c>
      <c r="C1908" s="35"/>
      <c r="D1908" s="12"/>
      <c r="E1908" s="12"/>
      <c r="F1908" s="82"/>
      <c r="G1908" s="36"/>
      <c r="H1908" s="33"/>
      <c r="I1908" s="12"/>
      <c r="J1908" s="67"/>
      <c r="K1908" s="43" t="str">
        <f>IFERROR(VLOOKUP(D1908,PG!$D$7:$N$1006,11,FALSE),"")</f>
        <v/>
      </c>
      <c r="L1908" s="42">
        <f t="shared" si="60"/>
        <v>0</v>
      </c>
      <c r="Q1908" s="2"/>
      <c r="R1908" s="2"/>
      <c r="S1908" s="2" t="str">
        <f>IF(PI_For!C1908="","",PI_For!C1908)</f>
        <v/>
      </c>
    </row>
    <row r="1909" spans="2:19" ht="35.1" customHeight="1" thickTop="1" thickBot="1">
      <c r="B1909" s="76" t="str">
        <f t="shared" si="59"/>
        <v/>
      </c>
      <c r="C1909" s="35"/>
      <c r="D1909" s="12"/>
      <c r="E1909" s="12"/>
      <c r="F1909" s="82"/>
      <c r="G1909" s="36"/>
      <c r="H1909" s="33"/>
      <c r="I1909" s="12"/>
      <c r="J1909" s="67"/>
      <c r="K1909" s="43" t="str">
        <f>IFERROR(VLOOKUP(D1909,PG!$D$7:$N$1006,11,FALSE),"")</f>
        <v/>
      </c>
      <c r="L1909" s="42">
        <f t="shared" si="60"/>
        <v>0</v>
      </c>
      <c r="Q1909" s="2"/>
      <c r="R1909" s="2"/>
      <c r="S1909" s="2" t="str">
        <f>IF(PI_For!C1909="","",PI_For!C1909)</f>
        <v/>
      </c>
    </row>
    <row r="1910" spans="2:19" ht="35.1" customHeight="1" thickTop="1" thickBot="1">
      <c r="B1910" s="76" t="str">
        <f t="shared" si="59"/>
        <v/>
      </c>
      <c r="C1910" s="35"/>
      <c r="D1910" s="12"/>
      <c r="E1910" s="12"/>
      <c r="F1910" s="82"/>
      <c r="G1910" s="36"/>
      <c r="H1910" s="33"/>
      <c r="I1910" s="12"/>
      <c r="J1910" s="67"/>
      <c r="K1910" s="43" t="str">
        <f>IFERROR(VLOOKUP(D1910,PG!$D$7:$N$1006,11,FALSE),"")</f>
        <v/>
      </c>
      <c r="L1910" s="42">
        <f t="shared" si="60"/>
        <v>0</v>
      </c>
      <c r="Q1910" s="2"/>
      <c r="R1910" s="2"/>
      <c r="S1910" s="2" t="str">
        <f>IF(PI_For!C1910="","",PI_For!C1910)</f>
        <v/>
      </c>
    </row>
    <row r="1911" spans="2:19" ht="35.1" customHeight="1" thickTop="1" thickBot="1">
      <c r="B1911" s="76" t="str">
        <f t="shared" si="59"/>
        <v/>
      </c>
      <c r="C1911" s="35"/>
      <c r="D1911" s="12"/>
      <c r="E1911" s="12"/>
      <c r="F1911" s="82"/>
      <c r="G1911" s="36"/>
      <c r="H1911" s="33"/>
      <c r="I1911" s="12"/>
      <c r="J1911" s="67"/>
      <c r="K1911" s="43" t="str">
        <f>IFERROR(VLOOKUP(D1911,PG!$D$7:$N$1006,11,FALSE),"")</f>
        <v/>
      </c>
      <c r="L1911" s="42">
        <f t="shared" si="60"/>
        <v>0</v>
      </c>
      <c r="Q1911" s="2"/>
      <c r="R1911" s="2"/>
      <c r="S1911" s="2" t="str">
        <f>IF(PI_For!C1911="","",PI_For!C1911)</f>
        <v/>
      </c>
    </row>
    <row r="1912" spans="2:19" ht="35.1" customHeight="1" thickTop="1" thickBot="1">
      <c r="B1912" s="76" t="str">
        <f t="shared" si="59"/>
        <v/>
      </c>
      <c r="C1912" s="35"/>
      <c r="D1912" s="12"/>
      <c r="E1912" s="12"/>
      <c r="F1912" s="82"/>
      <c r="G1912" s="36"/>
      <c r="H1912" s="33"/>
      <c r="I1912" s="12"/>
      <c r="J1912" s="67"/>
      <c r="K1912" s="43" t="str">
        <f>IFERROR(VLOOKUP(D1912,PG!$D$7:$N$1006,11,FALSE),"")</f>
        <v/>
      </c>
      <c r="L1912" s="42">
        <f t="shared" si="60"/>
        <v>0</v>
      </c>
      <c r="Q1912" s="2"/>
      <c r="R1912" s="2"/>
      <c r="S1912" s="2" t="str">
        <f>IF(PI_For!C1912="","",PI_For!C1912)</f>
        <v/>
      </c>
    </row>
    <row r="1913" spans="2:19" ht="35.1" customHeight="1" thickTop="1" thickBot="1">
      <c r="B1913" s="76" t="str">
        <f t="shared" si="59"/>
        <v/>
      </c>
      <c r="C1913" s="35"/>
      <c r="D1913" s="12"/>
      <c r="E1913" s="12"/>
      <c r="F1913" s="82"/>
      <c r="G1913" s="36"/>
      <c r="H1913" s="33"/>
      <c r="I1913" s="12"/>
      <c r="J1913" s="67"/>
      <c r="K1913" s="43" t="str">
        <f>IFERROR(VLOOKUP(D1913,PG!$D$7:$N$1006,11,FALSE),"")</f>
        <v/>
      </c>
      <c r="L1913" s="42">
        <f t="shared" si="60"/>
        <v>0</v>
      </c>
      <c r="Q1913" s="2"/>
      <c r="R1913" s="2"/>
      <c r="S1913" s="2" t="str">
        <f>IF(PI_For!C1913="","",PI_For!C1913)</f>
        <v/>
      </c>
    </row>
    <row r="1914" spans="2:19" ht="35.1" customHeight="1" thickTop="1" thickBot="1">
      <c r="B1914" s="76" t="str">
        <f t="shared" si="59"/>
        <v/>
      </c>
      <c r="C1914" s="35"/>
      <c r="D1914" s="12"/>
      <c r="E1914" s="12"/>
      <c r="F1914" s="82"/>
      <c r="G1914" s="36"/>
      <c r="H1914" s="33"/>
      <c r="I1914" s="12"/>
      <c r="J1914" s="67"/>
      <c r="K1914" s="43" t="str">
        <f>IFERROR(VLOOKUP(D1914,PG!$D$7:$N$1006,11,FALSE),"")</f>
        <v/>
      </c>
      <c r="L1914" s="42">
        <f t="shared" si="60"/>
        <v>0</v>
      </c>
      <c r="Q1914" s="2"/>
      <c r="R1914" s="2"/>
      <c r="S1914" s="2" t="str">
        <f>IF(PI_For!C1914="","",PI_For!C1914)</f>
        <v/>
      </c>
    </row>
    <row r="1915" spans="2:19" ht="35.1" customHeight="1" thickTop="1" thickBot="1">
      <c r="B1915" s="76" t="str">
        <f t="shared" si="59"/>
        <v/>
      </c>
      <c r="C1915" s="35"/>
      <c r="D1915" s="12"/>
      <c r="E1915" s="12"/>
      <c r="F1915" s="82"/>
      <c r="G1915" s="36"/>
      <c r="H1915" s="33"/>
      <c r="I1915" s="12"/>
      <c r="J1915" s="67"/>
      <c r="K1915" s="43" t="str">
        <f>IFERROR(VLOOKUP(D1915,PG!$D$7:$N$1006,11,FALSE),"")</f>
        <v/>
      </c>
      <c r="L1915" s="42">
        <f t="shared" si="60"/>
        <v>0</v>
      </c>
      <c r="Q1915" s="2"/>
      <c r="R1915" s="2"/>
      <c r="S1915" s="2" t="str">
        <f>IF(PI_For!C1915="","",PI_For!C1915)</f>
        <v/>
      </c>
    </row>
    <row r="1916" spans="2:19" ht="35.1" customHeight="1" thickTop="1" thickBot="1">
      <c r="B1916" s="76" t="str">
        <f t="shared" si="59"/>
        <v/>
      </c>
      <c r="C1916" s="35"/>
      <c r="D1916" s="12"/>
      <c r="E1916" s="12"/>
      <c r="F1916" s="82"/>
      <c r="G1916" s="36"/>
      <c r="H1916" s="33"/>
      <c r="I1916" s="12"/>
      <c r="J1916" s="67"/>
      <c r="K1916" s="43" t="str">
        <f>IFERROR(VLOOKUP(D1916,PG!$D$7:$N$1006,11,FALSE),"")</f>
        <v/>
      </c>
      <c r="L1916" s="42">
        <f t="shared" si="60"/>
        <v>0</v>
      </c>
      <c r="Q1916" s="2"/>
      <c r="R1916" s="2"/>
      <c r="S1916" s="2" t="str">
        <f>IF(PI_For!C1916="","",PI_For!C1916)</f>
        <v/>
      </c>
    </row>
    <row r="1917" spans="2:19" ht="35.1" customHeight="1" thickTop="1" thickBot="1">
      <c r="B1917" s="76" t="str">
        <f t="shared" si="59"/>
        <v/>
      </c>
      <c r="C1917" s="35"/>
      <c r="D1917" s="12"/>
      <c r="E1917" s="12"/>
      <c r="F1917" s="82"/>
      <c r="G1917" s="36"/>
      <c r="H1917" s="33"/>
      <c r="I1917" s="12"/>
      <c r="J1917" s="67"/>
      <c r="K1917" s="43" t="str">
        <f>IFERROR(VLOOKUP(D1917,PG!$D$7:$N$1006,11,FALSE),"")</f>
        <v/>
      </c>
      <c r="L1917" s="42">
        <f t="shared" si="60"/>
        <v>0</v>
      </c>
      <c r="Q1917" s="2"/>
      <c r="R1917" s="2"/>
      <c r="S1917" s="2" t="str">
        <f>IF(PI_For!C1917="","",PI_For!C1917)</f>
        <v/>
      </c>
    </row>
    <row r="1918" spans="2:19" ht="35.1" customHeight="1" thickTop="1" thickBot="1">
      <c r="B1918" s="76" t="str">
        <f t="shared" si="59"/>
        <v/>
      </c>
      <c r="C1918" s="35"/>
      <c r="D1918" s="12"/>
      <c r="E1918" s="12"/>
      <c r="F1918" s="82"/>
      <c r="G1918" s="36"/>
      <c r="H1918" s="33"/>
      <c r="I1918" s="12"/>
      <c r="J1918" s="67"/>
      <c r="K1918" s="43" t="str">
        <f>IFERROR(VLOOKUP(D1918,PG!$D$7:$N$1006,11,FALSE),"")</f>
        <v/>
      </c>
      <c r="L1918" s="42">
        <f t="shared" si="60"/>
        <v>0</v>
      </c>
      <c r="Q1918" s="2"/>
      <c r="R1918" s="2"/>
      <c r="S1918" s="2" t="str">
        <f>IF(PI_For!C1918="","",PI_For!C1918)</f>
        <v/>
      </c>
    </row>
    <row r="1919" spans="2:19" ht="35.1" customHeight="1" thickTop="1" thickBot="1">
      <c r="B1919" s="76" t="str">
        <f t="shared" si="59"/>
        <v/>
      </c>
      <c r="C1919" s="35"/>
      <c r="D1919" s="12"/>
      <c r="E1919" s="12"/>
      <c r="F1919" s="82"/>
      <c r="G1919" s="36"/>
      <c r="H1919" s="33"/>
      <c r="I1919" s="12"/>
      <c r="J1919" s="67"/>
      <c r="K1919" s="43" t="str">
        <f>IFERROR(VLOOKUP(D1919,PG!$D$7:$N$1006,11,FALSE),"")</f>
        <v/>
      </c>
      <c r="L1919" s="42">
        <f t="shared" si="60"/>
        <v>0</v>
      </c>
      <c r="Q1919" s="2"/>
      <c r="R1919" s="2"/>
      <c r="S1919" s="2" t="str">
        <f>IF(PI_For!C1919="","",PI_For!C1919)</f>
        <v/>
      </c>
    </row>
    <row r="1920" spans="2:19" ht="35.1" customHeight="1" thickTop="1" thickBot="1">
      <c r="B1920" s="76" t="str">
        <f t="shared" si="59"/>
        <v/>
      </c>
      <c r="C1920" s="35"/>
      <c r="D1920" s="12"/>
      <c r="E1920" s="12"/>
      <c r="F1920" s="82"/>
      <c r="G1920" s="36"/>
      <c r="H1920" s="33"/>
      <c r="I1920" s="12"/>
      <c r="J1920" s="67"/>
      <c r="K1920" s="43" t="str">
        <f>IFERROR(VLOOKUP(D1920,PG!$D$7:$N$1006,11,FALSE),"")</f>
        <v/>
      </c>
      <c r="L1920" s="42">
        <f t="shared" si="60"/>
        <v>0</v>
      </c>
      <c r="Q1920" s="2"/>
      <c r="R1920" s="2"/>
      <c r="S1920" s="2" t="str">
        <f>IF(PI_For!C1920="","",PI_For!C1920)</f>
        <v/>
      </c>
    </row>
    <row r="1921" spans="2:19" ht="35.1" customHeight="1" thickTop="1" thickBot="1">
      <c r="B1921" s="76" t="str">
        <f t="shared" si="59"/>
        <v/>
      </c>
      <c r="C1921" s="35"/>
      <c r="D1921" s="12"/>
      <c r="E1921" s="12"/>
      <c r="F1921" s="82"/>
      <c r="G1921" s="36"/>
      <c r="H1921" s="33"/>
      <c r="I1921" s="12"/>
      <c r="J1921" s="67"/>
      <c r="K1921" s="43" t="str">
        <f>IFERROR(VLOOKUP(D1921,PG!$D$7:$N$1006,11,FALSE),"")</f>
        <v/>
      </c>
      <c r="L1921" s="42">
        <f t="shared" si="60"/>
        <v>0</v>
      </c>
      <c r="Q1921" s="2"/>
      <c r="R1921" s="2"/>
      <c r="S1921" s="2" t="str">
        <f>IF(PI_For!C1921="","",PI_For!C1921)</f>
        <v/>
      </c>
    </row>
    <row r="1922" spans="2:19" ht="35.1" customHeight="1" thickTop="1" thickBot="1">
      <c r="B1922" s="76" t="str">
        <f t="shared" si="59"/>
        <v/>
      </c>
      <c r="C1922" s="35"/>
      <c r="D1922" s="12"/>
      <c r="E1922" s="12"/>
      <c r="F1922" s="82"/>
      <c r="G1922" s="36"/>
      <c r="H1922" s="33"/>
      <c r="I1922" s="12"/>
      <c r="J1922" s="67"/>
      <c r="K1922" s="43" t="str">
        <f>IFERROR(VLOOKUP(D1922,PG!$D$7:$N$1006,11,FALSE),"")</f>
        <v/>
      </c>
      <c r="L1922" s="42">
        <f t="shared" si="60"/>
        <v>0</v>
      </c>
      <c r="Q1922" s="2"/>
      <c r="R1922" s="2"/>
      <c r="S1922" s="2" t="str">
        <f>IF(PI_For!C1922="","",PI_For!C1922)</f>
        <v/>
      </c>
    </row>
    <row r="1923" spans="2:19" ht="35.1" customHeight="1" thickTop="1" thickBot="1">
      <c r="B1923" s="76" t="str">
        <f t="shared" si="59"/>
        <v/>
      </c>
      <c r="C1923" s="35"/>
      <c r="D1923" s="12"/>
      <c r="E1923" s="12"/>
      <c r="F1923" s="82"/>
      <c r="G1923" s="36"/>
      <c r="H1923" s="33"/>
      <c r="I1923" s="12"/>
      <c r="J1923" s="67"/>
      <c r="K1923" s="43" t="str">
        <f>IFERROR(VLOOKUP(D1923,PG!$D$7:$N$1006,11,FALSE),"")</f>
        <v/>
      </c>
      <c r="L1923" s="42">
        <f t="shared" si="60"/>
        <v>0</v>
      </c>
      <c r="Q1923" s="2"/>
      <c r="R1923" s="2"/>
      <c r="S1923" s="2" t="str">
        <f>IF(PI_For!C1923="","",PI_For!C1923)</f>
        <v/>
      </c>
    </row>
    <row r="1924" spans="2:19" ht="35.1" customHeight="1" thickTop="1" thickBot="1">
      <c r="B1924" s="76" t="str">
        <f t="shared" si="59"/>
        <v/>
      </c>
      <c r="C1924" s="35"/>
      <c r="D1924" s="12"/>
      <c r="E1924" s="12"/>
      <c r="F1924" s="82"/>
      <c r="G1924" s="36"/>
      <c r="H1924" s="33"/>
      <c r="I1924" s="12"/>
      <c r="J1924" s="67"/>
      <c r="K1924" s="43" t="str">
        <f>IFERROR(VLOOKUP(D1924,PG!$D$7:$N$1006,11,FALSE),"")</f>
        <v/>
      </c>
      <c r="L1924" s="42">
        <f t="shared" si="60"/>
        <v>0</v>
      </c>
      <c r="Q1924" s="2"/>
      <c r="R1924" s="2"/>
      <c r="S1924" s="2" t="str">
        <f>IF(PI_For!C1924="","",PI_For!C1924)</f>
        <v/>
      </c>
    </row>
    <row r="1925" spans="2:19" ht="35.1" customHeight="1" thickTop="1" thickBot="1">
      <c r="B1925" s="76" t="str">
        <f t="shared" si="59"/>
        <v/>
      </c>
      <c r="C1925" s="35"/>
      <c r="D1925" s="12"/>
      <c r="E1925" s="12"/>
      <c r="F1925" s="82"/>
      <c r="G1925" s="36"/>
      <c r="H1925" s="33"/>
      <c r="I1925" s="12"/>
      <c r="J1925" s="67"/>
      <c r="K1925" s="43" t="str">
        <f>IFERROR(VLOOKUP(D1925,PG!$D$7:$N$1006,11,FALSE),"")</f>
        <v/>
      </c>
      <c r="L1925" s="42">
        <f t="shared" si="60"/>
        <v>0</v>
      </c>
      <c r="Q1925" s="2"/>
      <c r="R1925" s="2"/>
      <c r="S1925" s="2" t="str">
        <f>IF(PI_For!C1925="","",PI_For!C1925)</f>
        <v/>
      </c>
    </row>
    <row r="1926" spans="2:19" ht="35.1" customHeight="1" thickTop="1" thickBot="1">
      <c r="B1926" s="76" t="str">
        <f t="shared" si="59"/>
        <v/>
      </c>
      <c r="C1926" s="35"/>
      <c r="D1926" s="12"/>
      <c r="E1926" s="12"/>
      <c r="F1926" s="82"/>
      <c r="G1926" s="36"/>
      <c r="H1926" s="33"/>
      <c r="I1926" s="12"/>
      <c r="J1926" s="67"/>
      <c r="K1926" s="43" t="str">
        <f>IFERROR(VLOOKUP(D1926,PG!$D$7:$N$1006,11,FALSE),"")</f>
        <v/>
      </c>
      <c r="L1926" s="42">
        <f t="shared" si="60"/>
        <v>0</v>
      </c>
      <c r="Q1926" s="2"/>
      <c r="R1926" s="2"/>
      <c r="S1926" s="2" t="str">
        <f>IF(PI_For!C1926="","",PI_For!C1926)</f>
        <v/>
      </c>
    </row>
    <row r="1927" spans="2:19" ht="35.1" customHeight="1" thickTop="1" thickBot="1">
      <c r="B1927" s="76" t="str">
        <f t="shared" si="59"/>
        <v/>
      </c>
      <c r="C1927" s="35"/>
      <c r="D1927" s="12"/>
      <c r="E1927" s="12"/>
      <c r="F1927" s="82"/>
      <c r="G1927" s="36"/>
      <c r="H1927" s="33"/>
      <c r="I1927" s="12"/>
      <c r="J1927" s="67"/>
      <c r="K1927" s="43" t="str">
        <f>IFERROR(VLOOKUP(D1927,PG!$D$7:$N$1006,11,FALSE),"")</f>
        <v/>
      </c>
      <c r="L1927" s="42">
        <f t="shared" si="60"/>
        <v>0</v>
      </c>
      <c r="Q1927" s="2"/>
      <c r="R1927" s="2"/>
      <c r="S1927" s="2" t="str">
        <f>IF(PI_For!C1927="","",PI_For!C1927)</f>
        <v/>
      </c>
    </row>
    <row r="1928" spans="2:19" ht="35.1" customHeight="1" thickTop="1" thickBot="1">
      <c r="B1928" s="76" t="str">
        <f t="shared" ref="B1928:B1991" si="61">IF(C1928="","",MONTH(C1928))</f>
        <v/>
      </c>
      <c r="C1928" s="35"/>
      <c r="D1928" s="12"/>
      <c r="E1928" s="12"/>
      <c r="F1928" s="82"/>
      <c r="G1928" s="36"/>
      <c r="H1928" s="33"/>
      <c r="I1928" s="12"/>
      <c r="J1928" s="67"/>
      <c r="K1928" s="43" t="str">
        <f>IFERROR(VLOOKUP(D1928,PG!$D$7:$N$1006,11,FALSE),"")</f>
        <v/>
      </c>
      <c r="L1928" s="42">
        <f t="shared" si="60"/>
        <v>0</v>
      </c>
      <c r="Q1928" s="2"/>
      <c r="R1928" s="2"/>
      <c r="S1928" s="2" t="str">
        <f>IF(PI_For!C1928="","",PI_For!C1928)</f>
        <v/>
      </c>
    </row>
    <row r="1929" spans="2:19" ht="35.1" customHeight="1" thickTop="1" thickBot="1">
      <c r="B1929" s="76" t="str">
        <f t="shared" si="61"/>
        <v/>
      </c>
      <c r="C1929" s="35"/>
      <c r="D1929" s="12"/>
      <c r="E1929" s="12"/>
      <c r="F1929" s="82"/>
      <c r="G1929" s="36"/>
      <c r="H1929" s="33"/>
      <c r="I1929" s="12"/>
      <c r="J1929" s="67"/>
      <c r="K1929" s="43" t="str">
        <f>IFERROR(VLOOKUP(D1929,PG!$D$7:$N$1006,11,FALSE),"")</f>
        <v/>
      </c>
      <c r="L1929" s="42">
        <f t="shared" si="60"/>
        <v>0</v>
      </c>
      <c r="Q1929" s="2"/>
      <c r="R1929" s="2"/>
      <c r="S1929" s="2" t="str">
        <f>IF(PI_For!C1929="","",PI_For!C1929)</f>
        <v/>
      </c>
    </row>
    <row r="1930" spans="2:19" ht="35.1" customHeight="1" thickTop="1" thickBot="1">
      <c r="B1930" s="76" t="str">
        <f t="shared" si="61"/>
        <v/>
      </c>
      <c r="C1930" s="35"/>
      <c r="D1930" s="12"/>
      <c r="E1930" s="12"/>
      <c r="F1930" s="82"/>
      <c r="G1930" s="36"/>
      <c r="H1930" s="33"/>
      <c r="I1930" s="12"/>
      <c r="J1930" s="67"/>
      <c r="K1930" s="43" t="str">
        <f>IFERROR(VLOOKUP(D1930,PG!$D$7:$N$1006,11,FALSE),"")</f>
        <v/>
      </c>
      <c r="L1930" s="42">
        <f t="shared" si="60"/>
        <v>0</v>
      </c>
      <c r="Q1930" s="2"/>
      <c r="R1930" s="2"/>
      <c r="S1930" s="2" t="str">
        <f>IF(PI_For!C1930="","",PI_For!C1930)</f>
        <v/>
      </c>
    </row>
    <row r="1931" spans="2:19" ht="35.1" customHeight="1" thickTop="1" thickBot="1">
      <c r="B1931" s="76" t="str">
        <f t="shared" si="61"/>
        <v/>
      </c>
      <c r="C1931" s="35"/>
      <c r="D1931" s="12"/>
      <c r="E1931" s="12"/>
      <c r="F1931" s="82"/>
      <c r="G1931" s="36"/>
      <c r="H1931" s="33"/>
      <c r="I1931" s="12"/>
      <c r="J1931" s="67"/>
      <c r="K1931" s="43" t="str">
        <f>IFERROR(VLOOKUP(D1931,PG!$D$7:$N$1006,11,FALSE),"")</f>
        <v/>
      </c>
      <c r="L1931" s="42">
        <f t="shared" si="60"/>
        <v>0</v>
      </c>
      <c r="Q1931" s="2"/>
      <c r="R1931" s="2"/>
      <c r="S1931" s="2" t="str">
        <f>IF(PI_For!C1931="","",PI_For!C1931)</f>
        <v/>
      </c>
    </row>
    <row r="1932" spans="2:19" ht="35.1" customHeight="1" thickTop="1" thickBot="1">
      <c r="B1932" s="76" t="str">
        <f t="shared" si="61"/>
        <v/>
      </c>
      <c r="C1932" s="35"/>
      <c r="D1932" s="12"/>
      <c r="E1932" s="12"/>
      <c r="F1932" s="82"/>
      <c r="G1932" s="36"/>
      <c r="H1932" s="33"/>
      <c r="I1932" s="12"/>
      <c r="J1932" s="67"/>
      <c r="K1932" s="43" t="str">
        <f>IFERROR(VLOOKUP(D1932,PG!$D$7:$N$1006,11,FALSE),"")</f>
        <v/>
      </c>
      <c r="L1932" s="42">
        <f t="shared" si="60"/>
        <v>0</v>
      </c>
      <c r="Q1932" s="2"/>
      <c r="R1932" s="2"/>
      <c r="S1932" s="2" t="str">
        <f>IF(PI_For!C1932="","",PI_For!C1932)</f>
        <v/>
      </c>
    </row>
    <row r="1933" spans="2:19" ht="35.1" customHeight="1" thickTop="1" thickBot="1">
      <c r="B1933" s="76" t="str">
        <f t="shared" si="61"/>
        <v/>
      </c>
      <c r="C1933" s="35"/>
      <c r="D1933" s="12"/>
      <c r="E1933" s="12"/>
      <c r="F1933" s="82"/>
      <c r="G1933" s="36"/>
      <c r="H1933" s="33"/>
      <c r="I1933" s="12"/>
      <c r="J1933" s="67"/>
      <c r="K1933" s="43" t="str">
        <f>IFERROR(VLOOKUP(D1933,PG!$D$7:$N$1006,11,FALSE),"")</f>
        <v/>
      </c>
      <c r="L1933" s="42">
        <f t="shared" si="60"/>
        <v>0</v>
      </c>
      <c r="Q1933" s="2"/>
      <c r="R1933" s="2"/>
      <c r="S1933" s="2" t="str">
        <f>IF(PI_For!C1933="","",PI_For!C1933)</f>
        <v/>
      </c>
    </row>
    <row r="1934" spans="2:19" ht="35.1" customHeight="1" thickTop="1" thickBot="1">
      <c r="B1934" s="76" t="str">
        <f t="shared" si="61"/>
        <v/>
      </c>
      <c r="C1934" s="35"/>
      <c r="D1934" s="12"/>
      <c r="E1934" s="12"/>
      <c r="F1934" s="82"/>
      <c r="G1934" s="36"/>
      <c r="H1934" s="33"/>
      <c r="I1934" s="12"/>
      <c r="J1934" s="67"/>
      <c r="K1934" s="43" t="str">
        <f>IFERROR(VLOOKUP(D1934,PG!$D$7:$N$1006,11,FALSE),"")</f>
        <v/>
      </c>
      <c r="L1934" s="42">
        <f t="shared" si="60"/>
        <v>0</v>
      </c>
      <c r="Q1934" s="2"/>
      <c r="R1934" s="2"/>
      <c r="S1934" s="2" t="str">
        <f>IF(PI_For!C1934="","",PI_For!C1934)</f>
        <v/>
      </c>
    </row>
    <row r="1935" spans="2:19" ht="35.1" customHeight="1" thickTop="1" thickBot="1">
      <c r="B1935" s="76" t="str">
        <f t="shared" si="61"/>
        <v/>
      </c>
      <c r="C1935" s="35"/>
      <c r="D1935" s="12"/>
      <c r="E1935" s="12"/>
      <c r="F1935" s="82"/>
      <c r="G1935" s="36"/>
      <c r="H1935" s="33"/>
      <c r="I1935" s="12"/>
      <c r="J1935" s="67"/>
      <c r="K1935" s="43" t="str">
        <f>IFERROR(VLOOKUP(D1935,PG!$D$7:$N$1006,11,FALSE),"")</f>
        <v/>
      </c>
      <c r="L1935" s="42">
        <f t="shared" si="60"/>
        <v>0</v>
      </c>
      <c r="Q1935" s="2"/>
      <c r="R1935" s="2"/>
      <c r="S1935" s="2" t="str">
        <f>IF(PI_For!C1935="","",PI_For!C1935)</f>
        <v/>
      </c>
    </row>
    <row r="1936" spans="2:19" ht="35.1" customHeight="1" thickTop="1" thickBot="1">
      <c r="B1936" s="76" t="str">
        <f t="shared" si="61"/>
        <v/>
      </c>
      <c r="C1936" s="35"/>
      <c r="D1936" s="12"/>
      <c r="E1936" s="12"/>
      <c r="F1936" s="82"/>
      <c r="G1936" s="36"/>
      <c r="H1936" s="33"/>
      <c r="I1936" s="12"/>
      <c r="J1936" s="67"/>
      <c r="K1936" s="43" t="str">
        <f>IFERROR(VLOOKUP(D1936,PG!$D$7:$N$1006,11,FALSE),"")</f>
        <v/>
      </c>
      <c r="L1936" s="42">
        <f t="shared" si="60"/>
        <v>0</v>
      </c>
      <c r="Q1936" s="2"/>
      <c r="R1936" s="2"/>
      <c r="S1936" s="2" t="str">
        <f>IF(PI_For!C1936="","",PI_For!C1936)</f>
        <v/>
      </c>
    </row>
    <row r="1937" spans="2:19" ht="35.1" customHeight="1" thickTop="1" thickBot="1">
      <c r="B1937" s="76" t="str">
        <f t="shared" si="61"/>
        <v/>
      </c>
      <c r="C1937" s="35"/>
      <c r="D1937" s="12"/>
      <c r="E1937" s="12"/>
      <c r="F1937" s="82"/>
      <c r="G1937" s="36"/>
      <c r="H1937" s="33"/>
      <c r="I1937" s="12"/>
      <c r="J1937" s="67"/>
      <c r="K1937" s="43" t="str">
        <f>IFERROR(VLOOKUP(D1937,PG!$D$7:$N$1006,11,FALSE),"")</f>
        <v/>
      </c>
      <c r="L1937" s="42">
        <f t="shared" si="60"/>
        <v>0</v>
      </c>
      <c r="Q1937" s="2"/>
      <c r="R1937" s="2"/>
      <c r="S1937" s="2" t="str">
        <f>IF(PI_For!C1937="","",PI_For!C1937)</f>
        <v/>
      </c>
    </row>
    <row r="1938" spans="2:19" ht="35.1" customHeight="1" thickTop="1" thickBot="1">
      <c r="B1938" s="76" t="str">
        <f t="shared" si="61"/>
        <v/>
      </c>
      <c r="C1938" s="35"/>
      <c r="D1938" s="12"/>
      <c r="E1938" s="12"/>
      <c r="F1938" s="82"/>
      <c r="G1938" s="36"/>
      <c r="H1938" s="33"/>
      <c r="I1938" s="12"/>
      <c r="J1938" s="67"/>
      <c r="K1938" s="43" t="str">
        <f>IFERROR(VLOOKUP(D1938,PG!$D$7:$N$1006,11,FALSE),"")</f>
        <v/>
      </c>
      <c r="L1938" s="42">
        <f t="shared" ref="L1938:L2001" si="62">IFERROR(G1938*H1938,0)</f>
        <v>0</v>
      </c>
      <c r="Q1938" s="2"/>
      <c r="R1938" s="2"/>
      <c r="S1938" s="2" t="str">
        <f>IF(PI_For!C1938="","",PI_For!C1938)</f>
        <v/>
      </c>
    </row>
    <row r="1939" spans="2:19" ht="35.1" customHeight="1" thickTop="1" thickBot="1">
      <c r="B1939" s="76" t="str">
        <f t="shared" si="61"/>
        <v/>
      </c>
      <c r="C1939" s="35"/>
      <c r="D1939" s="12"/>
      <c r="E1939" s="12"/>
      <c r="F1939" s="82"/>
      <c r="G1939" s="36"/>
      <c r="H1939" s="33"/>
      <c r="I1939" s="12"/>
      <c r="J1939" s="67"/>
      <c r="K1939" s="43" t="str">
        <f>IFERROR(VLOOKUP(D1939,PG!$D$7:$N$1006,11,FALSE),"")</f>
        <v/>
      </c>
      <c r="L1939" s="42">
        <f t="shared" si="62"/>
        <v>0</v>
      </c>
      <c r="Q1939" s="2"/>
      <c r="R1939" s="2"/>
      <c r="S1939" s="2" t="str">
        <f>IF(PI_For!C1939="","",PI_For!C1939)</f>
        <v/>
      </c>
    </row>
    <row r="1940" spans="2:19" ht="35.1" customHeight="1" thickTop="1" thickBot="1">
      <c r="B1940" s="76" t="str">
        <f t="shared" si="61"/>
        <v/>
      </c>
      <c r="C1940" s="35"/>
      <c r="D1940" s="12"/>
      <c r="E1940" s="12"/>
      <c r="F1940" s="82"/>
      <c r="G1940" s="36"/>
      <c r="H1940" s="33"/>
      <c r="I1940" s="12"/>
      <c r="J1940" s="67"/>
      <c r="K1940" s="43" t="str">
        <f>IFERROR(VLOOKUP(D1940,PG!$D$7:$N$1006,11,FALSE),"")</f>
        <v/>
      </c>
      <c r="L1940" s="42">
        <f t="shared" si="62"/>
        <v>0</v>
      </c>
      <c r="Q1940" s="2"/>
      <c r="R1940" s="2"/>
      <c r="S1940" s="2" t="str">
        <f>IF(PI_For!C1940="","",PI_For!C1940)</f>
        <v/>
      </c>
    </row>
    <row r="1941" spans="2:19" ht="35.1" customHeight="1" thickTop="1" thickBot="1">
      <c r="B1941" s="76" t="str">
        <f t="shared" si="61"/>
        <v/>
      </c>
      <c r="C1941" s="35"/>
      <c r="D1941" s="12"/>
      <c r="E1941" s="12"/>
      <c r="F1941" s="82"/>
      <c r="G1941" s="36"/>
      <c r="H1941" s="33"/>
      <c r="I1941" s="12"/>
      <c r="J1941" s="67"/>
      <c r="K1941" s="43" t="str">
        <f>IFERROR(VLOOKUP(D1941,PG!$D$7:$N$1006,11,FALSE),"")</f>
        <v/>
      </c>
      <c r="L1941" s="42">
        <f t="shared" si="62"/>
        <v>0</v>
      </c>
      <c r="Q1941" s="2"/>
      <c r="R1941" s="2"/>
      <c r="S1941" s="2" t="str">
        <f>IF(PI_For!C1941="","",PI_For!C1941)</f>
        <v/>
      </c>
    </row>
    <row r="1942" spans="2:19" ht="35.1" customHeight="1" thickTop="1" thickBot="1">
      <c r="B1942" s="76" t="str">
        <f t="shared" si="61"/>
        <v/>
      </c>
      <c r="C1942" s="35"/>
      <c r="D1942" s="12"/>
      <c r="E1942" s="12"/>
      <c r="F1942" s="82"/>
      <c r="G1942" s="36"/>
      <c r="H1942" s="33"/>
      <c r="I1942" s="12"/>
      <c r="J1942" s="67"/>
      <c r="K1942" s="43" t="str">
        <f>IFERROR(VLOOKUP(D1942,PG!$D$7:$N$1006,11,FALSE),"")</f>
        <v/>
      </c>
      <c r="L1942" s="42">
        <f t="shared" si="62"/>
        <v>0</v>
      </c>
      <c r="Q1942" s="2"/>
      <c r="R1942" s="2"/>
      <c r="S1942" s="2" t="str">
        <f>IF(PI_For!C1942="","",PI_For!C1942)</f>
        <v/>
      </c>
    </row>
    <row r="1943" spans="2:19" ht="35.1" customHeight="1" thickTop="1" thickBot="1">
      <c r="B1943" s="76" t="str">
        <f t="shared" si="61"/>
        <v/>
      </c>
      <c r="C1943" s="35"/>
      <c r="D1943" s="12"/>
      <c r="E1943" s="12"/>
      <c r="F1943" s="82"/>
      <c r="G1943" s="36"/>
      <c r="H1943" s="33"/>
      <c r="I1943" s="12"/>
      <c r="J1943" s="67"/>
      <c r="K1943" s="43" t="str">
        <f>IFERROR(VLOOKUP(D1943,PG!$D$7:$N$1006,11,FALSE),"")</f>
        <v/>
      </c>
      <c r="L1943" s="42">
        <f t="shared" si="62"/>
        <v>0</v>
      </c>
      <c r="Q1943" s="2"/>
      <c r="R1943" s="2"/>
      <c r="S1943" s="2" t="str">
        <f>IF(PI_For!C1943="","",PI_For!C1943)</f>
        <v/>
      </c>
    </row>
    <row r="1944" spans="2:19" ht="35.1" customHeight="1" thickTop="1" thickBot="1">
      <c r="B1944" s="76" t="str">
        <f t="shared" si="61"/>
        <v/>
      </c>
      <c r="C1944" s="35"/>
      <c r="D1944" s="12"/>
      <c r="E1944" s="12"/>
      <c r="F1944" s="82"/>
      <c r="G1944" s="36"/>
      <c r="H1944" s="33"/>
      <c r="I1944" s="12"/>
      <c r="J1944" s="67"/>
      <c r="K1944" s="43" t="str">
        <f>IFERROR(VLOOKUP(D1944,PG!$D$7:$N$1006,11,FALSE),"")</f>
        <v/>
      </c>
      <c r="L1944" s="42">
        <f t="shared" si="62"/>
        <v>0</v>
      </c>
      <c r="Q1944" s="2"/>
      <c r="R1944" s="2"/>
      <c r="S1944" s="2" t="str">
        <f>IF(PI_For!C1944="","",PI_For!C1944)</f>
        <v/>
      </c>
    </row>
    <row r="1945" spans="2:19" ht="35.1" customHeight="1" thickTop="1" thickBot="1">
      <c r="B1945" s="76" t="str">
        <f t="shared" si="61"/>
        <v/>
      </c>
      <c r="C1945" s="35"/>
      <c r="D1945" s="12"/>
      <c r="E1945" s="12"/>
      <c r="F1945" s="82"/>
      <c r="G1945" s="36"/>
      <c r="H1945" s="33"/>
      <c r="I1945" s="12"/>
      <c r="J1945" s="67"/>
      <c r="K1945" s="43" t="str">
        <f>IFERROR(VLOOKUP(D1945,PG!$D$7:$N$1006,11,FALSE),"")</f>
        <v/>
      </c>
      <c r="L1945" s="42">
        <f t="shared" si="62"/>
        <v>0</v>
      </c>
      <c r="Q1945" s="2"/>
      <c r="R1945" s="2"/>
      <c r="S1945" s="2" t="str">
        <f>IF(PI_For!C1945="","",PI_For!C1945)</f>
        <v/>
      </c>
    </row>
    <row r="1946" spans="2:19" ht="35.1" customHeight="1" thickTop="1" thickBot="1">
      <c r="B1946" s="76" t="str">
        <f t="shared" si="61"/>
        <v/>
      </c>
      <c r="C1946" s="35"/>
      <c r="D1946" s="12"/>
      <c r="E1946" s="12"/>
      <c r="F1946" s="82"/>
      <c r="G1946" s="36"/>
      <c r="H1946" s="33"/>
      <c r="I1946" s="12"/>
      <c r="J1946" s="67"/>
      <c r="K1946" s="43" t="str">
        <f>IFERROR(VLOOKUP(D1946,PG!$D$7:$N$1006,11,FALSE),"")</f>
        <v/>
      </c>
      <c r="L1946" s="42">
        <f t="shared" si="62"/>
        <v>0</v>
      </c>
      <c r="Q1946" s="2"/>
      <c r="R1946" s="2"/>
      <c r="S1946" s="2" t="str">
        <f>IF(PI_For!C1946="","",PI_For!C1946)</f>
        <v/>
      </c>
    </row>
    <row r="1947" spans="2:19" ht="35.1" customHeight="1" thickTop="1" thickBot="1">
      <c r="B1947" s="76" t="str">
        <f t="shared" si="61"/>
        <v/>
      </c>
      <c r="C1947" s="35"/>
      <c r="D1947" s="12"/>
      <c r="E1947" s="12"/>
      <c r="F1947" s="82"/>
      <c r="G1947" s="36"/>
      <c r="H1947" s="33"/>
      <c r="I1947" s="12"/>
      <c r="J1947" s="67"/>
      <c r="K1947" s="43" t="str">
        <f>IFERROR(VLOOKUP(D1947,PG!$D$7:$N$1006,11,FALSE),"")</f>
        <v/>
      </c>
      <c r="L1947" s="42">
        <f t="shared" si="62"/>
        <v>0</v>
      </c>
      <c r="Q1947" s="2"/>
      <c r="R1947" s="2"/>
      <c r="S1947" s="2" t="str">
        <f>IF(PI_For!C1947="","",PI_For!C1947)</f>
        <v/>
      </c>
    </row>
    <row r="1948" spans="2:19" ht="35.1" customHeight="1" thickTop="1" thickBot="1">
      <c r="B1948" s="76" t="str">
        <f t="shared" si="61"/>
        <v/>
      </c>
      <c r="C1948" s="35"/>
      <c r="D1948" s="12"/>
      <c r="E1948" s="12"/>
      <c r="F1948" s="82"/>
      <c r="G1948" s="36"/>
      <c r="H1948" s="33"/>
      <c r="I1948" s="12"/>
      <c r="J1948" s="67"/>
      <c r="K1948" s="43" t="str">
        <f>IFERROR(VLOOKUP(D1948,PG!$D$7:$N$1006,11,FALSE),"")</f>
        <v/>
      </c>
      <c r="L1948" s="42">
        <f t="shared" si="62"/>
        <v>0</v>
      </c>
      <c r="Q1948" s="2"/>
      <c r="R1948" s="2"/>
      <c r="S1948" s="2" t="str">
        <f>IF(PI_For!C1948="","",PI_For!C1948)</f>
        <v/>
      </c>
    </row>
    <row r="1949" spans="2:19" ht="35.1" customHeight="1" thickTop="1" thickBot="1">
      <c r="B1949" s="76" t="str">
        <f t="shared" si="61"/>
        <v/>
      </c>
      <c r="C1949" s="35"/>
      <c r="D1949" s="12"/>
      <c r="E1949" s="12"/>
      <c r="F1949" s="82"/>
      <c r="G1949" s="36"/>
      <c r="H1949" s="33"/>
      <c r="I1949" s="12"/>
      <c r="J1949" s="67"/>
      <c r="K1949" s="43" t="str">
        <f>IFERROR(VLOOKUP(D1949,PG!$D$7:$N$1006,11,FALSE),"")</f>
        <v/>
      </c>
      <c r="L1949" s="42">
        <f t="shared" si="62"/>
        <v>0</v>
      </c>
      <c r="Q1949" s="2"/>
      <c r="R1949" s="2"/>
      <c r="S1949" s="2" t="str">
        <f>IF(PI_For!C1949="","",PI_For!C1949)</f>
        <v/>
      </c>
    </row>
    <row r="1950" spans="2:19" ht="35.1" customHeight="1" thickTop="1" thickBot="1">
      <c r="B1950" s="76" t="str">
        <f t="shared" si="61"/>
        <v/>
      </c>
      <c r="C1950" s="35"/>
      <c r="D1950" s="12"/>
      <c r="E1950" s="12"/>
      <c r="F1950" s="82"/>
      <c r="G1950" s="36"/>
      <c r="H1950" s="33"/>
      <c r="I1950" s="12"/>
      <c r="J1950" s="67"/>
      <c r="K1950" s="43" t="str">
        <f>IFERROR(VLOOKUP(D1950,PG!$D$7:$N$1006,11,FALSE),"")</f>
        <v/>
      </c>
      <c r="L1950" s="42">
        <f t="shared" si="62"/>
        <v>0</v>
      </c>
      <c r="Q1950" s="2"/>
      <c r="R1950" s="2"/>
      <c r="S1950" s="2" t="str">
        <f>IF(PI_For!C1950="","",PI_For!C1950)</f>
        <v/>
      </c>
    </row>
    <row r="1951" spans="2:19" ht="35.1" customHeight="1" thickTop="1" thickBot="1">
      <c r="B1951" s="76" t="str">
        <f t="shared" si="61"/>
        <v/>
      </c>
      <c r="C1951" s="35"/>
      <c r="D1951" s="12"/>
      <c r="E1951" s="12"/>
      <c r="F1951" s="82"/>
      <c r="G1951" s="36"/>
      <c r="H1951" s="33"/>
      <c r="I1951" s="12"/>
      <c r="J1951" s="67"/>
      <c r="K1951" s="43" t="str">
        <f>IFERROR(VLOOKUP(D1951,PG!$D$7:$N$1006,11,FALSE),"")</f>
        <v/>
      </c>
      <c r="L1951" s="42">
        <f t="shared" si="62"/>
        <v>0</v>
      </c>
      <c r="Q1951" s="2"/>
      <c r="R1951" s="2"/>
      <c r="S1951" s="2" t="str">
        <f>IF(PI_For!C1951="","",PI_For!C1951)</f>
        <v/>
      </c>
    </row>
    <row r="1952" spans="2:19" ht="35.1" customHeight="1" thickTop="1" thickBot="1">
      <c r="B1952" s="76" t="str">
        <f t="shared" si="61"/>
        <v/>
      </c>
      <c r="C1952" s="35"/>
      <c r="D1952" s="12"/>
      <c r="E1952" s="12"/>
      <c r="F1952" s="82"/>
      <c r="G1952" s="36"/>
      <c r="H1952" s="33"/>
      <c r="I1952" s="12"/>
      <c r="J1952" s="67"/>
      <c r="K1952" s="43" t="str">
        <f>IFERROR(VLOOKUP(D1952,PG!$D$7:$N$1006,11,FALSE),"")</f>
        <v/>
      </c>
      <c r="L1952" s="42">
        <f t="shared" si="62"/>
        <v>0</v>
      </c>
      <c r="Q1952" s="2"/>
      <c r="R1952" s="2"/>
      <c r="S1952" s="2" t="str">
        <f>IF(PI_For!C1952="","",PI_For!C1952)</f>
        <v/>
      </c>
    </row>
    <row r="1953" spans="2:19" ht="35.1" customHeight="1" thickTop="1" thickBot="1">
      <c r="B1953" s="76" t="str">
        <f t="shared" si="61"/>
        <v/>
      </c>
      <c r="C1953" s="35"/>
      <c r="D1953" s="12"/>
      <c r="E1953" s="12"/>
      <c r="F1953" s="82"/>
      <c r="G1953" s="36"/>
      <c r="H1953" s="33"/>
      <c r="I1953" s="12"/>
      <c r="J1953" s="67"/>
      <c r="K1953" s="43" t="str">
        <f>IFERROR(VLOOKUP(D1953,PG!$D$7:$N$1006,11,FALSE),"")</f>
        <v/>
      </c>
      <c r="L1953" s="42">
        <f t="shared" si="62"/>
        <v>0</v>
      </c>
      <c r="Q1953" s="2"/>
      <c r="R1953" s="2"/>
      <c r="S1953" s="2" t="str">
        <f>IF(PI_For!C1953="","",PI_For!C1953)</f>
        <v/>
      </c>
    </row>
    <row r="1954" spans="2:19" ht="35.1" customHeight="1" thickTop="1" thickBot="1">
      <c r="B1954" s="76" t="str">
        <f t="shared" si="61"/>
        <v/>
      </c>
      <c r="C1954" s="35"/>
      <c r="D1954" s="12"/>
      <c r="E1954" s="12"/>
      <c r="F1954" s="82"/>
      <c r="G1954" s="36"/>
      <c r="H1954" s="33"/>
      <c r="I1954" s="12"/>
      <c r="J1954" s="67"/>
      <c r="K1954" s="43" t="str">
        <f>IFERROR(VLOOKUP(D1954,PG!$D$7:$N$1006,11,FALSE),"")</f>
        <v/>
      </c>
      <c r="L1954" s="42">
        <f t="shared" si="62"/>
        <v>0</v>
      </c>
      <c r="Q1954" s="2"/>
      <c r="R1954" s="2"/>
      <c r="S1954" s="2" t="str">
        <f>IF(PI_For!C1954="","",PI_For!C1954)</f>
        <v/>
      </c>
    </row>
    <row r="1955" spans="2:19" ht="35.1" customHeight="1" thickTop="1" thickBot="1">
      <c r="B1955" s="76" t="str">
        <f t="shared" si="61"/>
        <v/>
      </c>
      <c r="C1955" s="35"/>
      <c r="D1955" s="12"/>
      <c r="E1955" s="12"/>
      <c r="F1955" s="82"/>
      <c r="G1955" s="36"/>
      <c r="H1955" s="33"/>
      <c r="I1955" s="12"/>
      <c r="J1955" s="67"/>
      <c r="K1955" s="43" t="str">
        <f>IFERROR(VLOOKUP(D1955,PG!$D$7:$N$1006,11,FALSE),"")</f>
        <v/>
      </c>
      <c r="L1955" s="42">
        <f t="shared" si="62"/>
        <v>0</v>
      </c>
      <c r="Q1955" s="2"/>
      <c r="R1955" s="2"/>
      <c r="S1955" s="2" t="str">
        <f>IF(PI_For!C1955="","",PI_For!C1955)</f>
        <v/>
      </c>
    </row>
    <row r="1956" spans="2:19" ht="35.1" customHeight="1" thickTop="1" thickBot="1">
      <c r="B1956" s="76" t="str">
        <f t="shared" si="61"/>
        <v/>
      </c>
      <c r="C1956" s="35"/>
      <c r="D1956" s="12"/>
      <c r="E1956" s="12"/>
      <c r="F1956" s="82"/>
      <c r="G1956" s="36"/>
      <c r="H1956" s="33"/>
      <c r="I1956" s="12"/>
      <c r="J1956" s="67"/>
      <c r="K1956" s="43" t="str">
        <f>IFERROR(VLOOKUP(D1956,PG!$D$7:$N$1006,11,FALSE),"")</f>
        <v/>
      </c>
      <c r="L1956" s="42">
        <f t="shared" si="62"/>
        <v>0</v>
      </c>
      <c r="Q1956" s="2"/>
      <c r="R1956" s="2"/>
      <c r="S1956" s="2" t="str">
        <f>IF(PI_For!C1956="","",PI_For!C1956)</f>
        <v/>
      </c>
    </row>
    <row r="1957" spans="2:19" ht="35.1" customHeight="1" thickTop="1" thickBot="1">
      <c r="B1957" s="76" t="str">
        <f t="shared" si="61"/>
        <v/>
      </c>
      <c r="C1957" s="35"/>
      <c r="D1957" s="12"/>
      <c r="E1957" s="12"/>
      <c r="F1957" s="82"/>
      <c r="G1957" s="36"/>
      <c r="H1957" s="33"/>
      <c r="I1957" s="12"/>
      <c r="J1957" s="67"/>
      <c r="K1957" s="43" t="str">
        <f>IFERROR(VLOOKUP(D1957,PG!$D$7:$N$1006,11,FALSE),"")</f>
        <v/>
      </c>
      <c r="L1957" s="42">
        <f t="shared" si="62"/>
        <v>0</v>
      </c>
      <c r="Q1957" s="2"/>
      <c r="R1957" s="2"/>
      <c r="S1957" s="2" t="str">
        <f>IF(PI_For!C1957="","",PI_For!C1957)</f>
        <v/>
      </c>
    </row>
    <row r="1958" spans="2:19" ht="35.1" customHeight="1" thickTop="1" thickBot="1">
      <c r="B1958" s="76" t="str">
        <f t="shared" si="61"/>
        <v/>
      </c>
      <c r="C1958" s="35"/>
      <c r="D1958" s="12"/>
      <c r="E1958" s="12"/>
      <c r="F1958" s="82"/>
      <c r="G1958" s="36"/>
      <c r="H1958" s="33"/>
      <c r="I1958" s="12"/>
      <c r="J1958" s="67"/>
      <c r="K1958" s="43" t="str">
        <f>IFERROR(VLOOKUP(D1958,PG!$D$7:$N$1006,11,FALSE),"")</f>
        <v/>
      </c>
      <c r="L1958" s="42">
        <f t="shared" si="62"/>
        <v>0</v>
      </c>
      <c r="Q1958" s="2"/>
      <c r="R1958" s="2"/>
      <c r="S1958" s="2" t="str">
        <f>IF(PI_For!C1958="","",PI_For!C1958)</f>
        <v/>
      </c>
    </row>
    <row r="1959" spans="2:19" ht="35.1" customHeight="1" thickTop="1" thickBot="1">
      <c r="B1959" s="76" t="str">
        <f t="shared" si="61"/>
        <v/>
      </c>
      <c r="C1959" s="35"/>
      <c r="D1959" s="12"/>
      <c r="E1959" s="12"/>
      <c r="F1959" s="82"/>
      <c r="G1959" s="36"/>
      <c r="H1959" s="33"/>
      <c r="I1959" s="12"/>
      <c r="J1959" s="67"/>
      <c r="K1959" s="43" t="str">
        <f>IFERROR(VLOOKUP(D1959,PG!$D$7:$N$1006,11,FALSE),"")</f>
        <v/>
      </c>
      <c r="L1959" s="42">
        <f t="shared" si="62"/>
        <v>0</v>
      </c>
      <c r="Q1959" s="2"/>
      <c r="R1959" s="2"/>
      <c r="S1959" s="2" t="str">
        <f>IF(PI_For!C1959="","",PI_For!C1959)</f>
        <v/>
      </c>
    </row>
    <row r="1960" spans="2:19" ht="35.1" customHeight="1" thickTop="1" thickBot="1">
      <c r="B1960" s="76" t="str">
        <f t="shared" si="61"/>
        <v/>
      </c>
      <c r="C1960" s="35"/>
      <c r="D1960" s="12"/>
      <c r="E1960" s="12"/>
      <c r="F1960" s="82"/>
      <c r="G1960" s="36"/>
      <c r="H1960" s="33"/>
      <c r="I1960" s="12"/>
      <c r="J1960" s="67"/>
      <c r="K1960" s="43" t="str">
        <f>IFERROR(VLOOKUP(D1960,PG!$D$7:$N$1006,11,FALSE),"")</f>
        <v/>
      </c>
      <c r="L1960" s="42">
        <f t="shared" si="62"/>
        <v>0</v>
      </c>
      <c r="Q1960" s="2"/>
      <c r="R1960" s="2"/>
      <c r="S1960" s="2" t="str">
        <f>IF(PI_For!C1960="","",PI_For!C1960)</f>
        <v/>
      </c>
    </row>
    <row r="1961" spans="2:19" ht="35.1" customHeight="1" thickTop="1" thickBot="1">
      <c r="B1961" s="76" t="str">
        <f t="shared" si="61"/>
        <v/>
      </c>
      <c r="C1961" s="35"/>
      <c r="D1961" s="12"/>
      <c r="E1961" s="12"/>
      <c r="F1961" s="82"/>
      <c r="G1961" s="36"/>
      <c r="H1961" s="33"/>
      <c r="I1961" s="12"/>
      <c r="J1961" s="67"/>
      <c r="K1961" s="43" t="str">
        <f>IFERROR(VLOOKUP(D1961,PG!$D$7:$N$1006,11,FALSE),"")</f>
        <v/>
      </c>
      <c r="L1961" s="42">
        <f t="shared" si="62"/>
        <v>0</v>
      </c>
      <c r="Q1961" s="2"/>
      <c r="R1961" s="2"/>
      <c r="S1961" s="2" t="str">
        <f>IF(PI_For!C1961="","",PI_For!C1961)</f>
        <v/>
      </c>
    </row>
    <row r="1962" spans="2:19" ht="35.1" customHeight="1" thickTop="1" thickBot="1">
      <c r="B1962" s="76" t="str">
        <f t="shared" si="61"/>
        <v/>
      </c>
      <c r="C1962" s="35"/>
      <c r="D1962" s="12"/>
      <c r="E1962" s="12"/>
      <c r="F1962" s="82"/>
      <c r="G1962" s="36"/>
      <c r="H1962" s="33"/>
      <c r="I1962" s="12"/>
      <c r="J1962" s="67"/>
      <c r="K1962" s="43" t="str">
        <f>IFERROR(VLOOKUP(D1962,PG!$D$7:$N$1006,11,FALSE),"")</f>
        <v/>
      </c>
      <c r="L1962" s="42">
        <f t="shared" si="62"/>
        <v>0</v>
      </c>
      <c r="Q1962" s="2"/>
      <c r="R1962" s="2"/>
      <c r="S1962" s="2" t="str">
        <f>IF(PI_For!C1962="","",PI_For!C1962)</f>
        <v/>
      </c>
    </row>
    <row r="1963" spans="2:19" ht="35.1" customHeight="1" thickTop="1" thickBot="1">
      <c r="B1963" s="76" t="str">
        <f t="shared" si="61"/>
        <v/>
      </c>
      <c r="C1963" s="35"/>
      <c r="D1963" s="12"/>
      <c r="E1963" s="12"/>
      <c r="F1963" s="82"/>
      <c r="G1963" s="36"/>
      <c r="H1963" s="33"/>
      <c r="I1963" s="12"/>
      <c r="J1963" s="67"/>
      <c r="K1963" s="43" t="str">
        <f>IFERROR(VLOOKUP(D1963,PG!$D$7:$N$1006,11,FALSE),"")</f>
        <v/>
      </c>
      <c r="L1963" s="42">
        <f t="shared" si="62"/>
        <v>0</v>
      </c>
      <c r="Q1963" s="2"/>
      <c r="R1963" s="2"/>
      <c r="S1963" s="2" t="str">
        <f>IF(PI_For!C1963="","",PI_For!C1963)</f>
        <v/>
      </c>
    </row>
    <row r="1964" spans="2:19" ht="35.1" customHeight="1" thickTop="1" thickBot="1">
      <c r="B1964" s="76" t="str">
        <f t="shared" si="61"/>
        <v/>
      </c>
      <c r="C1964" s="35"/>
      <c r="D1964" s="12"/>
      <c r="E1964" s="12"/>
      <c r="F1964" s="82"/>
      <c r="G1964" s="36"/>
      <c r="H1964" s="33"/>
      <c r="I1964" s="12"/>
      <c r="J1964" s="67"/>
      <c r="K1964" s="43" t="str">
        <f>IFERROR(VLOOKUP(D1964,PG!$D$7:$N$1006,11,FALSE),"")</f>
        <v/>
      </c>
      <c r="L1964" s="42">
        <f t="shared" si="62"/>
        <v>0</v>
      </c>
      <c r="Q1964" s="2"/>
      <c r="R1964" s="2"/>
      <c r="S1964" s="2" t="str">
        <f>IF(PI_For!C1964="","",PI_For!C1964)</f>
        <v/>
      </c>
    </row>
    <row r="1965" spans="2:19" ht="35.1" customHeight="1" thickTop="1" thickBot="1">
      <c r="B1965" s="76" t="str">
        <f t="shared" si="61"/>
        <v/>
      </c>
      <c r="C1965" s="35"/>
      <c r="D1965" s="12"/>
      <c r="E1965" s="12"/>
      <c r="F1965" s="82"/>
      <c r="G1965" s="36"/>
      <c r="H1965" s="33"/>
      <c r="I1965" s="12"/>
      <c r="J1965" s="67"/>
      <c r="K1965" s="43" t="str">
        <f>IFERROR(VLOOKUP(D1965,PG!$D$7:$N$1006,11,FALSE),"")</f>
        <v/>
      </c>
      <c r="L1965" s="42">
        <f t="shared" si="62"/>
        <v>0</v>
      </c>
      <c r="Q1965" s="2"/>
      <c r="R1965" s="2"/>
      <c r="S1965" s="2" t="str">
        <f>IF(PI_For!C1965="","",PI_For!C1965)</f>
        <v/>
      </c>
    </row>
    <row r="1966" spans="2:19" ht="35.1" customHeight="1" thickTop="1" thickBot="1">
      <c r="B1966" s="76" t="str">
        <f t="shared" si="61"/>
        <v/>
      </c>
      <c r="C1966" s="35"/>
      <c r="D1966" s="12"/>
      <c r="E1966" s="12"/>
      <c r="F1966" s="82"/>
      <c r="G1966" s="36"/>
      <c r="H1966" s="33"/>
      <c r="I1966" s="12"/>
      <c r="J1966" s="67"/>
      <c r="K1966" s="43" t="str">
        <f>IFERROR(VLOOKUP(D1966,PG!$D$7:$N$1006,11,FALSE),"")</f>
        <v/>
      </c>
      <c r="L1966" s="42">
        <f t="shared" si="62"/>
        <v>0</v>
      </c>
      <c r="Q1966" s="2"/>
      <c r="R1966" s="2"/>
      <c r="S1966" s="2" t="str">
        <f>IF(PI_For!C1966="","",PI_For!C1966)</f>
        <v/>
      </c>
    </row>
    <row r="1967" spans="2:19" ht="35.1" customHeight="1" thickTop="1" thickBot="1">
      <c r="B1967" s="76" t="str">
        <f t="shared" si="61"/>
        <v/>
      </c>
      <c r="C1967" s="35"/>
      <c r="D1967" s="12"/>
      <c r="E1967" s="12"/>
      <c r="F1967" s="82"/>
      <c r="G1967" s="36"/>
      <c r="H1967" s="33"/>
      <c r="I1967" s="12"/>
      <c r="J1967" s="67"/>
      <c r="K1967" s="43" t="str">
        <f>IFERROR(VLOOKUP(D1967,PG!$D$7:$N$1006,11,FALSE),"")</f>
        <v/>
      </c>
      <c r="L1967" s="42">
        <f t="shared" si="62"/>
        <v>0</v>
      </c>
      <c r="Q1967" s="2"/>
      <c r="R1967" s="2"/>
      <c r="S1967" s="2" t="str">
        <f>IF(PI_For!C1967="","",PI_For!C1967)</f>
        <v/>
      </c>
    </row>
    <row r="1968" spans="2:19" ht="35.1" customHeight="1" thickTop="1" thickBot="1">
      <c r="B1968" s="76" t="str">
        <f t="shared" si="61"/>
        <v/>
      </c>
      <c r="C1968" s="35"/>
      <c r="D1968" s="12"/>
      <c r="E1968" s="12"/>
      <c r="F1968" s="82"/>
      <c r="G1968" s="36"/>
      <c r="H1968" s="33"/>
      <c r="I1968" s="12"/>
      <c r="J1968" s="67"/>
      <c r="K1968" s="43" t="str">
        <f>IFERROR(VLOOKUP(D1968,PG!$D$7:$N$1006,11,FALSE),"")</f>
        <v/>
      </c>
      <c r="L1968" s="42">
        <f t="shared" si="62"/>
        <v>0</v>
      </c>
      <c r="Q1968" s="2"/>
      <c r="R1968" s="2"/>
      <c r="S1968" s="2" t="str">
        <f>IF(PI_For!C1968="","",PI_For!C1968)</f>
        <v/>
      </c>
    </row>
    <row r="1969" spans="2:19" ht="35.1" customHeight="1" thickTop="1" thickBot="1">
      <c r="B1969" s="76" t="str">
        <f t="shared" si="61"/>
        <v/>
      </c>
      <c r="C1969" s="35"/>
      <c r="D1969" s="12"/>
      <c r="E1969" s="12"/>
      <c r="F1969" s="82"/>
      <c r="G1969" s="36"/>
      <c r="H1969" s="33"/>
      <c r="I1969" s="12"/>
      <c r="J1969" s="67"/>
      <c r="K1969" s="43" t="str">
        <f>IFERROR(VLOOKUP(D1969,PG!$D$7:$N$1006,11,FALSE),"")</f>
        <v/>
      </c>
      <c r="L1969" s="42">
        <f t="shared" si="62"/>
        <v>0</v>
      </c>
      <c r="Q1969" s="2"/>
      <c r="R1969" s="2"/>
      <c r="S1969" s="2" t="str">
        <f>IF(PI_For!C1969="","",PI_For!C1969)</f>
        <v/>
      </c>
    </row>
    <row r="1970" spans="2:19" ht="35.1" customHeight="1" thickTop="1" thickBot="1">
      <c r="B1970" s="76" t="str">
        <f t="shared" si="61"/>
        <v/>
      </c>
      <c r="C1970" s="35"/>
      <c r="D1970" s="12"/>
      <c r="E1970" s="12"/>
      <c r="F1970" s="82"/>
      <c r="G1970" s="36"/>
      <c r="H1970" s="33"/>
      <c r="I1970" s="12"/>
      <c r="J1970" s="67"/>
      <c r="K1970" s="43" t="str">
        <f>IFERROR(VLOOKUP(D1970,PG!$D$7:$N$1006,11,FALSE),"")</f>
        <v/>
      </c>
      <c r="L1970" s="42">
        <f t="shared" si="62"/>
        <v>0</v>
      </c>
      <c r="Q1970" s="2"/>
      <c r="R1970" s="2"/>
      <c r="S1970" s="2" t="str">
        <f>IF(PI_For!C1970="","",PI_For!C1970)</f>
        <v/>
      </c>
    </row>
    <row r="1971" spans="2:19" ht="35.1" customHeight="1" thickTop="1" thickBot="1">
      <c r="B1971" s="76" t="str">
        <f t="shared" si="61"/>
        <v/>
      </c>
      <c r="C1971" s="35"/>
      <c r="D1971" s="12"/>
      <c r="E1971" s="12"/>
      <c r="F1971" s="82"/>
      <c r="G1971" s="36"/>
      <c r="H1971" s="33"/>
      <c r="I1971" s="12"/>
      <c r="J1971" s="67"/>
      <c r="K1971" s="43" t="str">
        <f>IFERROR(VLOOKUP(D1971,PG!$D$7:$N$1006,11,FALSE),"")</f>
        <v/>
      </c>
      <c r="L1971" s="42">
        <f t="shared" si="62"/>
        <v>0</v>
      </c>
      <c r="Q1971" s="2"/>
      <c r="R1971" s="2"/>
      <c r="S1971" s="2" t="str">
        <f>IF(PI_For!C1971="","",PI_For!C1971)</f>
        <v/>
      </c>
    </row>
    <row r="1972" spans="2:19" ht="35.1" customHeight="1" thickTop="1" thickBot="1">
      <c r="B1972" s="76" t="str">
        <f t="shared" si="61"/>
        <v/>
      </c>
      <c r="C1972" s="35"/>
      <c r="D1972" s="12"/>
      <c r="E1972" s="12"/>
      <c r="F1972" s="82"/>
      <c r="G1972" s="36"/>
      <c r="H1972" s="33"/>
      <c r="I1972" s="12"/>
      <c r="J1972" s="67"/>
      <c r="K1972" s="43" t="str">
        <f>IFERROR(VLOOKUP(D1972,PG!$D$7:$N$1006,11,FALSE),"")</f>
        <v/>
      </c>
      <c r="L1972" s="42">
        <f t="shared" si="62"/>
        <v>0</v>
      </c>
      <c r="Q1972" s="2"/>
      <c r="R1972" s="2"/>
      <c r="S1972" s="2" t="str">
        <f>IF(PI_For!C1972="","",PI_For!C1972)</f>
        <v/>
      </c>
    </row>
    <row r="1973" spans="2:19" ht="35.1" customHeight="1" thickTop="1" thickBot="1">
      <c r="B1973" s="76" t="str">
        <f t="shared" si="61"/>
        <v/>
      </c>
      <c r="C1973" s="35"/>
      <c r="D1973" s="12"/>
      <c r="E1973" s="12"/>
      <c r="F1973" s="82"/>
      <c r="G1973" s="36"/>
      <c r="H1973" s="33"/>
      <c r="I1973" s="12"/>
      <c r="J1973" s="67"/>
      <c r="K1973" s="43" t="str">
        <f>IFERROR(VLOOKUP(D1973,PG!$D$7:$N$1006,11,FALSE),"")</f>
        <v/>
      </c>
      <c r="L1973" s="42">
        <f t="shared" si="62"/>
        <v>0</v>
      </c>
      <c r="Q1973" s="2"/>
      <c r="R1973" s="2"/>
      <c r="S1973" s="2" t="str">
        <f>IF(PI_For!C1973="","",PI_For!C1973)</f>
        <v/>
      </c>
    </row>
    <row r="1974" spans="2:19" ht="35.1" customHeight="1" thickTop="1" thickBot="1">
      <c r="B1974" s="76" t="str">
        <f t="shared" si="61"/>
        <v/>
      </c>
      <c r="C1974" s="35"/>
      <c r="D1974" s="12"/>
      <c r="E1974" s="12"/>
      <c r="F1974" s="82"/>
      <c r="G1974" s="36"/>
      <c r="H1974" s="33"/>
      <c r="I1974" s="12"/>
      <c r="J1974" s="67"/>
      <c r="K1974" s="43" t="str">
        <f>IFERROR(VLOOKUP(D1974,PG!$D$7:$N$1006,11,FALSE),"")</f>
        <v/>
      </c>
      <c r="L1974" s="42">
        <f t="shared" si="62"/>
        <v>0</v>
      </c>
      <c r="Q1974" s="2"/>
      <c r="R1974" s="2"/>
      <c r="S1974" s="2" t="str">
        <f>IF(PI_For!C1974="","",PI_For!C1974)</f>
        <v/>
      </c>
    </row>
    <row r="1975" spans="2:19" ht="35.1" customHeight="1" thickTop="1" thickBot="1">
      <c r="B1975" s="76" t="str">
        <f t="shared" si="61"/>
        <v/>
      </c>
      <c r="C1975" s="35"/>
      <c r="D1975" s="12"/>
      <c r="E1975" s="12"/>
      <c r="F1975" s="82"/>
      <c r="G1975" s="36"/>
      <c r="H1975" s="33"/>
      <c r="I1975" s="12"/>
      <c r="J1975" s="67"/>
      <c r="K1975" s="43" t="str">
        <f>IFERROR(VLOOKUP(D1975,PG!$D$7:$N$1006,11,FALSE),"")</f>
        <v/>
      </c>
      <c r="L1975" s="42">
        <f t="shared" si="62"/>
        <v>0</v>
      </c>
      <c r="Q1975" s="2"/>
      <c r="R1975" s="2"/>
      <c r="S1975" s="2" t="str">
        <f>IF(PI_For!C1975="","",PI_For!C1975)</f>
        <v/>
      </c>
    </row>
    <row r="1976" spans="2:19" ht="35.1" customHeight="1" thickTop="1" thickBot="1">
      <c r="B1976" s="76" t="str">
        <f t="shared" si="61"/>
        <v/>
      </c>
      <c r="C1976" s="35"/>
      <c r="D1976" s="12"/>
      <c r="E1976" s="12"/>
      <c r="F1976" s="82"/>
      <c r="G1976" s="36"/>
      <c r="H1976" s="33"/>
      <c r="I1976" s="12"/>
      <c r="J1976" s="67"/>
      <c r="K1976" s="43" t="str">
        <f>IFERROR(VLOOKUP(D1976,PG!$D$7:$N$1006,11,FALSE),"")</f>
        <v/>
      </c>
      <c r="L1976" s="42">
        <f t="shared" si="62"/>
        <v>0</v>
      </c>
      <c r="Q1976" s="2"/>
      <c r="R1976" s="2"/>
      <c r="S1976" s="2" t="str">
        <f>IF(PI_For!C1976="","",PI_For!C1976)</f>
        <v/>
      </c>
    </row>
    <row r="1977" spans="2:19" ht="35.1" customHeight="1" thickTop="1" thickBot="1">
      <c r="B1977" s="76" t="str">
        <f t="shared" si="61"/>
        <v/>
      </c>
      <c r="C1977" s="35"/>
      <c r="D1977" s="12"/>
      <c r="E1977" s="12"/>
      <c r="F1977" s="82"/>
      <c r="G1977" s="36"/>
      <c r="H1977" s="33"/>
      <c r="I1977" s="12"/>
      <c r="J1977" s="67"/>
      <c r="K1977" s="43" t="str">
        <f>IFERROR(VLOOKUP(D1977,PG!$D$7:$N$1006,11,FALSE),"")</f>
        <v/>
      </c>
      <c r="L1977" s="42">
        <f t="shared" si="62"/>
        <v>0</v>
      </c>
      <c r="Q1977" s="2"/>
      <c r="R1977" s="2"/>
      <c r="S1977" s="2" t="str">
        <f>IF(PI_For!C1977="","",PI_For!C1977)</f>
        <v/>
      </c>
    </row>
    <row r="1978" spans="2:19" ht="35.1" customHeight="1" thickTop="1" thickBot="1">
      <c r="B1978" s="76" t="str">
        <f t="shared" si="61"/>
        <v/>
      </c>
      <c r="C1978" s="35"/>
      <c r="D1978" s="12"/>
      <c r="E1978" s="12"/>
      <c r="F1978" s="82"/>
      <c r="G1978" s="36"/>
      <c r="H1978" s="33"/>
      <c r="I1978" s="12"/>
      <c r="J1978" s="67"/>
      <c r="K1978" s="43" t="str">
        <f>IFERROR(VLOOKUP(D1978,PG!$D$7:$N$1006,11,FALSE),"")</f>
        <v/>
      </c>
      <c r="L1978" s="42">
        <f t="shared" si="62"/>
        <v>0</v>
      </c>
      <c r="Q1978" s="2"/>
      <c r="R1978" s="2"/>
      <c r="S1978" s="2" t="str">
        <f>IF(PI_For!C1978="","",PI_For!C1978)</f>
        <v/>
      </c>
    </row>
    <row r="1979" spans="2:19" ht="35.1" customHeight="1" thickTop="1" thickBot="1">
      <c r="B1979" s="76" t="str">
        <f t="shared" si="61"/>
        <v/>
      </c>
      <c r="C1979" s="35"/>
      <c r="D1979" s="12"/>
      <c r="E1979" s="12"/>
      <c r="F1979" s="82"/>
      <c r="G1979" s="36"/>
      <c r="H1979" s="33"/>
      <c r="I1979" s="12"/>
      <c r="J1979" s="67"/>
      <c r="K1979" s="43" t="str">
        <f>IFERROR(VLOOKUP(D1979,PG!$D$7:$N$1006,11,FALSE),"")</f>
        <v/>
      </c>
      <c r="L1979" s="42">
        <f t="shared" si="62"/>
        <v>0</v>
      </c>
      <c r="Q1979" s="2"/>
      <c r="R1979" s="2"/>
      <c r="S1979" s="2" t="str">
        <f>IF(PI_For!C1979="","",PI_For!C1979)</f>
        <v/>
      </c>
    </row>
    <row r="1980" spans="2:19" ht="35.1" customHeight="1" thickTop="1" thickBot="1">
      <c r="B1980" s="76" t="str">
        <f t="shared" si="61"/>
        <v/>
      </c>
      <c r="C1980" s="35"/>
      <c r="D1980" s="12"/>
      <c r="E1980" s="12"/>
      <c r="F1980" s="82"/>
      <c r="G1980" s="36"/>
      <c r="H1980" s="33"/>
      <c r="I1980" s="12"/>
      <c r="J1980" s="67"/>
      <c r="K1980" s="43" t="str">
        <f>IFERROR(VLOOKUP(D1980,PG!$D$7:$N$1006,11,FALSE),"")</f>
        <v/>
      </c>
      <c r="L1980" s="42">
        <f t="shared" si="62"/>
        <v>0</v>
      </c>
      <c r="Q1980" s="2"/>
      <c r="R1980" s="2"/>
      <c r="S1980" s="2" t="str">
        <f>IF(PI_For!C1980="","",PI_For!C1980)</f>
        <v/>
      </c>
    </row>
    <row r="1981" spans="2:19" ht="35.1" customHeight="1" thickTop="1" thickBot="1">
      <c r="B1981" s="76" t="str">
        <f t="shared" si="61"/>
        <v/>
      </c>
      <c r="C1981" s="35"/>
      <c r="D1981" s="12"/>
      <c r="E1981" s="12"/>
      <c r="F1981" s="82"/>
      <c r="G1981" s="36"/>
      <c r="H1981" s="33"/>
      <c r="I1981" s="12"/>
      <c r="J1981" s="67"/>
      <c r="K1981" s="43" t="str">
        <f>IFERROR(VLOOKUP(D1981,PG!$D$7:$N$1006,11,FALSE),"")</f>
        <v/>
      </c>
      <c r="L1981" s="42">
        <f t="shared" si="62"/>
        <v>0</v>
      </c>
      <c r="Q1981" s="2"/>
      <c r="R1981" s="2"/>
      <c r="S1981" s="2" t="str">
        <f>IF(PI_For!C1981="","",PI_For!C1981)</f>
        <v/>
      </c>
    </row>
    <row r="1982" spans="2:19" ht="35.1" customHeight="1" thickTop="1" thickBot="1">
      <c r="B1982" s="76" t="str">
        <f t="shared" si="61"/>
        <v/>
      </c>
      <c r="C1982" s="35"/>
      <c r="D1982" s="12"/>
      <c r="E1982" s="12"/>
      <c r="F1982" s="82"/>
      <c r="G1982" s="36"/>
      <c r="H1982" s="33"/>
      <c r="I1982" s="12"/>
      <c r="J1982" s="67"/>
      <c r="K1982" s="43" t="str">
        <f>IFERROR(VLOOKUP(D1982,PG!$D$7:$N$1006,11,FALSE),"")</f>
        <v/>
      </c>
      <c r="L1982" s="42">
        <f t="shared" si="62"/>
        <v>0</v>
      </c>
      <c r="Q1982" s="2"/>
      <c r="R1982" s="2"/>
      <c r="S1982" s="2" t="str">
        <f>IF(PI_For!C1982="","",PI_For!C1982)</f>
        <v/>
      </c>
    </row>
    <row r="1983" spans="2:19" ht="35.1" customHeight="1" thickTop="1" thickBot="1">
      <c r="B1983" s="76" t="str">
        <f t="shared" si="61"/>
        <v/>
      </c>
      <c r="C1983" s="35"/>
      <c r="D1983" s="12"/>
      <c r="E1983" s="12"/>
      <c r="F1983" s="82"/>
      <c r="G1983" s="36"/>
      <c r="H1983" s="33"/>
      <c r="I1983" s="12"/>
      <c r="J1983" s="67"/>
      <c r="K1983" s="43" t="str">
        <f>IFERROR(VLOOKUP(D1983,PG!$D$7:$N$1006,11,FALSE),"")</f>
        <v/>
      </c>
      <c r="L1983" s="42">
        <f t="shared" si="62"/>
        <v>0</v>
      </c>
      <c r="Q1983" s="2"/>
      <c r="R1983" s="2"/>
      <c r="S1983" s="2" t="str">
        <f>IF(PI_For!C1983="","",PI_For!C1983)</f>
        <v/>
      </c>
    </row>
    <row r="1984" spans="2:19" ht="35.1" customHeight="1" thickTop="1" thickBot="1">
      <c r="B1984" s="76" t="str">
        <f t="shared" si="61"/>
        <v/>
      </c>
      <c r="C1984" s="35"/>
      <c r="D1984" s="12"/>
      <c r="E1984" s="12"/>
      <c r="F1984" s="82"/>
      <c r="G1984" s="36"/>
      <c r="H1984" s="33"/>
      <c r="I1984" s="12"/>
      <c r="J1984" s="67"/>
      <c r="K1984" s="43" t="str">
        <f>IFERROR(VLOOKUP(D1984,PG!$D$7:$N$1006,11,FALSE),"")</f>
        <v/>
      </c>
      <c r="L1984" s="42">
        <f t="shared" si="62"/>
        <v>0</v>
      </c>
      <c r="Q1984" s="2"/>
      <c r="R1984" s="2"/>
      <c r="S1984" s="2" t="str">
        <f>IF(PI_For!C1984="","",PI_For!C1984)</f>
        <v/>
      </c>
    </row>
    <row r="1985" spans="2:19" ht="35.1" customHeight="1" thickTop="1" thickBot="1">
      <c r="B1985" s="76" t="str">
        <f t="shared" si="61"/>
        <v/>
      </c>
      <c r="C1985" s="35"/>
      <c r="D1985" s="12"/>
      <c r="E1985" s="12"/>
      <c r="F1985" s="82"/>
      <c r="G1985" s="36"/>
      <c r="H1985" s="33"/>
      <c r="I1985" s="12"/>
      <c r="J1985" s="67"/>
      <c r="K1985" s="43" t="str">
        <f>IFERROR(VLOOKUP(D1985,PG!$D$7:$N$1006,11,FALSE),"")</f>
        <v/>
      </c>
      <c r="L1985" s="42">
        <f t="shared" si="62"/>
        <v>0</v>
      </c>
      <c r="Q1985" s="2"/>
      <c r="R1985" s="2"/>
      <c r="S1985" s="2" t="str">
        <f>IF(PI_For!C1985="","",PI_For!C1985)</f>
        <v/>
      </c>
    </row>
    <row r="1986" spans="2:19" ht="35.1" customHeight="1" thickTop="1" thickBot="1">
      <c r="B1986" s="76" t="str">
        <f t="shared" si="61"/>
        <v/>
      </c>
      <c r="C1986" s="35"/>
      <c r="D1986" s="12"/>
      <c r="E1986" s="12"/>
      <c r="F1986" s="82"/>
      <c r="G1986" s="36"/>
      <c r="H1986" s="33"/>
      <c r="I1986" s="12"/>
      <c r="J1986" s="67"/>
      <c r="K1986" s="43" t="str">
        <f>IFERROR(VLOOKUP(D1986,PG!$D$7:$N$1006,11,FALSE),"")</f>
        <v/>
      </c>
      <c r="L1986" s="42">
        <f t="shared" si="62"/>
        <v>0</v>
      </c>
      <c r="Q1986" s="2"/>
      <c r="R1986" s="2"/>
      <c r="S1986" s="2" t="str">
        <f>IF(PI_For!C1986="","",PI_For!C1986)</f>
        <v/>
      </c>
    </row>
    <row r="1987" spans="2:19" ht="35.1" customHeight="1" thickTop="1" thickBot="1">
      <c r="B1987" s="76" t="str">
        <f t="shared" si="61"/>
        <v/>
      </c>
      <c r="C1987" s="35"/>
      <c r="D1987" s="12"/>
      <c r="E1987" s="12"/>
      <c r="F1987" s="82"/>
      <c r="G1987" s="36"/>
      <c r="H1987" s="33"/>
      <c r="I1987" s="12"/>
      <c r="J1987" s="67"/>
      <c r="K1987" s="43" t="str">
        <f>IFERROR(VLOOKUP(D1987,PG!$D$7:$N$1006,11,FALSE),"")</f>
        <v/>
      </c>
      <c r="L1987" s="42">
        <f t="shared" si="62"/>
        <v>0</v>
      </c>
      <c r="Q1987" s="2"/>
      <c r="R1987" s="2"/>
      <c r="S1987" s="2" t="str">
        <f>IF(PI_For!C1987="","",PI_For!C1987)</f>
        <v/>
      </c>
    </row>
    <row r="1988" spans="2:19" ht="35.1" customHeight="1" thickTop="1" thickBot="1">
      <c r="B1988" s="76" t="str">
        <f t="shared" si="61"/>
        <v/>
      </c>
      <c r="C1988" s="35"/>
      <c r="D1988" s="12"/>
      <c r="E1988" s="12"/>
      <c r="F1988" s="82"/>
      <c r="G1988" s="36"/>
      <c r="H1988" s="33"/>
      <c r="I1988" s="12"/>
      <c r="J1988" s="67"/>
      <c r="K1988" s="43" t="str">
        <f>IFERROR(VLOOKUP(D1988,PG!$D$7:$N$1006,11,FALSE),"")</f>
        <v/>
      </c>
      <c r="L1988" s="42">
        <f t="shared" si="62"/>
        <v>0</v>
      </c>
      <c r="Q1988" s="2"/>
      <c r="R1988" s="2"/>
      <c r="S1988" s="2" t="str">
        <f>IF(PI_For!C1988="","",PI_For!C1988)</f>
        <v/>
      </c>
    </row>
    <row r="1989" spans="2:19" ht="35.1" customHeight="1" thickTop="1" thickBot="1">
      <c r="B1989" s="76" t="str">
        <f t="shared" si="61"/>
        <v/>
      </c>
      <c r="C1989" s="35"/>
      <c r="D1989" s="12"/>
      <c r="E1989" s="12"/>
      <c r="F1989" s="82"/>
      <c r="G1989" s="36"/>
      <c r="H1989" s="33"/>
      <c r="I1989" s="12"/>
      <c r="J1989" s="67"/>
      <c r="K1989" s="43" t="str">
        <f>IFERROR(VLOOKUP(D1989,PG!$D$7:$N$1006,11,FALSE),"")</f>
        <v/>
      </c>
      <c r="L1989" s="42">
        <f t="shared" si="62"/>
        <v>0</v>
      </c>
      <c r="Q1989" s="2"/>
      <c r="R1989" s="2"/>
      <c r="S1989" s="2" t="str">
        <f>IF(PI_For!C1989="","",PI_For!C1989)</f>
        <v/>
      </c>
    </row>
    <row r="1990" spans="2:19" ht="35.1" customHeight="1" thickTop="1" thickBot="1">
      <c r="B1990" s="76" t="str">
        <f t="shared" si="61"/>
        <v/>
      </c>
      <c r="C1990" s="35"/>
      <c r="D1990" s="12"/>
      <c r="E1990" s="12"/>
      <c r="F1990" s="82"/>
      <c r="G1990" s="36"/>
      <c r="H1990" s="33"/>
      <c r="I1990" s="12"/>
      <c r="J1990" s="67"/>
      <c r="K1990" s="43" t="str">
        <f>IFERROR(VLOOKUP(D1990,PG!$D$7:$N$1006,11,FALSE),"")</f>
        <v/>
      </c>
      <c r="L1990" s="42">
        <f t="shared" si="62"/>
        <v>0</v>
      </c>
      <c r="Q1990" s="2"/>
      <c r="R1990" s="2"/>
      <c r="S1990" s="2" t="str">
        <f>IF(PI_For!C1990="","",PI_For!C1990)</f>
        <v/>
      </c>
    </row>
    <row r="1991" spans="2:19" ht="35.1" customHeight="1" thickTop="1" thickBot="1">
      <c r="B1991" s="76" t="str">
        <f t="shared" si="61"/>
        <v/>
      </c>
      <c r="C1991" s="35"/>
      <c r="D1991" s="12"/>
      <c r="E1991" s="12"/>
      <c r="F1991" s="82"/>
      <c r="G1991" s="36"/>
      <c r="H1991" s="33"/>
      <c r="I1991" s="12"/>
      <c r="J1991" s="67"/>
      <c r="K1991" s="43" t="str">
        <f>IFERROR(VLOOKUP(D1991,PG!$D$7:$N$1006,11,FALSE),"")</f>
        <v/>
      </c>
      <c r="L1991" s="42">
        <f t="shared" si="62"/>
        <v>0</v>
      </c>
      <c r="Q1991" s="2"/>
      <c r="R1991" s="2"/>
      <c r="S1991" s="2" t="str">
        <f>IF(PI_For!C1991="","",PI_For!C1991)</f>
        <v/>
      </c>
    </row>
    <row r="1992" spans="2:19" ht="35.1" customHeight="1" thickTop="1" thickBot="1">
      <c r="B1992" s="76" t="str">
        <f t="shared" ref="B1992:B2055" si="63">IF(C1992="","",MONTH(C1992))</f>
        <v/>
      </c>
      <c r="C1992" s="35"/>
      <c r="D1992" s="12"/>
      <c r="E1992" s="12"/>
      <c r="F1992" s="82"/>
      <c r="G1992" s="36"/>
      <c r="H1992" s="33"/>
      <c r="I1992" s="12"/>
      <c r="J1992" s="67"/>
      <c r="K1992" s="43" t="str">
        <f>IFERROR(VLOOKUP(D1992,PG!$D$7:$N$1006,11,FALSE),"")</f>
        <v/>
      </c>
      <c r="L1992" s="42">
        <f t="shared" si="62"/>
        <v>0</v>
      </c>
      <c r="Q1992" s="2"/>
      <c r="R1992" s="2"/>
      <c r="S1992" s="2" t="str">
        <f>IF(PI_For!C1992="","",PI_For!C1992)</f>
        <v/>
      </c>
    </row>
    <row r="1993" spans="2:19" ht="35.1" customHeight="1" thickTop="1" thickBot="1">
      <c r="B1993" s="76" t="str">
        <f t="shared" si="63"/>
        <v/>
      </c>
      <c r="C1993" s="35"/>
      <c r="D1993" s="12"/>
      <c r="E1993" s="12"/>
      <c r="F1993" s="82"/>
      <c r="G1993" s="36"/>
      <c r="H1993" s="33"/>
      <c r="I1993" s="12"/>
      <c r="J1993" s="67"/>
      <c r="K1993" s="43" t="str">
        <f>IFERROR(VLOOKUP(D1993,PG!$D$7:$N$1006,11,FALSE),"")</f>
        <v/>
      </c>
      <c r="L1993" s="42">
        <f t="shared" si="62"/>
        <v>0</v>
      </c>
      <c r="Q1993" s="2"/>
      <c r="R1993" s="2"/>
      <c r="S1993" s="2" t="str">
        <f>IF(PI_For!C1993="","",PI_For!C1993)</f>
        <v/>
      </c>
    </row>
    <row r="1994" spans="2:19" ht="35.1" customHeight="1" thickTop="1" thickBot="1">
      <c r="B1994" s="76" t="str">
        <f t="shared" si="63"/>
        <v/>
      </c>
      <c r="C1994" s="35"/>
      <c r="D1994" s="12"/>
      <c r="E1994" s="12"/>
      <c r="F1994" s="82"/>
      <c r="G1994" s="36"/>
      <c r="H1994" s="33"/>
      <c r="I1994" s="12"/>
      <c r="J1994" s="67"/>
      <c r="K1994" s="43" t="str">
        <f>IFERROR(VLOOKUP(D1994,PG!$D$7:$N$1006,11,FALSE),"")</f>
        <v/>
      </c>
      <c r="L1994" s="42">
        <f t="shared" si="62"/>
        <v>0</v>
      </c>
      <c r="Q1994" s="2"/>
      <c r="R1994" s="2"/>
      <c r="S1994" s="2" t="str">
        <f>IF(PI_For!C1994="","",PI_For!C1994)</f>
        <v/>
      </c>
    </row>
    <row r="1995" spans="2:19" ht="35.1" customHeight="1" thickTop="1" thickBot="1">
      <c r="B1995" s="76" t="str">
        <f t="shared" si="63"/>
        <v/>
      </c>
      <c r="C1995" s="35"/>
      <c r="D1995" s="12"/>
      <c r="E1995" s="12"/>
      <c r="F1995" s="82"/>
      <c r="G1995" s="36"/>
      <c r="H1995" s="33"/>
      <c r="I1995" s="12"/>
      <c r="J1995" s="67"/>
      <c r="K1995" s="43" t="str">
        <f>IFERROR(VLOOKUP(D1995,PG!$D$7:$N$1006,11,FALSE),"")</f>
        <v/>
      </c>
      <c r="L1995" s="42">
        <f t="shared" si="62"/>
        <v>0</v>
      </c>
      <c r="Q1995" s="2"/>
      <c r="R1995" s="2"/>
      <c r="S1995" s="2" t="str">
        <f>IF(PI_For!C1995="","",PI_For!C1995)</f>
        <v/>
      </c>
    </row>
    <row r="1996" spans="2:19" ht="35.1" customHeight="1" thickTop="1" thickBot="1">
      <c r="B1996" s="76" t="str">
        <f t="shared" si="63"/>
        <v/>
      </c>
      <c r="C1996" s="35"/>
      <c r="D1996" s="12"/>
      <c r="E1996" s="12"/>
      <c r="F1996" s="82"/>
      <c r="G1996" s="36"/>
      <c r="H1996" s="33"/>
      <c r="I1996" s="12"/>
      <c r="J1996" s="67"/>
      <c r="K1996" s="43" t="str">
        <f>IFERROR(VLOOKUP(D1996,PG!$D$7:$N$1006,11,FALSE),"")</f>
        <v/>
      </c>
      <c r="L1996" s="42">
        <f t="shared" si="62"/>
        <v>0</v>
      </c>
      <c r="Q1996" s="2"/>
      <c r="R1996" s="2"/>
      <c r="S1996" s="2" t="str">
        <f>IF(PI_For!C1996="","",PI_For!C1996)</f>
        <v/>
      </c>
    </row>
    <row r="1997" spans="2:19" ht="35.1" customHeight="1" thickTop="1" thickBot="1">
      <c r="B1997" s="76" t="str">
        <f t="shared" si="63"/>
        <v/>
      </c>
      <c r="C1997" s="35"/>
      <c r="D1997" s="12"/>
      <c r="E1997" s="12"/>
      <c r="F1997" s="82"/>
      <c r="G1997" s="36"/>
      <c r="H1997" s="33"/>
      <c r="I1997" s="12"/>
      <c r="J1997" s="67"/>
      <c r="K1997" s="43" t="str">
        <f>IFERROR(VLOOKUP(D1997,PG!$D$7:$N$1006,11,FALSE),"")</f>
        <v/>
      </c>
      <c r="L1997" s="42">
        <f t="shared" si="62"/>
        <v>0</v>
      </c>
      <c r="Q1997" s="2"/>
      <c r="R1997" s="2"/>
      <c r="S1997" s="2" t="str">
        <f>IF(PI_For!C1997="","",PI_For!C1997)</f>
        <v/>
      </c>
    </row>
    <row r="1998" spans="2:19" ht="35.1" customHeight="1" thickTop="1" thickBot="1">
      <c r="B1998" s="76" t="str">
        <f t="shared" si="63"/>
        <v/>
      </c>
      <c r="C1998" s="35"/>
      <c r="D1998" s="12"/>
      <c r="E1998" s="12"/>
      <c r="F1998" s="82"/>
      <c r="G1998" s="36"/>
      <c r="H1998" s="33"/>
      <c r="I1998" s="12"/>
      <c r="J1998" s="67"/>
      <c r="K1998" s="43" t="str">
        <f>IFERROR(VLOOKUP(D1998,PG!$D$7:$N$1006,11,FALSE),"")</f>
        <v/>
      </c>
      <c r="L1998" s="42">
        <f t="shared" si="62"/>
        <v>0</v>
      </c>
      <c r="Q1998" s="2"/>
      <c r="R1998" s="2"/>
      <c r="S1998" s="2" t="str">
        <f>IF(PI_For!C1998="","",PI_For!C1998)</f>
        <v/>
      </c>
    </row>
    <row r="1999" spans="2:19" ht="35.1" customHeight="1" thickTop="1" thickBot="1">
      <c r="B1999" s="76" t="str">
        <f t="shared" si="63"/>
        <v/>
      </c>
      <c r="C1999" s="35"/>
      <c r="D1999" s="12"/>
      <c r="E1999" s="12"/>
      <c r="F1999" s="82"/>
      <c r="G1999" s="36"/>
      <c r="H1999" s="33"/>
      <c r="I1999" s="12"/>
      <c r="J1999" s="67"/>
      <c r="K1999" s="43" t="str">
        <f>IFERROR(VLOOKUP(D1999,PG!$D$7:$N$1006,11,FALSE),"")</f>
        <v/>
      </c>
      <c r="L1999" s="42">
        <f t="shared" si="62"/>
        <v>0</v>
      </c>
      <c r="Q1999" s="2"/>
      <c r="R1999" s="2"/>
      <c r="S1999" s="2" t="str">
        <f>IF(PI_For!C1999="","",PI_For!C1999)</f>
        <v/>
      </c>
    </row>
    <row r="2000" spans="2:19" ht="35.1" customHeight="1" thickTop="1" thickBot="1">
      <c r="B2000" s="76" t="str">
        <f t="shared" si="63"/>
        <v/>
      </c>
      <c r="C2000" s="35"/>
      <c r="D2000" s="12"/>
      <c r="E2000" s="12"/>
      <c r="F2000" s="82"/>
      <c r="G2000" s="36"/>
      <c r="H2000" s="33"/>
      <c r="I2000" s="12"/>
      <c r="J2000" s="67"/>
      <c r="K2000" s="43" t="str">
        <f>IFERROR(VLOOKUP(D2000,PG!$D$7:$N$1006,11,FALSE),"")</f>
        <v/>
      </c>
      <c r="L2000" s="42">
        <f t="shared" si="62"/>
        <v>0</v>
      </c>
      <c r="Q2000" s="2"/>
      <c r="R2000" s="2"/>
      <c r="S2000" s="2" t="str">
        <f>IF(PI_For!C2000="","",PI_For!C2000)</f>
        <v/>
      </c>
    </row>
    <row r="2001" spans="2:19" ht="35.1" customHeight="1" thickTop="1" thickBot="1">
      <c r="B2001" s="76" t="str">
        <f t="shared" si="63"/>
        <v/>
      </c>
      <c r="C2001" s="35"/>
      <c r="D2001" s="12"/>
      <c r="E2001" s="12"/>
      <c r="F2001" s="82"/>
      <c r="G2001" s="36"/>
      <c r="H2001" s="33"/>
      <c r="I2001" s="12"/>
      <c r="J2001" s="67"/>
      <c r="K2001" s="43" t="str">
        <f>IFERROR(VLOOKUP(D2001,PG!$D$7:$N$1006,11,FALSE),"")</f>
        <v/>
      </c>
      <c r="L2001" s="42">
        <f t="shared" si="62"/>
        <v>0</v>
      </c>
      <c r="Q2001" s="2"/>
      <c r="R2001" s="2"/>
      <c r="S2001" s="2" t="str">
        <f>IF(PI_For!C2001="","",PI_For!C2001)</f>
        <v/>
      </c>
    </row>
    <row r="2002" spans="2:19" ht="35.1" customHeight="1" thickTop="1" thickBot="1">
      <c r="B2002" s="76" t="str">
        <f t="shared" si="63"/>
        <v/>
      </c>
      <c r="C2002" s="35"/>
      <c r="D2002" s="12"/>
      <c r="E2002" s="12"/>
      <c r="F2002" s="82"/>
      <c r="G2002" s="36"/>
      <c r="H2002" s="33"/>
      <c r="I2002" s="12"/>
      <c r="J2002" s="67"/>
      <c r="K2002" s="43" t="str">
        <f>IFERROR(VLOOKUP(D2002,PG!$D$7:$N$1006,11,FALSE),"")</f>
        <v/>
      </c>
      <c r="L2002" s="42">
        <f t="shared" ref="L2002:L2065" si="64">IFERROR(G2002*H2002,0)</f>
        <v>0</v>
      </c>
      <c r="Q2002" s="2"/>
      <c r="R2002" s="2"/>
      <c r="S2002" s="2" t="str">
        <f>IF(PI_For!C2002="","",PI_For!C2002)</f>
        <v/>
      </c>
    </row>
    <row r="2003" spans="2:19" ht="35.1" customHeight="1" thickTop="1" thickBot="1">
      <c r="B2003" s="76" t="str">
        <f t="shared" si="63"/>
        <v/>
      </c>
      <c r="C2003" s="35"/>
      <c r="D2003" s="12"/>
      <c r="E2003" s="12"/>
      <c r="F2003" s="82"/>
      <c r="G2003" s="36"/>
      <c r="H2003" s="33"/>
      <c r="I2003" s="12"/>
      <c r="J2003" s="67"/>
      <c r="K2003" s="43" t="str">
        <f>IFERROR(VLOOKUP(D2003,PG!$D$7:$N$1006,11,FALSE),"")</f>
        <v/>
      </c>
      <c r="L2003" s="42">
        <f t="shared" si="64"/>
        <v>0</v>
      </c>
      <c r="Q2003" s="2"/>
      <c r="R2003" s="2"/>
      <c r="S2003" s="2" t="str">
        <f>IF(PI_For!C2003="","",PI_For!C2003)</f>
        <v/>
      </c>
    </row>
    <row r="2004" spans="2:19" ht="35.1" customHeight="1" thickTop="1" thickBot="1">
      <c r="B2004" s="76" t="str">
        <f t="shared" si="63"/>
        <v/>
      </c>
      <c r="C2004" s="35"/>
      <c r="D2004" s="12"/>
      <c r="E2004" s="12"/>
      <c r="F2004" s="82"/>
      <c r="G2004" s="36"/>
      <c r="H2004" s="33"/>
      <c r="I2004" s="12"/>
      <c r="J2004" s="67"/>
      <c r="K2004" s="43" t="str">
        <f>IFERROR(VLOOKUP(D2004,PG!$D$7:$N$1006,11,FALSE),"")</f>
        <v/>
      </c>
      <c r="L2004" s="42">
        <f t="shared" si="64"/>
        <v>0</v>
      </c>
      <c r="Q2004" s="2"/>
      <c r="R2004" s="2"/>
      <c r="S2004" s="2" t="str">
        <f>IF(PI_For!C2004="","",PI_For!C2004)</f>
        <v/>
      </c>
    </row>
    <row r="2005" spans="2:19" ht="35.1" customHeight="1" thickTop="1" thickBot="1">
      <c r="B2005" s="76" t="str">
        <f t="shared" si="63"/>
        <v/>
      </c>
      <c r="C2005" s="35"/>
      <c r="D2005" s="12"/>
      <c r="E2005" s="12"/>
      <c r="F2005" s="82"/>
      <c r="G2005" s="36"/>
      <c r="H2005" s="33"/>
      <c r="I2005" s="12"/>
      <c r="J2005" s="67"/>
      <c r="K2005" s="43" t="str">
        <f>IFERROR(VLOOKUP(D2005,PG!$D$7:$N$1006,11,FALSE),"")</f>
        <v/>
      </c>
      <c r="L2005" s="42">
        <f t="shared" si="64"/>
        <v>0</v>
      </c>
      <c r="Q2005" s="2"/>
      <c r="R2005" s="2"/>
      <c r="S2005" s="2" t="str">
        <f>IF(PI_For!C2005="","",PI_For!C2005)</f>
        <v/>
      </c>
    </row>
    <row r="2006" spans="2:19" ht="35.1" customHeight="1" thickTop="1" thickBot="1">
      <c r="B2006" s="76" t="str">
        <f t="shared" si="63"/>
        <v/>
      </c>
      <c r="C2006" s="35"/>
      <c r="D2006" s="12"/>
      <c r="E2006" s="12"/>
      <c r="F2006" s="82"/>
      <c r="G2006" s="36"/>
      <c r="H2006" s="33"/>
      <c r="I2006" s="12"/>
      <c r="J2006" s="67"/>
      <c r="K2006" s="43" t="str">
        <f>IFERROR(VLOOKUP(D2006,PG!$D$7:$N$1006,11,FALSE),"")</f>
        <v/>
      </c>
      <c r="L2006" s="42">
        <f t="shared" si="64"/>
        <v>0</v>
      </c>
      <c r="Q2006" s="2"/>
      <c r="R2006" s="2"/>
      <c r="S2006" s="2" t="str">
        <f>IF(PI_For!C2006="","",PI_For!C2006)</f>
        <v/>
      </c>
    </row>
    <row r="2007" spans="2:19" ht="35.1" customHeight="1" thickTop="1" thickBot="1">
      <c r="B2007" s="76" t="str">
        <f t="shared" si="63"/>
        <v/>
      </c>
      <c r="C2007" s="35"/>
      <c r="D2007" s="12"/>
      <c r="E2007" s="12"/>
      <c r="F2007" s="82"/>
      <c r="G2007" s="36"/>
      <c r="H2007" s="33"/>
      <c r="I2007" s="12"/>
      <c r="J2007" s="67"/>
      <c r="K2007" s="43" t="str">
        <f>IFERROR(VLOOKUP(D2007,PG!$D$7:$N$1006,11,FALSE),"")</f>
        <v/>
      </c>
      <c r="L2007" s="42">
        <f t="shared" si="64"/>
        <v>0</v>
      </c>
    </row>
    <row r="2008" spans="2:19" ht="35.1" customHeight="1" thickTop="1" thickBot="1">
      <c r="B2008" s="76" t="str">
        <f t="shared" si="63"/>
        <v/>
      </c>
      <c r="C2008" s="35"/>
      <c r="D2008" s="12"/>
      <c r="E2008" s="12"/>
      <c r="F2008" s="82"/>
      <c r="G2008" s="36"/>
      <c r="H2008" s="33"/>
      <c r="I2008" s="12"/>
      <c r="J2008" s="67"/>
      <c r="K2008" s="43" t="str">
        <f>IFERROR(VLOOKUP(D2008,PG!$D$7:$N$1006,11,FALSE),"")</f>
        <v/>
      </c>
      <c r="L2008" s="42">
        <f t="shared" si="64"/>
        <v>0</v>
      </c>
    </row>
    <row r="2009" spans="2:19" ht="35.1" customHeight="1" thickTop="1" thickBot="1">
      <c r="B2009" s="76" t="str">
        <f t="shared" si="63"/>
        <v/>
      </c>
      <c r="C2009" s="35"/>
      <c r="D2009" s="12"/>
      <c r="E2009" s="12"/>
      <c r="F2009" s="82"/>
      <c r="G2009" s="36"/>
      <c r="H2009" s="33"/>
      <c r="I2009" s="12"/>
      <c r="J2009" s="67"/>
      <c r="K2009" s="43" t="str">
        <f>IFERROR(VLOOKUP(D2009,PG!$D$7:$N$1006,11,FALSE),"")</f>
        <v/>
      </c>
      <c r="L2009" s="42">
        <f t="shared" si="64"/>
        <v>0</v>
      </c>
    </row>
    <row r="2010" spans="2:19" ht="35.1" customHeight="1" thickTop="1" thickBot="1">
      <c r="B2010" s="76" t="str">
        <f t="shared" si="63"/>
        <v/>
      </c>
      <c r="C2010" s="35"/>
      <c r="D2010" s="12"/>
      <c r="E2010" s="12"/>
      <c r="F2010" s="82"/>
      <c r="G2010" s="36"/>
      <c r="H2010" s="33"/>
      <c r="I2010" s="12"/>
      <c r="J2010" s="67"/>
      <c r="K2010" s="43" t="str">
        <f>IFERROR(VLOOKUP(D2010,PG!$D$7:$N$1006,11,FALSE),"")</f>
        <v/>
      </c>
      <c r="L2010" s="42">
        <f t="shared" si="64"/>
        <v>0</v>
      </c>
    </row>
    <row r="2011" spans="2:19" ht="35.1" customHeight="1" thickTop="1" thickBot="1">
      <c r="B2011" s="76" t="str">
        <f t="shared" si="63"/>
        <v/>
      </c>
      <c r="C2011" s="35"/>
      <c r="D2011" s="12"/>
      <c r="E2011" s="12"/>
      <c r="F2011" s="82"/>
      <c r="G2011" s="36"/>
      <c r="H2011" s="33"/>
      <c r="I2011" s="12"/>
      <c r="J2011" s="67"/>
      <c r="K2011" s="43" t="str">
        <f>IFERROR(VLOOKUP(D2011,PG!$D$7:$N$1006,11,FALSE),"")</f>
        <v/>
      </c>
      <c r="L2011" s="42">
        <f t="shared" si="64"/>
        <v>0</v>
      </c>
    </row>
    <row r="2012" spans="2:19" ht="35.1" customHeight="1" thickTop="1" thickBot="1">
      <c r="B2012" s="76" t="str">
        <f t="shared" si="63"/>
        <v/>
      </c>
      <c r="C2012" s="35"/>
      <c r="D2012" s="12"/>
      <c r="E2012" s="12"/>
      <c r="F2012" s="82"/>
      <c r="G2012" s="36"/>
      <c r="H2012" s="33"/>
      <c r="I2012" s="12"/>
      <c r="J2012" s="67"/>
      <c r="K2012" s="43" t="str">
        <f>IFERROR(VLOOKUP(D2012,PG!$D$7:$N$1006,11,FALSE),"")</f>
        <v/>
      </c>
      <c r="L2012" s="42">
        <f t="shared" si="64"/>
        <v>0</v>
      </c>
    </row>
    <row r="2013" spans="2:19" ht="35.1" customHeight="1" thickTop="1" thickBot="1">
      <c r="B2013" s="76" t="str">
        <f t="shared" si="63"/>
        <v/>
      </c>
      <c r="C2013" s="35"/>
      <c r="D2013" s="12"/>
      <c r="E2013" s="12"/>
      <c r="F2013" s="82"/>
      <c r="G2013" s="36"/>
      <c r="H2013" s="33"/>
      <c r="I2013" s="12"/>
      <c r="J2013" s="67"/>
      <c r="K2013" s="43" t="str">
        <f>IFERROR(VLOOKUP(D2013,PG!$D$7:$N$1006,11,FALSE),"")</f>
        <v/>
      </c>
      <c r="L2013" s="42">
        <f t="shared" si="64"/>
        <v>0</v>
      </c>
    </row>
    <row r="2014" spans="2:19" ht="35.1" customHeight="1" thickTop="1" thickBot="1">
      <c r="B2014" s="76" t="str">
        <f t="shared" si="63"/>
        <v/>
      </c>
      <c r="C2014" s="35"/>
      <c r="D2014" s="12"/>
      <c r="E2014" s="12"/>
      <c r="F2014" s="82"/>
      <c r="G2014" s="36"/>
      <c r="H2014" s="33"/>
      <c r="I2014" s="12"/>
      <c r="J2014" s="67"/>
      <c r="K2014" s="43" t="str">
        <f>IFERROR(VLOOKUP(D2014,PG!$D$7:$N$1006,11,FALSE),"")</f>
        <v/>
      </c>
      <c r="L2014" s="42">
        <f t="shared" si="64"/>
        <v>0</v>
      </c>
    </row>
    <row r="2015" spans="2:19" ht="35.1" customHeight="1" thickTop="1" thickBot="1">
      <c r="B2015" s="76" t="str">
        <f t="shared" si="63"/>
        <v/>
      </c>
      <c r="C2015" s="35"/>
      <c r="D2015" s="12"/>
      <c r="E2015" s="12"/>
      <c r="F2015" s="82"/>
      <c r="G2015" s="36"/>
      <c r="H2015" s="33"/>
      <c r="I2015" s="12"/>
      <c r="J2015" s="67"/>
      <c r="K2015" s="43" t="str">
        <f>IFERROR(VLOOKUP(D2015,PG!$D$7:$N$1006,11,FALSE),"")</f>
        <v/>
      </c>
      <c r="L2015" s="42">
        <f t="shared" si="64"/>
        <v>0</v>
      </c>
    </row>
    <row r="2016" spans="2:19" ht="35.1" customHeight="1" thickTop="1" thickBot="1">
      <c r="B2016" s="76" t="str">
        <f t="shared" si="63"/>
        <v/>
      </c>
      <c r="C2016" s="35"/>
      <c r="D2016" s="12"/>
      <c r="E2016" s="12"/>
      <c r="F2016" s="82"/>
      <c r="G2016" s="36"/>
      <c r="H2016" s="33"/>
      <c r="I2016" s="12"/>
      <c r="J2016" s="67"/>
      <c r="K2016" s="43" t="str">
        <f>IFERROR(VLOOKUP(D2016,PG!$D$7:$N$1006,11,FALSE),"")</f>
        <v/>
      </c>
      <c r="L2016" s="42">
        <f t="shared" si="64"/>
        <v>0</v>
      </c>
    </row>
    <row r="2017" spans="2:12" ht="35.1" customHeight="1" thickTop="1" thickBot="1">
      <c r="B2017" s="76" t="str">
        <f t="shared" si="63"/>
        <v/>
      </c>
      <c r="C2017" s="35"/>
      <c r="D2017" s="12"/>
      <c r="E2017" s="12"/>
      <c r="F2017" s="82"/>
      <c r="G2017" s="36"/>
      <c r="H2017" s="33"/>
      <c r="I2017" s="12"/>
      <c r="J2017" s="67"/>
      <c r="K2017" s="43" t="str">
        <f>IFERROR(VLOOKUP(D2017,PG!$D$7:$N$1006,11,FALSE),"")</f>
        <v/>
      </c>
      <c r="L2017" s="42">
        <f t="shared" si="64"/>
        <v>0</v>
      </c>
    </row>
    <row r="2018" spans="2:12" ht="35.1" customHeight="1" thickTop="1" thickBot="1">
      <c r="B2018" s="76" t="str">
        <f t="shared" si="63"/>
        <v/>
      </c>
      <c r="C2018" s="35"/>
      <c r="D2018" s="12"/>
      <c r="E2018" s="12"/>
      <c r="F2018" s="82"/>
      <c r="G2018" s="36"/>
      <c r="H2018" s="33"/>
      <c r="I2018" s="12"/>
      <c r="J2018" s="67"/>
      <c r="K2018" s="43" t="str">
        <f>IFERROR(VLOOKUP(D2018,PG!$D$7:$N$1006,11,FALSE),"")</f>
        <v/>
      </c>
      <c r="L2018" s="42">
        <f t="shared" si="64"/>
        <v>0</v>
      </c>
    </row>
    <row r="2019" spans="2:12" ht="35.1" customHeight="1" thickTop="1" thickBot="1">
      <c r="B2019" s="76" t="str">
        <f t="shared" si="63"/>
        <v/>
      </c>
      <c r="C2019" s="35"/>
      <c r="D2019" s="12"/>
      <c r="E2019" s="12"/>
      <c r="F2019" s="82"/>
      <c r="G2019" s="36"/>
      <c r="H2019" s="33"/>
      <c r="I2019" s="12"/>
      <c r="J2019" s="67"/>
      <c r="K2019" s="43" t="str">
        <f>IFERROR(VLOOKUP(D2019,PG!$D$7:$N$1006,11,FALSE),"")</f>
        <v/>
      </c>
      <c r="L2019" s="42">
        <f t="shared" si="64"/>
        <v>0</v>
      </c>
    </row>
    <row r="2020" spans="2:12" ht="35.1" customHeight="1" thickTop="1" thickBot="1">
      <c r="B2020" s="76" t="str">
        <f t="shared" si="63"/>
        <v/>
      </c>
      <c r="C2020" s="35"/>
      <c r="D2020" s="12"/>
      <c r="E2020" s="12"/>
      <c r="F2020" s="82"/>
      <c r="G2020" s="36"/>
      <c r="H2020" s="33"/>
      <c r="I2020" s="12"/>
      <c r="J2020" s="67"/>
      <c r="K2020" s="43" t="str">
        <f>IFERROR(VLOOKUP(D2020,PG!$D$7:$N$1006,11,FALSE),"")</f>
        <v/>
      </c>
      <c r="L2020" s="42">
        <f t="shared" si="64"/>
        <v>0</v>
      </c>
    </row>
    <row r="2021" spans="2:12" ht="35.1" customHeight="1" thickTop="1" thickBot="1">
      <c r="B2021" s="76" t="str">
        <f t="shared" si="63"/>
        <v/>
      </c>
      <c r="C2021" s="35"/>
      <c r="D2021" s="12"/>
      <c r="E2021" s="12"/>
      <c r="F2021" s="82"/>
      <c r="G2021" s="36"/>
      <c r="H2021" s="33"/>
      <c r="I2021" s="12"/>
      <c r="J2021" s="67"/>
      <c r="K2021" s="43" t="str">
        <f>IFERROR(VLOOKUP(D2021,PG!$D$7:$N$1006,11,FALSE),"")</f>
        <v/>
      </c>
      <c r="L2021" s="42">
        <f t="shared" si="64"/>
        <v>0</v>
      </c>
    </row>
    <row r="2022" spans="2:12" ht="35.1" customHeight="1" thickTop="1" thickBot="1">
      <c r="B2022" s="76" t="str">
        <f t="shared" si="63"/>
        <v/>
      </c>
      <c r="C2022" s="35"/>
      <c r="D2022" s="12"/>
      <c r="E2022" s="12"/>
      <c r="F2022" s="82"/>
      <c r="G2022" s="36"/>
      <c r="H2022" s="33"/>
      <c r="I2022" s="12"/>
      <c r="J2022" s="67"/>
      <c r="K2022" s="43" t="str">
        <f>IFERROR(VLOOKUP(D2022,PG!$D$7:$N$1006,11,FALSE),"")</f>
        <v/>
      </c>
      <c r="L2022" s="42">
        <f t="shared" si="64"/>
        <v>0</v>
      </c>
    </row>
    <row r="2023" spans="2:12" ht="35.1" customHeight="1" thickTop="1" thickBot="1">
      <c r="B2023" s="76" t="str">
        <f t="shared" si="63"/>
        <v/>
      </c>
      <c r="C2023" s="35"/>
      <c r="D2023" s="12"/>
      <c r="E2023" s="12"/>
      <c r="F2023" s="82"/>
      <c r="G2023" s="36"/>
      <c r="H2023" s="33"/>
      <c r="I2023" s="12"/>
      <c r="J2023" s="67"/>
      <c r="K2023" s="43" t="str">
        <f>IFERROR(VLOOKUP(D2023,PG!$D$7:$N$1006,11,FALSE),"")</f>
        <v/>
      </c>
      <c r="L2023" s="42">
        <f t="shared" si="64"/>
        <v>0</v>
      </c>
    </row>
    <row r="2024" spans="2:12" ht="35.1" customHeight="1" thickTop="1" thickBot="1">
      <c r="B2024" s="76" t="str">
        <f t="shared" si="63"/>
        <v/>
      </c>
      <c r="C2024" s="35"/>
      <c r="D2024" s="12"/>
      <c r="E2024" s="12"/>
      <c r="F2024" s="82"/>
      <c r="G2024" s="36"/>
      <c r="H2024" s="33"/>
      <c r="I2024" s="12"/>
      <c r="J2024" s="67"/>
      <c r="K2024" s="43" t="str">
        <f>IFERROR(VLOOKUP(D2024,PG!$D$7:$N$1006,11,FALSE),"")</f>
        <v/>
      </c>
      <c r="L2024" s="42">
        <f t="shared" si="64"/>
        <v>0</v>
      </c>
    </row>
    <row r="2025" spans="2:12" ht="35.1" customHeight="1" thickTop="1" thickBot="1">
      <c r="B2025" s="76" t="str">
        <f t="shared" si="63"/>
        <v/>
      </c>
      <c r="C2025" s="35"/>
      <c r="D2025" s="12"/>
      <c r="E2025" s="12"/>
      <c r="F2025" s="82"/>
      <c r="G2025" s="36"/>
      <c r="H2025" s="33"/>
      <c r="I2025" s="12"/>
      <c r="J2025" s="67"/>
      <c r="K2025" s="43" t="str">
        <f>IFERROR(VLOOKUP(D2025,PG!$D$7:$N$1006,11,FALSE),"")</f>
        <v/>
      </c>
      <c r="L2025" s="42">
        <f t="shared" si="64"/>
        <v>0</v>
      </c>
    </row>
    <row r="2026" spans="2:12" ht="35.1" customHeight="1" thickTop="1" thickBot="1">
      <c r="B2026" s="76" t="str">
        <f t="shared" si="63"/>
        <v/>
      </c>
      <c r="C2026" s="35"/>
      <c r="D2026" s="12"/>
      <c r="E2026" s="12"/>
      <c r="F2026" s="82"/>
      <c r="G2026" s="36"/>
      <c r="H2026" s="33"/>
      <c r="I2026" s="12"/>
      <c r="J2026" s="67"/>
      <c r="K2026" s="43" t="str">
        <f>IFERROR(VLOOKUP(D2026,PG!$D$7:$N$1006,11,FALSE),"")</f>
        <v/>
      </c>
      <c r="L2026" s="42">
        <f t="shared" si="64"/>
        <v>0</v>
      </c>
    </row>
    <row r="2027" spans="2:12" ht="35.1" customHeight="1" thickTop="1" thickBot="1">
      <c r="B2027" s="76" t="str">
        <f t="shared" si="63"/>
        <v/>
      </c>
      <c r="C2027" s="35"/>
      <c r="D2027" s="12"/>
      <c r="E2027" s="12"/>
      <c r="F2027" s="82"/>
      <c r="G2027" s="36"/>
      <c r="H2027" s="33"/>
      <c r="I2027" s="12"/>
      <c r="J2027" s="67"/>
      <c r="K2027" s="43" t="str">
        <f>IFERROR(VLOOKUP(D2027,PG!$D$7:$N$1006,11,FALSE),"")</f>
        <v/>
      </c>
      <c r="L2027" s="42">
        <f t="shared" si="64"/>
        <v>0</v>
      </c>
    </row>
    <row r="2028" spans="2:12" ht="35.1" customHeight="1" thickTop="1" thickBot="1">
      <c r="B2028" s="76" t="str">
        <f t="shared" si="63"/>
        <v/>
      </c>
      <c r="C2028" s="35"/>
      <c r="D2028" s="12"/>
      <c r="E2028" s="12"/>
      <c r="F2028" s="82"/>
      <c r="G2028" s="36"/>
      <c r="H2028" s="33"/>
      <c r="I2028" s="12"/>
      <c r="J2028" s="67"/>
      <c r="K2028" s="43" t="str">
        <f>IFERROR(VLOOKUP(D2028,PG!$D$7:$N$1006,11,FALSE),"")</f>
        <v/>
      </c>
      <c r="L2028" s="42">
        <f t="shared" si="64"/>
        <v>0</v>
      </c>
    </row>
    <row r="2029" spans="2:12" ht="35.1" customHeight="1" thickTop="1" thickBot="1">
      <c r="B2029" s="76" t="str">
        <f t="shared" si="63"/>
        <v/>
      </c>
      <c r="C2029" s="35"/>
      <c r="D2029" s="12"/>
      <c r="E2029" s="12"/>
      <c r="F2029" s="82"/>
      <c r="G2029" s="36"/>
      <c r="H2029" s="33"/>
      <c r="I2029" s="12"/>
      <c r="J2029" s="67"/>
      <c r="K2029" s="43" t="str">
        <f>IFERROR(VLOOKUP(D2029,PG!$D$7:$N$1006,11,FALSE),"")</f>
        <v/>
      </c>
      <c r="L2029" s="42">
        <f t="shared" si="64"/>
        <v>0</v>
      </c>
    </row>
    <row r="2030" spans="2:12" ht="35.1" customHeight="1" thickTop="1" thickBot="1">
      <c r="B2030" s="76" t="str">
        <f t="shared" si="63"/>
        <v/>
      </c>
      <c r="C2030" s="35"/>
      <c r="D2030" s="12"/>
      <c r="E2030" s="12"/>
      <c r="F2030" s="82"/>
      <c r="G2030" s="36"/>
      <c r="H2030" s="33"/>
      <c r="I2030" s="12"/>
      <c r="J2030" s="67"/>
      <c r="K2030" s="43" t="str">
        <f>IFERROR(VLOOKUP(D2030,PG!$D$7:$N$1006,11,FALSE),"")</f>
        <v/>
      </c>
      <c r="L2030" s="42">
        <f t="shared" si="64"/>
        <v>0</v>
      </c>
    </row>
    <row r="2031" spans="2:12" ht="35.1" customHeight="1" thickTop="1" thickBot="1">
      <c r="B2031" s="76" t="str">
        <f t="shared" si="63"/>
        <v/>
      </c>
      <c r="C2031" s="35"/>
      <c r="D2031" s="12"/>
      <c r="E2031" s="12"/>
      <c r="F2031" s="82"/>
      <c r="G2031" s="36"/>
      <c r="H2031" s="33"/>
      <c r="I2031" s="12"/>
      <c r="J2031" s="67"/>
      <c r="K2031" s="43" t="str">
        <f>IFERROR(VLOOKUP(D2031,PG!$D$7:$N$1006,11,FALSE),"")</f>
        <v/>
      </c>
      <c r="L2031" s="42">
        <f t="shared" si="64"/>
        <v>0</v>
      </c>
    </row>
    <row r="2032" spans="2:12" ht="35.1" customHeight="1" thickTop="1" thickBot="1">
      <c r="B2032" s="76" t="str">
        <f t="shared" si="63"/>
        <v/>
      </c>
      <c r="C2032" s="35"/>
      <c r="D2032" s="12"/>
      <c r="E2032" s="12"/>
      <c r="F2032" s="82"/>
      <c r="G2032" s="36"/>
      <c r="H2032" s="33"/>
      <c r="I2032" s="12"/>
      <c r="J2032" s="67"/>
      <c r="K2032" s="43" t="str">
        <f>IFERROR(VLOOKUP(D2032,PG!$D$7:$N$1006,11,FALSE),"")</f>
        <v/>
      </c>
      <c r="L2032" s="42">
        <f t="shared" si="64"/>
        <v>0</v>
      </c>
    </row>
    <row r="2033" spans="2:12" ht="35.1" customHeight="1" thickTop="1" thickBot="1">
      <c r="B2033" s="76" t="str">
        <f t="shared" si="63"/>
        <v/>
      </c>
      <c r="C2033" s="35"/>
      <c r="D2033" s="12"/>
      <c r="E2033" s="12"/>
      <c r="F2033" s="82"/>
      <c r="G2033" s="36"/>
      <c r="H2033" s="33"/>
      <c r="I2033" s="12"/>
      <c r="J2033" s="67"/>
      <c r="K2033" s="43" t="str">
        <f>IFERROR(VLOOKUP(D2033,PG!$D$7:$N$1006,11,FALSE),"")</f>
        <v/>
      </c>
      <c r="L2033" s="42">
        <f t="shared" si="64"/>
        <v>0</v>
      </c>
    </row>
    <row r="2034" spans="2:12" ht="35.1" customHeight="1" thickTop="1" thickBot="1">
      <c r="B2034" s="76" t="str">
        <f t="shared" si="63"/>
        <v/>
      </c>
      <c r="C2034" s="35"/>
      <c r="D2034" s="12"/>
      <c r="E2034" s="12"/>
      <c r="F2034" s="82"/>
      <c r="G2034" s="36"/>
      <c r="H2034" s="33"/>
      <c r="I2034" s="12"/>
      <c r="J2034" s="67"/>
      <c r="K2034" s="43" t="str">
        <f>IFERROR(VLOOKUP(D2034,PG!$D$7:$N$1006,11,FALSE),"")</f>
        <v/>
      </c>
      <c r="L2034" s="42">
        <f t="shared" si="64"/>
        <v>0</v>
      </c>
    </row>
    <row r="2035" spans="2:12" ht="35.1" customHeight="1" thickTop="1" thickBot="1">
      <c r="B2035" s="76" t="str">
        <f t="shared" si="63"/>
        <v/>
      </c>
      <c r="C2035" s="35"/>
      <c r="D2035" s="12"/>
      <c r="E2035" s="12"/>
      <c r="F2035" s="82"/>
      <c r="G2035" s="36"/>
      <c r="H2035" s="33"/>
      <c r="I2035" s="12"/>
      <c r="J2035" s="67"/>
      <c r="K2035" s="43" t="str">
        <f>IFERROR(VLOOKUP(D2035,PG!$D$7:$N$1006,11,FALSE),"")</f>
        <v/>
      </c>
      <c r="L2035" s="42">
        <f t="shared" si="64"/>
        <v>0</v>
      </c>
    </row>
    <row r="2036" spans="2:12" ht="35.1" customHeight="1" thickTop="1" thickBot="1">
      <c r="B2036" s="76" t="str">
        <f t="shared" si="63"/>
        <v/>
      </c>
      <c r="C2036" s="35"/>
      <c r="D2036" s="12"/>
      <c r="E2036" s="12"/>
      <c r="F2036" s="82"/>
      <c r="G2036" s="36"/>
      <c r="H2036" s="33"/>
      <c r="I2036" s="12"/>
      <c r="J2036" s="67"/>
      <c r="K2036" s="43" t="str">
        <f>IFERROR(VLOOKUP(D2036,PG!$D$7:$N$1006,11,FALSE),"")</f>
        <v/>
      </c>
      <c r="L2036" s="42">
        <f t="shared" si="64"/>
        <v>0</v>
      </c>
    </row>
    <row r="2037" spans="2:12" ht="35.1" customHeight="1" thickTop="1" thickBot="1">
      <c r="B2037" s="76" t="str">
        <f t="shared" si="63"/>
        <v/>
      </c>
      <c r="C2037" s="35"/>
      <c r="D2037" s="12"/>
      <c r="E2037" s="12"/>
      <c r="F2037" s="82"/>
      <c r="G2037" s="36"/>
      <c r="H2037" s="33"/>
      <c r="I2037" s="12"/>
      <c r="J2037" s="67"/>
      <c r="K2037" s="43" t="str">
        <f>IFERROR(VLOOKUP(D2037,PG!$D$7:$N$1006,11,FALSE),"")</f>
        <v/>
      </c>
      <c r="L2037" s="42">
        <f t="shared" si="64"/>
        <v>0</v>
      </c>
    </row>
    <row r="2038" spans="2:12" ht="35.1" customHeight="1" thickTop="1" thickBot="1">
      <c r="B2038" s="76" t="str">
        <f t="shared" si="63"/>
        <v/>
      </c>
      <c r="C2038" s="35"/>
      <c r="D2038" s="12"/>
      <c r="E2038" s="12"/>
      <c r="F2038" s="82"/>
      <c r="G2038" s="36"/>
      <c r="H2038" s="33"/>
      <c r="I2038" s="12"/>
      <c r="J2038" s="67"/>
      <c r="K2038" s="43" t="str">
        <f>IFERROR(VLOOKUP(D2038,PG!$D$7:$N$1006,11,FALSE),"")</f>
        <v/>
      </c>
      <c r="L2038" s="42">
        <f t="shared" si="64"/>
        <v>0</v>
      </c>
    </row>
    <row r="2039" spans="2:12" ht="35.1" customHeight="1" thickTop="1" thickBot="1">
      <c r="B2039" s="76" t="str">
        <f t="shared" si="63"/>
        <v/>
      </c>
      <c r="C2039" s="35"/>
      <c r="D2039" s="12"/>
      <c r="E2039" s="12"/>
      <c r="F2039" s="82"/>
      <c r="G2039" s="36"/>
      <c r="H2039" s="33"/>
      <c r="I2039" s="12"/>
      <c r="J2039" s="67"/>
      <c r="K2039" s="43" t="str">
        <f>IFERROR(VLOOKUP(D2039,PG!$D$7:$N$1006,11,FALSE),"")</f>
        <v/>
      </c>
      <c r="L2039" s="42">
        <f t="shared" si="64"/>
        <v>0</v>
      </c>
    </row>
    <row r="2040" spans="2:12" ht="35.1" customHeight="1" thickTop="1" thickBot="1">
      <c r="B2040" s="76" t="str">
        <f t="shared" si="63"/>
        <v/>
      </c>
      <c r="C2040" s="35"/>
      <c r="D2040" s="12"/>
      <c r="E2040" s="12"/>
      <c r="F2040" s="82"/>
      <c r="G2040" s="36"/>
      <c r="H2040" s="33"/>
      <c r="I2040" s="12"/>
      <c r="J2040" s="67"/>
      <c r="K2040" s="43" t="str">
        <f>IFERROR(VLOOKUP(D2040,PG!$D$7:$N$1006,11,FALSE),"")</f>
        <v/>
      </c>
      <c r="L2040" s="42">
        <f t="shared" si="64"/>
        <v>0</v>
      </c>
    </row>
    <row r="2041" spans="2:12" ht="35.1" customHeight="1" thickTop="1" thickBot="1">
      <c r="B2041" s="76" t="str">
        <f t="shared" si="63"/>
        <v/>
      </c>
      <c r="C2041" s="35"/>
      <c r="D2041" s="12"/>
      <c r="E2041" s="12"/>
      <c r="F2041" s="82"/>
      <c r="G2041" s="36"/>
      <c r="H2041" s="33"/>
      <c r="I2041" s="12"/>
      <c r="J2041" s="67"/>
      <c r="K2041" s="43" t="str">
        <f>IFERROR(VLOOKUP(D2041,PG!$D$7:$N$1006,11,FALSE),"")</f>
        <v/>
      </c>
      <c r="L2041" s="42">
        <f t="shared" si="64"/>
        <v>0</v>
      </c>
    </row>
    <row r="2042" spans="2:12" ht="35.1" customHeight="1" thickTop="1" thickBot="1">
      <c r="B2042" s="76" t="str">
        <f t="shared" si="63"/>
        <v/>
      </c>
      <c r="C2042" s="35"/>
      <c r="D2042" s="12"/>
      <c r="E2042" s="12"/>
      <c r="F2042" s="82"/>
      <c r="G2042" s="36"/>
      <c r="H2042" s="33"/>
      <c r="I2042" s="12"/>
      <c r="J2042" s="67"/>
      <c r="K2042" s="43" t="str">
        <f>IFERROR(VLOOKUP(D2042,PG!$D$7:$N$1006,11,FALSE),"")</f>
        <v/>
      </c>
      <c r="L2042" s="42">
        <f t="shared" si="64"/>
        <v>0</v>
      </c>
    </row>
    <row r="2043" spans="2:12" ht="35.1" customHeight="1" thickTop="1" thickBot="1">
      <c r="B2043" s="76" t="str">
        <f t="shared" si="63"/>
        <v/>
      </c>
      <c r="C2043" s="35"/>
      <c r="D2043" s="12"/>
      <c r="E2043" s="12"/>
      <c r="F2043" s="82"/>
      <c r="G2043" s="36"/>
      <c r="H2043" s="33"/>
      <c r="I2043" s="12"/>
      <c r="J2043" s="67"/>
      <c r="K2043" s="43" t="str">
        <f>IFERROR(VLOOKUP(D2043,PG!$D$7:$N$1006,11,FALSE),"")</f>
        <v/>
      </c>
      <c r="L2043" s="42">
        <f t="shared" si="64"/>
        <v>0</v>
      </c>
    </row>
    <row r="2044" spans="2:12" ht="35.1" customHeight="1" thickTop="1" thickBot="1">
      <c r="B2044" s="76" t="str">
        <f t="shared" si="63"/>
        <v/>
      </c>
      <c r="C2044" s="35"/>
      <c r="D2044" s="12"/>
      <c r="E2044" s="12"/>
      <c r="F2044" s="82"/>
      <c r="G2044" s="36"/>
      <c r="H2044" s="33"/>
      <c r="I2044" s="12"/>
      <c r="J2044" s="67"/>
      <c r="K2044" s="43" t="str">
        <f>IFERROR(VLOOKUP(D2044,PG!$D$7:$N$1006,11,FALSE),"")</f>
        <v/>
      </c>
      <c r="L2044" s="42">
        <f t="shared" si="64"/>
        <v>0</v>
      </c>
    </row>
    <row r="2045" spans="2:12" ht="35.1" customHeight="1" thickTop="1" thickBot="1">
      <c r="B2045" s="76" t="str">
        <f t="shared" si="63"/>
        <v/>
      </c>
      <c r="C2045" s="35"/>
      <c r="D2045" s="12"/>
      <c r="E2045" s="12"/>
      <c r="F2045" s="82"/>
      <c r="G2045" s="36"/>
      <c r="H2045" s="33"/>
      <c r="I2045" s="12"/>
      <c r="J2045" s="67"/>
      <c r="K2045" s="43" t="str">
        <f>IFERROR(VLOOKUP(D2045,PG!$D$7:$N$1006,11,FALSE),"")</f>
        <v/>
      </c>
      <c r="L2045" s="42">
        <f t="shared" si="64"/>
        <v>0</v>
      </c>
    </row>
    <row r="2046" spans="2:12" ht="35.1" customHeight="1" thickTop="1" thickBot="1">
      <c r="B2046" s="76" t="str">
        <f t="shared" si="63"/>
        <v/>
      </c>
      <c r="C2046" s="35"/>
      <c r="D2046" s="12"/>
      <c r="E2046" s="12"/>
      <c r="F2046" s="82"/>
      <c r="G2046" s="36"/>
      <c r="H2046" s="33"/>
      <c r="I2046" s="12"/>
      <c r="J2046" s="67"/>
      <c r="K2046" s="43" t="str">
        <f>IFERROR(VLOOKUP(D2046,PG!$D$7:$N$1006,11,FALSE),"")</f>
        <v/>
      </c>
      <c r="L2046" s="42">
        <f t="shared" si="64"/>
        <v>0</v>
      </c>
    </row>
    <row r="2047" spans="2:12" ht="35.1" customHeight="1" thickTop="1" thickBot="1">
      <c r="B2047" s="76" t="str">
        <f t="shared" si="63"/>
        <v/>
      </c>
      <c r="C2047" s="35"/>
      <c r="D2047" s="12"/>
      <c r="E2047" s="12"/>
      <c r="F2047" s="82"/>
      <c r="G2047" s="36"/>
      <c r="H2047" s="33"/>
      <c r="I2047" s="12"/>
      <c r="J2047" s="67"/>
      <c r="K2047" s="43" t="str">
        <f>IFERROR(VLOOKUP(D2047,PG!$D$7:$N$1006,11,FALSE),"")</f>
        <v/>
      </c>
      <c r="L2047" s="42">
        <f t="shared" si="64"/>
        <v>0</v>
      </c>
    </row>
    <row r="2048" spans="2:12" ht="35.1" customHeight="1" thickTop="1" thickBot="1">
      <c r="B2048" s="76" t="str">
        <f t="shared" si="63"/>
        <v/>
      </c>
      <c r="C2048" s="35"/>
      <c r="D2048" s="12"/>
      <c r="E2048" s="12"/>
      <c r="F2048" s="82"/>
      <c r="G2048" s="36"/>
      <c r="H2048" s="33"/>
      <c r="I2048" s="12"/>
      <c r="J2048" s="67"/>
      <c r="K2048" s="43" t="str">
        <f>IFERROR(VLOOKUP(D2048,PG!$D$7:$N$1006,11,FALSE),"")</f>
        <v/>
      </c>
      <c r="L2048" s="42">
        <f t="shared" si="64"/>
        <v>0</v>
      </c>
    </row>
    <row r="2049" spans="2:12" ht="35.1" customHeight="1" thickTop="1" thickBot="1">
      <c r="B2049" s="76" t="str">
        <f t="shared" si="63"/>
        <v/>
      </c>
      <c r="C2049" s="35"/>
      <c r="D2049" s="12"/>
      <c r="E2049" s="12"/>
      <c r="F2049" s="82"/>
      <c r="G2049" s="36"/>
      <c r="H2049" s="33"/>
      <c r="I2049" s="12"/>
      <c r="J2049" s="67"/>
      <c r="K2049" s="43" t="str">
        <f>IFERROR(VLOOKUP(D2049,PG!$D$7:$N$1006,11,FALSE),"")</f>
        <v/>
      </c>
      <c r="L2049" s="42">
        <f t="shared" si="64"/>
        <v>0</v>
      </c>
    </row>
    <row r="2050" spans="2:12" ht="35.1" customHeight="1" thickTop="1" thickBot="1">
      <c r="B2050" s="76" t="str">
        <f t="shared" si="63"/>
        <v/>
      </c>
      <c r="C2050" s="35"/>
      <c r="D2050" s="12"/>
      <c r="E2050" s="12"/>
      <c r="F2050" s="82"/>
      <c r="G2050" s="36"/>
      <c r="H2050" s="33"/>
      <c r="I2050" s="12"/>
      <c r="J2050" s="67"/>
      <c r="K2050" s="43" t="str">
        <f>IFERROR(VLOOKUP(D2050,PG!$D$7:$N$1006,11,FALSE),"")</f>
        <v/>
      </c>
      <c r="L2050" s="42">
        <f t="shared" si="64"/>
        <v>0</v>
      </c>
    </row>
    <row r="2051" spans="2:12" ht="35.1" customHeight="1" thickTop="1" thickBot="1">
      <c r="B2051" s="76" t="str">
        <f t="shared" si="63"/>
        <v/>
      </c>
      <c r="C2051" s="35"/>
      <c r="D2051" s="12"/>
      <c r="E2051" s="12"/>
      <c r="F2051" s="82"/>
      <c r="G2051" s="36"/>
      <c r="H2051" s="33"/>
      <c r="I2051" s="12"/>
      <c r="J2051" s="67"/>
      <c r="K2051" s="43" t="str">
        <f>IFERROR(VLOOKUP(D2051,PG!$D$7:$N$1006,11,FALSE),"")</f>
        <v/>
      </c>
      <c r="L2051" s="42">
        <f t="shared" si="64"/>
        <v>0</v>
      </c>
    </row>
    <row r="2052" spans="2:12" ht="35.1" customHeight="1" thickTop="1" thickBot="1">
      <c r="B2052" s="76" t="str">
        <f t="shared" si="63"/>
        <v/>
      </c>
      <c r="C2052" s="35"/>
      <c r="D2052" s="12"/>
      <c r="E2052" s="12"/>
      <c r="F2052" s="82"/>
      <c r="G2052" s="36"/>
      <c r="H2052" s="33"/>
      <c r="I2052" s="12"/>
      <c r="J2052" s="67"/>
      <c r="K2052" s="43" t="str">
        <f>IFERROR(VLOOKUP(D2052,PG!$D$7:$N$1006,11,FALSE),"")</f>
        <v/>
      </c>
      <c r="L2052" s="42">
        <f t="shared" si="64"/>
        <v>0</v>
      </c>
    </row>
    <row r="2053" spans="2:12" ht="35.1" customHeight="1" thickTop="1" thickBot="1">
      <c r="B2053" s="76" t="str">
        <f t="shared" si="63"/>
        <v/>
      </c>
      <c r="C2053" s="35"/>
      <c r="D2053" s="12"/>
      <c r="E2053" s="12"/>
      <c r="F2053" s="82"/>
      <c r="G2053" s="36"/>
      <c r="H2053" s="33"/>
      <c r="I2053" s="12"/>
      <c r="J2053" s="67"/>
      <c r="K2053" s="43" t="str">
        <f>IFERROR(VLOOKUP(D2053,PG!$D$7:$N$1006,11,FALSE),"")</f>
        <v/>
      </c>
      <c r="L2053" s="42">
        <f t="shared" si="64"/>
        <v>0</v>
      </c>
    </row>
    <row r="2054" spans="2:12" ht="35.1" customHeight="1" thickTop="1" thickBot="1">
      <c r="B2054" s="76" t="str">
        <f t="shared" si="63"/>
        <v/>
      </c>
      <c r="C2054" s="35"/>
      <c r="D2054" s="12"/>
      <c r="E2054" s="12"/>
      <c r="F2054" s="82"/>
      <c r="G2054" s="36"/>
      <c r="H2054" s="33"/>
      <c r="I2054" s="12"/>
      <c r="J2054" s="67"/>
      <c r="K2054" s="43" t="str">
        <f>IFERROR(VLOOKUP(D2054,PG!$D$7:$N$1006,11,FALSE),"")</f>
        <v/>
      </c>
      <c r="L2054" s="42">
        <f t="shared" si="64"/>
        <v>0</v>
      </c>
    </row>
    <row r="2055" spans="2:12" ht="35.1" customHeight="1" thickTop="1" thickBot="1">
      <c r="B2055" s="76" t="str">
        <f t="shared" si="63"/>
        <v/>
      </c>
      <c r="C2055" s="35"/>
      <c r="D2055" s="12"/>
      <c r="E2055" s="12"/>
      <c r="F2055" s="82"/>
      <c r="G2055" s="36"/>
      <c r="H2055" s="33"/>
      <c r="I2055" s="12"/>
      <c r="J2055" s="67"/>
      <c r="K2055" s="43" t="str">
        <f>IFERROR(VLOOKUP(D2055,PG!$D$7:$N$1006,11,FALSE),"")</f>
        <v/>
      </c>
      <c r="L2055" s="42">
        <f t="shared" si="64"/>
        <v>0</v>
      </c>
    </row>
    <row r="2056" spans="2:12" ht="35.1" customHeight="1" thickTop="1" thickBot="1">
      <c r="B2056" s="76" t="str">
        <f t="shared" ref="B2056:B2119" si="65">IF(C2056="","",MONTH(C2056))</f>
        <v/>
      </c>
      <c r="C2056" s="35"/>
      <c r="D2056" s="12"/>
      <c r="E2056" s="12"/>
      <c r="F2056" s="82"/>
      <c r="G2056" s="36"/>
      <c r="H2056" s="33"/>
      <c r="I2056" s="12"/>
      <c r="J2056" s="67"/>
      <c r="K2056" s="43" t="str">
        <f>IFERROR(VLOOKUP(D2056,PG!$D$7:$N$1006,11,FALSE),"")</f>
        <v/>
      </c>
      <c r="L2056" s="42">
        <f t="shared" si="64"/>
        <v>0</v>
      </c>
    </row>
    <row r="2057" spans="2:12" ht="35.1" customHeight="1" thickTop="1" thickBot="1">
      <c r="B2057" s="76" t="str">
        <f t="shared" si="65"/>
        <v/>
      </c>
      <c r="C2057" s="35"/>
      <c r="D2057" s="12"/>
      <c r="E2057" s="12"/>
      <c r="F2057" s="82"/>
      <c r="G2057" s="36"/>
      <c r="H2057" s="33"/>
      <c r="I2057" s="12"/>
      <c r="J2057" s="67"/>
      <c r="K2057" s="43" t="str">
        <f>IFERROR(VLOOKUP(D2057,PG!$D$7:$N$1006,11,FALSE),"")</f>
        <v/>
      </c>
      <c r="L2057" s="42">
        <f t="shared" si="64"/>
        <v>0</v>
      </c>
    </row>
    <row r="2058" spans="2:12" ht="35.1" customHeight="1" thickTop="1" thickBot="1">
      <c r="B2058" s="76" t="str">
        <f t="shared" si="65"/>
        <v/>
      </c>
      <c r="C2058" s="35"/>
      <c r="D2058" s="12"/>
      <c r="E2058" s="12"/>
      <c r="F2058" s="82"/>
      <c r="G2058" s="36"/>
      <c r="H2058" s="33"/>
      <c r="I2058" s="12"/>
      <c r="J2058" s="67"/>
      <c r="K2058" s="43" t="str">
        <f>IFERROR(VLOOKUP(D2058,PG!$D$7:$N$1006,11,FALSE),"")</f>
        <v/>
      </c>
      <c r="L2058" s="42">
        <f t="shared" si="64"/>
        <v>0</v>
      </c>
    </row>
    <row r="2059" spans="2:12" ht="35.1" customHeight="1" thickTop="1" thickBot="1">
      <c r="B2059" s="76" t="str">
        <f t="shared" si="65"/>
        <v/>
      </c>
      <c r="C2059" s="35"/>
      <c r="D2059" s="12"/>
      <c r="E2059" s="12"/>
      <c r="F2059" s="82"/>
      <c r="G2059" s="36"/>
      <c r="H2059" s="33"/>
      <c r="I2059" s="12"/>
      <c r="J2059" s="67"/>
      <c r="K2059" s="43" t="str">
        <f>IFERROR(VLOOKUP(D2059,PG!$D$7:$N$1006,11,FALSE),"")</f>
        <v/>
      </c>
      <c r="L2059" s="42">
        <f t="shared" si="64"/>
        <v>0</v>
      </c>
    </row>
    <row r="2060" spans="2:12" ht="35.1" customHeight="1" thickTop="1" thickBot="1">
      <c r="B2060" s="76" t="str">
        <f t="shared" si="65"/>
        <v/>
      </c>
      <c r="C2060" s="35"/>
      <c r="D2060" s="12"/>
      <c r="E2060" s="12"/>
      <c r="F2060" s="82"/>
      <c r="G2060" s="36"/>
      <c r="H2060" s="33"/>
      <c r="I2060" s="12"/>
      <c r="J2060" s="67"/>
      <c r="K2060" s="43" t="str">
        <f>IFERROR(VLOOKUP(D2060,PG!$D$7:$N$1006,11,FALSE),"")</f>
        <v/>
      </c>
      <c r="L2060" s="42">
        <f t="shared" si="64"/>
        <v>0</v>
      </c>
    </row>
    <row r="2061" spans="2:12" ht="35.1" customHeight="1" thickTop="1" thickBot="1">
      <c r="B2061" s="76" t="str">
        <f t="shared" si="65"/>
        <v/>
      </c>
      <c r="C2061" s="35"/>
      <c r="D2061" s="12"/>
      <c r="E2061" s="12"/>
      <c r="F2061" s="82"/>
      <c r="G2061" s="36"/>
      <c r="H2061" s="33"/>
      <c r="I2061" s="12"/>
      <c r="J2061" s="67"/>
      <c r="K2061" s="43" t="str">
        <f>IFERROR(VLOOKUP(D2061,PG!$D$7:$N$1006,11,FALSE),"")</f>
        <v/>
      </c>
      <c r="L2061" s="42">
        <f t="shared" si="64"/>
        <v>0</v>
      </c>
    </row>
    <row r="2062" spans="2:12" ht="35.1" customHeight="1" thickTop="1" thickBot="1">
      <c r="B2062" s="76" t="str">
        <f t="shared" si="65"/>
        <v/>
      </c>
      <c r="C2062" s="35"/>
      <c r="D2062" s="12"/>
      <c r="E2062" s="12"/>
      <c r="F2062" s="82"/>
      <c r="G2062" s="36"/>
      <c r="H2062" s="33"/>
      <c r="I2062" s="12"/>
      <c r="J2062" s="67"/>
      <c r="K2062" s="43" t="str">
        <f>IFERROR(VLOOKUP(D2062,PG!$D$7:$N$1006,11,FALSE),"")</f>
        <v/>
      </c>
      <c r="L2062" s="42">
        <f t="shared" si="64"/>
        <v>0</v>
      </c>
    </row>
    <row r="2063" spans="2:12" ht="35.1" customHeight="1" thickTop="1" thickBot="1">
      <c r="B2063" s="76" t="str">
        <f t="shared" si="65"/>
        <v/>
      </c>
      <c r="C2063" s="35"/>
      <c r="D2063" s="12"/>
      <c r="E2063" s="12"/>
      <c r="F2063" s="82"/>
      <c r="G2063" s="36"/>
      <c r="H2063" s="33"/>
      <c r="I2063" s="12"/>
      <c r="J2063" s="67"/>
      <c r="K2063" s="43" t="str">
        <f>IFERROR(VLOOKUP(D2063,PG!$D$7:$N$1006,11,FALSE),"")</f>
        <v/>
      </c>
      <c r="L2063" s="42">
        <f t="shared" si="64"/>
        <v>0</v>
      </c>
    </row>
    <row r="2064" spans="2:12" ht="35.1" customHeight="1" thickTop="1" thickBot="1">
      <c r="B2064" s="76" t="str">
        <f t="shared" si="65"/>
        <v/>
      </c>
      <c r="C2064" s="35"/>
      <c r="D2064" s="12"/>
      <c r="E2064" s="12"/>
      <c r="F2064" s="82"/>
      <c r="G2064" s="36"/>
      <c r="H2064" s="33"/>
      <c r="I2064" s="12"/>
      <c r="J2064" s="67"/>
      <c r="K2064" s="43" t="str">
        <f>IFERROR(VLOOKUP(D2064,PG!$D$7:$N$1006,11,FALSE),"")</f>
        <v/>
      </c>
      <c r="L2064" s="42">
        <f t="shared" si="64"/>
        <v>0</v>
      </c>
    </row>
    <row r="2065" spans="2:12" ht="35.1" customHeight="1" thickTop="1" thickBot="1">
      <c r="B2065" s="76" t="str">
        <f t="shared" si="65"/>
        <v/>
      </c>
      <c r="C2065" s="35"/>
      <c r="D2065" s="12"/>
      <c r="E2065" s="12"/>
      <c r="F2065" s="82"/>
      <c r="G2065" s="36"/>
      <c r="H2065" s="33"/>
      <c r="I2065" s="12"/>
      <c r="J2065" s="67"/>
      <c r="K2065" s="43" t="str">
        <f>IFERROR(VLOOKUP(D2065,PG!$D$7:$N$1006,11,FALSE),"")</f>
        <v/>
      </c>
      <c r="L2065" s="42">
        <f t="shared" si="64"/>
        <v>0</v>
      </c>
    </row>
    <row r="2066" spans="2:12" ht="35.1" customHeight="1" thickTop="1" thickBot="1">
      <c r="B2066" s="76" t="str">
        <f t="shared" si="65"/>
        <v/>
      </c>
      <c r="C2066" s="35"/>
      <c r="D2066" s="12"/>
      <c r="E2066" s="12"/>
      <c r="F2066" s="82"/>
      <c r="G2066" s="36"/>
      <c r="H2066" s="33"/>
      <c r="I2066" s="12"/>
      <c r="J2066" s="67"/>
      <c r="K2066" s="43" t="str">
        <f>IFERROR(VLOOKUP(D2066,PG!$D$7:$N$1006,11,FALSE),"")</f>
        <v/>
      </c>
      <c r="L2066" s="42">
        <f t="shared" ref="L2066:L2129" si="66">IFERROR(G2066*H2066,0)</f>
        <v>0</v>
      </c>
    </row>
    <row r="2067" spans="2:12" ht="35.1" customHeight="1" thickTop="1" thickBot="1">
      <c r="B2067" s="76" t="str">
        <f t="shared" si="65"/>
        <v/>
      </c>
      <c r="C2067" s="35"/>
      <c r="D2067" s="12"/>
      <c r="E2067" s="12"/>
      <c r="F2067" s="82"/>
      <c r="G2067" s="36"/>
      <c r="H2067" s="33"/>
      <c r="I2067" s="12"/>
      <c r="J2067" s="67"/>
      <c r="K2067" s="43" t="str">
        <f>IFERROR(VLOOKUP(D2067,PG!$D$7:$N$1006,11,FALSE),"")</f>
        <v/>
      </c>
      <c r="L2067" s="42">
        <f t="shared" si="66"/>
        <v>0</v>
      </c>
    </row>
    <row r="2068" spans="2:12" ht="35.1" customHeight="1" thickTop="1" thickBot="1">
      <c r="B2068" s="76" t="str">
        <f t="shared" si="65"/>
        <v/>
      </c>
      <c r="C2068" s="35"/>
      <c r="D2068" s="12"/>
      <c r="E2068" s="12"/>
      <c r="F2068" s="82"/>
      <c r="G2068" s="36"/>
      <c r="H2068" s="33"/>
      <c r="I2068" s="12"/>
      <c r="J2068" s="67"/>
      <c r="K2068" s="43" t="str">
        <f>IFERROR(VLOOKUP(D2068,PG!$D$7:$N$1006,11,FALSE),"")</f>
        <v/>
      </c>
      <c r="L2068" s="42">
        <f t="shared" si="66"/>
        <v>0</v>
      </c>
    </row>
    <row r="2069" spans="2:12" ht="35.1" customHeight="1" thickTop="1" thickBot="1">
      <c r="B2069" s="76" t="str">
        <f t="shared" si="65"/>
        <v/>
      </c>
      <c r="C2069" s="35"/>
      <c r="D2069" s="12"/>
      <c r="E2069" s="12"/>
      <c r="F2069" s="82"/>
      <c r="G2069" s="36"/>
      <c r="H2069" s="33"/>
      <c r="I2069" s="12"/>
      <c r="J2069" s="67"/>
      <c r="K2069" s="43" t="str">
        <f>IFERROR(VLOOKUP(D2069,PG!$D$7:$N$1006,11,FALSE),"")</f>
        <v/>
      </c>
      <c r="L2069" s="42">
        <f t="shared" si="66"/>
        <v>0</v>
      </c>
    </row>
    <row r="2070" spans="2:12" ht="35.1" customHeight="1" thickTop="1" thickBot="1">
      <c r="B2070" s="76" t="str">
        <f t="shared" si="65"/>
        <v/>
      </c>
      <c r="C2070" s="35"/>
      <c r="D2070" s="12"/>
      <c r="E2070" s="12"/>
      <c r="F2070" s="82"/>
      <c r="G2070" s="36"/>
      <c r="H2070" s="33"/>
      <c r="I2070" s="12"/>
      <c r="J2070" s="67"/>
      <c r="K2070" s="43" t="str">
        <f>IFERROR(VLOOKUP(D2070,PG!$D$7:$N$1006,11,FALSE),"")</f>
        <v/>
      </c>
      <c r="L2070" s="42">
        <f t="shared" si="66"/>
        <v>0</v>
      </c>
    </row>
    <row r="2071" spans="2:12" ht="35.1" customHeight="1" thickTop="1" thickBot="1">
      <c r="B2071" s="76" t="str">
        <f t="shared" si="65"/>
        <v/>
      </c>
      <c r="C2071" s="35"/>
      <c r="D2071" s="12"/>
      <c r="E2071" s="12"/>
      <c r="F2071" s="82"/>
      <c r="G2071" s="36"/>
      <c r="H2071" s="33"/>
      <c r="I2071" s="12"/>
      <c r="J2071" s="67"/>
      <c r="K2071" s="43" t="str">
        <f>IFERROR(VLOOKUP(D2071,PG!$D$7:$N$1006,11,FALSE),"")</f>
        <v/>
      </c>
      <c r="L2071" s="42">
        <f t="shared" si="66"/>
        <v>0</v>
      </c>
    </row>
    <row r="2072" spans="2:12" ht="35.1" customHeight="1" thickTop="1" thickBot="1">
      <c r="B2072" s="76" t="str">
        <f t="shared" si="65"/>
        <v/>
      </c>
      <c r="C2072" s="35"/>
      <c r="D2072" s="12"/>
      <c r="E2072" s="12"/>
      <c r="F2072" s="82"/>
      <c r="G2072" s="36"/>
      <c r="H2072" s="33"/>
      <c r="I2072" s="12"/>
      <c r="J2072" s="67"/>
      <c r="K2072" s="43" t="str">
        <f>IFERROR(VLOOKUP(D2072,PG!$D$7:$N$1006,11,FALSE),"")</f>
        <v/>
      </c>
      <c r="L2072" s="42">
        <f t="shared" si="66"/>
        <v>0</v>
      </c>
    </row>
    <row r="2073" spans="2:12" ht="35.1" customHeight="1" thickTop="1" thickBot="1">
      <c r="B2073" s="76" t="str">
        <f t="shared" si="65"/>
        <v/>
      </c>
      <c r="C2073" s="35"/>
      <c r="D2073" s="12"/>
      <c r="E2073" s="12"/>
      <c r="F2073" s="82"/>
      <c r="G2073" s="36"/>
      <c r="H2073" s="33"/>
      <c r="I2073" s="12"/>
      <c r="J2073" s="67"/>
      <c r="K2073" s="43" t="str">
        <f>IFERROR(VLOOKUP(D2073,PG!$D$7:$N$1006,11,FALSE),"")</f>
        <v/>
      </c>
      <c r="L2073" s="42">
        <f t="shared" si="66"/>
        <v>0</v>
      </c>
    </row>
    <row r="2074" spans="2:12" ht="35.1" customHeight="1" thickTop="1" thickBot="1">
      <c r="B2074" s="76" t="str">
        <f t="shared" si="65"/>
        <v/>
      </c>
      <c r="C2074" s="35"/>
      <c r="D2074" s="12"/>
      <c r="E2074" s="12"/>
      <c r="F2074" s="82"/>
      <c r="G2074" s="36"/>
      <c r="H2074" s="33"/>
      <c r="I2074" s="12"/>
      <c r="J2074" s="67"/>
      <c r="K2074" s="43" t="str">
        <f>IFERROR(VLOOKUP(D2074,PG!$D$7:$N$1006,11,FALSE),"")</f>
        <v/>
      </c>
      <c r="L2074" s="42">
        <f t="shared" si="66"/>
        <v>0</v>
      </c>
    </row>
    <row r="2075" spans="2:12" ht="35.1" customHeight="1" thickTop="1" thickBot="1">
      <c r="B2075" s="76" t="str">
        <f t="shared" si="65"/>
        <v/>
      </c>
      <c r="C2075" s="35"/>
      <c r="D2075" s="12"/>
      <c r="E2075" s="12"/>
      <c r="F2075" s="82"/>
      <c r="G2075" s="36"/>
      <c r="H2075" s="33"/>
      <c r="I2075" s="12"/>
      <c r="J2075" s="67"/>
      <c r="K2075" s="43" t="str">
        <f>IFERROR(VLOOKUP(D2075,PG!$D$7:$N$1006,11,FALSE),"")</f>
        <v/>
      </c>
      <c r="L2075" s="42">
        <f t="shared" si="66"/>
        <v>0</v>
      </c>
    </row>
    <row r="2076" spans="2:12" ht="35.1" customHeight="1" thickTop="1" thickBot="1">
      <c r="B2076" s="76" t="str">
        <f t="shared" si="65"/>
        <v/>
      </c>
      <c r="C2076" s="35"/>
      <c r="D2076" s="12"/>
      <c r="E2076" s="12"/>
      <c r="F2076" s="82"/>
      <c r="G2076" s="36"/>
      <c r="H2076" s="33"/>
      <c r="I2076" s="12"/>
      <c r="J2076" s="67"/>
      <c r="K2076" s="43" t="str">
        <f>IFERROR(VLOOKUP(D2076,PG!$D$7:$N$1006,11,FALSE),"")</f>
        <v/>
      </c>
      <c r="L2076" s="42">
        <f t="shared" si="66"/>
        <v>0</v>
      </c>
    </row>
    <row r="2077" spans="2:12" ht="35.1" customHeight="1" thickTop="1" thickBot="1">
      <c r="B2077" s="76" t="str">
        <f t="shared" si="65"/>
        <v/>
      </c>
      <c r="C2077" s="35"/>
      <c r="D2077" s="12"/>
      <c r="E2077" s="12"/>
      <c r="F2077" s="82"/>
      <c r="G2077" s="36"/>
      <c r="H2077" s="33"/>
      <c r="I2077" s="12"/>
      <c r="J2077" s="67"/>
      <c r="K2077" s="43" t="str">
        <f>IFERROR(VLOOKUP(D2077,PG!$D$7:$N$1006,11,FALSE),"")</f>
        <v/>
      </c>
      <c r="L2077" s="42">
        <f t="shared" si="66"/>
        <v>0</v>
      </c>
    </row>
    <row r="2078" spans="2:12" ht="35.1" customHeight="1" thickTop="1" thickBot="1">
      <c r="B2078" s="76" t="str">
        <f t="shared" si="65"/>
        <v/>
      </c>
      <c r="C2078" s="35"/>
      <c r="D2078" s="12"/>
      <c r="E2078" s="12"/>
      <c r="F2078" s="82"/>
      <c r="G2078" s="36"/>
      <c r="H2078" s="33"/>
      <c r="I2078" s="12"/>
      <c r="J2078" s="67"/>
      <c r="K2078" s="43" t="str">
        <f>IFERROR(VLOOKUP(D2078,PG!$D$7:$N$1006,11,FALSE),"")</f>
        <v/>
      </c>
      <c r="L2078" s="42">
        <f t="shared" si="66"/>
        <v>0</v>
      </c>
    </row>
    <row r="2079" spans="2:12" ht="35.1" customHeight="1" thickTop="1" thickBot="1">
      <c r="B2079" s="76" t="str">
        <f t="shared" si="65"/>
        <v/>
      </c>
      <c r="C2079" s="35"/>
      <c r="D2079" s="12"/>
      <c r="E2079" s="12"/>
      <c r="F2079" s="82"/>
      <c r="G2079" s="36"/>
      <c r="H2079" s="33"/>
      <c r="I2079" s="12"/>
      <c r="J2079" s="67"/>
      <c r="K2079" s="43" t="str">
        <f>IFERROR(VLOOKUP(D2079,PG!$D$7:$N$1006,11,FALSE),"")</f>
        <v/>
      </c>
      <c r="L2079" s="42">
        <f t="shared" si="66"/>
        <v>0</v>
      </c>
    </row>
    <row r="2080" spans="2:12" ht="35.1" customHeight="1" thickTop="1" thickBot="1">
      <c r="B2080" s="76" t="str">
        <f t="shared" si="65"/>
        <v/>
      </c>
      <c r="C2080" s="35"/>
      <c r="D2080" s="12"/>
      <c r="E2080" s="12"/>
      <c r="F2080" s="82"/>
      <c r="G2080" s="36"/>
      <c r="H2080" s="33"/>
      <c r="I2080" s="12"/>
      <c r="J2080" s="67"/>
      <c r="K2080" s="43" t="str">
        <f>IFERROR(VLOOKUP(D2080,PG!$D$7:$N$1006,11,FALSE),"")</f>
        <v/>
      </c>
      <c r="L2080" s="42">
        <f t="shared" si="66"/>
        <v>0</v>
      </c>
    </row>
    <row r="2081" spans="2:12" ht="35.1" customHeight="1" thickTop="1" thickBot="1">
      <c r="B2081" s="76" t="str">
        <f t="shared" si="65"/>
        <v/>
      </c>
      <c r="C2081" s="35"/>
      <c r="D2081" s="12"/>
      <c r="E2081" s="12"/>
      <c r="F2081" s="82"/>
      <c r="G2081" s="36"/>
      <c r="H2081" s="33"/>
      <c r="I2081" s="12"/>
      <c r="J2081" s="67"/>
      <c r="K2081" s="43" t="str">
        <f>IFERROR(VLOOKUP(D2081,PG!$D$7:$N$1006,11,FALSE),"")</f>
        <v/>
      </c>
      <c r="L2081" s="42">
        <f t="shared" si="66"/>
        <v>0</v>
      </c>
    </row>
    <row r="2082" spans="2:12" ht="35.1" customHeight="1" thickTop="1" thickBot="1">
      <c r="B2082" s="76" t="str">
        <f t="shared" si="65"/>
        <v/>
      </c>
      <c r="C2082" s="35"/>
      <c r="D2082" s="12"/>
      <c r="E2082" s="12"/>
      <c r="F2082" s="82"/>
      <c r="G2082" s="36"/>
      <c r="H2082" s="33"/>
      <c r="I2082" s="12"/>
      <c r="J2082" s="67"/>
      <c r="K2082" s="43" t="str">
        <f>IFERROR(VLOOKUP(D2082,PG!$D$7:$N$1006,11,FALSE),"")</f>
        <v/>
      </c>
      <c r="L2082" s="42">
        <f t="shared" si="66"/>
        <v>0</v>
      </c>
    </row>
    <row r="2083" spans="2:12" ht="35.1" customHeight="1" thickTop="1" thickBot="1">
      <c r="B2083" s="76" t="str">
        <f t="shared" si="65"/>
        <v/>
      </c>
      <c r="C2083" s="35"/>
      <c r="D2083" s="12"/>
      <c r="E2083" s="12"/>
      <c r="F2083" s="82"/>
      <c r="G2083" s="36"/>
      <c r="H2083" s="33"/>
      <c r="I2083" s="12"/>
      <c r="J2083" s="67"/>
      <c r="K2083" s="43" t="str">
        <f>IFERROR(VLOOKUP(D2083,PG!$D$7:$N$1006,11,FALSE),"")</f>
        <v/>
      </c>
      <c r="L2083" s="42">
        <f t="shared" si="66"/>
        <v>0</v>
      </c>
    </row>
    <row r="2084" spans="2:12" ht="35.1" customHeight="1" thickTop="1" thickBot="1">
      <c r="B2084" s="76" t="str">
        <f t="shared" si="65"/>
        <v/>
      </c>
      <c r="C2084" s="35"/>
      <c r="D2084" s="12"/>
      <c r="E2084" s="12"/>
      <c r="F2084" s="82"/>
      <c r="G2084" s="36"/>
      <c r="H2084" s="33"/>
      <c r="I2084" s="12"/>
      <c r="J2084" s="67"/>
      <c r="K2084" s="43" t="str">
        <f>IFERROR(VLOOKUP(D2084,PG!$D$7:$N$1006,11,FALSE),"")</f>
        <v/>
      </c>
      <c r="L2084" s="42">
        <f t="shared" si="66"/>
        <v>0</v>
      </c>
    </row>
    <row r="2085" spans="2:12" ht="35.1" customHeight="1" thickTop="1" thickBot="1">
      <c r="B2085" s="76" t="str">
        <f t="shared" si="65"/>
        <v/>
      </c>
      <c r="C2085" s="35"/>
      <c r="D2085" s="12"/>
      <c r="E2085" s="12"/>
      <c r="F2085" s="82"/>
      <c r="G2085" s="36"/>
      <c r="H2085" s="33"/>
      <c r="I2085" s="12"/>
      <c r="J2085" s="67"/>
      <c r="K2085" s="43" t="str">
        <f>IFERROR(VLOOKUP(D2085,PG!$D$7:$N$1006,11,FALSE),"")</f>
        <v/>
      </c>
      <c r="L2085" s="42">
        <f t="shared" si="66"/>
        <v>0</v>
      </c>
    </row>
    <row r="2086" spans="2:12" ht="35.1" customHeight="1" thickTop="1" thickBot="1">
      <c r="B2086" s="76" t="str">
        <f t="shared" si="65"/>
        <v/>
      </c>
      <c r="C2086" s="35"/>
      <c r="D2086" s="12"/>
      <c r="E2086" s="12"/>
      <c r="F2086" s="82"/>
      <c r="G2086" s="36"/>
      <c r="H2086" s="33"/>
      <c r="I2086" s="12"/>
      <c r="J2086" s="67"/>
      <c r="K2086" s="43" t="str">
        <f>IFERROR(VLOOKUP(D2086,PG!$D$7:$N$1006,11,FALSE),"")</f>
        <v/>
      </c>
      <c r="L2086" s="42">
        <f t="shared" si="66"/>
        <v>0</v>
      </c>
    </row>
    <row r="2087" spans="2:12" ht="35.1" customHeight="1" thickTop="1" thickBot="1">
      <c r="B2087" s="76" t="str">
        <f t="shared" si="65"/>
        <v/>
      </c>
      <c r="C2087" s="35"/>
      <c r="D2087" s="12"/>
      <c r="E2087" s="12"/>
      <c r="F2087" s="82"/>
      <c r="G2087" s="36"/>
      <c r="H2087" s="33"/>
      <c r="I2087" s="12"/>
      <c r="J2087" s="67"/>
      <c r="K2087" s="43" t="str">
        <f>IFERROR(VLOOKUP(D2087,PG!$D$7:$N$1006,11,FALSE),"")</f>
        <v/>
      </c>
      <c r="L2087" s="42">
        <f t="shared" si="66"/>
        <v>0</v>
      </c>
    </row>
    <row r="2088" spans="2:12" ht="35.1" customHeight="1" thickTop="1" thickBot="1">
      <c r="B2088" s="76" t="str">
        <f t="shared" si="65"/>
        <v/>
      </c>
      <c r="C2088" s="35"/>
      <c r="D2088" s="12"/>
      <c r="E2088" s="12"/>
      <c r="F2088" s="82"/>
      <c r="G2088" s="36"/>
      <c r="H2088" s="33"/>
      <c r="I2088" s="12"/>
      <c r="J2088" s="67"/>
      <c r="K2088" s="43" t="str">
        <f>IFERROR(VLOOKUP(D2088,PG!$D$7:$N$1006,11,FALSE),"")</f>
        <v/>
      </c>
      <c r="L2088" s="42">
        <f t="shared" si="66"/>
        <v>0</v>
      </c>
    </row>
    <row r="2089" spans="2:12" ht="35.1" customHeight="1" thickTop="1" thickBot="1">
      <c r="B2089" s="76" t="str">
        <f t="shared" si="65"/>
        <v/>
      </c>
      <c r="C2089" s="35"/>
      <c r="D2089" s="12"/>
      <c r="E2089" s="12"/>
      <c r="F2089" s="82"/>
      <c r="G2089" s="36"/>
      <c r="H2089" s="33"/>
      <c r="I2089" s="12"/>
      <c r="J2089" s="67"/>
      <c r="K2089" s="43" t="str">
        <f>IFERROR(VLOOKUP(D2089,PG!$D$7:$N$1006,11,FALSE),"")</f>
        <v/>
      </c>
      <c r="L2089" s="42">
        <f t="shared" si="66"/>
        <v>0</v>
      </c>
    </row>
    <row r="2090" spans="2:12" ht="35.1" customHeight="1" thickTop="1" thickBot="1">
      <c r="B2090" s="76" t="str">
        <f t="shared" si="65"/>
        <v/>
      </c>
      <c r="C2090" s="35"/>
      <c r="D2090" s="12"/>
      <c r="E2090" s="12"/>
      <c r="F2090" s="82"/>
      <c r="G2090" s="36"/>
      <c r="H2090" s="33"/>
      <c r="I2090" s="12"/>
      <c r="J2090" s="67"/>
      <c r="K2090" s="43" t="str">
        <f>IFERROR(VLOOKUP(D2090,PG!$D$7:$N$1006,11,FALSE),"")</f>
        <v/>
      </c>
      <c r="L2090" s="42">
        <f t="shared" si="66"/>
        <v>0</v>
      </c>
    </row>
    <row r="2091" spans="2:12" ht="35.1" customHeight="1" thickTop="1" thickBot="1">
      <c r="B2091" s="76" t="str">
        <f t="shared" si="65"/>
        <v/>
      </c>
      <c r="C2091" s="35"/>
      <c r="D2091" s="12"/>
      <c r="E2091" s="12"/>
      <c r="F2091" s="82"/>
      <c r="G2091" s="36"/>
      <c r="H2091" s="33"/>
      <c r="I2091" s="12"/>
      <c r="J2091" s="67"/>
      <c r="K2091" s="43" t="str">
        <f>IFERROR(VLOOKUP(D2091,PG!$D$7:$N$1006,11,FALSE),"")</f>
        <v/>
      </c>
      <c r="L2091" s="42">
        <f t="shared" si="66"/>
        <v>0</v>
      </c>
    </row>
    <row r="2092" spans="2:12" ht="35.1" customHeight="1" thickTop="1" thickBot="1">
      <c r="B2092" s="76" t="str">
        <f t="shared" si="65"/>
        <v/>
      </c>
      <c r="C2092" s="35"/>
      <c r="D2092" s="12"/>
      <c r="E2092" s="12"/>
      <c r="F2092" s="82"/>
      <c r="G2092" s="36"/>
      <c r="H2092" s="33"/>
      <c r="I2092" s="12"/>
      <c r="J2092" s="67"/>
      <c r="K2092" s="43" t="str">
        <f>IFERROR(VLOOKUP(D2092,PG!$D$7:$N$1006,11,FALSE),"")</f>
        <v/>
      </c>
      <c r="L2092" s="42">
        <f t="shared" si="66"/>
        <v>0</v>
      </c>
    </row>
    <row r="2093" spans="2:12" ht="35.1" customHeight="1" thickTop="1" thickBot="1">
      <c r="B2093" s="76" t="str">
        <f t="shared" si="65"/>
        <v/>
      </c>
      <c r="C2093" s="35"/>
      <c r="D2093" s="12"/>
      <c r="E2093" s="12"/>
      <c r="F2093" s="82"/>
      <c r="G2093" s="36"/>
      <c r="H2093" s="33"/>
      <c r="I2093" s="12"/>
      <c r="J2093" s="67"/>
      <c r="K2093" s="43" t="str">
        <f>IFERROR(VLOOKUP(D2093,PG!$D$7:$N$1006,11,FALSE),"")</f>
        <v/>
      </c>
      <c r="L2093" s="42">
        <f t="shared" si="66"/>
        <v>0</v>
      </c>
    </row>
    <row r="2094" spans="2:12" ht="35.1" customHeight="1" thickTop="1" thickBot="1">
      <c r="B2094" s="76" t="str">
        <f t="shared" si="65"/>
        <v/>
      </c>
      <c r="C2094" s="35"/>
      <c r="D2094" s="12"/>
      <c r="E2094" s="12"/>
      <c r="F2094" s="82"/>
      <c r="G2094" s="36"/>
      <c r="H2094" s="33"/>
      <c r="I2094" s="12"/>
      <c r="J2094" s="67"/>
      <c r="K2094" s="43" t="str">
        <f>IFERROR(VLOOKUP(D2094,PG!$D$7:$N$1006,11,FALSE),"")</f>
        <v/>
      </c>
      <c r="L2094" s="42">
        <f t="shared" si="66"/>
        <v>0</v>
      </c>
    </row>
    <row r="2095" spans="2:12" ht="35.1" customHeight="1" thickTop="1" thickBot="1">
      <c r="B2095" s="76" t="str">
        <f t="shared" si="65"/>
        <v/>
      </c>
      <c r="C2095" s="35"/>
      <c r="D2095" s="12"/>
      <c r="E2095" s="12"/>
      <c r="F2095" s="82"/>
      <c r="G2095" s="36"/>
      <c r="H2095" s="33"/>
      <c r="I2095" s="12"/>
      <c r="J2095" s="67"/>
      <c r="K2095" s="43" t="str">
        <f>IFERROR(VLOOKUP(D2095,PG!$D$7:$N$1006,11,FALSE),"")</f>
        <v/>
      </c>
      <c r="L2095" s="42">
        <f t="shared" si="66"/>
        <v>0</v>
      </c>
    </row>
    <row r="2096" spans="2:12" ht="35.1" customHeight="1" thickTop="1" thickBot="1">
      <c r="B2096" s="76" t="str">
        <f t="shared" si="65"/>
        <v/>
      </c>
      <c r="C2096" s="35"/>
      <c r="D2096" s="12"/>
      <c r="E2096" s="12"/>
      <c r="F2096" s="82"/>
      <c r="G2096" s="36"/>
      <c r="H2096" s="33"/>
      <c r="I2096" s="12"/>
      <c r="J2096" s="67"/>
      <c r="K2096" s="43" t="str">
        <f>IFERROR(VLOOKUP(D2096,PG!$D$7:$N$1006,11,FALSE),"")</f>
        <v/>
      </c>
      <c r="L2096" s="42">
        <f t="shared" si="66"/>
        <v>0</v>
      </c>
    </row>
    <row r="2097" spans="2:12" ht="35.1" customHeight="1" thickTop="1" thickBot="1">
      <c r="B2097" s="76" t="str">
        <f t="shared" si="65"/>
        <v/>
      </c>
      <c r="C2097" s="35"/>
      <c r="D2097" s="12"/>
      <c r="E2097" s="12"/>
      <c r="F2097" s="82"/>
      <c r="G2097" s="36"/>
      <c r="H2097" s="33"/>
      <c r="I2097" s="12"/>
      <c r="J2097" s="67"/>
      <c r="K2097" s="43" t="str">
        <f>IFERROR(VLOOKUP(D2097,PG!$D$7:$N$1006,11,FALSE),"")</f>
        <v/>
      </c>
      <c r="L2097" s="42">
        <f t="shared" si="66"/>
        <v>0</v>
      </c>
    </row>
    <row r="2098" spans="2:12" ht="35.1" customHeight="1" thickTop="1" thickBot="1">
      <c r="B2098" s="76" t="str">
        <f t="shared" si="65"/>
        <v/>
      </c>
      <c r="C2098" s="35"/>
      <c r="D2098" s="12"/>
      <c r="E2098" s="12"/>
      <c r="F2098" s="82"/>
      <c r="G2098" s="36"/>
      <c r="H2098" s="33"/>
      <c r="I2098" s="12"/>
      <c r="J2098" s="67"/>
      <c r="K2098" s="43" t="str">
        <f>IFERROR(VLOOKUP(D2098,PG!$D$7:$N$1006,11,FALSE),"")</f>
        <v/>
      </c>
      <c r="L2098" s="42">
        <f t="shared" si="66"/>
        <v>0</v>
      </c>
    </row>
    <row r="2099" spans="2:12" ht="35.1" customHeight="1" thickTop="1" thickBot="1">
      <c r="B2099" s="76" t="str">
        <f t="shared" si="65"/>
        <v/>
      </c>
      <c r="C2099" s="35"/>
      <c r="D2099" s="12"/>
      <c r="E2099" s="12"/>
      <c r="F2099" s="82"/>
      <c r="G2099" s="36"/>
      <c r="H2099" s="33"/>
      <c r="I2099" s="12"/>
      <c r="J2099" s="67"/>
      <c r="K2099" s="43" t="str">
        <f>IFERROR(VLOOKUP(D2099,PG!$D$7:$N$1006,11,FALSE),"")</f>
        <v/>
      </c>
      <c r="L2099" s="42">
        <f t="shared" si="66"/>
        <v>0</v>
      </c>
    </row>
    <row r="2100" spans="2:12" ht="35.1" customHeight="1" thickTop="1" thickBot="1">
      <c r="B2100" s="76" t="str">
        <f t="shared" si="65"/>
        <v/>
      </c>
      <c r="C2100" s="35"/>
      <c r="D2100" s="12"/>
      <c r="E2100" s="12"/>
      <c r="F2100" s="82"/>
      <c r="G2100" s="36"/>
      <c r="H2100" s="33"/>
      <c r="I2100" s="12"/>
      <c r="J2100" s="67"/>
      <c r="K2100" s="43" t="str">
        <f>IFERROR(VLOOKUP(D2100,PG!$D$7:$N$1006,11,FALSE),"")</f>
        <v/>
      </c>
      <c r="L2100" s="42">
        <f t="shared" si="66"/>
        <v>0</v>
      </c>
    </row>
    <row r="2101" spans="2:12" ht="35.1" customHeight="1" thickTop="1" thickBot="1">
      <c r="B2101" s="76" t="str">
        <f t="shared" si="65"/>
        <v/>
      </c>
      <c r="C2101" s="35"/>
      <c r="D2101" s="12"/>
      <c r="E2101" s="12"/>
      <c r="F2101" s="82"/>
      <c r="G2101" s="36"/>
      <c r="H2101" s="33"/>
      <c r="I2101" s="12"/>
      <c r="J2101" s="67"/>
      <c r="K2101" s="43" t="str">
        <f>IFERROR(VLOOKUP(D2101,PG!$D$7:$N$1006,11,FALSE),"")</f>
        <v/>
      </c>
      <c r="L2101" s="42">
        <f t="shared" si="66"/>
        <v>0</v>
      </c>
    </row>
    <row r="2102" spans="2:12" ht="35.1" customHeight="1" thickTop="1" thickBot="1">
      <c r="B2102" s="76" t="str">
        <f t="shared" si="65"/>
        <v/>
      </c>
      <c r="C2102" s="35"/>
      <c r="D2102" s="12"/>
      <c r="E2102" s="12"/>
      <c r="F2102" s="82"/>
      <c r="G2102" s="36"/>
      <c r="H2102" s="33"/>
      <c r="I2102" s="12"/>
      <c r="J2102" s="67"/>
      <c r="K2102" s="43" t="str">
        <f>IFERROR(VLOOKUP(D2102,PG!$D$7:$N$1006,11,FALSE),"")</f>
        <v/>
      </c>
      <c r="L2102" s="42">
        <f t="shared" si="66"/>
        <v>0</v>
      </c>
    </row>
    <row r="2103" spans="2:12" ht="35.1" customHeight="1" thickTop="1" thickBot="1">
      <c r="B2103" s="76" t="str">
        <f t="shared" si="65"/>
        <v/>
      </c>
      <c r="C2103" s="35"/>
      <c r="D2103" s="12"/>
      <c r="E2103" s="12"/>
      <c r="F2103" s="82"/>
      <c r="G2103" s="36"/>
      <c r="H2103" s="33"/>
      <c r="I2103" s="12"/>
      <c r="J2103" s="67"/>
      <c r="K2103" s="43" t="str">
        <f>IFERROR(VLOOKUP(D2103,PG!$D$7:$N$1006,11,FALSE),"")</f>
        <v/>
      </c>
      <c r="L2103" s="42">
        <f t="shared" si="66"/>
        <v>0</v>
      </c>
    </row>
    <row r="2104" spans="2:12" ht="35.1" customHeight="1" thickTop="1" thickBot="1">
      <c r="B2104" s="76" t="str">
        <f t="shared" si="65"/>
        <v/>
      </c>
      <c r="C2104" s="35"/>
      <c r="D2104" s="12"/>
      <c r="E2104" s="12"/>
      <c r="F2104" s="82"/>
      <c r="G2104" s="36"/>
      <c r="H2104" s="33"/>
      <c r="I2104" s="12"/>
      <c r="J2104" s="67"/>
      <c r="K2104" s="43" t="str">
        <f>IFERROR(VLOOKUP(D2104,PG!$D$7:$N$1006,11,FALSE),"")</f>
        <v/>
      </c>
      <c r="L2104" s="42">
        <f t="shared" si="66"/>
        <v>0</v>
      </c>
    </row>
    <row r="2105" spans="2:12" ht="35.1" customHeight="1" thickTop="1" thickBot="1">
      <c r="B2105" s="76" t="str">
        <f t="shared" si="65"/>
        <v/>
      </c>
      <c r="C2105" s="35"/>
      <c r="D2105" s="12"/>
      <c r="E2105" s="12"/>
      <c r="F2105" s="82"/>
      <c r="G2105" s="36"/>
      <c r="H2105" s="33"/>
      <c r="I2105" s="12"/>
      <c r="J2105" s="67"/>
      <c r="K2105" s="43" t="str">
        <f>IFERROR(VLOOKUP(D2105,PG!$D$7:$N$1006,11,FALSE),"")</f>
        <v/>
      </c>
      <c r="L2105" s="42">
        <f t="shared" si="66"/>
        <v>0</v>
      </c>
    </row>
    <row r="2106" spans="2:12" ht="35.1" customHeight="1" thickTop="1" thickBot="1">
      <c r="B2106" s="76" t="str">
        <f t="shared" si="65"/>
        <v/>
      </c>
      <c r="C2106" s="35"/>
      <c r="D2106" s="12"/>
      <c r="E2106" s="12"/>
      <c r="F2106" s="82"/>
      <c r="G2106" s="36"/>
      <c r="H2106" s="33"/>
      <c r="I2106" s="12"/>
      <c r="J2106" s="67"/>
      <c r="K2106" s="43" t="str">
        <f>IFERROR(VLOOKUP(D2106,PG!$D$7:$N$1006,11,FALSE),"")</f>
        <v/>
      </c>
      <c r="L2106" s="42">
        <f t="shared" si="66"/>
        <v>0</v>
      </c>
    </row>
    <row r="2107" spans="2:12" ht="35.1" customHeight="1" thickTop="1" thickBot="1">
      <c r="B2107" s="76" t="str">
        <f t="shared" si="65"/>
        <v/>
      </c>
      <c r="C2107" s="35"/>
      <c r="D2107" s="12"/>
      <c r="E2107" s="12"/>
      <c r="F2107" s="82"/>
      <c r="G2107" s="36"/>
      <c r="H2107" s="33"/>
      <c r="I2107" s="12"/>
      <c r="J2107" s="67"/>
      <c r="K2107" s="43" t="str">
        <f>IFERROR(VLOOKUP(D2107,PG!$D$7:$N$1006,11,FALSE),"")</f>
        <v/>
      </c>
      <c r="L2107" s="42">
        <f t="shared" si="66"/>
        <v>0</v>
      </c>
    </row>
    <row r="2108" spans="2:12" ht="35.1" customHeight="1" thickTop="1" thickBot="1">
      <c r="B2108" s="76" t="str">
        <f t="shared" si="65"/>
        <v/>
      </c>
      <c r="C2108" s="35"/>
      <c r="D2108" s="12"/>
      <c r="E2108" s="12"/>
      <c r="F2108" s="82"/>
      <c r="G2108" s="36"/>
      <c r="H2108" s="33"/>
      <c r="I2108" s="12"/>
      <c r="J2108" s="67"/>
      <c r="K2108" s="43" t="str">
        <f>IFERROR(VLOOKUP(D2108,PG!$D$7:$N$1006,11,FALSE),"")</f>
        <v/>
      </c>
      <c r="L2108" s="42">
        <f t="shared" si="66"/>
        <v>0</v>
      </c>
    </row>
    <row r="2109" spans="2:12" ht="35.1" customHeight="1" thickTop="1" thickBot="1">
      <c r="B2109" s="76" t="str">
        <f t="shared" si="65"/>
        <v/>
      </c>
      <c r="C2109" s="35"/>
      <c r="D2109" s="12"/>
      <c r="E2109" s="12"/>
      <c r="F2109" s="82"/>
      <c r="G2109" s="36"/>
      <c r="H2109" s="33"/>
      <c r="I2109" s="12"/>
      <c r="J2109" s="67"/>
      <c r="K2109" s="43" t="str">
        <f>IFERROR(VLOOKUP(D2109,PG!$D$7:$N$1006,11,FALSE),"")</f>
        <v/>
      </c>
      <c r="L2109" s="42">
        <f t="shared" si="66"/>
        <v>0</v>
      </c>
    </row>
    <row r="2110" spans="2:12" ht="35.1" customHeight="1" thickTop="1" thickBot="1">
      <c r="B2110" s="76" t="str">
        <f t="shared" si="65"/>
        <v/>
      </c>
      <c r="C2110" s="35"/>
      <c r="D2110" s="12"/>
      <c r="E2110" s="12"/>
      <c r="F2110" s="82"/>
      <c r="G2110" s="36"/>
      <c r="H2110" s="33"/>
      <c r="I2110" s="12"/>
      <c r="J2110" s="67"/>
      <c r="K2110" s="43" t="str">
        <f>IFERROR(VLOOKUP(D2110,PG!$D$7:$N$1006,11,FALSE),"")</f>
        <v/>
      </c>
      <c r="L2110" s="42">
        <f t="shared" si="66"/>
        <v>0</v>
      </c>
    </row>
    <row r="2111" spans="2:12" ht="35.1" customHeight="1" thickTop="1" thickBot="1">
      <c r="B2111" s="76" t="str">
        <f t="shared" si="65"/>
        <v/>
      </c>
      <c r="C2111" s="35"/>
      <c r="D2111" s="12"/>
      <c r="E2111" s="12"/>
      <c r="F2111" s="82"/>
      <c r="G2111" s="36"/>
      <c r="H2111" s="33"/>
      <c r="I2111" s="12"/>
      <c r="J2111" s="67"/>
      <c r="K2111" s="43" t="str">
        <f>IFERROR(VLOOKUP(D2111,PG!$D$7:$N$1006,11,FALSE),"")</f>
        <v/>
      </c>
      <c r="L2111" s="42">
        <f t="shared" si="66"/>
        <v>0</v>
      </c>
    </row>
    <row r="2112" spans="2:12" ht="35.1" customHeight="1" thickTop="1" thickBot="1">
      <c r="B2112" s="76" t="str">
        <f t="shared" si="65"/>
        <v/>
      </c>
      <c r="C2112" s="35"/>
      <c r="D2112" s="12"/>
      <c r="E2112" s="12"/>
      <c r="F2112" s="82"/>
      <c r="G2112" s="36"/>
      <c r="H2112" s="33"/>
      <c r="I2112" s="12"/>
      <c r="J2112" s="67"/>
      <c r="K2112" s="43" t="str">
        <f>IFERROR(VLOOKUP(D2112,PG!$D$7:$N$1006,11,FALSE),"")</f>
        <v/>
      </c>
      <c r="L2112" s="42">
        <f t="shared" si="66"/>
        <v>0</v>
      </c>
    </row>
    <row r="2113" spans="2:12" ht="35.1" customHeight="1" thickTop="1" thickBot="1">
      <c r="B2113" s="76" t="str">
        <f t="shared" si="65"/>
        <v/>
      </c>
      <c r="C2113" s="35"/>
      <c r="D2113" s="12"/>
      <c r="E2113" s="12"/>
      <c r="F2113" s="82"/>
      <c r="G2113" s="36"/>
      <c r="H2113" s="33"/>
      <c r="I2113" s="12"/>
      <c r="J2113" s="67"/>
      <c r="K2113" s="43" t="str">
        <f>IFERROR(VLOOKUP(D2113,PG!$D$7:$N$1006,11,FALSE),"")</f>
        <v/>
      </c>
      <c r="L2113" s="42">
        <f t="shared" si="66"/>
        <v>0</v>
      </c>
    </row>
    <row r="2114" spans="2:12" ht="35.1" customHeight="1" thickTop="1" thickBot="1">
      <c r="B2114" s="76" t="str">
        <f t="shared" si="65"/>
        <v/>
      </c>
      <c r="C2114" s="35"/>
      <c r="D2114" s="12"/>
      <c r="E2114" s="12"/>
      <c r="F2114" s="82"/>
      <c r="G2114" s="36"/>
      <c r="H2114" s="33"/>
      <c r="I2114" s="12"/>
      <c r="J2114" s="67"/>
      <c r="K2114" s="43" t="str">
        <f>IFERROR(VLOOKUP(D2114,PG!$D$7:$N$1006,11,FALSE),"")</f>
        <v/>
      </c>
      <c r="L2114" s="42">
        <f t="shared" si="66"/>
        <v>0</v>
      </c>
    </row>
    <row r="2115" spans="2:12" ht="35.1" customHeight="1" thickTop="1" thickBot="1">
      <c r="B2115" s="76" t="str">
        <f t="shared" si="65"/>
        <v/>
      </c>
      <c r="C2115" s="35"/>
      <c r="D2115" s="12"/>
      <c r="E2115" s="12"/>
      <c r="F2115" s="82"/>
      <c r="G2115" s="36"/>
      <c r="H2115" s="33"/>
      <c r="I2115" s="12"/>
      <c r="J2115" s="67"/>
      <c r="K2115" s="43" t="str">
        <f>IFERROR(VLOOKUP(D2115,PG!$D$7:$N$1006,11,FALSE),"")</f>
        <v/>
      </c>
      <c r="L2115" s="42">
        <f t="shared" si="66"/>
        <v>0</v>
      </c>
    </row>
    <row r="2116" spans="2:12" ht="35.1" customHeight="1" thickTop="1" thickBot="1">
      <c r="B2116" s="76" t="str">
        <f t="shared" si="65"/>
        <v/>
      </c>
      <c r="C2116" s="35"/>
      <c r="D2116" s="12"/>
      <c r="E2116" s="12"/>
      <c r="F2116" s="82"/>
      <c r="G2116" s="36"/>
      <c r="H2116" s="33"/>
      <c r="I2116" s="12"/>
      <c r="J2116" s="67"/>
      <c r="K2116" s="43" t="str">
        <f>IFERROR(VLOOKUP(D2116,PG!$D$7:$N$1006,11,FALSE),"")</f>
        <v/>
      </c>
      <c r="L2116" s="42">
        <f t="shared" si="66"/>
        <v>0</v>
      </c>
    </row>
    <row r="2117" spans="2:12" ht="35.1" customHeight="1" thickTop="1" thickBot="1">
      <c r="B2117" s="76" t="str">
        <f t="shared" si="65"/>
        <v/>
      </c>
      <c r="C2117" s="35"/>
      <c r="D2117" s="12"/>
      <c r="E2117" s="12"/>
      <c r="F2117" s="82"/>
      <c r="G2117" s="36"/>
      <c r="H2117" s="33"/>
      <c r="I2117" s="12"/>
      <c r="J2117" s="67"/>
      <c r="K2117" s="43" t="str">
        <f>IFERROR(VLOOKUP(D2117,PG!$D$7:$N$1006,11,FALSE),"")</f>
        <v/>
      </c>
      <c r="L2117" s="42">
        <f t="shared" si="66"/>
        <v>0</v>
      </c>
    </row>
    <row r="2118" spans="2:12" ht="35.1" customHeight="1" thickTop="1" thickBot="1">
      <c r="B2118" s="76" t="str">
        <f t="shared" si="65"/>
        <v/>
      </c>
      <c r="C2118" s="35"/>
      <c r="D2118" s="12"/>
      <c r="E2118" s="12"/>
      <c r="F2118" s="82"/>
      <c r="G2118" s="36"/>
      <c r="H2118" s="33"/>
      <c r="I2118" s="12"/>
      <c r="J2118" s="67"/>
      <c r="K2118" s="43" t="str">
        <f>IFERROR(VLOOKUP(D2118,PG!$D$7:$N$1006,11,FALSE),"")</f>
        <v/>
      </c>
      <c r="L2118" s="42">
        <f t="shared" si="66"/>
        <v>0</v>
      </c>
    </row>
    <row r="2119" spans="2:12" ht="35.1" customHeight="1" thickTop="1" thickBot="1">
      <c r="B2119" s="76" t="str">
        <f t="shared" si="65"/>
        <v/>
      </c>
      <c r="C2119" s="35"/>
      <c r="D2119" s="12"/>
      <c r="E2119" s="12"/>
      <c r="F2119" s="82"/>
      <c r="G2119" s="36"/>
      <c r="H2119" s="33"/>
      <c r="I2119" s="12"/>
      <c r="J2119" s="67"/>
      <c r="K2119" s="43" t="str">
        <f>IFERROR(VLOOKUP(D2119,PG!$D$7:$N$1006,11,FALSE),"")</f>
        <v/>
      </c>
      <c r="L2119" s="42">
        <f t="shared" si="66"/>
        <v>0</v>
      </c>
    </row>
    <row r="2120" spans="2:12" ht="35.1" customHeight="1" thickTop="1" thickBot="1">
      <c r="B2120" s="76" t="str">
        <f t="shared" ref="B2120:B2183" si="67">IF(C2120="","",MONTH(C2120))</f>
        <v/>
      </c>
      <c r="C2120" s="35"/>
      <c r="D2120" s="12"/>
      <c r="E2120" s="12"/>
      <c r="F2120" s="82"/>
      <c r="G2120" s="36"/>
      <c r="H2120" s="33"/>
      <c r="I2120" s="12"/>
      <c r="J2120" s="67"/>
      <c r="K2120" s="43" t="str">
        <f>IFERROR(VLOOKUP(D2120,PG!$D$7:$N$1006,11,FALSE),"")</f>
        <v/>
      </c>
      <c r="L2120" s="42">
        <f t="shared" si="66"/>
        <v>0</v>
      </c>
    </row>
    <row r="2121" spans="2:12" ht="35.1" customHeight="1" thickTop="1" thickBot="1">
      <c r="B2121" s="76" t="str">
        <f t="shared" si="67"/>
        <v/>
      </c>
      <c r="C2121" s="35"/>
      <c r="D2121" s="12"/>
      <c r="E2121" s="12"/>
      <c r="F2121" s="82"/>
      <c r="G2121" s="36"/>
      <c r="H2121" s="33"/>
      <c r="I2121" s="12"/>
      <c r="J2121" s="67"/>
      <c r="K2121" s="43" t="str">
        <f>IFERROR(VLOOKUP(D2121,PG!$D$7:$N$1006,11,FALSE),"")</f>
        <v/>
      </c>
      <c r="L2121" s="42">
        <f t="shared" si="66"/>
        <v>0</v>
      </c>
    </row>
    <row r="2122" spans="2:12" ht="35.1" customHeight="1" thickTop="1" thickBot="1">
      <c r="B2122" s="76" t="str">
        <f t="shared" si="67"/>
        <v/>
      </c>
      <c r="C2122" s="35"/>
      <c r="D2122" s="12"/>
      <c r="E2122" s="12"/>
      <c r="F2122" s="82"/>
      <c r="G2122" s="36"/>
      <c r="H2122" s="33"/>
      <c r="I2122" s="12"/>
      <c r="J2122" s="67"/>
      <c r="K2122" s="43" t="str">
        <f>IFERROR(VLOOKUP(D2122,PG!$D$7:$N$1006,11,FALSE),"")</f>
        <v/>
      </c>
      <c r="L2122" s="42">
        <f t="shared" si="66"/>
        <v>0</v>
      </c>
    </row>
    <row r="2123" spans="2:12" ht="35.1" customHeight="1" thickTop="1" thickBot="1">
      <c r="B2123" s="76" t="str">
        <f t="shared" si="67"/>
        <v/>
      </c>
      <c r="C2123" s="35"/>
      <c r="D2123" s="12"/>
      <c r="E2123" s="12"/>
      <c r="F2123" s="82"/>
      <c r="G2123" s="36"/>
      <c r="H2123" s="33"/>
      <c r="I2123" s="12"/>
      <c r="J2123" s="67"/>
      <c r="K2123" s="43" t="str">
        <f>IFERROR(VLOOKUP(D2123,PG!$D$7:$N$1006,11,FALSE),"")</f>
        <v/>
      </c>
      <c r="L2123" s="42">
        <f t="shared" si="66"/>
        <v>0</v>
      </c>
    </row>
    <row r="2124" spans="2:12" ht="35.1" customHeight="1" thickTop="1" thickBot="1">
      <c r="B2124" s="76" t="str">
        <f t="shared" si="67"/>
        <v/>
      </c>
      <c r="C2124" s="35"/>
      <c r="D2124" s="12"/>
      <c r="E2124" s="12"/>
      <c r="F2124" s="82"/>
      <c r="G2124" s="36"/>
      <c r="H2124" s="33"/>
      <c r="I2124" s="12"/>
      <c r="J2124" s="67"/>
      <c r="K2124" s="43" t="str">
        <f>IFERROR(VLOOKUP(D2124,PG!$D$7:$N$1006,11,FALSE),"")</f>
        <v/>
      </c>
      <c r="L2124" s="42">
        <f t="shared" si="66"/>
        <v>0</v>
      </c>
    </row>
    <row r="2125" spans="2:12" ht="35.1" customHeight="1" thickTop="1" thickBot="1">
      <c r="B2125" s="76" t="str">
        <f t="shared" si="67"/>
        <v/>
      </c>
      <c r="C2125" s="35"/>
      <c r="D2125" s="12"/>
      <c r="E2125" s="12"/>
      <c r="F2125" s="82"/>
      <c r="G2125" s="36"/>
      <c r="H2125" s="33"/>
      <c r="I2125" s="12"/>
      <c r="J2125" s="67"/>
      <c r="K2125" s="43" t="str">
        <f>IFERROR(VLOOKUP(D2125,PG!$D$7:$N$1006,11,FALSE),"")</f>
        <v/>
      </c>
      <c r="L2125" s="42">
        <f t="shared" si="66"/>
        <v>0</v>
      </c>
    </row>
    <row r="2126" spans="2:12" ht="35.1" customHeight="1" thickTop="1" thickBot="1">
      <c r="B2126" s="76" t="str">
        <f t="shared" si="67"/>
        <v/>
      </c>
      <c r="C2126" s="35"/>
      <c r="D2126" s="12"/>
      <c r="E2126" s="12"/>
      <c r="F2126" s="82"/>
      <c r="G2126" s="36"/>
      <c r="H2126" s="33"/>
      <c r="I2126" s="12"/>
      <c r="J2126" s="67"/>
      <c r="K2126" s="43" t="str">
        <f>IFERROR(VLOOKUP(D2126,PG!$D$7:$N$1006,11,FALSE),"")</f>
        <v/>
      </c>
      <c r="L2126" s="42">
        <f t="shared" si="66"/>
        <v>0</v>
      </c>
    </row>
    <row r="2127" spans="2:12" ht="35.1" customHeight="1" thickTop="1" thickBot="1">
      <c r="B2127" s="76" t="str">
        <f t="shared" si="67"/>
        <v/>
      </c>
      <c r="C2127" s="35"/>
      <c r="D2127" s="12"/>
      <c r="E2127" s="12"/>
      <c r="F2127" s="82"/>
      <c r="G2127" s="36"/>
      <c r="H2127" s="33"/>
      <c r="I2127" s="12"/>
      <c r="J2127" s="67"/>
      <c r="K2127" s="43" t="str">
        <f>IFERROR(VLOOKUP(D2127,PG!$D$7:$N$1006,11,FALSE),"")</f>
        <v/>
      </c>
      <c r="L2127" s="42">
        <f t="shared" si="66"/>
        <v>0</v>
      </c>
    </row>
    <row r="2128" spans="2:12" ht="35.1" customHeight="1" thickTop="1" thickBot="1">
      <c r="B2128" s="76" t="str">
        <f t="shared" si="67"/>
        <v/>
      </c>
      <c r="C2128" s="35"/>
      <c r="D2128" s="12"/>
      <c r="E2128" s="12"/>
      <c r="F2128" s="82"/>
      <c r="G2128" s="36"/>
      <c r="H2128" s="33"/>
      <c r="I2128" s="12"/>
      <c r="J2128" s="67"/>
      <c r="K2128" s="43" t="str">
        <f>IFERROR(VLOOKUP(D2128,PG!$D$7:$N$1006,11,FALSE),"")</f>
        <v/>
      </c>
      <c r="L2128" s="42">
        <f t="shared" si="66"/>
        <v>0</v>
      </c>
    </row>
    <row r="2129" spans="2:12" ht="35.1" customHeight="1" thickTop="1" thickBot="1">
      <c r="B2129" s="76" t="str">
        <f t="shared" si="67"/>
        <v/>
      </c>
      <c r="C2129" s="35"/>
      <c r="D2129" s="12"/>
      <c r="E2129" s="12"/>
      <c r="F2129" s="82"/>
      <c r="G2129" s="36"/>
      <c r="H2129" s="33"/>
      <c r="I2129" s="12"/>
      <c r="J2129" s="67"/>
      <c r="K2129" s="43" t="str">
        <f>IFERROR(VLOOKUP(D2129,PG!$D$7:$N$1006,11,FALSE),"")</f>
        <v/>
      </c>
      <c r="L2129" s="42">
        <f t="shared" si="66"/>
        <v>0</v>
      </c>
    </row>
    <row r="2130" spans="2:12" ht="35.1" customHeight="1" thickTop="1" thickBot="1">
      <c r="B2130" s="76" t="str">
        <f t="shared" si="67"/>
        <v/>
      </c>
      <c r="C2130" s="35"/>
      <c r="D2130" s="12"/>
      <c r="E2130" s="12"/>
      <c r="F2130" s="82"/>
      <c r="G2130" s="36"/>
      <c r="H2130" s="33"/>
      <c r="I2130" s="12"/>
      <c r="J2130" s="67"/>
      <c r="K2130" s="43" t="str">
        <f>IFERROR(VLOOKUP(D2130,PG!$D$7:$N$1006,11,FALSE),"")</f>
        <v/>
      </c>
      <c r="L2130" s="42">
        <f t="shared" ref="L2130:L2193" si="68">IFERROR(G2130*H2130,0)</f>
        <v>0</v>
      </c>
    </row>
    <row r="2131" spans="2:12" ht="35.1" customHeight="1" thickTop="1" thickBot="1">
      <c r="B2131" s="76" t="str">
        <f t="shared" si="67"/>
        <v/>
      </c>
      <c r="C2131" s="35"/>
      <c r="D2131" s="12"/>
      <c r="E2131" s="12"/>
      <c r="F2131" s="82"/>
      <c r="G2131" s="36"/>
      <c r="H2131" s="33"/>
      <c r="I2131" s="12"/>
      <c r="J2131" s="67"/>
      <c r="K2131" s="43" t="str">
        <f>IFERROR(VLOOKUP(D2131,PG!$D$7:$N$1006,11,FALSE),"")</f>
        <v/>
      </c>
      <c r="L2131" s="42">
        <f t="shared" si="68"/>
        <v>0</v>
      </c>
    </row>
    <row r="2132" spans="2:12" ht="35.1" customHeight="1" thickTop="1" thickBot="1">
      <c r="B2132" s="76" t="str">
        <f t="shared" si="67"/>
        <v/>
      </c>
      <c r="C2132" s="35"/>
      <c r="D2132" s="12"/>
      <c r="E2132" s="12"/>
      <c r="F2132" s="82"/>
      <c r="G2132" s="36"/>
      <c r="H2132" s="33"/>
      <c r="I2132" s="12"/>
      <c r="J2132" s="67"/>
      <c r="K2132" s="43" t="str">
        <f>IFERROR(VLOOKUP(D2132,PG!$D$7:$N$1006,11,FALSE),"")</f>
        <v/>
      </c>
      <c r="L2132" s="42">
        <f t="shared" si="68"/>
        <v>0</v>
      </c>
    </row>
    <row r="2133" spans="2:12" ht="35.1" customHeight="1" thickTop="1" thickBot="1">
      <c r="B2133" s="76" t="str">
        <f t="shared" si="67"/>
        <v/>
      </c>
      <c r="C2133" s="35"/>
      <c r="D2133" s="12"/>
      <c r="E2133" s="12"/>
      <c r="F2133" s="82"/>
      <c r="G2133" s="36"/>
      <c r="H2133" s="33"/>
      <c r="I2133" s="12"/>
      <c r="J2133" s="67"/>
      <c r="K2133" s="43" t="str">
        <f>IFERROR(VLOOKUP(D2133,PG!$D$7:$N$1006,11,FALSE),"")</f>
        <v/>
      </c>
      <c r="L2133" s="42">
        <f t="shared" si="68"/>
        <v>0</v>
      </c>
    </row>
    <row r="2134" spans="2:12" ht="35.1" customHeight="1" thickTop="1" thickBot="1">
      <c r="B2134" s="76" t="str">
        <f t="shared" si="67"/>
        <v/>
      </c>
      <c r="C2134" s="35"/>
      <c r="D2134" s="12"/>
      <c r="E2134" s="12"/>
      <c r="F2134" s="82"/>
      <c r="G2134" s="36"/>
      <c r="H2134" s="33"/>
      <c r="I2134" s="12"/>
      <c r="J2134" s="67"/>
      <c r="K2134" s="43" t="str">
        <f>IFERROR(VLOOKUP(D2134,PG!$D$7:$N$1006,11,FALSE),"")</f>
        <v/>
      </c>
      <c r="L2134" s="42">
        <f t="shared" si="68"/>
        <v>0</v>
      </c>
    </row>
    <row r="2135" spans="2:12" ht="35.1" customHeight="1" thickTop="1" thickBot="1">
      <c r="B2135" s="76" t="str">
        <f t="shared" si="67"/>
        <v/>
      </c>
      <c r="C2135" s="35"/>
      <c r="D2135" s="12"/>
      <c r="E2135" s="12"/>
      <c r="F2135" s="82"/>
      <c r="G2135" s="36"/>
      <c r="H2135" s="33"/>
      <c r="I2135" s="12"/>
      <c r="J2135" s="67"/>
      <c r="K2135" s="43" t="str">
        <f>IFERROR(VLOOKUP(D2135,PG!$D$7:$N$1006,11,FALSE),"")</f>
        <v/>
      </c>
      <c r="L2135" s="42">
        <f t="shared" si="68"/>
        <v>0</v>
      </c>
    </row>
    <row r="2136" spans="2:12" ht="35.1" customHeight="1" thickTop="1" thickBot="1">
      <c r="B2136" s="76" t="str">
        <f t="shared" si="67"/>
        <v/>
      </c>
      <c r="C2136" s="35"/>
      <c r="D2136" s="12"/>
      <c r="E2136" s="12"/>
      <c r="F2136" s="82"/>
      <c r="G2136" s="36"/>
      <c r="H2136" s="33"/>
      <c r="I2136" s="12"/>
      <c r="J2136" s="67"/>
      <c r="K2136" s="43" t="str">
        <f>IFERROR(VLOOKUP(D2136,PG!$D$7:$N$1006,11,FALSE),"")</f>
        <v/>
      </c>
      <c r="L2136" s="42">
        <f t="shared" si="68"/>
        <v>0</v>
      </c>
    </row>
    <row r="2137" spans="2:12" ht="35.1" customHeight="1" thickTop="1" thickBot="1">
      <c r="B2137" s="76" t="str">
        <f t="shared" si="67"/>
        <v/>
      </c>
      <c r="C2137" s="35"/>
      <c r="D2137" s="12"/>
      <c r="E2137" s="12"/>
      <c r="F2137" s="82"/>
      <c r="G2137" s="36"/>
      <c r="H2137" s="33"/>
      <c r="I2137" s="12"/>
      <c r="J2137" s="67"/>
      <c r="K2137" s="43" t="str">
        <f>IFERROR(VLOOKUP(D2137,PG!$D$7:$N$1006,11,FALSE),"")</f>
        <v/>
      </c>
      <c r="L2137" s="42">
        <f t="shared" si="68"/>
        <v>0</v>
      </c>
    </row>
    <row r="2138" spans="2:12" ht="35.1" customHeight="1" thickTop="1" thickBot="1">
      <c r="B2138" s="76" t="str">
        <f t="shared" si="67"/>
        <v/>
      </c>
      <c r="C2138" s="35"/>
      <c r="D2138" s="12"/>
      <c r="E2138" s="12"/>
      <c r="F2138" s="82"/>
      <c r="G2138" s="36"/>
      <c r="H2138" s="33"/>
      <c r="I2138" s="12"/>
      <c r="J2138" s="67"/>
      <c r="K2138" s="43" t="str">
        <f>IFERROR(VLOOKUP(D2138,PG!$D$7:$N$1006,11,FALSE),"")</f>
        <v/>
      </c>
      <c r="L2138" s="42">
        <f t="shared" si="68"/>
        <v>0</v>
      </c>
    </row>
    <row r="2139" spans="2:12" ht="35.1" customHeight="1" thickTop="1" thickBot="1">
      <c r="B2139" s="76" t="str">
        <f t="shared" si="67"/>
        <v/>
      </c>
      <c r="C2139" s="35"/>
      <c r="D2139" s="12"/>
      <c r="E2139" s="12"/>
      <c r="F2139" s="82"/>
      <c r="G2139" s="36"/>
      <c r="H2139" s="33"/>
      <c r="I2139" s="12"/>
      <c r="J2139" s="67"/>
      <c r="K2139" s="43" t="str">
        <f>IFERROR(VLOOKUP(D2139,PG!$D$7:$N$1006,11,FALSE),"")</f>
        <v/>
      </c>
      <c r="L2139" s="42">
        <f t="shared" si="68"/>
        <v>0</v>
      </c>
    </row>
    <row r="2140" spans="2:12" ht="35.1" customHeight="1" thickTop="1" thickBot="1">
      <c r="B2140" s="76" t="str">
        <f t="shared" si="67"/>
        <v/>
      </c>
      <c r="C2140" s="35"/>
      <c r="D2140" s="12"/>
      <c r="E2140" s="12"/>
      <c r="F2140" s="82"/>
      <c r="G2140" s="36"/>
      <c r="H2140" s="33"/>
      <c r="I2140" s="12"/>
      <c r="J2140" s="67"/>
      <c r="K2140" s="43" t="str">
        <f>IFERROR(VLOOKUP(D2140,PG!$D$7:$N$1006,11,FALSE),"")</f>
        <v/>
      </c>
      <c r="L2140" s="42">
        <f t="shared" si="68"/>
        <v>0</v>
      </c>
    </row>
    <row r="2141" spans="2:12" ht="35.1" customHeight="1" thickTop="1" thickBot="1">
      <c r="B2141" s="76" t="str">
        <f t="shared" si="67"/>
        <v/>
      </c>
      <c r="C2141" s="35"/>
      <c r="D2141" s="12"/>
      <c r="E2141" s="12"/>
      <c r="F2141" s="82"/>
      <c r="G2141" s="36"/>
      <c r="H2141" s="33"/>
      <c r="I2141" s="12"/>
      <c r="J2141" s="67"/>
      <c r="K2141" s="43" t="str">
        <f>IFERROR(VLOOKUP(D2141,PG!$D$7:$N$1006,11,FALSE),"")</f>
        <v/>
      </c>
      <c r="L2141" s="42">
        <f t="shared" si="68"/>
        <v>0</v>
      </c>
    </row>
    <row r="2142" spans="2:12" ht="35.1" customHeight="1" thickTop="1" thickBot="1">
      <c r="B2142" s="76" t="str">
        <f t="shared" si="67"/>
        <v/>
      </c>
      <c r="C2142" s="35"/>
      <c r="D2142" s="12"/>
      <c r="E2142" s="12"/>
      <c r="F2142" s="82"/>
      <c r="G2142" s="36"/>
      <c r="H2142" s="33"/>
      <c r="I2142" s="12"/>
      <c r="J2142" s="67"/>
      <c r="K2142" s="43" t="str">
        <f>IFERROR(VLOOKUP(D2142,PG!$D$7:$N$1006,11,FALSE),"")</f>
        <v/>
      </c>
      <c r="L2142" s="42">
        <f t="shared" si="68"/>
        <v>0</v>
      </c>
    </row>
    <row r="2143" spans="2:12" ht="35.1" customHeight="1" thickTop="1" thickBot="1">
      <c r="B2143" s="76" t="str">
        <f t="shared" si="67"/>
        <v/>
      </c>
      <c r="C2143" s="35"/>
      <c r="D2143" s="12"/>
      <c r="E2143" s="12"/>
      <c r="F2143" s="82"/>
      <c r="G2143" s="36"/>
      <c r="H2143" s="33"/>
      <c r="I2143" s="12"/>
      <c r="J2143" s="67"/>
      <c r="K2143" s="43" t="str">
        <f>IFERROR(VLOOKUP(D2143,PG!$D$7:$N$1006,11,FALSE),"")</f>
        <v/>
      </c>
      <c r="L2143" s="42">
        <f t="shared" si="68"/>
        <v>0</v>
      </c>
    </row>
    <row r="2144" spans="2:12" ht="35.1" customHeight="1" thickTop="1" thickBot="1">
      <c r="B2144" s="76" t="str">
        <f t="shared" si="67"/>
        <v/>
      </c>
      <c r="C2144" s="35"/>
      <c r="D2144" s="12"/>
      <c r="E2144" s="12"/>
      <c r="F2144" s="82"/>
      <c r="G2144" s="36"/>
      <c r="H2144" s="33"/>
      <c r="I2144" s="12"/>
      <c r="J2144" s="67"/>
      <c r="K2144" s="43" t="str">
        <f>IFERROR(VLOOKUP(D2144,PG!$D$7:$N$1006,11,FALSE),"")</f>
        <v/>
      </c>
      <c r="L2144" s="42">
        <f t="shared" si="68"/>
        <v>0</v>
      </c>
    </row>
    <row r="2145" spans="2:12" ht="35.1" customHeight="1" thickTop="1" thickBot="1">
      <c r="B2145" s="76" t="str">
        <f t="shared" si="67"/>
        <v/>
      </c>
      <c r="C2145" s="35"/>
      <c r="D2145" s="12"/>
      <c r="E2145" s="12"/>
      <c r="F2145" s="82"/>
      <c r="G2145" s="36"/>
      <c r="H2145" s="33"/>
      <c r="I2145" s="12"/>
      <c r="J2145" s="67"/>
      <c r="K2145" s="43" t="str">
        <f>IFERROR(VLOOKUP(D2145,PG!$D$7:$N$1006,11,FALSE),"")</f>
        <v/>
      </c>
      <c r="L2145" s="42">
        <f t="shared" si="68"/>
        <v>0</v>
      </c>
    </row>
    <row r="2146" spans="2:12" ht="35.1" customHeight="1" thickTop="1" thickBot="1">
      <c r="B2146" s="76" t="str">
        <f t="shared" si="67"/>
        <v/>
      </c>
      <c r="C2146" s="35"/>
      <c r="D2146" s="12"/>
      <c r="E2146" s="12"/>
      <c r="F2146" s="82"/>
      <c r="G2146" s="36"/>
      <c r="H2146" s="33"/>
      <c r="I2146" s="12"/>
      <c r="J2146" s="67"/>
      <c r="K2146" s="43" t="str">
        <f>IFERROR(VLOOKUP(D2146,PG!$D$7:$N$1006,11,FALSE),"")</f>
        <v/>
      </c>
      <c r="L2146" s="42">
        <f t="shared" si="68"/>
        <v>0</v>
      </c>
    </row>
    <row r="2147" spans="2:12" ht="35.1" customHeight="1" thickTop="1" thickBot="1">
      <c r="B2147" s="76" t="str">
        <f t="shared" si="67"/>
        <v/>
      </c>
      <c r="C2147" s="35"/>
      <c r="D2147" s="12"/>
      <c r="E2147" s="12"/>
      <c r="F2147" s="82"/>
      <c r="G2147" s="36"/>
      <c r="H2147" s="33"/>
      <c r="I2147" s="12"/>
      <c r="J2147" s="67"/>
      <c r="K2147" s="43" t="str">
        <f>IFERROR(VLOOKUP(D2147,PG!$D$7:$N$1006,11,FALSE),"")</f>
        <v/>
      </c>
      <c r="L2147" s="42">
        <f t="shared" si="68"/>
        <v>0</v>
      </c>
    </row>
    <row r="2148" spans="2:12" ht="35.1" customHeight="1" thickTop="1" thickBot="1">
      <c r="B2148" s="76" t="str">
        <f t="shared" si="67"/>
        <v/>
      </c>
      <c r="C2148" s="35"/>
      <c r="D2148" s="12"/>
      <c r="E2148" s="12"/>
      <c r="F2148" s="82"/>
      <c r="G2148" s="36"/>
      <c r="H2148" s="33"/>
      <c r="I2148" s="12"/>
      <c r="J2148" s="67"/>
      <c r="K2148" s="43" t="str">
        <f>IFERROR(VLOOKUP(D2148,PG!$D$7:$N$1006,11,FALSE),"")</f>
        <v/>
      </c>
      <c r="L2148" s="42">
        <f t="shared" si="68"/>
        <v>0</v>
      </c>
    </row>
    <row r="2149" spans="2:12" ht="35.1" customHeight="1" thickTop="1" thickBot="1">
      <c r="B2149" s="76" t="str">
        <f t="shared" si="67"/>
        <v/>
      </c>
      <c r="C2149" s="35"/>
      <c r="D2149" s="12"/>
      <c r="E2149" s="12"/>
      <c r="F2149" s="82"/>
      <c r="G2149" s="36"/>
      <c r="H2149" s="33"/>
      <c r="I2149" s="12"/>
      <c r="J2149" s="67"/>
      <c r="K2149" s="43" t="str">
        <f>IFERROR(VLOOKUP(D2149,PG!$D$7:$N$1006,11,FALSE),"")</f>
        <v/>
      </c>
      <c r="L2149" s="42">
        <f t="shared" si="68"/>
        <v>0</v>
      </c>
    </row>
    <row r="2150" spans="2:12" ht="35.1" customHeight="1" thickTop="1" thickBot="1">
      <c r="B2150" s="76" t="str">
        <f t="shared" si="67"/>
        <v/>
      </c>
      <c r="C2150" s="35"/>
      <c r="D2150" s="12"/>
      <c r="E2150" s="12"/>
      <c r="F2150" s="82"/>
      <c r="G2150" s="36"/>
      <c r="H2150" s="33"/>
      <c r="I2150" s="12"/>
      <c r="J2150" s="67"/>
      <c r="K2150" s="43" t="str">
        <f>IFERROR(VLOOKUP(D2150,PG!$D$7:$N$1006,11,FALSE),"")</f>
        <v/>
      </c>
      <c r="L2150" s="42">
        <f t="shared" si="68"/>
        <v>0</v>
      </c>
    </row>
    <row r="2151" spans="2:12" ht="35.1" customHeight="1" thickTop="1" thickBot="1">
      <c r="B2151" s="76" t="str">
        <f t="shared" si="67"/>
        <v/>
      </c>
      <c r="C2151" s="35"/>
      <c r="D2151" s="12"/>
      <c r="E2151" s="12"/>
      <c r="F2151" s="82"/>
      <c r="G2151" s="36"/>
      <c r="H2151" s="33"/>
      <c r="I2151" s="12"/>
      <c r="J2151" s="67"/>
      <c r="K2151" s="43" t="str">
        <f>IFERROR(VLOOKUP(D2151,PG!$D$7:$N$1006,11,FALSE),"")</f>
        <v/>
      </c>
      <c r="L2151" s="42">
        <f t="shared" si="68"/>
        <v>0</v>
      </c>
    </row>
    <row r="2152" spans="2:12" ht="35.1" customHeight="1" thickTop="1" thickBot="1">
      <c r="B2152" s="76" t="str">
        <f t="shared" si="67"/>
        <v/>
      </c>
      <c r="C2152" s="35"/>
      <c r="D2152" s="12"/>
      <c r="E2152" s="12"/>
      <c r="F2152" s="82"/>
      <c r="G2152" s="36"/>
      <c r="H2152" s="33"/>
      <c r="I2152" s="12"/>
      <c r="J2152" s="67"/>
      <c r="K2152" s="43" t="str">
        <f>IFERROR(VLOOKUP(D2152,PG!$D$7:$N$1006,11,FALSE),"")</f>
        <v/>
      </c>
      <c r="L2152" s="42">
        <f t="shared" si="68"/>
        <v>0</v>
      </c>
    </row>
    <row r="2153" spans="2:12" ht="35.1" customHeight="1" thickTop="1" thickBot="1">
      <c r="B2153" s="76" t="str">
        <f t="shared" si="67"/>
        <v/>
      </c>
      <c r="C2153" s="35"/>
      <c r="D2153" s="12"/>
      <c r="E2153" s="12"/>
      <c r="F2153" s="82"/>
      <c r="G2153" s="36"/>
      <c r="H2153" s="33"/>
      <c r="I2153" s="12"/>
      <c r="J2153" s="67"/>
      <c r="K2153" s="43" t="str">
        <f>IFERROR(VLOOKUP(D2153,PG!$D$7:$N$1006,11,FALSE),"")</f>
        <v/>
      </c>
      <c r="L2153" s="42">
        <f t="shared" si="68"/>
        <v>0</v>
      </c>
    </row>
    <row r="2154" spans="2:12" ht="35.1" customHeight="1" thickTop="1" thickBot="1">
      <c r="B2154" s="76" t="str">
        <f t="shared" si="67"/>
        <v/>
      </c>
      <c r="C2154" s="35"/>
      <c r="D2154" s="12"/>
      <c r="E2154" s="12"/>
      <c r="F2154" s="82"/>
      <c r="G2154" s="36"/>
      <c r="H2154" s="33"/>
      <c r="I2154" s="12"/>
      <c r="J2154" s="67"/>
      <c r="K2154" s="43" t="str">
        <f>IFERROR(VLOOKUP(D2154,PG!$D$7:$N$1006,11,FALSE),"")</f>
        <v/>
      </c>
      <c r="L2154" s="42">
        <f t="shared" si="68"/>
        <v>0</v>
      </c>
    </row>
    <row r="2155" spans="2:12" ht="35.1" customHeight="1" thickTop="1" thickBot="1">
      <c r="B2155" s="76" t="str">
        <f t="shared" si="67"/>
        <v/>
      </c>
      <c r="C2155" s="35"/>
      <c r="D2155" s="12"/>
      <c r="E2155" s="12"/>
      <c r="F2155" s="82"/>
      <c r="G2155" s="36"/>
      <c r="H2155" s="33"/>
      <c r="I2155" s="12"/>
      <c r="J2155" s="67"/>
      <c r="K2155" s="43" t="str">
        <f>IFERROR(VLOOKUP(D2155,PG!$D$7:$N$1006,11,FALSE),"")</f>
        <v/>
      </c>
      <c r="L2155" s="42">
        <f t="shared" si="68"/>
        <v>0</v>
      </c>
    </row>
    <row r="2156" spans="2:12" ht="35.1" customHeight="1" thickTop="1" thickBot="1">
      <c r="B2156" s="76" t="str">
        <f t="shared" si="67"/>
        <v/>
      </c>
      <c r="C2156" s="35"/>
      <c r="D2156" s="12"/>
      <c r="E2156" s="12"/>
      <c r="F2156" s="82"/>
      <c r="G2156" s="36"/>
      <c r="H2156" s="33"/>
      <c r="I2156" s="12"/>
      <c r="J2156" s="67"/>
      <c r="K2156" s="43" t="str">
        <f>IFERROR(VLOOKUP(D2156,PG!$D$7:$N$1006,11,FALSE),"")</f>
        <v/>
      </c>
      <c r="L2156" s="42">
        <f t="shared" si="68"/>
        <v>0</v>
      </c>
    </row>
    <row r="2157" spans="2:12" ht="35.1" customHeight="1" thickTop="1" thickBot="1">
      <c r="B2157" s="76" t="str">
        <f t="shared" si="67"/>
        <v/>
      </c>
      <c r="C2157" s="35"/>
      <c r="D2157" s="12"/>
      <c r="E2157" s="12"/>
      <c r="F2157" s="82"/>
      <c r="G2157" s="36"/>
      <c r="H2157" s="33"/>
      <c r="I2157" s="12"/>
      <c r="J2157" s="67"/>
      <c r="K2157" s="43" t="str">
        <f>IFERROR(VLOOKUP(D2157,PG!$D$7:$N$1006,11,FALSE),"")</f>
        <v/>
      </c>
      <c r="L2157" s="42">
        <f t="shared" si="68"/>
        <v>0</v>
      </c>
    </row>
    <row r="2158" spans="2:12" ht="35.1" customHeight="1" thickTop="1" thickBot="1">
      <c r="B2158" s="76" t="str">
        <f t="shared" si="67"/>
        <v/>
      </c>
      <c r="C2158" s="35"/>
      <c r="D2158" s="12"/>
      <c r="E2158" s="12"/>
      <c r="F2158" s="82"/>
      <c r="G2158" s="36"/>
      <c r="H2158" s="33"/>
      <c r="I2158" s="12"/>
      <c r="J2158" s="67"/>
      <c r="K2158" s="43" t="str">
        <f>IFERROR(VLOOKUP(D2158,PG!$D$7:$N$1006,11,FALSE),"")</f>
        <v/>
      </c>
      <c r="L2158" s="42">
        <f t="shared" si="68"/>
        <v>0</v>
      </c>
    </row>
    <row r="2159" spans="2:12" ht="35.1" customHeight="1" thickTop="1" thickBot="1">
      <c r="B2159" s="76" t="str">
        <f t="shared" si="67"/>
        <v/>
      </c>
      <c r="C2159" s="35"/>
      <c r="D2159" s="12"/>
      <c r="E2159" s="12"/>
      <c r="F2159" s="82"/>
      <c r="G2159" s="36"/>
      <c r="H2159" s="33"/>
      <c r="I2159" s="12"/>
      <c r="J2159" s="67"/>
      <c r="K2159" s="43" t="str">
        <f>IFERROR(VLOOKUP(D2159,PG!$D$7:$N$1006,11,FALSE),"")</f>
        <v/>
      </c>
      <c r="L2159" s="42">
        <f t="shared" si="68"/>
        <v>0</v>
      </c>
    </row>
    <row r="2160" spans="2:12" ht="35.1" customHeight="1" thickTop="1" thickBot="1">
      <c r="B2160" s="76" t="str">
        <f t="shared" si="67"/>
        <v/>
      </c>
      <c r="C2160" s="35"/>
      <c r="D2160" s="12"/>
      <c r="E2160" s="12"/>
      <c r="F2160" s="82"/>
      <c r="G2160" s="36"/>
      <c r="H2160" s="33"/>
      <c r="I2160" s="12"/>
      <c r="J2160" s="67"/>
      <c r="K2160" s="43" t="str">
        <f>IFERROR(VLOOKUP(D2160,PG!$D$7:$N$1006,11,FALSE),"")</f>
        <v/>
      </c>
      <c r="L2160" s="42">
        <f t="shared" si="68"/>
        <v>0</v>
      </c>
    </row>
    <row r="2161" spans="2:12" ht="35.1" customHeight="1" thickTop="1" thickBot="1">
      <c r="B2161" s="76" t="str">
        <f t="shared" si="67"/>
        <v/>
      </c>
      <c r="C2161" s="35"/>
      <c r="D2161" s="12"/>
      <c r="E2161" s="12"/>
      <c r="F2161" s="82"/>
      <c r="G2161" s="36"/>
      <c r="H2161" s="33"/>
      <c r="I2161" s="12"/>
      <c r="J2161" s="67"/>
      <c r="K2161" s="43" t="str">
        <f>IFERROR(VLOOKUP(D2161,PG!$D$7:$N$1006,11,FALSE),"")</f>
        <v/>
      </c>
      <c r="L2161" s="42">
        <f t="shared" si="68"/>
        <v>0</v>
      </c>
    </row>
    <row r="2162" spans="2:12" ht="35.1" customHeight="1" thickTop="1" thickBot="1">
      <c r="B2162" s="76" t="str">
        <f t="shared" si="67"/>
        <v/>
      </c>
      <c r="C2162" s="35"/>
      <c r="D2162" s="12"/>
      <c r="E2162" s="12"/>
      <c r="F2162" s="82"/>
      <c r="G2162" s="36"/>
      <c r="H2162" s="33"/>
      <c r="I2162" s="12"/>
      <c r="J2162" s="67"/>
      <c r="K2162" s="43" t="str">
        <f>IFERROR(VLOOKUP(D2162,PG!$D$7:$N$1006,11,FALSE),"")</f>
        <v/>
      </c>
      <c r="L2162" s="42">
        <f t="shared" si="68"/>
        <v>0</v>
      </c>
    </row>
    <row r="2163" spans="2:12" ht="35.1" customHeight="1" thickTop="1" thickBot="1">
      <c r="B2163" s="76" t="str">
        <f t="shared" si="67"/>
        <v/>
      </c>
      <c r="C2163" s="35"/>
      <c r="D2163" s="12"/>
      <c r="E2163" s="12"/>
      <c r="F2163" s="82"/>
      <c r="G2163" s="36"/>
      <c r="H2163" s="33"/>
      <c r="I2163" s="12"/>
      <c r="J2163" s="67"/>
      <c r="K2163" s="43" t="str">
        <f>IFERROR(VLOOKUP(D2163,PG!$D$7:$N$1006,11,FALSE),"")</f>
        <v/>
      </c>
      <c r="L2163" s="42">
        <f t="shared" si="68"/>
        <v>0</v>
      </c>
    </row>
    <row r="2164" spans="2:12" ht="35.1" customHeight="1" thickTop="1" thickBot="1">
      <c r="B2164" s="76" t="str">
        <f t="shared" si="67"/>
        <v/>
      </c>
      <c r="C2164" s="35"/>
      <c r="D2164" s="12"/>
      <c r="E2164" s="12"/>
      <c r="F2164" s="82"/>
      <c r="G2164" s="36"/>
      <c r="H2164" s="33"/>
      <c r="I2164" s="12"/>
      <c r="J2164" s="67"/>
      <c r="K2164" s="43" t="str">
        <f>IFERROR(VLOOKUP(D2164,PG!$D$7:$N$1006,11,FALSE),"")</f>
        <v/>
      </c>
      <c r="L2164" s="42">
        <f t="shared" si="68"/>
        <v>0</v>
      </c>
    </row>
    <row r="2165" spans="2:12" ht="35.1" customHeight="1" thickTop="1" thickBot="1">
      <c r="B2165" s="76" t="str">
        <f t="shared" si="67"/>
        <v/>
      </c>
      <c r="C2165" s="35"/>
      <c r="D2165" s="12"/>
      <c r="E2165" s="12"/>
      <c r="F2165" s="82"/>
      <c r="G2165" s="36"/>
      <c r="H2165" s="33"/>
      <c r="I2165" s="12"/>
      <c r="J2165" s="67"/>
      <c r="K2165" s="43" t="str">
        <f>IFERROR(VLOOKUP(D2165,PG!$D$7:$N$1006,11,FALSE),"")</f>
        <v/>
      </c>
      <c r="L2165" s="42">
        <f t="shared" si="68"/>
        <v>0</v>
      </c>
    </row>
    <row r="2166" spans="2:12" ht="35.1" customHeight="1" thickTop="1" thickBot="1">
      <c r="B2166" s="76" t="str">
        <f t="shared" si="67"/>
        <v/>
      </c>
      <c r="C2166" s="35"/>
      <c r="D2166" s="12"/>
      <c r="E2166" s="12"/>
      <c r="F2166" s="82"/>
      <c r="G2166" s="36"/>
      <c r="H2166" s="33"/>
      <c r="I2166" s="12"/>
      <c r="J2166" s="67"/>
      <c r="K2166" s="43" t="str">
        <f>IFERROR(VLOOKUP(D2166,PG!$D$7:$N$1006,11,FALSE),"")</f>
        <v/>
      </c>
      <c r="L2166" s="42">
        <f t="shared" si="68"/>
        <v>0</v>
      </c>
    </row>
    <row r="2167" spans="2:12" ht="35.1" customHeight="1" thickTop="1" thickBot="1">
      <c r="B2167" s="76" t="str">
        <f t="shared" si="67"/>
        <v/>
      </c>
      <c r="C2167" s="35"/>
      <c r="D2167" s="12"/>
      <c r="E2167" s="12"/>
      <c r="F2167" s="82"/>
      <c r="G2167" s="36"/>
      <c r="H2167" s="33"/>
      <c r="I2167" s="12"/>
      <c r="J2167" s="67"/>
      <c r="K2167" s="43" t="str">
        <f>IFERROR(VLOOKUP(D2167,PG!$D$7:$N$1006,11,FALSE),"")</f>
        <v/>
      </c>
      <c r="L2167" s="42">
        <f t="shared" si="68"/>
        <v>0</v>
      </c>
    </row>
    <row r="2168" spans="2:12" ht="35.1" customHeight="1" thickTop="1" thickBot="1">
      <c r="B2168" s="76" t="str">
        <f t="shared" si="67"/>
        <v/>
      </c>
      <c r="C2168" s="35"/>
      <c r="D2168" s="12"/>
      <c r="E2168" s="12"/>
      <c r="F2168" s="82"/>
      <c r="G2168" s="36"/>
      <c r="H2168" s="33"/>
      <c r="I2168" s="12"/>
      <c r="J2168" s="67"/>
      <c r="K2168" s="43" t="str">
        <f>IFERROR(VLOOKUP(D2168,PG!$D$7:$N$1006,11,FALSE),"")</f>
        <v/>
      </c>
      <c r="L2168" s="42">
        <f t="shared" si="68"/>
        <v>0</v>
      </c>
    </row>
    <row r="2169" spans="2:12" ht="35.1" customHeight="1" thickTop="1" thickBot="1">
      <c r="B2169" s="76" t="str">
        <f t="shared" si="67"/>
        <v/>
      </c>
      <c r="C2169" s="35"/>
      <c r="D2169" s="12"/>
      <c r="E2169" s="12"/>
      <c r="F2169" s="82"/>
      <c r="G2169" s="36"/>
      <c r="H2169" s="33"/>
      <c r="I2169" s="12"/>
      <c r="J2169" s="67"/>
      <c r="K2169" s="43" t="str">
        <f>IFERROR(VLOOKUP(D2169,PG!$D$7:$N$1006,11,FALSE),"")</f>
        <v/>
      </c>
      <c r="L2169" s="42">
        <f t="shared" si="68"/>
        <v>0</v>
      </c>
    </row>
    <row r="2170" spans="2:12" ht="35.1" customHeight="1" thickTop="1" thickBot="1">
      <c r="B2170" s="76" t="str">
        <f t="shared" si="67"/>
        <v/>
      </c>
      <c r="C2170" s="35"/>
      <c r="D2170" s="12"/>
      <c r="E2170" s="12"/>
      <c r="F2170" s="82"/>
      <c r="G2170" s="36"/>
      <c r="H2170" s="33"/>
      <c r="I2170" s="12"/>
      <c r="J2170" s="67"/>
      <c r="K2170" s="43" t="str">
        <f>IFERROR(VLOOKUP(D2170,PG!$D$7:$N$1006,11,FALSE),"")</f>
        <v/>
      </c>
      <c r="L2170" s="42">
        <f t="shared" si="68"/>
        <v>0</v>
      </c>
    </row>
    <row r="2171" spans="2:12" ht="35.1" customHeight="1" thickTop="1" thickBot="1">
      <c r="B2171" s="76" t="str">
        <f t="shared" si="67"/>
        <v/>
      </c>
      <c r="C2171" s="35"/>
      <c r="D2171" s="12"/>
      <c r="E2171" s="12"/>
      <c r="F2171" s="82"/>
      <c r="G2171" s="36"/>
      <c r="H2171" s="33"/>
      <c r="I2171" s="12"/>
      <c r="J2171" s="67"/>
      <c r="K2171" s="43" t="str">
        <f>IFERROR(VLOOKUP(D2171,PG!$D$7:$N$1006,11,FALSE),"")</f>
        <v/>
      </c>
      <c r="L2171" s="42">
        <f t="shared" si="68"/>
        <v>0</v>
      </c>
    </row>
    <row r="2172" spans="2:12" ht="35.1" customHeight="1" thickTop="1" thickBot="1">
      <c r="B2172" s="76" t="str">
        <f t="shared" si="67"/>
        <v/>
      </c>
      <c r="C2172" s="35"/>
      <c r="D2172" s="12"/>
      <c r="E2172" s="12"/>
      <c r="F2172" s="82"/>
      <c r="G2172" s="36"/>
      <c r="H2172" s="33"/>
      <c r="I2172" s="12"/>
      <c r="J2172" s="67"/>
      <c r="K2172" s="43" t="str">
        <f>IFERROR(VLOOKUP(D2172,PG!$D$7:$N$1006,11,FALSE),"")</f>
        <v/>
      </c>
      <c r="L2172" s="42">
        <f t="shared" si="68"/>
        <v>0</v>
      </c>
    </row>
    <row r="2173" spans="2:12" ht="35.1" customHeight="1" thickTop="1" thickBot="1">
      <c r="B2173" s="76" t="str">
        <f t="shared" si="67"/>
        <v/>
      </c>
      <c r="C2173" s="35"/>
      <c r="D2173" s="12"/>
      <c r="E2173" s="12"/>
      <c r="F2173" s="82"/>
      <c r="G2173" s="36"/>
      <c r="H2173" s="33"/>
      <c r="I2173" s="12"/>
      <c r="J2173" s="67"/>
      <c r="K2173" s="43" t="str">
        <f>IFERROR(VLOOKUP(D2173,PG!$D$7:$N$1006,11,FALSE),"")</f>
        <v/>
      </c>
      <c r="L2173" s="42">
        <f t="shared" si="68"/>
        <v>0</v>
      </c>
    </row>
    <row r="2174" spans="2:12" ht="35.1" customHeight="1" thickTop="1" thickBot="1">
      <c r="B2174" s="76" t="str">
        <f t="shared" si="67"/>
        <v/>
      </c>
      <c r="C2174" s="35"/>
      <c r="D2174" s="12"/>
      <c r="E2174" s="12"/>
      <c r="F2174" s="82"/>
      <c r="G2174" s="36"/>
      <c r="H2174" s="33"/>
      <c r="I2174" s="12"/>
      <c r="J2174" s="67"/>
      <c r="K2174" s="43" t="str">
        <f>IFERROR(VLOOKUP(D2174,PG!$D$7:$N$1006,11,FALSE),"")</f>
        <v/>
      </c>
      <c r="L2174" s="42">
        <f t="shared" si="68"/>
        <v>0</v>
      </c>
    </row>
    <row r="2175" spans="2:12" ht="35.1" customHeight="1" thickTop="1" thickBot="1">
      <c r="B2175" s="76" t="str">
        <f t="shared" si="67"/>
        <v/>
      </c>
      <c r="C2175" s="35"/>
      <c r="D2175" s="12"/>
      <c r="E2175" s="12"/>
      <c r="F2175" s="82"/>
      <c r="G2175" s="36"/>
      <c r="H2175" s="33"/>
      <c r="I2175" s="12"/>
      <c r="J2175" s="67"/>
      <c r="K2175" s="43" t="str">
        <f>IFERROR(VLOOKUP(D2175,PG!$D$7:$N$1006,11,FALSE),"")</f>
        <v/>
      </c>
      <c r="L2175" s="42">
        <f t="shared" si="68"/>
        <v>0</v>
      </c>
    </row>
    <row r="2176" spans="2:12" ht="35.1" customHeight="1" thickTop="1" thickBot="1">
      <c r="B2176" s="76" t="str">
        <f t="shared" si="67"/>
        <v/>
      </c>
      <c r="C2176" s="35"/>
      <c r="D2176" s="12"/>
      <c r="E2176" s="12"/>
      <c r="F2176" s="82"/>
      <c r="G2176" s="36"/>
      <c r="H2176" s="33"/>
      <c r="I2176" s="12"/>
      <c r="J2176" s="67"/>
      <c r="K2176" s="43" t="str">
        <f>IFERROR(VLOOKUP(D2176,PG!$D$7:$N$1006,11,FALSE),"")</f>
        <v/>
      </c>
      <c r="L2176" s="42">
        <f t="shared" si="68"/>
        <v>0</v>
      </c>
    </row>
    <row r="2177" spans="2:12" ht="35.1" customHeight="1" thickTop="1" thickBot="1">
      <c r="B2177" s="76" t="str">
        <f t="shared" si="67"/>
        <v/>
      </c>
      <c r="C2177" s="35"/>
      <c r="D2177" s="12"/>
      <c r="E2177" s="12"/>
      <c r="F2177" s="82"/>
      <c r="G2177" s="36"/>
      <c r="H2177" s="33"/>
      <c r="I2177" s="12"/>
      <c r="J2177" s="67"/>
      <c r="K2177" s="43" t="str">
        <f>IFERROR(VLOOKUP(D2177,PG!$D$7:$N$1006,11,FALSE),"")</f>
        <v/>
      </c>
      <c r="L2177" s="42">
        <f t="shared" si="68"/>
        <v>0</v>
      </c>
    </row>
    <row r="2178" spans="2:12" ht="35.1" customHeight="1" thickTop="1" thickBot="1">
      <c r="B2178" s="76" t="str">
        <f t="shared" si="67"/>
        <v/>
      </c>
      <c r="C2178" s="35"/>
      <c r="D2178" s="12"/>
      <c r="E2178" s="12"/>
      <c r="F2178" s="82"/>
      <c r="G2178" s="36"/>
      <c r="H2178" s="33"/>
      <c r="I2178" s="12"/>
      <c r="J2178" s="67"/>
      <c r="K2178" s="43" t="str">
        <f>IFERROR(VLOOKUP(D2178,PG!$D$7:$N$1006,11,FALSE),"")</f>
        <v/>
      </c>
      <c r="L2178" s="42">
        <f t="shared" si="68"/>
        <v>0</v>
      </c>
    </row>
    <row r="2179" spans="2:12" ht="35.1" customHeight="1" thickTop="1" thickBot="1">
      <c r="B2179" s="76" t="str">
        <f t="shared" si="67"/>
        <v/>
      </c>
      <c r="C2179" s="35"/>
      <c r="D2179" s="12"/>
      <c r="E2179" s="12"/>
      <c r="F2179" s="82"/>
      <c r="G2179" s="36"/>
      <c r="H2179" s="33"/>
      <c r="I2179" s="12"/>
      <c r="J2179" s="67"/>
      <c r="K2179" s="43" t="str">
        <f>IFERROR(VLOOKUP(D2179,PG!$D$7:$N$1006,11,FALSE),"")</f>
        <v/>
      </c>
      <c r="L2179" s="42">
        <f t="shared" si="68"/>
        <v>0</v>
      </c>
    </row>
    <row r="2180" spans="2:12" ht="35.1" customHeight="1" thickTop="1" thickBot="1">
      <c r="B2180" s="76" t="str">
        <f t="shared" si="67"/>
        <v/>
      </c>
      <c r="C2180" s="35"/>
      <c r="D2180" s="12"/>
      <c r="E2180" s="12"/>
      <c r="F2180" s="82"/>
      <c r="G2180" s="36"/>
      <c r="H2180" s="33"/>
      <c r="I2180" s="12"/>
      <c r="J2180" s="67"/>
      <c r="K2180" s="43" t="str">
        <f>IFERROR(VLOOKUP(D2180,PG!$D$7:$N$1006,11,FALSE),"")</f>
        <v/>
      </c>
      <c r="L2180" s="42">
        <f t="shared" si="68"/>
        <v>0</v>
      </c>
    </row>
    <row r="2181" spans="2:12" ht="35.1" customHeight="1" thickTop="1" thickBot="1">
      <c r="B2181" s="76" t="str">
        <f t="shared" si="67"/>
        <v/>
      </c>
      <c r="C2181" s="35"/>
      <c r="D2181" s="12"/>
      <c r="E2181" s="12"/>
      <c r="F2181" s="82"/>
      <c r="G2181" s="36"/>
      <c r="H2181" s="33"/>
      <c r="I2181" s="12"/>
      <c r="J2181" s="67"/>
      <c r="K2181" s="43" t="str">
        <f>IFERROR(VLOOKUP(D2181,PG!$D$7:$N$1006,11,FALSE),"")</f>
        <v/>
      </c>
      <c r="L2181" s="42">
        <f t="shared" si="68"/>
        <v>0</v>
      </c>
    </row>
    <row r="2182" spans="2:12" ht="35.1" customHeight="1" thickTop="1" thickBot="1">
      <c r="B2182" s="76" t="str">
        <f t="shared" si="67"/>
        <v/>
      </c>
      <c r="C2182" s="35"/>
      <c r="D2182" s="12"/>
      <c r="E2182" s="12"/>
      <c r="F2182" s="82"/>
      <c r="G2182" s="36"/>
      <c r="H2182" s="33"/>
      <c r="I2182" s="12"/>
      <c r="J2182" s="67"/>
      <c r="K2182" s="43" t="str">
        <f>IFERROR(VLOOKUP(D2182,PG!$D$7:$N$1006,11,FALSE),"")</f>
        <v/>
      </c>
      <c r="L2182" s="42">
        <f t="shared" si="68"/>
        <v>0</v>
      </c>
    </row>
    <row r="2183" spans="2:12" ht="35.1" customHeight="1" thickTop="1" thickBot="1">
      <c r="B2183" s="76" t="str">
        <f t="shared" si="67"/>
        <v/>
      </c>
      <c r="C2183" s="35"/>
      <c r="D2183" s="12"/>
      <c r="E2183" s="12"/>
      <c r="F2183" s="82"/>
      <c r="G2183" s="36"/>
      <c r="H2183" s="33"/>
      <c r="I2183" s="12"/>
      <c r="J2183" s="67"/>
      <c r="K2183" s="43" t="str">
        <f>IFERROR(VLOOKUP(D2183,PG!$D$7:$N$1006,11,FALSE),"")</f>
        <v/>
      </c>
      <c r="L2183" s="42">
        <f t="shared" si="68"/>
        <v>0</v>
      </c>
    </row>
    <row r="2184" spans="2:12" ht="35.1" customHeight="1" thickTop="1" thickBot="1">
      <c r="B2184" s="76" t="str">
        <f t="shared" ref="B2184:B2247" si="69">IF(C2184="","",MONTH(C2184))</f>
        <v/>
      </c>
      <c r="C2184" s="35"/>
      <c r="D2184" s="12"/>
      <c r="E2184" s="12"/>
      <c r="F2184" s="82"/>
      <c r="G2184" s="36"/>
      <c r="H2184" s="33"/>
      <c r="I2184" s="12"/>
      <c r="J2184" s="67"/>
      <c r="K2184" s="43" t="str">
        <f>IFERROR(VLOOKUP(D2184,PG!$D$7:$N$1006,11,FALSE),"")</f>
        <v/>
      </c>
      <c r="L2184" s="42">
        <f t="shared" si="68"/>
        <v>0</v>
      </c>
    </row>
    <row r="2185" spans="2:12" ht="35.1" customHeight="1" thickTop="1" thickBot="1">
      <c r="B2185" s="76" t="str">
        <f t="shared" si="69"/>
        <v/>
      </c>
      <c r="C2185" s="35"/>
      <c r="D2185" s="12"/>
      <c r="E2185" s="12"/>
      <c r="F2185" s="82"/>
      <c r="G2185" s="36"/>
      <c r="H2185" s="33"/>
      <c r="I2185" s="12"/>
      <c r="J2185" s="67"/>
      <c r="K2185" s="43" t="str">
        <f>IFERROR(VLOOKUP(D2185,PG!$D$7:$N$1006,11,FALSE),"")</f>
        <v/>
      </c>
      <c r="L2185" s="42">
        <f t="shared" si="68"/>
        <v>0</v>
      </c>
    </row>
    <row r="2186" spans="2:12" ht="35.1" customHeight="1" thickTop="1" thickBot="1">
      <c r="B2186" s="76" t="str">
        <f t="shared" si="69"/>
        <v/>
      </c>
      <c r="C2186" s="35"/>
      <c r="D2186" s="12"/>
      <c r="E2186" s="12"/>
      <c r="F2186" s="82"/>
      <c r="G2186" s="36"/>
      <c r="H2186" s="33"/>
      <c r="I2186" s="12"/>
      <c r="J2186" s="67"/>
      <c r="K2186" s="43" t="str">
        <f>IFERROR(VLOOKUP(D2186,PG!$D$7:$N$1006,11,FALSE),"")</f>
        <v/>
      </c>
      <c r="L2186" s="42">
        <f t="shared" si="68"/>
        <v>0</v>
      </c>
    </row>
    <row r="2187" spans="2:12" ht="35.1" customHeight="1" thickTop="1" thickBot="1">
      <c r="B2187" s="76" t="str">
        <f t="shared" si="69"/>
        <v/>
      </c>
      <c r="C2187" s="35"/>
      <c r="D2187" s="12"/>
      <c r="E2187" s="12"/>
      <c r="F2187" s="82"/>
      <c r="G2187" s="36"/>
      <c r="H2187" s="33"/>
      <c r="I2187" s="12"/>
      <c r="J2187" s="67"/>
      <c r="K2187" s="43" t="str">
        <f>IFERROR(VLOOKUP(D2187,PG!$D$7:$N$1006,11,FALSE),"")</f>
        <v/>
      </c>
      <c r="L2187" s="42">
        <f t="shared" si="68"/>
        <v>0</v>
      </c>
    </row>
    <row r="2188" spans="2:12" ht="35.1" customHeight="1" thickTop="1" thickBot="1">
      <c r="B2188" s="76" t="str">
        <f t="shared" si="69"/>
        <v/>
      </c>
      <c r="C2188" s="35"/>
      <c r="D2188" s="12"/>
      <c r="E2188" s="12"/>
      <c r="F2188" s="82"/>
      <c r="G2188" s="36"/>
      <c r="H2188" s="33"/>
      <c r="I2188" s="12"/>
      <c r="J2188" s="67"/>
      <c r="K2188" s="43" t="str">
        <f>IFERROR(VLOOKUP(D2188,PG!$D$7:$N$1006,11,FALSE),"")</f>
        <v/>
      </c>
      <c r="L2188" s="42">
        <f t="shared" si="68"/>
        <v>0</v>
      </c>
    </row>
    <row r="2189" spans="2:12" ht="35.1" customHeight="1" thickTop="1" thickBot="1">
      <c r="B2189" s="76" t="str">
        <f t="shared" si="69"/>
        <v/>
      </c>
      <c r="C2189" s="35"/>
      <c r="D2189" s="12"/>
      <c r="E2189" s="12"/>
      <c r="F2189" s="82"/>
      <c r="G2189" s="36"/>
      <c r="H2189" s="33"/>
      <c r="I2189" s="12"/>
      <c r="J2189" s="67"/>
      <c r="K2189" s="43" t="str">
        <f>IFERROR(VLOOKUP(D2189,PG!$D$7:$N$1006,11,FALSE),"")</f>
        <v/>
      </c>
      <c r="L2189" s="42">
        <f t="shared" si="68"/>
        <v>0</v>
      </c>
    </row>
    <row r="2190" spans="2:12" ht="35.1" customHeight="1" thickTop="1" thickBot="1">
      <c r="B2190" s="76" t="str">
        <f t="shared" si="69"/>
        <v/>
      </c>
      <c r="C2190" s="35"/>
      <c r="D2190" s="12"/>
      <c r="E2190" s="12"/>
      <c r="F2190" s="82"/>
      <c r="G2190" s="36"/>
      <c r="H2190" s="33"/>
      <c r="I2190" s="12"/>
      <c r="J2190" s="67"/>
      <c r="K2190" s="43" t="str">
        <f>IFERROR(VLOOKUP(D2190,PG!$D$7:$N$1006,11,FALSE),"")</f>
        <v/>
      </c>
      <c r="L2190" s="42">
        <f t="shared" si="68"/>
        <v>0</v>
      </c>
    </row>
    <row r="2191" spans="2:12" ht="35.1" customHeight="1" thickTop="1" thickBot="1">
      <c r="B2191" s="76" t="str">
        <f t="shared" si="69"/>
        <v/>
      </c>
      <c r="C2191" s="35"/>
      <c r="D2191" s="12"/>
      <c r="E2191" s="12"/>
      <c r="F2191" s="82"/>
      <c r="G2191" s="36"/>
      <c r="H2191" s="33"/>
      <c r="I2191" s="12"/>
      <c r="J2191" s="67"/>
      <c r="K2191" s="43" t="str">
        <f>IFERROR(VLOOKUP(D2191,PG!$D$7:$N$1006,11,FALSE),"")</f>
        <v/>
      </c>
      <c r="L2191" s="42">
        <f t="shared" si="68"/>
        <v>0</v>
      </c>
    </row>
    <row r="2192" spans="2:12" ht="35.1" customHeight="1" thickTop="1" thickBot="1">
      <c r="B2192" s="76" t="str">
        <f t="shared" si="69"/>
        <v/>
      </c>
      <c r="C2192" s="35"/>
      <c r="D2192" s="12"/>
      <c r="E2192" s="12"/>
      <c r="F2192" s="82"/>
      <c r="G2192" s="36"/>
      <c r="H2192" s="33"/>
      <c r="I2192" s="12"/>
      <c r="J2192" s="67"/>
      <c r="K2192" s="43" t="str">
        <f>IFERROR(VLOOKUP(D2192,PG!$D$7:$N$1006,11,FALSE),"")</f>
        <v/>
      </c>
      <c r="L2192" s="42">
        <f t="shared" si="68"/>
        <v>0</v>
      </c>
    </row>
    <row r="2193" spans="2:12" ht="35.1" customHeight="1" thickTop="1" thickBot="1">
      <c r="B2193" s="76" t="str">
        <f t="shared" si="69"/>
        <v/>
      </c>
      <c r="C2193" s="35"/>
      <c r="D2193" s="12"/>
      <c r="E2193" s="12"/>
      <c r="F2193" s="82"/>
      <c r="G2193" s="36"/>
      <c r="H2193" s="33"/>
      <c r="I2193" s="12"/>
      <c r="J2193" s="67"/>
      <c r="K2193" s="43" t="str">
        <f>IFERROR(VLOOKUP(D2193,PG!$D$7:$N$1006,11,FALSE),"")</f>
        <v/>
      </c>
      <c r="L2193" s="42">
        <f t="shared" si="68"/>
        <v>0</v>
      </c>
    </row>
    <row r="2194" spans="2:12" ht="35.1" customHeight="1" thickTop="1" thickBot="1">
      <c r="B2194" s="76" t="str">
        <f t="shared" si="69"/>
        <v/>
      </c>
      <c r="C2194" s="35"/>
      <c r="D2194" s="12"/>
      <c r="E2194" s="12"/>
      <c r="F2194" s="82"/>
      <c r="G2194" s="36"/>
      <c r="H2194" s="33"/>
      <c r="I2194" s="12"/>
      <c r="J2194" s="67"/>
      <c r="K2194" s="43" t="str">
        <f>IFERROR(VLOOKUP(D2194,PG!$D$7:$N$1006,11,FALSE),"")</f>
        <v/>
      </c>
      <c r="L2194" s="42">
        <f t="shared" ref="L2194:L2257" si="70">IFERROR(G2194*H2194,0)</f>
        <v>0</v>
      </c>
    </row>
    <row r="2195" spans="2:12" ht="35.1" customHeight="1" thickTop="1" thickBot="1">
      <c r="B2195" s="76" t="str">
        <f t="shared" si="69"/>
        <v/>
      </c>
      <c r="C2195" s="35"/>
      <c r="D2195" s="12"/>
      <c r="E2195" s="12"/>
      <c r="F2195" s="82"/>
      <c r="G2195" s="36"/>
      <c r="H2195" s="33"/>
      <c r="I2195" s="12"/>
      <c r="J2195" s="67"/>
      <c r="K2195" s="43" t="str">
        <f>IFERROR(VLOOKUP(D2195,PG!$D$7:$N$1006,11,FALSE),"")</f>
        <v/>
      </c>
      <c r="L2195" s="42">
        <f t="shared" si="70"/>
        <v>0</v>
      </c>
    </row>
    <row r="2196" spans="2:12" ht="35.1" customHeight="1" thickTop="1" thickBot="1">
      <c r="B2196" s="76" t="str">
        <f t="shared" si="69"/>
        <v/>
      </c>
      <c r="C2196" s="35"/>
      <c r="D2196" s="12"/>
      <c r="E2196" s="12"/>
      <c r="F2196" s="82"/>
      <c r="G2196" s="36"/>
      <c r="H2196" s="33"/>
      <c r="I2196" s="12"/>
      <c r="J2196" s="67"/>
      <c r="K2196" s="43" t="str">
        <f>IFERROR(VLOOKUP(D2196,PG!$D$7:$N$1006,11,FALSE),"")</f>
        <v/>
      </c>
      <c r="L2196" s="42">
        <f t="shared" si="70"/>
        <v>0</v>
      </c>
    </row>
    <row r="2197" spans="2:12" ht="35.1" customHeight="1" thickTop="1" thickBot="1">
      <c r="B2197" s="76" t="str">
        <f t="shared" si="69"/>
        <v/>
      </c>
      <c r="C2197" s="35"/>
      <c r="D2197" s="12"/>
      <c r="E2197" s="12"/>
      <c r="F2197" s="82"/>
      <c r="G2197" s="36"/>
      <c r="H2197" s="33"/>
      <c r="I2197" s="12"/>
      <c r="J2197" s="67"/>
      <c r="K2197" s="43" t="str">
        <f>IFERROR(VLOOKUP(D2197,PG!$D$7:$N$1006,11,FALSE),"")</f>
        <v/>
      </c>
      <c r="L2197" s="42">
        <f t="shared" si="70"/>
        <v>0</v>
      </c>
    </row>
    <row r="2198" spans="2:12" ht="35.1" customHeight="1" thickTop="1" thickBot="1">
      <c r="B2198" s="76" t="str">
        <f t="shared" si="69"/>
        <v/>
      </c>
      <c r="C2198" s="35"/>
      <c r="D2198" s="12"/>
      <c r="E2198" s="12"/>
      <c r="F2198" s="82"/>
      <c r="G2198" s="36"/>
      <c r="H2198" s="33"/>
      <c r="I2198" s="12"/>
      <c r="J2198" s="67"/>
      <c r="K2198" s="43" t="str">
        <f>IFERROR(VLOOKUP(D2198,PG!$D$7:$N$1006,11,FALSE),"")</f>
        <v/>
      </c>
      <c r="L2198" s="42">
        <f t="shared" si="70"/>
        <v>0</v>
      </c>
    </row>
    <row r="2199" spans="2:12" ht="35.1" customHeight="1" thickTop="1" thickBot="1">
      <c r="B2199" s="76" t="str">
        <f t="shared" si="69"/>
        <v/>
      </c>
      <c r="C2199" s="35"/>
      <c r="D2199" s="12"/>
      <c r="E2199" s="12"/>
      <c r="F2199" s="82"/>
      <c r="G2199" s="36"/>
      <c r="H2199" s="33"/>
      <c r="I2199" s="12"/>
      <c r="J2199" s="67"/>
      <c r="K2199" s="43" t="str">
        <f>IFERROR(VLOOKUP(D2199,PG!$D$7:$N$1006,11,FALSE),"")</f>
        <v/>
      </c>
      <c r="L2199" s="42">
        <f t="shared" si="70"/>
        <v>0</v>
      </c>
    </row>
    <row r="2200" spans="2:12" ht="35.1" customHeight="1" thickTop="1" thickBot="1">
      <c r="B2200" s="76" t="str">
        <f t="shared" si="69"/>
        <v/>
      </c>
      <c r="C2200" s="35"/>
      <c r="D2200" s="12"/>
      <c r="E2200" s="12"/>
      <c r="F2200" s="82"/>
      <c r="G2200" s="36"/>
      <c r="H2200" s="33"/>
      <c r="I2200" s="12"/>
      <c r="J2200" s="67"/>
      <c r="K2200" s="43" t="str">
        <f>IFERROR(VLOOKUP(D2200,PG!$D$7:$N$1006,11,FALSE),"")</f>
        <v/>
      </c>
      <c r="L2200" s="42">
        <f t="shared" si="70"/>
        <v>0</v>
      </c>
    </row>
    <row r="2201" spans="2:12" ht="35.1" customHeight="1" thickTop="1" thickBot="1">
      <c r="B2201" s="76" t="str">
        <f t="shared" si="69"/>
        <v/>
      </c>
      <c r="C2201" s="35"/>
      <c r="D2201" s="12"/>
      <c r="E2201" s="12"/>
      <c r="F2201" s="82"/>
      <c r="G2201" s="36"/>
      <c r="H2201" s="33"/>
      <c r="I2201" s="12"/>
      <c r="J2201" s="67"/>
      <c r="K2201" s="43" t="str">
        <f>IFERROR(VLOOKUP(D2201,PG!$D$7:$N$1006,11,FALSE),"")</f>
        <v/>
      </c>
      <c r="L2201" s="42">
        <f t="shared" si="70"/>
        <v>0</v>
      </c>
    </row>
    <row r="2202" spans="2:12" ht="35.1" customHeight="1" thickTop="1" thickBot="1">
      <c r="B2202" s="76" t="str">
        <f t="shared" si="69"/>
        <v/>
      </c>
      <c r="C2202" s="35"/>
      <c r="D2202" s="12"/>
      <c r="E2202" s="12"/>
      <c r="F2202" s="82"/>
      <c r="G2202" s="36"/>
      <c r="H2202" s="33"/>
      <c r="I2202" s="12"/>
      <c r="J2202" s="67"/>
      <c r="K2202" s="43" t="str">
        <f>IFERROR(VLOOKUP(D2202,PG!$D$7:$N$1006,11,FALSE),"")</f>
        <v/>
      </c>
      <c r="L2202" s="42">
        <f t="shared" si="70"/>
        <v>0</v>
      </c>
    </row>
    <row r="2203" spans="2:12" ht="35.1" customHeight="1" thickTop="1" thickBot="1">
      <c r="B2203" s="76" t="str">
        <f t="shared" si="69"/>
        <v/>
      </c>
      <c r="C2203" s="35"/>
      <c r="D2203" s="12"/>
      <c r="E2203" s="12"/>
      <c r="F2203" s="82"/>
      <c r="G2203" s="36"/>
      <c r="H2203" s="33"/>
      <c r="I2203" s="12"/>
      <c r="J2203" s="67"/>
      <c r="K2203" s="43" t="str">
        <f>IFERROR(VLOOKUP(D2203,PG!$D$7:$N$1006,11,FALSE),"")</f>
        <v/>
      </c>
      <c r="L2203" s="42">
        <f t="shared" si="70"/>
        <v>0</v>
      </c>
    </row>
    <row r="2204" spans="2:12" ht="35.1" customHeight="1" thickTop="1" thickBot="1">
      <c r="B2204" s="76" t="str">
        <f t="shared" si="69"/>
        <v/>
      </c>
      <c r="C2204" s="35"/>
      <c r="D2204" s="12"/>
      <c r="E2204" s="12"/>
      <c r="F2204" s="82"/>
      <c r="G2204" s="36"/>
      <c r="H2204" s="33"/>
      <c r="I2204" s="12"/>
      <c r="J2204" s="67"/>
      <c r="K2204" s="43" t="str">
        <f>IFERROR(VLOOKUP(D2204,PG!$D$7:$N$1006,11,FALSE),"")</f>
        <v/>
      </c>
      <c r="L2204" s="42">
        <f t="shared" si="70"/>
        <v>0</v>
      </c>
    </row>
    <row r="2205" spans="2:12" ht="35.1" customHeight="1" thickTop="1" thickBot="1">
      <c r="B2205" s="76" t="str">
        <f t="shared" si="69"/>
        <v/>
      </c>
      <c r="C2205" s="35"/>
      <c r="D2205" s="12"/>
      <c r="E2205" s="12"/>
      <c r="F2205" s="82"/>
      <c r="G2205" s="36"/>
      <c r="H2205" s="33"/>
      <c r="I2205" s="12"/>
      <c r="J2205" s="67"/>
      <c r="K2205" s="43" t="str">
        <f>IFERROR(VLOOKUP(D2205,PG!$D$7:$N$1006,11,FALSE),"")</f>
        <v/>
      </c>
      <c r="L2205" s="42">
        <f t="shared" si="70"/>
        <v>0</v>
      </c>
    </row>
    <row r="2206" spans="2:12" ht="35.1" customHeight="1" thickTop="1" thickBot="1">
      <c r="B2206" s="76" t="str">
        <f t="shared" si="69"/>
        <v/>
      </c>
      <c r="C2206" s="35"/>
      <c r="D2206" s="12"/>
      <c r="E2206" s="12"/>
      <c r="F2206" s="82"/>
      <c r="G2206" s="36"/>
      <c r="H2206" s="33"/>
      <c r="I2206" s="12"/>
      <c r="J2206" s="67"/>
      <c r="K2206" s="43" t="str">
        <f>IFERROR(VLOOKUP(D2206,PG!$D$7:$N$1006,11,FALSE),"")</f>
        <v/>
      </c>
      <c r="L2206" s="42">
        <f t="shared" si="70"/>
        <v>0</v>
      </c>
    </row>
    <row r="2207" spans="2:12" ht="35.1" customHeight="1" thickTop="1" thickBot="1">
      <c r="B2207" s="76" t="str">
        <f t="shared" si="69"/>
        <v/>
      </c>
      <c r="C2207" s="35"/>
      <c r="D2207" s="12"/>
      <c r="E2207" s="12"/>
      <c r="F2207" s="82"/>
      <c r="G2207" s="36"/>
      <c r="H2207" s="33"/>
      <c r="I2207" s="12"/>
      <c r="J2207" s="67"/>
      <c r="K2207" s="43" t="str">
        <f>IFERROR(VLOOKUP(D2207,PG!$D$7:$N$1006,11,FALSE),"")</f>
        <v/>
      </c>
      <c r="L2207" s="42">
        <f t="shared" si="70"/>
        <v>0</v>
      </c>
    </row>
    <row r="2208" spans="2:12" ht="35.1" customHeight="1" thickTop="1" thickBot="1">
      <c r="B2208" s="76" t="str">
        <f t="shared" si="69"/>
        <v/>
      </c>
      <c r="C2208" s="35"/>
      <c r="D2208" s="12"/>
      <c r="E2208" s="12"/>
      <c r="F2208" s="82"/>
      <c r="G2208" s="36"/>
      <c r="H2208" s="33"/>
      <c r="I2208" s="12"/>
      <c r="J2208" s="67"/>
      <c r="K2208" s="43" t="str">
        <f>IFERROR(VLOOKUP(D2208,PG!$D$7:$N$1006,11,FALSE),"")</f>
        <v/>
      </c>
      <c r="L2208" s="42">
        <f t="shared" si="70"/>
        <v>0</v>
      </c>
    </row>
    <row r="2209" spans="2:12" ht="35.1" customHeight="1" thickTop="1" thickBot="1">
      <c r="B2209" s="76" t="str">
        <f t="shared" si="69"/>
        <v/>
      </c>
      <c r="C2209" s="35"/>
      <c r="D2209" s="12"/>
      <c r="E2209" s="12"/>
      <c r="F2209" s="82"/>
      <c r="G2209" s="36"/>
      <c r="H2209" s="33"/>
      <c r="I2209" s="12"/>
      <c r="J2209" s="67"/>
      <c r="K2209" s="43" t="str">
        <f>IFERROR(VLOOKUP(D2209,PG!$D$7:$N$1006,11,FALSE),"")</f>
        <v/>
      </c>
      <c r="L2209" s="42">
        <f t="shared" si="70"/>
        <v>0</v>
      </c>
    </row>
    <row r="2210" spans="2:12" ht="35.1" customHeight="1" thickTop="1" thickBot="1">
      <c r="B2210" s="76" t="str">
        <f t="shared" si="69"/>
        <v/>
      </c>
      <c r="C2210" s="35"/>
      <c r="D2210" s="12"/>
      <c r="E2210" s="12"/>
      <c r="F2210" s="82"/>
      <c r="G2210" s="36"/>
      <c r="H2210" s="33"/>
      <c r="I2210" s="12"/>
      <c r="J2210" s="67"/>
      <c r="K2210" s="43" t="str">
        <f>IFERROR(VLOOKUP(D2210,PG!$D$7:$N$1006,11,FALSE),"")</f>
        <v/>
      </c>
      <c r="L2210" s="42">
        <f t="shared" si="70"/>
        <v>0</v>
      </c>
    </row>
    <row r="2211" spans="2:12" ht="35.1" customHeight="1" thickTop="1" thickBot="1">
      <c r="B2211" s="76" t="str">
        <f t="shared" si="69"/>
        <v/>
      </c>
      <c r="C2211" s="35"/>
      <c r="D2211" s="12"/>
      <c r="E2211" s="12"/>
      <c r="F2211" s="82"/>
      <c r="G2211" s="36"/>
      <c r="H2211" s="33"/>
      <c r="I2211" s="12"/>
      <c r="J2211" s="67"/>
      <c r="K2211" s="43" t="str">
        <f>IFERROR(VLOOKUP(D2211,PG!$D$7:$N$1006,11,FALSE),"")</f>
        <v/>
      </c>
      <c r="L2211" s="42">
        <f t="shared" si="70"/>
        <v>0</v>
      </c>
    </row>
    <row r="2212" spans="2:12" ht="35.1" customHeight="1" thickTop="1" thickBot="1">
      <c r="B2212" s="76" t="str">
        <f t="shared" si="69"/>
        <v/>
      </c>
      <c r="C2212" s="35"/>
      <c r="D2212" s="12"/>
      <c r="E2212" s="12"/>
      <c r="F2212" s="82"/>
      <c r="G2212" s="36"/>
      <c r="H2212" s="33"/>
      <c r="I2212" s="12"/>
      <c r="J2212" s="67"/>
      <c r="K2212" s="43" t="str">
        <f>IFERROR(VLOOKUP(D2212,PG!$D$7:$N$1006,11,FALSE),"")</f>
        <v/>
      </c>
      <c r="L2212" s="42">
        <f t="shared" si="70"/>
        <v>0</v>
      </c>
    </row>
    <row r="2213" spans="2:12" ht="35.1" customHeight="1" thickTop="1" thickBot="1">
      <c r="B2213" s="76" t="str">
        <f t="shared" si="69"/>
        <v/>
      </c>
      <c r="C2213" s="35"/>
      <c r="D2213" s="12"/>
      <c r="E2213" s="12"/>
      <c r="F2213" s="82"/>
      <c r="G2213" s="36"/>
      <c r="H2213" s="33"/>
      <c r="I2213" s="12"/>
      <c r="J2213" s="67"/>
      <c r="K2213" s="43" t="str">
        <f>IFERROR(VLOOKUP(D2213,PG!$D$7:$N$1006,11,FALSE),"")</f>
        <v/>
      </c>
      <c r="L2213" s="42">
        <f t="shared" si="70"/>
        <v>0</v>
      </c>
    </row>
    <row r="2214" spans="2:12" ht="35.1" customHeight="1" thickTop="1" thickBot="1">
      <c r="B2214" s="76" t="str">
        <f t="shared" si="69"/>
        <v/>
      </c>
      <c r="C2214" s="35"/>
      <c r="D2214" s="12"/>
      <c r="E2214" s="12"/>
      <c r="F2214" s="82"/>
      <c r="G2214" s="36"/>
      <c r="H2214" s="33"/>
      <c r="I2214" s="12"/>
      <c r="J2214" s="67"/>
      <c r="K2214" s="43" t="str">
        <f>IFERROR(VLOOKUP(D2214,PG!$D$7:$N$1006,11,FALSE),"")</f>
        <v/>
      </c>
      <c r="L2214" s="42">
        <f t="shared" si="70"/>
        <v>0</v>
      </c>
    </row>
    <row r="2215" spans="2:12" ht="35.1" customHeight="1" thickTop="1" thickBot="1">
      <c r="B2215" s="76" t="str">
        <f t="shared" si="69"/>
        <v/>
      </c>
      <c r="C2215" s="35"/>
      <c r="D2215" s="12"/>
      <c r="E2215" s="12"/>
      <c r="F2215" s="82"/>
      <c r="G2215" s="36"/>
      <c r="H2215" s="33"/>
      <c r="I2215" s="12"/>
      <c r="J2215" s="67"/>
      <c r="K2215" s="43" t="str">
        <f>IFERROR(VLOOKUP(D2215,PG!$D$7:$N$1006,11,FALSE),"")</f>
        <v/>
      </c>
      <c r="L2215" s="42">
        <f t="shared" si="70"/>
        <v>0</v>
      </c>
    </row>
    <row r="2216" spans="2:12" ht="35.1" customHeight="1" thickTop="1" thickBot="1">
      <c r="B2216" s="76" t="str">
        <f t="shared" si="69"/>
        <v/>
      </c>
      <c r="C2216" s="35"/>
      <c r="D2216" s="12"/>
      <c r="E2216" s="12"/>
      <c r="F2216" s="82"/>
      <c r="G2216" s="36"/>
      <c r="H2216" s="33"/>
      <c r="I2216" s="12"/>
      <c r="J2216" s="67"/>
      <c r="K2216" s="43" t="str">
        <f>IFERROR(VLOOKUP(D2216,PG!$D$7:$N$1006,11,FALSE),"")</f>
        <v/>
      </c>
      <c r="L2216" s="42">
        <f t="shared" si="70"/>
        <v>0</v>
      </c>
    </row>
    <row r="2217" spans="2:12" ht="35.1" customHeight="1" thickTop="1" thickBot="1">
      <c r="B2217" s="76" t="str">
        <f t="shared" si="69"/>
        <v/>
      </c>
      <c r="C2217" s="35"/>
      <c r="D2217" s="12"/>
      <c r="E2217" s="12"/>
      <c r="F2217" s="82"/>
      <c r="G2217" s="36"/>
      <c r="H2217" s="33"/>
      <c r="I2217" s="12"/>
      <c r="J2217" s="67"/>
      <c r="K2217" s="43" t="str">
        <f>IFERROR(VLOOKUP(D2217,PG!$D$7:$N$1006,11,FALSE),"")</f>
        <v/>
      </c>
      <c r="L2217" s="42">
        <f t="shared" si="70"/>
        <v>0</v>
      </c>
    </row>
    <row r="2218" spans="2:12" ht="35.1" customHeight="1" thickTop="1" thickBot="1">
      <c r="B2218" s="76" t="str">
        <f t="shared" si="69"/>
        <v/>
      </c>
      <c r="C2218" s="35"/>
      <c r="D2218" s="12"/>
      <c r="E2218" s="12"/>
      <c r="F2218" s="82"/>
      <c r="G2218" s="36"/>
      <c r="H2218" s="33"/>
      <c r="I2218" s="12"/>
      <c r="J2218" s="67"/>
      <c r="K2218" s="43" t="str">
        <f>IFERROR(VLOOKUP(D2218,PG!$D$7:$N$1006,11,FALSE),"")</f>
        <v/>
      </c>
      <c r="L2218" s="42">
        <f t="shared" si="70"/>
        <v>0</v>
      </c>
    </row>
    <row r="2219" spans="2:12" ht="35.1" customHeight="1" thickTop="1" thickBot="1">
      <c r="B2219" s="76" t="str">
        <f t="shared" si="69"/>
        <v/>
      </c>
      <c r="C2219" s="35"/>
      <c r="D2219" s="12"/>
      <c r="E2219" s="12"/>
      <c r="F2219" s="82"/>
      <c r="G2219" s="36"/>
      <c r="H2219" s="33"/>
      <c r="I2219" s="12"/>
      <c r="J2219" s="67"/>
      <c r="K2219" s="43" t="str">
        <f>IFERROR(VLOOKUP(D2219,PG!$D$7:$N$1006,11,FALSE),"")</f>
        <v/>
      </c>
      <c r="L2219" s="42">
        <f t="shared" si="70"/>
        <v>0</v>
      </c>
    </row>
    <row r="2220" spans="2:12" ht="35.1" customHeight="1" thickTop="1" thickBot="1">
      <c r="B2220" s="76" t="str">
        <f t="shared" si="69"/>
        <v/>
      </c>
      <c r="C2220" s="35"/>
      <c r="D2220" s="12"/>
      <c r="E2220" s="12"/>
      <c r="F2220" s="82"/>
      <c r="G2220" s="36"/>
      <c r="H2220" s="33"/>
      <c r="I2220" s="12"/>
      <c r="J2220" s="67"/>
      <c r="K2220" s="43" t="str">
        <f>IFERROR(VLOOKUP(D2220,PG!$D$7:$N$1006,11,FALSE),"")</f>
        <v/>
      </c>
      <c r="L2220" s="42">
        <f t="shared" si="70"/>
        <v>0</v>
      </c>
    </row>
    <row r="2221" spans="2:12" ht="35.1" customHeight="1" thickTop="1" thickBot="1">
      <c r="B2221" s="76" t="str">
        <f t="shared" si="69"/>
        <v/>
      </c>
      <c r="C2221" s="35"/>
      <c r="D2221" s="12"/>
      <c r="E2221" s="12"/>
      <c r="F2221" s="82"/>
      <c r="G2221" s="36"/>
      <c r="H2221" s="33"/>
      <c r="I2221" s="12"/>
      <c r="J2221" s="67"/>
      <c r="K2221" s="43" t="str">
        <f>IFERROR(VLOOKUP(D2221,PG!$D$7:$N$1006,11,FALSE),"")</f>
        <v/>
      </c>
      <c r="L2221" s="42">
        <f t="shared" si="70"/>
        <v>0</v>
      </c>
    </row>
    <row r="2222" spans="2:12" ht="35.1" customHeight="1" thickTop="1" thickBot="1">
      <c r="B2222" s="76" t="str">
        <f t="shared" si="69"/>
        <v/>
      </c>
      <c r="C2222" s="35"/>
      <c r="D2222" s="12"/>
      <c r="E2222" s="12"/>
      <c r="F2222" s="82"/>
      <c r="G2222" s="36"/>
      <c r="H2222" s="33"/>
      <c r="I2222" s="12"/>
      <c r="J2222" s="67"/>
      <c r="K2222" s="43" t="str">
        <f>IFERROR(VLOOKUP(D2222,PG!$D$7:$N$1006,11,FALSE),"")</f>
        <v/>
      </c>
      <c r="L2222" s="42">
        <f t="shared" si="70"/>
        <v>0</v>
      </c>
    </row>
    <row r="2223" spans="2:12" ht="35.1" customHeight="1" thickTop="1" thickBot="1">
      <c r="B2223" s="76" t="str">
        <f t="shared" si="69"/>
        <v/>
      </c>
      <c r="C2223" s="35"/>
      <c r="D2223" s="12"/>
      <c r="E2223" s="12"/>
      <c r="F2223" s="82"/>
      <c r="G2223" s="36"/>
      <c r="H2223" s="33"/>
      <c r="I2223" s="12"/>
      <c r="J2223" s="67"/>
      <c r="K2223" s="43" t="str">
        <f>IFERROR(VLOOKUP(D2223,PG!$D$7:$N$1006,11,FALSE),"")</f>
        <v/>
      </c>
      <c r="L2223" s="42">
        <f t="shared" si="70"/>
        <v>0</v>
      </c>
    </row>
    <row r="2224" spans="2:12" ht="35.1" customHeight="1" thickTop="1" thickBot="1">
      <c r="B2224" s="76" t="str">
        <f t="shared" si="69"/>
        <v/>
      </c>
      <c r="C2224" s="35"/>
      <c r="D2224" s="12"/>
      <c r="E2224" s="12"/>
      <c r="F2224" s="82"/>
      <c r="G2224" s="36"/>
      <c r="H2224" s="33"/>
      <c r="I2224" s="12"/>
      <c r="J2224" s="67"/>
      <c r="K2224" s="43" t="str">
        <f>IFERROR(VLOOKUP(D2224,PG!$D$7:$N$1006,11,FALSE),"")</f>
        <v/>
      </c>
      <c r="L2224" s="42">
        <f t="shared" si="70"/>
        <v>0</v>
      </c>
    </row>
    <row r="2225" spans="2:12" ht="35.1" customHeight="1" thickTop="1" thickBot="1">
      <c r="B2225" s="76" t="str">
        <f t="shared" si="69"/>
        <v/>
      </c>
      <c r="C2225" s="35"/>
      <c r="D2225" s="12"/>
      <c r="E2225" s="12"/>
      <c r="F2225" s="82"/>
      <c r="G2225" s="36"/>
      <c r="H2225" s="33"/>
      <c r="I2225" s="12"/>
      <c r="J2225" s="67"/>
      <c r="K2225" s="43" t="str">
        <f>IFERROR(VLOOKUP(D2225,PG!$D$7:$N$1006,11,FALSE),"")</f>
        <v/>
      </c>
      <c r="L2225" s="42">
        <f t="shared" si="70"/>
        <v>0</v>
      </c>
    </row>
    <row r="2226" spans="2:12" ht="35.1" customHeight="1" thickTop="1" thickBot="1">
      <c r="B2226" s="76" t="str">
        <f t="shared" si="69"/>
        <v/>
      </c>
      <c r="C2226" s="35"/>
      <c r="D2226" s="12"/>
      <c r="E2226" s="12"/>
      <c r="F2226" s="82"/>
      <c r="G2226" s="36"/>
      <c r="H2226" s="33"/>
      <c r="I2226" s="12"/>
      <c r="J2226" s="67"/>
      <c r="K2226" s="43" t="str">
        <f>IFERROR(VLOOKUP(D2226,PG!$D$7:$N$1006,11,FALSE),"")</f>
        <v/>
      </c>
      <c r="L2226" s="42">
        <f t="shared" si="70"/>
        <v>0</v>
      </c>
    </row>
    <row r="2227" spans="2:12" ht="35.1" customHeight="1" thickTop="1" thickBot="1">
      <c r="B2227" s="76" t="str">
        <f t="shared" si="69"/>
        <v/>
      </c>
      <c r="C2227" s="35"/>
      <c r="D2227" s="12"/>
      <c r="E2227" s="12"/>
      <c r="F2227" s="82"/>
      <c r="G2227" s="36"/>
      <c r="H2227" s="33"/>
      <c r="I2227" s="12"/>
      <c r="J2227" s="67"/>
      <c r="K2227" s="43" t="str">
        <f>IFERROR(VLOOKUP(D2227,PG!$D$7:$N$1006,11,FALSE),"")</f>
        <v/>
      </c>
      <c r="L2227" s="42">
        <f t="shared" si="70"/>
        <v>0</v>
      </c>
    </row>
    <row r="2228" spans="2:12" ht="35.1" customHeight="1" thickTop="1" thickBot="1">
      <c r="B2228" s="76" t="str">
        <f t="shared" si="69"/>
        <v/>
      </c>
      <c r="C2228" s="35"/>
      <c r="D2228" s="12"/>
      <c r="E2228" s="12"/>
      <c r="F2228" s="82"/>
      <c r="G2228" s="36"/>
      <c r="H2228" s="33"/>
      <c r="I2228" s="12"/>
      <c r="J2228" s="67"/>
      <c r="K2228" s="43" t="str">
        <f>IFERROR(VLOOKUP(D2228,PG!$D$7:$N$1006,11,FALSE),"")</f>
        <v/>
      </c>
      <c r="L2228" s="42">
        <f t="shared" si="70"/>
        <v>0</v>
      </c>
    </row>
    <row r="2229" spans="2:12" ht="35.1" customHeight="1" thickTop="1" thickBot="1">
      <c r="B2229" s="76" t="str">
        <f t="shared" si="69"/>
        <v/>
      </c>
      <c r="C2229" s="35"/>
      <c r="D2229" s="12"/>
      <c r="E2229" s="12"/>
      <c r="F2229" s="82"/>
      <c r="G2229" s="36"/>
      <c r="H2229" s="33"/>
      <c r="I2229" s="12"/>
      <c r="J2229" s="67"/>
      <c r="K2229" s="43" t="str">
        <f>IFERROR(VLOOKUP(D2229,PG!$D$7:$N$1006,11,FALSE),"")</f>
        <v/>
      </c>
      <c r="L2229" s="42">
        <f t="shared" si="70"/>
        <v>0</v>
      </c>
    </row>
    <row r="2230" spans="2:12" ht="35.1" customHeight="1" thickTop="1" thickBot="1">
      <c r="B2230" s="76" t="str">
        <f t="shared" si="69"/>
        <v/>
      </c>
      <c r="C2230" s="35"/>
      <c r="D2230" s="12"/>
      <c r="E2230" s="12"/>
      <c r="F2230" s="82"/>
      <c r="G2230" s="36"/>
      <c r="H2230" s="33"/>
      <c r="I2230" s="12"/>
      <c r="J2230" s="67"/>
      <c r="K2230" s="43" t="str">
        <f>IFERROR(VLOOKUP(D2230,PG!$D$7:$N$1006,11,FALSE),"")</f>
        <v/>
      </c>
      <c r="L2230" s="42">
        <f t="shared" si="70"/>
        <v>0</v>
      </c>
    </row>
    <row r="2231" spans="2:12" ht="35.1" customHeight="1" thickTop="1" thickBot="1">
      <c r="B2231" s="76" t="str">
        <f t="shared" si="69"/>
        <v/>
      </c>
      <c r="C2231" s="35"/>
      <c r="D2231" s="12"/>
      <c r="E2231" s="12"/>
      <c r="F2231" s="82"/>
      <c r="G2231" s="36"/>
      <c r="H2231" s="33"/>
      <c r="I2231" s="12"/>
      <c r="J2231" s="67"/>
      <c r="K2231" s="43" t="str">
        <f>IFERROR(VLOOKUP(D2231,PG!$D$7:$N$1006,11,FALSE),"")</f>
        <v/>
      </c>
      <c r="L2231" s="42">
        <f t="shared" si="70"/>
        <v>0</v>
      </c>
    </row>
    <row r="2232" spans="2:12" ht="35.1" customHeight="1" thickTop="1" thickBot="1">
      <c r="B2232" s="76" t="str">
        <f t="shared" si="69"/>
        <v/>
      </c>
      <c r="C2232" s="35"/>
      <c r="D2232" s="12"/>
      <c r="E2232" s="12"/>
      <c r="F2232" s="82"/>
      <c r="G2232" s="36"/>
      <c r="H2232" s="33"/>
      <c r="I2232" s="12"/>
      <c r="J2232" s="67"/>
      <c r="K2232" s="43" t="str">
        <f>IFERROR(VLOOKUP(D2232,PG!$D$7:$N$1006,11,FALSE),"")</f>
        <v/>
      </c>
      <c r="L2232" s="42">
        <f t="shared" si="70"/>
        <v>0</v>
      </c>
    </row>
    <row r="2233" spans="2:12" ht="35.1" customHeight="1" thickTop="1" thickBot="1">
      <c r="B2233" s="76" t="str">
        <f t="shared" si="69"/>
        <v/>
      </c>
      <c r="C2233" s="35"/>
      <c r="D2233" s="12"/>
      <c r="E2233" s="12"/>
      <c r="F2233" s="82"/>
      <c r="G2233" s="36"/>
      <c r="H2233" s="33"/>
      <c r="I2233" s="12"/>
      <c r="J2233" s="67"/>
      <c r="K2233" s="43" t="str">
        <f>IFERROR(VLOOKUP(D2233,PG!$D$7:$N$1006,11,FALSE),"")</f>
        <v/>
      </c>
      <c r="L2233" s="42">
        <f t="shared" si="70"/>
        <v>0</v>
      </c>
    </row>
    <row r="2234" spans="2:12" ht="35.1" customHeight="1" thickTop="1" thickBot="1">
      <c r="B2234" s="76" t="str">
        <f t="shared" si="69"/>
        <v/>
      </c>
      <c r="C2234" s="35"/>
      <c r="D2234" s="12"/>
      <c r="E2234" s="12"/>
      <c r="F2234" s="82"/>
      <c r="G2234" s="36"/>
      <c r="H2234" s="33"/>
      <c r="I2234" s="12"/>
      <c r="J2234" s="67"/>
      <c r="K2234" s="43" t="str">
        <f>IFERROR(VLOOKUP(D2234,PG!$D$7:$N$1006,11,FALSE),"")</f>
        <v/>
      </c>
      <c r="L2234" s="42">
        <f t="shared" si="70"/>
        <v>0</v>
      </c>
    </row>
    <row r="2235" spans="2:12" ht="35.1" customHeight="1" thickTop="1" thickBot="1">
      <c r="B2235" s="76" t="str">
        <f t="shared" si="69"/>
        <v/>
      </c>
      <c r="C2235" s="35"/>
      <c r="D2235" s="12"/>
      <c r="E2235" s="12"/>
      <c r="F2235" s="82"/>
      <c r="G2235" s="36"/>
      <c r="H2235" s="33"/>
      <c r="I2235" s="12"/>
      <c r="J2235" s="67"/>
      <c r="K2235" s="43" t="str">
        <f>IFERROR(VLOOKUP(D2235,PG!$D$7:$N$1006,11,FALSE),"")</f>
        <v/>
      </c>
      <c r="L2235" s="42">
        <f t="shared" si="70"/>
        <v>0</v>
      </c>
    </row>
    <row r="2236" spans="2:12" ht="35.1" customHeight="1" thickTop="1" thickBot="1">
      <c r="B2236" s="76" t="str">
        <f t="shared" si="69"/>
        <v/>
      </c>
      <c r="C2236" s="35"/>
      <c r="D2236" s="12"/>
      <c r="E2236" s="12"/>
      <c r="F2236" s="82"/>
      <c r="G2236" s="36"/>
      <c r="H2236" s="33"/>
      <c r="I2236" s="12"/>
      <c r="J2236" s="67"/>
      <c r="K2236" s="43" t="str">
        <f>IFERROR(VLOOKUP(D2236,PG!$D$7:$N$1006,11,FALSE),"")</f>
        <v/>
      </c>
      <c r="L2236" s="42">
        <f t="shared" si="70"/>
        <v>0</v>
      </c>
    </row>
    <row r="2237" spans="2:12" ht="35.1" customHeight="1" thickTop="1" thickBot="1">
      <c r="B2237" s="76" t="str">
        <f t="shared" si="69"/>
        <v/>
      </c>
      <c r="C2237" s="35"/>
      <c r="D2237" s="12"/>
      <c r="E2237" s="12"/>
      <c r="F2237" s="82"/>
      <c r="G2237" s="36"/>
      <c r="H2237" s="33"/>
      <c r="I2237" s="12"/>
      <c r="J2237" s="67"/>
      <c r="K2237" s="43" t="str">
        <f>IFERROR(VLOOKUP(D2237,PG!$D$7:$N$1006,11,FALSE),"")</f>
        <v/>
      </c>
      <c r="L2237" s="42">
        <f t="shared" si="70"/>
        <v>0</v>
      </c>
    </row>
    <row r="2238" spans="2:12" ht="35.1" customHeight="1" thickTop="1" thickBot="1">
      <c r="B2238" s="76" t="str">
        <f t="shared" si="69"/>
        <v/>
      </c>
      <c r="C2238" s="35"/>
      <c r="D2238" s="12"/>
      <c r="E2238" s="12"/>
      <c r="F2238" s="82"/>
      <c r="G2238" s="36"/>
      <c r="H2238" s="33"/>
      <c r="I2238" s="12"/>
      <c r="J2238" s="67"/>
      <c r="K2238" s="43" t="str">
        <f>IFERROR(VLOOKUP(D2238,PG!$D$7:$N$1006,11,FALSE),"")</f>
        <v/>
      </c>
      <c r="L2238" s="42">
        <f t="shared" si="70"/>
        <v>0</v>
      </c>
    </row>
    <row r="2239" spans="2:12" ht="35.1" customHeight="1" thickTop="1" thickBot="1">
      <c r="B2239" s="76" t="str">
        <f t="shared" si="69"/>
        <v/>
      </c>
      <c r="C2239" s="35"/>
      <c r="D2239" s="12"/>
      <c r="E2239" s="12"/>
      <c r="F2239" s="82"/>
      <c r="G2239" s="36"/>
      <c r="H2239" s="33"/>
      <c r="I2239" s="12"/>
      <c r="J2239" s="67"/>
      <c r="K2239" s="43" t="str">
        <f>IFERROR(VLOOKUP(D2239,PG!$D$7:$N$1006,11,FALSE),"")</f>
        <v/>
      </c>
      <c r="L2239" s="42">
        <f t="shared" si="70"/>
        <v>0</v>
      </c>
    </row>
    <row r="2240" spans="2:12" ht="35.1" customHeight="1" thickTop="1" thickBot="1">
      <c r="B2240" s="76" t="str">
        <f t="shared" si="69"/>
        <v/>
      </c>
      <c r="C2240" s="35"/>
      <c r="D2240" s="12"/>
      <c r="E2240" s="12"/>
      <c r="F2240" s="82"/>
      <c r="G2240" s="36"/>
      <c r="H2240" s="33"/>
      <c r="I2240" s="12"/>
      <c r="J2240" s="67"/>
      <c r="K2240" s="43" t="str">
        <f>IFERROR(VLOOKUP(D2240,PG!$D$7:$N$1006,11,FALSE),"")</f>
        <v/>
      </c>
      <c r="L2240" s="42">
        <f t="shared" si="70"/>
        <v>0</v>
      </c>
    </row>
    <row r="2241" spans="2:12" ht="35.1" customHeight="1" thickTop="1" thickBot="1">
      <c r="B2241" s="76" t="str">
        <f t="shared" si="69"/>
        <v/>
      </c>
      <c r="C2241" s="35"/>
      <c r="D2241" s="12"/>
      <c r="E2241" s="12"/>
      <c r="F2241" s="82"/>
      <c r="G2241" s="36"/>
      <c r="H2241" s="33"/>
      <c r="I2241" s="12"/>
      <c r="J2241" s="67"/>
      <c r="K2241" s="43" t="str">
        <f>IFERROR(VLOOKUP(D2241,PG!$D$7:$N$1006,11,FALSE),"")</f>
        <v/>
      </c>
      <c r="L2241" s="42">
        <f t="shared" si="70"/>
        <v>0</v>
      </c>
    </row>
    <row r="2242" spans="2:12" ht="35.1" customHeight="1" thickTop="1" thickBot="1">
      <c r="B2242" s="76" t="str">
        <f t="shared" si="69"/>
        <v/>
      </c>
      <c r="C2242" s="35"/>
      <c r="D2242" s="12"/>
      <c r="E2242" s="12"/>
      <c r="F2242" s="82"/>
      <c r="G2242" s="36"/>
      <c r="H2242" s="33"/>
      <c r="I2242" s="12"/>
      <c r="J2242" s="67"/>
      <c r="K2242" s="43" t="str">
        <f>IFERROR(VLOOKUP(D2242,PG!$D$7:$N$1006,11,FALSE),"")</f>
        <v/>
      </c>
      <c r="L2242" s="42">
        <f t="shared" si="70"/>
        <v>0</v>
      </c>
    </row>
    <row r="2243" spans="2:12" ht="35.1" customHeight="1" thickTop="1" thickBot="1">
      <c r="B2243" s="76" t="str">
        <f t="shared" si="69"/>
        <v/>
      </c>
      <c r="C2243" s="35"/>
      <c r="D2243" s="12"/>
      <c r="E2243" s="12"/>
      <c r="F2243" s="82"/>
      <c r="G2243" s="36"/>
      <c r="H2243" s="33"/>
      <c r="I2243" s="12"/>
      <c r="J2243" s="67"/>
      <c r="K2243" s="43" t="str">
        <f>IFERROR(VLOOKUP(D2243,PG!$D$7:$N$1006,11,FALSE),"")</f>
        <v/>
      </c>
      <c r="L2243" s="42">
        <f t="shared" si="70"/>
        <v>0</v>
      </c>
    </row>
    <row r="2244" spans="2:12" ht="35.1" customHeight="1" thickTop="1" thickBot="1">
      <c r="B2244" s="76" t="str">
        <f t="shared" si="69"/>
        <v/>
      </c>
      <c r="C2244" s="35"/>
      <c r="D2244" s="12"/>
      <c r="E2244" s="12"/>
      <c r="F2244" s="82"/>
      <c r="G2244" s="36"/>
      <c r="H2244" s="33"/>
      <c r="I2244" s="12"/>
      <c r="J2244" s="67"/>
      <c r="K2244" s="43" t="str">
        <f>IFERROR(VLOOKUP(D2244,PG!$D$7:$N$1006,11,FALSE),"")</f>
        <v/>
      </c>
      <c r="L2244" s="42">
        <f t="shared" si="70"/>
        <v>0</v>
      </c>
    </row>
    <row r="2245" spans="2:12" ht="35.1" customHeight="1" thickTop="1" thickBot="1">
      <c r="B2245" s="76" t="str">
        <f t="shared" si="69"/>
        <v/>
      </c>
      <c r="C2245" s="35"/>
      <c r="D2245" s="12"/>
      <c r="E2245" s="12"/>
      <c r="F2245" s="82"/>
      <c r="G2245" s="36"/>
      <c r="H2245" s="33"/>
      <c r="I2245" s="12"/>
      <c r="J2245" s="67"/>
      <c r="K2245" s="43" t="str">
        <f>IFERROR(VLOOKUP(D2245,PG!$D$7:$N$1006,11,FALSE),"")</f>
        <v/>
      </c>
      <c r="L2245" s="42">
        <f t="shared" si="70"/>
        <v>0</v>
      </c>
    </row>
    <row r="2246" spans="2:12" ht="35.1" customHeight="1" thickTop="1" thickBot="1">
      <c r="B2246" s="76" t="str">
        <f t="shared" si="69"/>
        <v/>
      </c>
      <c r="C2246" s="35"/>
      <c r="D2246" s="12"/>
      <c r="E2246" s="12"/>
      <c r="F2246" s="82"/>
      <c r="G2246" s="36"/>
      <c r="H2246" s="33"/>
      <c r="I2246" s="12"/>
      <c r="J2246" s="67"/>
      <c r="K2246" s="43" t="str">
        <f>IFERROR(VLOOKUP(D2246,PG!$D$7:$N$1006,11,FALSE),"")</f>
        <v/>
      </c>
      <c r="L2246" s="42">
        <f t="shared" si="70"/>
        <v>0</v>
      </c>
    </row>
    <row r="2247" spans="2:12" ht="35.1" customHeight="1" thickTop="1" thickBot="1">
      <c r="B2247" s="76" t="str">
        <f t="shared" si="69"/>
        <v/>
      </c>
      <c r="C2247" s="35"/>
      <c r="D2247" s="12"/>
      <c r="E2247" s="12"/>
      <c r="F2247" s="82"/>
      <c r="G2247" s="36"/>
      <c r="H2247" s="33"/>
      <c r="I2247" s="12"/>
      <c r="J2247" s="67"/>
      <c r="K2247" s="43" t="str">
        <f>IFERROR(VLOOKUP(D2247,PG!$D$7:$N$1006,11,FALSE),"")</f>
        <v/>
      </c>
      <c r="L2247" s="42">
        <f t="shared" si="70"/>
        <v>0</v>
      </c>
    </row>
    <row r="2248" spans="2:12" ht="35.1" customHeight="1" thickTop="1" thickBot="1">
      <c r="B2248" s="76" t="str">
        <f t="shared" ref="B2248:B2311" si="71">IF(C2248="","",MONTH(C2248))</f>
        <v/>
      </c>
      <c r="C2248" s="35"/>
      <c r="D2248" s="12"/>
      <c r="E2248" s="12"/>
      <c r="F2248" s="82"/>
      <c r="G2248" s="36"/>
      <c r="H2248" s="33"/>
      <c r="I2248" s="12"/>
      <c r="J2248" s="67"/>
      <c r="K2248" s="43" t="str">
        <f>IFERROR(VLOOKUP(D2248,PG!$D$7:$N$1006,11,FALSE),"")</f>
        <v/>
      </c>
      <c r="L2248" s="42">
        <f t="shared" si="70"/>
        <v>0</v>
      </c>
    </row>
    <row r="2249" spans="2:12" ht="35.1" customHeight="1" thickTop="1" thickBot="1">
      <c r="B2249" s="76" t="str">
        <f t="shared" si="71"/>
        <v/>
      </c>
      <c r="C2249" s="35"/>
      <c r="D2249" s="12"/>
      <c r="E2249" s="12"/>
      <c r="F2249" s="82"/>
      <c r="G2249" s="36"/>
      <c r="H2249" s="33"/>
      <c r="I2249" s="12"/>
      <c r="J2249" s="67"/>
      <c r="K2249" s="43" t="str">
        <f>IFERROR(VLOOKUP(D2249,PG!$D$7:$N$1006,11,FALSE),"")</f>
        <v/>
      </c>
      <c r="L2249" s="42">
        <f t="shared" si="70"/>
        <v>0</v>
      </c>
    </row>
    <row r="2250" spans="2:12" ht="35.1" customHeight="1" thickTop="1" thickBot="1">
      <c r="B2250" s="76" t="str">
        <f t="shared" si="71"/>
        <v/>
      </c>
      <c r="C2250" s="35"/>
      <c r="D2250" s="12"/>
      <c r="E2250" s="12"/>
      <c r="F2250" s="82"/>
      <c r="G2250" s="36"/>
      <c r="H2250" s="33"/>
      <c r="I2250" s="12"/>
      <c r="J2250" s="67"/>
      <c r="K2250" s="43" t="str">
        <f>IFERROR(VLOOKUP(D2250,PG!$D$7:$N$1006,11,FALSE),"")</f>
        <v/>
      </c>
      <c r="L2250" s="42">
        <f t="shared" si="70"/>
        <v>0</v>
      </c>
    </row>
    <row r="2251" spans="2:12" ht="35.1" customHeight="1" thickTop="1" thickBot="1">
      <c r="B2251" s="76" t="str">
        <f t="shared" si="71"/>
        <v/>
      </c>
      <c r="C2251" s="35"/>
      <c r="D2251" s="12"/>
      <c r="E2251" s="12"/>
      <c r="F2251" s="82"/>
      <c r="G2251" s="36"/>
      <c r="H2251" s="33"/>
      <c r="I2251" s="12"/>
      <c r="J2251" s="67"/>
      <c r="K2251" s="43" t="str">
        <f>IFERROR(VLOOKUP(D2251,PG!$D$7:$N$1006,11,FALSE),"")</f>
        <v/>
      </c>
      <c r="L2251" s="42">
        <f t="shared" si="70"/>
        <v>0</v>
      </c>
    </row>
    <row r="2252" spans="2:12" ht="35.1" customHeight="1" thickTop="1" thickBot="1">
      <c r="B2252" s="76" t="str">
        <f t="shared" si="71"/>
        <v/>
      </c>
      <c r="C2252" s="35"/>
      <c r="D2252" s="12"/>
      <c r="E2252" s="12"/>
      <c r="F2252" s="82"/>
      <c r="G2252" s="36"/>
      <c r="H2252" s="33"/>
      <c r="I2252" s="12"/>
      <c r="J2252" s="67"/>
      <c r="K2252" s="43" t="str">
        <f>IFERROR(VLOOKUP(D2252,PG!$D$7:$N$1006,11,FALSE),"")</f>
        <v/>
      </c>
      <c r="L2252" s="42">
        <f t="shared" si="70"/>
        <v>0</v>
      </c>
    </row>
    <row r="2253" spans="2:12" ht="35.1" customHeight="1" thickTop="1" thickBot="1">
      <c r="B2253" s="76" t="str">
        <f t="shared" si="71"/>
        <v/>
      </c>
      <c r="C2253" s="35"/>
      <c r="D2253" s="12"/>
      <c r="E2253" s="12"/>
      <c r="F2253" s="82"/>
      <c r="G2253" s="36"/>
      <c r="H2253" s="33"/>
      <c r="I2253" s="12"/>
      <c r="J2253" s="67"/>
      <c r="K2253" s="43" t="str">
        <f>IFERROR(VLOOKUP(D2253,PG!$D$7:$N$1006,11,FALSE),"")</f>
        <v/>
      </c>
      <c r="L2253" s="42">
        <f t="shared" si="70"/>
        <v>0</v>
      </c>
    </row>
    <row r="2254" spans="2:12" ht="35.1" customHeight="1" thickTop="1" thickBot="1">
      <c r="B2254" s="76" t="str">
        <f t="shared" si="71"/>
        <v/>
      </c>
      <c r="C2254" s="35"/>
      <c r="D2254" s="12"/>
      <c r="E2254" s="12"/>
      <c r="F2254" s="82"/>
      <c r="G2254" s="36"/>
      <c r="H2254" s="33"/>
      <c r="I2254" s="12"/>
      <c r="J2254" s="67"/>
      <c r="K2254" s="43" t="str">
        <f>IFERROR(VLOOKUP(D2254,PG!$D$7:$N$1006,11,FALSE),"")</f>
        <v/>
      </c>
      <c r="L2254" s="42">
        <f t="shared" si="70"/>
        <v>0</v>
      </c>
    </row>
    <row r="2255" spans="2:12" ht="35.1" customHeight="1" thickTop="1" thickBot="1">
      <c r="B2255" s="76" t="str">
        <f t="shared" si="71"/>
        <v/>
      </c>
      <c r="C2255" s="35"/>
      <c r="D2255" s="12"/>
      <c r="E2255" s="12"/>
      <c r="F2255" s="82"/>
      <c r="G2255" s="36"/>
      <c r="H2255" s="33"/>
      <c r="I2255" s="12"/>
      <c r="J2255" s="67"/>
      <c r="K2255" s="43" t="str">
        <f>IFERROR(VLOOKUP(D2255,PG!$D$7:$N$1006,11,FALSE),"")</f>
        <v/>
      </c>
      <c r="L2255" s="42">
        <f t="shared" si="70"/>
        <v>0</v>
      </c>
    </row>
    <row r="2256" spans="2:12" ht="35.1" customHeight="1" thickTop="1" thickBot="1">
      <c r="B2256" s="76" t="str">
        <f t="shared" si="71"/>
        <v/>
      </c>
      <c r="C2256" s="35"/>
      <c r="D2256" s="12"/>
      <c r="E2256" s="12"/>
      <c r="F2256" s="82"/>
      <c r="G2256" s="36"/>
      <c r="H2256" s="33"/>
      <c r="I2256" s="12"/>
      <c r="J2256" s="67"/>
      <c r="K2256" s="43" t="str">
        <f>IFERROR(VLOOKUP(D2256,PG!$D$7:$N$1006,11,FALSE),"")</f>
        <v/>
      </c>
      <c r="L2256" s="42">
        <f t="shared" si="70"/>
        <v>0</v>
      </c>
    </row>
    <row r="2257" spans="2:12" ht="35.1" customHeight="1" thickTop="1" thickBot="1">
      <c r="B2257" s="76" t="str">
        <f t="shared" si="71"/>
        <v/>
      </c>
      <c r="C2257" s="35"/>
      <c r="D2257" s="12"/>
      <c r="E2257" s="12"/>
      <c r="F2257" s="82"/>
      <c r="G2257" s="36"/>
      <c r="H2257" s="33"/>
      <c r="I2257" s="12"/>
      <c r="J2257" s="67"/>
      <c r="K2257" s="43" t="str">
        <f>IFERROR(VLOOKUP(D2257,PG!$D$7:$N$1006,11,FALSE),"")</f>
        <v/>
      </c>
      <c r="L2257" s="42">
        <f t="shared" si="70"/>
        <v>0</v>
      </c>
    </row>
    <row r="2258" spans="2:12" ht="35.1" customHeight="1" thickTop="1" thickBot="1">
      <c r="B2258" s="76" t="str">
        <f t="shared" si="71"/>
        <v/>
      </c>
      <c r="C2258" s="35"/>
      <c r="D2258" s="12"/>
      <c r="E2258" s="12"/>
      <c r="F2258" s="82"/>
      <c r="G2258" s="36"/>
      <c r="H2258" s="33"/>
      <c r="I2258" s="12"/>
      <c r="J2258" s="67"/>
      <c r="K2258" s="43" t="str">
        <f>IFERROR(VLOOKUP(D2258,PG!$D$7:$N$1006,11,FALSE),"")</f>
        <v/>
      </c>
      <c r="L2258" s="42">
        <f t="shared" ref="L2258:L2321" si="72">IFERROR(G2258*H2258,0)</f>
        <v>0</v>
      </c>
    </row>
    <row r="2259" spans="2:12" ht="35.1" customHeight="1" thickTop="1" thickBot="1">
      <c r="B2259" s="76" t="str">
        <f t="shared" si="71"/>
        <v/>
      </c>
      <c r="C2259" s="35"/>
      <c r="D2259" s="12"/>
      <c r="E2259" s="12"/>
      <c r="F2259" s="82"/>
      <c r="G2259" s="36"/>
      <c r="H2259" s="33"/>
      <c r="I2259" s="12"/>
      <c r="J2259" s="67"/>
      <c r="K2259" s="43" t="str">
        <f>IFERROR(VLOOKUP(D2259,PG!$D$7:$N$1006,11,FALSE),"")</f>
        <v/>
      </c>
      <c r="L2259" s="42">
        <f t="shared" si="72"/>
        <v>0</v>
      </c>
    </row>
    <row r="2260" spans="2:12" ht="35.1" customHeight="1" thickTop="1" thickBot="1">
      <c r="B2260" s="76" t="str">
        <f t="shared" si="71"/>
        <v/>
      </c>
      <c r="C2260" s="35"/>
      <c r="D2260" s="12"/>
      <c r="E2260" s="12"/>
      <c r="F2260" s="82"/>
      <c r="G2260" s="36"/>
      <c r="H2260" s="33"/>
      <c r="I2260" s="12"/>
      <c r="J2260" s="67"/>
      <c r="K2260" s="43" t="str">
        <f>IFERROR(VLOOKUP(D2260,PG!$D$7:$N$1006,11,FALSE),"")</f>
        <v/>
      </c>
      <c r="L2260" s="42">
        <f t="shared" si="72"/>
        <v>0</v>
      </c>
    </row>
    <row r="2261" spans="2:12" ht="35.1" customHeight="1" thickTop="1" thickBot="1">
      <c r="B2261" s="76" t="str">
        <f t="shared" si="71"/>
        <v/>
      </c>
      <c r="C2261" s="35"/>
      <c r="D2261" s="12"/>
      <c r="E2261" s="12"/>
      <c r="F2261" s="82"/>
      <c r="G2261" s="36"/>
      <c r="H2261" s="33"/>
      <c r="I2261" s="12"/>
      <c r="J2261" s="67"/>
      <c r="K2261" s="43" t="str">
        <f>IFERROR(VLOOKUP(D2261,PG!$D$7:$N$1006,11,FALSE),"")</f>
        <v/>
      </c>
      <c r="L2261" s="42">
        <f t="shared" si="72"/>
        <v>0</v>
      </c>
    </row>
    <row r="2262" spans="2:12" ht="35.1" customHeight="1" thickTop="1" thickBot="1">
      <c r="B2262" s="76" t="str">
        <f t="shared" si="71"/>
        <v/>
      </c>
      <c r="C2262" s="35"/>
      <c r="D2262" s="12"/>
      <c r="E2262" s="12"/>
      <c r="F2262" s="82"/>
      <c r="G2262" s="36"/>
      <c r="H2262" s="33"/>
      <c r="I2262" s="12"/>
      <c r="J2262" s="67"/>
      <c r="K2262" s="43" t="str">
        <f>IFERROR(VLOOKUP(D2262,PG!$D$7:$N$1006,11,FALSE),"")</f>
        <v/>
      </c>
      <c r="L2262" s="42">
        <f t="shared" si="72"/>
        <v>0</v>
      </c>
    </row>
    <row r="2263" spans="2:12" ht="35.1" customHeight="1" thickTop="1" thickBot="1">
      <c r="B2263" s="76" t="str">
        <f t="shared" si="71"/>
        <v/>
      </c>
      <c r="C2263" s="35"/>
      <c r="D2263" s="12"/>
      <c r="E2263" s="12"/>
      <c r="F2263" s="82"/>
      <c r="G2263" s="36"/>
      <c r="H2263" s="33"/>
      <c r="I2263" s="12"/>
      <c r="J2263" s="67"/>
      <c r="K2263" s="43" t="str">
        <f>IFERROR(VLOOKUP(D2263,PG!$D$7:$N$1006,11,FALSE),"")</f>
        <v/>
      </c>
      <c r="L2263" s="42">
        <f t="shared" si="72"/>
        <v>0</v>
      </c>
    </row>
    <row r="2264" spans="2:12" ht="35.1" customHeight="1" thickTop="1" thickBot="1">
      <c r="B2264" s="76" t="str">
        <f t="shared" si="71"/>
        <v/>
      </c>
      <c r="C2264" s="35"/>
      <c r="D2264" s="12"/>
      <c r="E2264" s="12"/>
      <c r="F2264" s="82"/>
      <c r="G2264" s="36"/>
      <c r="H2264" s="33"/>
      <c r="I2264" s="12"/>
      <c r="J2264" s="67"/>
      <c r="K2264" s="43" t="str">
        <f>IFERROR(VLOOKUP(D2264,PG!$D$7:$N$1006,11,FALSE),"")</f>
        <v/>
      </c>
      <c r="L2264" s="42">
        <f t="shared" si="72"/>
        <v>0</v>
      </c>
    </row>
    <row r="2265" spans="2:12" ht="35.1" customHeight="1" thickTop="1" thickBot="1">
      <c r="B2265" s="76" t="str">
        <f t="shared" si="71"/>
        <v/>
      </c>
      <c r="C2265" s="35"/>
      <c r="D2265" s="12"/>
      <c r="E2265" s="12"/>
      <c r="F2265" s="82"/>
      <c r="G2265" s="36"/>
      <c r="H2265" s="33"/>
      <c r="I2265" s="12"/>
      <c r="J2265" s="67"/>
      <c r="K2265" s="43" t="str">
        <f>IFERROR(VLOOKUP(D2265,PG!$D$7:$N$1006,11,FALSE),"")</f>
        <v/>
      </c>
      <c r="L2265" s="42">
        <f t="shared" si="72"/>
        <v>0</v>
      </c>
    </row>
    <row r="2266" spans="2:12" ht="35.1" customHeight="1" thickTop="1" thickBot="1">
      <c r="B2266" s="76" t="str">
        <f t="shared" si="71"/>
        <v/>
      </c>
      <c r="C2266" s="35"/>
      <c r="D2266" s="12"/>
      <c r="E2266" s="12"/>
      <c r="F2266" s="82"/>
      <c r="G2266" s="36"/>
      <c r="H2266" s="33"/>
      <c r="I2266" s="12"/>
      <c r="J2266" s="67"/>
      <c r="K2266" s="43" t="str">
        <f>IFERROR(VLOOKUP(D2266,PG!$D$7:$N$1006,11,FALSE),"")</f>
        <v/>
      </c>
      <c r="L2266" s="42">
        <f t="shared" si="72"/>
        <v>0</v>
      </c>
    </row>
    <row r="2267" spans="2:12" ht="35.1" customHeight="1" thickTop="1" thickBot="1">
      <c r="B2267" s="76" t="str">
        <f t="shared" si="71"/>
        <v/>
      </c>
      <c r="C2267" s="35"/>
      <c r="D2267" s="12"/>
      <c r="E2267" s="12"/>
      <c r="F2267" s="82"/>
      <c r="G2267" s="36"/>
      <c r="H2267" s="33"/>
      <c r="I2267" s="12"/>
      <c r="J2267" s="67"/>
      <c r="K2267" s="43" t="str">
        <f>IFERROR(VLOOKUP(D2267,PG!$D$7:$N$1006,11,FALSE),"")</f>
        <v/>
      </c>
      <c r="L2267" s="42">
        <f t="shared" si="72"/>
        <v>0</v>
      </c>
    </row>
    <row r="2268" spans="2:12" ht="35.1" customHeight="1" thickTop="1" thickBot="1">
      <c r="B2268" s="76" t="str">
        <f t="shared" si="71"/>
        <v/>
      </c>
      <c r="C2268" s="35"/>
      <c r="D2268" s="12"/>
      <c r="E2268" s="12"/>
      <c r="F2268" s="82"/>
      <c r="G2268" s="36"/>
      <c r="H2268" s="33"/>
      <c r="I2268" s="12"/>
      <c r="J2268" s="67"/>
      <c r="K2268" s="43" t="str">
        <f>IFERROR(VLOOKUP(D2268,PG!$D$7:$N$1006,11,FALSE),"")</f>
        <v/>
      </c>
      <c r="L2268" s="42">
        <f t="shared" si="72"/>
        <v>0</v>
      </c>
    </row>
    <row r="2269" spans="2:12" ht="35.1" customHeight="1" thickTop="1" thickBot="1">
      <c r="B2269" s="76" t="str">
        <f t="shared" si="71"/>
        <v/>
      </c>
      <c r="C2269" s="35"/>
      <c r="D2269" s="12"/>
      <c r="E2269" s="12"/>
      <c r="F2269" s="82"/>
      <c r="G2269" s="36"/>
      <c r="H2269" s="33"/>
      <c r="I2269" s="12"/>
      <c r="J2269" s="67"/>
      <c r="K2269" s="43" t="str">
        <f>IFERROR(VLOOKUP(D2269,PG!$D$7:$N$1006,11,FALSE),"")</f>
        <v/>
      </c>
      <c r="L2269" s="42">
        <f t="shared" si="72"/>
        <v>0</v>
      </c>
    </row>
    <row r="2270" spans="2:12" ht="35.1" customHeight="1" thickTop="1" thickBot="1">
      <c r="B2270" s="76" t="str">
        <f t="shared" si="71"/>
        <v/>
      </c>
      <c r="C2270" s="35"/>
      <c r="D2270" s="12"/>
      <c r="E2270" s="12"/>
      <c r="F2270" s="82"/>
      <c r="G2270" s="36"/>
      <c r="H2270" s="33"/>
      <c r="I2270" s="12"/>
      <c r="J2270" s="67"/>
      <c r="K2270" s="43" t="str">
        <f>IFERROR(VLOOKUP(D2270,PG!$D$7:$N$1006,11,FALSE),"")</f>
        <v/>
      </c>
      <c r="L2270" s="42">
        <f t="shared" si="72"/>
        <v>0</v>
      </c>
    </row>
    <row r="2271" spans="2:12" ht="35.1" customHeight="1" thickTop="1" thickBot="1">
      <c r="B2271" s="76" t="str">
        <f t="shared" si="71"/>
        <v/>
      </c>
      <c r="C2271" s="35"/>
      <c r="D2271" s="12"/>
      <c r="E2271" s="12"/>
      <c r="F2271" s="82"/>
      <c r="G2271" s="36"/>
      <c r="H2271" s="33"/>
      <c r="I2271" s="12"/>
      <c r="J2271" s="67"/>
      <c r="K2271" s="43" t="str">
        <f>IFERROR(VLOOKUP(D2271,PG!$D$7:$N$1006,11,FALSE),"")</f>
        <v/>
      </c>
      <c r="L2271" s="42">
        <f t="shared" si="72"/>
        <v>0</v>
      </c>
    </row>
    <row r="2272" spans="2:12" ht="35.1" customHeight="1" thickTop="1" thickBot="1">
      <c r="B2272" s="76" t="str">
        <f t="shared" si="71"/>
        <v/>
      </c>
      <c r="C2272" s="35"/>
      <c r="D2272" s="12"/>
      <c r="E2272" s="12"/>
      <c r="F2272" s="82"/>
      <c r="G2272" s="36"/>
      <c r="H2272" s="33"/>
      <c r="I2272" s="12"/>
      <c r="J2272" s="67"/>
      <c r="K2272" s="43" t="str">
        <f>IFERROR(VLOOKUP(D2272,PG!$D$7:$N$1006,11,FALSE),"")</f>
        <v/>
      </c>
      <c r="L2272" s="42">
        <f t="shared" si="72"/>
        <v>0</v>
      </c>
    </row>
    <row r="2273" spans="2:12" ht="35.1" customHeight="1" thickTop="1" thickBot="1">
      <c r="B2273" s="76" t="str">
        <f t="shared" si="71"/>
        <v/>
      </c>
      <c r="C2273" s="35"/>
      <c r="D2273" s="12"/>
      <c r="E2273" s="12"/>
      <c r="F2273" s="82"/>
      <c r="G2273" s="36"/>
      <c r="H2273" s="33"/>
      <c r="I2273" s="12"/>
      <c r="J2273" s="67"/>
      <c r="K2273" s="43" t="str">
        <f>IFERROR(VLOOKUP(D2273,PG!$D$7:$N$1006,11,FALSE),"")</f>
        <v/>
      </c>
      <c r="L2273" s="42">
        <f t="shared" si="72"/>
        <v>0</v>
      </c>
    </row>
    <row r="2274" spans="2:12" ht="35.1" customHeight="1" thickTop="1" thickBot="1">
      <c r="B2274" s="76" t="str">
        <f t="shared" si="71"/>
        <v/>
      </c>
      <c r="C2274" s="35"/>
      <c r="D2274" s="12"/>
      <c r="E2274" s="12"/>
      <c r="F2274" s="82"/>
      <c r="G2274" s="36"/>
      <c r="H2274" s="33"/>
      <c r="I2274" s="12"/>
      <c r="J2274" s="67"/>
      <c r="K2274" s="43" t="str">
        <f>IFERROR(VLOOKUP(D2274,PG!$D$7:$N$1006,11,FALSE),"")</f>
        <v/>
      </c>
      <c r="L2274" s="42">
        <f t="shared" si="72"/>
        <v>0</v>
      </c>
    </row>
    <row r="2275" spans="2:12" ht="35.1" customHeight="1" thickTop="1" thickBot="1">
      <c r="B2275" s="76" t="str">
        <f t="shared" si="71"/>
        <v/>
      </c>
      <c r="C2275" s="35"/>
      <c r="D2275" s="12"/>
      <c r="E2275" s="12"/>
      <c r="F2275" s="82"/>
      <c r="G2275" s="36"/>
      <c r="H2275" s="33"/>
      <c r="I2275" s="12"/>
      <c r="J2275" s="67"/>
      <c r="K2275" s="43" t="str">
        <f>IFERROR(VLOOKUP(D2275,PG!$D$7:$N$1006,11,FALSE),"")</f>
        <v/>
      </c>
      <c r="L2275" s="42">
        <f t="shared" si="72"/>
        <v>0</v>
      </c>
    </row>
    <row r="2276" spans="2:12" ht="35.1" customHeight="1" thickTop="1" thickBot="1">
      <c r="B2276" s="76" t="str">
        <f t="shared" si="71"/>
        <v/>
      </c>
      <c r="C2276" s="35"/>
      <c r="D2276" s="12"/>
      <c r="E2276" s="12"/>
      <c r="F2276" s="82"/>
      <c r="G2276" s="36"/>
      <c r="H2276" s="33"/>
      <c r="I2276" s="12"/>
      <c r="J2276" s="67"/>
      <c r="K2276" s="43" t="str">
        <f>IFERROR(VLOOKUP(D2276,PG!$D$7:$N$1006,11,FALSE),"")</f>
        <v/>
      </c>
      <c r="L2276" s="42">
        <f t="shared" si="72"/>
        <v>0</v>
      </c>
    </row>
    <row r="2277" spans="2:12" ht="35.1" customHeight="1" thickTop="1" thickBot="1">
      <c r="B2277" s="76" t="str">
        <f t="shared" si="71"/>
        <v/>
      </c>
      <c r="C2277" s="35"/>
      <c r="D2277" s="12"/>
      <c r="E2277" s="12"/>
      <c r="F2277" s="82"/>
      <c r="G2277" s="36"/>
      <c r="H2277" s="33"/>
      <c r="I2277" s="12"/>
      <c r="J2277" s="67"/>
      <c r="K2277" s="43" t="str">
        <f>IFERROR(VLOOKUP(D2277,PG!$D$7:$N$1006,11,FALSE),"")</f>
        <v/>
      </c>
      <c r="L2277" s="42">
        <f t="shared" si="72"/>
        <v>0</v>
      </c>
    </row>
    <row r="2278" spans="2:12" ht="35.1" customHeight="1" thickTop="1" thickBot="1">
      <c r="B2278" s="76" t="str">
        <f t="shared" si="71"/>
        <v/>
      </c>
      <c r="C2278" s="35"/>
      <c r="D2278" s="12"/>
      <c r="E2278" s="12"/>
      <c r="F2278" s="82"/>
      <c r="G2278" s="36"/>
      <c r="H2278" s="33"/>
      <c r="I2278" s="12"/>
      <c r="J2278" s="67"/>
      <c r="K2278" s="43" t="str">
        <f>IFERROR(VLOOKUP(D2278,PG!$D$7:$N$1006,11,FALSE),"")</f>
        <v/>
      </c>
      <c r="L2278" s="42">
        <f t="shared" si="72"/>
        <v>0</v>
      </c>
    </row>
    <row r="2279" spans="2:12" ht="35.1" customHeight="1" thickTop="1" thickBot="1">
      <c r="B2279" s="76" t="str">
        <f t="shared" si="71"/>
        <v/>
      </c>
      <c r="C2279" s="35"/>
      <c r="D2279" s="12"/>
      <c r="E2279" s="12"/>
      <c r="F2279" s="82"/>
      <c r="G2279" s="36"/>
      <c r="H2279" s="33"/>
      <c r="I2279" s="12"/>
      <c r="J2279" s="67"/>
      <c r="K2279" s="43" t="str">
        <f>IFERROR(VLOOKUP(D2279,PG!$D$7:$N$1006,11,FALSE),"")</f>
        <v/>
      </c>
      <c r="L2279" s="42">
        <f t="shared" si="72"/>
        <v>0</v>
      </c>
    </row>
    <row r="2280" spans="2:12" ht="35.1" customHeight="1" thickTop="1" thickBot="1">
      <c r="B2280" s="76" t="str">
        <f t="shared" si="71"/>
        <v/>
      </c>
      <c r="C2280" s="35"/>
      <c r="D2280" s="12"/>
      <c r="E2280" s="12"/>
      <c r="F2280" s="82"/>
      <c r="G2280" s="36"/>
      <c r="H2280" s="33"/>
      <c r="I2280" s="12"/>
      <c r="J2280" s="67"/>
      <c r="K2280" s="43" t="str">
        <f>IFERROR(VLOOKUP(D2280,PG!$D$7:$N$1006,11,FALSE),"")</f>
        <v/>
      </c>
      <c r="L2280" s="42">
        <f t="shared" si="72"/>
        <v>0</v>
      </c>
    </row>
    <row r="2281" spans="2:12" ht="35.1" customHeight="1" thickTop="1" thickBot="1">
      <c r="B2281" s="76" t="str">
        <f t="shared" si="71"/>
        <v/>
      </c>
      <c r="C2281" s="35"/>
      <c r="D2281" s="12"/>
      <c r="E2281" s="12"/>
      <c r="F2281" s="82"/>
      <c r="G2281" s="36"/>
      <c r="H2281" s="33"/>
      <c r="I2281" s="12"/>
      <c r="J2281" s="67"/>
      <c r="K2281" s="43" t="str">
        <f>IFERROR(VLOOKUP(D2281,PG!$D$7:$N$1006,11,FALSE),"")</f>
        <v/>
      </c>
      <c r="L2281" s="42">
        <f t="shared" si="72"/>
        <v>0</v>
      </c>
    </row>
    <row r="2282" spans="2:12" ht="35.1" customHeight="1" thickTop="1" thickBot="1">
      <c r="B2282" s="76" t="str">
        <f t="shared" si="71"/>
        <v/>
      </c>
      <c r="C2282" s="35"/>
      <c r="D2282" s="12"/>
      <c r="E2282" s="12"/>
      <c r="F2282" s="82"/>
      <c r="G2282" s="36"/>
      <c r="H2282" s="33"/>
      <c r="I2282" s="12"/>
      <c r="J2282" s="67"/>
      <c r="K2282" s="43" t="str">
        <f>IFERROR(VLOOKUP(D2282,PG!$D$7:$N$1006,11,FALSE),"")</f>
        <v/>
      </c>
      <c r="L2282" s="42">
        <f t="shared" si="72"/>
        <v>0</v>
      </c>
    </row>
    <row r="2283" spans="2:12" ht="35.1" customHeight="1" thickTop="1" thickBot="1">
      <c r="B2283" s="76" t="str">
        <f t="shared" si="71"/>
        <v/>
      </c>
      <c r="C2283" s="35"/>
      <c r="D2283" s="12"/>
      <c r="E2283" s="12"/>
      <c r="F2283" s="82"/>
      <c r="G2283" s="36"/>
      <c r="H2283" s="33"/>
      <c r="I2283" s="12"/>
      <c r="J2283" s="67"/>
      <c r="K2283" s="43" t="str">
        <f>IFERROR(VLOOKUP(D2283,PG!$D$7:$N$1006,11,FALSE),"")</f>
        <v/>
      </c>
      <c r="L2283" s="42">
        <f t="shared" si="72"/>
        <v>0</v>
      </c>
    </row>
    <row r="2284" spans="2:12" ht="35.1" customHeight="1" thickTop="1" thickBot="1">
      <c r="B2284" s="76" t="str">
        <f t="shared" si="71"/>
        <v/>
      </c>
      <c r="C2284" s="35"/>
      <c r="D2284" s="12"/>
      <c r="E2284" s="12"/>
      <c r="F2284" s="82"/>
      <c r="G2284" s="36"/>
      <c r="H2284" s="33"/>
      <c r="I2284" s="12"/>
      <c r="J2284" s="67"/>
      <c r="K2284" s="43" t="str">
        <f>IFERROR(VLOOKUP(D2284,PG!$D$7:$N$1006,11,FALSE),"")</f>
        <v/>
      </c>
      <c r="L2284" s="42">
        <f t="shared" si="72"/>
        <v>0</v>
      </c>
    </row>
    <row r="2285" spans="2:12" ht="35.1" customHeight="1" thickTop="1" thickBot="1">
      <c r="B2285" s="76" t="str">
        <f t="shared" si="71"/>
        <v/>
      </c>
      <c r="C2285" s="35"/>
      <c r="D2285" s="12"/>
      <c r="E2285" s="12"/>
      <c r="F2285" s="82"/>
      <c r="G2285" s="36"/>
      <c r="H2285" s="33"/>
      <c r="I2285" s="12"/>
      <c r="J2285" s="67"/>
      <c r="K2285" s="43" t="str">
        <f>IFERROR(VLOOKUP(D2285,PG!$D$7:$N$1006,11,FALSE),"")</f>
        <v/>
      </c>
      <c r="L2285" s="42">
        <f t="shared" si="72"/>
        <v>0</v>
      </c>
    </row>
    <row r="2286" spans="2:12" ht="35.1" customHeight="1" thickTop="1" thickBot="1">
      <c r="B2286" s="76" t="str">
        <f t="shared" si="71"/>
        <v/>
      </c>
      <c r="C2286" s="35"/>
      <c r="D2286" s="12"/>
      <c r="E2286" s="12"/>
      <c r="F2286" s="82"/>
      <c r="G2286" s="36"/>
      <c r="H2286" s="33"/>
      <c r="I2286" s="12"/>
      <c r="J2286" s="67"/>
      <c r="K2286" s="43" t="str">
        <f>IFERROR(VLOOKUP(D2286,PG!$D$7:$N$1006,11,FALSE),"")</f>
        <v/>
      </c>
      <c r="L2286" s="42">
        <f t="shared" si="72"/>
        <v>0</v>
      </c>
    </row>
    <row r="2287" spans="2:12" ht="35.1" customHeight="1" thickTop="1" thickBot="1">
      <c r="B2287" s="76" t="str">
        <f t="shared" si="71"/>
        <v/>
      </c>
      <c r="C2287" s="35"/>
      <c r="D2287" s="12"/>
      <c r="E2287" s="12"/>
      <c r="F2287" s="82"/>
      <c r="G2287" s="36"/>
      <c r="H2287" s="33"/>
      <c r="I2287" s="12"/>
      <c r="J2287" s="67"/>
      <c r="K2287" s="43" t="str">
        <f>IFERROR(VLOOKUP(D2287,PG!$D$7:$N$1006,11,FALSE),"")</f>
        <v/>
      </c>
      <c r="L2287" s="42">
        <f t="shared" si="72"/>
        <v>0</v>
      </c>
    </row>
    <row r="2288" spans="2:12" ht="35.1" customHeight="1" thickTop="1" thickBot="1">
      <c r="B2288" s="76" t="str">
        <f t="shared" si="71"/>
        <v/>
      </c>
      <c r="C2288" s="35"/>
      <c r="D2288" s="12"/>
      <c r="E2288" s="12"/>
      <c r="F2288" s="82"/>
      <c r="G2288" s="36"/>
      <c r="H2288" s="33"/>
      <c r="I2288" s="12"/>
      <c r="J2288" s="67"/>
      <c r="K2288" s="43" t="str">
        <f>IFERROR(VLOOKUP(D2288,PG!$D$7:$N$1006,11,FALSE),"")</f>
        <v/>
      </c>
      <c r="L2288" s="42">
        <f t="shared" si="72"/>
        <v>0</v>
      </c>
    </row>
    <row r="2289" spans="2:12" ht="35.1" customHeight="1" thickTop="1" thickBot="1">
      <c r="B2289" s="76" t="str">
        <f t="shared" si="71"/>
        <v/>
      </c>
      <c r="C2289" s="35"/>
      <c r="D2289" s="12"/>
      <c r="E2289" s="12"/>
      <c r="F2289" s="82"/>
      <c r="G2289" s="36"/>
      <c r="H2289" s="33"/>
      <c r="I2289" s="12"/>
      <c r="J2289" s="67"/>
      <c r="K2289" s="43" t="str">
        <f>IFERROR(VLOOKUP(D2289,PG!$D$7:$N$1006,11,FALSE),"")</f>
        <v/>
      </c>
      <c r="L2289" s="42">
        <f t="shared" si="72"/>
        <v>0</v>
      </c>
    </row>
    <row r="2290" spans="2:12" ht="35.1" customHeight="1" thickTop="1" thickBot="1">
      <c r="B2290" s="76" t="str">
        <f t="shared" si="71"/>
        <v/>
      </c>
      <c r="C2290" s="35"/>
      <c r="D2290" s="12"/>
      <c r="E2290" s="12"/>
      <c r="F2290" s="82"/>
      <c r="G2290" s="36"/>
      <c r="H2290" s="33"/>
      <c r="I2290" s="12"/>
      <c r="J2290" s="67"/>
      <c r="K2290" s="43" t="str">
        <f>IFERROR(VLOOKUP(D2290,PG!$D$7:$N$1006,11,FALSE),"")</f>
        <v/>
      </c>
      <c r="L2290" s="42">
        <f t="shared" si="72"/>
        <v>0</v>
      </c>
    </row>
    <row r="2291" spans="2:12" ht="35.1" customHeight="1" thickTop="1" thickBot="1">
      <c r="B2291" s="76" t="str">
        <f t="shared" si="71"/>
        <v/>
      </c>
      <c r="C2291" s="35"/>
      <c r="D2291" s="12"/>
      <c r="E2291" s="12"/>
      <c r="F2291" s="82"/>
      <c r="G2291" s="36"/>
      <c r="H2291" s="33"/>
      <c r="I2291" s="12"/>
      <c r="J2291" s="67"/>
      <c r="K2291" s="43" t="str">
        <f>IFERROR(VLOOKUP(D2291,PG!$D$7:$N$1006,11,FALSE),"")</f>
        <v/>
      </c>
      <c r="L2291" s="42">
        <f t="shared" si="72"/>
        <v>0</v>
      </c>
    </row>
    <row r="2292" spans="2:12" ht="35.1" customHeight="1" thickTop="1" thickBot="1">
      <c r="B2292" s="76" t="str">
        <f t="shared" si="71"/>
        <v/>
      </c>
      <c r="C2292" s="35"/>
      <c r="D2292" s="12"/>
      <c r="E2292" s="12"/>
      <c r="F2292" s="82"/>
      <c r="G2292" s="36"/>
      <c r="H2292" s="33"/>
      <c r="I2292" s="12"/>
      <c r="J2292" s="67"/>
      <c r="K2292" s="43" t="str">
        <f>IFERROR(VLOOKUP(D2292,PG!$D$7:$N$1006,11,FALSE),"")</f>
        <v/>
      </c>
      <c r="L2292" s="42">
        <f t="shared" si="72"/>
        <v>0</v>
      </c>
    </row>
    <row r="2293" spans="2:12" ht="35.1" customHeight="1" thickTop="1" thickBot="1">
      <c r="B2293" s="76" t="str">
        <f t="shared" si="71"/>
        <v/>
      </c>
      <c r="C2293" s="35"/>
      <c r="D2293" s="12"/>
      <c r="E2293" s="12"/>
      <c r="F2293" s="82"/>
      <c r="G2293" s="36"/>
      <c r="H2293" s="33"/>
      <c r="I2293" s="12"/>
      <c r="J2293" s="67"/>
      <c r="K2293" s="43" t="str">
        <f>IFERROR(VLOOKUP(D2293,PG!$D$7:$N$1006,11,FALSE),"")</f>
        <v/>
      </c>
      <c r="L2293" s="42">
        <f t="shared" si="72"/>
        <v>0</v>
      </c>
    </row>
    <row r="2294" spans="2:12" ht="35.1" customHeight="1" thickTop="1" thickBot="1">
      <c r="B2294" s="76" t="str">
        <f t="shared" si="71"/>
        <v/>
      </c>
      <c r="C2294" s="35"/>
      <c r="D2294" s="12"/>
      <c r="E2294" s="12"/>
      <c r="F2294" s="82"/>
      <c r="G2294" s="36"/>
      <c r="H2294" s="33"/>
      <c r="I2294" s="12"/>
      <c r="J2294" s="67"/>
      <c r="K2294" s="43" t="str">
        <f>IFERROR(VLOOKUP(D2294,PG!$D$7:$N$1006,11,FALSE),"")</f>
        <v/>
      </c>
      <c r="L2294" s="42">
        <f t="shared" si="72"/>
        <v>0</v>
      </c>
    </row>
    <row r="2295" spans="2:12" ht="35.1" customHeight="1" thickTop="1" thickBot="1">
      <c r="B2295" s="76" t="str">
        <f t="shared" si="71"/>
        <v/>
      </c>
      <c r="C2295" s="35"/>
      <c r="D2295" s="12"/>
      <c r="E2295" s="12"/>
      <c r="F2295" s="82"/>
      <c r="G2295" s="36"/>
      <c r="H2295" s="33"/>
      <c r="I2295" s="12"/>
      <c r="J2295" s="67"/>
      <c r="K2295" s="43" t="str">
        <f>IFERROR(VLOOKUP(D2295,PG!$D$7:$N$1006,11,FALSE),"")</f>
        <v/>
      </c>
      <c r="L2295" s="42">
        <f t="shared" si="72"/>
        <v>0</v>
      </c>
    </row>
    <row r="2296" spans="2:12" ht="35.1" customHeight="1" thickTop="1" thickBot="1">
      <c r="B2296" s="76" t="str">
        <f t="shared" si="71"/>
        <v/>
      </c>
      <c r="C2296" s="35"/>
      <c r="D2296" s="12"/>
      <c r="E2296" s="12"/>
      <c r="F2296" s="82"/>
      <c r="G2296" s="36"/>
      <c r="H2296" s="33"/>
      <c r="I2296" s="12"/>
      <c r="J2296" s="67"/>
      <c r="K2296" s="43" t="str">
        <f>IFERROR(VLOOKUP(D2296,PG!$D$7:$N$1006,11,FALSE),"")</f>
        <v/>
      </c>
      <c r="L2296" s="42">
        <f t="shared" si="72"/>
        <v>0</v>
      </c>
    </row>
    <row r="2297" spans="2:12" ht="35.1" customHeight="1" thickTop="1" thickBot="1">
      <c r="B2297" s="76" t="str">
        <f t="shared" si="71"/>
        <v/>
      </c>
      <c r="C2297" s="35"/>
      <c r="D2297" s="12"/>
      <c r="E2297" s="12"/>
      <c r="F2297" s="82"/>
      <c r="G2297" s="36"/>
      <c r="H2297" s="33"/>
      <c r="I2297" s="12"/>
      <c r="J2297" s="67"/>
      <c r="K2297" s="43" t="str">
        <f>IFERROR(VLOOKUP(D2297,PG!$D$7:$N$1006,11,FALSE),"")</f>
        <v/>
      </c>
      <c r="L2297" s="42">
        <f t="shared" si="72"/>
        <v>0</v>
      </c>
    </row>
    <row r="2298" spans="2:12" ht="35.1" customHeight="1" thickTop="1" thickBot="1">
      <c r="B2298" s="76" t="str">
        <f t="shared" si="71"/>
        <v/>
      </c>
      <c r="C2298" s="35"/>
      <c r="D2298" s="12"/>
      <c r="E2298" s="12"/>
      <c r="F2298" s="82"/>
      <c r="G2298" s="36"/>
      <c r="H2298" s="33"/>
      <c r="I2298" s="12"/>
      <c r="J2298" s="67"/>
      <c r="K2298" s="43" t="str">
        <f>IFERROR(VLOOKUP(D2298,PG!$D$7:$N$1006,11,FALSE),"")</f>
        <v/>
      </c>
      <c r="L2298" s="42">
        <f t="shared" si="72"/>
        <v>0</v>
      </c>
    </row>
    <row r="2299" spans="2:12" ht="35.1" customHeight="1" thickTop="1" thickBot="1">
      <c r="B2299" s="76" t="str">
        <f t="shared" si="71"/>
        <v/>
      </c>
      <c r="C2299" s="35"/>
      <c r="D2299" s="12"/>
      <c r="E2299" s="12"/>
      <c r="F2299" s="82"/>
      <c r="G2299" s="36"/>
      <c r="H2299" s="33"/>
      <c r="I2299" s="12"/>
      <c r="J2299" s="67"/>
      <c r="K2299" s="43" t="str">
        <f>IFERROR(VLOOKUP(D2299,PG!$D$7:$N$1006,11,FALSE),"")</f>
        <v/>
      </c>
      <c r="L2299" s="42">
        <f t="shared" si="72"/>
        <v>0</v>
      </c>
    </row>
    <row r="2300" spans="2:12" ht="35.1" customHeight="1" thickTop="1" thickBot="1">
      <c r="B2300" s="76" t="str">
        <f t="shared" si="71"/>
        <v/>
      </c>
      <c r="C2300" s="35"/>
      <c r="D2300" s="12"/>
      <c r="E2300" s="12"/>
      <c r="F2300" s="82"/>
      <c r="G2300" s="36"/>
      <c r="H2300" s="33"/>
      <c r="I2300" s="12"/>
      <c r="J2300" s="67"/>
      <c r="K2300" s="43" t="str">
        <f>IFERROR(VLOOKUP(D2300,PG!$D$7:$N$1006,11,FALSE),"")</f>
        <v/>
      </c>
      <c r="L2300" s="42">
        <f t="shared" si="72"/>
        <v>0</v>
      </c>
    </row>
    <row r="2301" spans="2:12" ht="35.1" customHeight="1" thickTop="1" thickBot="1">
      <c r="B2301" s="76" t="str">
        <f t="shared" si="71"/>
        <v/>
      </c>
      <c r="C2301" s="35"/>
      <c r="D2301" s="12"/>
      <c r="E2301" s="12"/>
      <c r="F2301" s="82"/>
      <c r="G2301" s="36"/>
      <c r="H2301" s="33"/>
      <c r="I2301" s="12"/>
      <c r="J2301" s="67"/>
      <c r="K2301" s="43" t="str">
        <f>IFERROR(VLOOKUP(D2301,PG!$D$7:$N$1006,11,FALSE),"")</f>
        <v/>
      </c>
      <c r="L2301" s="42">
        <f t="shared" si="72"/>
        <v>0</v>
      </c>
    </row>
    <row r="2302" spans="2:12" ht="35.1" customHeight="1" thickTop="1" thickBot="1">
      <c r="B2302" s="76" t="str">
        <f t="shared" si="71"/>
        <v/>
      </c>
      <c r="C2302" s="35"/>
      <c r="D2302" s="12"/>
      <c r="E2302" s="12"/>
      <c r="F2302" s="82"/>
      <c r="G2302" s="36"/>
      <c r="H2302" s="33"/>
      <c r="I2302" s="12"/>
      <c r="J2302" s="67"/>
      <c r="K2302" s="43" t="str">
        <f>IFERROR(VLOOKUP(D2302,PG!$D$7:$N$1006,11,FALSE),"")</f>
        <v/>
      </c>
      <c r="L2302" s="42">
        <f t="shared" si="72"/>
        <v>0</v>
      </c>
    </row>
    <row r="2303" spans="2:12" ht="35.1" customHeight="1" thickTop="1" thickBot="1">
      <c r="B2303" s="76" t="str">
        <f t="shared" si="71"/>
        <v/>
      </c>
      <c r="C2303" s="35"/>
      <c r="D2303" s="12"/>
      <c r="E2303" s="12"/>
      <c r="F2303" s="82"/>
      <c r="G2303" s="36"/>
      <c r="H2303" s="33"/>
      <c r="I2303" s="12"/>
      <c r="J2303" s="67"/>
      <c r="K2303" s="43" t="str">
        <f>IFERROR(VLOOKUP(D2303,PG!$D$7:$N$1006,11,FALSE),"")</f>
        <v/>
      </c>
      <c r="L2303" s="42">
        <f t="shared" si="72"/>
        <v>0</v>
      </c>
    </row>
    <row r="2304" spans="2:12" ht="35.1" customHeight="1" thickTop="1" thickBot="1">
      <c r="B2304" s="76" t="str">
        <f t="shared" si="71"/>
        <v/>
      </c>
      <c r="C2304" s="35"/>
      <c r="D2304" s="12"/>
      <c r="E2304" s="12"/>
      <c r="F2304" s="82"/>
      <c r="G2304" s="36"/>
      <c r="H2304" s="33"/>
      <c r="I2304" s="12"/>
      <c r="J2304" s="67"/>
      <c r="K2304" s="43" t="str">
        <f>IFERROR(VLOOKUP(D2304,PG!$D$7:$N$1006,11,FALSE),"")</f>
        <v/>
      </c>
      <c r="L2304" s="42">
        <f t="shared" si="72"/>
        <v>0</v>
      </c>
    </row>
    <row r="2305" spans="2:12" ht="35.1" customHeight="1" thickTop="1" thickBot="1">
      <c r="B2305" s="76" t="str">
        <f t="shared" si="71"/>
        <v/>
      </c>
      <c r="C2305" s="35"/>
      <c r="D2305" s="12"/>
      <c r="E2305" s="12"/>
      <c r="F2305" s="82"/>
      <c r="G2305" s="36"/>
      <c r="H2305" s="33"/>
      <c r="I2305" s="12"/>
      <c r="J2305" s="67"/>
      <c r="K2305" s="43" t="str">
        <f>IFERROR(VLOOKUP(D2305,PG!$D$7:$N$1006,11,FALSE),"")</f>
        <v/>
      </c>
      <c r="L2305" s="42">
        <f t="shared" si="72"/>
        <v>0</v>
      </c>
    </row>
    <row r="2306" spans="2:12" ht="35.1" customHeight="1" thickTop="1" thickBot="1">
      <c r="B2306" s="76" t="str">
        <f t="shared" si="71"/>
        <v/>
      </c>
      <c r="C2306" s="35"/>
      <c r="D2306" s="12"/>
      <c r="E2306" s="12"/>
      <c r="F2306" s="82"/>
      <c r="G2306" s="36"/>
      <c r="H2306" s="33"/>
      <c r="I2306" s="12"/>
      <c r="J2306" s="67"/>
      <c r="K2306" s="43" t="str">
        <f>IFERROR(VLOOKUP(D2306,PG!$D$7:$N$1006,11,FALSE),"")</f>
        <v/>
      </c>
      <c r="L2306" s="42">
        <f t="shared" si="72"/>
        <v>0</v>
      </c>
    </row>
    <row r="2307" spans="2:12" ht="35.1" customHeight="1" thickTop="1" thickBot="1">
      <c r="B2307" s="76" t="str">
        <f t="shared" si="71"/>
        <v/>
      </c>
      <c r="C2307" s="35"/>
      <c r="D2307" s="12"/>
      <c r="E2307" s="12"/>
      <c r="F2307" s="82"/>
      <c r="G2307" s="36"/>
      <c r="H2307" s="33"/>
      <c r="I2307" s="12"/>
      <c r="J2307" s="67"/>
      <c r="K2307" s="43" t="str">
        <f>IFERROR(VLOOKUP(D2307,PG!$D$7:$N$1006,11,FALSE),"")</f>
        <v/>
      </c>
      <c r="L2307" s="42">
        <f t="shared" si="72"/>
        <v>0</v>
      </c>
    </row>
    <row r="2308" spans="2:12" ht="35.1" customHeight="1" thickTop="1" thickBot="1">
      <c r="B2308" s="76" t="str">
        <f t="shared" si="71"/>
        <v/>
      </c>
      <c r="C2308" s="35"/>
      <c r="D2308" s="12"/>
      <c r="E2308" s="12"/>
      <c r="F2308" s="82"/>
      <c r="G2308" s="36"/>
      <c r="H2308" s="33"/>
      <c r="I2308" s="12"/>
      <c r="J2308" s="67"/>
      <c r="K2308" s="43" t="str">
        <f>IFERROR(VLOOKUP(D2308,PG!$D$7:$N$1006,11,FALSE),"")</f>
        <v/>
      </c>
      <c r="L2308" s="42">
        <f t="shared" si="72"/>
        <v>0</v>
      </c>
    </row>
    <row r="2309" spans="2:12" ht="35.1" customHeight="1" thickTop="1" thickBot="1">
      <c r="B2309" s="76" t="str">
        <f t="shared" si="71"/>
        <v/>
      </c>
      <c r="C2309" s="35"/>
      <c r="D2309" s="12"/>
      <c r="E2309" s="12"/>
      <c r="F2309" s="82"/>
      <c r="G2309" s="36"/>
      <c r="H2309" s="33"/>
      <c r="I2309" s="12"/>
      <c r="J2309" s="67"/>
      <c r="K2309" s="43" t="str">
        <f>IFERROR(VLOOKUP(D2309,PG!$D$7:$N$1006,11,FALSE),"")</f>
        <v/>
      </c>
      <c r="L2309" s="42">
        <f t="shared" si="72"/>
        <v>0</v>
      </c>
    </row>
    <row r="2310" spans="2:12" ht="35.1" customHeight="1" thickTop="1" thickBot="1">
      <c r="B2310" s="76" t="str">
        <f t="shared" si="71"/>
        <v/>
      </c>
      <c r="C2310" s="35"/>
      <c r="D2310" s="12"/>
      <c r="E2310" s="12"/>
      <c r="F2310" s="82"/>
      <c r="G2310" s="36"/>
      <c r="H2310" s="33"/>
      <c r="I2310" s="12"/>
      <c r="J2310" s="67"/>
      <c r="K2310" s="43" t="str">
        <f>IFERROR(VLOOKUP(D2310,PG!$D$7:$N$1006,11,FALSE),"")</f>
        <v/>
      </c>
      <c r="L2310" s="42">
        <f t="shared" si="72"/>
        <v>0</v>
      </c>
    </row>
    <row r="2311" spans="2:12" ht="35.1" customHeight="1" thickTop="1" thickBot="1">
      <c r="B2311" s="76" t="str">
        <f t="shared" si="71"/>
        <v/>
      </c>
      <c r="C2311" s="35"/>
      <c r="D2311" s="12"/>
      <c r="E2311" s="12"/>
      <c r="F2311" s="82"/>
      <c r="G2311" s="36"/>
      <c r="H2311" s="33"/>
      <c r="I2311" s="12"/>
      <c r="J2311" s="67"/>
      <c r="K2311" s="43" t="str">
        <f>IFERROR(VLOOKUP(D2311,PG!$D$7:$N$1006,11,FALSE),"")</f>
        <v/>
      </c>
      <c r="L2311" s="42">
        <f t="shared" si="72"/>
        <v>0</v>
      </c>
    </row>
    <row r="2312" spans="2:12" ht="35.1" customHeight="1" thickTop="1" thickBot="1">
      <c r="B2312" s="76" t="str">
        <f t="shared" ref="B2312:B2375" si="73">IF(C2312="","",MONTH(C2312))</f>
        <v/>
      </c>
      <c r="C2312" s="35"/>
      <c r="D2312" s="12"/>
      <c r="E2312" s="12"/>
      <c r="F2312" s="82"/>
      <c r="G2312" s="36"/>
      <c r="H2312" s="33"/>
      <c r="I2312" s="12"/>
      <c r="J2312" s="67"/>
      <c r="K2312" s="43" t="str">
        <f>IFERROR(VLOOKUP(D2312,PG!$D$7:$N$1006,11,FALSE),"")</f>
        <v/>
      </c>
      <c r="L2312" s="42">
        <f t="shared" si="72"/>
        <v>0</v>
      </c>
    </row>
    <row r="2313" spans="2:12" ht="35.1" customHeight="1" thickTop="1" thickBot="1">
      <c r="B2313" s="76" t="str">
        <f t="shared" si="73"/>
        <v/>
      </c>
      <c r="C2313" s="35"/>
      <c r="D2313" s="12"/>
      <c r="E2313" s="12"/>
      <c r="F2313" s="82"/>
      <c r="G2313" s="36"/>
      <c r="H2313" s="33"/>
      <c r="I2313" s="12"/>
      <c r="J2313" s="67"/>
      <c r="K2313" s="43" t="str">
        <f>IFERROR(VLOOKUP(D2313,PG!$D$7:$N$1006,11,FALSE),"")</f>
        <v/>
      </c>
      <c r="L2313" s="42">
        <f t="shared" si="72"/>
        <v>0</v>
      </c>
    </row>
    <row r="2314" spans="2:12" ht="35.1" customHeight="1" thickTop="1" thickBot="1">
      <c r="B2314" s="76" t="str">
        <f t="shared" si="73"/>
        <v/>
      </c>
      <c r="C2314" s="35"/>
      <c r="D2314" s="12"/>
      <c r="E2314" s="12"/>
      <c r="F2314" s="82"/>
      <c r="G2314" s="36"/>
      <c r="H2314" s="33"/>
      <c r="I2314" s="12"/>
      <c r="J2314" s="67"/>
      <c r="K2314" s="43" t="str">
        <f>IFERROR(VLOOKUP(D2314,PG!$D$7:$N$1006,11,FALSE),"")</f>
        <v/>
      </c>
      <c r="L2314" s="42">
        <f t="shared" si="72"/>
        <v>0</v>
      </c>
    </row>
    <row r="2315" spans="2:12" ht="35.1" customHeight="1" thickTop="1" thickBot="1">
      <c r="B2315" s="76" t="str">
        <f t="shared" si="73"/>
        <v/>
      </c>
      <c r="C2315" s="35"/>
      <c r="D2315" s="12"/>
      <c r="E2315" s="12"/>
      <c r="F2315" s="82"/>
      <c r="G2315" s="36"/>
      <c r="H2315" s="33"/>
      <c r="I2315" s="12"/>
      <c r="J2315" s="67"/>
      <c r="K2315" s="43" t="str">
        <f>IFERROR(VLOOKUP(D2315,PG!$D$7:$N$1006,11,FALSE),"")</f>
        <v/>
      </c>
      <c r="L2315" s="42">
        <f t="shared" si="72"/>
        <v>0</v>
      </c>
    </row>
    <row r="2316" spans="2:12" ht="35.1" customHeight="1" thickTop="1" thickBot="1">
      <c r="B2316" s="76" t="str">
        <f t="shared" si="73"/>
        <v/>
      </c>
      <c r="C2316" s="35"/>
      <c r="D2316" s="12"/>
      <c r="E2316" s="12"/>
      <c r="F2316" s="82"/>
      <c r="G2316" s="36"/>
      <c r="H2316" s="33"/>
      <c r="I2316" s="12"/>
      <c r="J2316" s="67"/>
      <c r="K2316" s="43" t="str">
        <f>IFERROR(VLOOKUP(D2316,PG!$D$7:$N$1006,11,FALSE),"")</f>
        <v/>
      </c>
      <c r="L2316" s="42">
        <f t="shared" si="72"/>
        <v>0</v>
      </c>
    </row>
    <row r="2317" spans="2:12" ht="35.1" customHeight="1" thickTop="1" thickBot="1">
      <c r="B2317" s="76" t="str">
        <f t="shared" si="73"/>
        <v/>
      </c>
      <c r="C2317" s="35"/>
      <c r="D2317" s="12"/>
      <c r="E2317" s="12"/>
      <c r="F2317" s="82"/>
      <c r="G2317" s="36"/>
      <c r="H2317" s="33"/>
      <c r="I2317" s="12"/>
      <c r="J2317" s="67"/>
      <c r="K2317" s="43" t="str">
        <f>IFERROR(VLOOKUP(D2317,PG!$D$7:$N$1006,11,FALSE),"")</f>
        <v/>
      </c>
      <c r="L2317" s="42">
        <f t="shared" si="72"/>
        <v>0</v>
      </c>
    </row>
    <row r="2318" spans="2:12" ht="35.1" customHeight="1" thickTop="1" thickBot="1">
      <c r="B2318" s="76" t="str">
        <f t="shared" si="73"/>
        <v/>
      </c>
      <c r="C2318" s="35"/>
      <c r="D2318" s="12"/>
      <c r="E2318" s="12"/>
      <c r="F2318" s="82"/>
      <c r="G2318" s="36"/>
      <c r="H2318" s="33"/>
      <c r="I2318" s="12"/>
      <c r="J2318" s="67"/>
      <c r="K2318" s="43" t="str">
        <f>IFERROR(VLOOKUP(D2318,PG!$D$7:$N$1006,11,FALSE),"")</f>
        <v/>
      </c>
      <c r="L2318" s="42">
        <f t="shared" si="72"/>
        <v>0</v>
      </c>
    </row>
    <row r="2319" spans="2:12" ht="35.1" customHeight="1" thickTop="1" thickBot="1">
      <c r="B2319" s="76" t="str">
        <f t="shared" si="73"/>
        <v/>
      </c>
      <c r="C2319" s="35"/>
      <c r="D2319" s="12"/>
      <c r="E2319" s="12"/>
      <c r="F2319" s="82"/>
      <c r="G2319" s="36"/>
      <c r="H2319" s="33"/>
      <c r="I2319" s="12"/>
      <c r="J2319" s="67"/>
      <c r="K2319" s="43" t="str">
        <f>IFERROR(VLOOKUP(D2319,PG!$D$7:$N$1006,11,FALSE),"")</f>
        <v/>
      </c>
      <c r="L2319" s="42">
        <f t="shared" si="72"/>
        <v>0</v>
      </c>
    </row>
    <row r="2320" spans="2:12" ht="35.1" customHeight="1" thickTop="1" thickBot="1">
      <c r="B2320" s="76" t="str">
        <f t="shared" si="73"/>
        <v/>
      </c>
      <c r="C2320" s="35"/>
      <c r="D2320" s="12"/>
      <c r="E2320" s="12"/>
      <c r="F2320" s="82"/>
      <c r="G2320" s="36"/>
      <c r="H2320" s="33"/>
      <c r="I2320" s="12"/>
      <c r="J2320" s="67"/>
      <c r="K2320" s="43" t="str">
        <f>IFERROR(VLOOKUP(D2320,PG!$D$7:$N$1006,11,FALSE),"")</f>
        <v/>
      </c>
      <c r="L2320" s="42">
        <f t="shared" si="72"/>
        <v>0</v>
      </c>
    </row>
    <row r="2321" spans="2:12" ht="35.1" customHeight="1" thickTop="1" thickBot="1">
      <c r="B2321" s="76" t="str">
        <f t="shared" si="73"/>
        <v/>
      </c>
      <c r="C2321" s="35"/>
      <c r="D2321" s="12"/>
      <c r="E2321" s="12"/>
      <c r="F2321" s="82"/>
      <c r="G2321" s="36"/>
      <c r="H2321" s="33"/>
      <c r="I2321" s="12"/>
      <c r="J2321" s="67"/>
      <c r="K2321" s="43" t="str">
        <f>IFERROR(VLOOKUP(D2321,PG!$D$7:$N$1006,11,FALSE),"")</f>
        <v/>
      </c>
      <c r="L2321" s="42">
        <f t="shared" si="72"/>
        <v>0</v>
      </c>
    </row>
    <row r="2322" spans="2:12" ht="35.1" customHeight="1" thickTop="1" thickBot="1">
      <c r="B2322" s="76" t="str">
        <f t="shared" si="73"/>
        <v/>
      </c>
      <c r="C2322" s="35"/>
      <c r="D2322" s="12"/>
      <c r="E2322" s="12"/>
      <c r="F2322" s="82"/>
      <c r="G2322" s="36"/>
      <c r="H2322" s="33"/>
      <c r="I2322" s="12"/>
      <c r="J2322" s="67"/>
      <c r="K2322" s="43" t="str">
        <f>IFERROR(VLOOKUP(D2322,PG!$D$7:$N$1006,11,FALSE),"")</f>
        <v/>
      </c>
      <c r="L2322" s="42">
        <f t="shared" ref="L2322:L2385" si="74">IFERROR(G2322*H2322,0)</f>
        <v>0</v>
      </c>
    </row>
    <row r="2323" spans="2:12" ht="35.1" customHeight="1" thickTop="1" thickBot="1">
      <c r="B2323" s="76" t="str">
        <f t="shared" si="73"/>
        <v/>
      </c>
      <c r="C2323" s="35"/>
      <c r="D2323" s="12"/>
      <c r="E2323" s="12"/>
      <c r="F2323" s="82"/>
      <c r="G2323" s="36"/>
      <c r="H2323" s="33"/>
      <c r="I2323" s="12"/>
      <c r="J2323" s="67"/>
      <c r="K2323" s="43" t="str">
        <f>IFERROR(VLOOKUP(D2323,PG!$D$7:$N$1006,11,FALSE),"")</f>
        <v/>
      </c>
      <c r="L2323" s="42">
        <f t="shared" si="74"/>
        <v>0</v>
      </c>
    </row>
    <row r="2324" spans="2:12" ht="35.1" customHeight="1" thickTop="1" thickBot="1">
      <c r="B2324" s="76" t="str">
        <f t="shared" si="73"/>
        <v/>
      </c>
      <c r="C2324" s="35"/>
      <c r="D2324" s="12"/>
      <c r="E2324" s="12"/>
      <c r="F2324" s="82"/>
      <c r="G2324" s="36"/>
      <c r="H2324" s="33"/>
      <c r="I2324" s="12"/>
      <c r="J2324" s="67"/>
      <c r="K2324" s="43" t="str">
        <f>IFERROR(VLOOKUP(D2324,PG!$D$7:$N$1006,11,FALSE),"")</f>
        <v/>
      </c>
      <c r="L2324" s="42">
        <f t="shared" si="74"/>
        <v>0</v>
      </c>
    </row>
    <row r="2325" spans="2:12" ht="35.1" customHeight="1" thickTop="1" thickBot="1">
      <c r="B2325" s="76" t="str">
        <f t="shared" si="73"/>
        <v/>
      </c>
      <c r="C2325" s="35"/>
      <c r="D2325" s="12"/>
      <c r="E2325" s="12"/>
      <c r="F2325" s="82"/>
      <c r="G2325" s="36"/>
      <c r="H2325" s="33"/>
      <c r="I2325" s="12"/>
      <c r="J2325" s="67"/>
      <c r="K2325" s="43" t="str">
        <f>IFERROR(VLOOKUP(D2325,PG!$D$7:$N$1006,11,FALSE),"")</f>
        <v/>
      </c>
      <c r="L2325" s="42">
        <f t="shared" si="74"/>
        <v>0</v>
      </c>
    </row>
    <row r="2326" spans="2:12" ht="35.1" customHeight="1" thickTop="1" thickBot="1">
      <c r="B2326" s="76" t="str">
        <f t="shared" si="73"/>
        <v/>
      </c>
      <c r="C2326" s="35"/>
      <c r="D2326" s="12"/>
      <c r="E2326" s="12"/>
      <c r="F2326" s="82"/>
      <c r="G2326" s="36"/>
      <c r="H2326" s="33"/>
      <c r="I2326" s="12"/>
      <c r="J2326" s="67"/>
      <c r="K2326" s="43" t="str">
        <f>IFERROR(VLOOKUP(D2326,PG!$D$7:$N$1006,11,FALSE),"")</f>
        <v/>
      </c>
      <c r="L2326" s="42">
        <f t="shared" si="74"/>
        <v>0</v>
      </c>
    </row>
    <row r="2327" spans="2:12" ht="35.1" customHeight="1" thickTop="1" thickBot="1">
      <c r="B2327" s="76" t="str">
        <f t="shared" si="73"/>
        <v/>
      </c>
      <c r="C2327" s="35"/>
      <c r="D2327" s="12"/>
      <c r="E2327" s="12"/>
      <c r="F2327" s="82"/>
      <c r="G2327" s="36"/>
      <c r="H2327" s="33"/>
      <c r="I2327" s="12"/>
      <c r="J2327" s="67"/>
      <c r="K2327" s="43" t="str">
        <f>IFERROR(VLOOKUP(D2327,PG!$D$7:$N$1006,11,FALSE),"")</f>
        <v/>
      </c>
      <c r="L2327" s="42">
        <f t="shared" si="74"/>
        <v>0</v>
      </c>
    </row>
    <row r="2328" spans="2:12" ht="35.1" customHeight="1" thickTop="1" thickBot="1">
      <c r="B2328" s="76" t="str">
        <f t="shared" si="73"/>
        <v/>
      </c>
      <c r="C2328" s="35"/>
      <c r="D2328" s="12"/>
      <c r="E2328" s="12"/>
      <c r="F2328" s="82"/>
      <c r="G2328" s="36"/>
      <c r="H2328" s="33"/>
      <c r="I2328" s="12"/>
      <c r="J2328" s="67"/>
      <c r="K2328" s="43" t="str">
        <f>IFERROR(VLOOKUP(D2328,PG!$D$7:$N$1006,11,FALSE),"")</f>
        <v/>
      </c>
      <c r="L2328" s="42">
        <f t="shared" si="74"/>
        <v>0</v>
      </c>
    </row>
    <row r="2329" spans="2:12" ht="35.1" customHeight="1" thickTop="1" thickBot="1">
      <c r="B2329" s="76" t="str">
        <f t="shared" si="73"/>
        <v/>
      </c>
      <c r="C2329" s="35"/>
      <c r="D2329" s="12"/>
      <c r="E2329" s="12"/>
      <c r="F2329" s="82"/>
      <c r="G2329" s="36"/>
      <c r="H2329" s="33"/>
      <c r="I2329" s="12"/>
      <c r="J2329" s="67"/>
      <c r="K2329" s="43" t="str">
        <f>IFERROR(VLOOKUP(D2329,PG!$D$7:$N$1006,11,FALSE),"")</f>
        <v/>
      </c>
      <c r="L2329" s="42">
        <f t="shared" si="74"/>
        <v>0</v>
      </c>
    </row>
    <row r="2330" spans="2:12" ht="35.1" customHeight="1" thickTop="1" thickBot="1">
      <c r="B2330" s="76" t="str">
        <f t="shared" si="73"/>
        <v/>
      </c>
      <c r="C2330" s="35"/>
      <c r="D2330" s="12"/>
      <c r="E2330" s="12"/>
      <c r="F2330" s="82"/>
      <c r="G2330" s="36"/>
      <c r="H2330" s="33"/>
      <c r="I2330" s="12"/>
      <c r="J2330" s="67"/>
      <c r="K2330" s="43" t="str">
        <f>IFERROR(VLOOKUP(D2330,PG!$D$7:$N$1006,11,FALSE),"")</f>
        <v/>
      </c>
      <c r="L2330" s="42">
        <f t="shared" si="74"/>
        <v>0</v>
      </c>
    </row>
    <row r="2331" spans="2:12" ht="35.1" customHeight="1" thickTop="1" thickBot="1">
      <c r="B2331" s="76" t="str">
        <f t="shared" si="73"/>
        <v/>
      </c>
      <c r="C2331" s="35"/>
      <c r="D2331" s="12"/>
      <c r="E2331" s="12"/>
      <c r="F2331" s="82"/>
      <c r="G2331" s="36"/>
      <c r="H2331" s="33"/>
      <c r="I2331" s="12"/>
      <c r="J2331" s="67"/>
      <c r="K2331" s="43" t="str">
        <f>IFERROR(VLOOKUP(D2331,PG!$D$7:$N$1006,11,FALSE),"")</f>
        <v/>
      </c>
      <c r="L2331" s="42">
        <f t="shared" si="74"/>
        <v>0</v>
      </c>
    </row>
    <row r="2332" spans="2:12" ht="35.1" customHeight="1" thickTop="1" thickBot="1">
      <c r="B2332" s="76" t="str">
        <f t="shared" si="73"/>
        <v/>
      </c>
      <c r="C2332" s="35"/>
      <c r="D2332" s="12"/>
      <c r="E2332" s="12"/>
      <c r="F2332" s="82"/>
      <c r="G2332" s="36"/>
      <c r="H2332" s="33"/>
      <c r="I2332" s="12"/>
      <c r="J2332" s="67"/>
      <c r="K2332" s="43" t="str">
        <f>IFERROR(VLOOKUP(D2332,PG!$D$7:$N$1006,11,FALSE),"")</f>
        <v/>
      </c>
      <c r="L2332" s="42">
        <f t="shared" si="74"/>
        <v>0</v>
      </c>
    </row>
    <row r="2333" spans="2:12" ht="35.1" customHeight="1" thickTop="1" thickBot="1">
      <c r="B2333" s="76" t="str">
        <f t="shared" si="73"/>
        <v/>
      </c>
      <c r="C2333" s="35"/>
      <c r="D2333" s="12"/>
      <c r="E2333" s="12"/>
      <c r="F2333" s="82"/>
      <c r="G2333" s="36"/>
      <c r="H2333" s="33"/>
      <c r="I2333" s="12"/>
      <c r="J2333" s="67"/>
      <c r="K2333" s="43" t="str">
        <f>IFERROR(VLOOKUP(D2333,PG!$D$7:$N$1006,11,FALSE),"")</f>
        <v/>
      </c>
      <c r="L2333" s="42">
        <f t="shared" si="74"/>
        <v>0</v>
      </c>
    </row>
    <row r="2334" spans="2:12" ht="35.1" customHeight="1" thickTop="1" thickBot="1">
      <c r="B2334" s="76" t="str">
        <f t="shared" si="73"/>
        <v/>
      </c>
      <c r="C2334" s="35"/>
      <c r="D2334" s="12"/>
      <c r="E2334" s="12"/>
      <c r="F2334" s="82"/>
      <c r="G2334" s="36"/>
      <c r="H2334" s="33"/>
      <c r="I2334" s="12"/>
      <c r="J2334" s="67"/>
      <c r="K2334" s="43" t="str">
        <f>IFERROR(VLOOKUP(D2334,PG!$D$7:$N$1006,11,FALSE),"")</f>
        <v/>
      </c>
      <c r="L2334" s="42">
        <f t="shared" si="74"/>
        <v>0</v>
      </c>
    </row>
    <row r="2335" spans="2:12" ht="35.1" customHeight="1" thickTop="1" thickBot="1">
      <c r="B2335" s="76" t="str">
        <f t="shared" si="73"/>
        <v/>
      </c>
      <c r="C2335" s="35"/>
      <c r="D2335" s="12"/>
      <c r="E2335" s="12"/>
      <c r="F2335" s="82"/>
      <c r="G2335" s="36"/>
      <c r="H2335" s="33"/>
      <c r="I2335" s="12"/>
      <c r="J2335" s="67"/>
      <c r="K2335" s="43" t="str">
        <f>IFERROR(VLOOKUP(D2335,PG!$D$7:$N$1006,11,FALSE),"")</f>
        <v/>
      </c>
      <c r="L2335" s="42">
        <f t="shared" si="74"/>
        <v>0</v>
      </c>
    </row>
    <row r="2336" spans="2:12" ht="35.1" customHeight="1" thickTop="1" thickBot="1">
      <c r="B2336" s="76" t="str">
        <f t="shared" si="73"/>
        <v/>
      </c>
      <c r="C2336" s="35"/>
      <c r="D2336" s="12"/>
      <c r="E2336" s="12"/>
      <c r="F2336" s="82"/>
      <c r="G2336" s="36"/>
      <c r="H2336" s="33"/>
      <c r="I2336" s="12"/>
      <c r="J2336" s="67"/>
      <c r="K2336" s="43" t="str">
        <f>IFERROR(VLOOKUP(D2336,PG!$D$7:$N$1006,11,FALSE),"")</f>
        <v/>
      </c>
      <c r="L2336" s="42">
        <f t="shared" si="74"/>
        <v>0</v>
      </c>
    </row>
    <row r="2337" spans="2:12" ht="35.1" customHeight="1" thickTop="1" thickBot="1">
      <c r="B2337" s="76" t="str">
        <f t="shared" si="73"/>
        <v/>
      </c>
      <c r="C2337" s="35"/>
      <c r="D2337" s="12"/>
      <c r="E2337" s="12"/>
      <c r="F2337" s="82"/>
      <c r="G2337" s="36"/>
      <c r="H2337" s="33"/>
      <c r="I2337" s="12"/>
      <c r="J2337" s="67"/>
      <c r="K2337" s="43" t="str">
        <f>IFERROR(VLOOKUP(D2337,PG!$D$7:$N$1006,11,FALSE),"")</f>
        <v/>
      </c>
      <c r="L2337" s="42">
        <f t="shared" si="74"/>
        <v>0</v>
      </c>
    </row>
    <row r="2338" spans="2:12" ht="35.1" customHeight="1" thickTop="1" thickBot="1">
      <c r="B2338" s="76" t="str">
        <f t="shared" si="73"/>
        <v/>
      </c>
      <c r="C2338" s="35"/>
      <c r="D2338" s="12"/>
      <c r="E2338" s="12"/>
      <c r="F2338" s="82"/>
      <c r="G2338" s="36"/>
      <c r="H2338" s="33"/>
      <c r="I2338" s="12"/>
      <c r="J2338" s="67"/>
      <c r="K2338" s="43" t="str">
        <f>IFERROR(VLOOKUP(D2338,PG!$D$7:$N$1006,11,FALSE),"")</f>
        <v/>
      </c>
      <c r="L2338" s="42">
        <f t="shared" si="74"/>
        <v>0</v>
      </c>
    </row>
    <row r="2339" spans="2:12" ht="35.1" customHeight="1" thickTop="1" thickBot="1">
      <c r="B2339" s="76" t="str">
        <f t="shared" si="73"/>
        <v/>
      </c>
      <c r="C2339" s="35"/>
      <c r="D2339" s="12"/>
      <c r="E2339" s="12"/>
      <c r="F2339" s="82"/>
      <c r="G2339" s="36"/>
      <c r="H2339" s="33"/>
      <c r="I2339" s="12"/>
      <c r="J2339" s="67"/>
      <c r="K2339" s="43" t="str">
        <f>IFERROR(VLOOKUP(D2339,PG!$D$7:$N$1006,11,FALSE),"")</f>
        <v/>
      </c>
      <c r="L2339" s="42">
        <f t="shared" si="74"/>
        <v>0</v>
      </c>
    </row>
    <row r="2340" spans="2:12" ht="35.1" customHeight="1" thickTop="1" thickBot="1">
      <c r="B2340" s="76" t="str">
        <f t="shared" si="73"/>
        <v/>
      </c>
      <c r="C2340" s="35"/>
      <c r="D2340" s="12"/>
      <c r="E2340" s="12"/>
      <c r="F2340" s="82"/>
      <c r="G2340" s="36"/>
      <c r="H2340" s="33"/>
      <c r="I2340" s="12"/>
      <c r="J2340" s="67"/>
      <c r="K2340" s="43" t="str">
        <f>IFERROR(VLOOKUP(D2340,PG!$D$7:$N$1006,11,FALSE),"")</f>
        <v/>
      </c>
      <c r="L2340" s="42">
        <f t="shared" si="74"/>
        <v>0</v>
      </c>
    </row>
    <row r="2341" spans="2:12" ht="35.1" customHeight="1" thickTop="1" thickBot="1">
      <c r="B2341" s="76" t="str">
        <f t="shared" si="73"/>
        <v/>
      </c>
      <c r="C2341" s="35"/>
      <c r="D2341" s="12"/>
      <c r="E2341" s="12"/>
      <c r="F2341" s="82"/>
      <c r="G2341" s="36"/>
      <c r="H2341" s="33"/>
      <c r="I2341" s="12"/>
      <c r="J2341" s="67"/>
      <c r="K2341" s="43" t="str">
        <f>IFERROR(VLOOKUP(D2341,PG!$D$7:$N$1006,11,FALSE),"")</f>
        <v/>
      </c>
      <c r="L2341" s="42">
        <f t="shared" si="74"/>
        <v>0</v>
      </c>
    </row>
    <row r="2342" spans="2:12" ht="35.1" customHeight="1" thickTop="1" thickBot="1">
      <c r="B2342" s="76" t="str">
        <f t="shared" si="73"/>
        <v/>
      </c>
      <c r="C2342" s="35"/>
      <c r="D2342" s="12"/>
      <c r="E2342" s="12"/>
      <c r="F2342" s="82"/>
      <c r="G2342" s="36"/>
      <c r="H2342" s="33"/>
      <c r="I2342" s="12"/>
      <c r="J2342" s="67"/>
      <c r="K2342" s="43" t="str">
        <f>IFERROR(VLOOKUP(D2342,PG!$D$7:$N$1006,11,FALSE),"")</f>
        <v/>
      </c>
      <c r="L2342" s="42">
        <f t="shared" si="74"/>
        <v>0</v>
      </c>
    </row>
    <row r="2343" spans="2:12" ht="35.1" customHeight="1" thickTop="1" thickBot="1">
      <c r="B2343" s="76" t="str">
        <f t="shared" si="73"/>
        <v/>
      </c>
      <c r="C2343" s="35"/>
      <c r="D2343" s="12"/>
      <c r="E2343" s="12"/>
      <c r="F2343" s="82"/>
      <c r="G2343" s="36"/>
      <c r="H2343" s="33"/>
      <c r="I2343" s="12"/>
      <c r="J2343" s="67"/>
      <c r="K2343" s="43" t="str">
        <f>IFERROR(VLOOKUP(D2343,PG!$D$7:$N$1006,11,FALSE),"")</f>
        <v/>
      </c>
      <c r="L2343" s="42">
        <f t="shared" si="74"/>
        <v>0</v>
      </c>
    </row>
    <row r="2344" spans="2:12" ht="35.1" customHeight="1" thickTop="1" thickBot="1">
      <c r="B2344" s="76" t="str">
        <f t="shared" si="73"/>
        <v/>
      </c>
      <c r="C2344" s="35"/>
      <c r="D2344" s="12"/>
      <c r="E2344" s="12"/>
      <c r="F2344" s="82"/>
      <c r="G2344" s="36"/>
      <c r="H2344" s="33"/>
      <c r="I2344" s="12"/>
      <c r="J2344" s="67"/>
      <c r="K2344" s="43" t="str">
        <f>IFERROR(VLOOKUP(D2344,PG!$D$7:$N$1006,11,FALSE),"")</f>
        <v/>
      </c>
      <c r="L2344" s="42">
        <f t="shared" si="74"/>
        <v>0</v>
      </c>
    </row>
    <row r="2345" spans="2:12" ht="35.1" customHeight="1" thickTop="1" thickBot="1">
      <c r="B2345" s="76" t="str">
        <f t="shared" si="73"/>
        <v/>
      </c>
      <c r="C2345" s="35"/>
      <c r="D2345" s="12"/>
      <c r="E2345" s="12"/>
      <c r="F2345" s="82"/>
      <c r="G2345" s="36"/>
      <c r="H2345" s="33"/>
      <c r="I2345" s="12"/>
      <c r="J2345" s="67"/>
      <c r="K2345" s="43" t="str">
        <f>IFERROR(VLOOKUP(D2345,PG!$D$7:$N$1006,11,FALSE),"")</f>
        <v/>
      </c>
      <c r="L2345" s="42">
        <f t="shared" si="74"/>
        <v>0</v>
      </c>
    </row>
    <row r="2346" spans="2:12" ht="35.1" customHeight="1" thickTop="1" thickBot="1">
      <c r="B2346" s="76" t="str">
        <f t="shared" si="73"/>
        <v/>
      </c>
      <c r="C2346" s="35"/>
      <c r="D2346" s="12"/>
      <c r="E2346" s="12"/>
      <c r="F2346" s="82"/>
      <c r="G2346" s="36"/>
      <c r="H2346" s="33"/>
      <c r="I2346" s="12"/>
      <c r="J2346" s="67"/>
      <c r="K2346" s="43" t="str">
        <f>IFERROR(VLOOKUP(D2346,PG!$D$7:$N$1006,11,FALSE),"")</f>
        <v/>
      </c>
      <c r="L2346" s="42">
        <f t="shared" si="74"/>
        <v>0</v>
      </c>
    </row>
    <row r="2347" spans="2:12" ht="35.1" customHeight="1" thickTop="1" thickBot="1">
      <c r="B2347" s="76" t="str">
        <f t="shared" si="73"/>
        <v/>
      </c>
      <c r="C2347" s="35"/>
      <c r="D2347" s="12"/>
      <c r="E2347" s="12"/>
      <c r="F2347" s="82"/>
      <c r="G2347" s="36"/>
      <c r="H2347" s="33"/>
      <c r="I2347" s="12"/>
      <c r="J2347" s="67"/>
      <c r="K2347" s="43" t="str">
        <f>IFERROR(VLOOKUP(D2347,PG!$D$7:$N$1006,11,FALSE),"")</f>
        <v/>
      </c>
      <c r="L2347" s="42">
        <f t="shared" si="74"/>
        <v>0</v>
      </c>
    </row>
    <row r="2348" spans="2:12" ht="35.1" customHeight="1" thickTop="1" thickBot="1">
      <c r="B2348" s="76" t="str">
        <f t="shared" si="73"/>
        <v/>
      </c>
      <c r="C2348" s="35"/>
      <c r="D2348" s="12"/>
      <c r="E2348" s="12"/>
      <c r="F2348" s="82"/>
      <c r="G2348" s="36"/>
      <c r="H2348" s="33"/>
      <c r="I2348" s="12"/>
      <c r="J2348" s="67"/>
      <c r="K2348" s="43" t="str">
        <f>IFERROR(VLOOKUP(D2348,PG!$D$7:$N$1006,11,FALSE),"")</f>
        <v/>
      </c>
      <c r="L2348" s="42">
        <f t="shared" si="74"/>
        <v>0</v>
      </c>
    </row>
    <row r="2349" spans="2:12" ht="35.1" customHeight="1" thickTop="1" thickBot="1">
      <c r="B2349" s="76" t="str">
        <f t="shared" si="73"/>
        <v/>
      </c>
      <c r="C2349" s="35"/>
      <c r="D2349" s="12"/>
      <c r="E2349" s="12"/>
      <c r="F2349" s="82"/>
      <c r="G2349" s="36"/>
      <c r="H2349" s="33"/>
      <c r="I2349" s="12"/>
      <c r="J2349" s="67"/>
      <c r="K2349" s="43" t="str">
        <f>IFERROR(VLOOKUP(D2349,PG!$D$7:$N$1006,11,FALSE),"")</f>
        <v/>
      </c>
      <c r="L2349" s="42">
        <f t="shared" si="74"/>
        <v>0</v>
      </c>
    </row>
    <row r="2350" spans="2:12" ht="35.1" customHeight="1" thickTop="1" thickBot="1">
      <c r="B2350" s="76" t="str">
        <f t="shared" si="73"/>
        <v/>
      </c>
      <c r="C2350" s="35"/>
      <c r="D2350" s="12"/>
      <c r="E2350" s="12"/>
      <c r="F2350" s="82"/>
      <c r="G2350" s="36"/>
      <c r="H2350" s="33"/>
      <c r="I2350" s="12"/>
      <c r="J2350" s="67"/>
      <c r="K2350" s="43" t="str">
        <f>IFERROR(VLOOKUP(D2350,PG!$D$7:$N$1006,11,FALSE),"")</f>
        <v/>
      </c>
      <c r="L2350" s="42">
        <f t="shared" si="74"/>
        <v>0</v>
      </c>
    </row>
    <row r="2351" spans="2:12" ht="35.1" customHeight="1" thickTop="1" thickBot="1">
      <c r="B2351" s="76" t="str">
        <f t="shared" si="73"/>
        <v/>
      </c>
      <c r="C2351" s="35"/>
      <c r="D2351" s="12"/>
      <c r="E2351" s="12"/>
      <c r="F2351" s="82"/>
      <c r="G2351" s="36"/>
      <c r="H2351" s="33"/>
      <c r="I2351" s="12"/>
      <c r="J2351" s="67"/>
      <c r="K2351" s="43" t="str">
        <f>IFERROR(VLOOKUP(D2351,PG!$D$7:$N$1006,11,FALSE),"")</f>
        <v/>
      </c>
      <c r="L2351" s="42">
        <f t="shared" si="74"/>
        <v>0</v>
      </c>
    </row>
    <row r="2352" spans="2:12" ht="35.1" customHeight="1" thickTop="1" thickBot="1">
      <c r="B2352" s="76" t="str">
        <f t="shared" si="73"/>
        <v/>
      </c>
      <c r="C2352" s="35"/>
      <c r="D2352" s="12"/>
      <c r="E2352" s="12"/>
      <c r="F2352" s="82"/>
      <c r="G2352" s="36"/>
      <c r="H2352" s="33"/>
      <c r="I2352" s="12"/>
      <c r="J2352" s="67"/>
      <c r="K2352" s="43" t="str">
        <f>IFERROR(VLOOKUP(D2352,PG!$D$7:$N$1006,11,FALSE),"")</f>
        <v/>
      </c>
      <c r="L2352" s="42">
        <f t="shared" si="74"/>
        <v>0</v>
      </c>
    </row>
    <row r="2353" spans="2:12" ht="35.1" customHeight="1" thickTop="1" thickBot="1">
      <c r="B2353" s="76" t="str">
        <f t="shared" si="73"/>
        <v/>
      </c>
      <c r="C2353" s="35"/>
      <c r="D2353" s="12"/>
      <c r="E2353" s="12"/>
      <c r="F2353" s="82"/>
      <c r="G2353" s="36"/>
      <c r="H2353" s="33"/>
      <c r="I2353" s="12"/>
      <c r="J2353" s="67"/>
      <c r="K2353" s="43" t="str">
        <f>IFERROR(VLOOKUP(D2353,PG!$D$7:$N$1006,11,FALSE),"")</f>
        <v/>
      </c>
      <c r="L2353" s="42">
        <f t="shared" si="74"/>
        <v>0</v>
      </c>
    </row>
    <row r="2354" spans="2:12" ht="35.1" customHeight="1" thickTop="1" thickBot="1">
      <c r="B2354" s="76" t="str">
        <f t="shared" si="73"/>
        <v/>
      </c>
      <c r="C2354" s="35"/>
      <c r="D2354" s="12"/>
      <c r="E2354" s="12"/>
      <c r="F2354" s="82"/>
      <c r="G2354" s="36"/>
      <c r="H2354" s="33"/>
      <c r="I2354" s="12"/>
      <c r="J2354" s="67"/>
      <c r="K2354" s="43" t="str">
        <f>IFERROR(VLOOKUP(D2354,PG!$D$7:$N$1006,11,FALSE),"")</f>
        <v/>
      </c>
      <c r="L2354" s="42">
        <f t="shared" si="74"/>
        <v>0</v>
      </c>
    </row>
    <row r="2355" spans="2:12" ht="35.1" customHeight="1" thickTop="1" thickBot="1">
      <c r="B2355" s="76" t="str">
        <f t="shared" si="73"/>
        <v/>
      </c>
      <c r="C2355" s="35"/>
      <c r="D2355" s="12"/>
      <c r="E2355" s="12"/>
      <c r="F2355" s="82"/>
      <c r="G2355" s="36"/>
      <c r="H2355" s="33"/>
      <c r="I2355" s="12"/>
      <c r="J2355" s="67"/>
      <c r="K2355" s="43" t="str">
        <f>IFERROR(VLOOKUP(D2355,PG!$D$7:$N$1006,11,FALSE),"")</f>
        <v/>
      </c>
      <c r="L2355" s="42">
        <f t="shared" si="74"/>
        <v>0</v>
      </c>
    </row>
    <row r="2356" spans="2:12" ht="35.1" customHeight="1" thickTop="1" thickBot="1">
      <c r="B2356" s="76" t="str">
        <f t="shared" si="73"/>
        <v/>
      </c>
      <c r="C2356" s="35"/>
      <c r="D2356" s="12"/>
      <c r="E2356" s="12"/>
      <c r="F2356" s="82"/>
      <c r="G2356" s="36"/>
      <c r="H2356" s="33"/>
      <c r="I2356" s="12"/>
      <c r="J2356" s="67"/>
      <c r="K2356" s="43" t="str">
        <f>IFERROR(VLOOKUP(D2356,PG!$D$7:$N$1006,11,FALSE),"")</f>
        <v/>
      </c>
      <c r="L2356" s="42">
        <f t="shared" si="74"/>
        <v>0</v>
      </c>
    </row>
    <row r="2357" spans="2:12" ht="35.1" customHeight="1" thickTop="1" thickBot="1">
      <c r="B2357" s="76" t="str">
        <f t="shared" si="73"/>
        <v/>
      </c>
      <c r="C2357" s="35"/>
      <c r="D2357" s="12"/>
      <c r="E2357" s="12"/>
      <c r="F2357" s="82"/>
      <c r="G2357" s="36"/>
      <c r="H2357" s="33"/>
      <c r="I2357" s="12"/>
      <c r="J2357" s="67"/>
      <c r="K2357" s="43" t="str">
        <f>IFERROR(VLOOKUP(D2357,PG!$D$7:$N$1006,11,FALSE),"")</f>
        <v/>
      </c>
      <c r="L2357" s="42">
        <f t="shared" si="74"/>
        <v>0</v>
      </c>
    </row>
    <row r="2358" spans="2:12" ht="35.1" customHeight="1" thickTop="1" thickBot="1">
      <c r="B2358" s="76" t="str">
        <f t="shared" si="73"/>
        <v/>
      </c>
      <c r="C2358" s="35"/>
      <c r="D2358" s="12"/>
      <c r="E2358" s="12"/>
      <c r="F2358" s="82"/>
      <c r="G2358" s="36"/>
      <c r="H2358" s="33"/>
      <c r="I2358" s="12"/>
      <c r="J2358" s="67"/>
      <c r="K2358" s="43" t="str">
        <f>IFERROR(VLOOKUP(D2358,PG!$D$7:$N$1006,11,FALSE),"")</f>
        <v/>
      </c>
      <c r="L2358" s="42">
        <f t="shared" si="74"/>
        <v>0</v>
      </c>
    </row>
    <row r="2359" spans="2:12" ht="35.1" customHeight="1" thickTop="1" thickBot="1">
      <c r="B2359" s="76" t="str">
        <f t="shared" si="73"/>
        <v/>
      </c>
      <c r="C2359" s="35"/>
      <c r="D2359" s="12"/>
      <c r="E2359" s="12"/>
      <c r="F2359" s="82"/>
      <c r="G2359" s="36"/>
      <c r="H2359" s="33"/>
      <c r="I2359" s="12"/>
      <c r="J2359" s="67"/>
      <c r="K2359" s="43" t="str">
        <f>IFERROR(VLOOKUP(D2359,PG!$D$7:$N$1006,11,FALSE),"")</f>
        <v/>
      </c>
      <c r="L2359" s="42">
        <f t="shared" si="74"/>
        <v>0</v>
      </c>
    </row>
    <row r="2360" spans="2:12" ht="35.1" customHeight="1" thickTop="1" thickBot="1">
      <c r="B2360" s="76" t="str">
        <f t="shared" si="73"/>
        <v/>
      </c>
      <c r="C2360" s="35"/>
      <c r="D2360" s="12"/>
      <c r="E2360" s="12"/>
      <c r="F2360" s="82"/>
      <c r="G2360" s="36"/>
      <c r="H2360" s="33"/>
      <c r="I2360" s="12"/>
      <c r="J2360" s="67"/>
      <c r="K2360" s="43" t="str">
        <f>IFERROR(VLOOKUP(D2360,PG!$D$7:$N$1006,11,FALSE),"")</f>
        <v/>
      </c>
      <c r="L2360" s="42">
        <f t="shared" si="74"/>
        <v>0</v>
      </c>
    </row>
    <row r="2361" spans="2:12" ht="35.1" customHeight="1" thickTop="1" thickBot="1">
      <c r="B2361" s="76" t="str">
        <f t="shared" si="73"/>
        <v/>
      </c>
      <c r="C2361" s="35"/>
      <c r="D2361" s="12"/>
      <c r="E2361" s="12"/>
      <c r="F2361" s="82"/>
      <c r="G2361" s="36"/>
      <c r="H2361" s="33"/>
      <c r="I2361" s="12"/>
      <c r="J2361" s="67"/>
      <c r="K2361" s="43" t="str">
        <f>IFERROR(VLOOKUP(D2361,PG!$D$7:$N$1006,11,FALSE),"")</f>
        <v/>
      </c>
      <c r="L2361" s="42">
        <f t="shared" si="74"/>
        <v>0</v>
      </c>
    </row>
    <row r="2362" spans="2:12" ht="35.1" customHeight="1" thickTop="1" thickBot="1">
      <c r="B2362" s="76" t="str">
        <f t="shared" si="73"/>
        <v/>
      </c>
      <c r="C2362" s="35"/>
      <c r="D2362" s="12"/>
      <c r="E2362" s="12"/>
      <c r="F2362" s="82"/>
      <c r="G2362" s="36"/>
      <c r="H2362" s="33"/>
      <c r="I2362" s="12"/>
      <c r="J2362" s="67"/>
      <c r="K2362" s="43" t="str">
        <f>IFERROR(VLOOKUP(D2362,PG!$D$7:$N$1006,11,FALSE),"")</f>
        <v/>
      </c>
      <c r="L2362" s="42">
        <f t="shared" si="74"/>
        <v>0</v>
      </c>
    </row>
    <row r="2363" spans="2:12" ht="35.1" customHeight="1" thickTop="1" thickBot="1">
      <c r="B2363" s="76" t="str">
        <f t="shared" si="73"/>
        <v/>
      </c>
      <c r="C2363" s="35"/>
      <c r="D2363" s="12"/>
      <c r="E2363" s="12"/>
      <c r="F2363" s="82"/>
      <c r="G2363" s="36"/>
      <c r="H2363" s="33"/>
      <c r="I2363" s="12"/>
      <c r="J2363" s="67"/>
      <c r="K2363" s="43" t="str">
        <f>IFERROR(VLOOKUP(D2363,PG!$D$7:$N$1006,11,FALSE),"")</f>
        <v/>
      </c>
      <c r="L2363" s="42">
        <f t="shared" si="74"/>
        <v>0</v>
      </c>
    </row>
    <row r="2364" spans="2:12" ht="35.1" customHeight="1" thickTop="1" thickBot="1">
      <c r="B2364" s="76" t="str">
        <f t="shared" si="73"/>
        <v/>
      </c>
      <c r="C2364" s="35"/>
      <c r="D2364" s="12"/>
      <c r="E2364" s="12"/>
      <c r="F2364" s="82"/>
      <c r="G2364" s="36"/>
      <c r="H2364" s="33"/>
      <c r="I2364" s="12"/>
      <c r="J2364" s="67"/>
      <c r="K2364" s="43" t="str">
        <f>IFERROR(VLOOKUP(D2364,PG!$D$7:$N$1006,11,FALSE),"")</f>
        <v/>
      </c>
      <c r="L2364" s="42">
        <f t="shared" si="74"/>
        <v>0</v>
      </c>
    </row>
    <row r="2365" spans="2:12" ht="35.1" customHeight="1" thickTop="1" thickBot="1">
      <c r="B2365" s="76" t="str">
        <f t="shared" si="73"/>
        <v/>
      </c>
      <c r="C2365" s="35"/>
      <c r="D2365" s="12"/>
      <c r="E2365" s="12"/>
      <c r="F2365" s="82"/>
      <c r="G2365" s="36"/>
      <c r="H2365" s="33"/>
      <c r="I2365" s="12"/>
      <c r="J2365" s="67"/>
      <c r="K2365" s="43" t="str">
        <f>IFERROR(VLOOKUP(D2365,PG!$D$7:$N$1006,11,FALSE),"")</f>
        <v/>
      </c>
      <c r="L2365" s="42">
        <f t="shared" si="74"/>
        <v>0</v>
      </c>
    </row>
    <row r="2366" spans="2:12" ht="35.1" customHeight="1" thickTop="1" thickBot="1">
      <c r="B2366" s="76" t="str">
        <f t="shared" si="73"/>
        <v/>
      </c>
      <c r="C2366" s="35"/>
      <c r="D2366" s="12"/>
      <c r="E2366" s="12"/>
      <c r="F2366" s="82"/>
      <c r="G2366" s="36"/>
      <c r="H2366" s="33"/>
      <c r="I2366" s="12"/>
      <c r="J2366" s="67"/>
      <c r="K2366" s="43" t="str">
        <f>IFERROR(VLOOKUP(D2366,PG!$D$7:$N$1006,11,FALSE),"")</f>
        <v/>
      </c>
      <c r="L2366" s="42">
        <f t="shared" si="74"/>
        <v>0</v>
      </c>
    </row>
    <row r="2367" spans="2:12" ht="35.1" customHeight="1" thickTop="1" thickBot="1">
      <c r="B2367" s="76" t="str">
        <f t="shared" si="73"/>
        <v/>
      </c>
      <c r="C2367" s="35"/>
      <c r="D2367" s="12"/>
      <c r="E2367" s="12"/>
      <c r="F2367" s="82"/>
      <c r="G2367" s="36"/>
      <c r="H2367" s="33"/>
      <c r="I2367" s="12"/>
      <c r="J2367" s="67"/>
      <c r="K2367" s="43" t="str">
        <f>IFERROR(VLOOKUP(D2367,PG!$D$7:$N$1006,11,FALSE),"")</f>
        <v/>
      </c>
      <c r="L2367" s="42">
        <f t="shared" si="74"/>
        <v>0</v>
      </c>
    </row>
    <row r="2368" spans="2:12" ht="35.1" customHeight="1" thickTop="1" thickBot="1">
      <c r="B2368" s="76" t="str">
        <f t="shared" si="73"/>
        <v/>
      </c>
      <c r="C2368" s="35"/>
      <c r="D2368" s="12"/>
      <c r="E2368" s="12"/>
      <c r="F2368" s="82"/>
      <c r="G2368" s="36"/>
      <c r="H2368" s="33"/>
      <c r="I2368" s="12"/>
      <c r="J2368" s="67"/>
      <c r="K2368" s="43" t="str">
        <f>IFERROR(VLOOKUP(D2368,PG!$D$7:$N$1006,11,FALSE),"")</f>
        <v/>
      </c>
      <c r="L2368" s="42">
        <f t="shared" si="74"/>
        <v>0</v>
      </c>
    </row>
    <row r="2369" spans="2:12" ht="35.1" customHeight="1" thickTop="1" thickBot="1">
      <c r="B2369" s="76" t="str">
        <f t="shared" si="73"/>
        <v/>
      </c>
      <c r="C2369" s="35"/>
      <c r="D2369" s="12"/>
      <c r="E2369" s="12"/>
      <c r="F2369" s="82"/>
      <c r="G2369" s="36"/>
      <c r="H2369" s="33"/>
      <c r="I2369" s="12"/>
      <c r="J2369" s="67"/>
      <c r="K2369" s="43" t="str">
        <f>IFERROR(VLOOKUP(D2369,PG!$D$7:$N$1006,11,FALSE),"")</f>
        <v/>
      </c>
      <c r="L2369" s="42">
        <f t="shared" si="74"/>
        <v>0</v>
      </c>
    </row>
    <row r="2370" spans="2:12" ht="35.1" customHeight="1" thickTop="1" thickBot="1">
      <c r="B2370" s="76" t="str">
        <f t="shared" si="73"/>
        <v/>
      </c>
      <c r="C2370" s="35"/>
      <c r="D2370" s="12"/>
      <c r="E2370" s="12"/>
      <c r="F2370" s="82"/>
      <c r="G2370" s="36"/>
      <c r="H2370" s="33"/>
      <c r="I2370" s="12"/>
      <c r="J2370" s="67"/>
      <c r="K2370" s="43" t="str">
        <f>IFERROR(VLOOKUP(D2370,PG!$D$7:$N$1006,11,FALSE),"")</f>
        <v/>
      </c>
      <c r="L2370" s="42">
        <f t="shared" si="74"/>
        <v>0</v>
      </c>
    </row>
    <row r="2371" spans="2:12" ht="35.1" customHeight="1" thickTop="1" thickBot="1">
      <c r="B2371" s="76" t="str">
        <f t="shared" si="73"/>
        <v/>
      </c>
      <c r="C2371" s="35"/>
      <c r="D2371" s="12"/>
      <c r="E2371" s="12"/>
      <c r="F2371" s="82"/>
      <c r="G2371" s="36"/>
      <c r="H2371" s="33"/>
      <c r="I2371" s="12"/>
      <c r="J2371" s="67"/>
      <c r="K2371" s="43" t="str">
        <f>IFERROR(VLOOKUP(D2371,PG!$D$7:$N$1006,11,FALSE),"")</f>
        <v/>
      </c>
      <c r="L2371" s="42">
        <f t="shared" si="74"/>
        <v>0</v>
      </c>
    </row>
    <row r="2372" spans="2:12" ht="35.1" customHeight="1" thickTop="1" thickBot="1">
      <c r="B2372" s="76" t="str">
        <f t="shared" si="73"/>
        <v/>
      </c>
      <c r="C2372" s="35"/>
      <c r="D2372" s="12"/>
      <c r="E2372" s="12"/>
      <c r="F2372" s="82"/>
      <c r="G2372" s="36"/>
      <c r="H2372" s="33"/>
      <c r="I2372" s="12"/>
      <c r="J2372" s="67"/>
      <c r="K2372" s="43" t="str">
        <f>IFERROR(VLOOKUP(D2372,PG!$D$7:$N$1006,11,FALSE),"")</f>
        <v/>
      </c>
      <c r="L2372" s="42">
        <f t="shared" si="74"/>
        <v>0</v>
      </c>
    </row>
    <row r="2373" spans="2:12" ht="35.1" customHeight="1" thickTop="1" thickBot="1">
      <c r="B2373" s="76" t="str">
        <f t="shared" si="73"/>
        <v/>
      </c>
      <c r="C2373" s="35"/>
      <c r="D2373" s="12"/>
      <c r="E2373" s="12"/>
      <c r="F2373" s="82"/>
      <c r="G2373" s="36"/>
      <c r="H2373" s="33"/>
      <c r="I2373" s="12"/>
      <c r="J2373" s="67"/>
      <c r="K2373" s="43" t="str">
        <f>IFERROR(VLOOKUP(D2373,PG!$D$7:$N$1006,11,FALSE),"")</f>
        <v/>
      </c>
      <c r="L2373" s="42">
        <f t="shared" si="74"/>
        <v>0</v>
      </c>
    </row>
    <row r="2374" spans="2:12" ht="35.1" customHeight="1" thickTop="1" thickBot="1">
      <c r="B2374" s="76" t="str">
        <f t="shared" si="73"/>
        <v/>
      </c>
      <c r="C2374" s="35"/>
      <c r="D2374" s="12"/>
      <c r="E2374" s="12"/>
      <c r="F2374" s="82"/>
      <c r="G2374" s="36"/>
      <c r="H2374" s="33"/>
      <c r="I2374" s="12"/>
      <c r="J2374" s="67"/>
      <c r="K2374" s="43" t="str">
        <f>IFERROR(VLOOKUP(D2374,PG!$D$7:$N$1006,11,FALSE),"")</f>
        <v/>
      </c>
      <c r="L2374" s="42">
        <f t="shared" si="74"/>
        <v>0</v>
      </c>
    </row>
    <row r="2375" spans="2:12" ht="35.1" customHeight="1" thickTop="1" thickBot="1">
      <c r="B2375" s="76" t="str">
        <f t="shared" si="73"/>
        <v/>
      </c>
      <c r="C2375" s="35"/>
      <c r="D2375" s="12"/>
      <c r="E2375" s="12"/>
      <c r="F2375" s="82"/>
      <c r="G2375" s="36"/>
      <c r="H2375" s="33"/>
      <c r="I2375" s="12"/>
      <c r="J2375" s="67"/>
      <c r="K2375" s="43" t="str">
        <f>IFERROR(VLOOKUP(D2375,PG!$D$7:$N$1006,11,FALSE),"")</f>
        <v/>
      </c>
      <c r="L2375" s="42">
        <f t="shared" si="74"/>
        <v>0</v>
      </c>
    </row>
    <row r="2376" spans="2:12" ht="35.1" customHeight="1" thickTop="1" thickBot="1">
      <c r="B2376" s="76" t="str">
        <f t="shared" ref="B2376:B2439" si="75">IF(C2376="","",MONTH(C2376))</f>
        <v/>
      </c>
      <c r="C2376" s="35"/>
      <c r="D2376" s="12"/>
      <c r="E2376" s="12"/>
      <c r="F2376" s="82"/>
      <c r="G2376" s="36"/>
      <c r="H2376" s="33"/>
      <c r="I2376" s="12"/>
      <c r="J2376" s="67"/>
      <c r="K2376" s="43" t="str">
        <f>IFERROR(VLOOKUP(D2376,PG!$D$7:$N$1006,11,FALSE),"")</f>
        <v/>
      </c>
      <c r="L2376" s="42">
        <f t="shared" si="74"/>
        <v>0</v>
      </c>
    </row>
    <row r="2377" spans="2:12" ht="35.1" customHeight="1" thickTop="1" thickBot="1">
      <c r="B2377" s="76" t="str">
        <f t="shared" si="75"/>
        <v/>
      </c>
      <c r="C2377" s="35"/>
      <c r="D2377" s="12"/>
      <c r="E2377" s="12"/>
      <c r="F2377" s="82"/>
      <c r="G2377" s="36"/>
      <c r="H2377" s="33"/>
      <c r="I2377" s="12"/>
      <c r="J2377" s="67"/>
      <c r="K2377" s="43" t="str">
        <f>IFERROR(VLOOKUP(D2377,PG!$D$7:$N$1006,11,FALSE),"")</f>
        <v/>
      </c>
      <c r="L2377" s="42">
        <f t="shared" si="74"/>
        <v>0</v>
      </c>
    </row>
    <row r="2378" spans="2:12" ht="35.1" customHeight="1" thickTop="1" thickBot="1">
      <c r="B2378" s="76" t="str">
        <f t="shared" si="75"/>
        <v/>
      </c>
      <c r="C2378" s="35"/>
      <c r="D2378" s="12"/>
      <c r="E2378" s="12"/>
      <c r="F2378" s="82"/>
      <c r="G2378" s="36"/>
      <c r="H2378" s="33"/>
      <c r="I2378" s="12"/>
      <c r="J2378" s="67"/>
      <c r="K2378" s="43" t="str">
        <f>IFERROR(VLOOKUP(D2378,PG!$D$7:$N$1006,11,FALSE),"")</f>
        <v/>
      </c>
      <c r="L2378" s="42">
        <f t="shared" si="74"/>
        <v>0</v>
      </c>
    </row>
    <row r="2379" spans="2:12" ht="35.1" customHeight="1" thickTop="1" thickBot="1">
      <c r="B2379" s="76" t="str">
        <f t="shared" si="75"/>
        <v/>
      </c>
      <c r="C2379" s="35"/>
      <c r="D2379" s="12"/>
      <c r="E2379" s="12"/>
      <c r="F2379" s="82"/>
      <c r="G2379" s="36"/>
      <c r="H2379" s="33"/>
      <c r="I2379" s="12"/>
      <c r="J2379" s="67"/>
      <c r="K2379" s="43" t="str">
        <f>IFERROR(VLOOKUP(D2379,PG!$D$7:$N$1006,11,FALSE),"")</f>
        <v/>
      </c>
      <c r="L2379" s="42">
        <f t="shared" si="74"/>
        <v>0</v>
      </c>
    </row>
    <row r="2380" spans="2:12" ht="35.1" customHeight="1" thickTop="1" thickBot="1">
      <c r="B2380" s="76" t="str">
        <f t="shared" si="75"/>
        <v/>
      </c>
      <c r="C2380" s="35"/>
      <c r="D2380" s="12"/>
      <c r="E2380" s="12"/>
      <c r="F2380" s="82"/>
      <c r="G2380" s="36"/>
      <c r="H2380" s="33"/>
      <c r="I2380" s="12"/>
      <c r="J2380" s="67"/>
      <c r="K2380" s="43" t="str">
        <f>IFERROR(VLOOKUP(D2380,PG!$D$7:$N$1006,11,FALSE),"")</f>
        <v/>
      </c>
      <c r="L2380" s="42">
        <f t="shared" si="74"/>
        <v>0</v>
      </c>
    </row>
    <row r="2381" spans="2:12" ht="35.1" customHeight="1" thickTop="1" thickBot="1">
      <c r="B2381" s="76" t="str">
        <f t="shared" si="75"/>
        <v/>
      </c>
      <c r="C2381" s="35"/>
      <c r="D2381" s="12"/>
      <c r="E2381" s="12"/>
      <c r="F2381" s="82"/>
      <c r="G2381" s="36"/>
      <c r="H2381" s="33"/>
      <c r="I2381" s="12"/>
      <c r="J2381" s="67"/>
      <c r="K2381" s="43" t="str">
        <f>IFERROR(VLOOKUP(D2381,PG!$D$7:$N$1006,11,FALSE),"")</f>
        <v/>
      </c>
      <c r="L2381" s="42">
        <f t="shared" si="74"/>
        <v>0</v>
      </c>
    </row>
    <row r="2382" spans="2:12" ht="35.1" customHeight="1" thickTop="1" thickBot="1">
      <c r="B2382" s="76" t="str">
        <f t="shared" si="75"/>
        <v/>
      </c>
      <c r="C2382" s="35"/>
      <c r="D2382" s="12"/>
      <c r="E2382" s="12"/>
      <c r="F2382" s="82"/>
      <c r="G2382" s="36"/>
      <c r="H2382" s="33"/>
      <c r="I2382" s="12"/>
      <c r="J2382" s="67"/>
      <c r="K2382" s="43" t="str">
        <f>IFERROR(VLOOKUP(D2382,PG!$D$7:$N$1006,11,FALSE),"")</f>
        <v/>
      </c>
      <c r="L2382" s="42">
        <f t="shared" si="74"/>
        <v>0</v>
      </c>
    </row>
    <row r="2383" spans="2:12" ht="35.1" customHeight="1" thickTop="1" thickBot="1">
      <c r="B2383" s="76" t="str">
        <f t="shared" si="75"/>
        <v/>
      </c>
      <c r="C2383" s="35"/>
      <c r="D2383" s="12"/>
      <c r="E2383" s="12"/>
      <c r="F2383" s="82"/>
      <c r="G2383" s="36"/>
      <c r="H2383" s="33"/>
      <c r="I2383" s="12"/>
      <c r="J2383" s="67"/>
      <c r="K2383" s="43" t="str">
        <f>IFERROR(VLOOKUP(D2383,PG!$D$7:$N$1006,11,FALSE),"")</f>
        <v/>
      </c>
      <c r="L2383" s="42">
        <f t="shared" si="74"/>
        <v>0</v>
      </c>
    </row>
    <row r="2384" spans="2:12" ht="35.1" customHeight="1" thickTop="1" thickBot="1">
      <c r="B2384" s="76" t="str">
        <f t="shared" si="75"/>
        <v/>
      </c>
      <c r="C2384" s="35"/>
      <c r="D2384" s="12"/>
      <c r="E2384" s="12"/>
      <c r="F2384" s="82"/>
      <c r="G2384" s="36"/>
      <c r="H2384" s="33"/>
      <c r="I2384" s="12"/>
      <c r="J2384" s="67"/>
      <c r="K2384" s="43" t="str">
        <f>IFERROR(VLOOKUP(D2384,PG!$D$7:$N$1006,11,FALSE),"")</f>
        <v/>
      </c>
      <c r="L2384" s="42">
        <f t="shared" si="74"/>
        <v>0</v>
      </c>
    </row>
    <row r="2385" spans="2:12" ht="35.1" customHeight="1" thickTop="1" thickBot="1">
      <c r="B2385" s="76" t="str">
        <f t="shared" si="75"/>
        <v/>
      </c>
      <c r="C2385" s="35"/>
      <c r="D2385" s="12"/>
      <c r="E2385" s="12"/>
      <c r="F2385" s="82"/>
      <c r="G2385" s="36"/>
      <c r="H2385" s="33"/>
      <c r="I2385" s="12"/>
      <c r="J2385" s="67"/>
      <c r="K2385" s="43" t="str">
        <f>IFERROR(VLOOKUP(D2385,PG!$D$7:$N$1006,11,FALSE),"")</f>
        <v/>
      </c>
      <c r="L2385" s="42">
        <f t="shared" si="74"/>
        <v>0</v>
      </c>
    </row>
    <row r="2386" spans="2:12" ht="35.1" customHeight="1" thickTop="1" thickBot="1">
      <c r="B2386" s="76" t="str">
        <f t="shared" si="75"/>
        <v/>
      </c>
      <c r="C2386" s="35"/>
      <c r="D2386" s="12"/>
      <c r="E2386" s="12"/>
      <c r="F2386" s="82"/>
      <c r="G2386" s="36"/>
      <c r="H2386" s="33"/>
      <c r="I2386" s="12"/>
      <c r="J2386" s="67"/>
      <c r="K2386" s="43" t="str">
        <f>IFERROR(VLOOKUP(D2386,PG!$D$7:$N$1006,11,FALSE),"")</f>
        <v/>
      </c>
      <c r="L2386" s="42">
        <f t="shared" ref="L2386:L2449" si="76">IFERROR(G2386*H2386,0)</f>
        <v>0</v>
      </c>
    </row>
    <row r="2387" spans="2:12" ht="35.1" customHeight="1" thickTop="1" thickBot="1">
      <c r="B2387" s="76" t="str">
        <f t="shared" si="75"/>
        <v/>
      </c>
      <c r="C2387" s="35"/>
      <c r="D2387" s="12"/>
      <c r="E2387" s="12"/>
      <c r="F2387" s="82"/>
      <c r="G2387" s="36"/>
      <c r="H2387" s="33"/>
      <c r="I2387" s="12"/>
      <c r="J2387" s="67"/>
      <c r="K2387" s="43" t="str">
        <f>IFERROR(VLOOKUP(D2387,PG!$D$7:$N$1006,11,FALSE),"")</f>
        <v/>
      </c>
      <c r="L2387" s="42">
        <f t="shared" si="76"/>
        <v>0</v>
      </c>
    </row>
    <row r="2388" spans="2:12" ht="35.1" customHeight="1" thickTop="1" thickBot="1">
      <c r="B2388" s="76" t="str">
        <f t="shared" si="75"/>
        <v/>
      </c>
      <c r="C2388" s="35"/>
      <c r="D2388" s="12"/>
      <c r="E2388" s="12"/>
      <c r="F2388" s="82"/>
      <c r="G2388" s="36"/>
      <c r="H2388" s="33"/>
      <c r="I2388" s="12"/>
      <c r="J2388" s="67"/>
      <c r="K2388" s="43" t="str">
        <f>IFERROR(VLOOKUP(D2388,PG!$D$7:$N$1006,11,FALSE),"")</f>
        <v/>
      </c>
      <c r="L2388" s="42">
        <f t="shared" si="76"/>
        <v>0</v>
      </c>
    </row>
    <row r="2389" spans="2:12" ht="35.1" customHeight="1" thickTop="1" thickBot="1">
      <c r="B2389" s="76" t="str">
        <f t="shared" si="75"/>
        <v/>
      </c>
      <c r="C2389" s="35"/>
      <c r="D2389" s="12"/>
      <c r="E2389" s="12"/>
      <c r="F2389" s="82"/>
      <c r="G2389" s="36"/>
      <c r="H2389" s="33"/>
      <c r="I2389" s="12"/>
      <c r="J2389" s="67"/>
      <c r="K2389" s="43" t="str">
        <f>IFERROR(VLOOKUP(D2389,PG!$D$7:$N$1006,11,FALSE),"")</f>
        <v/>
      </c>
      <c r="L2389" s="42">
        <f t="shared" si="76"/>
        <v>0</v>
      </c>
    </row>
    <row r="2390" spans="2:12" ht="35.1" customHeight="1" thickTop="1" thickBot="1">
      <c r="B2390" s="76" t="str">
        <f t="shared" si="75"/>
        <v/>
      </c>
      <c r="C2390" s="35"/>
      <c r="D2390" s="12"/>
      <c r="E2390" s="12"/>
      <c r="F2390" s="82"/>
      <c r="G2390" s="36"/>
      <c r="H2390" s="33"/>
      <c r="I2390" s="12"/>
      <c r="J2390" s="67"/>
      <c r="K2390" s="43" t="str">
        <f>IFERROR(VLOOKUP(D2390,PG!$D$7:$N$1006,11,FALSE),"")</f>
        <v/>
      </c>
      <c r="L2390" s="42">
        <f t="shared" si="76"/>
        <v>0</v>
      </c>
    </row>
    <row r="2391" spans="2:12" ht="35.1" customHeight="1" thickTop="1" thickBot="1">
      <c r="B2391" s="76" t="str">
        <f t="shared" si="75"/>
        <v/>
      </c>
      <c r="C2391" s="35"/>
      <c r="D2391" s="12"/>
      <c r="E2391" s="12"/>
      <c r="F2391" s="82"/>
      <c r="G2391" s="36"/>
      <c r="H2391" s="33"/>
      <c r="I2391" s="12"/>
      <c r="J2391" s="67"/>
      <c r="K2391" s="43" t="str">
        <f>IFERROR(VLOOKUP(D2391,PG!$D$7:$N$1006,11,FALSE),"")</f>
        <v/>
      </c>
      <c r="L2391" s="42">
        <f t="shared" si="76"/>
        <v>0</v>
      </c>
    </row>
    <row r="2392" spans="2:12" ht="35.1" customHeight="1" thickTop="1" thickBot="1">
      <c r="B2392" s="76" t="str">
        <f t="shared" si="75"/>
        <v/>
      </c>
      <c r="C2392" s="35"/>
      <c r="D2392" s="12"/>
      <c r="E2392" s="12"/>
      <c r="F2392" s="82"/>
      <c r="G2392" s="36"/>
      <c r="H2392" s="33"/>
      <c r="I2392" s="12"/>
      <c r="J2392" s="67"/>
      <c r="K2392" s="43" t="str">
        <f>IFERROR(VLOOKUP(D2392,PG!$D$7:$N$1006,11,FALSE),"")</f>
        <v/>
      </c>
      <c r="L2392" s="42">
        <f t="shared" si="76"/>
        <v>0</v>
      </c>
    </row>
    <row r="2393" spans="2:12" ht="35.1" customHeight="1" thickTop="1" thickBot="1">
      <c r="B2393" s="76" t="str">
        <f t="shared" si="75"/>
        <v/>
      </c>
      <c r="C2393" s="35"/>
      <c r="D2393" s="12"/>
      <c r="E2393" s="12"/>
      <c r="F2393" s="82"/>
      <c r="G2393" s="36"/>
      <c r="H2393" s="33"/>
      <c r="I2393" s="12"/>
      <c r="J2393" s="67"/>
      <c r="K2393" s="43" t="str">
        <f>IFERROR(VLOOKUP(D2393,PG!$D$7:$N$1006,11,FALSE),"")</f>
        <v/>
      </c>
      <c r="L2393" s="42">
        <f t="shared" si="76"/>
        <v>0</v>
      </c>
    </row>
    <row r="2394" spans="2:12" ht="35.1" customHeight="1" thickTop="1" thickBot="1">
      <c r="B2394" s="76" t="str">
        <f t="shared" si="75"/>
        <v/>
      </c>
      <c r="C2394" s="35"/>
      <c r="D2394" s="12"/>
      <c r="E2394" s="12"/>
      <c r="F2394" s="82"/>
      <c r="G2394" s="36"/>
      <c r="H2394" s="33"/>
      <c r="I2394" s="12"/>
      <c r="J2394" s="67"/>
      <c r="K2394" s="43" t="str">
        <f>IFERROR(VLOOKUP(D2394,PG!$D$7:$N$1006,11,FALSE),"")</f>
        <v/>
      </c>
      <c r="L2394" s="42">
        <f t="shared" si="76"/>
        <v>0</v>
      </c>
    </row>
    <row r="2395" spans="2:12" ht="35.1" customHeight="1" thickTop="1" thickBot="1">
      <c r="B2395" s="76" t="str">
        <f t="shared" si="75"/>
        <v/>
      </c>
      <c r="C2395" s="35"/>
      <c r="D2395" s="12"/>
      <c r="E2395" s="12"/>
      <c r="F2395" s="82"/>
      <c r="G2395" s="36"/>
      <c r="H2395" s="33"/>
      <c r="I2395" s="12"/>
      <c r="J2395" s="67"/>
      <c r="K2395" s="43" t="str">
        <f>IFERROR(VLOOKUP(D2395,PG!$D$7:$N$1006,11,FALSE),"")</f>
        <v/>
      </c>
      <c r="L2395" s="42">
        <f t="shared" si="76"/>
        <v>0</v>
      </c>
    </row>
    <row r="2396" spans="2:12" ht="35.1" customHeight="1" thickTop="1" thickBot="1">
      <c r="B2396" s="76" t="str">
        <f t="shared" si="75"/>
        <v/>
      </c>
      <c r="C2396" s="35"/>
      <c r="D2396" s="12"/>
      <c r="E2396" s="12"/>
      <c r="F2396" s="82"/>
      <c r="G2396" s="36"/>
      <c r="H2396" s="33"/>
      <c r="I2396" s="12"/>
      <c r="J2396" s="67"/>
      <c r="K2396" s="43" t="str">
        <f>IFERROR(VLOOKUP(D2396,PG!$D$7:$N$1006,11,FALSE),"")</f>
        <v/>
      </c>
      <c r="L2396" s="42">
        <f t="shared" si="76"/>
        <v>0</v>
      </c>
    </row>
    <row r="2397" spans="2:12" ht="35.1" customHeight="1" thickTop="1" thickBot="1">
      <c r="B2397" s="76" t="str">
        <f t="shared" si="75"/>
        <v/>
      </c>
      <c r="C2397" s="35"/>
      <c r="D2397" s="12"/>
      <c r="E2397" s="12"/>
      <c r="F2397" s="82"/>
      <c r="G2397" s="36"/>
      <c r="H2397" s="33"/>
      <c r="I2397" s="12"/>
      <c r="J2397" s="67"/>
      <c r="K2397" s="43" t="str">
        <f>IFERROR(VLOOKUP(D2397,PG!$D$7:$N$1006,11,FALSE),"")</f>
        <v/>
      </c>
      <c r="L2397" s="42">
        <f t="shared" si="76"/>
        <v>0</v>
      </c>
    </row>
    <row r="2398" spans="2:12" ht="35.1" customHeight="1" thickTop="1" thickBot="1">
      <c r="B2398" s="76" t="str">
        <f t="shared" si="75"/>
        <v/>
      </c>
      <c r="C2398" s="35"/>
      <c r="D2398" s="12"/>
      <c r="E2398" s="12"/>
      <c r="F2398" s="82"/>
      <c r="G2398" s="36"/>
      <c r="H2398" s="33"/>
      <c r="I2398" s="12"/>
      <c r="J2398" s="67"/>
      <c r="K2398" s="43" t="str">
        <f>IFERROR(VLOOKUP(D2398,PG!$D$7:$N$1006,11,FALSE),"")</f>
        <v/>
      </c>
      <c r="L2398" s="42">
        <f t="shared" si="76"/>
        <v>0</v>
      </c>
    </row>
    <row r="2399" spans="2:12" ht="35.1" customHeight="1" thickTop="1" thickBot="1">
      <c r="B2399" s="76" t="str">
        <f t="shared" si="75"/>
        <v/>
      </c>
      <c r="C2399" s="35"/>
      <c r="D2399" s="12"/>
      <c r="E2399" s="12"/>
      <c r="F2399" s="82"/>
      <c r="G2399" s="36"/>
      <c r="H2399" s="33"/>
      <c r="I2399" s="12"/>
      <c r="J2399" s="67"/>
      <c r="K2399" s="43" t="str">
        <f>IFERROR(VLOOKUP(D2399,PG!$D$7:$N$1006,11,FALSE),"")</f>
        <v/>
      </c>
      <c r="L2399" s="42">
        <f t="shared" si="76"/>
        <v>0</v>
      </c>
    </row>
    <row r="2400" spans="2:12" ht="35.1" customHeight="1" thickTop="1" thickBot="1">
      <c r="B2400" s="76" t="str">
        <f t="shared" si="75"/>
        <v/>
      </c>
      <c r="C2400" s="35"/>
      <c r="D2400" s="12"/>
      <c r="E2400" s="12"/>
      <c r="F2400" s="82"/>
      <c r="G2400" s="36"/>
      <c r="H2400" s="33"/>
      <c r="I2400" s="12"/>
      <c r="J2400" s="67"/>
      <c r="K2400" s="43" t="str">
        <f>IFERROR(VLOOKUP(D2400,PG!$D$7:$N$1006,11,FALSE),"")</f>
        <v/>
      </c>
      <c r="L2400" s="42">
        <f t="shared" si="76"/>
        <v>0</v>
      </c>
    </row>
    <row r="2401" spans="2:12" ht="35.1" customHeight="1" thickTop="1" thickBot="1">
      <c r="B2401" s="76" t="str">
        <f t="shared" si="75"/>
        <v/>
      </c>
      <c r="C2401" s="35"/>
      <c r="D2401" s="12"/>
      <c r="E2401" s="12"/>
      <c r="F2401" s="82"/>
      <c r="G2401" s="36"/>
      <c r="H2401" s="33"/>
      <c r="I2401" s="12"/>
      <c r="J2401" s="67"/>
      <c r="K2401" s="43" t="str">
        <f>IFERROR(VLOOKUP(D2401,PG!$D$7:$N$1006,11,FALSE),"")</f>
        <v/>
      </c>
      <c r="L2401" s="42">
        <f t="shared" si="76"/>
        <v>0</v>
      </c>
    </row>
    <row r="2402" spans="2:12" ht="35.1" customHeight="1" thickTop="1" thickBot="1">
      <c r="B2402" s="76" t="str">
        <f t="shared" si="75"/>
        <v/>
      </c>
      <c r="C2402" s="35"/>
      <c r="D2402" s="12"/>
      <c r="E2402" s="12"/>
      <c r="F2402" s="82"/>
      <c r="G2402" s="36"/>
      <c r="H2402" s="33"/>
      <c r="I2402" s="12"/>
      <c r="J2402" s="67"/>
      <c r="K2402" s="43" t="str">
        <f>IFERROR(VLOOKUP(D2402,PG!$D$7:$N$1006,11,FALSE),"")</f>
        <v/>
      </c>
      <c r="L2402" s="42">
        <f t="shared" si="76"/>
        <v>0</v>
      </c>
    </row>
    <row r="2403" spans="2:12" ht="35.1" customHeight="1" thickTop="1" thickBot="1">
      <c r="B2403" s="76" t="str">
        <f t="shared" si="75"/>
        <v/>
      </c>
      <c r="C2403" s="35"/>
      <c r="D2403" s="12"/>
      <c r="E2403" s="12"/>
      <c r="F2403" s="82"/>
      <c r="G2403" s="36"/>
      <c r="H2403" s="33"/>
      <c r="I2403" s="12"/>
      <c r="J2403" s="67"/>
      <c r="K2403" s="43" t="str">
        <f>IFERROR(VLOOKUP(D2403,PG!$D$7:$N$1006,11,FALSE),"")</f>
        <v/>
      </c>
      <c r="L2403" s="42">
        <f t="shared" si="76"/>
        <v>0</v>
      </c>
    </row>
    <row r="2404" spans="2:12" ht="35.1" customHeight="1" thickTop="1" thickBot="1">
      <c r="B2404" s="76" t="str">
        <f t="shared" si="75"/>
        <v/>
      </c>
      <c r="C2404" s="35"/>
      <c r="D2404" s="12"/>
      <c r="E2404" s="12"/>
      <c r="F2404" s="82"/>
      <c r="G2404" s="36"/>
      <c r="H2404" s="33"/>
      <c r="I2404" s="12"/>
      <c r="J2404" s="67"/>
      <c r="K2404" s="43" t="str">
        <f>IFERROR(VLOOKUP(D2404,PG!$D$7:$N$1006,11,FALSE),"")</f>
        <v/>
      </c>
      <c r="L2404" s="42">
        <f t="shared" si="76"/>
        <v>0</v>
      </c>
    </row>
    <row r="2405" spans="2:12" ht="35.1" customHeight="1" thickTop="1" thickBot="1">
      <c r="B2405" s="76" t="str">
        <f t="shared" si="75"/>
        <v/>
      </c>
      <c r="C2405" s="35"/>
      <c r="D2405" s="12"/>
      <c r="E2405" s="12"/>
      <c r="F2405" s="82"/>
      <c r="G2405" s="36"/>
      <c r="H2405" s="33"/>
      <c r="I2405" s="12"/>
      <c r="J2405" s="67"/>
      <c r="K2405" s="43" t="str">
        <f>IFERROR(VLOOKUP(D2405,PG!$D$7:$N$1006,11,FALSE),"")</f>
        <v/>
      </c>
      <c r="L2405" s="42">
        <f t="shared" si="76"/>
        <v>0</v>
      </c>
    </row>
    <row r="2406" spans="2:12" ht="35.1" customHeight="1" thickTop="1" thickBot="1">
      <c r="B2406" s="76" t="str">
        <f t="shared" si="75"/>
        <v/>
      </c>
      <c r="C2406" s="35"/>
      <c r="D2406" s="12"/>
      <c r="E2406" s="12"/>
      <c r="F2406" s="82"/>
      <c r="G2406" s="36"/>
      <c r="H2406" s="33"/>
      <c r="I2406" s="12"/>
      <c r="J2406" s="67"/>
      <c r="K2406" s="43" t="str">
        <f>IFERROR(VLOOKUP(D2406,PG!$D$7:$N$1006,11,FALSE),"")</f>
        <v/>
      </c>
      <c r="L2406" s="42">
        <f t="shared" si="76"/>
        <v>0</v>
      </c>
    </row>
    <row r="2407" spans="2:12" ht="35.1" customHeight="1" thickTop="1" thickBot="1">
      <c r="B2407" s="76" t="str">
        <f t="shared" si="75"/>
        <v/>
      </c>
      <c r="C2407" s="35"/>
      <c r="D2407" s="12"/>
      <c r="E2407" s="12"/>
      <c r="F2407" s="82"/>
      <c r="G2407" s="36"/>
      <c r="H2407" s="33"/>
      <c r="I2407" s="12"/>
      <c r="J2407" s="67"/>
      <c r="K2407" s="43" t="str">
        <f>IFERROR(VLOOKUP(D2407,PG!$D$7:$N$1006,11,FALSE),"")</f>
        <v/>
      </c>
      <c r="L2407" s="42">
        <f t="shared" si="76"/>
        <v>0</v>
      </c>
    </row>
    <row r="2408" spans="2:12" ht="35.1" customHeight="1" thickTop="1" thickBot="1">
      <c r="B2408" s="76" t="str">
        <f t="shared" si="75"/>
        <v/>
      </c>
      <c r="C2408" s="35"/>
      <c r="D2408" s="12"/>
      <c r="E2408" s="12"/>
      <c r="F2408" s="82"/>
      <c r="G2408" s="36"/>
      <c r="H2408" s="33"/>
      <c r="I2408" s="12"/>
      <c r="J2408" s="67"/>
      <c r="K2408" s="43" t="str">
        <f>IFERROR(VLOOKUP(D2408,PG!$D$7:$N$1006,11,FALSE),"")</f>
        <v/>
      </c>
      <c r="L2408" s="42">
        <f t="shared" si="76"/>
        <v>0</v>
      </c>
    </row>
    <row r="2409" spans="2:12" ht="35.1" customHeight="1" thickTop="1" thickBot="1">
      <c r="B2409" s="76" t="str">
        <f t="shared" si="75"/>
        <v/>
      </c>
      <c r="C2409" s="35"/>
      <c r="D2409" s="12"/>
      <c r="E2409" s="12"/>
      <c r="F2409" s="82"/>
      <c r="G2409" s="36"/>
      <c r="H2409" s="33"/>
      <c r="I2409" s="12"/>
      <c r="J2409" s="67"/>
      <c r="K2409" s="43" t="str">
        <f>IFERROR(VLOOKUP(D2409,PG!$D$7:$N$1006,11,FALSE),"")</f>
        <v/>
      </c>
      <c r="L2409" s="42">
        <f t="shared" si="76"/>
        <v>0</v>
      </c>
    </row>
    <row r="2410" spans="2:12" ht="35.1" customHeight="1" thickTop="1" thickBot="1">
      <c r="B2410" s="76" t="str">
        <f t="shared" si="75"/>
        <v/>
      </c>
      <c r="C2410" s="35"/>
      <c r="D2410" s="12"/>
      <c r="E2410" s="12"/>
      <c r="F2410" s="82"/>
      <c r="G2410" s="36"/>
      <c r="H2410" s="33"/>
      <c r="I2410" s="12"/>
      <c r="J2410" s="67"/>
      <c r="K2410" s="43" t="str">
        <f>IFERROR(VLOOKUP(D2410,PG!$D$7:$N$1006,11,FALSE),"")</f>
        <v/>
      </c>
      <c r="L2410" s="42">
        <f t="shared" si="76"/>
        <v>0</v>
      </c>
    </row>
    <row r="2411" spans="2:12" ht="35.1" customHeight="1" thickTop="1" thickBot="1">
      <c r="B2411" s="76" t="str">
        <f t="shared" si="75"/>
        <v/>
      </c>
      <c r="C2411" s="35"/>
      <c r="D2411" s="12"/>
      <c r="E2411" s="12"/>
      <c r="F2411" s="82"/>
      <c r="G2411" s="36"/>
      <c r="H2411" s="33"/>
      <c r="I2411" s="12"/>
      <c r="J2411" s="67"/>
      <c r="K2411" s="43" t="str">
        <f>IFERROR(VLOOKUP(D2411,PG!$D$7:$N$1006,11,FALSE),"")</f>
        <v/>
      </c>
      <c r="L2411" s="42">
        <f t="shared" si="76"/>
        <v>0</v>
      </c>
    </row>
    <row r="2412" spans="2:12" ht="35.1" customHeight="1" thickTop="1" thickBot="1">
      <c r="B2412" s="76" t="str">
        <f t="shared" si="75"/>
        <v/>
      </c>
      <c r="C2412" s="35"/>
      <c r="D2412" s="12"/>
      <c r="E2412" s="12"/>
      <c r="F2412" s="82"/>
      <c r="G2412" s="36"/>
      <c r="H2412" s="33"/>
      <c r="I2412" s="12"/>
      <c r="J2412" s="67"/>
      <c r="K2412" s="43" t="str">
        <f>IFERROR(VLOOKUP(D2412,PG!$D$7:$N$1006,11,FALSE),"")</f>
        <v/>
      </c>
      <c r="L2412" s="42">
        <f t="shared" si="76"/>
        <v>0</v>
      </c>
    </row>
    <row r="2413" spans="2:12" ht="35.1" customHeight="1" thickTop="1" thickBot="1">
      <c r="B2413" s="76" t="str">
        <f t="shared" si="75"/>
        <v/>
      </c>
      <c r="C2413" s="35"/>
      <c r="D2413" s="12"/>
      <c r="E2413" s="12"/>
      <c r="F2413" s="82"/>
      <c r="G2413" s="36"/>
      <c r="H2413" s="33"/>
      <c r="I2413" s="12"/>
      <c r="J2413" s="67"/>
      <c r="K2413" s="43" t="str">
        <f>IFERROR(VLOOKUP(D2413,PG!$D$7:$N$1006,11,FALSE),"")</f>
        <v/>
      </c>
      <c r="L2413" s="42">
        <f t="shared" si="76"/>
        <v>0</v>
      </c>
    </row>
    <row r="2414" spans="2:12" ht="35.1" customHeight="1" thickTop="1" thickBot="1">
      <c r="B2414" s="76" t="str">
        <f t="shared" si="75"/>
        <v/>
      </c>
      <c r="C2414" s="35"/>
      <c r="D2414" s="12"/>
      <c r="E2414" s="12"/>
      <c r="F2414" s="82"/>
      <c r="G2414" s="36"/>
      <c r="H2414" s="33"/>
      <c r="I2414" s="12"/>
      <c r="J2414" s="67"/>
      <c r="K2414" s="43" t="str">
        <f>IFERROR(VLOOKUP(D2414,PG!$D$7:$N$1006,11,FALSE),"")</f>
        <v/>
      </c>
      <c r="L2414" s="42">
        <f t="shared" si="76"/>
        <v>0</v>
      </c>
    </row>
    <row r="2415" spans="2:12" ht="35.1" customHeight="1" thickTop="1" thickBot="1">
      <c r="B2415" s="76" t="str">
        <f t="shared" si="75"/>
        <v/>
      </c>
      <c r="C2415" s="35"/>
      <c r="D2415" s="12"/>
      <c r="E2415" s="12"/>
      <c r="F2415" s="82"/>
      <c r="G2415" s="36"/>
      <c r="H2415" s="33"/>
      <c r="I2415" s="12"/>
      <c r="J2415" s="67"/>
      <c r="K2415" s="43" t="str">
        <f>IFERROR(VLOOKUP(D2415,PG!$D$7:$N$1006,11,FALSE),"")</f>
        <v/>
      </c>
      <c r="L2415" s="42">
        <f t="shared" si="76"/>
        <v>0</v>
      </c>
    </row>
    <row r="2416" spans="2:12" ht="35.1" customHeight="1" thickTop="1" thickBot="1">
      <c r="B2416" s="76" t="str">
        <f t="shared" si="75"/>
        <v/>
      </c>
      <c r="C2416" s="35"/>
      <c r="D2416" s="12"/>
      <c r="E2416" s="12"/>
      <c r="F2416" s="82"/>
      <c r="G2416" s="36"/>
      <c r="H2416" s="33"/>
      <c r="I2416" s="12"/>
      <c r="J2416" s="67"/>
      <c r="K2416" s="43" t="str">
        <f>IFERROR(VLOOKUP(D2416,PG!$D$7:$N$1006,11,FALSE),"")</f>
        <v/>
      </c>
      <c r="L2416" s="42">
        <f t="shared" si="76"/>
        <v>0</v>
      </c>
    </row>
    <row r="2417" spans="2:12" ht="35.1" customHeight="1" thickTop="1" thickBot="1">
      <c r="B2417" s="76" t="str">
        <f t="shared" si="75"/>
        <v/>
      </c>
      <c r="C2417" s="35"/>
      <c r="D2417" s="12"/>
      <c r="E2417" s="12"/>
      <c r="F2417" s="82"/>
      <c r="G2417" s="36"/>
      <c r="H2417" s="33"/>
      <c r="I2417" s="12"/>
      <c r="J2417" s="67"/>
      <c r="K2417" s="43" t="str">
        <f>IFERROR(VLOOKUP(D2417,PG!$D$7:$N$1006,11,FALSE),"")</f>
        <v/>
      </c>
      <c r="L2417" s="42">
        <f t="shared" si="76"/>
        <v>0</v>
      </c>
    </row>
    <row r="2418" spans="2:12" ht="35.1" customHeight="1" thickTop="1" thickBot="1">
      <c r="B2418" s="76" t="str">
        <f t="shared" si="75"/>
        <v/>
      </c>
      <c r="C2418" s="35"/>
      <c r="D2418" s="12"/>
      <c r="E2418" s="12"/>
      <c r="F2418" s="82"/>
      <c r="G2418" s="36"/>
      <c r="H2418" s="33"/>
      <c r="I2418" s="12"/>
      <c r="J2418" s="67"/>
      <c r="K2418" s="43" t="str">
        <f>IFERROR(VLOOKUP(D2418,PG!$D$7:$N$1006,11,FALSE),"")</f>
        <v/>
      </c>
      <c r="L2418" s="42">
        <f t="shared" si="76"/>
        <v>0</v>
      </c>
    </row>
    <row r="2419" spans="2:12" ht="35.1" customHeight="1" thickTop="1" thickBot="1">
      <c r="B2419" s="76" t="str">
        <f t="shared" si="75"/>
        <v/>
      </c>
      <c r="C2419" s="35"/>
      <c r="D2419" s="12"/>
      <c r="E2419" s="12"/>
      <c r="F2419" s="82"/>
      <c r="G2419" s="36"/>
      <c r="H2419" s="33"/>
      <c r="I2419" s="12"/>
      <c r="J2419" s="67"/>
      <c r="K2419" s="43" t="str">
        <f>IFERROR(VLOOKUP(D2419,PG!$D$7:$N$1006,11,FALSE),"")</f>
        <v/>
      </c>
      <c r="L2419" s="42">
        <f t="shared" si="76"/>
        <v>0</v>
      </c>
    </row>
    <row r="2420" spans="2:12" ht="35.1" customHeight="1" thickTop="1" thickBot="1">
      <c r="B2420" s="76" t="str">
        <f t="shared" si="75"/>
        <v/>
      </c>
      <c r="C2420" s="35"/>
      <c r="D2420" s="12"/>
      <c r="E2420" s="12"/>
      <c r="F2420" s="82"/>
      <c r="G2420" s="36"/>
      <c r="H2420" s="33"/>
      <c r="I2420" s="12"/>
      <c r="J2420" s="67"/>
      <c r="K2420" s="43" t="str">
        <f>IFERROR(VLOOKUP(D2420,PG!$D$7:$N$1006,11,FALSE),"")</f>
        <v/>
      </c>
      <c r="L2420" s="42">
        <f t="shared" si="76"/>
        <v>0</v>
      </c>
    </row>
    <row r="2421" spans="2:12" ht="35.1" customHeight="1" thickTop="1" thickBot="1">
      <c r="B2421" s="76" t="str">
        <f t="shared" si="75"/>
        <v/>
      </c>
      <c r="C2421" s="35"/>
      <c r="D2421" s="12"/>
      <c r="E2421" s="12"/>
      <c r="F2421" s="82"/>
      <c r="G2421" s="36"/>
      <c r="H2421" s="33"/>
      <c r="I2421" s="12"/>
      <c r="J2421" s="67"/>
      <c r="K2421" s="43" t="str">
        <f>IFERROR(VLOOKUP(D2421,PG!$D$7:$N$1006,11,FALSE),"")</f>
        <v/>
      </c>
      <c r="L2421" s="42">
        <f t="shared" si="76"/>
        <v>0</v>
      </c>
    </row>
    <row r="2422" spans="2:12" ht="35.1" customHeight="1" thickTop="1" thickBot="1">
      <c r="B2422" s="76" t="str">
        <f t="shared" si="75"/>
        <v/>
      </c>
      <c r="C2422" s="35"/>
      <c r="D2422" s="12"/>
      <c r="E2422" s="12"/>
      <c r="F2422" s="82"/>
      <c r="G2422" s="36"/>
      <c r="H2422" s="33"/>
      <c r="I2422" s="12"/>
      <c r="J2422" s="67"/>
      <c r="K2422" s="43" t="str">
        <f>IFERROR(VLOOKUP(D2422,PG!$D$7:$N$1006,11,FALSE),"")</f>
        <v/>
      </c>
      <c r="L2422" s="42">
        <f t="shared" si="76"/>
        <v>0</v>
      </c>
    </row>
    <row r="2423" spans="2:12" ht="35.1" customHeight="1" thickTop="1" thickBot="1">
      <c r="B2423" s="76" t="str">
        <f t="shared" si="75"/>
        <v/>
      </c>
      <c r="C2423" s="35"/>
      <c r="D2423" s="12"/>
      <c r="E2423" s="12"/>
      <c r="F2423" s="82"/>
      <c r="G2423" s="36"/>
      <c r="H2423" s="33"/>
      <c r="I2423" s="12"/>
      <c r="J2423" s="67"/>
      <c r="K2423" s="43" t="str">
        <f>IFERROR(VLOOKUP(D2423,PG!$D$7:$N$1006,11,FALSE),"")</f>
        <v/>
      </c>
      <c r="L2423" s="42">
        <f t="shared" si="76"/>
        <v>0</v>
      </c>
    </row>
    <row r="2424" spans="2:12" ht="35.1" customHeight="1" thickTop="1" thickBot="1">
      <c r="B2424" s="76" t="str">
        <f t="shared" si="75"/>
        <v/>
      </c>
      <c r="C2424" s="35"/>
      <c r="D2424" s="12"/>
      <c r="E2424" s="12"/>
      <c r="F2424" s="82"/>
      <c r="G2424" s="36"/>
      <c r="H2424" s="33"/>
      <c r="I2424" s="12"/>
      <c r="J2424" s="67"/>
      <c r="K2424" s="43" t="str">
        <f>IFERROR(VLOOKUP(D2424,PG!$D$7:$N$1006,11,FALSE),"")</f>
        <v/>
      </c>
      <c r="L2424" s="42">
        <f t="shared" si="76"/>
        <v>0</v>
      </c>
    </row>
    <row r="2425" spans="2:12" ht="35.1" customHeight="1" thickTop="1" thickBot="1">
      <c r="B2425" s="76" t="str">
        <f t="shared" si="75"/>
        <v/>
      </c>
      <c r="C2425" s="35"/>
      <c r="D2425" s="12"/>
      <c r="E2425" s="12"/>
      <c r="F2425" s="82"/>
      <c r="G2425" s="36"/>
      <c r="H2425" s="33"/>
      <c r="I2425" s="12"/>
      <c r="J2425" s="67"/>
      <c r="K2425" s="43" t="str">
        <f>IFERROR(VLOOKUP(D2425,PG!$D$7:$N$1006,11,FALSE),"")</f>
        <v/>
      </c>
      <c r="L2425" s="42">
        <f t="shared" si="76"/>
        <v>0</v>
      </c>
    </row>
    <row r="2426" spans="2:12" ht="35.1" customHeight="1" thickTop="1" thickBot="1">
      <c r="B2426" s="76" t="str">
        <f t="shared" si="75"/>
        <v/>
      </c>
      <c r="C2426" s="35"/>
      <c r="D2426" s="12"/>
      <c r="E2426" s="12"/>
      <c r="F2426" s="82"/>
      <c r="G2426" s="36"/>
      <c r="H2426" s="33"/>
      <c r="I2426" s="12"/>
      <c r="J2426" s="67"/>
      <c r="K2426" s="43" t="str">
        <f>IFERROR(VLOOKUP(D2426,PG!$D$7:$N$1006,11,FALSE),"")</f>
        <v/>
      </c>
      <c r="L2426" s="42">
        <f t="shared" si="76"/>
        <v>0</v>
      </c>
    </row>
    <row r="2427" spans="2:12" ht="35.1" customHeight="1" thickTop="1" thickBot="1">
      <c r="B2427" s="76" t="str">
        <f t="shared" si="75"/>
        <v/>
      </c>
      <c r="C2427" s="35"/>
      <c r="D2427" s="12"/>
      <c r="E2427" s="12"/>
      <c r="F2427" s="82"/>
      <c r="G2427" s="36"/>
      <c r="H2427" s="33"/>
      <c r="I2427" s="12"/>
      <c r="J2427" s="67"/>
      <c r="K2427" s="43" t="str">
        <f>IFERROR(VLOOKUP(D2427,PG!$D$7:$N$1006,11,FALSE),"")</f>
        <v/>
      </c>
      <c r="L2427" s="42">
        <f t="shared" si="76"/>
        <v>0</v>
      </c>
    </row>
    <row r="2428" spans="2:12" ht="35.1" customHeight="1" thickTop="1" thickBot="1">
      <c r="B2428" s="76" t="str">
        <f t="shared" si="75"/>
        <v/>
      </c>
      <c r="C2428" s="35"/>
      <c r="D2428" s="12"/>
      <c r="E2428" s="12"/>
      <c r="F2428" s="82"/>
      <c r="G2428" s="36"/>
      <c r="H2428" s="33"/>
      <c r="I2428" s="12"/>
      <c r="J2428" s="67"/>
      <c r="K2428" s="43" t="str">
        <f>IFERROR(VLOOKUP(D2428,PG!$D$7:$N$1006,11,FALSE),"")</f>
        <v/>
      </c>
      <c r="L2428" s="42">
        <f t="shared" si="76"/>
        <v>0</v>
      </c>
    </row>
    <row r="2429" spans="2:12" ht="35.1" customHeight="1" thickTop="1" thickBot="1">
      <c r="B2429" s="76" t="str">
        <f t="shared" si="75"/>
        <v/>
      </c>
      <c r="C2429" s="35"/>
      <c r="D2429" s="12"/>
      <c r="E2429" s="12"/>
      <c r="F2429" s="82"/>
      <c r="G2429" s="36"/>
      <c r="H2429" s="33"/>
      <c r="I2429" s="12"/>
      <c r="J2429" s="67"/>
      <c r="K2429" s="43" t="str">
        <f>IFERROR(VLOOKUP(D2429,PG!$D$7:$N$1006,11,FALSE),"")</f>
        <v/>
      </c>
      <c r="L2429" s="42">
        <f t="shared" si="76"/>
        <v>0</v>
      </c>
    </row>
    <row r="2430" spans="2:12" ht="35.1" customHeight="1" thickTop="1" thickBot="1">
      <c r="B2430" s="76" t="str">
        <f t="shared" si="75"/>
        <v/>
      </c>
      <c r="C2430" s="35"/>
      <c r="D2430" s="12"/>
      <c r="E2430" s="12"/>
      <c r="F2430" s="82"/>
      <c r="G2430" s="36"/>
      <c r="H2430" s="33"/>
      <c r="I2430" s="12"/>
      <c r="J2430" s="67"/>
      <c r="K2430" s="43" t="str">
        <f>IFERROR(VLOOKUP(D2430,PG!$D$7:$N$1006,11,FALSE),"")</f>
        <v/>
      </c>
      <c r="L2430" s="42">
        <f t="shared" si="76"/>
        <v>0</v>
      </c>
    </row>
    <row r="2431" spans="2:12" ht="35.1" customHeight="1" thickTop="1" thickBot="1">
      <c r="B2431" s="76" t="str">
        <f t="shared" si="75"/>
        <v/>
      </c>
      <c r="C2431" s="35"/>
      <c r="D2431" s="12"/>
      <c r="E2431" s="12"/>
      <c r="F2431" s="82"/>
      <c r="G2431" s="36"/>
      <c r="H2431" s="33"/>
      <c r="I2431" s="12"/>
      <c r="J2431" s="67"/>
      <c r="K2431" s="43" t="str">
        <f>IFERROR(VLOOKUP(D2431,PG!$D$7:$N$1006,11,FALSE),"")</f>
        <v/>
      </c>
      <c r="L2431" s="42">
        <f t="shared" si="76"/>
        <v>0</v>
      </c>
    </row>
    <row r="2432" spans="2:12" ht="35.1" customHeight="1" thickTop="1" thickBot="1">
      <c r="B2432" s="76" t="str">
        <f t="shared" si="75"/>
        <v/>
      </c>
      <c r="C2432" s="35"/>
      <c r="D2432" s="12"/>
      <c r="E2432" s="12"/>
      <c r="F2432" s="82"/>
      <c r="G2432" s="36"/>
      <c r="H2432" s="33"/>
      <c r="I2432" s="12"/>
      <c r="J2432" s="67"/>
      <c r="K2432" s="43" t="str">
        <f>IFERROR(VLOOKUP(D2432,PG!$D$7:$N$1006,11,FALSE),"")</f>
        <v/>
      </c>
      <c r="L2432" s="42">
        <f t="shared" si="76"/>
        <v>0</v>
      </c>
    </row>
    <row r="2433" spans="2:12" ht="35.1" customHeight="1" thickTop="1" thickBot="1">
      <c r="B2433" s="76" t="str">
        <f t="shared" si="75"/>
        <v/>
      </c>
      <c r="C2433" s="35"/>
      <c r="D2433" s="12"/>
      <c r="E2433" s="12"/>
      <c r="F2433" s="82"/>
      <c r="G2433" s="36"/>
      <c r="H2433" s="33"/>
      <c r="I2433" s="12"/>
      <c r="J2433" s="67"/>
      <c r="K2433" s="43" t="str">
        <f>IFERROR(VLOOKUP(D2433,PG!$D$7:$N$1006,11,FALSE),"")</f>
        <v/>
      </c>
      <c r="L2433" s="42">
        <f t="shared" si="76"/>
        <v>0</v>
      </c>
    </row>
    <row r="2434" spans="2:12" ht="35.1" customHeight="1" thickTop="1" thickBot="1">
      <c r="B2434" s="76" t="str">
        <f t="shared" si="75"/>
        <v/>
      </c>
      <c r="C2434" s="35"/>
      <c r="D2434" s="12"/>
      <c r="E2434" s="12"/>
      <c r="F2434" s="82"/>
      <c r="G2434" s="36"/>
      <c r="H2434" s="33"/>
      <c r="I2434" s="12"/>
      <c r="J2434" s="67"/>
      <c r="K2434" s="43" t="str">
        <f>IFERROR(VLOOKUP(D2434,PG!$D$7:$N$1006,11,FALSE),"")</f>
        <v/>
      </c>
      <c r="L2434" s="42">
        <f t="shared" si="76"/>
        <v>0</v>
      </c>
    </row>
    <row r="2435" spans="2:12" ht="35.1" customHeight="1" thickTop="1" thickBot="1">
      <c r="B2435" s="76" t="str">
        <f t="shared" si="75"/>
        <v/>
      </c>
      <c r="C2435" s="35"/>
      <c r="D2435" s="12"/>
      <c r="E2435" s="12"/>
      <c r="F2435" s="82"/>
      <c r="G2435" s="36"/>
      <c r="H2435" s="33"/>
      <c r="I2435" s="12"/>
      <c r="J2435" s="67"/>
      <c r="K2435" s="43" t="str">
        <f>IFERROR(VLOOKUP(D2435,PG!$D$7:$N$1006,11,FALSE),"")</f>
        <v/>
      </c>
      <c r="L2435" s="42">
        <f t="shared" si="76"/>
        <v>0</v>
      </c>
    </row>
    <row r="2436" spans="2:12" ht="35.1" customHeight="1" thickTop="1" thickBot="1">
      <c r="B2436" s="76" t="str">
        <f t="shared" si="75"/>
        <v/>
      </c>
      <c r="C2436" s="35"/>
      <c r="D2436" s="12"/>
      <c r="E2436" s="12"/>
      <c r="F2436" s="82"/>
      <c r="G2436" s="36"/>
      <c r="H2436" s="33"/>
      <c r="I2436" s="12"/>
      <c r="J2436" s="67"/>
      <c r="K2436" s="43" t="str">
        <f>IFERROR(VLOOKUP(D2436,PG!$D$7:$N$1006,11,FALSE),"")</f>
        <v/>
      </c>
      <c r="L2436" s="42">
        <f t="shared" si="76"/>
        <v>0</v>
      </c>
    </row>
    <row r="2437" spans="2:12" ht="35.1" customHeight="1" thickTop="1" thickBot="1">
      <c r="B2437" s="76" t="str">
        <f t="shared" si="75"/>
        <v/>
      </c>
      <c r="C2437" s="35"/>
      <c r="D2437" s="12"/>
      <c r="E2437" s="12"/>
      <c r="F2437" s="82"/>
      <c r="G2437" s="36"/>
      <c r="H2437" s="33"/>
      <c r="I2437" s="12"/>
      <c r="J2437" s="67"/>
      <c r="K2437" s="43" t="str">
        <f>IFERROR(VLOOKUP(D2437,PG!$D$7:$N$1006,11,FALSE),"")</f>
        <v/>
      </c>
      <c r="L2437" s="42">
        <f t="shared" si="76"/>
        <v>0</v>
      </c>
    </row>
    <row r="2438" spans="2:12" ht="35.1" customHeight="1" thickTop="1" thickBot="1">
      <c r="B2438" s="76" t="str">
        <f t="shared" si="75"/>
        <v/>
      </c>
      <c r="C2438" s="35"/>
      <c r="D2438" s="12"/>
      <c r="E2438" s="12"/>
      <c r="F2438" s="82"/>
      <c r="G2438" s="36"/>
      <c r="H2438" s="33"/>
      <c r="I2438" s="12"/>
      <c r="J2438" s="67"/>
      <c r="K2438" s="43" t="str">
        <f>IFERROR(VLOOKUP(D2438,PG!$D$7:$N$1006,11,FALSE),"")</f>
        <v/>
      </c>
      <c r="L2438" s="42">
        <f t="shared" si="76"/>
        <v>0</v>
      </c>
    </row>
    <row r="2439" spans="2:12" ht="35.1" customHeight="1" thickTop="1" thickBot="1">
      <c r="B2439" s="76" t="str">
        <f t="shared" si="75"/>
        <v/>
      </c>
      <c r="C2439" s="35"/>
      <c r="D2439" s="12"/>
      <c r="E2439" s="12"/>
      <c r="F2439" s="82"/>
      <c r="G2439" s="36"/>
      <c r="H2439" s="33"/>
      <c r="I2439" s="12"/>
      <c r="J2439" s="67"/>
      <c r="K2439" s="43" t="str">
        <f>IFERROR(VLOOKUP(D2439,PG!$D$7:$N$1006,11,FALSE),"")</f>
        <v/>
      </c>
      <c r="L2439" s="42">
        <f t="shared" si="76"/>
        <v>0</v>
      </c>
    </row>
    <row r="2440" spans="2:12" ht="35.1" customHeight="1" thickTop="1" thickBot="1">
      <c r="B2440" s="76" t="str">
        <f t="shared" ref="B2440:B2503" si="77">IF(C2440="","",MONTH(C2440))</f>
        <v/>
      </c>
      <c r="C2440" s="35"/>
      <c r="D2440" s="12"/>
      <c r="E2440" s="12"/>
      <c r="F2440" s="82"/>
      <c r="G2440" s="36"/>
      <c r="H2440" s="33"/>
      <c r="I2440" s="12"/>
      <c r="J2440" s="67"/>
      <c r="K2440" s="43" t="str">
        <f>IFERROR(VLOOKUP(D2440,PG!$D$7:$N$1006,11,FALSE),"")</f>
        <v/>
      </c>
      <c r="L2440" s="42">
        <f t="shared" si="76"/>
        <v>0</v>
      </c>
    </row>
    <row r="2441" spans="2:12" ht="35.1" customHeight="1" thickTop="1" thickBot="1">
      <c r="B2441" s="76" t="str">
        <f t="shared" si="77"/>
        <v/>
      </c>
      <c r="C2441" s="35"/>
      <c r="D2441" s="12"/>
      <c r="E2441" s="12"/>
      <c r="F2441" s="82"/>
      <c r="G2441" s="36"/>
      <c r="H2441" s="33"/>
      <c r="I2441" s="12"/>
      <c r="J2441" s="67"/>
      <c r="K2441" s="43" t="str">
        <f>IFERROR(VLOOKUP(D2441,PG!$D$7:$N$1006,11,FALSE),"")</f>
        <v/>
      </c>
      <c r="L2441" s="42">
        <f t="shared" si="76"/>
        <v>0</v>
      </c>
    </row>
    <row r="2442" spans="2:12" ht="35.1" customHeight="1" thickTop="1" thickBot="1">
      <c r="B2442" s="76" t="str">
        <f t="shared" si="77"/>
        <v/>
      </c>
      <c r="C2442" s="35"/>
      <c r="D2442" s="12"/>
      <c r="E2442" s="12"/>
      <c r="F2442" s="82"/>
      <c r="G2442" s="36"/>
      <c r="H2442" s="33"/>
      <c r="I2442" s="12"/>
      <c r="J2442" s="67"/>
      <c r="K2442" s="43" t="str">
        <f>IFERROR(VLOOKUP(D2442,PG!$D$7:$N$1006,11,FALSE),"")</f>
        <v/>
      </c>
      <c r="L2442" s="42">
        <f t="shared" si="76"/>
        <v>0</v>
      </c>
    </row>
    <row r="2443" spans="2:12" ht="35.1" customHeight="1" thickTop="1" thickBot="1">
      <c r="B2443" s="76" t="str">
        <f t="shared" si="77"/>
        <v/>
      </c>
      <c r="C2443" s="35"/>
      <c r="D2443" s="12"/>
      <c r="E2443" s="12"/>
      <c r="F2443" s="82"/>
      <c r="G2443" s="36"/>
      <c r="H2443" s="33"/>
      <c r="I2443" s="12"/>
      <c r="J2443" s="67"/>
      <c r="K2443" s="43" t="str">
        <f>IFERROR(VLOOKUP(D2443,PG!$D$7:$N$1006,11,FALSE),"")</f>
        <v/>
      </c>
      <c r="L2443" s="42">
        <f t="shared" si="76"/>
        <v>0</v>
      </c>
    </row>
    <row r="2444" spans="2:12" ht="35.1" customHeight="1" thickTop="1" thickBot="1">
      <c r="B2444" s="76" t="str">
        <f t="shared" si="77"/>
        <v/>
      </c>
      <c r="C2444" s="35"/>
      <c r="D2444" s="12"/>
      <c r="E2444" s="12"/>
      <c r="F2444" s="82"/>
      <c r="G2444" s="36"/>
      <c r="H2444" s="33"/>
      <c r="I2444" s="12"/>
      <c r="J2444" s="67"/>
      <c r="K2444" s="43" t="str">
        <f>IFERROR(VLOOKUP(D2444,PG!$D$7:$N$1006,11,FALSE),"")</f>
        <v/>
      </c>
      <c r="L2444" s="42">
        <f t="shared" si="76"/>
        <v>0</v>
      </c>
    </row>
    <row r="2445" spans="2:12" ht="35.1" customHeight="1" thickTop="1" thickBot="1">
      <c r="B2445" s="76" t="str">
        <f t="shared" si="77"/>
        <v/>
      </c>
      <c r="C2445" s="35"/>
      <c r="D2445" s="12"/>
      <c r="E2445" s="12"/>
      <c r="F2445" s="82"/>
      <c r="G2445" s="36"/>
      <c r="H2445" s="33"/>
      <c r="I2445" s="12"/>
      <c r="J2445" s="67"/>
      <c r="K2445" s="43" t="str">
        <f>IFERROR(VLOOKUP(D2445,PG!$D$7:$N$1006,11,FALSE),"")</f>
        <v/>
      </c>
      <c r="L2445" s="42">
        <f t="shared" si="76"/>
        <v>0</v>
      </c>
    </row>
    <row r="2446" spans="2:12" ht="35.1" customHeight="1" thickTop="1" thickBot="1">
      <c r="B2446" s="76" t="str">
        <f t="shared" si="77"/>
        <v/>
      </c>
      <c r="C2446" s="35"/>
      <c r="D2446" s="12"/>
      <c r="E2446" s="12"/>
      <c r="F2446" s="82"/>
      <c r="G2446" s="36"/>
      <c r="H2446" s="33"/>
      <c r="I2446" s="12"/>
      <c r="J2446" s="67"/>
      <c r="K2446" s="43" t="str">
        <f>IFERROR(VLOOKUP(D2446,PG!$D$7:$N$1006,11,FALSE),"")</f>
        <v/>
      </c>
      <c r="L2446" s="42">
        <f t="shared" si="76"/>
        <v>0</v>
      </c>
    </row>
    <row r="2447" spans="2:12" ht="35.1" customHeight="1" thickTop="1" thickBot="1">
      <c r="B2447" s="76" t="str">
        <f t="shared" si="77"/>
        <v/>
      </c>
      <c r="C2447" s="35"/>
      <c r="D2447" s="12"/>
      <c r="E2447" s="12"/>
      <c r="F2447" s="82"/>
      <c r="G2447" s="36"/>
      <c r="H2447" s="33"/>
      <c r="I2447" s="12"/>
      <c r="J2447" s="67"/>
      <c r="K2447" s="43" t="str">
        <f>IFERROR(VLOOKUP(D2447,PG!$D$7:$N$1006,11,FALSE),"")</f>
        <v/>
      </c>
      <c r="L2447" s="42">
        <f t="shared" si="76"/>
        <v>0</v>
      </c>
    </row>
    <row r="2448" spans="2:12" ht="35.1" customHeight="1" thickTop="1" thickBot="1">
      <c r="B2448" s="76" t="str">
        <f t="shared" si="77"/>
        <v/>
      </c>
      <c r="C2448" s="35"/>
      <c r="D2448" s="12"/>
      <c r="E2448" s="12"/>
      <c r="F2448" s="82"/>
      <c r="G2448" s="36"/>
      <c r="H2448" s="33"/>
      <c r="I2448" s="12"/>
      <c r="J2448" s="67"/>
      <c r="K2448" s="43" t="str">
        <f>IFERROR(VLOOKUP(D2448,PG!$D$7:$N$1006,11,FALSE),"")</f>
        <v/>
      </c>
      <c r="L2448" s="42">
        <f t="shared" si="76"/>
        <v>0</v>
      </c>
    </row>
    <row r="2449" spans="2:12" ht="35.1" customHeight="1" thickTop="1" thickBot="1">
      <c r="B2449" s="76" t="str">
        <f t="shared" si="77"/>
        <v/>
      </c>
      <c r="C2449" s="35"/>
      <c r="D2449" s="12"/>
      <c r="E2449" s="12"/>
      <c r="F2449" s="82"/>
      <c r="G2449" s="36"/>
      <c r="H2449" s="33"/>
      <c r="I2449" s="12"/>
      <c r="J2449" s="67"/>
      <c r="K2449" s="43" t="str">
        <f>IFERROR(VLOOKUP(D2449,PG!$D$7:$N$1006,11,FALSE),"")</f>
        <v/>
      </c>
      <c r="L2449" s="42">
        <f t="shared" si="76"/>
        <v>0</v>
      </c>
    </row>
    <row r="2450" spans="2:12" ht="35.1" customHeight="1" thickTop="1" thickBot="1">
      <c r="B2450" s="76" t="str">
        <f t="shared" si="77"/>
        <v/>
      </c>
      <c r="C2450" s="35"/>
      <c r="D2450" s="12"/>
      <c r="E2450" s="12"/>
      <c r="F2450" s="82"/>
      <c r="G2450" s="36"/>
      <c r="H2450" s="33"/>
      <c r="I2450" s="12"/>
      <c r="J2450" s="67"/>
      <c r="K2450" s="43" t="str">
        <f>IFERROR(VLOOKUP(D2450,PG!$D$7:$N$1006,11,FALSE),"")</f>
        <v/>
      </c>
      <c r="L2450" s="42">
        <f t="shared" ref="L2450:L2513" si="78">IFERROR(G2450*H2450,0)</f>
        <v>0</v>
      </c>
    </row>
    <row r="2451" spans="2:12" ht="35.1" customHeight="1" thickTop="1" thickBot="1">
      <c r="B2451" s="76" t="str">
        <f t="shared" si="77"/>
        <v/>
      </c>
      <c r="C2451" s="35"/>
      <c r="D2451" s="12"/>
      <c r="E2451" s="12"/>
      <c r="F2451" s="82"/>
      <c r="G2451" s="36"/>
      <c r="H2451" s="33"/>
      <c r="I2451" s="12"/>
      <c r="J2451" s="67"/>
      <c r="K2451" s="43" t="str">
        <f>IFERROR(VLOOKUP(D2451,PG!$D$7:$N$1006,11,FALSE),"")</f>
        <v/>
      </c>
      <c r="L2451" s="42">
        <f t="shared" si="78"/>
        <v>0</v>
      </c>
    </row>
    <row r="2452" spans="2:12" ht="35.1" customHeight="1" thickTop="1" thickBot="1">
      <c r="B2452" s="76" t="str">
        <f t="shared" si="77"/>
        <v/>
      </c>
      <c r="C2452" s="35"/>
      <c r="D2452" s="12"/>
      <c r="E2452" s="12"/>
      <c r="F2452" s="82"/>
      <c r="G2452" s="36"/>
      <c r="H2452" s="33"/>
      <c r="I2452" s="12"/>
      <c r="J2452" s="67"/>
      <c r="K2452" s="43" t="str">
        <f>IFERROR(VLOOKUP(D2452,PG!$D$7:$N$1006,11,FALSE),"")</f>
        <v/>
      </c>
      <c r="L2452" s="42">
        <f t="shared" si="78"/>
        <v>0</v>
      </c>
    </row>
    <row r="2453" spans="2:12" ht="35.1" customHeight="1" thickTop="1" thickBot="1">
      <c r="B2453" s="76" t="str">
        <f t="shared" si="77"/>
        <v/>
      </c>
      <c r="C2453" s="35"/>
      <c r="D2453" s="12"/>
      <c r="E2453" s="12"/>
      <c r="F2453" s="82"/>
      <c r="G2453" s="36"/>
      <c r="H2453" s="33"/>
      <c r="I2453" s="12"/>
      <c r="J2453" s="67"/>
      <c r="K2453" s="43" t="str">
        <f>IFERROR(VLOOKUP(D2453,PG!$D$7:$N$1006,11,FALSE),"")</f>
        <v/>
      </c>
      <c r="L2453" s="42">
        <f t="shared" si="78"/>
        <v>0</v>
      </c>
    </row>
    <row r="2454" spans="2:12" ht="35.1" customHeight="1" thickTop="1" thickBot="1">
      <c r="B2454" s="76" t="str">
        <f t="shared" si="77"/>
        <v/>
      </c>
      <c r="C2454" s="35"/>
      <c r="D2454" s="12"/>
      <c r="E2454" s="12"/>
      <c r="F2454" s="82"/>
      <c r="G2454" s="36"/>
      <c r="H2454" s="33"/>
      <c r="I2454" s="12"/>
      <c r="J2454" s="67"/>
      <c r="K2454" s="43" t="str">
        <f>IFERROR(VLOOKUP(D2454,PG!$D$7:$N$1006,11,FALSE),"")</f>
        <v/>
      </c>
      <c r="L2454" s="42">
        <f t="shared" si="78"/>
        <v>0</v>
      </c>
    </row>
    <row r="2455" spans="2:12" ht="35.1" customHeight="1" thickTop="1" thickBot="1">
      <c r="B2455" s="76" t="str">
        <f t="shared" si="77"/>
        <v/>
      </c>
      <c r="C2455" s="35"/>
      <c r="D2455" s="12"/>
      <c r="E2455" s="12"/>
      <c r="F2455" s="82"/>
      <c r="G2455" s="36"/>
      <c r="H2455" s="33"/>
      <c r="I2455" s="12"/>
      <c r="J2455" s="67"/>
      <c r="K2455" s="43" t="str">
        <f>IFERROR(VLOOKUP(D2455,PG!$D$7:$N$1006,11,FALSE),"")</f>
        <v/>
      </c>
      <c r="L2455" s="42">
        <f t="shared" si="78"/>
        <v>0</v>
      </c>
    </row>
    <row r="2456" spans="2:12" ht="35.1" customHeight="1" thickTop="1" thickBot="1">
      <c r="B2456" s="76" t="str">
        <f t="shared" si="77"/>
        <v/>
      </c>
      <c r="C2456" s="35"/>
      <c r="D2456" s="12"/>
      <c r="E2456" s="12"/>
      <c r="F2456" s="82"/>
      <c r="G2456" s="36"/>
      <c r="H2456" s="33"/>
      <c r="I2456" s="12"/>
      <c r="J2456" s="67"/>
      <c r="K2456" s="43" t="str">
        <f>IFERROR(VLOOKUP(D2456,PG!$D$7:$N$1006,11,FALSE),"")</f>
        <v/>
      </c>
      <c r="L2456" s="42">
        <f t="shared" si="78"/>
        <v>0</v>
      </c>
    </row>
    <row r="2457" spans="2:12" ht="35.1" customHeight="1" thickTop="1" thickBot="1">
      <c r="B2457" s="76" t="str">
        <f t="shared" si="77"/>
        <v/>
      </c>
      <c r="C2457" s="35"/>
      <c r="D2457" s="12"/>
      <c r="E2457" s="12"/>
      <c r="F2457" s="82"/>
      <c r="G2457" s="36"/>
      <c r="H2457" s="33"/>
      <c r="I2457" s="12"/>
      <c r="J2457" s="67"/>
      <c r="K2457" s="43" t="str">
        <f>IFERROR(VLOOKUP(D2457,PG!$D$7:$N$1006,11,FALSE),"")</f>
        <v/>
      </c>
      <c r="L2457" s="42">
        <f t="shared" si="78"/>
        <v>0</v>
      </c>
    </row>
    <row r="2458" spans="2:12" ht="35.1" customHeight="1" thickTop="1" thickBot="1">
      <c r="B2458" s="76" t="str">
        <f t="shared" si="77"/>
        <v/>
      </c>
      <c r="C2458" s="35"/>
      <c r="D2458" s="12"/>
      <c r="E2458" s="12"/>
      <c r="F2458" s="82"/>
      <c r="G2458" s="36"/>
      <c r="H2458" s="33"/>
      <c r="I2458" s="12"/>
      <c r="J2458" s="67"/>
      <c r="K2458" s="43" t="str">
        <f>IFERROR(VLOOKUP(D2458,PG!$D$7:$N$1006,11,FALSE),"")</f>
        <v/>
      </c>
      <c r="L2458" s="42">
        <f t="shared" si="78"/>
        <v>0</v>
      </c>
    </row>
    <row r="2459" spans="2:12" ht="35.1" customHeight="1" thickTop="1" thickBot="1">
      <c r="B2459" s="76" t="str">
        <f t="shared" si="77"/>
        <v/>
      </c>
      <c r="C2459" s="35"/>
      <c r="D2459" s="12"/>
      <c r="E2459" s="12"/>
      <c r="F2459" s="82"/>
      <c r="G2459" s="36"/>
      <c r="H2459" s="33"/>
      <c r="I2459" s="12"/>
      <c r="J2459" s="67"/>
      <c r="K2459" s="43" t="str">
        <f>IFERROR(VLOOKUP(D2459,PG!$D$7:$N$1006,11,FALSE),"")</f>
        <v/>
      </c>
      <c r="L2459" s="42">
        <f t="shared" si="78"/>
        <v>0</v>
      </c>
    </row>
    <row r="2460" spans="2:12" ht="35.1" customHeight="1" thickTop="1" thickBot="1">
      <c r="B2460" s="76" t="str">
        <f t="shared" si="77"/>
        <v/>
      </c>
      <c r="C2460" s="35"/>
      <c r="D2460" s="12"/>
      <c r="E2460" s="12"/>
      <c r="F2460" s="82"/>
      <c r="G2460" s="36"/>
      <c r="H2460" s="33"/>
      <c r="I2460" s="12"/>
      <c r="J2460" s="67"/>
      <c r="K2460" s="43" t="str">
        <f>IFERROR(VLOOKUP(D2460,PG!$D$7:$N$1006,11,FALSE),"")</f>
        <v/>
      </c>
      <c r="L2460" s="42">
        <f t="shared" si="78"/>
        <v>0</v>
      </c>
    </row>
    <row r="2461" spans="2:12" ht="35.1" customHeight="1" thickTop="1" thickBot="1">
      <c r="B2461" s="76" t="str">
        <f t="shared" si="77"/>
        <v/>
      </c>
      <c r="C2461" s="35"/>
      <c r="D2461" s="12"/>
      <c r="E2461" s="12"/>
      <c r="F2461" s="82"/>
      <c r="G2461" s="36"/>
      <c r="H2461" s="33"/>
      <c r="I2461" s="12"/>
      <c r="J2461" s="67"/>
      <c r="K2461" s="43" t="str">
        <f>IFERROR(VLOOKUP(D2461,PG!$D$7:$N$1006,11,FALSE),"")</f>
        <v/>
      </c>
      <c r="L2461" s="42">
        <f t="shared" si="78"/>
        <v>0</v>
      </c>
    </row>
    <row r="2462" spans="2:12" ht="35.1" customHeight="1" thickTop="1" thickBot="1">
      <c r="B2462" s="76" t="str">
        <f t="shared" si="77"/>
        <v/>
      </c>
      <c r="C2462" s="35"/>
      <c r="D2462" s="12"/>
      <c r="E2462" s="12"/>
      <c r="F2462" s="82"/>
      <c r="G2462" s="36"/>
      <c r="H2462" s="33"/>
      <c r="I2462" s="12"/>
      <c r="J2462" s="67"/>
      <c r="K2462" s="43" t="str">
        <f>IFERROR(VLOOKUP(D2462,PG!$D$7:$N$1006,11,FALSE),"")</f>
        <v/>
      </c>
      <c r="L2462" s="42">
        <f t="shared" si="78"/>
        <v>0</v>
      </c>
    </row>
    <row r="2463" spans="2:12" ht="35.1" customHeight="1" thickTop="1" thickBot="1">
      <c r="B2463" s="76" t="str">
        <f t="shared" si="77"/>
        <v/>
      </c>
      <c r="C2463" s="35"/>
      <c r="D2463" s="12"/>
      <c r="E2463" s="12"/>
      <c r="F2463" s="82"/>
      <c r="G2463" s="36"/>
      <c r="H2463" s="33"/>
      <c r="I2463" s="12"/>
      <c r="J2463" s="67"/>
      <c r="K2463" s="43" t="str">
        <f>IFERROR(VLOOKUP(D2463,PG!$D$7:$N$1006,11,FALSE),"")</f>
        <v/>
      </c>
      <c r="L2463" s="42">
        <f t="shared" si="78"/>
        <v>0</v>
      </c>
    </row>
    <row r="2464" spans="2:12" ht="35.1" customHeight="1" thickTop="1" thickBot="1">
      <c r="B2464" s="76" t="str">
        <f t="shared" si="77"/>
        <v/>
      </c>
      <c r="C2464" s="35"/>
      <c r="D2464" s="12"/>
      <c r="E2464" s="12"/>
      <c r="F2464" s="82"/>
      <c r="G2464" s="36"/>
      <c r="H2464" s="33"/>
      <c r="I2464" s="12"/>
      <c r="J2464" s="67"/>
      <c r="K2464" s="43" t="str">
        <f>IFERROR(VLOOKUP(D2464,PG!$D$7:$N$1006,11,FALSE),"")</f>
        <v/>
      </c>
      <c r="L2464" s="42">
        <f t="shared" si="78"/>
        <v>0</v>
      </c>
    </row>
    <row r="2465" spans="2:12" ht="35.1" customHeight="1" thickTop="1" thickBot="1">
      <c r="B2465" s="76" t="str">
        <f t="shared" si="77"/>
        <v/>
      </c>
      <c r="C2465" s="35"/>
      <c r="D2465" s="12"/>
      <c r="E2465" s="12"/>
      <c r="F2465" s="82"/>
      <c r="G2465" s="36"/>
      <c r="H2465" s="33"/>
      <c r="I2465" s="12"/>
      <c r="J2465" s="67"/>
      <c r="K2465" s="43" t="str">
        <f>IFERROR(VLOOKUP(D2465,PG!$D$7:$N$1006,11,FALSE),"")</f>
        <v/>
      </c>
      <c r="L2465" s="42">
        <f t="shared" si="78"/>
        <v>0</v>
      </c>
    </row>
    <row r="2466" spans="2:12" ht="35.1" customHeight="1" thickTop="1" thickBot="1">
      <c r="B2466" s="76" t="str">
        <f t="shared" si="77"/>
        <v/>
      </c>
      <c r="C2466" s="35"/>
      <c r="D2466" s="12"/>
      <c r="E2466" s="12"/>
      <c r="F2466" s="82"/>
      <c r="G2466" s="36"/>
      <c r="H2466" s="33"/>
      <c r="I2466" s="12"/>
      <c r="J2466" s="67"/>
      <c r="K2466" s="43" t="str">
        <f>IFERROR(VLOOKUP(D2466,PG!$D$7:$N$1006,11,FALSE),"")</f>
        <v/>
      </c>
      <c r="L2466" s="42">
        <f t="shared" si="78"/>
        <v>0</v>
      </c>
    </row>
    <row r="2467" spans="2:12" ht="35.1" customHeight="1" thickTop="1" thickBot="1">
      <c r="B2467" s="76" t="str">
        <f t="shared" si="77"/>
        <v/>
      </c>
      <c r="C2467" s="35"/>
      <c r="D2467" s="12"/>
      <c r="E2467" s="12"/>
      <c r="F2467" s="82"/>
      <c r="G2467" s="36"/>
      <c r="H2467" s="33"/>
      <c r="I2467" s="12"/>
      <c r="J2467" s="67"/>
      <c r="K2467" s="43" t="str">
        <f>IFERROR(VLOOKUP(D2467,PG!$D$7:$N$1006,11,FALSE),"")</f>
        <v/>
      </c>
      <c r="L2467" s="42">
        <f t="shared" si="78"/>
        <v>0</v>
      </c>
    </row>
    <row r="2468" spans="2:12" ht="35.1" customHeight="1" thickTop="1" thickBot="1">
      <c r="B2468" s="76" t="str">
        <f t="shared" si="77"/>
        <v/>
      </c>
      <c r="C2468" s="35"/>
      <c r="D2468" s="12"/>
      <c r="E2468" s="12"/>
      <c r="F2468" s="82"/>
      <c r="G2468" s="36"/>
      <c r="H2468" s="33"/>
      <c r="I2468" s="12"/>
      <c r="J2468" s="67"/>
      <c r="K2468" s="43" t="str">
        <f>IFERROR(VLOOKUP(D2468,PG!$D$7:$N$1006,11,FALSE),"")</f>
        <v/>
      </c>
      <c r="L2468" s="42">
        <f t="shared" si="78"/>
        <v>0</v>
      </c>
    </row>
    <row r="2469" spans="2:12" ht="35.1" customHeight="1" thickTop="1" thickBot="1">
      <c r="B2469" s="76" t="str">
        <f t="shared" si="77"/>
        <v/>
      </c>
      <c r="C2469" s="35"/>
      <c r="D2469" s="12"/>
      <c r="E2469" s="12"/>
      <c r="F2469" s="82"/>
      <c r="G2469" s="36"/>
      <c r="H2469" s="33"/>
      <c r="I2469" s="12"/>
      <c r="J2469" s="67"/>
      <c r="K2469" s="43" t="str">
        <f>IFERROR(VLOOKUP(D2469,PG!$D$7:$N$1006,11,FALSE),"")</f>
        <v/>
      </c>
      <c r="L2469" s="42">
        <f t="shared" si="78"/>
        <v>0</v>
      </c>
    </row>
    <row r="2470" spans="2:12" ht="35.1" customHeight="1" thickTop="1" thickBot="1">
      <c r="B2470" s="76" t="str">
        <f t="shared" si="77"/>
        <v/>
      </c>
      <c r="C2470" s="35"/>
      <c r="D2470" s="12"/>
      <c r="E2470" s="12"/>
      <c r="F2470" s="82"/>
      <c r="G2470" s="36"/>
      <c r="H2470" s="33"/>
      <c r="I2470" s="12"/>
      <c r="J2470" s="67"/>
      <c r="K2470" s="43" t="str">
        <f>IFERROR(VLOOKUP(D2470,PG!$D$7:$N$1006,11,FALSE),"")</f>
        <v/>
      </c>
      <c r="L2470" s="42">
        <f t="shared" si="78"/>
        <v>0</v>
      </c>
    </row>
    <row r="2471" spans="2:12" ht="35.1" customHeight="1" thickTop="1" thickBot="1">
      <c r="B2471" s="76" t="str">
        <f t="shared" si="77"/>
        <v/>
      </c>
      <c r="C2471" s="35"/>
      <c r="D2471" s="12"/>
      <c r="E2471" s="12"/>
      <c r="F2471" s="82"/>
      <c r="G2471" s="36"/>
      <c r="H2471" s="33"/>
      <c r="I2471" s="12"/>
      <c r="J2471" s="67"/>
      <c r="K2471" s="43" t="str">
        <f>IFERROR(VLOOKUP(D2471,PG!$D$7:$N$1006,11,FALSE),"")</f>
        <v/>
      </c>
      <c r="L2471" s="42">
        <f t="shared" si="78"/>
        <v>0</v>
      </c>
    </row>
    <row r="2472" spans="2:12" ht="35.1" customHeight="1" thickTop="1" thickBot="1">
      <c r="B2472" s="76" t="str">
        <f t="shared" si="77"/>
        <v/>
      </c>
      <c r="C2472" s="35"/>
      <c r="D2472" s="12"/>
      <c r="E2472" s="12"/>
      <c r="F2472" s="82"/>
      <c r="G2472" s="36"/>
      <c r="H2472" s="33"/>
      <c r="I2472" s="12"/>
      <c r="J2472" s="67"/>
      <c r="K2472" s="43" t="str">
        <f>IFERROR(VLOOKUP(D2472,PG!$D$7:$N$1006,11,FALSE),"")</f>
        <v/>
      </c>
      <c r="L2472" s="42">
        <f t="shared" si="78"/>
        <v>0</v>
      </c>
    </row>
    <row r="2473" spans="2:12" ht="35.1" customHeight="1" thickTop="1" thickBot="1">
      <c r="B2473" s="76" t="str">
        <f t="shared" si="77"/>
        <v/>
      </c>
      <c r="C2473" s="35"/>
      <c r="D2473" s="12"/>
      <c r="E2473" s="12"/>
      <c r="F2473" s="82"/>
      <c r="G2473" s="36"/>
      <c r="H2473" s="33"/>
      <c r="I2473" s="12"/>
      <c r="J2473" s="67"/>
      <c r="K2473" s="43" t="str">
        <f>IFERROR(VLOOKUP(D2473,PG!$D$7:$N$1006,11,FALSE),"")</f>
        <v/>
      </c>
      <c r="L2473" s="42">
        <f t="shared" si="78"/>
        <v>0</v>
      </c>
    </row>
    <row r="2474" spans="2:12" ht="35.1" customHeight="1" thickTop="1" thickBot="1">
      <c r="B2474" s="76" t="str">
        <f t="shared" si="77"/>
        <v/>
      </c>
      <c r="C2474" s="35"/>
      <c r="D2474" s="12"/>
      <c r="E2474" s="12"/>
      <c r="F2474" s="82"/>
      <c r="G2474" s="36"/>
      <c r="H2474" s="33"/>
      <c r="I2474" s="12"/>
      <c r="J2474" s="67"/>
      <c r="K2474" s="43" t="str">
        <f>IFERROR(VLOOKUP(D2474,PG!$D$7:$N$1006,11,FALSE),"")</f>
        <v/>
      </c>
      <c r="L2474" s="42">
        <f t="shared" si="78"/>
        <v>0</v>
      </c>
    </row>
    <row r="2475" spans="2:12" ht="35.1" customHeight="1" thickTop="1" thickBot="1">
      <c r="B2475" s="76" t="str">
        <f t="shared" si="77"/>
        <v/>
      </c>
      <c r="C2475" s="35"/>
      <c r="D2475" s="12"/>
      <c r="E2475" s="12"/>
      <c r="F2475" s="82"/>
      <c r="G2475" s="36"/>
      <c r="H2475" s="33"/>
      <c r="I2475" s="12"/>
      <c r="J2475" s="67"/>
      <c r="K2475" s="43" t="str">
        <f>IFERROR(VLOOKUP(D2475,PG!$D$7:$N$1006,11,FALSE),"")</f>
        <v/>
      </c>
      <c r="L2475" s="42">
        <f t="shared" si="78"/>
        <v>0</v>
      </c>
    </row>
    <row r="2476" spans="2:12" ht="35.1" customHeight="1" thickTop="1" thickBot="1">
      <c r="B2476" s="76" t="str">
        <f t="shared" si="77"/>
        <v/>
      </c>
      <c r="C2476" s="35"/>
      <c r="D2476" s="12"/>
      <c r="E2476" s="12"/>
      <c r="F2476" s="82"/>
      <c r="G2476" s="36"/>
      <c r="H2476" s="33"/>
      <c r="I2476" s="12"/>
      <c r="J2476" s="67"/>
      <c r="K2476" s="43" t="str">
        <f>IFERROR(VLOOKUP(D2476,PG!$D$7:$N$1006,11,FALSE),"")</f>
        <v/>
      </c>
      <c r="L2476" s="42">
        <f t="shared" si="78"/>
        <v>0</v>
      </c>
    </row>
    <row r="2477" spans="2:12" ht="35.1" customHeight="1" thickTop="1" thickBot="1">
      <c r="B2477" s="76" t="str">
        <f t="shared" si="77"/>
        <v/>
      </c>
      <c r="C2477" s="35"/>
      <c r="D2477" s="12"/>
      <c r="E2477" s="12"/>
      <c r="F2477" s="82"/>
      <c r="G2477" s="36"/>
      <c r="H2477" s="33"/>
      <c r="I2477" s="12"/>
      <c r="J2477" s="67"/>
      <c r="K2477" s="43" t="str">
        <f>IFERROR(VLOOKUP(D2477,PG!$D$7:$N$1006,11,FALSE),"")</f>
        <v/>
      </c>
      <c r="L2477" s="42">
        <f t="shared" si="78"/>
        <v>0</v>
      </c>
    </row>
    <row r="2478" spans="2:12" ht="35.1" customHeight="1" thickTop="1" thickBot="1">
      <c r="B2478" s="76" t="str">
        <f t="shared" si="77"/>
        <v/>
      </c>
      <c r="C2478" s="35"/>
      <c r="D2478" s="12"/>
      <c r="E2478" s="12"/>
      <c r="F2478" s="82"/>
      <c r="G2478" s="36"/>
      <c r="H2478" s="33"/>
      <c r="I2478" s="12"/>
      <c r="J2478" s="67"/>
      <c r="K2478" s="43" t="str">
        <f>IFERROR(VLOOKUP(D2478,PG!$D$7:$N$1006,11,FALSE),"")</f>
        <v/>
      </c>
      <c r="L2478" s="42">
        <f t="shared" si="78"/>
        <v>0</v>
      </c>
    </row>
    <row r="2479" spans="2:12" ht="35.1" customHeight="1" thickTop="1" thickBot="1">
      <c r="B2479" s="76" t="str">
        <f t="shared" si="77"/>
        <v/>
      </c>
      <c r="C2479" s="35"/>
      <c r="D2479" s="12"/>
      <c r="E2479" s="12"/>
      <c r="F2479" s="82"/>
      <c r="G2479" s="36"/>
      <c r="H2479" s="33"/>
      <c r="I2479" s="12"/>
      <c r="J2479" s="67"/>
      <c r="K2479" s="43" t="str">
        <f>IFERROR(VLOOKUP(D2479,PG!$D$7:$N$1006,11,FALSE),"")</f>
        <v/>
      </c>
      <c r="L2479" s="42">
        <f t="shared" si="78"/>
        <v>0</v>
      </c>
    </row>
    <row r="2480" spans="2:12" ht="35.1" customHeight="1" thickTop="1" thickBot="1">
      <c r="B2480" s="76" t="str">
        <f t="shared" si="77"/>
        <v/>
      </c>
      <c r="C2480" s="35"/>
      <c r="D2480" s="12"/>
      <c r="E2480" s="12"/>
      <c r="F2480" s="82"/>
      <c r="G2480" s="36"/>
      <c r="H2480" s="33"/>
      <c r="I2480" s="12"/>
      <c r="J2480" s="67"/>
      <c r="K2480" s="43" t="str">
        <f>IFERROR(VLOOKUP(D2480,PG!$D$7:$N$1006,11,FALSE),"")</f>
        <v/>
      </c>
      <c r="L2480" s="42">
        <f t="shared" si="78"/>
        <v>0</v>
      </c>
    </row>
    <row r="2481" spans="2:12" ht="35.1" customHeight="1" thickTop="1" thickBot="1">
      <c r="B2481" s="76" t="str">
        <f t="shared" si="77"/>
        <v/>
      </c>
      <c r="C2481" s="35"/>
      <c r="D2481" s="12"/>
      <c r="E2481" s="12"/>
      <c r="F2481" s="82"/>
      <c r="G2481" s="36"/>
      <c r="H2481" s="33"/>
      <c r="I2481" s="12"/>
      <c r="J2481" s="67"/>
      <c r="K2481" s="43" t="str">
        <f>IFERROR(VLOOKUP(D2481,PG!$D$7:$N$1006,11,FALSE),"")</f>
        <v/>
      </c>
      <c r="L2481" s="42">
        <f t="shared" si="78"/>
        <v>0</v>
      </c>
    </row>
    <row r="2482" spans="2:12" ht="35.1" customHeight="1" thickTop="1" thickBot="1">
      <c r="B2482" s="76" t="str">
        <f t="shared" si="77"/>
        <v/>
      </c>
      <c r="C2482" s="35"/>
      <c r="D2482" s="12"/>
      <c r="E2482" s="12"/>
      <c r="F2482" s="82"/>
      <c r="G2482" s="36"/>
      <c r="H2482" s="33"/>
      <c r="I2482" s="12"/>
      <c r="J2482" s="67"/>
      <c r="K2482" s="43" t="str">
        <f>IFERROR(VLOOKUP(D2482,PG!$D$7:$N$1006,11,FALSE),"")</f>
        <v/>
      </c>
      <c r="L2482" s="42">
        <f t="shared" si="78"/>
        <v>0</v>
      </c>
    </row>
    <row r="2483" spans="2:12" ht="35.1" customHeight="1" thickTop="1" thickBot="1">
      <c r="B2483" s="76" t="str">
        <f t="shared" si="77"/>
        <v/>
      </c>
      <c r="C2483" s="35"/>
      <c r="D2483" s="12"/>
      <c r="E2483" s="12"/>
      <c r="F2483" s="82"/>
      <c r="G2483" s="36"/>
      <c r="H2483" s="33"/>
      <c r="I2483" s="12"/>
      <c r="J2483" s="67"/>
      <c r="K2483" s="43" t="str">
        <f>IFERROR(VLOOKUP(D2483,PG!$D$7:$N$1006,11,FALSE),"")</f>
        <v/>
      </c>
      <c r="L2483" s="42">
        <f t="shared" si="78"/>
        <v>0</v>
      </c>
    </row>
    <row r="2484" spans="2:12" ht="35.1" customHeight="1" thickTop="1" thickBot="1">
      <c r="B2484" s="76" t="str">
        <f t="shared" si="77"/>
        <v/>
      </c>
      <c r="C2484" s="35"/>
      <c r="D2484" s="12"/>
      <c r="E2484" s="12"/>
      <c r="F2484" s="82"/>
      <c r="G2484" s="36"/>
      <c r="H2484" s="33"/>
      <c r="I2484" s="12"/>
      <c r="J2484" s="67"/>
      <c r="K2484" s="43" t="str">
        <f>IFERROR(VLOOKUP(D2484,PG!$D$7:$N$1006,11,FALSE),"")</f>
        <v/>
      </c>
      <c r="L2484" s="42">
        <f t="shared" si="78"/>
        <v>0</v>
      </c>
    </row>
    <row r="2485" spans="2:12" ht="35.1" customHeight="1" thickTop="1" thickBot="1">
      <c r="B2485" s="76" t="str">
        <f t="shared" si="77"/>
        <v/>
      </c>
      <c r="C2485" s="35"/>
      <c r="D2485" s="12"/>
      <c r="E2485" s="12"/>
      <c r="F2485" s="82"/>
      <c r="G2485" s="36"/>
      <c r="H2485" s="33"/>
      <c r="I2485" s="12"/>
      <c r="J2485" s="67"/>
      <c r="K2485" s="43" t="str">
        <f>IFERROR(VLOOKUP(D2485,PG!$D$7:$N$1006,11,FALSE),"")</f>
        <v/>
      </c>
      <c r="L2485" s="42">
        <f t="shared" si="78"/>
        <v>0</v>
      </c>
    </row>
    <row r="2486" spans="2:12" ht="35.1" customHeight="1" thickTop="1" thickBot="1">
      <c r="B2486" s="76" t="str">
        <f t="shared" si="77"/>
        <v/>
      </c>
      <c r="C2486" s="35"/>
      <c r="D2486" s="12"/>
      <c r="E2486" s="12"/>
      <c r="F2486" s="82"/>
      <c r="G2486" s="36"/>
      <c r="H2486" s="33"/>
      <c r="I2486" s="12"/>
      <c r="J2486" s="67"/>
      <c r="K2486" s="43" t="str">
        <f>IFERROR(VLOOKUP(D2486,PG!$D$7:$N$1006,11,FALSE),"")</f>
        <v/>
      </c>
      <c r="L2486" s="42">
        <f t="shared" si="78"/>
        <v>0</v>
      </c>
    </row>
    <row r="2487" spans="2:12" ht="35.1" customHeight="1" thickTop="1" thickBot="1">
      <c r="B2487" s="76" t="str">
        <f t="shared" si="77"/>
        <v/>
      </c>
      <c r="C2487" s="35"/>
      <c r="D2487" s="12"/>
      <c r="E2487" s="12"/>
      <c r="F2487" s="82"/>
      <c r="G2487" s="36"/>
      <c r="H2487" s="33"/>
      <c r="I2487" s="12"/>
      <c r="J2487" s="67"/>
      <c r="K2487" s="43" t="str">
        <f>IFERROR(VLOOKUP(D2487,PG!$D$7:$N$1006,11,FALSE),"")</f>
        <v/>
      </c>
      <c r="L2487" s="42">
        <f t="shared" si="78"/>
        <v>0</v>
      </c>
    </row>
    <row r="2488" spans="2:12" ht="35.1" customHeight="1" thickTop="1" thickBot="1">
      <c r="B2488" s="76" t="str">
        <f t="shared" si="77"/>
        <v/>
      </c>
      <c r="C2488" s="35"/>
      <c r="D2488" s="12"/>
      <c r="E2488" s="12"/>
      <c r="F2488" s="82"/>
      <c r="G2488" s="36"/>
      <c r="H2488" s="33"/>
      <c r="I2488" s="12"/>
      <c r="J2488" s="67"/>
      <c r="K2488" s="43" t="str">
        <f>IFERROR(VLOOKUP(D2488,PG!$D$7:$N$1006,11,FALSE),"")</f>
        <v/>
      </c>
      <c r="L2488" s="42">
        <f t="shared" si="78"/>
        <v>0</v>
      </c>
    </row>
    <row r="2489" spans="2:12" ht="35.1" customHeight="1" thickTop="1" thickBot="1">
      <c r="B2489" s="76" t="str">
        <f t="shared" si="77"/>
        <v/>
      </c>
      <c r="C2489" s="35"/>
      <c r="D2489" s="12"/>
      <c r="E2489" s="12"/>
      <c r="F2489" s="82"/>
      <c r="G2489" s="36"/>
      <c r="H2489" s="33"/>
      <c r="I2489" s="12"/>
      <c r="J2489" s="67"/>
      <c r="K2489" s="43" t="str">
        <f>IFERROR(VLOOKUP(D2489,PG!$D$7:$N$1006,11,FALSE),"")</f>
        <v/>
      </c>
      <c r="L2489" s="42">
        <f t="shared" si="78"/>
        <v>0</v>
      </c>
    </row>
    <row r="2490" spans="2:12" ht="35.1" customHeight="1" thickTop="1" thickBot="1">
      <c r="B2490" s="76" t="str">
        <f t="shared" si="77"/>
        <v/>
      </c>
      <c r="C2490" s="35"/>
      <c r="D2490" s="12"/>
      <c r="E2490" s="12"/>
      <c r="F2490" s="82"/>
      <c r="G2490" s="36"/>
      <c r="H2490" s="33"/>
      <c r="I2490" s="12"/>
      <c r="J2490" s="67"/>
      <c r="K2490" s="43" t="str">
        <f>IFERROR(VLOOKUP(D2490,PG!$D$7:$N$1006,11,FALSE),"")</f>
        <v/>
      </c>
      <c r="L2490" s="42">
        <f t="shared" si="78"/>
        <v>0</v>
      </c>
    </row>
    <row r="2491" spans="2:12" ht="35.1" customHeight="1" thickTop="1" thickBot="1">
      <c r="B2491" s="76" t="str">
        <f t="shared" si="77"/>
        <v/>
      </c>
      <c r="C2491" s="35"/>
      <c r="D2491" s="12"/>
      <c r="E2491" s="12"/>
      <c r="F2491" s="82"/>
      <c r="G2491" s="36"/>
      <c r="H2491" s="33"/>
      <c r="I2491" s="12"/>
      <c r="J2491" s="67"/>
      <c r="K2491" s="43" t="str">
        <f>IFERROR(VLOOKUP(D2491,PG!$D$7:$N$1006,11,FALSE),"")</f>
        <v/>
      </c>
      <c r="L2491" s="42">
        <f t="shared" si="78"/>
        <v>0</v>
      </c>
    </row>
    <row r="2492" spans="2:12" ht="35.1" customHeight="1" thickTop="1" thickBot="1">
      <c r="B2492" s="76" t="str">
        <f t="shared" si="77"/>
        <v/>
      </c>
      <c r="C2492" s="35"/>
      <c r="D2492" s="12"/>
      <c r="E2492" s="12"/>
      <c r="F2492" s="82"/>
      <c r="G2492" s="36"/>
      <c r="H2492" s="33"/>
      <c r="I2492" s="12"/>
      <c r="J2492" s="67"/>
      <c r="K2492" s="43" t="str">
        <f>IFERROR(VLOOKUP(D2492,PG!$D$7:$N$1006,11,FALSE),"")</f>
        <v/>
      </c>
      <c r="L2492" s="42">
        <f t="shared" si="78"/>
        <v>0</v>
      </c>
    </row>
    <row r="2493" spans="2:12" ht="35.1" customHeight="1" thickTop="1" thickBot="1">
      <c r="B2493" s="76" t="str">
        <f t="shared" si="77"/>
        <v/>
      </c>
      <c r="C2493" s="35"/>
      <c r="D2493" s="12"/>
      <c r="E2493" s="12"/>
      <c r="F2493" s="82"/>
      <c r="G2493" s="36"/>
      <c r="H2493" s="33"/>
      <c r="I2493" s="12"/>
      <c r="J2493" s="67"/>
      <c r="K2493" s="43" t="str">
        <f>IFERROR(VLOOKUP(D2493,PG!$D$7:$N$1006,11,FALSE),"")</f>
        <v/>
      </c>
      <c r="L2493" s="42">
        <f t="shared" si="78"/>
        <v>0</v>
      </c>
    </row>
    <row r="2494" spans="2:12" ht="35.1" customHeight="1" thickTop="1" thickBot="1">
      <c r="B2494" s="76" t="str">
        <f t="shared" si="77"/>
        <v/>
      </c>
      <c r="C2494" s="35"/>
      <c r="D2494" s="12"/>
      <c r="E2494" s="12"/>
      <c r="F2494" s="82"/>
      <c r="G2494" s="36"/>
      <c r="H2494" s="33"/>
      <c r="I2494" s="12"/>
      <c r="J2494" s="67"/>
      <c r="K2494" s="43" t="str">
        <f>IFERROR(VLOOKUP(D2494,PG!$D$7:$N$1006,11,FALSE),"")</f>
        <v/>
      </c>
      <c r="L2494" s="42">
        <f t="shared" si="78"/>
        <v>0</v>
      </c>
    </row>
    <row r="2495" spans="2:12" ht="35.1" customHeight="1" thickTop="1" thickBot="1">
      <c r="B2495" s="76" t="str">
        <f t="shared" si="77"/>
        <v/>
      </c>
      <c r="C2495" s="35"/>
      <c r="D2495" s="12"/>
      <c r="E2495" s="12"/>
      <c r="F2495" s="82"/>
      <c r="G2495" s="36"/>
      <c r="H2495" s="33"/>
      <c r="I2495" s="12"/>
      <c r="J2495" s="67"/>
      <c r="K2495" s="43" t="str">
        <f>IFERROR(VLOOKUP(D2495,PG!$D$7:$N$1006,11,FALSE),"")</f>
        <v/>
      </c>
      <c r="L2495" s="42">
        <f t="shared" si="78"/>
        <v>0</v>
      </c>
    </row>
    <row r="2496" spans="2:12" ht="35.1" customHeight="1" thickTop="1" thickBot="1">
      <c r="B2496" s="76" t="str">
        <f t="shared" si="77"/>
        <v/>
      </c>
      <c r="C2496" s="35"/>
      <c r="D2496" s="12"/>
      <c r="E2496" s="12"/>
      <c r="F2496" s="82"/>
      <c r="G2496" s="36"/>
      <c r="H2496" s="33"/>
      <c r="I2496" s="12"/>
      <c r="J2496" s="67"/>
      <c r="K2496" s="43" t="str">
        <f>IFERROR(VLOOKUP(D2496,PG!$D$7:$N$1006,11,FALSE),"")</f>
        <v/>
      </c>
      <c r="L2496" s="42">
        <f t="shared" si="78"/>
        <v>0</v>
      </c>
    </row>
    <row r="2497" spans="2:12" ht="35.1" customHeight="1" thickTop="1" thickBot="1">
      <c r="B2497" s="76" t="str">
        <f t="shared" si="77"/>
        <v/>
      </c>
      <c r="C2497" s="35"/>
      <c r="D2497" s="12"/>
      <c r="E2497" s="12"/>
      <c r="F2497" s="82"/>
      <c r="G2497" s="36"/>
      <c r="H2497" s="33"/>
      <c r="I2497" s="12"/>
      <c r="J2497" s="67"/>
      <c r="K2497" s="43" t="str">
        <f>IFERROR(VLOOKUP(D2497,PG!$D$7:$N$1006,11,FALSE),"")</f>
        <v/>
      </c>
      <c r="L2497" s="42">
        <f t="shared" si="78"/>
        <v>0</v>
      </c>
    </row>
    <row r="2498" spans="2:12" ht="35.1" customHeight="1" thickTop="1" thickBot="1">
      <c r="B2498" s="76" t="str">
        <f t="shared" si="77"/>
        <v/>
      </c>
      <c r="C2498" s="35"/>
      <c r="D2498" s="12"/>
      <c r="E2498" s="12"/>
      <c r="F2498" s="82"/>
      <c r="G2498" s="36"/>
      <c r="H2498" s="33"/>
      <c r="I2498" s="12"/>
      <c r="J2498" s="67"/>
      <c r="K2498" s="43" t="str">
        <f>IFERROR(VLOOKUP(D2498,PG!$D$7:$N$1006,11,FALSE),"")</f>
        <v/>
      </c>
      <c r="L2498" s="42">
        <f t="shared" si="78"/>
        <v>0</v>
      </c>
    </row>
    <row r="2499" spans="2:12" ht="35.1" customHeight="1" thickTop="1" thickBot="1">
      <c r="B2499" s="76" t="str">
        <f t="shared" si="77"/>
        <v/>
      </c>
      <c r="C2499" s="35"/>
      <c r="D2499" s="12"/>
      <c r="E2499" s="12"/>
      <c r="F2499" s="82"/>
      <c r="G2499" s="36"/>
      <c r="H2499" s="33"/>
      <c r="I2499" s="12"/>
      <c r="J2499" s="67"/>
      <c r="K2499" s="43" t="str">
        <f>IFERROR(VLOOKUP(D2499,PG!$D$7:$N$1006,11,FALSE),"")</f>
        <v/>
      </c>
      <c r="L2499" s="42">
        <f t="shared" si="78"/>
        <v>0</v>
      </c>
    </row>
    <row r="2500" spans="2:12" ht="35.1" customHeight="1" thickTop="1" thickBot="1">
      <c r="B2500" s="76" t="str">
        <f t="shared" si="77"/>
        <v/>
      </c>
      <c r="C2500" s="35"/>
      <c r="D2500" s="12"/>
      <c r="E2500" s="12"/>
      <c r="F2500" s="82"/>
      <c r="G2500" s="36"/>
      <c r="H2500" s="33"/>
      <c r="I2500" s="12"/>
      <c r="J2500" s="67"/>
      <c r="K2500" s="43" t="str">
        <f>IFERROR(VLOOKUP(D2500,PG!$D$7:$N$1006,11,FALSE),"")</f>
        <v/>
      </c>
      <c r="L2500" s="42">
        <f t="shared" si="78"/>
        <v>0</v>
      </c>
    </row>
    <row r="2501" spans="2:12" ht="35.1" customHeight="1" thickTop="1" thickBot="1">
      <c r="B2501" s="76" t="str">
        <f t="shared" si="77"/>
        <v/>
      </c>
      <c r="C2501" s="35"/>
      <c r="D2501" s="12"/>
      <c r="E2501" s="12"/>
      <c r="F2501" s="82"/>
      <c r="G2501" s="36"/>
      <c r="H2501" s="33"/>
      <c r="I2501" s="12"/>
      <c r="J2501" s="67"/>
      <c r="K2501" s="43" t="str">
        <f>IFERROR(VLOOKUP(D2501,PG!$D$7:$N$1006,11,FALSE),"")</f>
        <v/>
      </c>
      <c r="L2501" s="42">
        <f t="shared" si="78"/>
        <v>0</v>
      </c>
    </row>
    <row r="2502" spans="2:12" ht="35.1" customHeight="1" thickTop="1" thickBot="1">
      <c r="B2502" s="76" t="str">
        <f t="shared" si="77"/>
        <v/>
      </c>
      <c r="C2502" s="35"/>
      <c r="D2502" s="12"/>
      <c r="E2502" s="12"/>
      <c r="F2502" s="82"/>
      <c r="G2502" s="36"/>
      <c r="H2502" s="33"/>
      <c r="I2502" s="12"/>
      <c r="J2502" s="67"/>
      <c r="K2502" s="43" t="str">
        <f>IFERROR(VLOOKUP(D2502,PG!$D$7:$N$1006,11,FALSE),"")</f>
        <v/>
      </c>
      <c r="L2502" s="42">
        <f t="shared" si="78"/>
        <v>0</v>
      </c>
    </row>
    <row r="2503" spans="2:12" ht="35.1" customHeight="1" thickTop="1" thickBot="1">
      <c r="B2503" s="76" t="str">
        <f t="shared" si="77"/>
        <v/>
      </c>
      <c r="C2503" s="35"/>
      <c r="D2503" s="12"/>
      <c r="E2503" s="12"/>
      <c r="F2503" s="82"/>
      <c r="G2503" s="36"/>
      <c r="H2503" s="33"/>
      <c r="I2503" s="12"/>
      <c r="J2503" s="67"/>
      <c r="K2503" s="43" t="str">
        <f>IFERROR(VLOOKUP(D2503,PG!$D$7:$N$1006,11,FALSE),"")</f>
        <v/>
      </c>
      <c r="L2503" s="42">
        <f t="shared" si="78"/>
        <v>0</v>
      </c>
    </row>
    <row r="2504" spans="2:12" ht="35.1" customHeight="1" thickTop="1" thickBot="1">
      <c r="B2504" s="76" t="str">
        <f t="shared" ref="B2504:B2567" si="79">IF(C2504="","",MONTH(C2504))</f>
        <v/>
      </c>
      <c r="C2504" s="35"/>
      <c r="D2504" s="12"/>
      <c r="E2504" s="12"/>
      <c r="F2504" s="82"/>
      <c r="G2504" s="36"/>
      <c r="H2504" s="33"/>
      <c r="I2504" s="12"/>
      <c r="J2504" s="67"/>
      <c r="K2504" s="43" t="str">
        <f>IFERROR(VLOOKUP(D2504,PG!$D$7:$N$1006,11,FALSE),"")</f>
        <v/>
      </c>
      <c r="L2504" s="42">
        <f t="shared" si="78"/>
        <v>0</v>
      </c>
    </row>
    <row r="2505" spans="2:12" ht="35.1" customHeight="1" thickTop="1" thickBot="1">
      <c r="B2505" s="76" t="str">
        <f t="shared" si="79"/>
        <v/>
      </c>
      <c r="C2505" s="35"/>
      <c r="D2505" s="12"/>
      <c r="E2505" s="12"/>
      <c r="F2505" s="82"/>
      <c r="G2505" s="36"/>
      <c r="H2505" s="33"/>
      <c r="I2505" s="12"/>
      <c r="J2505" s="67"/>
      <c r="K2505" s="43" t="str">
        <f>IFERROR(VLOOKUP(D2505,PG!$D$7:$N$1006,11,FALSE),"")</f>
        <v/>
      </c>
      <c r="L2505" s="42">
        <f t="shared" si="78"/>
        <v>0</v>
      </c>
    </row>
    <row r="2506" spans="2:12" ht="35.1" customHeight="1" thickTop="1" thickBot="1">
      <c r="B2506" s="76" t="str">
        <f t="shared" si="79"/>
        <v/>
      </c>
      <c r="C2506" s="35"/>
      <c r="D2506" s="12"/>
      <c r="E2506" s="12"/>
      <c r="F2506" s="82"/>
      <c r="G2506" s="36"/>
      <c r="H2506" s="33"/>
      <c r="I2506" s="12"/>
      <c r="J2506" s="67"/>
      <c r="K2506" s="43" t="str">
        <f>IFERROR(VLOOKUP(D2506,PG!$D$7:$N$1006,11,FALSE),"")</f>
        <v/>
      </c>
      <c r="L2506" s="42">
        <f t="shared" si="78"/>
        <v>0</v>
      </c>
    </row>
    <row r="2507" spans="2:12" ht="35.1" customHeight="1" thickTop="1" thickBot="1">
      <c r="B2507" s="76" t="str">
        <f t="shared" si="79"/>
        <v/>
      </c>
      <c r="C2507" s="35"/>
      <c r="D2507" s="12"/>
      <c r="E2507" s="12"/>
      <c r="F2507" s="82"/>
      <c r="G2507" s="36"/>
      <c r="H2507" s="33"/>
      <c r="I2507" s="12"/>
      <c r="J2507" s="67"/>
      <c r="K2507" s="43" t="str">
        <f>IFERROR(VLOOKUP(D2507,PG!$D$7:$N$1006,11,FALSE),"")</f>
        <v/>
      </c>
      <c r="L2507" s="42">
        <f t="shared" si="78"/>
        <v>0</v>
      </c>
    </row>
    <row r="2508" spans="2:12" ht="35.1" customHeight="1" thickTop="1" thickBot="1">
      <c r="B2508" s="76" t="str">
        <f t="shared" si="79"/>
        <v/>
      </c>
      <c r="C2508" s="35"/>
      <c r="D2508" s="12"/>
      <c r="E2508" s="12"/>
      <c r="F2508" s="82"/>
      <c r="G2508" s="36"/>
      <c r="H2508" s="33"/>
      <c r="I2508" s="12"/>
      <c r="J2508" s="67"/>
      <c r="K2508" s="43" t="str">
        <f>IFERROR(VLOOKUP(D2508,PG!$D$7:$N$1006,11,FALSE),"")</f>
        <v/>
      </c>
      <c r="L2508" s="42">
        <f t="shared" si="78"/>
        <v>0</v>
      </c>
    </row>
    <row r="2509" spans="2:12" ht="35.1" customHeight="1" thickTop="1" thickBot="1">
      <c r="B2509" s="76" t="str">
        <f t="shared" si="79"/>
        <v/>
      </c>
      <c r="C2509" s="35"/>
      <c r="D2509" s="12"/>
      <c r="E2509" s="12"/>
      <c r="F2509" s="82"/>
      <c r="G2509" s="36"/>
      <c r="H2509" s="33"/>
      <c r="I2509" s="12"/>
      <c r="J2509" s="67"/>
      <c r="K2509" s="43" t="str">
        <f>IFERROR(VLOOKUP(D2509,PG!$D$7:$N$1006,11,FALSE),"")</f>
        <v/>
      </c>
      <c r="L2509" s="42">
        <f t="shared" si="78"/>
        <v>0</v>
      </c>
    </row>
    <row r="2510" spans="2:12" ht="35.1" customHeight="1" thickTop="1" thickBot="1">
      <c r="B2510" s="76" t="str">
        <f t="shared" si="79"/>
        <v/>
      </c>
      <c r="C2510" s="35"/>
      <c r="D2510" s="12"/>
      <c r="E2510" s="12"/>
      <c r="F2510" s="82"/>
      <c r="G2510" s="36"/>
      <c r="H2510" s="33"/>
      <c r="I2510" s="12"/>
      <c r="J2510" s="67"/>
      <c r="K2510" s="43" t="str">
        <f>IFERROR(VLOOKUP(D2510,PG!$D$7:$N$1006,11,FALSE),"")</f>
        <v/>
      </c>
      <c r="L2510" s="42">
        <f t="shared" si="78"/>
        <v>0</v>
      </c>
    </row>
    <row r="2511" spans="2:12" ht="35.1" customHeight="1" thickTop="1" thickBot="1">
      <c r="B2511" s="76" t="str">
        <f t="shared" si="79"/>
        <v/>
      </c>
      <c r="C2511" s="35"/>
      <c r="D2511" s="12"/>
      <c r="E2511" s="12"/>
      <c r="F2511" s="82"/>
      <c r="G2511" s="36"/>
      <c r="H2511" s="33"/>
      <c r="I2511" s="12"/>
      <c r="J2511" s="67"/>
      <c r="K2511" s="43" t="str">
        <f>IFERROR(VLOOKUP(D2511,PG!$D$7:$N$1006,11,FALSE),"")</f>
        <v/>
      </c>
      <c r="L2511" s="42">
        <f t="shared" si="78"/>
        <v>0</v>
      </c>
    </row>
    <row r="2512" spans="2:12" ht="35.1" customHeight="1" thickTop="1" thickBot="1">
      <c r="B2512" s="76" t="str">
        <f t="shared" si="79"/>
        <v/>
      </c>
      <c r="C2512" s="35"/>
      <c r="D2512" s="12"/>
      <c r="E2512" s="12"/>
      <c r="F2512" s="82"/>
      <c r="G2512" s="36"/>
      <c r="H2512" s="33"/>
      <c r="I2512" s="12"/>
      <c r="J2512" s="67"/>
      <c r="K2512" s="43" t="str">
        <f>IFERROR(VLOOKUP(D2512,PG!$D$7:$N$1006,11,FALSE),"")</f>
        <v/>
      </c>
      <c r="L2512" s="42">
        <f t="shared" si="78"/>
        <v>0</v>
      </c>
    </row>
    <row r="2513" spans="2:12" ht="35.1" customHeight="1" thickTop="1" thickBot="1">
      <c r="B2513" s="76" t="str">
        <f t="shared" si="79"/>
        <v/>
      </c>
      <c r="C2513" s="35"/>
      <c r="D2513" s="12"/>
      <c r="E2513" s="12"/>
      <c r="F2513" s="82"/>
      <c r="G2513" s="36"/>
      <c r="H2513" s="33"/>
      <c r="I2513" s="12"/>
      <c r="J2513" s="67"/>
      <c r="K2513" s="43" t="str">
        <f>IFERROR(VLOOKUP(D2513,PG!$D$7:$N$1006,11,FALSE),"")</f>
        <v/>
      </c>
      <c r="L2513" s="42">
        <f t="shared" si="78"/>
        <v>0</v>
      </c>
    </row>
    <row r="2514" spans="2:12" ht="35.1" customHeight="1" thickTop="1" thickBot="1">
      <c r="B2514" s="76" t="str">
        <f t="shared" si="79"/>
        <v/>
      </c>
      <c r="C2514" s="35"/>
      <c r="D2514" s="12"/>
      <c r="E2514" s="12"/>
      <c r="F2514" s="82"/>
      <c r="G2514" s="36"/>
      <c r="H2514" s="33"/>
      <c r="I2514" s="12"/>
      <c r="J2514" s="67"/>
      <c r="K2514" s="43" t="str">
        <f>IFERROR(VLOOKUP(D2514,PG!$D$7:$N$1006,11,FALSE),"")</f>
        <v/>
      </c>
      <c r="L2514" s="42">
        <f t="shared" ref="L2514:L2577" si="80">IFERROR(G2514*H2514,0)</f>
        <v>0</v>
      </c>
    </row>
    <row r="2515" spans="2:12" ht="35.1" customHeight="1" thickTop="1" thickBot="1">
      <c r="B2515" s="76" t="str">
        <f t="shared" si="79"/>
        <v/>
      </c>
      <c r="C2515" s="35"/>
      <c r="D2515" s="12"/>
      <c r="E2515" s="12"/>
      <c r="F2515" s="82"/>
      <c r="G2515" s="36"/>
      <c r="H2515" s="33"/>
      <c r="I2515" s="12"/>
      <c r="J2515" s="67"/>
      <c r="K2515" s="43" t="str">
        <f>IFERROR(VLOOKUP(D2515,PG!$D$7:$N$1006,11,FALSE),"")</f>
        <v/>
      </c>
      <c r="L2515" s="42">
        <f t="shared" si="80"/>
        <v>0</v>
      </c>
    </row>
    <row r="2516" spans="2:12" ht="35.1" customHeight="1" thickTop="1" thickBot="1">
      <c r="B2516" s="76" t="str">
        <f t="shared" si="79"/>
        <v/>
      </c>
      <c r="C2516" s="35"/>
      <c r="D2516" s="12"/>
      <c r="E2516" s="12"/>
      <c r="F2516" s="82"/>
      <c r="G2516" s="36"/>
      <c r="H2516" s="33"/>
      <c r="I2516" s="12"/>
      <c r="J2516" s="67"/>
      <c r="K2516" s="43" t="str">
        <f>IFERROR(VLOOKUP(D2516,PG!$D$7:$N$1006,11,FALSE),"")</f>
        <v/>
      </c>
      <c r="L2516" s="42">
        <f t="shared" si="80"/>
        <v>0</v>
      </c>
    </row>
    <row r="2517" spans="2:12" ht="35.1" customHeight="1" thickTop="1" thickBot="1">
      <c r="B2517" s="76" t="str">
        <f t="shared" si="79"/>
        <v/>
      </c>
      <c r="C2517" s="35"/>
      <c r="D2517" s="12"/>
      <c r="E2517" s="12"/>
      <c r="F2517" s="82"/>
      <c r="G2517" s="36"/>
      <c r="H2517" s="33"/>
      <c r="I2517" s="12"/>
      <c r="J2517" s="67"/>
      <c r="K2517" s="43" t="str">
        <f>IFERROR(VLOOKUP(D2517,PG!$D$7:$N$1006,11,FALSE),"")</f>
        <v/>
      </c>
      <c r="L2517" s="42">
        <f t="shared" si="80"/>
        <v>0</v>
      </c>
    </row>
    <row r="2518" spans="2:12" ht="35.1" customHeight="1" thickTop="1" thickBot="1">
      <c r="B2518" s="76" t="str">
        <f t="shared" si="79"/>
        <v/>
      </c>
      <c r="C2518" s="35"/>
      <c r="D2518" s="12"/>
      <c r="E2518" s="12"/>
      <c r="F2518" s="82"/>
      <c r="G2518" s="36"/>
      <c r="H2518" s="33"/>
      <c r="I2518" s="12"/>
      <c r="J2518" s="67"/>
      <c r="K2518" s="43" t="str">
        <f>IFERROR(VLOOKUP(D2518,PG!$D$7:$N$1006,11,FALSE),"")</f>
        <v/>
      </c>
      <c r="L2518" s="42">
        <f t="shared" si="80"/>
        <v>0</v>
      </c>
    </row>
    <row r="2519" spans="2:12" ht="35.1" customHeight="1" thickTop="1" thickBot="1">
      <c r="B2519" s="76" t="str">
        <f t="shared" si="79"/>
        <v/>
      </c>
      <c r="C2519" s="35"/>
      <c r="D2519" s="12"/>
      <c r="E2519" s="12"/>
      <c r="F2519" s="82"/>
      <c r="G2519" s="36"/>
      <c r="H2519" s="33"/>
      <c r="I2519" s="12"/>
      <c r="J2519" s="67"/>
      <c r="K2519" s="43" t="str">
        <f>IFERROR(VLOOKUP(D2519,PG!$D$7:$N$1006,11,FALSE),"")</f>
        <v/>
      </c>
      <c r="L2519" s="42">
        <f t="shared" si="80"/>
        <v>0</v>
      </c>
    </row>
    <row r="2520" spans="2:12" ht="35.1" customHeight="1" thickTop="1" thickBot="1">
      <c r="B2520" s="76" t="str">
        <f t="shared" si="79"/>
        <v/>
      </c>
      <c r="C2520" s="35"/>
      <c r="D2520" s="12"/>
      <c r="E2520" s="12"/>
      <c r="F2520" s="82"/>
      <c r="G2520" s="36"/>
      <c r="H2520" s="33"/>
      <c r="I2520" s="12"/>
      <c r="J2520" s="67"/>
      <c r="K2520" s="43" t="str">
        <f>IFERROR(VLOOKUP(D2520,PG!$D$7:$N$1006,11,FALSE),"")</f>
        <v/>
      </c>
      <c r="L2520" s="42">
        <f t="shared" si="80"/>
        <v>0</v>
      </c>
    </row>
    <row r="2521" spans="2:12" ht="35.1" customHeight="1" thickTop="1" thickBot="1">
      <c r="B2521" s="76" t="str">
        <f t="shared" si="79"/>
        <v/>
      </c>
      <c r="C2521" s="35"/>
      <c r="D2521" s="12"/>
      <c r="E2521" s="12"/>
      <c r="F2521" s="82"/>
      <c r="G2521" s="36"/>
      <c r="H2521" s="33"/>
      <c r="I2521" s="12"/>
      <c r="J2521" s="67"/>
      <c r="K2521" s="43" t="str">
        <f>IFERROR(VLOOKUP(D2521,PG!$D$7:$N$1006,11,FALSE),"")</f>
        <v/>
      </c>
      <c r="L2521" s="42">
        <f t="shared" si="80"/>
        <v>0</v>
      </c>
    </row>
    <row r="2522" spans="2:12" ht="35.1" customHeight="1" thickTop="1" thickBot="1">
      <c r="B2522" s="76" t="str">
        <f t="shared" si="79"/>
        <v/>
      </c>
      <c r="C2522" s="35"/>
      <c r="D2522" s="12"/>
      <c r="E2522" s="12"/>
      <c r="F2522" s="82"/>
      <c r="G2522" s="36"/>
      <c r="H2522" s="33"/>
      <c r="I2522" s="12"/>
      <c r="J2522" s="67"/>
      <c r="K2522" s="43" t="str">
        <f>IFERROR(VLOOKUP(D2522,PG!$D$7:$N$1006,11,FALSE),"")</f>
        <v/>
      </c>
      <c r="L2522" s="42">
        <f t="shared" si="80"/>
        <v>0</v>
      </c>
    </row>
    <row r="2523" spans="2:12" ht="35.1" customHeight="1" thickTop="1" thickBot="1">
      <c r="B2523" s="76" t="str">
        <f t="shared" si="79"/>
        <v/>
      </c>
      <c r="C2523" s="35"/>
      <c r="D2523" s="12"/>
      <c r="E2523" s="12"/>
      <c r="F2523" s="82"/>
      <c r="G2523" s="36"/>
      <c r="H2523" s="33"/>
      <c r="I2523" s="12"/>
      <c r="J2523" s="67"/>
      <c r="K2523" s="43" t="str">
        <f>IFERROR(VLOOKUP(D2523,PG!$D$7:$N$1006,11,FALSE),"")</f>
        <v/>
      </c>
      <c r="L2523" s="42">
        <f t="shared" si="80"/>
        <v>0</v>
      </c>
    </row>
    <row r="2524" spans="2:12" ht="35.1" customHeight="1" thickTop="1" thickBot="1">
      <c r="B2524" s="76" t="str">
        <f t="shared" si="79"/>
        <v/>
      </c>
      <c r="C2524" s="35"/>
      <c r="D2524" s="12"/>
      <c r="E2524" s="12"/>
      <c r="F2524" s="82"/>
      <c r="G2524" s="36"/>
      <c r="H2524" s="33"/>
      <c r="I2524" s="12"/>
      <c r="J2524" s="67"/>
      <c r="K2524" s="43" t="str">
        <f>IFERROR(VLOOKUP(D2524,PG!$D$7:$N$1006,11,FALSE),"")</f>
        <v/>
      </c>
      <c r="L2524" s="42">
        <f t="shared" si="80"/>
        <v>0</v>
      </c>
    </row>
    <row r="2525" spans="2:12" ht="35.1" customHeight="1" thickTop="1" thickBot="1">
      <c r="B2525" s="76" t="str">
        <f t="shared" si="79"/>
        <v/>
      </c>
      <c r="C2525" s="35"/>
      <c r="D2525" s="12"/>
      <c r="E2525" s="12"/>
      <c r="F2525" s="82"/>
      <c r="G2525" s="36"/>
      <c r="H2525" s="33"/>
      <c r="I2525" s="12"/>
      <c r="J2525" s="67"/>
      <c r="K2525" s="43" t="str">
        <f>IFERROR(VLOOKUP(D2525,PG!$D$7:$N$1006,11,FALSE),"")</f>
        <v/>
      </c>
      <c r="L2525" s="42">
        <f t="shared" si="80"/>
        <v>0</v>
      </c>
    </row>
    <row r="2526" spans="2:12" ht="35.1" customHeight="1" thickTop="1" thickBot="1">
      <c r="B2526" s="76" t="str">
        <f t="shared" si="79"/>
        <v/>
      </c>
      <c r="C2526" s="35"/>
      <c r="D2526" s="12"/>
      <c r="E2526" s="12"/>
      <c r="F2526" s="82"/>
      <c r="G2526" s="36"/>
      <c r="H2526" s="33"/>
      <c r="I2526" s="12"/>
      <c r="J2526" s="67"/>
      <c r="K2526" s="43" t="str">
        <f>IFERROR(VLOOKUP(D2526,PG!$D$7:$N$1006,11,FALSE),"")</f>
        <v/>
      </c>
      <c r="L2526" s="42">
        <f t="shared" si="80"/>
        <v>0</v>
      </c>
    </row>
    <row r="2527" spans="2:12" ht="35.1" customHeight="1" thickTop="1" thickBot="1">
      <c r="B2527" s="76" t="str">
        <f t="shared" si="79"/>
        <v/>
      </c>
      <c r="C2527" s="35"/>
      <c r="D2527" s="12"/>
      <c r="E2527" s="12"/>
      <c r="F2527" s="82"/>
      <c r="G2527" s="36"/>
      <c r="H2527" s="33"/>
      <c r="I2527" s="12"/>
      <c r="J2527" s="67"/>
      <c r="K2527" s="43" t="str">
        <f>IFERROR(VLOOKUP(D2527,PG!$D$7:$N$1006,11,FALSE),"")</f>
        <v/>
      </c>
      <c r="L2527" s="42">
        <f t="shared" si="80"/>
        <v>0</v>
      </c>
    </row>
    <row r="2528" spans="2:12" ht="35.1" customHeight="1" thickTop="1" thickBot="1">
      <c r="B2528" s="76" t="str">
        <f t="shared" si="79"/>
        <v/>
      </c>
      <c r="C2528" s="35"/>
      <c r="D2528" s="12"/>
      <c r="E2528" s="12"/>
      <c r="F2528" s="82"/>
      <c r="G2528" s="36"/>
      <c r="H2528" s="33"/>
      <c r="I2528" s="12"/>
      <c r="J2528" s="67"/>
      <c r="K2528" s="43" t="str">
        <f>IFERROR(VLOOKUP(D2528,PG!$D$7:$N$1006,11,FALSE),"")</f>
        <v/>
      </c>
      <c r="L2528" s="42">
        <f t="shared" si="80"/>
        <v>0</v>
      </c>
    </row>
    <row r="2529" spans="2:12" ht="35.1" customHeight="1" thickTop="1" thickBot="1">
      <c r="B2529" s="76" t="str">
        <f t="shared" si="79"/>
        <v/>
      </c>
      <c r="C2529" s="35"/>
      <c r="D2529" s="12"/>
      <c r="E2529" s="12"/>
      <c r="F2529" s="82"/>
      <c r="G2529" s="36"/>
      <c r="H2529" s="33"/>
      <c r="I2529" s="12"/>
      <c r="J2529" s="67"/>
      <c r="K2529" s="43" t="str">
        <f>IFERROR(VLOOKUP(D2529,PG!$D$7:$N$1006,11,FALSE),"")</f>
        <v/>
      </c>
      <c r="L2529" s="42">
        <f t="shared" si="80"/>
        <v>0</v>
      </c>
    </row>
    <row r="2530" spans="2:12" ht="35.1" customHeight="1" thickTop="1" thickBot="1">
      <c r="B2530" s="76" t="str">
        <f t="shared" si="79"/>
        <v/>
      </c>
      <c r="C2530" s="35"/>
      <c r="D2530" s="12"/>
      <c r="E2530" s="12"/>
      <c r="F2530" s="82"/>
      <c r="G2530" s="36"/>
      <c r="H2530" s="33"/>
      <c r="I2530" s="12"/>
      <c r="J2530" s="67"/>
      <c r="K2530" s="43" t="str">
        <f>IFERROR(VLOOKUP(D2530,PG!$D$7:$N$1006,11,FALSE),"")</f>
        <v/>
      </c>
      <c r="L2530" s="42">
        <f t="shared" si="80"/>
        <v>0</v>
      </c>
    </row>
    <row r="2531" spans="2:12" ht="35.1" customHeight="1" thickTop="1" thickBot="1">
      <c r="B2531" s="76" t="str">
        <f t="shared" si="79"/>
        <v/>
      </c>
      <c r="C2531" s="35"/>
      <c r="D2531" s="12"/>
      <c r="E2531" s="12"/>
      <c r="F2531" s="82"/>
      <c r="G2531" s="36"/>
      <c r="H2531" s="33"/>
      <c r="I2531" s="12"/>
      <c r="J2531" s="67"/>
      <c r="K2531" s="43" t="str">
        <f>IFERROR(VLOOKUP(D2531,PG!$D$7:$N$1006,11,FALSE),"")</f>
        <v/>
      </c>
      <c r="L2531" s="42">
        <f t="shared" si="80"/>
        <v>0</v>
      </c>
    </row>
    <row r="2532" spans="2:12" ht="35.1" customHeight="1" thickTop="1" thickBot="1">
      <c r="B2532" s="76" t="str">
        <f t="shared" si="79"/>
        <v/>
      </c>
      <c r="C2532" s="35"/>
      <c r="D2532" s="12"/>
      <c r="E2532" s="12"/>
      <c r="F2532" s="82"/>
      <c r="G2532" s="36"/>
      <c r="H2532" s="33"/>
      <c r="I2532" s="12"/>
      <c r="J2532" s="67"/>
      <c r="K2532" s="43" t="str">
        <f>IFERROR(VLOOKUP(D2532,PG!$D$7:$N$1006,11,FALSE),"")</f>
        <v/>
      </c>
      <c r="L2532" s="42">
        <f t="shared" si="80"/>
        <v>0</v>
      </c>
    </row>
    <row r="2533" spans="2:12" ht="35.1" customHeight="1" thickTop="1" thickBot="1">
      <c r="B2533" s="76" t="str">
        <f t="shared" si="79"/>
        <v/>
      </c>
      <c r="C2533" s="35"/>
      <c r="D2533" s="12"/>
      <c r="E2533" s="12"/>
      <c r="F2533" s="82"/>
      <c r="G2533" s="36"/>
      <c r="H2533" s="33"/>
      <c r="I2533" s="12"/>
      <c r="J2533" s="67"/>
      <c r="K2533" s="43" t="str">
        <f>IFERROR(VLOOKUP(D2533,PG!$D$7:$N$1006,11,FALSE),"")</f>
        <v/>
      </c>
      <c r="L2533" s="42">
        <f t="shared" si="80"/>
        <v>0</v>
      </c>
    </row>
    <row r="2534" spans="2:12" ht="35.1" customHeight="1" thickTop="1" thickBot="1">
      <c r="B2534" s="76" t="str">
        <f t="shared" si="79"/>
        <v/>
      </c>
      <c r="C2534" s="35"/>
      <c r="D2534" s="12"/>
      <c r="E2534" s="12"/>
      <c r="F2534" s="82"/>
      <c r="G2534" s="36"/>
      <c r="H2534" s="33"/>
      <c r="I2534" s="12"/>
      <c r="J2534" s="67"/>
      <c r="K2534" s="43" t="str">
        <f>IFERROR(VLOOKUP(D2534,PG!$D$7:$N$1006,11,FALSE),"")</f>
        <v/>
      </c>
      <c r="L2534" s="42">
        <f t="shared" si="80"/>
        <v>0</v>
      </c>
    </row>
    <row r="2535" spans="2:12" ht="35.1" customHeight="1" thickTop="1" thickBot="1">
      <c r="B2535" s="76" t="str">
        <f t="shared" si="79"/>
        <v/>
      </c>
      <c r="C2535" s="35"/>
      <c r="D2535" s="12"/>
      <c r="E2535" s="12"/>
      <c r="F2535" s="82"/>
      <c r="G2535" s="36"/>
      <c r="H2535" s="33"/>
      <c r="I2535" s="12"/>
      <c r="J2535" s="67"/>
      <c r="K2535" s="43" t="str">
        <f>IFERROR(VLOOKUP(D2535,PG!$D$7:$N$1006,11,FALSE),"")</f>
        <v/>
      </c>
      <c r="L2535" s="42">
        <f t="shared" si="80"/>
        <v>0</v>
      </c>
    </row>
    <row r="2536" spans="2:12" ht="35.1" customHeight="1" thickTop="1" thickBot="1">
      <c r="B2536" s="76" t="str">
        <f t="shared" si="79"/>
        <v/>
      </c>
      <c r="C2536" s="35"/>
      <c r="D2536" s="12"/>
      <c r="E2536" s="12"/>
      <c r="F2536" s="82"/>
      <c r="G2536" s="36"/>
      <c r="H2536" s="33"/>
      <c r="I2536" s="12"/>
      <c r="J2536" s="67"/>
      <c r="K2536" s="43" t="str">
        <f>IFERROR(VLOOKUP(D2536,PG!$D$7:$N$1006,11,FALSE),"")</f>
        <v/>
      </c>
      <c r="L2536" s="42">
        <f t="shared" si="80"/>
        <v>0</v>
      </c>
    </row>
    <row r="2537" spans="2:12" ht="35.1" customHeight="1" thickTop="1" thickBot="1">
      <c r="B2537" s="76" t="str">
        <f t="shared" si="79"/>
        <v/>
      </c>
      <c r="C2537" s="35"/>
      <c r="D2537" s="12"/>
      <c r="E2537" s="12"/>
      <c r="F2537" s="82"/>
      <c r="G2537" s="36"/>
      <c r="H2537" s="33"/>
      <c r="I2537" s="12"/>
      <c r="J2537" s="67"/>
      <c r="K2537" s="43" t="str">
        <f>IFERROR(VLOOKUP(D2537,PG!$D$7:$N$1006,11,FALSE),"")</f>
        <v/>
      </c>
      <c r="L2537" s="42">
        <f t="shared" si="80"/>
        <v>0</v>
      </c>
    </row>
    <row r="2538" spans="2:12" ht="35.1" customHeight="1" thickTop="1" thickBot="1">
      <c r="B2538" s="76" t="str">
        <f t="shared" si="79"/>
        <v/>
      </c>
      <c r="C2538" s="35"/>
      <c r="D2538" s="12"/>
      <c r="E2538" s="12"/>
      <c r="F2538" s="82"/>
      <c r="G2538" s="36"/>
      <c r="H2538" s="33"/>
      <c r="I2538" s="12"/>
      <c r="J2538" s="67"/>
      <c r="K2538" s="43" t="str">
        <f>IFERROR(VLOOKUP(D2538,PG!$D$7:$N$1006,11,FALSE),"")</f>
        <v/>
      </c>
      <c r="L2538" s="42">
        <f t="shared" si="80"/>
        <v>0</v>
      </c>
    </row>
    <row r="2539" spans="2:12" ht="35.1" customHeight="1" thickTop="1" thickBot="1">
      <c r="B2539" s="76" t="str">
        <f t="shared" si="79"/>
        <v/>
      </c>
      <c r="C2539" s="35"/>
      <c r="D2539" s="12"/>
      <c r="E2539" s="12"/>
      <c r="F2539" s="82"/>
      <c r="G2539" s="36"/>
      <c r="H2539" s="33"/>
      <c r="I2539" s="12"/>
      <c r="J2539" s="67"/>
      <c r="K2539" s="43" t="str">
        <f>IFERROR(VLOOKUP(D2539,PG!$D$7:$N$1006,11,FALSE),"")</f>
        <v/>
      </c>
      <c r="L2539" s="42">
        <f t="shared" si="80"/>
        <v>0</v>
      </c>
    </row>
    <row r="2540" spans="2:12" ht="35.1" customHeight="1" thickTop="1" thickBot="1">
      <c r="B2540" s="76" t="str">
        <f t="shared" si="79"/>
        <v/>
      </c>
      <c r="C2540" s="35"/>
      <c r="D2540" s="12"/>
      <c r="E2540" s="12"/>
      <c r="F2540" s="82"/>
      <c r="G2540" s="36"/>
      <c r="H2540" s="33"/>
      <c r="I2540" s="12"/>
      <c r="J2540" s="67"/>
      <c r="K2540" s="43" t="str">
        <f>IFERROR(VLOOKUP(D2540,PG!$D$7:$N$1006,11,FALSE),"")</f>
        <v/>
      </c>
      <c r="L2540" s="42">
        <f t="shared" si="80"/>
        <v>0</v>
      </c>
    </row>
    <row r="2541" spans="2:12" ht="35.1" customHeight="1" thickTop="1" thickBot="1">
      <c r="B2541" s="76" t="str">
        <f t="shared" si="79"/>
        <v/>
      </c>
      <c r="C2541" s="35"/>
      <c r="D2541" s="12"/>
      <c r="E2541" s="12"/>
      <c r="F2541" s="82"/>
      <c r="G2541" s="36"/>
      <c r="H2541" s="33"/>
      <c r="I2541" s="12"/>
      <c r="J2541" s="67"/>
      <c r="K2541" s="43" t="str">
        <f>IFERROR(VLOOKUP(D2541,PG!$D$7:$N$1006,11,FALSE),"")</f>
        <v/>
      </c>
      <c r="L2541" s="42">
        <f t="shared" si="80"/>
        <v>0</v>
      </c>
    </row>
    <row r="2542" spans="2:12" ht="35.1" customHeight="1" thickTop="1" thickBot="1">
      <c r="B2542" s="76" t="str">
        <f t="shared" si="79"/>
        <v/>
      </c>
      <c r="C2542" s="35"/>
      <c r="D2542" s="12"/>
      <c r="E2542" s="12"/>
      <c r="F2542" s="82"/>
      <c r="G2542" s="36"/>
      <c r="H2542" s="33"/>
      <c r="I2542" s="12"/>
      <c r="J2542" s="67"/>
      <c r="K2542" s="43" t="str">
        <f>IFERROR(VLOOKUP(D2542,PG!$D$7:$N$1006,11,FALSE),"")</f>
        <v/>
      </c>
      <c r="L2542" s="42">
        <f t="shared" si="80"/>
        <v>0</v>
      </c>
    </row>
    <row r="2543" spans="2:12" ht="35.1" customHeight="1" thickTop="1" thickBot="1">
      <c r="B2543" s="76" t="str">
        <f t="shared" si="79"/>
        <v/>
      </c>
      <c r="C2543" s="35"/>
      <c r="D2543" s="12"/>
      <c r="E2543" s="12"/>
      <c r="F2543" s="82"/>
      <c r="G2543" s="36"/>
      <c r="H2543" s="33"/>
      <c r="I2543" s="12"/>
      <c r="J2543" s="67"/>
      <c r="K2543" s="43" t="str">
        <f>IFERROR(VLOOKUP(D2543,PG!$D$7:$N$1006,11,FALSE),"")</f>
        <v/>
      </c>
      <c r="L2543" s="42">
        <f t="shared" si="80"/>
        <v>0</v>
      </c>
    </row>
    <row r="2544" spans="2:12" ht="35.1" customHeight="1" thickTop="1" thickBot="1">
      <c r="B2544" s="76" t="str">
        <f t="shared" si="79"/>
        <v/>
      </c>
      <c r="C2544" s="35"/>
      <c r="D2544" s="12"/>
      <c r="E2544" s="12"/>
      <c r="F2544" s="82"/>
      <c r="G2544" s="36"/>
      <c r="H2544" s="33"/>
      <c r="I2544" s="12"/>
      <c r="J2544" s="67"/>
      <c r="K2544" s="43" t="str">
        <f>IFERROR(VLOOKUP(D2544,PG!$D$7:$N$1006,11,FALSE),"")</f>
        <v/>
      </c>
      <c r="L2544" s="42">
        <f t="shared" si="80"/>
        <v>0</v>
      </c>
    </row>
    <row r="2545" spans="2:12" ht="35.1" customHeight="1" thickTop="1" thickBot="1">
      <c r="B2545" s="76" t="str">
        <f t="shared" si="79"/>
        <v/>
      </c>
      <c r="C2545" s="35"/>
      <c r="D2545" s="12"/>
      <c r="E2545" s="12"/>
      <c r="F2545" s="82"/>
      <c r="G2545" s="36"/>
      <c r="H2545" s="33"/>
      <c r="I2545" s="12"/>
      <c r="J2545" s="67"/>
      <c r="K2545" s="43" t="str">
        <f>IFERROR(VLOOKUP(D2545,PG!$D$7:$N$1006,11,FALSE),"")</f>
        <v/>
      </c>
      <c r="L2545" s="42">
        <f t="shared" si="80"/>
        <v>0</v>
      </c>
    </row>
    <row r="2546" spans="2:12" ht="35.1" customHeight="1" thickTop="1" thickBot="1">
      <c r="B2546" s="76" t="str">
        <f t="shared" si="79"/>
        <v/>
      </c>
      <c r="C2546" s="35"/>
      <c r="D2546" s="12"/>
      <c r="E2546" s="12"/>
      <c r="F2546" s="82"/>
      <c r="G2546" s="36"/>
      <c r="H2546" s="33"/>
      <c r="I2546" s="12"/>
      <c r="J2546" s="67"/>
      <c r="K2546" s="43" t="str">
        <f>IFERROR(VLOOKUP(D2546,PG!$D$7:$N$1006,11,FALSE),"")</f>
        <v/>
      </c>
      <c r="L2546" s="42">
        <f t="shared" si="80"/>
        <v>0</v>
      </c>
    </row>
    <row r="2547" spans="2:12" ht="35.1" customHeight="1" thickTop="1" thickBot="1">
      <c r="B2547" s="76" t="str">
        <f t="shared" si="79"/>
        <v/>
      </c>
      <c r="C2547" s="35"/>
      <c r="D2547" s="12"/>
      <c r="E2547" s="12"/>
      <c r="F2547" s="82"/>
      <c r="G2547" s="36"/>
      <c r="H2547" s="33"/>
      <c r="I2547" s="12"/>
      <c r="J2547" s="67"/>
      <c r="K2547" s="43" t="str">
        <f>IFERROR(VLOOKUP(D2547,PG!$D$7:$N$1006,11,FALSE),"")</f>
        <v/>
      </c>
      <c r="L2547" s="42">
        <f t="shared" si="80"/>
        <v>0</v>
      </c>
    </row>
    <row r="2548" spans="2:12" ht="35.1" customHeight="1" thickTop="1" thickBot="1">
      <c r="B2548" s="76" t="str">
        <f t="shared" si="79"/>
        <v/>
      </c>
      <c r="C2548" s="35"/>
      <c r="D2548" s="12"/>
      <c r="E2548" s="12"/>
      <c r="F2548" s="82"/>
      <c r="G2548" s="36"/>
      <c r="H2548" s="33"/>
      <c r="I2548" s="12"/>
      <c r="J2548" s="67"/>
      <c r="K2548" s="43" t="str">
        <f>IFERROR(VLOOKUP(D2548,PG!$D$7:$N$1006,11,FALSE),"")</f>
        <v/>
      </c>
      <c r="L2548" s="42">
        <f t="shared" si="80"/>
        <v>0</v>
      </c>
    </row>
    <row r="2549" spans="2:12" ht="35.1" customHeight="1" thickTop="1" thickBot="1">
      <c r="B2549" s="76" t="str">
        <f t="shared" si="79"/>
        <v/>
      </c>
      <c r="C2549" s="35"/>
      <c r="D2549" s="12"/>
      <c r="E2549" s="12"/>
      <c r="F2549" s="82"/>
      <c r="G2549" s="36"/>
      <c r="H2549" s="33"/>
      <c r="I2549" s="12"/>
      <c r="J2549" s="67"/>
      <c r="K2549" s="43" t="str">
        <f>IFERROR(VLOOKUP(D2549,PG!$D$7:$N$1006,11,FALSE),"")</f>
        <v/>
      </c>
      <c r="L2549" s="42">
        <f t="shared" si="80"/>
        <v>0</v>
      </c>
    </row>
    <row r="2550" spans="2:12" ht="35.1" customHeight="1" thickTop="1" thickBot="1">
      <c r="B2550" s="76" t="str">
        <f t="shared" si="79"/>
        <v/>
      </c>
      <c r="C2550" s="35"/>
      <c r="D2550" s="12"/>
      <c r="E2550" s="12"/>
      <c r="F2550" s="82"/>
      <c r="G2550" s="36"/>
      <c r="H2550" s="33"/>
      <c r="I2550" s="12"/>
      <c r="J2550" s="67"/>
      <c r="K2550" s="43" t="str">
        <f>IFERROR(VLOOKUP(D2550,PG!$D$7:$N$1006,11,FALSE),"")</f>
        <v/>
      </c>
      <c r="L2550" s="42">
        <f t="shared" si="80"/>
        <v>0</v>
      </c>
    </row>
    <row r="2551" spans="2:12" ht="35.1" customHeight="1" thickTop="1" thickBot="1">
      <c r="B2551" s="76" t="str">
        <f t="shared" si="79"/>
        <v/>
      </c>
      <c r="C2551" s="35"/>
      <c r="D2551" s="12"/>
      <c r="E2551" s="12"/>
      <c r="F2551" s="82"/>
      <c r="G2551" s="36"/>
      <c r="H2551" s="33"/>
      <c r="I2551" s="12"/>
      <c r="J2551" s="67"/>
      <c r="K2551" s="43" t="str">
        <f>IFERROR(VLOOKUP(D2551,PG!$D$7:$N$1006,11,FALSE),"")</f>
        <v/>
      </c>
      <c r="L2551" s="42">
        <f t="shared" si="80"/>
        <v>0</v>
      </c>
    </row>
    <row r="2552" spans="2:12" ht="35.1" customHeight="1" thickTop="1" thickBot="1">
      <c r="B2552" s="76" t="str">
        <f t="shared" si="79"/>
        <v/>
      </c>
      <c r="C2552" s="35"/>
      <c r="D2552" s="12"/>
      <c r="E2552" s="12"/>
      <c r="F2552" s="82"/>
      <c r="G2552" s="36"/>
      <c r="H2552" s="33"/>
      <c r="I2552" s="12"/>
      <c r="J2552" s="67"/>
      <c r="K2552" s="43" t="str">
        <f>IFERROR(VLOOKUP(D2552,PG!$D$7:$N$1006,11,FALSE),"")</f>
        <v/>
      </c>
      <c r="L2552" s="42">
        <f t="shared" si="80"/>
        <v>0</v>
      </c>
    </row>
    <row r="2553" spans="2:12" ht="35.1" customHeight="1" thickTop="1" thickBot="1">
      <c r="B2553" s="76" t="str">
        <f t="shared" si="79"/>
        <v/>
      </c>
      <c r="C2553" s="35"/>
      <c r="D2553" s="12"/>
      <c r="E2553" s="12"/>
      <c r="F2553" s="82"/>
      <c r="G2553" s="36"/>
      <c r="H2553" s="33"/>
      <c r="I2553" s="12"/>
      <c r="J2553" s="67"/>
      <c r="K2553" s="43" t="str">
        <f>IFERROR(VLOOKUP(D2553,PG!$D$7:$N$1006,11,FALSE),"")</f>
        <v/>
      </c>
      <c r="L2553" s="42">
        <f t="shared" si="80"/>
        <v>0</v>
      </c>
    </row>
    <row r="2554" spans="2:12" ht="35.1" customHeight="1" thickTop="1" thickBot="1">
      <c r="B2554" s="76" t="str">
        <f t="shared" si="79"/>
        <v/>
      </c>
      <c r="C2554" s="35"/>
      <c r="D2554" s="12"/>
      <c r="E2554" s="12"/>
      <c r="F2554" s="82"/>
      <c r="G2554" s="36"/>
      <c r="H2554" s="33"/>
      <c r="I2554" s="12"/>
      <c r="J2554" s="67"/>
      <c r="K2554" s="43" t="str">
        <f>IFERROR(VLOOKUP(D2554,PG!$D$7:$N$1006,11,FALSE),"")</f>
        <v/>
      </c>
      <c r="L2554" s="42">
        <f t="shared" si="80"/>
        <v>0</v>
      </c>
    </row>
    <row r="2555" spans="2:12" ht="35.1" customHeight="1" thickTop="1" thickBot="1">
      <c r="B2555" s="76" t="str">
        <f t="shared" si="79"/>
        <v/>
      </c>
      <c r="C2555" s="35"/>
      <c r="D2555" s="12"/>
      <c r="E2555" s="12"/>
      <c r="F2555" s="82"/>
      <c r="G2555" s="36"/>
      <c r="H2555" s="33"/>
      <c r="I2555" s="12"/>
      <c r="J2555" s="67"/>
      <c r="K2555" s="43" t="str">
        <f>IFERROR(VLOOKUP(D2555,PG!$D$7:$N$1006,11,FALSE),"")</f>
        <v/>
      </c>
      <c r="L2555" s="42">
        <f t="shared" si="80"/>
        <v>0</v>
      </c>
    </row>
    <row r="2556" spans="2:12" ht="35.1" customHeight="1" thickTop="1" thickBot="1">
      <c r="B2556" s="76" t="str">
        <f t="shared" si="79"/>
        <v/>
      </c>
      <c r="C2556" s="35"/>
      <c r="D2556" s="12"/>
      <c r="E2556" s="12"/>
      <c r="F2556" s="82"/>
      <c r="G2556" s="36"/>
      <c r="H2556" s="33"/>
      <c r="I2556" s="12"/>
      <c r="J2556" s="67"/>
      <c r="K2556" s="43" t="str">
        <f>IFERROR(VLOOKUP(D2556,PG!$D$7:$N$1006,11,FALSE),"")</f>
        <v/>
      </c>
      <c r="L2556" s="42">
        <f t="shared" si="80"/>
        <v>0</v>
      </c>
    </row>
    <row r="2557" spans="2:12" ht="35.1" customHeight="1" thickTop="1" thickBot="1">
      <c r="B2557" s="76" t="str">
        <f t="shared" si="79"/>
        <v/>
      </c>
      <c r="C2557" s="35"/>
      <c r="D2557" s="12"/>
      <c r="E2557" s="12"/>
      <c r="F2557" s="82"/>
      <c r="G2557" s="36"/>
      <c r="H2557" s="33"/>
      <c r="I2557" s="12"/>
      <c r="J2557" s="67"/>
      <c r="K2557" s="43" t="str">
        <f>IFERROR(VLOOKUP(D2557,PG!$D$7:$N$1006,11,FALSE),"")</f>
        <v/>
      </c>
      <c r="L2557" s="42">
        <f t="shared" si="80"/>
        <v>0</v>
      </c>
    </row>
    <row r="2558" spans="2:12" ht="35.1" customHeight="1" thickTop="1" thickBot="1">
      <c r="B2558" s="76" t="str">
        <f t="shared" si="79"/>
        <v/>
      </c>
      <c r="C2558" s="35"/>
      <c r="D2558" s="12"/>
      <c r="E2558" s="12"/>
      <c r="F2558" s="82"/>
      <c r="G2558" s="36"/>
      <c r="H2558" s="33"/>
      <c r="I2558" s="12"/>
      <c r="J2558" s="67"/>
      <c r="K2558" s="43" t="str">
        <f>IFERROR(VLOOKUP(D2558,PG!$D$7:$N$1006,11,FALSE),"")</f>
        <v/>
      </c>
      <c r="L2558" s="42">
        <f t="shared" si="80"/>
        <v>0</v>
      </c>
    </row>
    <row r="2559" spans="2:12" ht="35.1" customHeight="1" thickTop="1" thickBot="1">
      <c r="B2559" s="76" t="str">
        <f t="shared" si="79"/>
        <v/>
      </c>
      <c r="C2559" s="35"/>
      <c r="D2559" s="12"/>
      <c r="E2559" s="12"/>
      <c r="F2559" s="82"/>
      <c r="G2559" s="36"/>
      <c r="H2559" s="33"/>
      <c r="I2559" s="12"/>
      <c r="J2559" s="67"/>
      <c r="K2559" s="43" t="str">
        <f>IFERROR(VLOOKUP(D2559,PG!$D$7:$N$1006,11,FALSE),"")</f>
        <v/>
      </c>
      <c r="L2559" s="42">
        <f t="shared" si="80"/>
        <v>0</v>
      </c>
    </row>
    <row r="2560" spans="2:12" ht="35.1" customHeight="1" thickTop="1" thickBot="1">
      <c r="B2560" s="76" t="str">
        <f t="shared" si="79"/>
        <v/>
      </c>
      <c r="C2560" s="35"/>
      <c r="D2560" s="12"/>
      <c r="E2560" s="12"/>
      <c r="F2560" s="82"/>
      <c r="G2560" s="36"/>
      <c r="H2560" s="33"/>
      <c r="I2560" s="12"/>
      <c r="J2560" s="67"/>
      <c r="K2560" s="43" t="str">
        <f>IFERROR(VLOOKUP(D2560,PG!$D$7:$N$1006,11,FALSE),"")</f>
        <v/>
      </c>
      <c r="L2560" s="42">
        <f t="shared" si="80"/>
        <v>0</v>
      </c>
    </row>
    <row r="2561" spans="2:12" ht="35.1" customHeight="1" thickTop="1" thickBot="1">
      <c r="B2561" s="76" t="str">
        <f t="shared" si="79"/>
        <v/>
      </c>
      <c r="C2561" s="35"/>
      <c r="D2561" s="12"/>
      <c r="E2561" s="12"/>
      <c r="F2561" s="82"/>
      <c r="G2561" s="36"/>
      <c r="H2561" s="33"/>
      <c r="I2561" s="12"/>
      <c r="J2561" s="67"/>
      <c r="K2561" s="43" t="str">
        <f>IFERROR(VLOOKUP(D2561,PG!$D$7:$N$1006,11,FALSE),"")</f>
        <v/>
      </c>
      <c r="L2561" s="42">
        <f t="shared" si="80"/>
        <v>0</v>
      </c>
    </row>
    <row r="2562" spans="2:12" ht="35.1" customHeight="1" thickTop="1" thickBot="1">
      <c r="B2562" s="76" t="str">
        <f t="shared" si="79"/>
        <v/>
      </c>
      <c r="C2562" s="35"/>
      <c r="D2562" s="12"/>
      <c r="E2562" s="12"/>
      <c r="F2562" s="82"/>
      <c r="G2562" s="36"/>
      <c r="H2562" s="33"/>
      <c r="I2562" s="12"/>
      <c r="J2562" s="67"/>
      <c r="K2562" s="43" t="str">
        <f>IFERROR(VLOOKUP(D2562,PG!$D$7:$N$1006,11,FALSE),"")</f>
        <v/>
      </c>
      <c r="L2562" s="42">
        <f t="shared" si="80"/>
        <v>0</v>
      </c>
    </row>
    <row r="2563" spans="2:12" ht="35.1" customHeight="1" thickTop="1" thickBot="1">
      <c r="B2563" s="76" t="str">
        <f t="shared" si="79"/>
        <v/>
      </c>
      <c r="C2563" s="35"/>
      <c r="D2563" s="12"/>
      <c r="E2563" s="12"/>
      <c r="F2563" s="82"/>
      <c r="G2563" s="36"/>
      <c r="H2563" s="33"/>
      <c r="I2563" s="12"/>
      <c r="J2563" s="67"/>
      <c r="K2563" s="43" t="str">
        <f>IFERROR(VLOOKUP(D2563,PG!$D$7:$N$1006,11,FALSE),"")</f>
        <v/>
      </c>
      <c r="L2563" s="42">
        <f t="shared" si="80"/>
        <v>0</v>
      </c>
    </row>
    <row r="2564" spans="2:12" ht="35.1" customHeight="1" thickTop="1" thickBot="1">
      <c r="B2564" s="76" t="str">
        <f t="shared" si="79"/>
        <v/>
      </c>
      <c r="C2564" s="35"/>
      <c r="D2564" s="12"/>
      <c r="E2564" s="12"/>
      <c r="F2564" s="82"/>
      <c r="G2564" s="36"/>
      <c r="H2564" s="33"/>
      <c r="I2564" s="12"/>
      <c r="J2564" s="67"/>
      <c r="K2564" s="43" t="str">
        <f>IFERROR(VLOOKUP(D2564,PG!$D$7:$N$1006,11,FALSE),"")</f>
        <v/>
      </c>
      <c r="L2564" s="42">
        <f t="shared" si="80"/>
        <v>0</v>
      </c>
    </row>
    <row r="2565" spans="2:12" ht="35.1" customHeight="1" thickTop="1" thickBot="1">
      <c r="B2565" s="76" t="str">
        <f t="shared" si="79"/>
        <v/>
      </c>
      <c r="C2565" s="35"/>
      <c r="D2565" s="12"/>
      <c r="E2565" s="12"/>
      <c r="F2565" s="82"/>
      <c r="G2565" s="36"/>
      <c r="H2565" s="33"/>
      <c r="I2565" s="12"/>
      <c r="J2565" s="67"/>
      <c r="K2565" s="43" t="str">
        <f>IFERROR(VLOOKUP(D2565,PG!$D$7:$N$1006,11,FALSE),"")</f>
        <v/>
      </c>
      <c r="L2565" s="42">
        <f t="shared" si="80"/>
        <v>0</v>
      </c>
    </row>
    <row r="2566" spans="2:12" ht="35.1" customHeight="1" thickTop="1" thickBot="1">
      <c r="B2566" s="76" t="str">
        <f t="shared" si="79"/>
        <v/>
      </c>
      <c r="C2566" s="35"/>
      <c r="D2566" s="12"/>
      <c r="E2566" s="12"/>
      <c r="F2566" s="82"/>
      <c r="G2566" s="36"/>
      <c r="H2566" s="33"/>
      <c r="I2566" s="12"/>
      <c r="J2566" s="67"/>
      <c r="K2566" s="43" t="str">
        <f>IFERROR(VLOOKUP(D2566,PG!$D$7:$N$1006,11,FALSE),"")</f>
        <v/>
      </c>
      <c r="L2566" s="42">
        <f t="shared" si="80"/>
        <v>0</v>
      </c>
    </row>
    <row r="2567" spans="2:12" ht="35.1" customHeight="1" thickTop="1" thickBot="1">
      <c r="B2567" s="76" t="str">
        <f t="shared" si="79"/>
        <v/>
      </c>
      <c r="C2567" s="35"/>
      <c r="D2567" s="12"/>
      <c r="E2567" s="12"/>
      <c r="F2567" s="82"/>
      <c r="G2567" s="36"/>
      <c r="H2567" s="33"/>
      <c r="I2567" s="12"/>
      <c r="J2567" s="67"/>
      <c r="K2567" s="43" t="str">
        <f>IFERROR(VLOOKUP(D2567,PG!$D$7:$N$1006,11,FALSE),"")</f>
        <v/>
      </c>
      <c r="L2567" s="42">
        <f t="shared" si="80"/>
        <v>0</v>
      </c>
    </row>
    <row r="2568" spans="2:12" ht="35.1" customHeight="1" thickTop="1" thickBot="1">
      <c r="B2568" s="76" t="str">
        <f t="shared" ref="B2568:B2631" si="81">IF(C2568="","",MONTH(C2568))</f>
        <v/>
      </c>
      <c r="C2568" s="35"/>
      <c r="D2568" s="12"/>
      <c r="E2568" s="12"/>
      <c r="F2568" s="82"/>
      <c r="G2568" s="36"/>
      <c r="H2568" s="33"/>
      <c r="I2568" s="12"/>
      <c r="J2568" s="67"/>
      <c r="K2568" s="43" t="str">
        <f>IFERROR(VLOOKUP(D2568,PG!$D$7:$N$1006,11,FALSE),"")</f>
        <v/>
      </c>
      <c r="L2568" s="42">
        <f t="shared" si="80"/>
        <v>0</v>
      </c>
    </row>
    <row r="2569" spans="2:12" ht="35.1" customHeight="1" thickTop="1" thickBot="1">
      <c r="B2569" s="76" t="str">
        <f t="shared" si="81"/>
        <v/>
      </c>
      <c r="C2569" s="35"/>
      <c r="D2569" s="12"/>
      <c r="E2569" s="12"/>
      <c r="F2569" s="82"/>
      <c r="G2569" s="36"/>
      <c r="H2569" s="33"/>
      <c r="I2569" s="12"/>
      <c r="J2569" s="67"/>
      <c r="K2569" s="43" t="str">
        <f>IFERROR(VLOOKUP(D2569,PG!$D$7:$N$1006,11,FALSE),"")</f>
        <v/>
      </c>
      <c r="L2569" s="42">
        <f t="shared" si="80"/>
        <v>0</v>
      </c>
    </row>
    <row r="2570" spans="2:12" ht="35.1" customHeight="1" thickTop="1" thickBot="1">
      <c r="B2570" s="76" t="str">
        <f t="shared" si="81"/>
        <v/>
      </c>
      <c r="C2570" s="35"/>
      <c r="D2570" s="12"/>
      <c r="E2570" s="12"/>
      <c r="F2570" s="82"/>
      <c r="G2570" s="36"/>
      <c r="H2570" s="33"/>
      <c r="I2570" s="12"/>
      <c r="J2570" s="67"/>
      <c r="K2570" s="43" t="str">
        <f>IFERROR(VLOOKUP(D2570,PG!$D$7:$N$1006,11,FALSE),"")</f>
        <v/>
      </c>
      <c r="L2570" s="42">
        <f t="shared" si="80"/>
        <v>0</v>
      </c>
    </row>
    <row r="2571" spans="2:12" ht="35.1" customHeight="1" thickTop="1" thickBot="1">
      <c r="B2571" s="76" t="str">
        <f t="shared" si="81"/>
        <v/>
      </c>
      <c r="C2571" s="35"/>
      <c r="D2571" s="12"/>
      <c r="E2571" s="12"/>
      <c r="F2571" s="82"/>
      <c r="G2571" s="36"/>
      <c r="H2571" s="33"/>
      <c r="I2571" s="12"/>
      <c r="J2571" s="67"/>
      <c r="K2571" s="43" t="str">
        <f>IFERROR(VLOOKUP(D2571,PG!$D$7:$N$1006,11,FALSE),"")</f>
        <v/>
      </c>
      <c r="L2571" s="42">
        <f t="shared" si="80"/>
        <v>0</v>
      </c>
    </row>
    <row r="2572" spans="2:12" ht="35.1" customHeight="1" thickTop="1" thickBot="1">
      <c r="B2572" s="76" t="str">
        <f t="shared" si="81"/>
        <v/>
      </c>
      <c r="C2572" s="35"/>
      <c r="D2572" s="12"/>
      <c r="E2572" s="12"/>
      <c r="F2572" s="82"/>
      <c r="G2572" s="36"/>
      <c r="H2572" s="33"/>
      <c r="I2572" s="12"/>
      <c r="J2572" s="67"/>
      <c r="K2572" s="43" t="str">
        <f>IFERROR(VLOOKUP(D2572,PG!$D$7:$N$1006,11,FALSE),"")</f>
        <v/>
      </c>
      <c r="L2572" s="42">
        <f t="shared" si="80"/>
        <v>0</v>
      </c>
    </row>
    <row r="2573" spans="2:12" ht="35.1" customHeight="1" thickTop="1" thickBot="1">
      <c r="B2573" s="76" t="str">
        <f t="shared" si="81"/>
        <v/>
      </c>
      <c r="C2573" s="35"/>
      <c r="D2573" s="12"/>
      <c r="E2573" s="12"/>
      <c r="F2573" s="82"/>
      <c r="G2573" s="36"/>
      <c r="H2573" s="33"/>
      <c r="I2573" s="12"/>
      <c r="J2573" s="67"/>
      <c r="K2573" s="43" t="str">
        <f>IFERROR(VLOOKUP(D2573,PG!$D$7:$N$1006,11,FALSE),"")</f>
        <v/>
      </c>
      <c r="L2573" s="42">
        <f t="shared" si="80"/>
        <v>0</v>
      </c>
    </row>
    <row r="2574" spans="2:12" ht="35.1" customHeight="1" thickTop="1" thickBot="1">
      <c r="B2574" s="76" t="str">
        <f t="shared" si="81"/>
        <v/>
      </c>
      <c r="C2574" s="35"/>
      <c r="D2574" s="12"/>
      <c r="E2574" s="12"/>
      <c r="F2574" s="82"/>
      <c r="G2574" s="36"/>
      <c r="H2574" s="33"/>
      <c r="I2574" s="12"/>
      <c r="J2574" s="67"/>
      <c r="K2574" s="43" t="str">
        <f>IFERROR(VLOOKUP(D2574,PG!$D$7:$N$1006,11,FALSE),"")</f>
        <v/>
      </c>
      <c r="L2574" s="42">
        <f t="shared" si="80"/>
        <v>0</v>
      </c>
    </row>
    <row r="2575" spans="2:12" ht="35.1" customHeight="1" thickTop="1" thickBot="1">
      <c r="B2575" s="76" t="str">
        <f t="shared" si="81"/>
        <v/>
      </c>
      <c r="C2575" s="35"/>
      <c r="D2575" s="12"/>
      <c r="E2575" s="12"/>
      <c r="F2575" s="82"/>
      <c r="G2575" s="36"/>
      <c r="H2575" s="33"/>
      <c r="I2575" s="12"/>
      <c r="J2575" s="67"/>
      <c r="K2575" s="43" t="str">
        <f>IFERROR(VLOOKUP(D2575,PG!$D$7:$N$1006,11,FALSE),"")</f>
        <v/>
      </c>
      <c r="L2575" s="42">
        <f t="shared" si="80"/>
        <v>0</v>
      </c>
    </row>
    <row r="2576" spans="2:12" ht="35.1" customHeight="1" thickTop="1" thickBot="1">
      <c r="B2576" s="76" t="str">
        <f t="shared" si="81"/>
        <v/>
      </c>
      <c r="C2576" s="35"/>
      <c r="D2576" s="12"/>
      <c r="E2576" s="12"/>
      <c r="F2576" s="82"/>
      <c r="G2576" s="36"/>
      <c r="H2576" s="33"/>
      <c r="I2576" s="12"/>
      <c r="J2576" s="67"/>
      <c r="K2576" s="43" t="str">
        <f>IFERROR(VLOOKUP(D2576,PG!$D$7:$N$1006,11,FALSE),"")</f>
        <v/>
      </c>
      <c r="L2576" s="42">
        <f t="shared" si="80"/>
        <v>0</v>
      </c>
    </row>
    <row r="2577" spans="2:12" ht="35.1" customHeight="1" thickTop="1" thickBot="1">
      <c r="B2577" s="76" t="str">
        <f t="shared" si="81"/>
        <v/>
      </c>
      <c r="C2577" s="35"/>
      <c r="D2577" s="12"/>
      <c r="E2577" s="12"/>
      <c r="F2577" s="82"/>
      <c r="G2577" s="36"/>
      <c r="H2577" s="33"/>
      <c r="I2577" s="12"/>
      <c r="J2577" s="67"/>
      <c r="K2577" s="43" t="str">
        <f>IFERROR(VLOOKUP(D2577,PG!$D$7:$N$1006,11,FALSE),"")</f>
        <v/>
      </c>
      <c r="L2577" s="42">
        <f t="shared" si="80"/>
        <v>0</v>
      </c>
    </row>
    <row r="2578" spans="2:12" ht="35.1" customHeight="1" thickTop="1" thickBot="1">
      <c r="B2578" s="76" t="str">
        <f t="shared" si="81"/>
        <v/>
      </c>
      <c r="C2578" s="35"/>
      <c r="D2578" s="12"/>
      <c r="E2578" s="12"/>
      <c r="F2578" s="82"/>
      <c r="G2578" s="36"/>
      <c r="H2578" s="33"/>
      <c r="I2578" s="12"/>
      <c r="J2578" s="67"/>
      <c r="K2578" s="43" t="str">
        <f>IFERROR(VLOOKUP(D2578,PG!$D$7:$N$1006,11,FALSE),"")</f>
        <v/>
      </c>
      <c r="L2578" s="42">
        <f t="shared" ref="L2578:L2641" si="82">IFERROR(G2578*H2578,0)</f>
        <v>0</v>
      </c>
    </row>
    <row r="2579" spans="2:12" ht="35.1" customHeight="1" thickTop="1" thickBot="1">
      <c r="B2579" s="76" t="str">
        <f t="shared" si="81"/>
        <v/>
      </c>
      <c r="C2579" s="35"/>
      <c r="D2579" s="12"/>
      <c r="E2579" s="12"/>
      <c r="F2579" s="82"/>
      <c r="G2579" s="36"/>
      <c r="H2579" s="33"/>
      <c r="I2579" s="12"/>
      <c r="J2579" s="67"/>
      <c r="K2579" s="43" t="str">
        <f>IFERROR(VLOOKUP(D2579,PG!$D$7:$N$1006,11,FALSE),"")</f>
        <v/>
      </c>
      <c r="L2579" s="42">
        <f t="shared" si="82"/>
        <v>0</v>
      </c>
    </row>
    <row r="2580" spans="2:12" ht="35.1" customHeight="1" thickTop="1" thickBot="1">
      <c r="B2580" s="76" t="str">
        <f t="shared" si="81"/>
        <v/>
      </c>
      <c r="C2580" s="35"/>
      <c r="D2580" s="12"/>
      <c r="E2580" s="12"/>
      <c r="F2580" s="82"/>
      <c r="G2580" s="36"/>
      <c r="H2580" s="33"/>
      <c r="I2580" s="12"/>
      <c r="J2580" s="67"/>
      <c r="K2580" s="43" t="str">
        <f>IFERROR(VLOOKUP(D2580,PG!$D$7:$N$1006,11,FALSE),"")</f>
        <v/>
      </c>
      <c r="L2580" s="42">
        <f t="shared" si="82"/>
        <v>0</v>
      </c>
    </row>
    <row r="2581" spans="2:12" ht="35.1" customHeight="1" thickTop="1" thickBot="1">
      <c r="B2581" s="76" t="str">
        <f t="shared" si="81"/>
        <v/>
      </c>
      <c r="C2581" s="35"/>
      <c r="D2581" s="12"/>
      <c r="E2581" s="12"/>
      <c r="F2581" s="82"/>
      <c r="G2581" s="36"/>
      <c r="H2581" s="33"/>
      <c r="I2581" s="12"/>
      <c r="J2581" s="67"/>
      <c r="K2581" s="43" t="str">
        <f>IFERROR(VLOOKUP(D2581,PG!$D$7:$N$1006,11,FALSE),"")</f>
        <v/>
      </c>
      <c r="L2581" s="42">
        <f t="shared" si="82"/>
        <v>0</v>
      </c>
    </row>
    <row r="2582" spans="2:12" ht="35.1" customHeight="1" thickTop="1" thickBot="1">
      <c r="B2582" s="76" t="str">
        <f t="shared" si="81"/>
        <v/>
      </c>
      <c r="C2582" s="35"/>
      <c r="D2582" s="12"/>
      <c r="E2582" s="12"/>
      <c r="F2582" s="82"/>
      <c r="G2582" s="36"/>
      <c r="H2582" s="33"/>
      <c r="I2582" s="12"/>
      <c r="J2582" s="67"/>
      <c r="K2582" s="43" t="str">
        <f>IFERROR(VLOOKUP(D2582,PG!$D$7:$N$1006,11,FALSE),"")</f>
        <v/>
      </c>
      <c r="L2582" s="42">
        <f t="shared" si="82"/>
        <v>0</v>
      </c>
    </row>
    <row r="2583" spans="2:12" ht="35.1" customHeight="1" thickTop="1" thickBot="1">
      <c r="B2583" s="76" t="str">
        <f t="shared" si="81"/>
        <v/>
      </c>
      <c r="C2583" s="35"/>
      <c r="D2583" s="12"/>
      <c r="E2583" s="12"/>
      <c r="F2583" s="82"/>
      <c r="G2583" s="36"/>
      <c r="H2583" s="33"/>
      <c r="I2583" s="12"/>
      <c r="J2583" s="67"/>
      <c r="K2583" s="43" t="str">
        <f>IFERROR(VLOOKUP(D2583,PG!$D$7:$N$1006,11,FALSE),"")</f>
        <v/>
      </c>
      <c r="L2583" s="42">
        <f t="shared" si="82"/>
        <v>0</v>
      </c>
    </row>
    <row r="2584" spans="2:12" ht="35.1" customHeight="1" thickTop="1" thickBot="1">
      <c r="B2584" s="76" t="str">
        <f t="shared" si="81"/>
        <v/>
      </c>
      <c r="C2584" s="35"/>
      <c r="D2584" s="12"/>
      <c r="E2584" s="12"/>
      <c r="F2584" s="82"/>
      <c r="G2584" s="36"/>
      <c r="H2584" s="33"/>
      <c r="I2584" s="12"/>
      <c r="J2584" s="67"/>
      <c r="K2584" s="43" t="str">
        <f>IFERROR(VLOOKUP(D2584,PG!$D$7:$N$1006,11,FALSE),"")</f>
        <v/>
      </c>
      <c r="L2584" s="42">
        <f t="shared" si="82"/>
        <v>0</v>
      </c>
    </row>
    <row r="2585" spans="2:12" ht="35.1" customHeight="1" thickTop="1" thickBot="1">
      <c r="B2585" s="76" t="str">
        <f t="shared" si="81"/>
        <v/>
      </c>
      <c r="C2585" s="35"/>
      <c r="D2585" s="12"/>
      <c r="E2585" s="12"/>
      <c r="F2585" s="82"/>
      <c r="G2585" s="36"/>
      <c r="H2585" s="33"/>
      <c r="I2585" s="12"/>
      <c r="J2585" s="67"/>
      <c r="K2585" s="43" t="str">
        <f>IFERROR(VLOOKUP(D2585,PG!$D$7:$N$1006,11,FALSE),"")</f>
        <v/>
      </c>
      <c r="L2585" s="42">
        <f t="shared" si="82"/>
        <v>0</v>
      </c>
    </row>
    <row r="2586" spans="2:12" ht="35.1" customHeight="1" thickTop="1" thickBot="1">
      <c r="B2586" s="76" t="str">
        <f t="shared" si="81"/>
        <v/>
      </c>
      <c r="C2586" s="35"/>
      <c r="D2586" s="12"/>
      <c r="E2586" s="12"/>
      <c r="F2586" s="82"/>
      <c r="G2586" s="36"/>
      <c r="H2586" s="33"/>
      <c r="I2586" s="12"/>
      <c r="J2586" s="67"/>
      <c r="K2586" s="43" t="str">
        <f>IFERROR(VLOOKUP(D2586,PG!$D$7:$N$1006,11,FALSE),"")</f>
        <v/>
      </c>
      <c r="L2586" s="42">
        <f t="shared" si="82"/>
        <v>0</v>
      </c>
    </row>
    <row r="2587" spans="2:12" ht="35.1" customHeight="1" thickTop="1" thickBot="1">
      <c r="B2587" s="76" t="str">
        <f t="shared" si="81"/>
        <v/>
      </c>
      <c r="C2587" s="35"/>
      <c r="D2587" s="12"/>
      <c r="E2587" s="12"/>
      <c r="F2587" s="82"/>
      <c r="G2587" s="36"/>
      <c r="H2587" s="33"/>
      <c r="I2587" s="12"/>
      <c r="J2587" s="67"/>
      <c r="K2587" s="43" t="str">
        <f>IFERROR(VLOOKUP(D2587,PG!$D$7:$N$1006,11,FALSE),"")</f>
        <v/>
      </c>
      <c r="L2587" s="42">
        <f t="shared" si="82"/>
        <v>0</v>
      </c>
    </row>
    <row r="2588" spans="2:12" ht="35.1" customHeight="1" thickTop="1" thickBot="1">
      <c r="B2588" s="76" t="str">
        <f t="shared" si="81"/>
        <v/>
      </c>
      <c r="C2588" s="35"/>
      <c r="D2588" s="12"/>
      <c r="E2588" s="12"/>
      <c r="F2588" s="82"/>
      <c r="G2588" s="36"/>
      <c r="H2588" s="33"/>
      <c r="I2588" s="12"/>
      <c r="J2588" s="67"/>
      <c r="K2588" s="43" t="str">
        <f>IFERROR(VLOOKUP(D2588,PG!$D$7:$N$1006,11,FALSE),"")</f>
        <v/>
      </c>
      <c r="L2588" s="42">
        <f t="shared" si="82"/>
        <v>0</v>
      </c>
    </row>
    <row r="2589" spans="2:12" ht="35.1" customHeight="1" thickTop="1" thickBot="1">
      <c r="B2589" s="76" t="str">
        <f t="shared" si="81"/>
        <v/>
      </c>
      <c r="C2589" s="35"/>
      <c r="D2589" s="12"/>
      <c r="E2589" s="12"/>
      <c r="F2589" s="82"/>
      <c r="G2589" s="36"/>
      <c r="H2589" s="33"/>
      <c r="I2589" s="12"/>
      <c r="J2589" s="67"/>
      <c r="K2589" s="43" t="str">
        <f>IFERROR(VLOOKUP(D2589,PG!$D$7:$N$1006,11,FALSE),"")</f>
        <v/>
      </c>
      <c r="L2589" s="42">
        <f t="shared" si="82"/>
        <v>0</v>
      </c>
    </row>
    <row r="2590" spans="2:12" ht="35.1" customHeight="1" thickTop="1" thickBot="1">
      <c r="B2590" s="76" t="str">
        <f t="shared" si="81"/>
        <v/>
      </c>
      <c r="C2590" s="35"/>
      <c r="D2590" s="12"/>
      <c r="E2590" s="12"/>
      <c r="F2590" s="82"/>
      <c r="G2590" s="36"/>
      <c r="H2590" s="33"/>
      <c r="I2590" s="12"/>
      <c r="J2590" s="67"/>
      <c r="K2590" s="43" t="str">
        <f>IFERROR(VLOOKUP(D2590,PG!$D$7:$N$1006,11,FALSE),"")</f>
        <v/>
      </c>
      <c r="L2590" s="42">
        <f t="shared" si="82"/>
        <v>0</v>
      </c>
    </row>
    <row r="2591" spans="2:12" ht="35.1" customHeight="1" thickTop="1" thickBot="1">
      <c r="B2591" s="76" t="str">
        <f t="shared" si="81"/>
        <v/>
      </c>
      <c r="C2591" s="35"/>
      <c r="D2591" s="12"/>
      <c r="E2591" s="12"/>
      <c r="F2591" s="82"/>
      <c r="G2591" s="36"/>
      <c r="H2591" s="33"/>
      <c r="I2591" s="12"/>
      <c r="J2591" s="67"/>
      <c r="K2591" s="43" t="str">
        <f>IFERROR(VLOOKUP(D2591,PG!$D$7:$N$1006,11,FALSE),"")</f>
        <v/>
      </c>
      <c r="L2591" s="42">
        <f t="shared" si="82"/>
        <v>0</v>
      </c>
    </row>
    <row r="2592" spans="2:12" ht="35.1" customHeight="1" thickTop="1" thickBot="1">
      <c r="B2592" s="76" t="str">
        <f t="shared" si="81"/>
        <v/>
      </c>
      <c r="C2592" s="35"/>
      <c r="D2592" s="12"/>
      <c r="E2592" s="12"/>
      <c r="F2592" s="82"/>
      <c r="G2592" s="36"/>
      <c r="H2592" s="33"/>
      <c r="I2592" s="12"/>
      <c r="J2592" s="67"/>
      <c r="K2592" s="43" t="str">
        <f>IFERROR(VLOOKUP(D2592,PG!$D$7:$N$1006,11,FALSE),"")</f>
        <v/>
      </c>
      <c r="L2592" s="42">
        <f t="shared" si="82"/>
        <v>0</v>
      </c>
    </row>
    <row r="2593" spans="2:12" ht="35.1" customHeight="1" thickTop="1" thickBot="1">
      <c r="B2593" s="76" t="str">
        <f t="shared" si="81"/>
        <v/>
      </c>
      <c r="C2593" s="35"/>
      <c r="D2593" s="12"/>
      <c r="E2593" s="12"/>
      <c r="F2593" s="82"/>
      <c r="G2593" s="36"/>
      <c r="H2593" s="33"/>
      <c r="I2593" s="12"/>
      <c r="J2593" s="67"/>
      <c r="K2593" s="43" t="str">
        <f>IFERROR(VLOOKUP(D2593,PG!$D$7:$N$1006,11,FALSE),"")</f>
        <v/>
      </c>
      <c r="L2593" s="42">
        <f t="shared" si="82"/>
        <v>0</v>
      </c>
    </row>
    <row r="2594" spans="2:12" ht="35.1" customHeight="1" thickTop="1" thickBot="1">
      <c r="B2594" s="76" t="str">
        <f t="shared" si="81"/>
        <v/>
      </c>
      <c r="C2594" s="35"/>
      <c r="D2594" s="12"/>
      <c r="E2594" s="12"/>
      <c r="F2594" s="82"/>
      <c r="G2594" s="36"/>
      <c r="H2594" s="33"/>
      <c r="I2594" s="12"/>
      <c r="J2594" s="67"/>
      <c r="K2594" s="43" t="str">
        <f>IFERROR(VLOOKUP(D2594,PG!$D$7:$N$1006,11,FALSE),"")</f>
        <v/>
      </c>
      <c r="L2594" s="42">
        <f t="shared" si="82"/>
        <v>0</v>
      </c>
    </row>
    <row r="2595" spans="2:12" ht="35.1" customHeight="1" thickTop="1" thickBot="1">
      <c r="B2595" s="76" t="str">
        <f t="shared" si="81"/>
        <v/>
      </c>
      <c r="C2595" s="35"/>
      <c r="D2595" s="12"/>
      <c r="E2595" s="12"/>
      <c r="F2595" s="82"/>
      <c r="G2595" s="36"/>
      <c r="H2595" s="33"/>
      <c r="I2595" s="12"/>
      <c r="J2595" s="67"/>
      <c r="K2595" s="43" t="str">
        <f>IFERROR(VLOOKUP(D2595,PG!$D$7:$N$1006,11,FALSE),"")</f>
        <v/>
      </c>
      <c r="L2595" s="42">
        <f t="shared" si="82"/>
        <v>0</v>
      </c>
    </row>
    <row r="2596" spans="2:12" ht="35.1" customHeight="1" thickTop="1" thickBot="1">
      <c r="B2596" s="76" t="str">
        <f t="shared" si="81"/>
        <v/>
      </c>
      <c r="C2596" s="35"/>
      <c r="D2596" s="12"/>
      <c r="E2596" s="12"/>
      <c r="F2596" s="82"/>
      <c r="G2596" s="36"/>
      <c r="H2596" s="33"/>
      <c r="I2596" s="12"/>
      <c r="J2596" s="67"/>
      <c r="K2596" s="43" t="str">
        <f>IFERROR(VLOOKUP(D2596,PG!$D$7:$N$1006,11,FALSE),"")</f>
        <v/>
      </c>
      <c r="L2596" s="42">
        <f t="shared" si="82"/>
        <v>0</v>
      </c>
    </row>
    <row r="2597" spans="2:12" ht="35.1" customHeight="1" thickTop="1" thickBot="1">
      <c r="B2597" s="76" t="str">
        <f t="shared" si="81"/>
        <v/>
      </c>
      <c r="C2597" s="35"/>
      <c r="D2597" s="12"/>
      <c r="E2597" s="12"/>
      <c r="F2597" s="82"/>
      <c r="G2597" s="36"/>
      <c r="H2597" s="33"/>
      <c r="I2597" s="12"/>
      <c r="J2597" s="67"/>
      <c r="K2597" s="43" t="str">
        <f>IFERROR(VLOOKUP(D2597,PG!$D$7:$N$1006,11,FALSE),"")</f>
        <v/>
      </c>
      <c r="L2597" s="42">
        <f t="shared" si="82"/>
        <v>0</v>
      </c>
    </row>
    <row r="2598" spans="2:12" ht="35.1" customHeight="1" thickTop="1" thickBot="1">
      <c r="B2598" s="76" t="str">
        <f t="shared" si="81"/>
        <v/>
      </c>
      <c r="C2598" s="35"/>
      <c r="D2598" s="12"/>
      <c r="E2598" s="12"/>
      <c r="F2598" s="82"/>
      <c r="G2598" s="36"/>
      <c r="H2598" s="33"/>
      <c r="I2598" s="12"/>
      <c r="J2598" s="67"/>
      <c r="K2598" s="43" t="str">
        <f>IFERROR(VLOOKUP(D2598,PG!$D$7:$N$1006,11,FALSE),"")</f>
        <v/>
      </c>
      <c r="L2598" s="42">
        <f t="shared" si="82"/>
        <v>0</v>
      </c>
    </row>
    <row r="2599" spans="2:12" ht="35.1" customHeight="1" thickTop="1" thickBot="1">
      <c r="B2599" s="76" t="str">
        <f t="shared" si="81"/>
        <v/>
      </c>
      <c r="C2599" s="35"/>
      <c r="D2599" s="12"/>
      <c r="E2599" s="12"/>
      <c r="F2599" s="82"/>
      <c r="G2599" s="36"/>
      <c r="H2599" s="33"/>
      <c r="I2599" s="12"/>
      <c r="J2599" s="67"/>
      <c r="K2599" s="43" t="str">
        <f>IFERROR(VLOOKUP(D2599,PG!$D$7:$N$1006,11,FALSE),"")</f>
        <v/>
      </c>
      <c r="L2599" s="42">
        <f t="shared" si="82"/>
        <v>0</v>
      </c>
    </row>
    <row r="2600" spans="2:12" ht="35.1" customHeight="1" thickTop="1" thickBot="1">
      <c r="B2600" s="76" t="str">
        <f t="shared" si="81"/>
        <v/>
      </c>
      <c r="C2600" s="35"/>
      <c r="D2600" s="12"/>
      <c r="E2600" s="12"/>
      <c r="F2600" s="82"/>
      <c r="G2600" s="36"/>
      <c r="H2600" s="33"/>
      <c r="I2600" s="12"/>
      <c r="J2600" s="67"/>
      <c r="K2600" s="43" t="str">
        <f>IFERROR(VLOOKUP(D2600,PG!$D$7:$N$1006,11,FALSE),"")</f>
        <v/>
      </c>
      <c r="L2600" s="42">
        <f t="shared" si="82"/>
        <v>0</v>
      </c>
    </row>
    <row r="2601" spans="2:12" ht="35.1" customHeight="1" thickTop="1" thickBot="1">
      <c r="B2601" s="76" t="str">
        <f t="shared" si="81"/>
        <v/>
      </c>
      <c r="C2601" s="35"/>
      <c r="D2601" s="12"/>
      <c r="E2601" s="12"/>
      <c r="F2601" s="82"/>
      <c r="G2601" s="36"/>
      <c r="H2601" s="33"/>
      <c r="I2601" s="12"/>
      <c r="J2601" s="67"/>
      <c r="K2601" s="43" t="str">
        <f>IFERROR(VLOOKUP(D2601,PG!$D$7:$N$1006,11,FALSE),"")</f>
        <v/>
      </c>
      <c r="L2601" s="42">
        <f t="shared" si="82"/>
        <v>0</v>
      </c>
    </row>
    <row r="2602" spans="2:12" ht="35.1" customHeight="1" thickTop="1" thickBot="1">
      <c r="B2602" s="76" t="str">
        <f t="shared" si="81"/>
        <v/>
      </c>
      <c r="C2602" s="35"/>
      <c r="D2602" s="12"/>
      <c r="E2602" s="12"/>
      <c r="F2602" s="82"/>
      <c r="G2602" s="36"/>
      <c r="H2602" s="33"/>
      <c r="I2602" s="12"/>
      <c r="J2602" s="67"/>
      <c r="K2602" s="43" t="str">
        <f>IFERROR(VLOOKUP(D2602,PG!$D$7:$N$1006,11,FALSE),"")</f>
        <v/>
      </c>
      <c r="L2602" s="42">
        <f t="shared" si="82"/>
        <v>0</v>
      </c>
    </row>
    <row r="2603" spans="2:12" ht="35.1" customHeight="1" thickTop="1" thickBot="1">
      <c r="B2603" s="76" t="str">
        <f t="shared" si="81"/>
        <v/>
      </c>
      <c r="C2603" s="35"/>
      <c r="D2603" s="12"/>
      <c r="E2603" s="12"/>
      <c r="F2603" s="82"/>
      <c r="G2603" s="36"/>
      <c r="H2603" s="33"/>
      <c r="I2603" s="12"/>
      <c r="J2603" s="67"/>
      <c r="K2603" s="43" t="str">
        <f>IFERROR(VLOOKUP(D2603,PG!$D$7:$N$1006,11,FALSE),"")</f>
        <v/>
      </c>
      <c r="L2603" s="42">
        <f t="shared" si="82"/>
        <v>0</v>
      </c>
    </row>
    <row r="2604" spans="2:12" ht="35.1" customHeight="1" thickTop="1" thickBot="1">
      <c r="B2604" s="76" t="str">
        <f t="shared" si="81"/>
        <v/>
      </c>
      <c r="C2604" s="35"/>
      <c r="D2604" s="12"/>
      <c r="E2604" s="12"/>
      <c r="F2604" s="82"/>
      <c r="G2604" s="36"/>
      <c r="H2604" s="33"/>
      <c r="I2604" s="12"/>
      <c r="J2604" s="67"/>
      <c r="K2604" s="43" t="str">
        <f>IFERROR(VLOOKUP(D2604,PG!$D$7:$N$1006,11,FALSE),"")</f>
        <v/>
      </c>
      <c r="L2604" s="42">
        <f t="shared" si="82"/>
        <v>0</v>
      </c>
    </row>
    <row r="2605" spans="2:12" ht="35.1" customHeight="1" thickTop="1" thickBot="1">
      <c r="B2605" s="76" t="str">
        <f t="shared" si="81"/>
        <v/>
      </c>
      <c r="C2605" s="35"/>
      <c r="D2605" s="12"/>
      <c r="E2605" s="12"/>
      <c r="F2605" s="82"/>
      <c r="G2605" s="36"/>
      <c r="H2605" s="33"/>
      <c r="I2605" s="12"/>
      <c r="J2605" s="67"/>
      <c r="K2605" s="43" t="str">
        <f>IFERROR(VLOOKUP(D2605,PG!$D$7:$N$1006,11,FALSE),"")</f>
        <v/>
      </c>
      <c r="L2605" s="42">
        <f t="shared" si="82"/>
        <v>0</v>
      </c>
    </row>
    <row r="2606" spans="2:12" ht="35.1" customHeight="1" thickTop="1" thickBot="1">
      <c r="B2606" s="76" t="str">
        <f t="shared" si="81"/>
        <v/>
      </c>
      <c r="C2606" s="35"/>
      <c r="D2606" s="12"/>
      <c r="E2606" s="12"/>
      <c r="F2606" s="82"/>
      <c r="G2606" s="36"/>
      <c r="H2606" s="33"/>
      <c r="I2606" s="12"/>
      <c r="J2606" s="67"/>
      <c r="K2606" s="43" t="str">
        <f>IFERROR(VLOOKUP(D2606,PG!$D$7:$N$1006,11,FALSE),"")</f>
        <v/>
      </c>
      <c r="L2606" s="42">
        <f t="shared" si="82"/>
        <v>0</v>
      </c>
    </row>
    <row r="2607" spans="2:12" ht="35.1" customHeight="1" thickTop="1" thickBot="1">
      <c r="B2607" s="76" t="str">
        <f t="shared" si="81"/>
        <v/>
      </c>
      <c r="C2607" s="35"/>
      <c r="D2607" s="12"/>
      <c r="E2607" s="12"/>
      <c r="F2607" s="82"/>
      <c r="G2607" s="36"/>
      <c r="H2607" s="33"/>
      <c r="I2607" s="12"/>
      <c r="J2607" s="67"/>
      <c r="K2607" s="43" t="str">
        <f>IFERROR(VLOOKUP(D2607,PG!$D$7:$N$1006,11,FALSE),"")</f>
        <v/>
      </c>
      <c r="L2607" s="42">
        <f t="shared" si="82"/>
        <v>0</v>
      </c>
    </row>
    <row r="2608" spans="2:12" ht="35.1" customHeight="1" thickTop="1" thickBot="1">
      <c r="B2608" s="76" t="str">
        <f t="shared" si="81"/>
        <v/>
      </c>
      <c r="C2608" s="35"/>
      <c r="D2608" s="12"/>
      <c r="E2608" s="12"/>
      <c r="F2608" s="82"/>
      <c r="G2608" s="36"/>
      <c r="H2608" s="33"/>
      <c r="I2608" s="12"/>
      <c r="J2608" s="67"/>
      <c r="K2608" s="43" t="str">
        <f>IFERROR(VLOOKUP(D2608,PG!$D$7:$N$1006,11,FALSE),"")</f>
        <v/>
      </c>
      <c r="L2608" s="42">
        <f t="shared" si="82"/>
        <v>0</v>
      </c>
    </row>
    <row r="2609" spans="2:12" ht="35.1" customHeight="1" thickTop="1" thickBot="1">
      <c r="B2609" s="76" t="str">
        <f t="shared" si="81"/>
        <v/>
      </c>
      <c r="C2609" s="35"/>
      <c r="D2609" s="12"/>
      <c r="E2609" s="12"/>
      <c r="F2609" s="82"/>
      <c r="G2609" s="36"/>
      <c r="H2609" s="33"/>
      <c r="I2609" s="12"/>
      <c r="J2609" s="67"/>
      <c r="K2609" s="43" t="str">
        <f>IFERROR(VLOOKUP(D2609,PG!$D$7:$N$1006,11,FALSE),"")</f>
        <v/>
      </c>
      <c r="L2609" s="42">
        <f t="shared" si="82"/>
        <v>0</v>
      </c>
    </row>
    <row r="2610" spans="2:12" ht="35.1" customHeight="1" thickTop="1" thickBot="1">
      <c r="B2610" s="76" t="str">
        <f t="shared" si="81"/>
        <v/>
      </c>
      <c r="C2610" s="35"/>
      <c r="D2610" s="12"/>
      <c r="E2610" s="12"/>
      <c r="F2610" s="82"/>
      <c r="G2610" s="36"/>
      <c r="H2610" s="33"/>
      <c r="I2610" s="12"/>
      <c r="J2610" s="67"/>
      <c r="K2610" s="43" t="str">
        <f>IFERROR(VLOOKUP(D2610,PG!$D$7:$N$1006,11,FALSE),"")</f>
        <v/>
      </c>
      <c r="L2610" s="42">
        <f t="shared" si="82"/>
        <v>0</v>
      </c>
    </row>
    <row r="2611" spans="2:12" ht="35.1" customHeight="1" thickTop="1" thickBot="1">
      <c r="B2611" s="76" t="str">
        <f t="shared" si="81"/>
        <v/>
      </c>
      <c r="C2611" s="35"/>
      <c r="D2611" s="12"/>
      <c r="E2611" s="12"/>
      <c r="F2611" s="82"/>
      <c r="G2611" s="36"/>
      <c r="H2611" s="33"/>
      <c r="I2611" s="12"/>
      <c r="J2611" s="67"/>
      <c r="K2611" s="43" t="str">
        <f>IFERROR(VLOOKUP(D2611,PG!$D$7:$N$1006,11,FALSE),"")</f>
        <v/>
      </c>
      <c r="L2611" s="42">
        <f t="shared" si="82"/>
        <v>0</v>
      </c>
    </row>
    <row r="2612" spans="2:12" ht="35.1" customHeight="1" thickTop="1" thickBot="1">
      <c r="B2612" s="76" t="str">
        <f t="shared" si="81"/>
        <v/>
      </c>
      <c r="C2612" s="35"/>
      <c r="D2612" s="12"/>
      <c r="E2612" s="12"/>
      <c r="F2612" s="82"/>
      <c r="G2612" s="36"/>
      <c r="H2612" s="33"/>
      <c r="I2612" s="12"/>
      <c r="J2612" s="67"/>
      <c r="K2612" s="43" t="str">
        <f>IFERROR(VLOOKUP(D2612,PG!$D$7:$N$1006,11,FALSE),"")</f>
        <v/>
      </c>
      <c r="L2612" s="42">
        <f t="shared" si="82"/>
        <v>0</v>
      </c>
    </row>
    <row r="2613" spans="2:12" ht="35.1" customHeight="1" thickTop="1" thickBot="1">
      <c r="B2613" s="76" t="str">
        <f t="shared" si="81"/>
        <v/>
      </c>
      <c r="C2613" s="35"/>
      <c r="D2613" s="12"/>
      <c r="E2613" s="12"/>
      <c r="F2613" s="82"/>
      <c r="G2613" s="36"/>
      <c r="H2613" s="33"/>
      <c r="I2613" s="12"/>
      <c r="J2613" s="67"/>
      <c r="K2613" s="43" t="str">
        <f>IFERROR(VLOOKUP(D2613,PG!$D$7:$N$1006,11,FALSE),"")</f>
        <v/>
      </c>
      <c r="L2613" s="42">
        <f t="shared" si="82"/>
        <v>0</v>
      </c>
    </row>
    <row r="2614" spans="2:12" ht="35.1" customHeight="1" thickTop="1" thickBot="1">
      <c r="B2614" s="76" t="str">
        <f t="shared" si="81"/>
        <v/>
      </c>
      <c r="C2614" s="35"/>
      <c r="D2614" s="12"/>
      <c r="E2614" s="12"/>
      <c r="F2614" s="82"/>
      <c r="G2614" s="36"/>
      <c r="H2614" s="33"/>
      <c r="I2614" s="12"/>
      <c r="J2614" s="67"/>
      <c r="K2614" s="43" t="str">
        <f>IFERROR(VLOOKUP(D2614,PG!$D$7:$N$1006,11,FALSE),"")</f>
        <v/>
      </c>
      <c r="L2614" s="42">
        <f t="shared" si="82"/>
        <v>0</v>
      </c>
    </row>
    <row r="2615" spans="2:12" ht="35.1" customHeight="1" thickTop="1" thickBot="1">
      <c r="B2615" s="76" t="str">
        <f t="shared" si="81"/>
        <v/>
      </c>
      <c r="C2615" s="35"/>
      <c r="D2615" s="12"/>
      <c r="E2615" s="12"/>
      <c r="F2615" s="82"/>
      <c r="G2615" s="36"/>
      <c r="H2615" s="33"/>
      <c r="I2615" s="12"/>
      <c r="J2615" s="67"/>
      <c r="K2615" s="43" t="str">
        <f>IFERROR(VLOOKUP(D2615,PG!$D$7:$N$1006,11,FALSE),"")</f>
        <v/>
      </c>
      <c r="L2615" s="42">
        <f t="shared" si="82"/>
        <v>0</v>
      </c>
    </row>
    <row r="2616" spans="2:12" ht="35.1" customHeight="1" thickTop="1" thickBot="1">
      <c r="B2616" s="76" t="str">
        <f t="shared" si="81"/>
        <v/>
      </c>
      <c r="C2616" s="35"/>
      <c r="D2616" s="12"/>
      <c r="E2616" s="12"/>
      <c r="F2616" s="82"/>
      <c r="G2616" s="36"/>
      <c r="H2616" s="33"/>
      <c r="I2616" s="12"/>
      <c r="J2616" s="67"/>
      <c r="K2616" s="43" t="str">
        <f>IFERROR(VLOOKUP(D2616,PG!$D$7:$N$1006,11,FALSE),"")</f>
        <v/>
      </c>
      <c r="L2616" s="42">
        <f t="shared" si="82"/>
        <v>0</v>
      </c>
    </row>
    <row r="2617" spans="2:12" ht="35.1" customHeight="1" thickTop="1" thickBot="1">
      <c r="B2617" s="76" t="str">
        <f t="shared" si="81"/>
        <v/>
      </c>
      <c r="C2617" s="35"/>
      <c r="D2617" s="12"/>
      <c r="E2617" s="12"/>
      <c r="F2617" s="82"/>
      <c r="G2617" s="36"/>
      <c r="H2617" s="33"/>
      <c r="I2617" s="12"/>
      <c r="J2617" s="67"/>
      <c r="K2617" s="43" t="str">
        <f>IFERROR(VLOOKUP(D2617,PG!$D$7:$N$1006,11,FALSE),"")</f>
        <v/>
      </c>
      <c r="L2617" s="42">
        <f t="shared" si="82"/>
        <v>0</v>
      </c>
    </row>
    <row r="2618" spans="2:12" ht="35.1" customHeight="1" thickTop="1" thickBot="1">
      <c r="B2618" s="76" t="str">
        <f t="shared" si="81"/>
        <v/>
      </c>
      <c r="C2618" s="35"/>
      <c r="D2618" s="12"/>
      <c r="E2618" s="12"/>
      <c r="F2618" s="82"/>
      <c r="G2618" s="36"/>
      <c r="H2618" s="33"/>
      <c r="I2618" s="12"/>
      <c r="J2618" s="67"/>
      <c r="K2618" s="43" t="str">
        <f>IFERROR(VLOOKUP(D2618,PG!$D$7:$N$1006,11,FALSE),"")</f>
        <v/>
      </c>
      <c r="L2618" s="42">
        <f t="shared" si="82"/>
        <v>0</v>
      </c>
    </row>
    <row r="2619" spans="2:12" ht="35.1" customHeight="1" thickTop="1" thickBot="1">
      <c r="B2619" s="76" t="str">
        <f t="shared" si="81"/>
        <v/>
      </c>
      <c r="C2619" s="35"/>
      <c r="D2619" s="12"/>
      <c r="E2619" s="12"/>
      <c r="F2619" s="82"/>
      <c r="G2619" s="36"/>
      <c r="H2619" s="33"/>
      <c r="I2619" s="12"/>
      <c r="J2619" s="67"/>
      <c r="K2619" s="43" t="str">
        <f>IFERROR(VLOOKUP(D2619,PG!$D$7:$N$1006,11,FALSE),"")</f>
        <v/>
      </c>
      <c r="L2619" s="42">
        <f t="shared" si="82"/>
        <v>0</v>
      </c>
    </row>
    <row r="2620" spans="2:12" ht="35.1" customHeight="1" thickTop="1" thickBot="1">
      <c r="B2620" s="76" t="str">
        <f t="shared" si="81"/>
        <v/>
      </c>
      <c r="C2620" s="35"/>
      <c r="D2620" s="12"/>
      <c r="E2620" s="12"/>
      <c r="F2620" s="82"/>
      <c r="G2620" s="36"/>
      <c r="H2620" s="33"/>
      <c r="I2620" s="12"/>
      <c r="J2620" s="67"/>
      <c r="K2620" s="43" t="str">
        <f>IFERROR(VLOOKUP(D2620,PG!$D$7:$N$1006,11,FALSE),"")</f>
        <v/>
      </c>
      <c r="L2620" s="42">
        <f t="shared" si="82"/>
        <v>0</v>
      </c>
    </row>
    <row r="2621" spans="2:12" ht="35.1" customHeight="1" thickTop="1" thickBot="1">
      <c r="B2621" s="76" t="str">
        <f t="shared" si="81"/>
        <v/>
      </c>
      <c r="C2621" s="35"/>
      <c r="D2621" s="12"/>
      <c r="E2621" s="12"/>
      <c r="F2621" s="82"/>
      <c r="G2621" s="36"/>
      <c r="H2621" s="33"/>
      <c r="I2621" s="12"/>
      <c r="J2621" s="67"/>
      <c r="K2621" s="43" t="str">
        <f>IFERROR(VLOOKUP(D2621,PG!$D$7:$N$1006,11,FALSE),"")</f>
        <v/>
      </c>
      <c r="L2621" s="42">
        <f t="shared" si="82"/>
        <v>0</v>
      </c>
    </row>
    <row r="2622" spans="2:12" ht="35.1" customHeight="1" thickTop="1" thickBot="1">
      <c r="B2622" s="76" t="str">
        <f t="shared" si="81"/>
        <v/>
      </c>
      <c r="C2622" s="35"/>
      <c r="D2622" s="12"/>
      <c r="E2622" s="12"/>
      <c r="F2622" s="82"/>
      <c r="G2622" s="36"/>
      <c r="H2622" s="33"/>
      <c r="I2622" s="12"/>
      <c r="J2622" s="67"/>
      <c r="K2622" s="43" t="str">
        <f>IFERROR(VLOOKUP(D2622,PG!$D$7:$N$1006,11,FALSE),"")</f>
        <v/>
      </c>
      <c r="L2622" s="42">
        <f t="shared" si="82"/>
        <v>0</v>
      </c>
    </row>
    <row r="2623" spans="2:12" ht="35.1" customHeight="1" thickTop="1" thickBot="1">
      <c r="B2623" s="76" t="str">
        <f t="shared" si="81"/>
        <v/>
      </c>
      <c r="C2623" s="35"/>
      <c r="D2623" s="12"/>
      <c r="E2623" s="12"/>
      <c r="F2623" s="82"/>
      <c r="G2623" s="36"/>
      <c r="H2623" s="33"/>
      <c r="I2623" s="12"/>
      <c r="J2623" s="67"/>
      <c r="K2623" s="43" t="str">
        <f>IFERROR(VLOOKUP(D2623,PG!$D$7:$N$1006,11,FALSE),"")</f>
        <v/>
      </c>
      <c r="L2623" s="42">
        <f t="shared" si="82"/>
        <v>0</v>
      </c>
    </row>
    <row r="2624" spans="2:12" ht="35.1" customHeight="1" thickTop="1" thickBot="1">
      <c r="B2624" s="76" t="str">
        <f t="shared" si="81"/>
        <v/>
      </c>
      <c r="C2624" s="35"/>
      <c r="D2624" s="12"/>
      <c r="E2624" s="12"/>
      <c r="F2624" s="82"/>
      <c r="G2624" s="36"/>
      <c r="H2624" s="33"/>
      <c r="I2624" s="12"/>
      <c r="J2624" s="67"/>
      <c r="K2624" s="43" t="str">
        <f>IFERROR(VLOOKUP(D2624,PG!$D$7:$N$1006,11,FALSE),"")</f>
        <v/>
      </c>
      <c r="L2624" s="42">
        <f t="shared" si="82"/>
        <v>0</v>
      </c>
    </row>
    <row r="2625" spans="2:12" ht="35.1" customHeight="1" thickTop="1" thickBot="1">
      <c r="B2625" s="76" t="str">
        <f t="shared" si="81"/>
        <v/>
      </c>
      <c r="C2625" s="35"/>
      <c r="D2625" s="12"/>
      <c r="E2625" s="12"/>
      <c r="F2625" s="82"/>
      <c r="G2625" s="36"/>
      <c r="H2625" s="33"/>
      <c r="I2625" s="12"/>
      <c r="J2625" s="67"/>
      <c r="K2625" s="43" t="str">
        <f>IFERROR(VLOOKUP(D2625,PG!$D$7:$N$1006,11,FALSE),"")</f>
        <v/>
      </c>
      <c r="L2625" s="42">
        <f t="shared" si="82"/>
        <v>0</v>
      </c>
    </row>
    <row r="2626" spans="2:12" ht="35.1" customHeight="1" thickTop="1" thickBot="1">
      <c r="B2626" s="76" t="str">
        <f t="shared" si="81"/>
        <v/>
      </c>
      <c r="C2626" s="35"/>
      <c r="D2626" s="12"/>
      <c r="E2626" s="12"/>
      <c r="F2626" s="82"/>
      <c r="G2626" s="36"/>
      <c r="H2626" s="33"/>
      <c r="I2626" s="12"/>
      <c r="J2626" s="67"/>
      <c r="K2626" s="43" t="str">
        <f>IFERROR(VLOOKUP(D2626,PG!$D$7:$N$1006,11,FALSE),"")</f>
        <v/>
      </c>
      <c r="L2626" s="42">
        <f t="shared" si="82"/>
        <v>0</v>
      </c>
    </row>
    <row r="2627" spans="2:12" ht="35.1" customHeight="1" thickTop="1" thickBot="1">
      <c r="B2627" s="76" t="str">
        <f t="shared" si="81"/>
        <v/>
      </c>
      <c r="C2627" s="35"/>
      <c r="D2627" s="12"/>
      <c r="E2627" s="12"/>
      <c r="F2627" s="82"/>
      <c r="G2627" s="36"/>
      <c r="H2627" s="33"/>
      <c r="I2627" s="12"/>
      <c r="J2627" s="67"/>
      <c r="K2627" s="43" t="str">
        <f>IFERROR(VLOOKUP(D2627,PG!$D$7:$N$1006,11,FALSE),"")</f>
        <v/>
      </c>
      <c r="L2627" s="42">
        <f t="shared" si="82"/>
        <v>0</v>
      </c>
    </row>
    <row r="2628" spans="2:12" ht="35.1" customHeight="1" thickTop="1" thickBot="1">
      <c r="B2628" s="76" t="str">
        <f t="shared" si="81"/>
        <v/>
      </c>
      <c r="C2628" s="35"/>
      <c r="D2628" s="12"/>
      <c r="E2628" s="12"/>
      <c r="F2628" s="82"/>
      <c r="G2628" s="36"/>
      <c r="H2628" s="33"/>
      <c r="I2628" s="12"/>
      <c r="J2628" s="67"/>
      <c r="K2628" s="43" t="str">
        <f>IFERROR(VLOOKUP(D2628,PG!$D$7:$N$1006,11,FALSE),"")</f>
        <v/>
      </c>
      <c r="L2628" s="42">
        <f t="shared" si="82"/>
        <v>0</v>
      </c>
    </row>
    <row r="2629" spans="2:12" ht="35.1" customHeight="1" thickTop="1" thickBot="1">
      <c r="B2629" s="76" t="str">
        <f t="shared" si="81"/>
        <v/>
      </c>
      <c r="C2629" s="35"/>
      <c r="D2629" s="12"/>
      <c r="E2629" s="12"/>
      <c r="F2629" s="82"/>
      <c r="G2629" s="36"/>
      <c r="H2629" s="33"/>
      <c r="I2629" s="12"/>
      <c r="J2629" s="67"/>
      <c r="K2629" s="43" t="str">
        <f>IFERROR(VLOOKUP(D2629,PG!$D$7:$N$1006,11,FALSE),"")</f>
        <v/>
      </c>
      <c r="L2629" s="42">
        <f t="shared" si="82"/>
        <v>0</v>
      </c>
    </row>
    <row r="2630" spans="2:12" ht="35.1" customHeight="1" thickTop="1" thickBot="1">
      <c r="B2630" s="76" t="str">
        <f t="shared" si="81"/>
        <v/>
      </c>
      <c r="C2630" s="35"/>
      <c r="D2630" s="12"/>
      <c r="E2630" s="12"/>
      <c r="F2630" s="82"/>
      <c r="G2630" s="36"/>
      <c r="H2630" s="33"/>
      <c r="I2630" s="12"/>
      <c r="J2630" s="67"/>
      <c r="K2630" s="43" t="str">
        <f>IFERROR(VLOOKUP(D2630,PG!$D$7:$N$1006,11,FALSE),"")</f>
        <v/>
      </c>
      <c r="L2630" s="42">
        <f t="shared" si="82"/>
        <v>0</v>
      </c>
    </row>
    <row r="2631" spans="2:12" ht="35.1" customHeight="1" thickTop="1" thickBot="1">
      <c r="B2631" s="76" t="str">
        <f t="shared" si="81"/>
        <v/>
      </c>
      <c r="C2631" s="35"/>
      <c r="D2631" s="12"/>
      <c r="E2631" s="12"/>
      <c r="F2631" s="82"/>
      <c r="G2631" s="36"/>
      <c r="H2631" s="33"/>
      <c r="I2631" s="12"/>
      <c r="J2631" s="67"/>
      <c r="K2631" s="43" t="str">
        <f>IFERROR(VLOOKUP(D2631,PG!$D$7:$N$1006,11,FALSE),"")</f>
        <v/>
      </c>
      <c r="L2631" s="42">
        <f t="shared" si="82"/>
        <v>0</v>
      </c>
    </row>
    <row r="2632" spans="2:12" ht="35.1" customHeight="1" thickTop="1" thickBot="1">
      <c r="B2632" s="76" t="str">
        <f t="shared" ref="B2632:B2695" si="83">IF(C2632="","",MONTH(C2632))</f>
        <v/>
      </c>
      <c r="C2632" s="35"/>
      <c r="D2632" s="12"/>
      <c r="E2632" s="12"/>
      <c r="F2632" s="82"/>
      <c r="G2632" s="36"/>
      <c r="H2632" s="33"/>
      <c r="I2632" s="12"/>
      <c r="J2632" s="67"/>
      <c r="K2632" s="43" t="str">
        <f>IFERROR(VLOOKUP(D2632,PG!$D$7:$N$1006,11,FALSE),"")</f>
        <v/>
      </c>
      <c r="L2632" s="42">
        <f t="shared" si="82"/>
        <v>0</v>
      </c>
    </row>
    <row r="2633" spans="2:12" ht="35.1" customHeight="1" thickTop="1" thickBot="1">
      <c r="B2633" s="76" t="str">
        <f t="shared" si="83"/>
        <v/>
      </c>
      <c r="C2633" s="35"/>
      <c r="D2633" s="12"/>
      <c r="E2633" s="12"/>
      <c r="F2633" s="82"/>
      <c r="G2633" s="36"/>
      <c r="H2633" s="33"/>
      <c r="I2633" s="12"/>
      <c r="J2633" s="67"/>
      <c r="K2633" s="43" t="str">
        <f>IFERROR(VLOOKUP(D2633,PG!$D$7:$N$1006,11,FALSE),"")</f>
        <v/>
      </c>
      <c r="L2633" s="42">
        <f t="shared" si="82"/>
        <v>0</v>
      </c>
    </row>
    <row r="2634" spans="2:12" ht="35.1" customHeight="1" thickTop="1" thickBot="1">
      <c r="B2634" s="76" t="str">
        <f t="shared" si="83"/>
        <v/>
      </c>
      <c r="C2634" s="35"/>
      <c r="D2634" s="12"/>
      <c r="E2634" s="12"/>
      <c r="F2634" s="82"/>
      <c r="G2634" s="36"/>
      <c r="H2634" s="33"/>
      <c r="I2634" s="12"/>
      <c r="J2634" s="67"/>
      <c r="K2634" s="43" t="str">
        <f>IFERROR(VLOOKUP(D2634,PG!$D$7:$N$1006,11,FALSE),"")</f>
        <v/>
      </c>
      <c r="L2634" s="42">
        <f t="shared" si="82"/>
        <v>0</v>
      </c>
    </row>
    <row r="2635" spans="2:12" ht="35.1" customHeight="1" thickTop="1" thickBot="1">
      <c r="B2635" s="76" t="str">
        <f t="shared" si="83"/>
        <v/>
      </c>
      <c r="C2635" s="35"/>
      <c r="D2635" s="12"/>
      <c r="E2635" s="12"/>
      <c r="F2635" s="82"/>
      <c r="G2635" s="36"/>
      <c r="H2635" s="33"/>
      <c r="I2635" s="12"/>
      <c r="J2635" s="67"/>
      <c r="K2635" s="43" t="str">
        <f>IFERROR(VLOOKUP(D2635,PG!$D$7:$N$1006,11,FALSE),"")</f>
        <v/>
      </c>
      <c r="L2635" s="42">
        <f t="shared" si="82"/>
        <v>0</v>
      </c>
    </row>
    <row r="2636" spans="2:12" ht="35.1" customHeight="1" thickTop="1" thickBot="1">
      <c r="B2636" s="76" t="str">
        <f t="shared" si="83"/>
        <v/>
      </c>
      <c r="C2636" s="35"/>
      <c r="D2636" s="12"/>
      <c r="E2636" s="12"/>
      <c r="F2636" s="82"/>
      <c r="G2636" s="36"/>
      <c r="H2636" s="33"/>
      <c r="I2636" s="12"/>
      <c r="J2636" s="67"/>
      <c r="K2636" s="43" t="str">
        <f>IFERROR(VLOOKUP(D2636,PG!$D$7:$N$1006,11,FALSE),"")</f>
        <v/>
      </c>
      <c r="L2636" s="42">
        <f t="shared" si="82"/>
        <v>0</v>
      </c>
    </row>
    <row r="2637" spans="2:12" ht="35.1" customHeight="1" thickTop="1" thickBot="1">
      <c r="B2637" s="76" t="str">
        <f t="shared" si="83"/>
        <v/>
      </c>
      <c r="C2637" s="35"/>
      <c r="D2637" s="12"/>
      <c r="E2637" s="12"/>
      <c r="F2637" s="82"/>
      <c r="G2637" s="36"/>
      <c r="H2637" s="33"/>
      <c r="I2637" s="12"/>
      <c r="J2637" s="67"/>
      <c r="K2637" s="43" t="str">
        <f>IFERROR(VLOOKUP(D2637,PG!$D$7:$N$1006,11,FALSE),"")</f>
        <v/>
      </c>
      <c r="L2637" s="42">
        <f t="shared" si="82"/>
        <v>0</v>
      </c>
    </row>
    <row r="2638" spans="2:12" ht="35.1" customHeight="1" thickTop="1" thickBot="1">
      <c r="B2638" s="76" t="str">
        <f t="shared" si="83"/>
        <v/>
      </c>
      <c r="C2638" s="35"/>
      <c r="D2638" s="12"/>
      <c r="E2638" s="12"/>
      <c r="F2638" s="82"/>
      <c r="G2638" s="36"/>
      <c r="H2638" s="33"/>
      <c r="I2638" s="12"/>
      <c r="J2638" s="67"/>
      <c r="K2638" s="43" t="str">
        <f>IFERROR(VLOOKUP(D2638,PG!$D$7:$N$1006,11,FALSE),"")</f>
        <v/>
      </c>
      <c r="L2638" s="42">
        <f t="shared" si="82"/>
        <v>0</v>
      </c>
    </row>
    <row r="2639" spans="2:12" ht="35.1" customHeight="1" thickTop="1" thickBot="1">
      <c r="B2639" s="76" t="str">
        <f t="shared" si="83"/>
        <v/>
      </c>
      <c r="C2639" s="35"/>
      <c r="D2639" s="12"/>
      <c r="E2639" s="12"/>
      <c r="F2639" s="82"/>
      <c r="G2639" s="36"/>
      <c r="H2639" s="33"/>
      <c r="I2639" s="12"/>
      <c r="J2639" s="67"/>
      <c r="K2639" s="43" t="str">
        <f>IFERROR(VLOOKUP(D2639,PG!$D$7:$N$1006,11,FALSE),"")</f>
        <v/>
      </c>
      <c r="L2639" s="42">
        <f t="shared" si="82"/>
        <v>0</v>
      </c>
    </row>
    <row r="2640" spans="2:12" ht="35.1" customHeight="1" thickTop="1" thickBot="1">
      <c r="B2640" s="76" t="str">
        <f t="shared" si="83"/>
        <v/>
      </c>
      <c r="C2640" s="35"/>
      <c r="D2640" s="12"/>
      <c r="E2640" s="12"/>
      <c r="F2640" s="82"/>
      <c r="G2640" s="36"/>
      <c r="H2640" s="33"/>
      <c r="I2640" s="12"/>
      <c r="J2640" s="67"/>
      <c r="K2640" s="43" t="str">
        <f>IFERROR(VLOOKUP(D2640,PG!$D$7:$N$1006,11,FALSE),"")</f>
        <v/>
      </c>
      <c r="L2640" s="42">
        <f t="shared" si="82"/>
        <v>0</v>
      </c>
    </row>
    <row r="2641" spans="2:12" ht="35.1" customHeight="1" thickTop="1" thickBot="1">
      <c r="B2641" s="76" t="str">
        <f t="shared" si="83"/>
        <v/>
      </c>
      <c r="C2641" s="35"/>
      <c r="D2641" s="12"/>
      <c r="E2641" s="12"/>
      <c r="F2641" s="82"/>
      <c r="G2641" s="36"/>
      <c r="H2641" s="33"/>
      <c r="I2641" s="12"/>
      <c r="J2641" s="67"/>
      <c r="K2641" s="43" t="str">
        <f>IFERROR(VLOOKUP(D2641,PG!$D$7:$N$1006,11,FALSE),"")</f>
        <v/>
      </c>
      <c r="L2641" s="42">
        <f t="shared" si="82"/>
        <v>0</v>
      </c>
    </row>
    <row r="2642" spans="2:12" ht="35.1" customHeight="1" thickTop="1" thickBot="1">
      <c r="B2642" s="76" t="str">
        <f t="shared" si="83"/>
        <v/>
      </c>
      <c r="C2642" s="35"/>
      <c r="D2642" s="12"/>
      <c r="E2642" s="12"/>
      <c r="F2642" s="82"/>
      <c r="G2642" s="36"/>
      <c r="H2642" s="33"/>
      <c r="I2642" s="12"/>
      <c r="J2642" s="67"/>
      <c r="K2642" s="43" t="str">
        <f>IFERROR(VLOOKUP(D2642,PG!$D$7:$N$1006,11,FALSE),"")</f>
        <v/>
      </c>
      <c r="L2642" s="42">
        <f t="shared" ref="L2642:L2705" si="84">IFERROR(G2642*H2642,0)</f>
        <v>0</v>
      </c>
    </row>
    <row r="2643" spans="2:12" ht="35.1" customHeight="1" thickTop="1" thickBot="1">
      <c r="B2643" s="76" t="str">
        <f t="shared" si="83"/>
        <v/>
      </c>
      <c r="C2643" s="35"/>
      <c r="D2643" s="12"/>
      <c r="E2643" s="12"/>
      <c r="F2643" s="82"/>
      <c r="G2643" s="36"/>
      <c r="H2643" s="33"/>
      <c r="I2643" s="12"/>
      <c r="J2643" s="67"/>
      <c r="K2643" s="43" t="str">
        <f>IFERROR(VLOOKUP(D2643,PG!$D$7:$N$1006,11,FALSE),"")</f>
        <v/>
      </c>
      <c r="L2643" s="42">
        <f t="shared" si="84"/>
        <v>0</v>
      </c>
    </row>
    <row r="2644" spans="2:12" ht="35.1" customHeight="1" thickTop="1" thickBot="1">
      <c r="B2644" s="76" t="str">
        <f t="shared" si="83"/>
        <v/>
      </c>
      <c r="C2644" s="35"/>
      <c r="D2644" s="12"/>
      <c r="E2644" s="12"/>
      <c r="F2644" s="82"/>
      <c r="G2644" s="36"/>
      <c r="H2644" s="33"/>
      <c r="I2644" s="12"/>
      <c r="J2644" s="67"/>
      <c r="K2644" s="43" t="str">
        <f>IFERROR(VLOOKUP(D2644,PG!$D$7:$N$1006,11,FALSE),"")</f>
        <v/>
      </c>
      <c r="L2644" s="42">
        <f t="shared" si="84"/>
        <v>0</v>
      </c>
    </row>
    <row r="2645" spans="2:12" ht="35.1" customHeight="1" thickTop="1" thickBot="1">
      <c r="B2645" s="76" t="str">
        <f t="shared" si="83"/>
        <v/>
      </c>
      <c r="C2645" s="35"/>
      <c r="D2645" s="12"/>
      <c r="E2645" s="12"/>
      <c r="F2645" s="82"/>
      <c r="G2645" s="36"/>
      <c r="H2645" s="33"/>
      <c r="I2645" s="12"/>
      <c r="J2645" s="67"/>
      <c r="K2645" s="43" t="str">
        <f>IFERROR(VLOOKUP(D2645,PG!$D$7:$N$1006,11,FALSE),"")</f>
        <v/>
      </c>
      <c r="L2645" s="42">
        <f t="shared" si="84"/>
        <v>0</v>
      </c>
    </row>
    <row r="2646" spans="2:12" ht="35.1" customHeight="1" thickTop="1" thickBot="1">
      <c r="B2646" s="76" t="str">
        <f t="shared" si="83"/>
        <v/>
      </c>
      <c r="C2646" s="35"/>
      <c r="D2646" s="12"/>
      <c r="E2646" s="12"/>
      <c r="F2646" s="82"/>
      <c r="G2646" s="36"/>
      <c r="H2646" s="33"/>
      <c r="I2646" s="12"/>
      <c r="J2646" s="67"/>
      <c r="K2646" s="43" t="str">
        <f>IFERROR(VLOOKUP(D2646,PG!$D$7:$N$1006,11,FALSE),"")</f>
        <v/>
      </c>
      <c r="L2646" s="42">
        <f t="shared" si="84"/>
        <v>0</v>
      </c>
    </row>
    <row r="2647" spans="2:12" ht="35.1" customHeight="1" thickTop="1" thickBot="1">
      <c r="B2647" s="76" t="str">
        <f t="shared" si="83"/>
        <v/>
      </c>
      <c r="C2647" s="35"/>
      <c r="D2647" s="12"/>
      <c r="E2647" s="12"/>
      <c r="F2647" s="82"/>
      <c r="G2647" s="36"/>
      <c r="H2647" s="33"/>
      <c r="I2647" s="12"/>
      <c r="J2647" s="67"/>
      <c r="K2647" s="43" t="str">
        <f>IFERROR(VLOOKUP(D2647,PG!$D$7:$N$1006,11,FALSE),"")</f>
        <v/>
      </c>
      <c r="L2647" s="42">
        <f t="shared" si="84"/>
        <v>0</v>
      </c>
    </row>
    <row r="2648" spans="2:12" ht="35.1" customHeight="1" thickTop="1" thickBot="1">
      <c r="B2648" s="76" t="str">
        <f t="shared" si="83"/>
        <v/>
      </c>
      <c r="C2648" s="35"/>
      <c r="D2648" s="12"/>
      <c r="E2648" s="12"/>
      <c r="F2648" s="82"/>
      <c r="G2648" s="36"/>
      <c r="H2648" s="33"/>
      <c r="I2648" s="12"/>
      <c r="J2648" s="67"/>
      <c r="K2648" s="43" t="str">
        <f>IFERROR(VLOOKUP(D2648,PG!$D$7:$N$1006,11,FALSE),"")</f>
        <v/>
      </c>
      <c r="L2648" s="42">
        <f t="shared" si="84"/>
        <v>0</v>
      </c>
    </row>
    <row r="2649" spans="2:12" ht="35.1" customHeight="1" thickTop="1" thickBot="1">
      <c r="B2649" s="76" t="str">
        <f t="shared" si="83"/>
        <v/>
      </c>
      <c r="C2649" s="35"/>
      <c r="D2649" s="12"/>
      <c r="E2649" s="12"/>
      <c r="F2649" s="82"/>
      <c r="G2649" s="36"/>
      <c r="H2649" s="33"/>
      <c r="I2649" s="12"/>
      <c r="J2649" s="67"/>
      <c r="K2649" s="43" t="str">
        <f>IFERROR(VLOOKUP(D2649,PG!$D$7:$N$1006,11,FALSE),"")</f>
        <v/>
      </c>
      <c r="L2649" s="42">
        <f t="shared" si="84"/>
        <v>0</v>
      </c>
    </row>
    <row r="2650" spans="2:12" ht="35.1" customHeight="1" thickTop="1" thickBot="1">
      <c r="B2650" s="76" t="str">
        <f t="shared" si="83"/>
        <v/>
      </c>
      <c r="C2650" s="35"/>
      <c r="D2650" s="12"/>
      <c r="E2650" s="12"/>
      <c r="F2650" s="82"/>
      <c r="G2650" s="36"/>
      <c r="H2650" s="33"/>
      <c r="I2650" s="12"/>
      <c r="J2650" s="67"/>
      <c r="K2650" s="43" t="str">
        <f>IFERROR(VLOOKUP(D2650,PG!$D$7:$N$1006,11,FALSE),"")</f>
        <v/>
      </c>
      <c r="L2650" s="42">
        <f t="shared" si="84"/>
        <v>0</v>
      </c>
    </row>
    <row r="2651" spans="2:12" ht="35.1" customHeight="1" thickTop="1" thickBot="1">
      <c r="B2651" s="76" t="str">
        <f t="shared" si="83"/>
        <v/>
      </c>
      <c r="C2651" s="35"/>
      <c r="D2651" s="12"/>
      <c r="E2651" s="12"/>
      <c r="F2651" s="82"/>
      <c r="G2651" s="36"/>
      <c r="H2651" s="33"/>
      <c r="I2651" s="12"/>
      <c r="J2651" s="67"/>
      <c r="K2651" s="43" t="str">
        <f>IFERROR(VLOOKUP(D2651,PG!$D$7:$N$1006,11,FALSE),"")</f>
        <v/>
      </c>
      <c r="L2651" s="42">
        <f t="shared" si="84"/>
        <v>0</v>
      </c>
    </row>
    <row r="2652" spans="2:12" ht="35.1" customHeight="1" thickTop="1" thickBot="1">
      <c r="B2652" s="76" t="str">
        <f t="shared" si="83"/>
        <v/>
      </c>
      <c r="C2652" s="35"/>
      <c r="D2652" s="12"/>
      <c r="E2652" s="12"/>
      <c r="F2652" s="82"/>
      <c r="G2652" s="36"/>
      <c r="H2652" s="33"/>
      <c r="I2652" s="12"/>
      <c r="J2652" s="67"/>
      <c r="K2652" s="43" t="str">
        <f>IFERROR(VLOOKUP(D2652,PG!$D$7:$N$1006,11,FALSE),"")</f>
        <v/>
      </c>
      <c r="L2652" s="42">
        <f t="shared" si="84"/>
        <v>0</v>
      </c>
    </row>
    <row r="2653" spans="2:12" ht="35.1" customHeight="1" thickTop="1" thickBot="1">
      <c r="B2653" s="76" t="str">
        <f t="shared" si="83"/>
        <v/>
      </c>
      <c r="C2653" s="35"/>
      <c r="D2653" s="12"/>
      <c r="E2653" s="12"/>
      <c r="F2653" s="82"/>
      <c r="G2653" s="36"/>
      <c r="H2653" s="33"/>
      <c r="I2653" s="12"/>
      <c r="J2653" s="67"/>
      <c r="K2653" s="43" t="str">
        <f>IFERROR(VLOOKUP(D2653,PG!$D$7:$N$1006,11,FALSE),"")</f>
        <v/>
      </c>
      <c r="L2653" s="42">
        <f t="shared" si="84"/>
        <v>0</v>
      </c>
    </row>
    <row r="2654" spans="2:12" ht="35.1" customHeight="1" thickTop="1" thickBot="1">
      <c r="B2654" s="76" t="str">
        <f t="shared" si="83"/>
        <v/>
      </c>
      <c r="C2654" s="35"/>
      <c r="D2654" s="12"/>
      <c r="E2654" s="12"/>
      <c r="F2654" s="82"/>
      <c r="G2654" s="36"/>
      <c r="H2654" s="33"/>
      <c r="I2654" s="12"/>
      <c r="J2654" s="67"/>
      <c r="K2654" s="43" t="str">
        <f>IFERROR(VLOOKUP(D2654,PG!$D$7:$N$1006,11,FALSE),"")</f>
        <v/>
      </c>
      <c r="L2654" s="42">
        <f t="shared" si="84"/>
        <v>0</v>
      </c>
    </row>
    <row r="2655" spans="2:12" ht="35.1" customHeight="1" thickTop="1" thickBot="1">
      <c r="B2655" s="76" t="str">
        <f t="shared" si="83"/>
        <v/>
      </c>
      <c r="C2655" s="35"/>
      <c r="D2655" s="12"/>
      <c r="E2655" s="12"/>
      <c r="F2655" s="82"/>
      <c r="G2655" s="36"/>
      <c r="H2655" s="33"/>
      <c r="I2655" s="12"/>
      <c r="J2655" s="67"/>
      <c r="K2655" s="43" t="str">
        <f>IFERROR(VLOOKUP(D2655,PG!$D$7:$N$1006,11,FALSE),"")</f>
        <v/>
      </c>
      <c r="L2655" s="42">
        <f t="shared" si="84"/>
        <v>0</v>
      </c>
    </row>
    <row r="2656" spans="2:12" ht="35.1" customHeight="1" thickTop="1" thickBot="1">
      <c r="B2656" s="76" t="str">
        <f t="shared" si="83"/>
        <v/>
      </c>
      <c r="C2656" s="35"/>
      <c r="D2656" s="12"/>
      <c r="E2656" s="12"/>
      <c r="F2656" s="82"/>
      <c r="G2656" s="36"/>
      <c r="H2656" s="33"/>
      <c r="I2656" s="12"/>
      <c r="J2656" s="67"/>
      <c r="K2656" s="43" t="str">
        <f>IFERROR(VLOOKUP(D2656,PG!$D$7:$N$1006,11,FALSE),"")</f>
        <v/>
      </c>
      <c r="L2656" s="42">
        <f t="shared" si="84"/>
        <v>0</v>
      </c>
    </row>
    <row r="2657" spans="2:12" ht="35.1" customHeight="1" thickTop="1" thickBot="1">
      <c r="B2657" s="76" t="str">
        <f t="shared" si="83"/>
        <v/>
      </c>
      <c r="C2657" s="35"/>
      <c r="D2657" s="12"/>
      <c r="E2657" s="12"/>
      <c r="F2657" s="82"/>
      <c r="G2657" s="36"/>
      <c r="H2657" s="33"/>
      <c r="I2657" s="12"/>
      <c r="J2657" s="67"/>
      <c r="K2657" s="43" t="str">
        <f>IFERROR(VLOOKUP(D2657,PG!$D$7:$N$1006,11,FALSE),"")</f>
        <v/>
      </c>
      <c r="L2657" s="42">
        <f t="shared" si="84"/>
        <v>0</v>
      </c>
    </row>
    <row r="2658" spans="2:12" ht="35.1" customHeight="1" thickTop="1" thickBot="1">
      <c r="B2658" s="76" t="str">
        <f t="shared" si="83"/>
        <v/>
      </c>
      <c r="C2658" s="35"/>
      <c r="D2658" s="12"/>
      <c r="E2658" s="12"/>
      <c r="F2658" s="82"/>
      <c r="G2658" s="36"/>
      <c r="H2658" s="33"/>
      <c r="I2658" s="12"/>
      <c r="J2658" s="67"/>
      <c r="K2658" s="43" t="str">
        <f>IFERROR(VLOOKUP(D2658,PG!$D$7:$N$1006,11,FALSE),"")</f>
        <v/>
      </c>
      <c r="L2658" s="42">
        <f t="shared" si="84"/>
        <v>0</v>
      </c>
    </row>
    <row r="2659" spans="2:12" ht="35.1" customHeight="1" thickTop="1" thickBot="1">
      <c r="B2659" s="76" t="str">
        <f t="shared" si="83"/>
        <v/>
      </c>
      <c r="C2659" s="35"/>
      <c r="D2659" s="12"/>
      <c r="E2659" s="12"/>
      <c r="F2659" s="82"/>
      <c r="G2659" s="36"/>
      <c r="H2659" s="33"/>
      <c r="I2659" s="12"/>
      <c r="J2659" s="67"/>
      <c r="K2659" s="43" t="str">
        <f>IFERROR(VLOOKUP(D2659,PG!$D$7:$N$1006,11,FALSE),"")</f>
        <v/>
      </c>
      <c r="L2659" s="42">
        <f t="shared" si="84"/>
        <v>0</v>
      </c>
    </row>
    <row r="2660" spans="2:12" ht="35.1" customHeight="1" thickTop="1" thickBot="1">
      <c r="B2660" s="76" t="str">
        <f t="shared" si="83"/>
        <v/>
      </c>
      <c r="C2660" s="35"/>
      <c r="D2660" s="12"/>
      <c r="E2660" s="12"/>
      <c r="F2660" s="82"/>
      <c r="G2660" s="36"/>
      <c r="H2660" s="33"/>
      <c r="I2660" s="12"/>
      <c r="J2660" s="67"/>
      <c r="K2660" s="43" t="str">
        <f>IFERROR(VLOOKUP(D2660,PG!$D$7:$N$1006,11,FALSE),"")</f>
        <v/>
      </c>
      <c r="L2660" s="42">
        <f t="shared" si="84"/>
        <v>0</v>
      </c>
    </row>
    <row r="2661" spans="2:12" ht="35.1" customHeight="1" thickTop="1" thickBot="1">
      <c r="B2661" s="76" t="str">
        <f t="shared" si="83"/>
        <v/>
      </c>
      <c r="C2661" s="35"/>
      <c r="D2661" s="12"/>
      <c r="E2661" s="12"/>
      <c r="F2661" s="82"/>
      <c r="G2661" s="36"/>
      <c r="H2661" s="33"/>
      <c r="I2661" s="12"/>
      <c r="J2661" s="67"/>
      <c r="K2661" s="43" t="str">
        <f>IFERROR(VLOOKUP(D2661,PG!$D$7:$N$1006,11,FALSE),"")</f>
        <v/>
      </c>
      <c r="L2661" s="42">
        <f t="shared" si="84"/>
        <v>0</v>
      </c>
    </row>
    <row r="2662" spans="2:12" ht="35.1" customHeight="1" thickTop="1" thickBot="1">
      <c r="B2662" s="76" t="str">
        <f t="shared" si="83"/>
        <v/>
      </c>
      <c r="C2662" s="35"/>
      <c r="D2662" s="12"/>
      <c r="E2662" s="12"/>
      <c r="F2662" s="82"/>
      <c r="G2662" s="36"/>
      <c r="H2662" s="33"/>
      <c r="I2662" s="12"/>
      <c r="J2662" s="67"/>
      <c r="K2662" s="43" t="str">
        <f>IFERROR(VLOOKUP(D2662,PG!$D$7:$N$1006,11,FALSE),"")</f>
        <v/>
      </c>
      <c r="L2662" s="42">
        <f t="shared" si="84"/>
        <v>0</v>
      </c>
    </row>
    <row r="2663" spans="2:12" ht="35.1" customHeight="1" thickTop="1" thickBot="1">
      <c r="B2663" s="76" t="str">
        <f t="shared" si="83"/>
        <v/>
      </c>
      <c r="C2663" s="35"/>
      <c r="D2663" s="12"/>
      <c r="E2663" s="12"/>
      <c r="F2663" s="82"/>
      <c r="G2663" s="36"/>
      <c r="H2663" s="33"/>
      <c r="I2663" s="12"/>
      <c r="J2663" s="67"/>
      <c r="K2663" s="43" t="str">
        <f>IFERROR(VLOOKUP(D2663,PG!$D$7:$N$1006,11,FALSE),"")</f>
        <v/>
      </c>
      <c r="L2663" s="42">
        <f t="shared" si="84"/>
        <v>0</v>
      </c>
    </row>
    <row r="2664" spans="2:12" ht="35.1" customHeight="1" thickTop="1" thickBot="1">
      <c r="B2664" s="76" t="str">
        <f t="shared" si="83"/>
        <v/>
      </c>
      <c r="C2664" s="35"/>
      <c r="D2664" s="12"/>
      <c r="E2664" s="12"/>
      <c r="F2664" s="82"/>
      <c r="G2664" s="36"/>
      <c r="H2664" s="33"/>
      <c r="I2664" s="12"/>
      <c r="J2664" s="67"/>
      <c r="K2664" s="43" t="str">
        <f>IFERROR(VLOOKUP(D2664,PG!$D$7:$N$1006,11,FALSE),"")</f>
        <v/>
      </c>
      <c r="L2664" s="42">
        <f t="shared" si="84"/>
        <v>0</v>
      </c>
    </row>
    <row r="2665" spans="2:12" ht="35.1" customHeight="1" thickTop="1" thickBot="1">
      <c r="B2665" s="76" t="str">
        <f t="shared" si="83"/>
        <v/>
      </c>
      <c r="C2665" s="35"/>
      <c r="D2665" s="12"/>
      <c r="E2665" s="12"/>
      <c r="F2665" s="82"/>
      <c r="G2665" s="36"/>
      <c r="H2665" s="33"/>
      <c r="I2665" s="12"/>
      <c r="J2665" s="67"/>
      <c r="K2665" s="43" t="str">
        <f>IFERROR(VLOOKUP(D2665,PG!$D$7:$N$1006,11,FALSE),"")</f>
        <v/>
      </c>
      <c r="L2665" s="42">
        <f t="shared" si="84"/>
        <v>0</v>
      </c>
    </row>
    <row r="2666" spans="2:12" ht="35.1" customHeight="1" thickTop="1" thickBot="1">
      <c r="B2666" s="76" t="str">
        <f t="shared" si="83"/>
        <v/>
      </c>
      <c r="C2666" s="35"/>
      <c r="D2666" s="12"/>
      <c r="E2666" s="12"/>
      <c r="F2666" s="82"/>
      <c r="G2666" s="36"/>
      <c r="H2666" s="33"/>
      <c r="I2666" s="12"/>
      <c r="J2666" s="67"/>
      <c r="K2666" s="43" t="str">
        <f>IFERROR(VLOOKUP(D2666,PG!$D$7:$N$1006,11,FALSE),"")</f>
        <v/>
      </c>
      <c r="L2666" s="42">
        <f t="shared" si="84"/>
        <v>0</v>
      </c>
    </row>
    <row r="2667" spans="2:12" ht="35.1" customHeight="1" thickTop="1" thickBot="1">
      <c r="B2667" s="76" t="str">
        <f t="shared" si="83"/>
        <v/>
      </c>
      <c r="C2667" s="35"/>
      <c r="D2667" s="12"/>
      <c r="E2667" s="12"/>
      <c r="F2667" s="82"/>
      <c r="G2667" s="36"/>
      <c r="H2667" s="33"/>
      <c r="I2667" s="12"/>
      <c r="J2667" s="67"/>
      <c r="K2667" s="43" t="str">
        <f>IFERROR(VLOOKUP(D2667,PG!$D$7:$N$1006,11,FALSE),"")</f>
        <v/>
      </c>
      <c r="L2667" s="42">
        <f t="shared" si="84"/>
        <v>0</v>
      </c>
    </row>
    <row r="2668" spans="2:12" ht="35.1" customHeight="1" thickTop="1" thickBot="1">
      <c r="B2668" s="76" t="str">
        <f t="shared" si="83"/>
        <v/>
      </c>
      <c r="C2668" s="35"/>
      <c r="D2668" s="12"/>
      <c r="E2668" s="12"/>
      <c r="F2668" s="82"/>
      <c r="G2668" s="36"/>
      <c r="H2668" s="33"/>
      <c r="I2668" s="12"/>
      <c r="J2668" s="67"/>
      <c r="K2668" s="43" t="str">
        <f>IFERROR(VLOOKUP(D2668,PG!$D$7:$N$1006,11,FALSE),"")</f>
        <v/>
      </c>
      <c r="L2668" s="42">
        <f t="shared" si="84"/>
        <v>0</v>
      </c>
    </row>
    <row r="2669" spans="2:12" ht="35.1" customHeight="1" thickTop="1" thickBot="1">
      <c r="B2669" s="76" t="str">
        <f t="shared" si="83"/>
        <v/>
      </c>
      <c r="C2669" s="35"/>
      <c r="D2669" s="12"/>
      <c r="E2669" s="12"/>
      <c r="F2669" s="82"/>
      <c r="G2669" s="36"/>
      <c r="H2669" s="33"/>
      <c r="I2669" s="12"/>
      <c r="J2669" s="67"/>
      <c r="K2669" s="43" t="str">
        <f>IFERROR(VLOOKUP(D2669,PG!$D$7:$N$1006,11,FALSE),"")</f>
        <v/>
      </c>
      <c r="L2669" s="42">
        <f t="shared" si="84"/>
        <v>0</v>
      </c>
    </row>
    <row r="2670" spans="2:12" ht="35.1" customHeight="1" thickTop="1" thickBot="1">
      <c r="B2670" s="76" t="str">
        <f t="shared" si="83"/>
        <v/>
      </c>
      <c r="C2670" s="35"/>
      <c r="D2670" s="12"/>
      <c r="E2670" s="12"/>
      <c r="F2670" s="82"/>
      <c r="G2670" s="36"/>
      <c r="H2670" s="33"/>
      <c r="I2670" s="12"/>
      <c r="J2670" s="67"/>
      <c r="K2670" s="43" t="str">
        <f>IFERROR(VLOOKUP(D2670,PG!$D$7:$N$1006,11,FALSE),"")</f>
        <v/>
      </c>
      <c r="L2670" s="42">
        <f t="shared" si="84"/>
        <v>0</v>
      </c>
    </row>
    <row r="2671" spans="2:12" ht="35.1" customHeight="1" thickTop="1" thickBot="1">
      <c r="B2671" s="76" t="str">
        <f t="shared" si="83"/>
        <v/>
      </c>
      <c r="C2671" s="35"/>
      <c r="D2671" s="12"/>
      <c r="E2671" s="12"/>
      <c r="F2671" s="82"/>
      <c r="G2671" s="36"/>
      <c r="H2671" s="33"/>
      <c r="I2671" s="12"/>
      <c r="J2671" s="67"/>
      <c r="K2671" s="43" t="str">
        <f>IFERROR(VLOOKUP(D2671,PG!$D$7:$N$1006,11,FALSE),"")</f>
        <v/>
      </c>
      <c r="L2671" s="42">
        <f t="shared" si="84"/>
        <v>0</v>
      </c>
    </row>
    <row r="2672" spans="2:12" ht="35.1" customHeight="1" thickTop="1" thickBot="1">
      <c r="B2672" s="76" t="str">
        <f t="shared" si="83"/>
        <v/>
      </c>
      <c r="C2672" s="35"/>
      <c r="D2672" s="12"/>
      <c r="E2672" s="12"/>
      <c r="F2672" s="82"/>
      <c r="G2672" s="36"/>
      <c r="H2672" s="33"/>
      <c r="I2672" s="12"/>
      <c r="J2672" s="67"/>
      <c r="K2672" s="43" t="str">
        <f>IFERROR(VLOOKUP(D2672,PG!$D$7:$N$1006,11,FALSE),"")</f>
        <v/>
      </c>
      <c r="L2672" s="42">
        <f t="shared" si="84"/>
        <v>0</v>
      </c>
    </row>
    <row r="2673" spans="2:12" ht="35.1" customHeight="1" thickTop="1" thickBot="1">
      <c r="B2673" s="76" t="str">
        <f t="shared" si="83"/>
        <v/>
      </c>
      <c r="C2673" s="35"/>
      <c r="D2673" s="12"/>
      <c r="E2673" s="12"/>
      <c r="F2673" s="82"/>
      <c r="G2673" s="36"/>
      <c r="H2673" s="33"/>
      <c r="I2673" s="12"/>
      <c r="J2673" s="67"/>
      <c r="K2673" s="43" t="str">
        <f>IFERROR(VLOOKUP(D2673,PG!$D$7:$N$1006,11,FALSE),"")</f>
        <v/>
      </c>
      <c r="L2673" s="42">
        <f t="shared" si="84"/>
        <v>0</v>
      </c>
    </row>
    <row r="2674" spans="2:12" ht="35.1" customHeight="1" thickTop="1" thickBot="1">
      <c r="B2674" s="76" t="str">
        <f t="shared" si="83"/>
        <v/>
      </c>
      <c r="C2674" s="35"/>
      <c r="D2674" s="12"/>
      <c r="E2674" s="12"/>
      <c r="F2674" s="82"/>
      <c r="G2674" s="36"/>
      <c r="H2674" s="33"/>
      <c r="I2674" s="12"/>
      <c r="J2674" s="67"/>
      <c r="K2674" s="43" t="str">
        <f>IFERROR(VLOOKUP(D2674,PG!$D$7:$N$1006,11,FALSE),"")</f>
        <v/>
      </c>
      <c r="L2674" s="42">
        <f t="shared" si="84"/>
        <v>0</v>
      </c>
    </row>
    <row r="2675" spans="2:12" ht="35.1" customHeight="1" thickTop="1" thickBot="1">
      <c r="B2675" s="76" t="str">
        <f t="shared" si="83"/>
        <v/>
      </c>
      <c r="C2675" s="35"/>
      <c r="D2675" s="12"/>
      <c r="E2675" s="12"/>
      <c r="F2675" s="82"/>
      <c r="G2675" s="36"/>
      <c r="H2675" s="33"/>
      <c r="I2675" s="12"/>
      <c r="J2675" s="67"/>
      <c r="K2675" s="43" t="str">
        <f>IFERROR(VLOOKUP(D2675,PG!$D$7:$N$1006,11,FALSE),"")</f>
        <v/>
      </c>
      <c r="L2675" s="42">
        <f t="shared" si="84"/>
        <v>0</v>
      </c>
    </row>
    <row r="2676" spans="2:12" ht="35.1" customHeight="1" thickTop="1" thickBot="1">
      <c r="B2676" s="76" t="str">
        <f t="shared" si="83"/>
        <v/>
      </c>
      <c r="C2676" s="35"/>
      <c r="D2676" s="12"/>
      <c r="E2676" s="12"/>
      <c r="F2676" s="82"/>
      <c r="G2676" s="36"/>
      <c r="H2676" s="33"/>
      <c r="I2676" s="12"/>
      <c r="J2676" s="67"/>
      <c r="K2676" s="43" t="str">
        <f>IFERROR(VLOOKUP(D2676,PG!$D$7:$N$1006,11,FALSE),"")</f>
        <v/>
      </c>
      <c r="L2676" s="42">
        <f t="shared" si="84"/>
        <v>0</v>
      </c>
    </row>
    <row r="2677" spans="2:12" ht="35.1" customHeight="1" thickTop="1" thickBot="1">
      <c r="B2677" s="76" t="str">
        <f t="shared" si="83"/>
        <v/>
      </c>
      <c r="C2677" s="35"/>
      <c r="D2677" s="12"/>
      <c r="E2677" s="12"/>
      <c r="F2677" s="82"/>
      <c r="G2677" s="36"/>
      <c r="H2677" s="33"/>
      <c r="I2677" s="12"/>
      <c r="J2677" s="67"/>
      <c r="K2677" s="43" t="str">
        <f>IFERROR(VLOOKUP(D2677,PG!$D$7:$N$1006,11,FALSE),"")</f>
        <v/>
      </c>
      <c r="L2677" s="42">
        <f t="shared" si="84"/>
        <v>0</v>
      </c>
    </row>
    <row r="2678" spans="2:12" ht="35.1" customHeight="1" thickTop="1" thickBot="1">
      <c r="B2678" s="76" t="str">
        <f t="shared" si="83"/>
        <v/>
      </c>
      <c r="C2678" s="35"/>
      <c r="D2678" s="12"/>
      <c r="E2678" s="12"/>
      <c r="F2678" s="82"/>
      <c r="G2678" s="36"/>
      <c r="H2678" s="33"/>
      <c r="I2678" s="12"/>
      <c r="J2678" s="67"/>
      <c r="K2678" s="43" t="str">
        <f>IFERROR(VLOOKUP(D2678,PG!$D$7:$N$1006,11,FALSE),"")</f>
        <v/>
      </c>
      <c r="L2678" s="42">
        <f t="shared" si="84"/>
        <v>0</v>
      </c>
    </row>
    <row r="2679" spans="2:12" ht="35.1" customHeight="1" thickTop="1" thickBot="1">
      <c r="B2679" s="76" t="str">
        <f t="shared" si="83"/>
        <v/>
      </c>
      <c r="C2679" s="35"/>
      <c r="D2679" s="12"/>
      <c r="E2679" s="12"/>
      <c r="F2679" s="82"/>
      <c r="G2679" s="36"/>
      <c r="H2679" s="33"/>
      <c r="I2679" s="12"/>
      <c r="J2679" s="67"/>
      <c r="K2679" s="43" t="str">
        <f>IFERROR(VLOOKUP(D2679,PG!$D$7:$N$1006,11,FALSE),"")</f>
        <v/>
      </c>
      <c r="L2679" s="42">
        <f t="shared" si="84"/>
        <v>0</v>
      </c>
    </row>
    <row r="2680" spans="2:12" ht="35.1" customHeight="1" thickTop="1" thickBot="1">
      <c r="B2680" s="76" t="str">
        <f t="shared" si="83"/>
        <v/>
      </c>
      <c r="C2680" s="35"/>
      <c r="D2680" s="12"/>
      <c r="E2680" s="12"/>
      <c r="F2680" s="82"/>
      <c r="G2680" s="36"/>
      <c r="H2680" s="33"/>
      <c r="I2680" s="12"/>
      <c r="J2680" s="67"/>
      <c r="K2680" s="43" t="str">
        <f>IFERROR(VLOOKUP(D2680,PG!$D$7:$N$1006,11,FALSE),"")</f>
        <v/>
      </c>
      <c r="L2680" s="42">
        <f t="shared" si="84"/>
        <v>0</v>
      </c>
    </row>
    <row r="2681" spans="2:12" ht="35.1" customHeight="1" thickTop="1" thickBot="1">
      <c r="B2681" s="76" t="str">
        <f t="shared" si="83"/>
        <v/>
      </c>
      <c r="C2681" s="35"/>
      <c r="D2681" s="12"/>
      <c r="E2681" s="12"/>
      <c r="F2681" s="82"/>
      <c r="G2681" s="36"/>
      <c r="H2681" s="33"/>
      <c r="I2681" s="12"/>
      <c r="J2681" s="67"/>
      <c r="K2681" s="43" t="str">
        <f>IFERROR(VLOOKUP(D2681,PG!$D$7:$N$1006,11,FALSE),"")</f>
        <v/>
      </c>
      <c r="L2681" s="42">
        <f t="shared" si="84"/>
        <v>0</v>
      </c>
    </row>
    <row r="2682" spans="2:12" ht="35.1" customHeight="1" thickTop="1" thickBot="1">
      <c r="B2682" s="76" t="str">
        <f t="shared" si="83"/>
        <v/>
      </c>
      <c r="C2682" s="35"/>
      <c r="D2682" s="12"/>
      <c r="E2682" s="12"/>
      <c r="F2682" s="82"/>
      <c r="G2682" s="36"/>
      <c r="H2682" s="33"/>
      <c r="I2682" s="12"/>
      <c r="J2682" s="67"/>
      <c r="K2682" s="43" t="str">
        <f>IFERROR(VLOOKUP(D2682,PG!$D$7:$N$1006,11,FALSE),"")</f>
        <v/>
      </c>
      <c r="L2682" s="42">
        <f t="shared" si="84"/>
        <v>0</v>
      </c>
    </row>
    <row r="2683" spans="2:12" ht="35.1" customHeight="1" thickTop="1" thickBot="1">
      <c r="B2683" s="76" t="str">
        <f t="shared" si="83"/>
        <v/>
      </c>
      <c r="C2683" s="35"/>
      <c r="D2683" s="12"/>
      <c r="E2683" s="12"/>
      <c r="F2683" s="82"/>
      <c r="G2683" s="36"/>
      <c r="H2683" s="33"/>
      <c r="I2683" s="12"/>
      <c r="J2683" s="67"/>
      <c r="K2683" s="43" t="str">
        <f>IFERROR(VLOOKUP(D2683,PG!$D$7:$N$1006,11,FALSE),"")</f>
        <v/>
      </c>
      <c r="L2683" s="42">
        <f t="shared" si="84"/>
        <v>0</v>
      </c>
    </row>
    <row r="2684" spans="2:12" ht="35.1" customHeight="1" thickTop="1" thickBot="1">
      <c r="B2684" s="76" t="str">
        <f t="shared" si="83"/>
        <v/>
      </c>
      <c r="C2684" s="35"/>
      <c r="D2684" s="12"/>
      <c r="E2684" s="12"/>
      <c r="F2684" s="82"/>
      <c r="G2684" s="36"/>
      <c r="H2684" s="33"/>
      <c r="I2684" s="12"/>
      <c r="J2684" s="67"/>
      <c r="K2684" s="43" t="str">
        <f>IFERROR(VLOOKUP(D2684,PG!$D$7:$N$1006,11,FALSE),"")</f>
        <v/>
      </c>
      <c r="L2684" s="42">
        <f t="shared" si="84"/>
        <v>0</v>
      </c>
    </row>
    <row r="2685" spans="2:12" ht="35.1" customHeight="1" thickTop="1" thickBot="1">
      <c r="B2685" s="76" t="str">
        <f t="shared" si="83"/>
        <v/>
      </c>
      <c r="C2685" s="35"/>
      <c r="D2685" s="12"/>
      <c r="E2685" s="12"/>
      <c r="F2685" s="82"/>
      <c r="G2685" s="36"/>
      <c r="H2685" s="33"/>
      <c r="I2685" s="12"/>
      <c r="J2685" s="67"/>
      <c r="K2685" s="43" t="str">
        <f>IFERROR(VLOOKUP(D2685,PG!$D$7:$N$1006,11,FALSE),"")</f>
        <v/>
      </c>
      <c r="L2685" s="42">
        <f t="shared" si="84"/>
        <v>0</v>
      </c>
    </row>
    <row r="2686" spans="2:12" ht="35.1" customHeight="1" thickTop="1" thickBot="1">
      <c r="B2686" s="76" t="str">
        <f t="shared" si="83"/>
        <v/>
      </c>
      <c r="C2686" s="35"/>
      <c r="D2686" s="12"/>
      <c r="E2686" s="12"/>
      <c r="F2686" s="82"/>
      <c r="G2686" s="36"/>
      <c r="H2686" s="33"/>
      <c r="I2686" s="12"/>
      <c r="J2686" s="67"/>
      <c r="K2686" s="43" t="str">
        <f>IFERROR(VLOOKUP(D2686,PG!$D$7:$N$1006,11,FALSE),"")</f>
        <v/>
      </c>
      <c r="L2686" s="42">
        <f t="shared" si="84"/>
        <v>0</v>
      </c>
    </row>
    <row r="2687" spans="2:12" ht="35.1" customHeight="1" thickTop="1" thickBot="1">
      <c r="B2687" s="76" t="str">
        <f t="shared" si="83"/>
        <v/>
      </c>
      <c r="C2687" s="35"/>
      <c r="D2687" s="12"/>
      <c r="E2687" s="12"/>
      <c r="F2687" s="82"/>
      <c r="G2687" s="36"/>
      <c r="H2687" s="33"/>
      <c r="I2687" s="12"/>
      <c r="J2687" s="67"/>
      <c r="K2687" s="43" t="str">
        <f>IFERROR(VLOOKUP(D2687,PG!$D$7:$N$1006,11,FALSE),"")</f>
        <v/>
      </c>
      <c r="L2687" s="42">
        <f t="shared" si="84"/>
        <v>0</v>
      </c>
    </row>
    <row r="2688" spans="2:12" ht="35.1" customHeight="1" thickTop="1" thickBot="1">
      <c r="B2688" s="76" t="str">
        <f t="shared" si="83"/>
        <v/>
      </c>
      <c r="C2688" s="35"/>
      <c r="D2688" s="12"/>
      <c r="E2688" s="12"/>
      <c r="F2688" s="82"/>
      <c r="G2688" s="36"/>
      <c r="H2688" s="33"/>
      <c r="I2688" s="12"/>
      <c r="J2688" s="67"/>
      <c r="K2688" s="43" t="str">
        <f>IFERROR(VLOOKUP(D2688,PG!$D$7:$N$1006,11,FALSE),"")</f>
        <v/>
      </c>
      <c r="L2688" s="42">
        <f t="shared" si="84"/>
        <v>0</v>
      </c>
    </row>
    <row r="2689" spans="2:12" ht="35.1" customHeight="1" thickTop="1" thickBot="1">
      <c r="B2689" s="76" t="str">
        <f t="shared" si="83"/>
        <v/>
      </c>
      <c r="C2689" s="35"/>
      <c r="D2689" s="12"/>
      <c r="E2689" s="12"/>
      <c r="F2689" s="82"/>
      <c r="G2689" s="36"/>
      <c r="H2689" s="33"/>
      <c r="I2689" s="12"/>
      <c r="J2689" s="67"/>
      <c r="K2689" s="43" t="str">
        <f>IFERROR(VLOOKUP(D2689,PG!$D$7:$N$1006,11,FALSE),"")</f>
        <v/>
      </c>
      <c r="L2689" s="42">
        <f t="shared" si="84"/>
        <v>0</v>
      </c>
    </row>
    <row r="2690" spans="2:12" ht="35.1" customHeight="1" thickTop="1" thickBot="1">
      <c r="B2690" s="76" t="str">
        <f t="shared" si="83"/>
        <v/>
      </c>
      <c r="C2690" s="35"/>
      <c r="D2690" s="12"/>
      <c r="E2690" s="12"/>
      <c r="F2690" s="82"/>
      <c r="G2690" s="36"/>
      <c r="H2690" s="33"/>
      <c r="I2690" s="12"/>
      <c r="J2690" s="67"/>
      <c r="K2690" s="43" t="str">
        <f>IFERROR(VLOOKUP(D2690,PG!$D$7:$N$1006,11,FALSE),"")</f>
        <v/>
      </c>
      <c r="L2690" s="42">
        <f t="shared" si="84"/>
        <v>0</v>
      </c>
    </row>
    <row r="2691" spans="2:12" ht="35.1" customHeight="1" thickTop="1" thickBot="1">
      <c r="B2691" s="76" t="str">
        <f t="shared" si="83"/>
        <v/>
      </c>
      <c r="C2691" s="35"/>
      <c r="D2691" s="12"/>
      <c r="E2691" s="12"/>
      <c r="F2691" s="82"/>
      <c r="G2691" s="36"/>
      <c r="H2691" s="33"/>
      <c r="I2691" s="12"/>
      <c r="J2691" s="67"/>
      <c r="K2691" s="43" t="str">
        <f>IFERROR(VLOOKUP(D2691,PG!$D$7:$N$1006,11,FALSE),"")</f>
        <v/>
      </c>
      <c r="L2691" s="42">
        <f t="shared" si="84"/>
        <v>0</v>
      </c>
    </row>
    <row r="2692" spans="2:12" ht="35.1" customHeight="1" thickTop="1" thickBot="1">
      <c r="B2692" s="76" t="str">
        <f t="shared" si="83"/>
        <v/>
      </c>
      <c r="C2692" s="35"/>
      <c r="D2692" s="12"/>
      <c r="E2692" s="12"/>
      <c r="F2692" s="82"/>
      <c r="G2692" s="36"/>
      <c r="H2692" s="33"/>
      <c r="I2692" s="12"/>
      <c r="J2692" s="67"/>
      <c r="K2692" s="43" t="str">
        <f>IFERROR(VLOOKUP(D2692,PG!$D$7:$N$1006,11,FALSE),"")</f>
        <v/>
      </c>
      <c r="L2692" s="42">
        <f t="shared" si="84"/>
        <v>0</v>
      </c>
    </row>
    <row r="2693" spans="2:12" ht="35.1" customHeight="1" thickTop="1" thickBot="1">
      <c r="B2693" s="76" t="str">
        <f t="shared" si="83"/>
        <v/>
      </c>
      <c r="C2693" s="35"/>
      <c r="D2693" s="12"/>
      <c r="E2693" s="12"/>
      <c r="F2693" s="82"/>
      <c r="G2693" s="36"/>
      <c r="H2693" s="33"/>
      <c r="I2693" s="12"/>
      <c r="J2693" s="67"/>
      <c r="K2693" s="43" t="str">
        <f>IFERROR(VLOOKUP(D2693,PG!$D$7:$N$1006,11,FALSE),"")</f>
        <v/>
      </c>
      <c r="L2693" s="42">
        <f t="shared" si="84"/>
        <v>0</v>
      </c>
    </row>
    <row r="2694" spans="2:12" ht="35.1" customHeight="1" thickTop="1" thickBot="1">
      <c r="B2694" s="76" t="str">
        <f t="shared" si="83"/>
        <v/>
      </c>
      <c r="C2694" s="35"/>
      <c r="D2694" s="12"/>
      <c r="E2694" s="12"/>
      <c r="F2694" s="82"/>
      <c r="G2694" s="36"/>
      <c r="H2694" s="33"/>
      <c r="I2694" s="12"/>
      <c r="J2694" s="67"/>
      <c r="K2694" s="43" t="str">
        <f>IFERROR(VLOOKUP(D2694,PG!$D$7:$N$1006,11,FALSE),"")</f>
        <v/>
      </c>
      <c r="L2694" s="42">
        <f t="shared" si="84"/>
        <v>0</v>
      </c>
    </row>
    <row r="2695" spans="2:12" ht="35.1" customHeight="1" thickTop="1" thickBot="1">
      <c r="B2695" s="76" t="str">
        <f t="shared" si="83"/>
        <v/>
      </c>
      <c r="C2695" s="35"/>
      <c r="D2695" s="12"/>
      <c r="E2695" s="12"/>
      <c r="F2695" s="82"/>
      <c r="G2695" s="36"/>
      <c r="H2695" s="33"/>
      <c r="I2695" s="12"/>
      <c r="J2695" s="67"/>
      <c r="K2695" s="43" t="str">
        <f>IFERROR(VLOOKUP(D2695,PG!$D$7:$N$1006,11,FALSE),"")</f>
        <v/>
      </c>
      <c r="L2695" s="42">
        <f t="shared" si="84"/>
        <v>0</v>
      </c>
    </row>
    <row r="2696" spans="2:12" ht="35.1" customHeight="1" thickTop="1" thickBot="1">
      <c r="B2696" s="76" t="str">
        <f t="shared" ref="B2696:B2759" si="85">IF(C2696="","",MONTH(C2696))</f>
        <v/>
      </c>
      <c r="C2696" s="35"/>
      <c r="D2696" s="12"/>
      <c r="E2696" s="12"/>
      <c r="F2696" s="82"/>
      <c r="G2696" s="36"/>
      <c r="H2696" s="33"/>
      <c r="I2696" s="12"/>
      <c r="J2696" s="67"/>
      <c r="K2696" s="43" t="str">
        <f>IFERROR(VLOOKUP(D2696,PG!$D$7:$N$1006,11,FALSE),"")</f>
        <v/>
      </c>
      <c r="L2696" s="42">
        <f t="shared" si="84"/>
        <v>0</v>
      </c>
    </row>
    <row r="2697" spans="2:12" ht="35.1" customHeight="1" thickTop="1" thickBot="1">
      <c r="B2697" s="76" t="str">
        <f t="shared" si="85"/>
        <v/>
      </c>
      <c r="C2697" s="35"/>
      <c r="D2697" s="12"/>
      <c r="E2697" s="12"/>
      <c r="F2697" s="82"/>
      <c r="G2697" s="36"/>
      <c r="H2697" s="33"/>
      <c r="I2697" s="12"/>
      <c r="J2697" s="67"/>
      <c r="K2697" s="43" t="str">
        <f>IFERROR(VLOOKUP(D2697,PG!$D$7:$N$1006,11,FALSE),"")</f>
        <v/>
      </c>
      <c r="L2697" s="42">
        <f t="shared" si="84"/>
        <v>0</v>
      </c>
    </row>
    <row r="2698" spans="2:12" ht="35.1" customHeight="1" thickTop="1" thickBot="1">
      <c r="B2698" s="76" t="str">
        <f t="shared" si="85"/>
        <v/>
      </c>
      <c r="C2698" s="35"/>
      <c r="D2698" s="12"/>
      <c r="E2698" s="12"/>
      <c r="F2698" s="82"/>
      <c r="G2698" s="36"/>
      <c r="H2698" s="33"/>
      <c r="I2698" s="12"/>
      <c r="J2698" s="67"/>
      <c r="K2698" s="43" t="str">
        <f>IFERROR(VLOOKUP(D2698,PG!$D$7:$N$1006,11,FALSE),"")</f>
        <v/>
      </c>
      <c r="L2698" s="42">
        <f t="shared" si="84"/>
        <v>0</v>
      </c>
    </row>
    <row r="2699" spans="2:12" ht="35.1" customHeight="1" thickTop="1" thickBot="1">
      <c r="B2699" s="76" t="str">
        <f t="shared" si="85"/>
        <v/>
      </c>
      <c r="C2699" s="35"/>
      <c r="D2699" s="12"/>
      <c r="E2699" s="12"/>
      <c r="F2699" s="82"/>
      <c r="G2699" s="36"/>
      <c r="H2699" s="33"/>
      <c r="I2699" s="12"/>
      <c r="J2699" s="67"/>
      <c r="K2699" s="43" t="str">
        <f>IFERROR(VLOOKUP(D2699,PG!$D$7:$N$1006,11,FALSE),"")</f>
        <v/>
      </c>
      <c r="L2699" s="42">
        <f t="shared" si="84"/>
        <v>0</v>
      </c>
    </row>
    <row r="2700" spans="2:12" ht="35.1" customHeight="1" thickTop="1" thickBot="1">
      <c r="B2700" s="76" t="str">
        <f t="shared" si="85"/>
        <v/>
      </c>
      <c r="C2700" s="35"/>
      <c r="D2700" s="12"/>
      <c r="E2700" s="12"/>
      <c r="F2700" s="82"/>
      <c r="G2700" s="36"/>
      <c r="H2700" s="33"/>
      <c r="I2700" s="12"/>
      <c r="J2700" s="67"/>
      <c r="K2700" s="43" t="str">
        <f>IFERROR(VLOOKUP(D2700,PG!$D$7:$N$1006,11,FALSE),"")</f>
        <v/>
      </c>
      <c r="L2700" s="42">
        <f t="shared" si="84"/>
        <v>0</v>
      </c>
    </row>
    <row r="2701" spans="2:12" ht="35.1" customHeight="1" thickTop="1" thickBot="1">
      <c r="B2701" s="76" t="str">
        <f t="shared" si="85"/>
        <v/>
      </c>
      <c r="C2701" s="35"/>
      <c r="D2701" s="12"/>
      <c r="E2701" s="12"/>
      <c r="F2701" s="82"/>
      <c r="G2701" s="36"/>
      <c r="H2701" s="33"/>
      <c r="I2701" s="12"/>
      <c r="J2701" s="67"/>
      <c r="K2701" s="43" t="str">
        <f>IFERROR(VLOOKUP(D2701,PG!$D$7:$N$1006,11,FALSE),"")</f>
        <v/>
      </c>
      <c r="L2701" s="42">
        <f t="shared" si="84"/>
        <v>0</v>
      </c>
    </row>
    <row r="2702" spans="2:12" ht="35.1" customHeight="1" thickTop="1" thickBot="1">
      <c r="B2702" s="76" t="str">
        <f t="shared" si="85"/>
        <v/>
      </c>
      <c r="C2702" s="35"/>
      <c r="D2702" s="12"/>
      <c r="E2702" s="12"/>
      <c r="F2702" s="82"/>
      <c r="G2702" s="36"/>
      <c r="H2702" s="33"/>
      <c r="I2702" s="12"/>
      <c r="J2702" s="67"/>
      <c r="K2702" s="43" t="str">
        <f>IFERROR(VLOOKUP(D2702,PG!$D$7:$N$1006,11,FALSE),"")</f>
        <v/>
      </c>
      <c r="L2702" s="42">
        <f t="shared" si="84"/>
        <v>0</v>
      </c>
    </row>
    <row r="2703" spans="2:12" ht="35.1" customHeight="1" thickTop="1" thickBot="1">
      <c r="B2703" s="76" t="str">
        <f t="shared" si="85"/>
        <v/>
      </c>
      <c r="C2703" s="35"/>
      <c r="D2703" s="12"/>
      <c r="E2703" s="12"/>
      <c r="F2703" s="82"/>
      <c r="G2703" s="36"/>
      <c r="H2703" s="33"/>
      <c r="I2703" s="12"/>
      <c r="J2703" s="67"/>
      <c r="K2703" s="43" t="str">
        <f>IFERROR(VLOOKUP(D2703,PG!$D$7:$N$1006,11,FALSE),"")</f>
        <v/>
      </c>
      <c r="L2703" s="42">
        <f t="shared" si="84"/>
        <v>0</v>
      </c>
    </row>
    <row r="2704" spans="2:12" ht="35.1" customHeight="1" thickTop="1" thickBot="1">
      <c r="B2704" s="76" t="str">
        <f t="shared" si="85"/>
        <v/>
      </c>
      <c r="C2704" s="35"/>
      <c r="D2704" s="12"/>
      <c r="E2704" s="12"/>
      <c r="F2704" s="82"/>
      <c r="G2704" s="36"/>
      <c r="H2704" s="33"/>
      <c r="I2704" s="12"/>
      <c r="J2704" s="67"/>
      <c r="K2704" s="43" t="str">
        <f>IFERROR(VLOOKUP(D2704,PG!$D$7:$N$1006,11,FALSE),"")</f>
        <v/>
      </c>
      <c r="L2704" s="42">
        <f t="shared" si="84"/>
        <v>0</v>
      </c>
    </row>
    <row r="2705" spans="2:12" ht="35.1" customHeight="1" thickTop="1" thickBot="1">
      <c r="B2705" s="76" t="str">
        <f t="shared" si="85"/>
        <v/>
      </c>
      <c r="C2705" s="35"/>
      <c r="D2705" s="12"/>
      <c r="E2705" s="12"/>
      <c r="F2705" s="82"/>
      <c r="G2705" s="36"/>
      <c r="H2705" s="33"/>
      <c r="I2705" s="12"/>
      <c r="J2705" s="67"/>
      <c r="K2705" s="43" t="str">
        <f>IFERROR(VLOOKUP(D2705,PG!$D$7:$N$1006,11,FALSE),"")</f>
        <v/>
      </c>
      <c r="L2705" s="42">
        <f t="shared" si="84"/>
        <v>0</v>
      </c>
    </row>
    <row r="2706" spans="2:12" ht="35.1" customHeight="1" thickTop="1" thickBot="1">
      <c r="B2706" s="76" t="str">
        <f t="shared" si="85"/>
        <v/>
      </c>
      <c r="C2706" s="35"/>
      <c r="D2706" s="12"/>
      <c r="E2706" s="12"/>
      <c r="F2706" s="82"/>
      <c r="G2706" s="36"/>
      <c r="H2706" s="33"/>
      <c r="I2706" s="12"/>
      <c r="J2706" s="67"/>
      <c r="K2706" s="43" t="str">
        <f>IFERROR(VLOOKUP(D2706,PG!$D$7:$N$1006,11,FALSE),"")</f>
        <v/>
      </c>
      <c r="L2706" s="42">
        <f t="shared" ref="L2706:L2769" si="86">IFERROR(G2706*H2706,0)</f>
        <v>0</v>
      </c>
    </row>
    <row r="2707" spans="2:12" ht="35.1" customHeight="1" thickTop="1" thickBot="1">
      <c r="B2707" s="76" t="str">
        <f t="shared" si="85"/>
        <v/>
      </c>
      <c r="C2707" s="35"/>
      <c r="D2707" s="12"/>
      <c r="E2707" s="12"/>
      <c r="F2707" s="82"/>
      <c r="G2707" s="36"/>
      <c r="H2707" s="33"/>
      <c r="I2707" s="12"/>
      <c r="J2707" s="67"/>
      <c r="K2707" s="43" t="str">
        <f>IFERROR(VLOOKUP(D2707,PG!$D$7:$N$1006,11,FALSE),"")</f>
        <v/>
      </c>
      <c r="L2707" s="42">
        <f t="shared" si="86"/>
        <v>0</v>
      </c>
    </row>
    <row r="2708" spans="2:12" ht="35.1" customHeight="1" thickTop="1" thickBot="1">
      <c r="B2708" s="76" t="str">
        <f t="shared" si="85"/>
        <v/>
      </c>
      <c r="C2708" s="35"/>
      <c r="D2708" s="12"/>
      <c r="E2708" s="12"/>
      <c r="F2708" s="82"/>
      <c r="G2708" s="36"/>
      <c r="H2708" s="33"/>
      <c r="I2708" s="12"/>
      <c r="J2708" s="67"/>
      <c r="K2708" s="43" t="str">
        <f>IFERROR(VLOOKUP(D2708,PG!$D$7:$N$1006,11,FALSE),"")</f>
        <v/>
      </c>
      <c r="L2708" s="42">
        <f t="shared" si="86"/>
        <v>0</v>
      </c>
    </row>
    <row r="2709" spans="2:12" ht="35.1" customHeight="1" thickTop="1" thickBot="1">
      <c r="B2709" s="76" t="str">
        <f t="shared" si="85"/>
        <v/>
      </c>
      <c r="C2709" s="35"/>
      <c r="D2709" s="12"/>
      <c r="E2709" s="12"/>
      <c r="F2709" s="82"/>
      <c r="G2709" s="36"/>
      <c r="H2709" s="33"/>
      <c r="I2709" s="12"/>
      <c r="J2709" s="67"/>
      <c r="K2709" s="43" t="str">
        <f>IFERROR(VLOOKUP(D2709,PG!$D$7:$N$1006,11,FALSE),"")</f>
        <v/>
      </c>
      <c r="L2709" s="42">
        <f t="shared" si="86"/>
        <v>0</v>
      </c>
    </row>
    <row r="2710" spans="2:12" ht="35.1" customHeight="1" thickTop="1" thickBot="1">
      <c r="B2710" s="76" t="str">
        <f t="shared" si="85"/>
        <v/>
      </c>
      <c r="C2710" s="35"/>
      <c r="D2710" s="12"/>
      <c r="E2710" s="12"/>
      <c r="F2710" s="82"/>
      <c r="G2710" s="36"/>
      <c r="H2710" s="33"/>
      <c r="I2710" s="12"/>
      <c r="J2710" s="67"/>
      <c r="K2710" s="43" t="str">
        <f>IFERROR(VLOOKUP(D2710,PG!$D$7:$N$1006,11,FALSE),"")</f>
        <v/>
      </c>
      <c r="L2710" s="42">
        <f t="shared" si="86"/>
        <v>0</v>
      </c>
    </row>
    <row r="2711" spans="2:12" ht="35.1" customHeight="1" thickTop="1" thickBot="1">
      <c r="B2711" s="76" t="str">
        <f t="shared" si="85"/>
        <v/>
      </c>
      <c r="C2711" s="35"/>
      <c r="D2711" s="12"/>
      <c r="E2711" s="12"/>
      <c r="F2711" s="82"/>
      <c r="G2711" s="36"/>
      <c r="H2711" s="33"/>
      <c r="I2711" s="12"/>
      <c r="J2711" s="67"/>
      <c r="K2711" s="43" t="str">
        <f>IFERROR(VLOOKUP(D2711,PG!$D$7:$N$1006,11,FALSE),"")</f>
        <v/>
      </c>
      <c r="L2711" s="42">
        <f t="shared" si="86"/>
        <v>0</v>
      </c>
    </row>
    <row r="2712" spans="2:12" ht="35.1" customHeight="1" thickTop="1" thickBot="1">
      <c r="B2712" s="76" t="str">
        <f t="shared" si="85"/>
        <v/>
      </c>
      <c r="C2712" s="35"/>
      <c r="D2712" s="12"/>
      <c r="E2712" s="12"/>
      <c r="F2712" s="82"/>
      <c r="G2712" s="36"/>
      <c r="H2712" s="33"/>
      <c r="I2712" s="12"/>
      <c r="J2712" s="67"/>
      <c r="K2712" s="43" t="str">
        <f>IFERROR(VLOOKUP(D2712,PG!$D$7:$N$1006,11,FALSE),"")</f>
        <v/>
      </c>
      <c r="L2712" s="42">
        <f t="shared" si="86"/>
        <v>0</v>
      </c>
    </row>
    <row r="2713" spans="2:12" ht="35.1" customHeight="1" thickTop="1" thickBot="1">
      <c r="B2713" s="76" t="str">
        <f t="shared" si="85"/>
        <v/>
      </c>
      <c r="C2713" s="35"/>
      <c r="D2713" s="12"/>
      <c r="E2713" s="12"/>
      <c r="F2713" s="82"/>
      <c r="G2713" s="36"/>
      <c r="H2713" s="33"/>
      <c r="I2713" s="12"/>
      <c r="J2713" s="67"/>
      <c r="K2713" s="43" t="str">
        <f>IFERROR(VLOOKUP(D2713,PG!$D$7:$N$1006,11,FALSE),"")</f>
        <v/>
      </c>
      <c r="L2713" s="42">
        <f t="shared" si="86"/>
        <v>0</v>
      </c>
    </row>
    <row r="2714" spans="2:12" ht="35.1" customHeight="1" thickTop="1" thickBot="1">
      <c r="B2714" s="76" t="str">
        <f t="shared" si="85"/>
        <v/>
      </c>
      <c r="C2714" s="35"/>
      <c r="D2714" s="12"/>
      <c r="E2714" s="12"/>
      <c r="F2714" s="82"/>
      <c r="G2714" s="36"/>
      <c r="H2714" s="33"/>
      <c r="I2714" s="12"/>
      <c r="J2714" s="67"/>
      <c r="K2714" s="43" t="str">
        <f>IFERROR(VLOOKUP(D2714,PG!$D$7:$N$1006,11,FALSE),"")</f>
        <v/>
      </c>
      <c r="L2714" s="42">
        <f t="shared" si="86"/>
        <v>0</v>
      </c>
    </row>
    <row r="2715" spans="2:12" ht="35.1" customHeight="1" thickTop="1" thickBot="1">
      <c r="B2715" s="76" t="str">
        <f t="shared" si="85"/>
        <v/>
      </c>
      <c r="C2715" s="35"/>
      <c r="D2715" s="12"/>
      <c r="E2715" s="12"/>
      <c r="F2715" s="82"/>
      <c r="G2715" s="36"/>
      <c r="H2715" s="33"/>
      <c r="I2715" s="12"/>
      <c r="J2715" s="67"/>
      <c r="K2715" s="43" t="str">
        <f>IFERROR(VLOOKUP(D2715,PG!$D$7:$N$1006,11,FALSE),"")</f>
        <v/>
      </c>
      <c r="L2715" s="42">
        <f t="shared" si="86"/>
        <v>0</v>
      </c>
    </row>
    <row r="2716" spans="2:12" ht="35.1" customHeight="1" thickTop="1" thickBot="1">
      <c r="B2716" s="76" t="str">
        <f t="shared" si="85"/>
        <v/>
      </c>
      <c r="C2716" s="35"/>
      <c r="D2716" s="12"/>
      <c r="E2716" s="12"/>
      <c r="F2716" s="82"/>
      <c r="G2716" s="36"/>
      <c r="H2716" s="33"/>
      <c r="I2716" s="12"/>
      <c r="J2716" s="67"/>
      <c r="K2716" s="43" t="str">
        <f>IFERROR(VLOOKUP(D2716,PG!$D$7:$N$1006,11,FALSE),"")</f>
        <v/>
      </c>
      <c r="L2716" s="42">
        <f t="shared" si="86"/>
        <v>0</v>
      </c>
    </row>
    <row r="2717" spans="2:12" ht="35.1" customHeight="1" thickTop="1" thickBot="1">
      <c r="B2717" s="76" t="str">
        <f t="shared" si="85"/>
        <v/>
      </c>
      <c r="C2717" s="35"/>
      <c r="D2717" s="12"/>
      <c r="E2717" s="12"/>
      <c r="F2717" s="82"/>
      <c r="G2717" s="36"/>
      <c r="H2717" s="33"/>
      <c r="I2717" s="12"/>
      <c r="J2717" s="67"/>
      <c r="K2717" s="43" t="str">
        <f>IFERROR(VLOOKUP(D2717,PG!$D$7:$N$1006,11,FALSE),"")</f>
        <v/>
      </c>
      <c r="L2717" s="42">
        <f t="shared" si="86"/>
        <v>0</v>
      </c>
    </row>
    <row r="2718" spans="2:12" ht="35.1" customHeight="1" thickTop="1" thickBot="1">
      <c r="B2718" s="76" t="str">
        <f t="shared" si="85"/>
        <v/>
      </c>
      <c r="C2718" s="35"/>
      <c r="D2718" s="12"/>
      <c r="E2718" s="12"/>
      <c r="F2718" s="82"/>
      <c r="G2718" s="36"/>
      <c r="H2718" s="33"/>
      <c r="I2718" s="12"/>
      <c r="J2718" s="67"/>
      <c r="K2718" s="43" t="str">
        <f>IFERROR(VLOOKUP(D2718,PG!$D$7:$N$1006,11,FALSE),"")</f>
        <v/>
      </c>
      <c r="L2718" s="42">
        <f t="shared" si="86"/>
        <v>0</v>
      </c>
    </row>
    <row r="2719" spans="2:12" ht="35.1" customHeight="1" thickTop="1" thickBot="1">
      <c r="B2719" s="76" t="str">
        <f t="shared" si="85"/>
        <v/>
      </c>
      <c r="C2719" s="35"/>
      <c r="D2719" s="12"/>
      <c r="E2719" s="12"/>
      <c r="F2719" s="82"/>
      <c r="G2719" s="36"/>
      <c r="H2719" s="33"/>
      <c r="I2719" s="12"/>
      <c r="J2719" s="67"/>
      <c r="K2719" s="43" t="str">
        <f>IFERROR(VLOOKUP(D2719,PG!$D$7:$N$1006,11,FALSE),"")</f>
        <v/>
      </c>
      <c r="L2719" s="42">
        <f t="shared" si="86"/>
        <v>0</v>
      </c>
    </row>
    <row r="2720" spans="2:12" ht="35.1" customHeight="1" thickTop="1" thickBot="1">
      <c r="B2720" s="76" t="str">
        <f t="shared" si="85"/>
        <v/>
      </c>
      <c r="C2720" s="35"/>
      <c r="D2720" s="12"/>
      <c r="E2720" s="12"/>
      <c r="F2720" s="82"/>
      <c r="G2720" s="36"/>
      <c r="H2720" s="33"/>
      <c r="I2720" s="12"/>
      <c r="J2720" s="67"/>
      <c r="K2720" s="43" t="str">
        <f>IFERROR(VLOOKUP(D2720,PG!$D$7:$N$1006,11,FALSE),"")</f>
        <v/>
      </c>
      <c r="L2720" s="42">
        <f t="shared" si="86"/>
        <v>0</v>
      </c>
    </row>
    <row r="2721" spans="2:12" ht="35.1" customHeight="1" thickTop="1" thickBot="1">
      <c r="B2721" s="76" t="str">
        <f t="shared" si="85"/>
        <v/>
      </c>
      <c r="C2721" s="35"/>
      <c r="D2721" s="12"/>
      <c r="E2721" s="12"/>
      <c r="F2721" s="82"/>
      <c r="G2721" s="36"/>
      <c r="H2721" s="33"/>
      <c r="I2721" s="12"/>
      <c r="J2721" s="67"/>
      <c r="K2721" s="43" t="str">
        <f>IFERROR(VLOOKUP(D2721,PG!$D$7:$N$1006,11,FALSE),"")</f>
        <v/>
      </c>
      <c r="L2721" s="42">
        <f t="shared" si="86"/>
        <v>0</v>
      </c>
    </row>
    <row r="2722" spans="2:12" ht="35.1" customHeight="1" thickTop="1" thickBot="1">
      <c r="B2722" s="76" t="str">
        <f t="shared" si="85"/>
        <v/>
      </c>
      <c r="C2722" s="35"/>
      <c r="D2722" s="12"/>
      <c r="E2722" s="12"/>
      <c r="F2722" s="82"/>
      <c r="G2722" s="36"/>
      <c r="H2722" s="33"/>
      <c r="I2722" s="12"/>
      <c r="J2722" s="67"/>
      <c r="K2722" s="43" t="str">
        <f>IFERROR(VLOOKUP(D2722,PG!$D$7:$N$1006,11,FALSE),"")</f>
        <v/>
      </c>
      <c r="L2722" s="42">
        <f t="shared" si="86"/>
        <v>0</v>
      </c>
    </row>
    <row r="2723" spans="2:12" ht="35.1" customHeight="1" thickTop="1" thickBot="1">
      <c r="B2723" s="76" t="str">
        <f t="shared" si="85"/>
        <v/>
      </c>
      <c r="C2723" s="35"/>
      <c r="D2723" s="12"/>
      <c r="E2723" s="12"/>
      <c r="F2723" s="82"/>
      <c r="G2723" s="36"/>
      <c r="H2723" s="33"/>
      <c r="I2723" s="12"/>
      <c r="J2723" s="67"/>
      <c r="K2723" s="43" t="str">
        <f>IFERROR(VLOOKUP(D2723,PG!$D$7:$N$1006,11,FALSE),"")</f>
        <v/>
      </c>
      <c r="L2723" s="42">
        <f t="shared" si="86"/>
        <v>0</v>
      </c>
    </row>
    <row r="2724" spans="2:12" ht="35.1" customHeight="1" thickTop="1" thickBot="1">
      <c r="B2724" s="76" t="str">
        <f t="shared" si="85"/>
        <v/>
      </c>
      <c r="C2724" s="35"/>
      <c r="D2724" s="12"/>
      <c r="E2724" s="12"/>
      <c r="F2724" s="82"/>
      <c r="G2724" s="36"/>
      <c r="H2724" s="33"/>
      <c r="I2724" s="12"/>
      <c r="J2724" s="67"/>
      <c r="K2724" s="43" t="str">
        <f>IFERROR(VLOOKUP(D2724,PG!$D$7:$N$1006,11,FALSE),"")</f>
        <v/>
      </c>
      <c r="L2724" s="42">
        <f t="shared" si="86"/>
        <v>0</v>
      </c>
    </row>
    <row r="2725" spans="2:12" ht="35.1" customHeight="1" thickTop="1" thickBot="1">
      <c r="B2725" s="76" t="str">
        <f t="shared" si="85"/>
        <v/>
      </c>
      <c r="C2725" s="35"/>
      <c r="D2725" s="12"/>
      <c r="E2725" s="12"/>
      <c r="F2725" s="82"/>
      <c r="G2725" s="36"/>
      <c r="H2725" s="33"/>
      <c r="I2725" s="12"/>
      <c r="J2725" s="67"/>
      <c r="K2725" s="43" t="str">
        <f>IFERROR(VLOOKUP(D2725,PG!$D$7:$N$1006,11,FALSE),"")</f>
        <v/>
      </c>
      <c r="L2725" s="42">
        <f t="shared" si="86"/>
        <v>0</v>
      </c>
    </row>
    <row r="2726" spans="2:12" ht="35.1" customHeight="1" thickTop="1" thickBot="1">
      <c r="B2726" s="76" t="str">
        <f t="shared" si="85"/>
        <v/>
      </c>
      <c r="C2726" s="35"/>
      <c r="D2726" s="12"/>
      <c r="E2726" s="12"/>
      <c r="F2726" s="82"/>
      <c r="G2726" s="36"/>
      <c r="H2726" s="33"/>
      <c r="I2726" s="12"/>
      <c r="J2726" s="67"/>
      <c r="K2726" s="43" t="str">
        <f>IFERROR(VLOOKUP(D2726,PG!$D$7:$N$1006,11,FALSE),"")</f>
        <v/>
      </c>
      <c r="L2726" s="42">
        <f t="shared" si="86"/>
        <v>0</v>
      </c>
    </row>
    <row r="2727" spans="2:12" ht="35.1" customHeight="1" thickTop="1" thickBot="1">
      <c r="B2727" s="76" t="str">
        <f t="shared" si="85"/>
        <v/>
      </c>
      <c r="C2727" s="35"/>
      <c r="D2727" s="12"/>
      <c r="E2727" s="12"/>
      <c r="F2727" s="82"/>
      <c r="G2727" s="36"/>
      <c r="H2727" s="33"/>
      <c r="I2727" s="12"/>
      <c r="J2727" s="67"/>
      <c r="K2727" s="43" t="str">
        <f>IFERROR(VLOOKUP(D2727,PG!$D$7:$N$1006,11,FALSE),"")</f>
        <v/>
      </c>
      <c r="L2727" s="42">
        <f t="shared" si="86"/>
        <v>0</v>
      </c>
    </row>
    <row r="2728" spans="2:12" ht="35.1" customHeight="1" thickTop="1" thickBot="1">
      <c r="B2728" s="76" t="str">
        <f t="shared" si="85"/>
        <v/>
      </c>
      <c r="C2728" s="35"/>
      <c r="D2728" s="12"/>
      <c r="E2728" s="12"/>
      <c r="F2728" s="82"/>
      <c r="G2728" s="36"/>
      <c r="H2728" s="33"/>
      <c r="I2728" s="12"/>
      <c r="J2728" s="67"/>
      <c r="K2728" s="43" t="str">
        <f>IFERROR(VLOOKUP(D2728,PG!$D$7:$N$1006,11,FALSE),"")</f>
        <v/>
      </c>
      <c r="L2728" s="42">
        <f t="shared" si="86"/>
        <v>0</v>
      </c>
    </row>
    <row r="2729" spans="2:12" ht="35.1" customHeight="1" thickTop="1" thickBot="1">
      <c r="B2729" s="76" t="str">
        <f t="shared" si="85"/>
        <v/>
      </c>
      <c r="C2729" s="35"/>
      <c r="D2729" s="12"/>
      <c r="E2729" s="12"/>
      <c r="F2729" s="82"/>
      <c r="G2729" s="36"/>
      <c r="H2729" s="33"/>
      <c r="I2729" s="12"/>
      <c r="J2729" s="67"/>
      <c r="K2729" s="43" t="str">
        <f>IFERROR(VLOOKUP(D2729,PG!$D$7:$N$1006,11,FALSE),"")</f>
        <v/>
      </c>
      <c r="L2729" s="42">
        <f t="shared" si="86"/>
        <v>0</v>
      </c>
    </row>
    <row r="2730" spans="2:12" ht="35.1" customHeight="1" thickTop="1" thickBot="1">
      <c r="B2730" s="76" t="str">
        <f t="shared" si="85"/>
        <v/>
      </c>
      <c r="C2730" s="35"/>
      <c r="D2730" s="12"/>
      <c r="E2730" s="12"/>
      <c r="F2730" s="82"/>
      <c r="G2730" s="36"/>
      <c r="H2730" s="33"/>
      <c r="I2730" s="12"/>
      <c r="J2730" s="67"/>
      <c r="K2730" s="43" t="str">
        <f>IFERROR(VLOOKUP(D2730,PG!$D$7:$N$1006,11,FALSE),"")</f>
        <v/>
      </c>
      <c r="L2730" s="42">
        <f t="shared" si="86"/>
        <v>0</v>
      </c>
    </row>
    <row r="2731" spans="2:12" ht="35.1" customHeight="1" thickTop="1" thickBot="1">
      <c r="B2731" s="76" t="str">
        <f t="shared" si="85"/>
        <v/>
      </c>
      <c r="C2731" s="35"/>
      <c r="D2731" s="12"/>
      <c r="E2731" s="12"/>
      <c r="F2731" s="82"/>
      <c r="G2731" s="36"/>
      <c r="H2731" s="33"/>
      <c r="I2731" s="12"/>
      <c r="J2731" s="67"/>
      <c r="K2731" s="43" t="str">
        <f>IFERROR(VLOOKUP(D2731,PG!$D$7:$N$1006,11,FALSE),"")</f>
        <v/>
      </c>
      <c r="L2731" s="42">
        <f t="shared" si="86"/>
        <v>0</v>
      </c>
    </row>
    <row r="2732" spans="2:12" ht="35.1" customHeight="1" thickTop="1" thickBot="1">
      <c r="B2732" s="76" t="str">
        <f t="shared" si="85"/>
        <v/>
      </c>
      <c r="C2732" s="35"/>
      <c r="D2732" s="12"/>
      <c r="E2732" s="12"/>
      <c r="F2732" s="82"/>
      <c r="G2732" s="36"/>
      <c r="H2732" s="33"/>
      <c r="I2732" s="12"/>
      <c r="J2732" s="67"/>
      <c r="K2732" s="43" t="str">
        <f>IFERROR(VLOOKUP(D2732,PG!$D$7:$N$1006,11,FALSE),"")</f>
        <v/>
      </c>
      <c r="L2732" s="42">
        <f t="shared" si="86"/>
        <v>0</v>
      </c>
    </row>
    <row r="2733" spans="2:12" ht="35.1" customHeight="1" thickTop="1" thickBot="1">
      <c r="B2733" s="76" t="str">
        <f t="shared" si="85"/>
        <v/>
      </c>
      <c r="C2733" s="35"/>
      <c r="D2733" s="12"/>
      <c r="E2733" s="12"/>
      <c r="F2733" s="82"/>
      <c r="G2733" s="36"/>
      <c r="H2733" s="33"/>
      <c r="I2733" s="12"/>
      <c r="J2733" s="67"/>
      <c r="K2733" s="43" t="str">
        <f>IFERROR(VLOOKUP(D2733,PG!$D$7:$N$1006,11,FALSE),"")</f>
        <v/>
      </c>
      <c r="L2733" s="42">
        <f t="shared" si="86"/>
        <v>0</v>
      </c>
    </row>
    <row r="2734" spans="2:12" ht="35.1" customHeight="1" thickTop="1" thickBot="1">
      <c r="B2734" s="76" t="str">
        <f t="shared" si="85"/>
        <v/>
      </c>
      <c r="C2734" s="35"/>
      <c r="D2734" s="12"/>
      <c r="E2734" s="12"/>
      <c r="F2734" s="82"/>
      <c r="G2734" s="36"/>
      <c r="H2734" s="33"/>
      <c r="I2734" s="12"/>
      <c r="J2734" s="67"/>
      <c r="K2734" s="43" t="str">
        <f>IFERROR(VLOOKUP(D2734,PG!$D$7:$N$1006,11,FALSE),"")</f>
        <v/>
      </c>
      <c r="L2734" s="42">
        <f t="shared" si="86"/>
        <v>0</v>
      </c>
    </row>
    <row r="2735" spans="2:12" ht="35.1" customHeight="1" thickTop="1" thickBot="1">
      <c r="B2735" s="76" t="str">
        <f t="shared" si="85"/>
        <v/>
      </c>
      <c r="C2735" s="35"/>
      <c r="D2735" s="12"/>
      <c r="E2735" s="12"/>
      <c r="F2735" s="82"/>
      <c r="G2735" s="36"/>
      <c r="H2735" s="33"/>
      <c r="I2735" s="12"/>
      <c r="J2735" s="67"/>
      <c r="K2735" s="43" t="str">
        <f>IFERROR(VLOOKUP(D2735,PG!$D$7:$N$1006,11,FALSE),"")</f>
        <v/>
      </c>
      <c r="L2735" s="42">
        <f t="shared" si="86"/>
        <v>0</v>
      </c>
    </row>
    <row r="2736" spans="2:12" ht="35.1" customHeight="1" thickTop="1" thickBot="1">
      <c r="B2736" s="76" t="str">
        <f t="shared" si="85"/>
        <v/>
      </c>
      <c r="C2736" s="35"/>
      <c r="D2736" s="12"/>
      <c r="E2736" s="12"/>
      <c r="F2736" s="82"/>
      <c r="G2736" s="36"/>
      <c r="H2736" s="33"/>
      <c r="I2736" s="12"/>
      <c r="J2736" s="67"/>
      <c r="K2736" s="43" t="str">
        <f>IFERROR(VLOOKUP(D2736,PG!$D$7:$N$1006,11,FALSE),"")</f>
        <v/>
      </c>
      <c r="L2736" s="42">
        <f t="shared" si="86"/>
        <v>0</v>
      </c>
    </row>
    <row r="2737" spans="2:12" ht="35.1" customHeight="1" thickTop="1" thickBot="1">
      <c r="B2737" s="76" t="str">
        <f t="shared" si="85"/>
        <v/>
      </c>
      <c r="C2737" s="35"/>
      <c r="D2737" s="12"/>
      <c r="E2737" s="12"/>
      <c r="F2737" s="82"/>
      <c r="G2737" s="36"/>
      <c r="H2737" s="33"/>
      <c r="I2737" s="12"/>
      <c r="J2737" s="67"/>
      <c r="K2737" s="43" t="str">
        <f>IFERROR(VLOOKUP(D2737,PG!$D$7:$N$1006,11,FALSE),"")</f>
        <v/>
      </c>
      <c r="L2737" s="42">
        <f t="shared" si="86"/>
        <v>0</v>
      </c>
    </row>
    <row r="2738" spans="2:12" ht="35.1" customHeight="1" thickTop="1" thickBot="1">
      <c r="B2738" s="76" t="str">
        <f t="shared" si="85"/>
        <v/>
      </c>
      <c r="C2738" s="35"/>
      <c r="D2738" s="12"/>
      <c r="E2738" s="12"/>
      <c r="F2738" s="82"/>
      <c r="G2738" s="36"/>
      <c r="H2738" s="33"/>
      <c r="I2738" s="12"/>
      <c r="J2738" s="67"/>
      <c r="K2738" s="43" t="str">
        <f>IFERROR(VLOOKUP(D2738,PG!$D$7:$N$1006,11,FALSE),"")</f>
        <v/>
      </c>
      <c r="L2738" s="42">
        <f t="shared" si="86"/>
        <v>0</v>
      </c>
    </row>
    <row r="2739" spans="2:12" ht="35.1" customHeight="1" thickTop="1" thickBot="1">
      <c r="B2739" s="76" t="str">
        <f t="shared" si="85"/>
        <v/>
      </c>
      <c r="C2739" s="35"/>
      <c r="D2739" s="12"/>
      <c r="E2739" s="12"/>
      <c r="F2739" s="82"/>
      <c r="G2739" s="36"/>
      <c r="H2739" s="33"/>
      <c r="I2739" s="12"/>
      <c r="J2739" s="67"/>
      <c r="K2739" s="43" t="str">
        <f>IFERROR(VLOOKUP(D2739,PG!$D$7:$N$1006,11,FALSE),"")</f>
        <v/>
      </c>
      <c r="L2739" s="42">
        <f t="shared" si="86"/>
        <v>0</v>
      </c>
    </row>
    <row r="2740" spans="2:12" ht="35.1" customHeight="1" thickTop="1" thickBot="1">
      <c r="B2740" s="76" t="str">
        <f t="shared" si="85"/>
        <v/>
      </c>
      <c r="C2740" s="35"/>
      <c r="D2740" s="12"/>
      <c r="E2740" s="12"/>
      <c r="F2740" s="82"/>
      <c r="G2740" s="36"/>
      <c r="H2740" s="33"/>
      <c r="I2740" s="12"/>
      <c r="J2740" s="67"/>
      <c r="K2740" s="43" t="str">
        <f>IFERROR(VLOOKUP(D2740,PG!$D$7:$N$1006,11,FALSE),"")</f>
        <v/>
      </c>
      <c r="L2740" s="42">
        <f t="shared" si="86"/>
        <v>0</v>
      </c>
    </row>
    <row r="2741" spans="2:12" ht="35.1" customHeight="1" thickTop="1" thickBot="1">
      <c r="B2741" s="76" t="str">
        <f t="shared" si="85"/>
        <v/>
      </c>
      <c r="C2741" s="35"/>
      <c r="D2741" s="12"/>
      <c r="E2741" s="12"/>
      <c r="F2741" s="82"/>
      <c r="G2741" s="36"/>
      <c r="H2741" s="33"/>
      <c r="I2741" s="12"/>
      <c r="J2741" s="67"/>
      <c r="K2741" s="43" t="str">
        <f>IFERROR(VLOOKUP(D2741,PG!$D$7:$N$1006,11,FALSE),"")</f>
        <v/>
      </c>
      <c r="L2741" s="42">
        <f t="shared" si="86"/>
        <v>0</v>
      </c>
    </row>
    <row r="2742" spans="2:12" ht="35.1" customHeight="1" thickTop="1" thickBot="1">
      <c r="B2742" s="76" t="str">
        <f t="shared" si="85"/>
        <v/>
      </c>
      <c r="C2742" s="35"/>
      <c r="D2742" s="12"/>
      <c r="E2742" s="12"/>
      <c r="F2742" s="82"/>
      <c r="G2742" s="36"/>
      <c r="H2742" s="33"/>
      <c r="I2742" s="12"/>
      <c r="J2742" s="67"/>
      <c r="K2742" s="43" t="str">
        <f>IFERROR(VLOOKUP(D2742,PG!$D$7:$N$1006,11,FALSE),"")</f>
        <v/>
      </c>
      <c r="L2742" s="42">
        <f t="shared" si="86"/>
        <v>0</v>
      </c>
    </row>
    <row r="2743" spans="2:12" ht="35.1" customHeight="1" thickTop="1" thickBot="1">
      <c r="B2743" s="76" t="str">
        <f t="shared" si="85"/>
        <v/>
      </c>
      <c r="C2743" s="35"/>
      <c r="D2743" s="12"/>
      <c r="E2743" s="12"/>
      <c r="F2743" s="82"/>
      <c r="G2743" s="36"/>
      <c r="H2743" s="33"/>
      <c r="I2743" s="12"/>
      <c r="J2743" s="67"/>
      <c r="K2743" s="43" t="str">
        <f>IFERROR(VLOOKUP(D2743,PG!$D$7:$N$1006,11,FALSE),"")</f>
        <v/>
      </c>
      <c r="L2743" s="42">
        <f t="shared" si="86"/>
        <v>0</v>
      </c>
    </row>
    <row r="2744" spans="2:12" ht="35.1" customHeight="1" thickTop="1" thickBot="1">
      <c r="B2744" s="76" t="str">
        <f t="shared" si="85"/>
        <v/>
      </c>
      <c r="C2744" s="35"/>
      <c r="D2744" s="12"/>
      <c r="E2744" s="12"/>
      <c r="F2744" s="82"/>
      <c r="G2744" s="36"/>
      <c r="H2744" s="33"/>
      <c r="I2744" s="12"/>
      <c r="J2744" s="67"/>
      <c r="K2744" s="43" t="str">
        <f>IFERROR(VLOOKUP(D2744,PG!$D$7:$N$1006,11,FALSE),"")</f>
        <v/>
      </c>
      <c r="L2744" s="42">
        <f t="shared" si="86"/>
        <v>0</v>
      </c>
    </row>
    <row r="2745" spans="2:12" ht="35.1" customHeight="1" thickTop="1" thickBot="1">
      <c r="B2745" s="76" t="str">
        <f t="shared" si="85"/>
        <v/>
      </c>
      <c r="C2745" s="35"/>
      <c r="D2745" s="12"/>
      <c r="E2745" s="12"/>
      <c r="F2745" s="82"/>
      <c r="G2745" s="36"/>
      <c r="H2745" s="33"/>
      <c r="I2745" s="12"/>
      <c r="J2745" s="67"/>
      <c r="K2745" s="43" t="str">
        <f>IFERROR(VLOOKUP(D2745,PG!$D$7:$N$1006,11,FALSE),"")</f>
        <v/>
      </c>
      <c r="L2745" s="42">
        <f t="shared" si="86"/>
        <v>0</v>
      </c>
    </row>
    <row r="2746" spans="2:12" ht="35.1" customHeight="1" thickTop="1" thickBot="1">
      <c r="B2746" s="76" t="str">
        <f t="shared" si="85"/>
        <v/>
      </c>
      <c r="C2746" s="35"/>
      <c r="D2746" s="12"/>
      <c r="E2746" s="12"/>
      <c r="F2746" s="82"/>
      <c r="G2746" s="36"/>
      <c r="H2746" s="33"/>
      <c r="I2746" s="12"/>
      <c r="J2746" s="67"/>
      <c r="K2746" s="43" t="str">
        <f>IFERROR(VLOOKUP(D2746,PG!$D$7:$N$1006,11,FALSE),"")</f>
        <v/>
      </c>
      <c r="L2746" s="42">
        <f t="shared" si="86"/>
        <v>0</v>
      </c>
    </row>
    <row r="2747" spans="2:12" ht="35.1" customHeight="1" thickTop="1" thickBot="1">
      <c r="B2747" s="76" t="str">
        <f t="shared" si="85"/>
        <v/>
      </c>
      <c r="C2747" s="35"/>
      <c r="D2747" s="12"/>
      <c r="E2747" s="12"/>
      <c r="F2747" s="82"/>
      <c r="G2747" s="36"/>
      <c r="H2747" s="33"/>
      <c r="I2747" s="12"/>
      <c r="J2747" s="67"/>
      <c r="K2747" s="43" t="str">
        <f>IFERROR(VLOOKUP(D2747,PG!$D$7:$N$1006,11,FALSE),"")</f>
        <v/>
      </c>
      <c r="L2747" s="42">
        <f t="shared" si="86"/>
        <v>0</v>
      </c>
    </row>
    <row r="2748" spans="2:12" ht="35.1" customHeight="1" thickTop="1" thickBot="1">
      <c r="B2748" s="76" t="str">
        <f t="shared" si="85"/>
        <v/>
      </c>
      <c r="C2748" s="35"/>
      <c r="D2748" s="12"/>
      <c r="E2748" s="12"/>
      <c r="F2748" s="82"/>
      <c r="G2748" s="36"/>
      <c r="H2748" s="33"/>
      <c r="I2748" s="12"/>
      <c r="J2748" s="67"/>
      <c r="K2748" s="43" t="str">
        <f>IFERROR(VLOOKUP(D2748,PG!$D$7:$N$1006,11,FALSE),"")</f>
        <v/>
      </c>
      <c r="L2748" s="42">
        <f t="shared" si="86"/>
        <v>0</v>
      </c>
    </row>
    <row r="2749" spans="2:12" ht="35.1" customHeight="1" thickTop="1" thickBot="1">
      <c r="B2749" s="76" t="str">
        <f t="shared" si="85"/>
        <v/>
      </c>
      <c r="C2749" s="35"/>
      <c r="D2749" s="12"/>
      <c r="E2749" s="12"/>
      <c r="F2749" s="82"/>
      <c r="G2749" s="36"/>
      <c r="H2749" s="33"/>
      <c r="I2749" s="12"/>
      <c r="J2749" s="67"/>
      <c r="K2749" s="43" t="str">
        <f>IFERROR(VLOOKUP(D2749,PG!$D$7:$N$1006,11,FALSE),"")</f>
        <v/>
      </c>
      <c r="L2749" s="42">
        <f t="shared" si="86"/>
        <v>0</v>
      </c>
    </row>
    <row r="2750" spans="2:12" ht="35.1" customHeight="1" thickTop="1" thickBot="1">
      <c r="B2750" s="76" t="str">
        <f t="shared" si="85"/>
        <v/>
      </c>
      <c r="C2750" s="35"/>
      <c r="D2750" s="12"/>
      <c r="E2750" s="12"/>
      <c r="F2750" s="82"/>
      <c r="G2750" s="36"/>
      <c r="H2750" s="33"/>
      <c r="I2750" s="12"/>
      <c r="J2750" s="67"/>
      <c r="K2750" s="43" t="str">
        <f>IFERROR(VLOOKUP(D2750,PG!$D$7:$N$1006,11,FALSE),"")</f>
        <v/>
      </c>
      <c r="L2750" s="42">
        <f t="shared" si="86"/>
        <v>0</v>
      </c>
    </row>
    <row r="2751" spans="2:12" ht="35.1" customHeight="1" thickTop="1" thickBot="1">
      <c r="B2751" s="76" t="str">
        <f t="shared" si="85"/>
        <v/>
      </c>
      <c r="C2751" s="35"/>
      <c r="D2751" s="12"/>
      <c r="E2751" s="12"/>
      <c r="F2751" s="82"/>
      <c r="G2751" s="36"/>
      <c r="H2751" s="33"/>
      <c r="I2751" s="12"/>
      <c r="J2751" s="67"/>
      <c r="K2751" s="43" t="str">
        <f>IFERROR(VLOOKUP(D2751,PG!$D$7:$N$1006,11,FALSE),"")</f>
        <v/>
      </c>
      <c r="L2751" s="42">
        <f t="shared" si="86"/>
        <v>0</v>
      </c>
    </row>
    <row r="2752" spans="2:12" ht="35.1" customHeight="1" thickTop="1" thickBot="1">
      <c r="B2752" s="76" t="str">
        <f t="shared" si="85"/>
        <v/>
      </c>
      <c r="C2752" s="35"/>
      <c r="D2752" s="12"/>
      <c r="E2752" s="12"/>
      <c r="F2752" s="82"/>
      <c r="G2752" s="36"/>
      <c r="H2752" s="33"/>
      <c r="I2752" s="12"/>
      <c r="J2752" s="67"/>
      <c r="K2752" s="43" t="str">
        <f>IFERROR(VLOOKUP(D2752,PG!$D$7:$N$1006,11,FALSE),"")</f>
        <v/>
      </c>
      <c r="L2752" s="42">
        <f t="shared" si="86"/>
        <v>0</v>
      </c>
    </row>
    <row r="2753" spans="2:12" ht="35.1" customHeight="1" thickTop="1" thickBot="1">
      <c r="B2753" s="76" t="str">
        <f t="shared" si="85"/>
        <v/>
      </c>
      <c r="C2753" s="35"/>
      <c r="D2753" s="12"/>
      <c r="E2753" s="12"/>
      <c r="F2753" s="82"/>
      <c r="G2753" s="36"/>
      <c r="H2753" s="33"/>
      <c r="I2753" s="12"/>
      <c r="J2753" s="67"/>
      <c r="K2753" s="43" t="str">
        <f>IFERROR(VLOOKUP(D2753,PG!$D$7:$N$1006,11,FALSE),"")</f>
        <v/>
      </c>
      <c r="L2753" s="42">
        <f t="shared" si="86"/>
        <v>0</v>
      </c>
    </row>
    <row r="2754" spans="2:12" ht="35.1" customHeight="1" thickTop="1" thickBot="1">
      <c r="B2754" s="76" t="str">
        <f t="shared" si="85"/>
        <v/>
      </c>
      <c r="C2754" s="35"/>
      <c r="D2754" s="12"/>
      <c r="E2754" s="12"/>
      <c r="F2754" s="82"/>
      <c r="G2754" s="36"/>
      <c r="H2754" s="33"/>
      <c r="I2754" s="12"/>
      <c r="J2754" s="67"/>
      <c r="K2754" s="43" t="str">
        <f>IFERROR(VLOOKUP(D2754,PG!$D$7:$N$1006,11,FALSE),"")</f>
        <v/>
      </c>
      <c r="L2754" s="42">
        <f t="shared" si="86"/>
        <v>0</v>
      </c>
    </row>
    <row r="2755" spans="2:12" ht="35.1" customHeight="1" thickTop="1" thickBot="1">
      <c r="B2755" s="76" t="str">
        <f t="shared" si="85"/>
        <v/>
      </c>
      <c r="C2755" s="35"/>
      <c r="D2755" s="12"/>
      <c r="E2755" s="12"/>
      <c r="F2755" s="82"/>
      <c r="G2755" s="36"/>
      <c r="H2755" s="33"/>
      <c r="I2755" s="12"/>
      <c r="J2755" s="67"/>
      <c r="K2755" s="43" t="str">
        <f>IFERROR(VLOOKUP(D2755,PG!$D$7:$N$1006,11,FALSE),"")</f>
        <v/>
      </c>
      <c r="L2755" s="42">
        <f t="shared" si="86"/>
        <v>0</v>
      </c>
    </row>
    <row r="2756" spans="2:12" ht="35.1" customHeight="1" thickTop="1" thickBot="1">
      <c r="B2756" s="76" t="str">
        <f t="shared" si="85"/>
        <v/>
      </c>
      <c r="C2756" s="35"/>
      <c r="D2756" s="12"/>
      <c r="E2756" s="12"/>
      <c r="F2756" s="82"/>
      <c r="G2756" s="36"/>
      <c r="H2756" s="33"/>
      <c r="I2756" s="12"/>
      <c r="J2756" s="67"/>
      <c r="K2756" s="43" t="str">
        <f>IFERROR(VLOOKUP(D2756,PG!$D$7:$N$1006,11,FALSE),"")</f>
        <v/>
      </c>
      <c r="L2756" s="42">
        <f t="shared" si="86"/>
        <v>0</v>
      </c>
    </row>
    <row r="2757" spans="2:12" ht="35.1" customHeight="1" thickTop="1" thickBot="1">
      <c r="B2757" s="76" t="str">
        <f t="shared" si="85"/>
        <v/>
      </c>
      <c r="C2757" s="35"/>
      <c r="D2757" s="12"/>
      <c r="E2757" s="12"/>
      <c r="F2757" s="82"/>
      <c r="G2757" s="36"/>
      <c r="H2757" s="33"/>
      <c r="I2757" s="12"/>
      <c r="J2757" s="67"/>
      <c r="K2757" s="43" t="str">
        <f>IFERROR(VLOOKUP(D2757,PG!$D$7:$N$1006,11,FALSE),"")</f>
        <v/>
      </c>
      <c r="L2757" s="42">
        <f t="shared" si="86"/>
        <v>0</v>
      </c>
    </row>
    <row r="2758" spans="2:12" ht="35.1" customHeight="1" thickTop="1" thickBot="1">
      <c r="B2758" s="76" t="str">
        <f t="shared" si="85"/>
        <v/>
      </c>
      <c r="C2758" s="35"/>
      <c r="D2758" s="12"/>
      <c r="E2758" s="12"/>
      <c r="F2758" s="82"/>
      <c r="G2758" s="36"/>
      <c r="H2758" s="33"/>
      <c r="I2758" s="12"/>
      <c r="J2758" s="67"/>
      <c r="K2758" s="43" t="str">
        <f>IFERROR(VLOOKUP(D2758,PG!$D$7:$N$1006,11,FALSE),"")</f>
        <v/>
      </c>
      <c r="L2758" s="42">
        <f t="shared" si="86"/>
        <v>0</v>
      </c>
    </row>
    <row r="2759" spans="2:12" ht="35.1" customHeight="1" thickTop="1" thickBot="1">
      <c r="B2759" s="76" t="str">
        <f t="shared" si="85"/>
        <v/>
      </c>
      <c r="C2759" s="35"/>
      <c r="D2759" s="12"/>
      <c r="E2759" s="12"/>
      <c r="F2759" s="82"/>
      <c r="G2759" s="36"/>
      <c r="H2759" s="33"/>
      <c r="I2759" s="12"/>
      <c r="J2759" s="67"/>
      <c r="K2759" s="43" t="str">
        <f>IFERROR(VLOOKUP(D2759,PG!$D$7:$N$1006,11,FALSE),"")</f>
        <v/>
      </c>
      <c r="L2759" s="42">
        <f t="shared" si="86"/>
        <v>0</v>
      </c>
    </row>
    <row r="2760" spans="2:12" ht="35.1" customHeight="1" thickTop="1" thickBot="1">
      <c r="B2760" s="76" t="str">
        <f t="shared" ref="B2760:B2823" si="87">IF(C2760="","",MONTH(C2760))</f>
        <v/>
      </c>
      <c r="C2760" s="35"/>
      <c r="D2760" s="12"/>
      <c r="E2760" s="12"/>
      <c r="F2760" s="82"/>
      <c r="G2760" s="36"/>
      <c r="H2760" s="33"/>
      <c r="I2760" s="12"/>
      <c r="J2760" s="67"/>
      <c r="K2760" s="43" t="str">
        <f>IFERROR(VLOOKUP(D2760,PG!$D$7:$N$1006,11,FALSE),"")</f>
        <v/>
      </c>
      <c r="L2760" s="42">
        <f t="shared" si="86"/>
        <v>0</v>
      </c>
    </row>
    <row r="2761" spans="2:12" ht="35.1" customHeight="1" thickTop="1" thickBot="1">
      <c r="B2761" s="76" t="str">
        <f t="shared" si="87"/>
        <v/>
      </c>
      <c r="C2761" s="35"/>
      <c r="D2761" s="12"/>
      <c r="E2761" s="12"/>
      <c r="F2761" s="82"/>
      <c r="G2761" s="36"/>
      <c r="H2761" s="33"/>
      <c r="I2761" s="12"/>
      <c r="J2761" s="67"/>
      <c r="K2761" s="43" t="str">
        <f>IFERROR(VLOOKUP(D2761,PG!$D$7:$N$1006,11,FALSE),"")</f>
        <v/>
      </c>
      <c r="L2761" s="42">
        <f t="shared" si="86"/>
        <v>0</v>
      </c>
    </row>
    <row r="2762" spans="2:12" ht="35.1" customHeight="1" thickTop="1" thickBot="1">
      <c r="B2762" s="76" t="str">
        <f t="shared" si="87"/>
        <v/>
      </c>
      <c r="C2762" s="35"/>
      <c r="D2762" s="12"/>
      <c r="E2762" s="12"/>
      <c r="F2762" s="82"/>
      <c r="G2762" s="36"/>
      <c r="H2762" s="33"/>
      <c r="I2762" s="12"/>
      <c r="J2762" s="67"/>
      <c r="K2762" s="43" t="str">
        <f>IFERROR(VLOOKUP(D2762,PG!$D$7:$N$1006,11,FALSE),"")</f>
        <v/>
      </c>
      <c r="L2762" s="42">
        <f t="shared" si="86"/>
        <v>0</v>
      </c>
    </row>
    <row r="2763" spans="2:12" ht="35.1" customHeight="1" thickTop="1" thickBot="1">
      <c r="B2763" s="76" t="str">
        <f t="shared" si="87"/>
        <v/>
      </c>
      <c r="C2763" s="35"/>
      <c r="D2763" s="12"/>
      <c r="E2763" s="12"/>
      <c r="F2763" s="82"/>
      <c r="G2763" s="36"/>
      <c r="H2763" s="33"/>
      <c r="I2763" s="12"/>
      <c r="J2763" s="67"/>
      <c r="K2763" s="43" t="str">
        <f>IFERROR(VLOOKUP(D2763,PG!$D$7:$N$1006,11,FALSE),"")</f>
        <v/>
      </c>
      <c r="L2763" s="42">
        <f t="shared" si="86"/>
        <v>0</v>
      </c>
    </row>
    <row r="2764" spans="2:12" ht="35.1" customHeight="1" thickTop="1" thickBot="1">
      <c r="B2764" s="76" t="str">
        <f t="shared" si="87"/>
        <v/>
      </c>
      <c r="C2764" s="35"/>
      <c r="D2764" s="12"/>
      <c r="E2764" s="12"/>
      <c r="F2764" s="82"/>
      <c r="G2764" s="36"/>
      <c r="H2764" s="33"/>
      <c r="I2764" s="12"/>
      <c r="J2764" s="67"/>
      <c r="K2764" s="43" t="str">
        <f>IFERROR(VLOOKUP(D2764,PG!$D$7:$N$1006,11,FALSE),"")</f>
        <v/>
      </c>
      <c r="L2764" s="42">
        <f t="shared" si="86"/>
        <v>0</v>
      </c>
    </row>
    <row r="2765" spans="2:12" ht="35.1" customHeight="1" thickTop="1" thickBot="1">
      <c r="B2765" s="76" t="str">
        <f t="shared" si="87"/>
        <v/>
      </c>
      <c r="C2765" s="35"/>
      <c r="D2765" s="12"/>
      <c r="E2765" s="12"/>
      <c r="F2765" s="82"/>
      <c r="G2765" s="36"/>
      <c r="H2765" s="33"/>
      <c r="I2765" s="12"/>
      <c r="J2765" s="67"/>
      <c r="K2765" s="43" t="str">
        <f>IFERROR(VLOOKUP(D2765,PG!$D$7:$N$1006,11,FALSE),"")</f>
        <v/>
      </c>
      <c r="L2765" s="42">
        <f t="shared" si="86"/>
        <v>0</v>
      </c>
    </row>
    <row r="2766" spans="2:12" ht="35.1" customHeight="1" thickTop="1" thickBot="1">
      <c r="B2766" s="76" t="str">
        <f t="shared" si="87"/>
        <v/>
      </c>
      <c r="C2766" s="35"/>
      <c r="D2766" s="12"/>
      <c r="E2766" s="12"/>
      <c r="F2766" s="82"/>
      <c r="G2766" s="36"/>
      <c r="H2766" s="33"/>
      <c r="I2766" s="12"/>
      <c r="J2766" s="67"/>
      <c r="K2766" s="43" t="str">
        <f>IFERROR(VLOOKUP(D2766,PG!$D$7:$N$1006,11,FALSE),"")</f>
        <v/>
      </c>
      <c r="L2766" s="42">
        <f t="shared" si="86"/>
        <v>0</v>
      </c>
    </row>
    <row r="2767" spans="2:12" ht="35.1" customHeight="1" thickTop="1" thickBot="1">
      <c r="B2767" s="76" t="str">
        <f t="shared" si="87"/>
        <v/>
      </c>
      <c r="C2767" s="35"/>
      <c r="D2767" s="12"/>
      <c r="E2767" s="12"/>
      <c r="F2767" s="82"/>
      <c r="G2767" s="36"/>
      <c r="H2767" s="33"/>
      <c r="I2767" s="12"/>
      <c r="J2767" s="67"/>
      <c r="K2767" s="43" t="str">
        <f>IFERROR(VLOOKUP(D2767,PG!$D$7:$N$1006,11,FALSE),"")</f>
        <v/>
      </c>
      <c r="L2767" s="42">
        <f t="shared" si="86"/>
        <v>0</v>
      </c>
    </row>
    <row r="2768" spans="2:12" ht="35.1" customHeight="1" thickTop="1" thickBot="1">
      <c r="B2768" s="76" t="str">
        <f t="shared" si="87"/>
        <v/>
      </c>
      <c r="C2768" s="35"/>
      <c r="D2768" s="12"/>
      <c r="E2768" s="12"/>
      <c r="F2768" s="82"/>
      <c r="G2768" s="36"/>
      <c r="H2768" s="33"/>
      <c r="I2768" s="12"/>
      <c r="J2768" s="67"/>
      <c r="K2768" s="43" t="str">
        <f>IFERROR(VLOOKUP(D2768,PG!$D$7:$N$1006,11,FALSE),"")</f>
        <v/>
      </c>
      <c r="L2768" s="42">
        <f t="shared" si="86"/>
        <v>0</v>
      </c>
    </row>
    <row r="2769" spans="2:12" ht="35.1" customHeight="1" thickTop="1" thickBot="1">
      <c r="B2769" s="76" t="str">
        <f t="shared" si="87"/>
        <v/>
      </c>
      <c r="C2769" s="35"/>
      <c r="D2769" s="12"/>
      <c r="E2769" s="12"/>
      <c r="F2769" s="82"/>
      <c r="G2769" s="36"/>
      <c r="H2769" s="33"/>
      <c r="I2769" s="12"/>
      <c r="J2769" s="67"/>
      <c r="K2769" s="43" t="str">
        <f>IFERROR(VLOOKUP(D2769,PG!$D$7:$N$1006,11,FALSE),"")</f>
        <v/>
      </c>
      <c r="L2769" s="42">
        <f t="shared" si="86"/>
        <v>0</v>
      </c>
    </row>
    <row r="2770" spans="2:12" ht="35.1" customHeight="1" thickTop="1" thickBot="1">
      <c r="B2770" s="76" t="str">
        <f t="shared" si="87"/>
        <v/>
      </c>
      <c r="C2770" s="35"/>
      <c r="D2770" s="12"/>
      <c r="E2770" s="12"/>
      <c r="F2770" s="82"/>
      <c r="G2770" s="36"/>
      <c r="H2770" s="33"/>
      <c r="I2770" s="12"/>
      <c r="J2770" s="67"/>
      <c r="K2770" s="43" t="str">
        <f>IFERROR(VLOOKUP(D2770,PG!$D$7:$N$1006,11,FALSE),"")</f>
        <v/>
      </c>
      <c r="L2770" s="42">
        <f t="shared" ref="L2770:L2833" si="88">IFERROR(G2770*H2770,0)</f>
        <v>0</v>
      </c>
    </row>
    <row r="2771" spans="2:12" ht="35.1" customHeight="1" thickTop="1" thickBot="1">
      <c r="B2771" s="76" t="str">
        <f t="shared" si="87"/>
        <v/>
      </c>
      <c r="C2771" s="35"/>
      <c r="D2771" s="12"/>
      <c r="E2771" s="12"/>
      <c r="F2771" s="82"/>
      <c r="G2771" s="36"/>
      <c r="H2771" s="33"/>
      <c r="I2771" s="12"/>
      <c r="J2771" s="67"/>
      <c r="K2771" s="43" t="str">
        <f>IFERROR(VLOOKUP(D2771,PG!$D$7:$N$1006,11,FALSE),"")</f>
        <v/>
      </c>
      <c r="L2771" s="42">
        <f t="shared" si="88"/>
        <v>0</v>
      </c>
    </row>
    <row r="2772" spans="2:12" ht="35.1" customHeight="1" thickTop="1" thickBot="1">
      <c r="B2772" s="76" t="str">
        <f t="shared" si="87"/>
        <v/>
      </c>
      <c r="C2772" s="35"/>
      <c r="D2772" s="12"/>
      <c r="E2772" s="12"/>
      <c r="F2772" s="82"/>
      <c r="G2772" s="36"/>
      <c r="H2772" s="33"/>
      <c r="I2772" s="12"/>
      <c r="J2772" s="67"/>
      <c r="K2772" s="43" t="str">
        <f>IFERROR(VLOOKUP(D2772,PG!$D$7:$N$1006,11,FALSE),"")</f>
        <v/>
      </c>
      <c r="L2772" s="42">
        <f t="shared" si="88"/>
        <v>0</v>
      </c>
    </row>
    <row r="2773" spans="2:12" ht="35.1" customHeight="1" thickTop="1" thickBot="1">
      <c r="B2773" s="76" t="str">
        <f t="shared" si="87"/>
        <v/>
      </c>
      <c r="C2773" s="35"/>
      <c r="D2773" s="12"/>
      <c r="E2773" s="12"/>
      <c r="F2773" s="82"/>
      <c r="G2773" s="36"/>
      <c r="H2773" s="33"/>
      <c r="I2773" s="12"/>
      <c r="J2773" s="67"/>
      <c r="K2773" s="43" t="str">
        <f>IFERROR(VLOOKUP(D2773,PG!$D$7:$N$1006,11,FALSE),"")</f>
        <v/>
      </c>
      <c r="L2773" s="42">
        <f t="shared" si="88"/>
        <v>0</v>
      </c>
    </row>
    <row r="2774" spans="2:12" ht="35.1" customHeight="1" thickTop="1" thickBot="1">
      <c r="B2774" s="76" t="str">
        <f t="shared" si="87"/>
        <v/>
      </c>
      <c r="C2774" s="35"/>
      <c r="D2774" s="12"/>
      <c r="E2774" s="12"/>
      <c r="F2774" s="82"/>
      <c r="G2774" s="36"/>
      <c r="H2774" s="33"/>
      <c r="I2774" s="12"/>
      <c r="J2774" s="67"/>
      <c r="K2774" s="43" t="str">
        <f>IFERROR(VLOOKUP(D2774,PG!$D$7:$N$1006,11,FALSE),"")</f>
        <v/>
      </c>
      <c r="L2774" s="42">
        <f t="shared" si="88"/>
        <v>0</v>
      </c>
    </row>
    <row r="2775" spans="2:12" ht="35.1" customHeight="1" thickTop="1" thickBot="1">
      <c r="B2775" s="76" t="str">
        <f t="shared" si="87"/>
        <v/>
      </c>
      <c r="C2775" s="35"/>
      <c r="D2775" s="12"/>
      <c r="E2775" s="12"/>
      <c r="F2775" s="82"/>
      <c r="G2775" s="36"/>
      <c r="H2775" s="33"/>
      <c r="I2775" s="12"/>
      <c r="J2775" s="67"/>
      <c r="K2775" s="43" t="str">
        <f>IFERROR(VLOOKUP(D2775,PG!$D$7:$N$1006,11,FALSE),"")</f>
        <v/>
      </c>
      <c r="L2775" s="42">
        <f t="shared" si="88"/>
        <v>0</v>
      </c>
    </row>
    <row r="2776" spans="2:12" ht="35.1" customHeight="1" thickTop="1" thickBot="1">
      <c r="B2776" s="76" t="str">
        <f t="shared" si="87"/>
        <v/>
      </c>
      <c r="C2776" s="35"/>
      <c r="D2776" s="12"/>
      <c r="E2776" s="12"/>
      <c r="F2776" s="82"/>
      <c r="G2776" s="36"/>
      <c r="H2776" s="33"/>
      <c r="I2776" s="12"/>
      <c r="J2776" s="67"/>
      <c r="K2776" s="43" t="str">
        <f>IFERROR(VLOOKUP(D2776,PG!$D$7:$N$1006,11,FALSE),"")</f>
        <v/>
      </c>
      <c r="L2776" s="42">
        <f t="shared" si="88"/>
        <v>0</v>
      </c>
    </row>
    <row r="2777" spans="2:12" ht="35.1" customHeight="1" thickTop="1" thickBot="1">
      <c r="B2777" s="76" t="str">
        <f t="shared" si="87"/>
        <v/>
      </c>
      <c r="C2777" s="35"/>
      <c r="D2777" s="12"/>
      <c r="E2777" s="12"/>
      <c r="F2777" s="82"/>
      <c r="G2777" s="36"/>
      <c r="H2777" s="33"/>
      <c r="I2777" s="12"/>
      <c r="J2777" s="67"/>
      <c r="K2777" s="43" t="str">
        <f>IFERROR(VLOOKUP(D2777,PG!$D$7:$N$1006,11,FALSE),"")</f>
        <v/>
      </c>
      <c r="L2777" s="42">
        <f t="shared" si="88"/>
        <v>0</v>
      </c>
    </row>
    <row r="2778" spans="2:12" ht="35.1" customHeight="1" thickTop="1" thickBot="1">
      <c r="B2778" s="76" t="str">
        <f t="shared" si="87"/>
        <v/>
      </c>
      <c r="C2778" s="35"/>
      <c r="D2778" s="12"/>
      <c r="E2778" s="12"/>
      <c r="F2778" s="82"/>
      <c r="G2778" s="36"/>
      <c r="H2778" s="33"/>
      <c r="I2778" s="12"/>
      <c r="J2778" s="67"/>
      <c r="K2778" s="43" t="str">
        <f>IFERROR(VLOOKUP(D2778,PG!$D$7:$N$1006,11,FALSE),"")</f>
        <v/>
      </c>
      <c r="L2778" s="42">
        <f t="shared" si="88"/>
        <v>0</v>
      </c>
    </row>
    <row r="2779" spans="2:12" ht="35.1" customHeight="1" thickTop="1" thickBot="1">
      <c r="B2779" s="76" t="str">
        <f t="shared" si="87"/>
        <v/>
      </c>
      <c r="C2779" s="35"/>
      <c r="D2779" s="12"/>
      <c r="E2779" s="12"/>
      <c r="F2779" s="82"/>
      <c r="G2779" s="36"/>
      <c r="H2779" s="33"/>
      <c r="I2779" s="12"/>
      <c r="J2779" s="67"/>
      <c r="K2779" s="43" t="str">
        <f>IFERROR(VLOOKUP(D2779,PG!$D$7:$N$1006,11,FALSE),"")</f>
        <v/>
      </c>
      <c r="L2779" s="42">
        <f t="shared" si="88"/>
        <v>0</v>
      </c>
    </row>
    <row r="2780" spans="2:12" ht="35.1" customHeight="1" thickTop="1" thickBot="1">
      <c r="B2780" s="76" t="str">
        <f t="shared" si="87"/>
        <v/>
      </c>
      <c r="C2780" s="35"/>
      <c r="D2780" s="12"/>
      <c r="E2780" s="12"/>
      <c r="F2780" s="82"/>
      <c r="G2780" s="36"/>
      <c r="H2780" s="33"/>
      <c r="I2780" s="12"/>
      <c r="J2780" s="67"/>
      <c r="K2780" s="43" t="str">
        <f>IFERROR(VLOOKUP(D2780,PG!$D$7:$N$1006,11,FALSE),"")</f>
        <v/>
      </c>
      <c r="L2780" s="42">
        <f t="shared" si="88"/>
        <v>0</v>
      </c>
    </row>
    <row r="2781" spans="2:12" ht="35.1" customHeight="1" thickTop="1" thickBot="1">
      <c r="B2781" s="76" t="str">
        <f t="shared" si="87"/>
        <v/>
      </c>
      <c r="C2781" s="35"/>
      <c r="D2781" s="12"/>
      <c r="E2781" s="12"/>
      <c r="F2781" s="82"/>
      <c r="G2781" s="36"/>
      <c r="H2781" s="33"/>
      <c r="I2781" s="12"/>
      <c r="J2781" s="67"/>
      <c r="K2781" s="43" t="str">
        <f>IFERROR(VLOOKUP(D2781,PG!$D$7:$N$1006,11,FALSE),"")</f>
        <v/>
      </c>
      <c r="L2781" s="42">
        <f t="shared" si="88"/>
        <v>0</v>
      </c>
    </row>
    <row r="2782" spans="2:12" ht="35.1" customHeight="1" thickTop="1" thickBot="1">
      <c r="B2782" s="76" t="str">
        <f t="shared" si="87"/>
        <v/>
      </c>
      <c r="C2782" s="35"/>
      <c r="D2782" s="12"/>
      <c r="E2782" s="12"/>
      <c r="F2782" s="82"/>
      <c r="G2782" s="36"/>
      <c r="H2782" s="33"/>
      <c r="I2782" s="12"/>
      <c r="J2782" s="67"/>
      <c r="K2782" s="43" t="str">
        <f>IFERROR(VLOOKUP(D2782,PG!$D$7:$N$1006,11,FALSE),"")</f>
        <v/>
      </c>
      <c r="L2782" s="42">
        <f t="shared" si="88"/>
        <v>0</v>
      </c>
    </row>
    <row r="2783" spans="2:12" ht="35.1" customHeight="1" thickTop="1" thickBot="1">
      <c r="B2783" s="76" t="str">
        <f t="shared" si="87"/>
        <v/>
      </c>
      <c r="C2783" s="35"/>
      <c r="D2783" s="12"/>
      <c r="E2783" s="12"/>
      <c r="F2783" s="82"/>
      <c r="G2783" s="36"/>
      <c r="H2783" s="33"/>
      <c r="I2783" s="12"/>
      <c r="J2783" s="67"/>
      <c r="K2783" s="43" t="str">
        <f>IFERROR(VLOOKUP(D2783,PG!$D$7:$N$1006,11,FALSE),"")</f>
        <v/>
      </c>
      <c r="L2783" s="42">
        <f t="shared" si="88"/>
        <v>0</v>
      </c>
    </row>
    <row r="2784" spans="2:12" ht="35.1" customHeight="1" thickTop="1" thickBot="1">
      <c r="B2784" s="76" t="str">
        <f t="shared" si="87"/>
        <v/>
      </c>
      <c r="C2784" s="35"/>
      <c r="D2784" s="12"/>
      <c r="E2784" s="12"/>
      <c r="F2784" s="82"/>
      <c r="G2784" s="36"/>
      <c r="H2784" s="33"/>
      <c r="I2784" s="12"/>
      <c r="J2784" s="67"/>
      <c r="K2784" s="43" t="str">
        <f>IFERROR(VLOOKUP(D2784,PG!$D$7:$N$1006,11,FALSE),"")</f>
        <v/>
      </c>
      <c r="L2784" s="42">
        <f t="shared" si="88"/>
        <v>0</v>
      </c>
    </row>
    <row r="2785" spans="2:12" ht="35.1" customHeight="1" thickTop="1" thickBot="1">
      <c r="B2785" s="76" t="str">
        <f t="shared" si="87"/>
        <v/>
      </c>
      <c r="C2785" s="35"/>
      <c r="D2785" s="12"/>
      <c r="E2785" s="12"/>
      <c r="F2785" s="82"/>
      <c r="G2785" s="36"/>
      <c r="H2785" s="33"/>
      <c r="I2785" s="12"/>
      <c r="J2785" s="67"/>
      <c r="K2785" s="43" t="str">
        <f>IFERROR(VLOOKUP(D2785,PG!$D$7:$N$1006,11,FALSE),"")</f>
        <v/>
      </c>
      <c r="L2785" s="42">
        <f t="shared" si="88"/>
        <v>0</v>
      </c>
    </row>
    <row r="2786" spans="2:12" ht="35.1" customHeight="1" thickTop="1" thickBot="1">
      <c r="B2786" s="76" t="str">
        <f t="shared" si="87"/>
        <v/>
      </c>
      <c r="C2786" s="35"/>
      <c r="D2786" s="12"/>
      <c r="E2786" s="12"/>
      <c r="F2786" s="82"/>
      <c r="G2786" s="36"/>
      <c r="H2786" s="33"/>
      <c r="I2786" s="12"/>
      <c r="J2786" s="67"/>
      <c r="K2786" s="43" t="str">
        <f>IFERROR(VLOOKUP(D2786,PG!$D$7:$N$1006,11,FALSE),"")</f>
        <v/>
      </c>
      <c r="L2786" s="42">
        <f t="shared" si="88"/>
        <v>0</v>
      </c>
    </row>
    <row r="2787" spans="2:12" ht="35.1" customHeight="1" thickTop="1" thickBot="1">
      <c r="B2787" s="76" t="str">
        <f t="shared" si="87"/>
        <v/>
      </c>
      <c r="C2787" s="35"/>
      <c r="D2787" s="12"/>
      <c r="E2787" s="12"/>
      <c r="F2787" s="82"/>
      <c r="G2787" s="36"/>
      <c r="H2787" s="33"/>
      <c r="I2787" s="12"/>
      <c r="J2787" s="67"/>
      <c r="K2787" s="43" t="str">
        <f>IFERROR(VLOOKUP(D2787,PG!$D$7:$N$1006,11,FALSE),"")</f>
        <v/>
      </c>
      <c r="L2787" s="42">
        <f t="shared" si="88"/>
        <v>0</v>
      </c>
    </row>
    <row r="2788" spans="2:12" ht="35.1" customHeight="1" thickTop="1" thickBot="1">
      <c r="B2788" s="76" t="str">
        <f t="shared" si="87"/>
        <v/>
      </c>
      <c r="C2788" s="35"/>
      <c r="D2788" s="12"/>
      <c r="E2788" s="12"/>
      <c r="F2788" s="82"/>
      <c r="G2788" s="36"/>
      <c r="H2788" s="33"/>
      <c r="I2788" s="12"/>
      <c r="J2788" s="67"/>
      <c r="K2788" s="43" t="str">
        <f>IFERROR(VLOOKUP(D2788,PG!$D$7:$N$1006,11,FALSE),"")</f>
        <v/>
      </c>
      <c r="L2788" s="42">
        <f t="shared" si="88"/>
        <v>0</v>
      </c>
    </row>
    <row r="2789" spans="2:12" ht="35.1" customHeight="1" thickTop="1" thickBot="1">
      <c r="B2789" s="76" t="str">
        <f t="shared" si="87"/>
        <v/>
      </c>
      <c r="C2789" s="35"/>
      <c r="D2789" s="12"/>
      <c r="E2789" s="12"/>
      <c r="F2789" s="82"/>
      <c r="G2789" s="36"/>
      <c r="H2789" s="33"/>
      <c r="I2789" s="12"/>
      <c r="J2789" s="67"/>
      <c r="K2789" s="43" t="str">
        <f>IFERROR(VLOOKUP(D2789,PG!$D$7:$N$1006,11,FALSE),"")</f>
        <v/>
      </c>
      <c r="L2789" s="42">
        <f t="shared" si="88"/>
        <v>0</v>
      </c>
    </row>
    <row r="2790" spans="2:12" ht="35.1" customHeight="1" thickTop="1" thickBot="1">
      <c r="B2790" s="76" t="str">
        <f t="shared" si="87"/>
        <v/>
      </c>
      <c r="C2790" s="35"/>
      <c r="D2790" s="12"/>
      <c r="E2790" s="12"/>
      <c r="F2790" s="82"/>
      <c r="G2790" s="36"/>
      <c r="H2790" s="33"/>
      <c r="I2790" s="12"/>
      <c r="J2790" s="67"/>
      <c r="K2790" s="43" t="str">
        <f>IFERROR(VLOOKUP(D2790,PG!$D$7:$N$1006,11,FALSE),"")</f>
        <v/>
      </c>
      <c r="L2790" s="42">
        <f t="shared" si="88"/>
        <v>0</v>
      </c>
    </row>
    <row r="2791" spans="2:12" ht="35.1" customHeight="1" thickTop="1" thickBot="1">
      <c r="B2791" s="76" t="str">
        <f t="shared" si="87"/>
        <v/>
      </c>
      <c r="C2791" s="35"/>
      <c r="D2791" s="12"/>
      <c r="E2791" s="12"/>
      <c r="F2791" s="82"/>
      <c r="G2791" s="36"/>
      <c r="H2791" s="33"/>
      <c r="I2791" s="12"/>
      <c r="J2791" s="67"/>
      <c r="K2791" s="43" t="str">
        <f>IFERROR(VLOOKUP(D2791,PG!$D$7:$N$1006,11,FALSE),"")</f>
        <v/>
      </c>
      <c r="L2791" s="42">
        <f t="shared" si="88"/>
        <v>0</v>
      </c>
    </row>
    <row r="2792" spans="2:12" ht="35.1" customHeight="1" thickTop="1" thickBot="1">
      <c r="B2792" s="76" t="str">
        <f t="shared" si="87"/>
        <v/>
      </c>
      <c r="C2792" s="35"/>
      <c r="D2792" s="12"/>
      <c r="E2792" s="12"/>
      <c r="F2792" s="82"/>
      <c r="G2792" s="36"/>
      <c r="H2792" s="33"/>
      <c r="I2792" s="12"/>
      <c r="J2792" s="67"/>
      <c r="K2792" s="43" t="str">
        <f>IFERROR(VLOOKUP(D2792,PG!$D$7:$N$1006,11,FALSE),"")</f>
        <v/>
      </c>
      <c r="L2792" s="42">
        <f t="shared" si="88"/>
        <v>0</v>
      </c>
    </row>
    <row r="2793" spans="2:12" ht="35.1" customHeight="1" thickTop="1" thickBot="1">
      <c r="B2793" s="76" t="str">
        <f t="shared" si="87"/>
        <v/>
      </c>
      <c r="C2793" s="35"/>
      <c r="D2793" s="12"/>
      <c r="E2793" s="12"/>
      <c r="F2793" s="82"/>
      <c r="G2793" s="36"/>
      <c r="H2793" s="33"/>
      <c r="I2793" s="12"/>
      <c r="J2793" s="67"/>
      <c r="K2793" s="43" t="str">
        <f>IFERROR(VLOOKUP(D2793,PG!$D$7:$N$1006,11,FALSE),"")</f>
        <v/>
      </c>
      <c r="L2793" s="42">
        <f t="shared" si="88"/>
        <v>0</v>
      </c>
    </row>
    <row r="2794" spans="2:12" ht="35.1" customHeight="1" thickTop="1" thickBot="1">
      <c r="B2794" s="76" t="str">
        <f t="shared" si="87"/>
        <v/>
      </c>
      <c r="C2794" s="35"/>
      <c r="D2794" s="12"/>
      <c r="E2794" s="12"/>
      <c r="F2794" s="82"/>
      <c r="G2794" s="36"/>
      <c r="H2794" s="33"/>
      <c r="I2794" s="12"/>
      <c r="J2794" s="67"/>
      <c r="K2794" s="43" t="str">
        <f>IFERROR(VLOOKUP(D2794,PG!$D$7:$N$1006,11,FALSE),"")</f>
        <v/>
      </c>
      <c r="L2794" s="42">
        <f t="shared" si="88"/>
        <v>0</v>
      </c>
    </row>
    <row r="2795" spans="2:12" ht="35.1" customHeight="1" thickTop="1" thickBot="1">
      <c r="B2795" s="76" t="str">
        <f t="shared" si="87"/>
        <v/>
      </c>
      <c r="C2795" s="35"/>
      <c r="D2795" s="12"/>
      <c r="E2795" s="12"/>
      <c r="F2795" s="82"/>
      <c r="G2795" s="36"/>
      <c r="H2795" s="33"/>
      <c r="I2795" s="12"/>
      <c r="J2795" s="67"/>
      <c r="K2795" s="43" t="str">
        <f>IFERROR(VLOOKUP(D2795,PG!$D$7:$N$1006,11,FALSE),"")</f>
        <v/>
      </c>
      <c r="L2795" s="42">
        <f t="shared" si="88"/>
        <v>0</v>
      </c>
    </row>
    <row r="2796" spans="2:12" ht="35.1" customHeight="1" thickTop="1" thickBot="1">
      <c r="B2796" s="76" t="str">
        <f t="shared" si="87"/>
        <v/>
      </c>
      <c r="C2796" s="35"/>
      <c r="D2796" s="12"/>
      <c r="E2796" s="12"/>
      <c r="F2796" s="82"/>
      <c r="G2796" s="36"/>
      <c r="H2796" s="33"/>
      <c r="I2796" s="12"/>
      <c r="J2796" s="67"/>
      <c r="K2796" s="43" t="str">
        <f>IFERROR(VLOOKUP(D2796,PG!$D$7:$N$1006,11,FALSE),"")</f>
        <v/>
      </c>
      <c r="L2796" s="42">
        <f t="shared" si="88"/>
        <v>0</v>
      </c>
    </row>
    <row r="2797" spans="2:12" ht="35.1" customHeight="1" thickTop="1" thickBot="1">
      <c r="B2797" s="76" t="str">
        <f t="shared" si="87"/>
        <v/>
      </c>
      <c r="C2797" s="35"/>
      <c r="D2797" s="12"/>
      <c r="E2797" s="12"/>
      <c r="F2797" s="82"/>
      <c r="G2797" s="36"/>
      <c r="H2797" s="33"/>
      <c r="I2797" s="12"/>
      <c r="J2797" s="67"/>
      <c r="K2797" s="43" t="str">
        <f>IFERROR(VLOOKUP(D2797,PG!$D$7:$N$1006,11,FALSE),"")</f>
        <v/>
      </c>
      <c r="L2797" s="42">
        <f t="shared" si="88"/>
        <v>0</v>
      </c>
    </row>
    <row r="2798" spans="2:12" ht="35.1" customHeight="1" thickTop="1" thickBot="1">
      <c r="B2798" s="76" t="str">
        <f t="shared" si="87"/>
        <v/>
      </c>
      <c r="C2798" s="35"/>
      <c r="D2798" s="12"/>
      <c r="E2798" s="12"/>
      <c r="F2798" s="82"/>
      <c r="G2798" s="36"/>
      <c r="H2798" s="33"/>
      <c r="I2798" s="12"/>
      <c r="J2798" s="67"/>
      <c r="K2798" s="43" t="str">
        <f>IFERROR(VLOOKUP(D2798,PG!$D$7:$N$1006,11,FALSE),"")</f>
        <v/>
      </c>
      <c r="L2798" s="42">
        <f t="shared" si="88"/>
        <v>0</v>
      </c>
    </row>
    <row r="2799" spans="2:12" ht="35.1" customHeight="1" thickTop="1" thickBot="1">
      <c r="B2799" s="76" t="str">
        <f t="shared" si="87"/>
        <v/>
      </c>
      <c r="C2799" s="35"/>
      <c r="D2799" s="12"/>
      <c r="E2799" s="12"/>
      <c r="F2799" s="82"/>
      <c r="G2799" s="36"/>
      <c r="H2799" s="33"/>
      <c r="I2799" s="12"/>
      <c r="J2799" s="67"/>
      <c r="K2799" s="43" t="str">
        <f>IFERROR(VLOOKUP(D2799,PG!$D$7:$N$1006,11,FALSE),"")</f>
        <v/>
      </c>
      <c r="L2799" s="42">
        <f t="shared" si="88"/>
        <v>0</v>
      </c>
    </row>
    <row r="2800" spans="2:12" ht="35.1" customHeight="1" thickTop="1" thickBot="1">
      <c r="B2800" s="76" t="str">
        <f t="shared" si="87"/>
        <v/>
      </c>
      <c r="C2800" s="35"/>
      <c r="D2800" s="12"/>
      <c r="E2800" s="12"/>
      <c r="F2800" s="82"/>
      <c r="G2800" s="36"/>
      <c r="H2800" s="33"/>
      <c r="I2800" s="12"/>
      <c r="J2800" s="67"/>
      <c r="K2800" s="43" t="str">
        <f>IFERROR(VLOOKUP(D2800,PG!$D$7:$N$1006,11,FALSE),"")</f>
        <v/>
      </c>
      <c r="L2800" s="42">
        <f t="shared" si="88"/>
        <v>0</v>
      </c>
    </row>
    <row r="2801" spans="2:12" ht="35.1" customHeight="1" thickTop="1" thickBot="1">
      <c r="B2801" s="76" t="str">
        <f t="shared" si="87"/>
        <v/>
      </c>
      <c r="C2801" s="35"/>
      <c r="D2801" s="12"/>
      <c r="E2801" s="12"/>
      <c r="F2801" s="82"/>
      <c r="G2801" s="36"/>
      <c r="H2801" s="33"/>
      <c r="I2801" s="12"/>
      <c r="J2801" s="67"/>
      <c r="K2801" s="43" t="str">
        <f>IFERROR(VLOOKUP(D2801,PG!$D$7:$N$1006,11,FALSE),"")</f>
        <v/>
      </c>
      <c r="L2801" s="42">
        <f t="shared" si="88"/>
        <v>0</v>
      </c>
    </row>
    <row r="2802" spans="2:12" ht="35.1" customHeight="1" thickTop="1" thickBot="1">
      <c r="B2802" s="76" t="str">
        <f t="shared" si="87"/>
        <v/>
      </c>
      <c r="C2802" s="35"/>
      <c r="D2802" s="12"/>
      <c r="E2802" s="12"/>
      <c r="F2802" s="82"/>
      <c r="G2802" s="36"/>
      <c r="H2802" s="33"/>
      <c r="I2802" s="12"/>
      <c r="J2802" s="67"/>
      <c r="K2802" s="43" t="str">
        <f>IFERROR(VLOOKUP(D2802,PG!$D$7:$N$1006,11,FALSE),"")</f>
        <v/>
      </c>
      <c r="L2802" s="42">
        <f t="shared" si="88"/>
        <v>0</v>
      </c>
    </row>
    <row r="2803" spans="2:12" ht="35.1" customHeight="1" thickTop="1" thickBot="1">
      <c r="B2803" s="76" t="str">
        <f t="shared" si="87"/>
        <v/>
      </c>
      <c r="C2803" s="35"/>
      <c r="D2803" s="12"/>
      <c r="E2803" s="12"/>
      <c r="F2803" s="82"/>
      <c r="G2803" s="36"/>
      <c r="H2803" s="33"/>
      <c r="I2803" s="12"/>
      <c r="J2803" s="67"/>
      <c r="K2803" s="43" t="str">
        <f>IFERROR(VLOOKUP(D2803,PG!$D$7:$N$1006,11,FALSE),"")</f>
        <v/>
      </c>
      <c r="L2803" s="42">
        <f t="shared" si="88"/>
        <v>0</v>
      </c>
    </row>
    <row r="2804" spans="2:12" ht="35.1" customHeight="1" thickTop="1" thickBot="1">
      <c r="B2804" s="76" t="str">
        <f t="shared" si="87"/>
        <v/>
      </c>
      <c r="C2804" s="35"/>
      <c r="D2804" s="12"/>
      <c r="E2804" s="12"/>
      <c r="F2804" s="82"/>
      <c r="G2804" s="36"/>
      <c r="H2804" s="33"/>
      <c r="I2804" s="12"/>
      <c r="J2804" s="67"/>
      <c r="K2804" s="43" t="str">
        <f>IFERROR(VLOOKUP(D2804,PG!$D$7:$N$1006,11,FALSE),"")</f>
        <v/>
      </c>
      <c r="L2804" s="42">
        <f t="shared" si="88"/>
        <v>0</v>
      </c>
    </row>
    <row r="2805" spans="2:12" ht="35.1" customHeight="1" thickTop="1" thickBot="1">
      <c r="B2805" s="76" t="str">
        <f t="shared" si="87"/>
        <v/>
      </c>
      <c r="C2805" s="35"/>
      <c r="D2805" s="12"/>
      <c r="E2805" s="12"/>
      <c r="F2805" s="82"/>
      <c r="G2805" s="36"/>
      <c r="H2805" s="33"/>
      <c r="I2805" s="12"/>
      <c r="J2805" s="67"/>
      <c r="K2805" s="43" t="str">
        <f>IFERROR(VLOOKUP(D2805,PG!$D$7:$N$1006,11,FALSE),"")</f>
        <v/>
      </c>
      <c r="L2805" s="42">
        <f t="shared" si="88"/>
        <v>0</v>
      </c>
    </row>
    <row r="2806" spans="2:12" ht="35.1" customHeight="1" thickTop="1" thickBot="1">
      <c r="B2806" s="76" t="str">
        <f t="shared" si="87"/>
        <v/>
      </c>
      <c r="C2806" s="35"/>
      <c r="D2806" s="12"/>
      <c r="E2806" s="12"/>
      <c r="F2806" s="82"/>
      <c r="G2806" s="36"/>
      <c r="H2806" s="33"/>
      <c r="I2806" s="12"/>
      <c r="J2806" s="67"/>
      <c r="K2806" s="43" t="str">
        <f>IFERROR(VLOOKUP(D2806,PG!$D$7:$N$1006,11,FALSE),"")</f>
        <v/>
      </c>
      <c r="L2806" s="42">
        <f t="shared" si="88"/>
        <v>0</v>
      </c>
    </row>
    <row r="2807" spans="2:12" ht="35.1" customHeight="1" thickTop="1" thickBot="1">
      <c r="B2807" s="76" t="str">
        <f t="shared" si="87"/>
        <v/>
      </c>
      <c r="C2807" s="35"/>
      <c r="D2807" s="12"/>
      <c r="E2807" s="12"/>
      <c r="F2807" s="82"/>
      <c r="G2807" s="36"/>
      <c r="H2807" s="33"/>
      <c r="I2807" s="12"/>
      <c r="J2807" s="67"/>
      <c r="K2807" s="43" t="str">
        <f>IFERROR(VLOOKUP(D2807,PG!$D$7:$N$1006,11,FALSE),"")</f>
        <v/>
      </c>
      <c r="L2807" s="42">
        <f t="shared" si="88"/>
        <v>0</v>
      </c>
    </row>
    <row r="2808" spans="2:12" ht="35.1" customHeight="1" thickTop="1" thickBot="1">
      <c r="B2808" s="76" t="str">
        <f t="shared" si="87"/>
        <v/>
      </c>
      <c r="C2808" s="35"/>
      <c r="D2808" s="12"/>
      <c r="E2808" s="12"/>
      <c r="F2808" s="82"/>
      <c r="G2808" s="36"/>
      <c r="H2808" s="33"/>
      <c r="I2808" s="12"/>
      <c r="J2808" s="67"/>
      <c r="K2808" s="43" t="str">
        <f>IFERROR(VLOOKUP(D2808,PG!$D$7:$N$1006,11,FALSE),"")</f>
        <v/>
      </c>
      <c r="L2808" s="42">
        <f t="shared" si="88"/>
        <v>0</v>
      </c>
    </row>
    <row r="2809" spans="2:12" ht="35.1" customHeight="1" thickTop="1" thickBot="1">
      <c r="B2809" s="76" t="str">
        <f t="shared" si="87"/>
        <v/>
      </c>
      <c r="C2809" s="35"/>
      <c r="D2809" s="12"/>
      <c r="E2809" s="12"/>
      <c r="F2809" s="82"/>
      <c r="G2809" s="36"/>
      <c r="H2809" s="33"/>
      <c r="I2809" s="12"/>
      <c r="J2809" s="67"/>
      <c r="K2809" s="43" t="str">
        <f>IFERROR(VLOOKUP(D2809,PG!$D$7:$N$1006,11,FALSE),"")</f>
        <v/>
      </c>
      <c r="L2809" s="42">
        <f t="shared" si="88"/>
        <v>0</v>
      </c>
    </row>
    <row r="2810" spans="2:12" ht="35.1" customHeight="1" thickTop="1" thickBot="1">
      <c r="B2810" s="76" t="str">
        <f t="shared" si="87"/>
        <v/>
      </c>
      <c r="C2810" s="35"/>
      <c r="D2810" s="12"/>
      <c r="E2810" s="12"/>
      <c r="F2810" s="82"/>
      <c r="G2810" s="36"/>
      <c r="H2810" s="33"/>
      <c r="I2810" s="12"/>
      <c r="J2810" s="67"/>
      <c r="K2810" s="43" t="str">
        <f>IFERROR(VLOOKUP(D2810,PG!$D$7:$N$1006,11,FALSE),"")</f>
        <v/>
      </c>
      <c r="L2810" s="42">
        <f t="shared" si="88"/>
        <v>0</v>
      </c>
    </row>
    <row r="2811" spans="2:12" ht="35.1" customHeight="1" thickTop="1" thickBot="1">
      <c r="B2811" s="76" t="str">
        <f t="shared" si="87"/>
        <v/>
      </c>
      <c r="C2811" s="35"/>
      <c r="D2811" s="12"/>
      <c r="E2811" s="12"/>
      <c r="F2811" s="82"/>
      <c r="G2811" s="36"/>
      <c r="H2811" s="33"/>
      <c r="I2811" s="12"/>
      <c r="J2811" s="67"/>
      <c r="K2811" s="43" t="str">
        <f>IFERROR(VLOOKUP(D2811,PG!$D$7:$N$1006,11,FALSE),"")</f>
        <v/>
      </c>
      <c r="L2811" s="42">
        <f t="shared" si="88"/>
        <v>0</v>
      </c>
    </row>
    <row r="2812" spans="2:12" ht="35.1" customHeight="1" thickTop="1" thickBot="1">
      <c r="B2812" s="76" t="str">
        <f t="shared" si="87"/>
        <v/>
      </c>
      <c r="C2812" s="35"/>
      <c r="D2812" s="12"/>
      <c r="E2812" s="12"/>
      <c r="F2812" s="82"/>
      <c r="G2812" s="36"/>
      <c r="H2812" s="33"/>
      <c r="I2812" s="12"/>
      <c r="J2812" s="67"/>
      <c r="K2812" s="43" t="str">
        <f>IFERROR(VLOOKUP(D2812,PG!$D$7:$N$1006,11,FALSE),"")</f>
        <v/>
      </c>
      <c r="L2812" s="42">
        <f t="shared" si="88"/>
        <v>0</v>
      </c>
    </row>
    <row r="2813" spans="2:12" ht="35.1" customHeight="1" thickTop="1" thickBot="1">
      <c r="B2813" s="76" t="str">
        <f t="shared" si="87"/>
        <v/>
      </c>
      <c r="C2813" s="35"/>
      <c r="D2813" s="12"/>
      <c r="E2813" s="12"/>
      <c r="F2813" s="82"/>
      <c r="G2813" s="36"/>
      <c r="H2813" s="33"/>
      <c r="I2813" s="12"/>
      <c r="J2813" s="67"/>
      <c r="K2813" s="43" t="str">
        <f>IFERROR(VLOOKUP(D2813,PG!$D$7:$N$1006,11,FALSE),"")</f>
        <v/>
      </c>
      <c r="L2813" s="42">
        <f t="shared" si="88"/>
        <v>0</v>
      </c>
    </row>
    <row r="2814" spans="2:12" ht="35.1" customHeight="1" thickTop="1" thickBot="1">
      <c r="B2814" s="76" t="str">
        <f t="shared" si="87"/>
        <v/>
      </c>
      <c r="C2814" s="35"/>
      <c r="D2814" s="12"/>
      <c r="E2814" s="12"/>
      <c r="F2814" s="82"/>
      <c r="G2814" s="36"/>
      <c r="H2814" s="33"/>
      <c r="I2814" s="12"/>
      <c r="J2814" s="67"/>
      <c r="K2814" s="43" t="str">
        <f>IFERROR(VLOOKUP(D2814,PG!$D$7:$N$1006,11,FALSE),"")</f>
        <v/>
      </c>
      <c r="L2814" s="42">
        <f t="shared" si="88"/>
        <v>0</v>
      </c>
    </row>
    <row r="2815" spans="2:12" ht="35.1" customHeight="1" thickTop="1" thickBot="1">
      <c r="B2815" s="76" t="str">
        <f t="shared" si="87"/>
        <v/>
      </c>
      <c r="C2815" s="35"/>
      <c r="D2815" s="12"/>
      <c r="E2815" s="12"/>
      <c r="F2815" s="82"/>
      <c r="G2815" s="36"/>
      <c r="H2815" s="33"/>
      <c r="I2815" s="12"/>
      <c r="J2815" s="67"/>
      <c r="K2815" s="43" t="str">
        <f>IFERROR(VLOOKUP(D2815,PG!$D$7:$N$1006,11,FALSE),"")</f>
        <v/>
      </c>
      <c r="L2815" s="42">
        <f t="shared" si="88"/>
        <v>0</v>
      </c>
    </row>
    <row r="2816" spans="2:12" ht="35.1" customHeight="1" thickTop="1" thickBot="1">
      <c r="B2816" s="76" t="str">
        <f t="shared" si="87"/>
        <v/>
      </c>
      <c r="C2816" s="35"/>
      <c r="D2816" s="12"/>
      <c r="E2816" s="12"/>
      <c r="F2816" s="82"/>
      <c r="G2816" s="36"/>
      <c r="H2816" s="33"/>
      <c r="I2816" s="12"/>
      <c r="J2816" s="67"/>
      <c r="K2816" s="43" t="str">
        <f>IFERROR(VLOOKUP(D2816,PG!$D$7:$N$1006,11,FALSE),"")</f>
        <v/>
      </c>
      <c r="L2816" s="42">
        <f t="shared" si="88"/>
        <v>0</v>
      </c>
    </row>
    <row r="2817" spans="2:12" ht="35.1" customHeight="1" thickTop="1" thickBot="1">
      <c r="B2817" s="76" t="str">
        <f t="shared" si="87"/>
        <v/>
      </c>
      <c r="C2817" s="35"/>
      <c r="D2817" s="12"/>
      <c r="E2817" s="12"/>
      <c r="F2817" s="82"/>
      <c r="G2817" s="36"/>
      <c r="H2817" s="33"/>
      <c r="I2817" s="12"/>
      <c r="J2817" s="67"/>
      <c r="K2817" s="43" t="str">
        <f>IFERROR(VLOOKUP(D2817,PG!$D$7:$N$1006,11,FALSE),"")</f>
        <v/>
      </c>
      <c r="L2817" s="42">
        <f t="shared" si="88"/>
        <v>0</v>
      </c>
    </row>
    <row r="2818" spans="2:12" ht="35.1" customHeight="1" thickTop="1" thickBot="1">
      <c r="B2818" s="76" t="str">
        <f t="shared" si="87"/>
        <v/>
      </c>
      <c r="C2818" s="35"/>
      <c r="D2818" s="12"/>
      <c r="E2818" s="12"/>
      <c r="F2818" s="82"/>
      <c r="G2818" s="36"/>
      <c r="H2818" s="33"/>
      <c r="I2818" s="12"/>
      <c r="J2818" s="67"/>
      <c r="K2818" s="43" t="str">
        <f>IFERROR(VLOOKUP(D2818,PG!$D$7:$N$1006,11,FALSE),"")</f>
        <v/>
      </c>
      <c r="L2818" s="42">
        <f t="shared" si="88"/>
        <v>0</v>
      </c>
    </row>
    <row r="2819" spans="2:12" ht="35.1" customHeight="1" thickTop="1" thickBot="1">
      <c r="B2819" s="76" t="str">
        <f t="shared" si="87"/>
        <v/>
      </c>
      <c r="C2819" s="35"/>
      <c r="D2819" s="12"/>
      <c r="E2819" s="12"/>
      <c r="F2819" s="82"/>
      <c r="G2819" s="36"/>
      <c r="H2819" s="33"/>
      <c r="I2819" s="12"/>
      <c r="J2819" s="67"/>
      <c r="K2819" s="43" t="str">
        <f>IFERROR(VLOOKUP(D2819,PG!$D$7:$N$1006,11,FALSE),"")</f>
        <v/>
      </c>
      <c r="L2819" s="42">
        <f t="shared" si="88"/>
        <v>0</v>
      </c>
    </row>
    <row r="2820" spans="2:12" ht="35.1" customHeight="1" thickTop="1" thickBot="1">
      <c r="B2820" s="76" t="str">
        <f t="shared" si="87"/>
        <v/>
      </c>
      <c r="C2820" s="35"/>
      <c r="D2820" s="12"/>
      <c r="E2820" s="12"/>
      <c r="F2820" s="82"/>
      <c r="G2820" s="36"/>
      <c r="H2820" s="33"/>
      <c r="I2820" s="12"/>
      <c r="J2820" s="67"/>
      <c r="K2820" s="43" t="str">
        <f>IFERROR(VLOOKUP(D2820,PG!$D$7:$N$1006,11,FALSE),"")</f>
        <v/>
      </c>
      <c r="L2820" s="42">
        <f t="shared" si="88"/>
        <v>0</v>
      </c>
    </row>
    <row r="2821" spans="2:12" ht="35.1" customHeight="1" thickTop="1" thickBot="1">
      <c r="B2821" s="76" t="str">
        <f t="shared" si="87"/>
        <v/>
      </c>
      <c r="C2821" s="35"/>
      <c r="D2821" s="12"/>
      <c r="E2821" s="12"/>
      <c r="F2821" s="82"/>
      <c r="G2821" s="36"/>
      <c r="H2821" s="33"/>
      <c r="I2821" s="12"/>
      <c r="J2821" s="67"/>
      <c r="K2821" s="43" t="str">
        <f>IFERROR(VLOOKUP(D2821,PG!$D$7:$N$1006,11,FALSE),"")</f>
        <v/>
      </c>
      <c r="L2821" s="42">
        <f t="shared" si="88"/>
        <v>0</v>
      </c>
    </row>
    <row r="2822" spans="2:12" ht="35.1" customHeight="1" thickTop="1" thickBot="1">
      <c r="B2822" s="76" t="str">
        <f t="shared" si="87"/>
        <v/>
      </c>
      <c r="C2822" s="35"/>
      <c r="D2822" s="12"/>
      <c r="E2822" s="12"/>
      <c r="F2822" s="82"/>
      <c r="G2822" s="36"/>
      <c r="H2822" s="33"/>
      <c r="I2822" s="12"/>
      <c r="J2822" s="67"/>
      <c r="K2822" s="43" t="str">
        <f>IFERROR(VLOOKUP(D2822,PG!$D$7:$N$1006,11,FALSE),"")</f>
        <v/>
      </c>
      <c r="L2822" s="42">
        <f t="shared" si="88"/>
        <v>0</v>
      </c>
    </row>
    <row r="2823" spans="2:12" ht="35.1" customHeight="1" thickTop="1" thickBot="1">
      <c r="B2823" s="76" t="str">
        <f t="shared" si="87"/>
        <v/>
      </c>
      <c r="C2823" s="35"/>
      <c r="D2823" s="12"/>
      <c r="E2823" s="12"/>
      <c r="F2823" s="82"/>
      <c r="G2823" s="36"/>
      <c r="H2823" s="33"/>
      <c r="I2823" s="12"/>
      <c r="J2823" s="67"/>
      <c r="K2823" s="43" t="str">
        <f>IFERROR(VLOOKUP(D2823,PG!$D$7:$N$1006,11,FALSE),"")</f>
        <v/>
      </c>
      <c r="L2823" s="42">
        <f t="shared" si="88"/>
        <v>0</v>
      </c>
    </row>
    <row r="2824" spans="2:12" ht="35.1" customHeight="1" thickTop="1" thickBot="1">
      <c r="B2824" s="76" t="str">
        <f t="shared" ref="B2824:B2887" si="89">IF(C2824="","",MONTH(C2824))</f>
        <v/>
      </c>
      <c r="C2824" s="35"/>
      <c r="D2824" s="12"/>
      <c r="E2824" s="12"/>
      <c r="F2824" s="82"/>
      <c r="G2824" s="36"/>
      <c r="H2824" s="33"/>
      <c r="I2824" s="12"/>
      <c r="J2824" s="67"/>
      <c r="K2824" s="43" t="str">
        <f>IFERROR(VLOOKUP(D2824,PG!$D$7:$N$1006,11,FALSE),"")</f>
        <v/>
      </c>
      <c r="L2824" s="42">
        <f t="shared" si="88"/>
        <v>0</v>
      </c>
    </row>
    <row r="2825" spans="2:12" ht="35.1" customHeight="1" thickTop="1" thickBot="1">
      <c r="B2825" s="76" t="str">
        <f t="shared" si="89"/>
        <v/>
      </c>
      <c r="C2825" s="35"/>
      <c r="D2825" s="12"/>
      <c r="E2825" s="12"/>
      <c r="F2825" s="82"/>
      <c r="G2825" s="36"/>
      <c r="H2825" s="33"/>
      <c r="I2825" s="12"/>
      <c r="J2825" s="67"/>
      <c r="K2825" s="43" t="str">
        <f>IFERROR(VLOOKUP(D2825,PG!$D$7:$N$1006,11,FALSE),"")</f>
        <v/>
      </c>
      <c r="L2825" s="42">
        <f t="shared" si="88"/>
        <v>0</v>
      </c>
    </row>
    <row r="2826" spans="2:12" ht="35.1" customHeight="1" thickTop="1" thickBot="1">
      <c r="B2826" s="76" t="str">
        <f t="shared" si="89"/>
        <v/>
      </c>
      <c r="C2826" s="35"/>
      <c r="D2826" s="12"/>
      <c r="E2826" s="12"/>
      <c r="F2826" s="82"/>
      <c r="G2826" s="36"/>
      <c r="H2826" s="33"/>
      <c r="I2826" s="12"/>
      <c r="J2826" s="67"/>
      <c r="K2826" s="43" t="str">
        <f>IFERROR(VLOOKUP(D2826,PG!$D$7:$N$1006,11,FALSE),"")</f>
        <v/>
      </c>
      <c r="L2826" s="42">
        <f t="shared" si="88"/>
        <v>0</v>
      </c>
    </row>
    <row r="2827" spans="2:12" ht="35.1" customHeight="1" thickTop="1" thickBot="1">
      <c r="B2827" s="76" t="str">
        <f t="shared" si="89"/>
        <v/>
      </c>
      <c r="C2827" s="35"/>
      <c r="D2827" s="12"/>
      <c r="E2827" s="12"/>
      <c r="F2827" s="82"/>
      <c r="G2827" s="36"/>
      <c r="H2827" s="33"/>
      <c r="I2827" s="12"/>
      <c r="J2827" s="67"/>
      <c r="K2827" s="43" t="str">
        <f>IFERROR(VLOOKUP(D2827,PG!$D$7:$N$1006,11,FALSE),"")</f>
        <v/>
      </c>
      <c r="L2827" s="42">
        <f t="shared" si="88"/>
        <v>0</v>
      </c>
    </row>
    <row r="2828" spans="2:12" ht="35.1" customHeight="1" thickTop="1" thickBot="1">
      <c r="B2828" s="76" t="str">
        <f t="shared" si="89"/>
        <v/>
      </c>
      <c r="C2828" s="35"/>
      <c r="D2828" s="12"/>
      <c r="E2828" s="12"/>
      <c r="F2828" s="82"/>
      <c r="G2828" s="36"/>
      <c r="H2828" s="33"/>
      <c r="I2828" s="12"/>
      <c r="J2828" s="67"/>
      <c r="K2828" s="43" t="str">
        <f>IFERROR(VLOOKUP(D2828,PG!$D$7:$N$1006,11,FALSE),"")</f>
        <v/>
      </c>
      <c r="L2828" s="42">
        <f t="shared" si="88"/>
        <v>0</v>
      </c>
    </row>
    <row r="2829" spans="2:12" ht="35.1" customHeight="1" thickTop="1" thickBot="1">
      <c r="B2829" s="76" t="str">
        <f t="shared" si="89"/>
        <v/>
      </c>
      <c r="C2829" s="35"/>
      <c r="D2829" s="12"/>
      <c r="E2829" s="12"/>
      <c r="F2829" s="82"/>
      <c r="G2829" s="36"/>
      <c r="H2829" s="33"/>
      <c r="I2829" s="12"/>
      <c r="J2829" s="67"/>
      <c r="K2829" s="43" t="str">
        <f>IFERROR(VLOOKUP(D2829,PG!$D$7:$N$1006,11,FALSE),"")</f>
        <v/>
      </c>
      <c r="L2829" s="42">
        <f t="shared" si="88"/>
        <v>0</v>
      </c>
    </row>
    <row r="2830" spans="2:12" ht="35.1" customHeight="1" thickTop="1" thickBot="1">
      <c r="B2830" s="76" t="str">
        <f t="shared" si="89"/>
        <v/>
      </c>
      <c r="C2830" s="35"/>
      <c r="D2830" s="12"/>
      <c r="E2830" s="12"/>
      <c r="F2830" s="82"/>
      <c r="G2830" s="36"/>
      <c r="H2830" s="33"/>
      <c r="I2830" s="12"/>
      <c r="J2830" s="67"/>
      <c r="K2830" s="43" t="str">
        <f>IFERROR(VLOOKUP(D2830,PG!$D$7:$N$1006,11,FALSE),"")</f>
        <v/>
      </c>
      <c r="L2830" s="42">
        <f t="shared" si="88"/>
        <v>0</v>
      </c>
    </row>
    <row r="2831" spans="2:12" ht="35.1" customHeight="1" thickTop="1" thickBot="1">
      <c r="B2831" s="76" t="str">
        <f t="shared" si="89"/>
        <v/>
      </c>
      <c r="C2831" s="35"/>
      <c r="D2831" s="12"/>
      <c r="E2831" s="12"/>
      <c r="F2831" s="82"/>
      <c r="G2831" s="36"/>
      <c r="H2831" s="33"/>
      <c r="I2831" s="12"/>
      <c r="J2831" s="67"/>
      <c r="K2831" s="43" t="str">
        <f>IFERROR(VLOOKUP(D2831,PG!$D$7:$N$1006,11,FALSE),"")</f>
        <v/>
      </c>
      <c r="L2831" s="42">
        <f t="shared" si="88"/>
        <v>0</v>
      </c>
    </row>
    <row r="2832" spans="2:12" ht="35.1" customHeight="1" thickTop="1" thickBot="1">
      <c r="B2832" s="76" t="str">
        <f t="shared" si="89"/>
        <v/>
      </c>
      <c r="C2832" s="35"/>
      <c r="D2832" s="12"/>
      <c r="E2832" s="12"/>
      <c r="F2832" s="82"/>
      <c r="G2832" s="36"/>
      <c r="H2832" s="33"/>
      <c r="I2832" s="12"/>
      <c r="J2832" s="67"/>
      <c r="K2832" s="43" t="str">
        <f>IFERROR(VLOOKUP(D2832,PG!$D$7:$N$1006,11,FALSE),"")</f>
        <v/>
      </c>
      <c r="L2832" s="42">
        <f t="shared" si="88"/>
        <v>0</v>
      </c>
    </row>
    <row r="2833" spans="2:12" ht="35.1" customHeight="1" thickTop="1" thickBot="1">
      <c r="B2833" s="76" t="str">
        <f t="shared" si="89"/>
        <v/>
      </c>
      <c r="C2833" s="35"/>
      <c r="D2833" s="12"/>
      <c r="E2833" s="12"/>
      <c r="F2833" s="82"/>
      <c r="G2833" s="36"/>
      <c r="H2833" s="33"/>
      <c r="I2833" s="12"/>
      <c r="J2833" s="67"/>
      <c r="K2833" s="43" t="str">
        <f>IFERROR(VLOOKUP(D2833,PG!$D$7:$N$1006,11,FALSE),"")</f>
        <v/>
      </c>
      <c r="L2833" s="42">
        <f t="shared" si="88"/>
        <v>0</v>
      </c>
    </row>
    <row r="2834" spans="2:12" ht="35.1" customHeight="1" thickTop="1" thickBot="1">
      <c r="B2834" s="76" t="str">
        <f t="shared" si="89"/>
        <v/>
      </c>
      <c r="C2834" s="35"/>
      <c r="D2834" s="12"/>
      <c r="E2834" s="12"/>
      <c r="F2834" s="82"/>
      <c r="G2834" s="36"/>
      <c r="H2834" s="33"/>
      <c r="I2834" s="12"/>
      <c r="J2834" s="67"/>
      <c r="K2834" s="43" t="str">
        <f>IFERROR(VLOOKUP(D2834,PG!$D$7:$N$1006,11,FALSE),"")</f>
        <v/>
      </c>
      <c r="L2834" s="42">
        <f t="shared" ref="L2834:L2897" si="90">IFERROR(G2834*H2834,0)</f>
        <v>0</v>
      </c>
    </row>
    <row r="2835" spans="2:12" ht="35.1" customHeight="1" thickTop="1" thickBot="1">
      <c r="B2835" s="76" t="str">
        <f t="shared" si="89"/>
        <v/>
      </c>
      <c r="C2835" s="35"/>
      <c r="D2835" s="12"/>
      <c r="E2835" s="12"/>
      <c r="F2835" s="82"/>
      <c r="G2835" s="36"/>
      <c r="H2835" s="33"/>
      <c r="I2835" s="12"/>
      <c r="J2835" s="67"/>
      <c r="K2835" s="43" t="str">
        <f>IFERROR(VLOOKUP(D2835,PG!$D$7:$N$1006,11,FALSE),"")</f>
        <v/>
      </c>
      <c r="L2835" s="42">
        <f t="shared" si="90"/>
        <v>0</v>
      </c>
    </row>
    <row r="2836" spans="2:12" ht="35.1" customHeight="1" thickTop="1" thickBot="1">
      <c r="B2836" s="76" t="str">
        <f t="shared" si="89"/>
        <v/>
      </c>
      <c r="C2836" s="35"/>
      <c r="D2836" s="12"/>
      <c r="E2836" s="12"/>
      <c r="F2836" s="82"/>
      <c r="G2836" s="36"/>
      <c r="H2836" s="33"/>
      <c r="I2836" s="12"/>
      <c r="J2836" s="67"/>
      <c r="K2836" s="43" t="str">
        <f>IFERROR(VLOOKUP(D2836,PG!$D$7:$N$1006,11,FALSE),"")</f>
        <v/>
      </c>
      <c r="L2836" s="42">
        <f t="shared" si="90"/>
        <v>0</v>
      </c>
    </row>
    <row r="2837" spans="2:12" ht="35.1" customHeight="1" thickTop="1" thickBot="1">
      <c r="B2837" s="76" t="str">
        <f t="shared" si="89"/>
        <v/>
      </c>
      <c r="C2837" s="35"/>
      <c r="D2837" s="12"/>
      <c r="E2837" s="12"/>
      <c r="F2837" s="82"/>
      <c r="G2837" s="36"/>
      <c r="H2837" s="33"/>
      <c r="I2837" s="12"/>
      <c r="J2837" s="67"/>
      <c r="K2837" s="43" t="str">
        <f>IFERROR(VLOOKUP(D2837,PG!$D$7:$N$1006,11,FALSE),"")</f>
        <v/>
      </c>
      <c r="L2837" s="42">
        <f t="shared" si="90"/>
        <v>0</v>
      </c>
    </row>
    <row r="2838" spans="2:12" ht="35.1" customHeight="1" thickTop="1" thickBot="1">
      <c r="B2838" s="76" t="str">
        <f t="shared" si="89"/>
        <v/>
      </c>
      <c r="C2838" s="35"/>
      <c r="D2838" s="12"/>
      <c r="E2838" s="12"/>
      <c r="F2838" s="82"/>
      <c r="G2838" s="36"/>
      <c r="H2838" s="33"/>
      <c r="I2838" s="12"/>
      <c r="J2838" s="67"/>
      <c r="K2838" s="43" t="str">
        <f>IFERROR(VLOOKUP(D2838,PG!$D$7:$N$1006,11,FALSE),"")</f>
        <v/>
      </c>
      <c r="L2838" s="42">
        <f t="shared" si="90"/>
        <v>0</v>
      </c>
    </row>
    <row r="2839" spans="2:12" ht="35.1" customHeight="1" thickTop="1" thickBot="1">
      <c r="B2839" s="76" t="str">
        <f t="shared" si="89"/>
        <v/>
      </c>
      <c r="C2839" s="35"/>
      <c r="D2839" s="12"/>
      <c r="E2839" s="12"/>
      <c r="F2839" s="82"/>
      <c r="G2839" s="36"/>
      <c r="H2839" s="33"/>
      <c r="I2839" s="12"/>
      <c r="J2839" s="67"/>
      <c r="K2839" s="43" t="str">
        <f>IFERROR(VLOOKUP(D2839,PG!$D$7:$N$1006,11,FALSE),"")</f>
        <v/>
      </c>
      <c r="L2839" s="42">
        <f t="shared" si="90"/>
        <v>0</v>
      </c>
    </row>
    <row r="2840" spans="2:12" ht="35.1" customHeight="1" thickTop="1" thickBot="1">
      <c r="B2840" s="76" t="str">
        <f t="shared" si="89"/>
        <v/>
      </c>
      <c r="C2840" s="35"/>
      <c r="D2840" s="12"/>
      <c r="E2840" s="12"/>
      <c r="F2840" s="82"/>
      <c r="G2840" s="36"/>
      <c r="H2840" s="33"/>
      <c r="I2840" s="12"/>
      <c r="J2840" s="67"/>
      <c r="K2840" s="43" t="str">
        <f>IFERROR(VLOOKUP(D2840,PG!$D$7:$N$1006,11,FALSE),"")</f>
        <v/>
      </c>
      <c r="L2840" s="42">
        <f t="shared" si="90"/>
        <v>0</v>
      </c>
    </row>
    <row r="2841" spans="2:12" ht="35.1" customHeight="1" thickTop="1" thickBot="1">
      <c r="B2841" s="76" t="str">
        <f t="shared" si="89"/>
        <v/>
      </c>
      <c r="C2841" s="35"/>
      <c r="D2841" s="12"/>
      <c r="E2841" s="12"/>
      <c r="F2841" s="82"/>
      <c r="G2841" s="36"/>
      <c r="H2841" s="33"/>
      <c r="I2841" s="12"/>
      <c r="J2841" s="67"/>
      <c r="K2841" s="43" t="str">
        <f>IFERROR(VLOOKUP(D2841,PG!$D$7:$N$1006,11,FALSE),"")</f>
        <v/>
      </c>
      <c r="L2841" s="42">
        <f t="shared" si="90"/>
        <v>0</v>
      </c>
    </row>
    <row r="2842" spans="2:12" ht="35.1" customHeight="1" thickTop="1" thickBot="1">
      <c r="B2842" s="76" t="str">
        <f t="shared" si="89"/>
        <v/>
      </c>
      <c r="C2842" s="35"/>
      <c r="D2842" s="12"/>
      <c r="E2842" s="12"/>
      <c r="F2842" s="82"/>
      <c r="G2842" s="36"/>
      <c r="H2842" s="33"/>
      <c r="I2842" s="12"/>
      <c r="J2842" s="67"/>
      <c r="K2842" s="43" t="str">
        <f>IFERROR(VLOOKUP(D2842,PG!$D$7:$N$1006,11,FALSE),"")</f>
        <v/>
      </c>
      <c r="L2842" s="42">
        <f t="shared" si="90"/>
        <v>0</v>
      </c>
    </row>
    <row r="2843" spans="2:12" ht="35.1" customHeight="1" thickTop="1" thickBot="1">
      <c r="B2843" s="76" t="str">
        <f t="shared" si="89"/>
        <v/>
      </c>
      <c r="C2843" s="35"/>
      <c r="D2843" s="12"/>
      <c r="E2843" s="12"/>
      <c r="F2843" s="82"/>
      <c r="G2843" s="36"/>
      <c r="H2843" s="33"/>
      <c r="I2843" s="12"/>
      <c r="J2843" s="67"/>
      <c r="K2843" s="43" t="str">
        <f>IFERROR(VLOOKUP(D2843,PG!$D$7:$N$1006,11,FALSE),"")</f>
        <v/>
      </c>
      <c r="L2843" s="42">
        <f t="shared" si="90"/>
        <v>0</v>
      </c>
    </row>
    <row r="2844" spans="2:12" ht="35.1" customHeight="1" thickTop="1" thickBot="1">
      <c r="B2844" s="76" t="str">
        <f t="shared" si="89"/>
        <v/>
      </c>
      <c r="C2844" s="35"/>
      <c r="D2844" s="12"/>
      <c r="E2844" s="12"/>
      <c r="F2844" s="82"/>
      <c r="G2844" s="36"/>
      <c r="H2844" s="33"/>
      <c r="I2844" s="12"/>
      <c r="J2844" s="67"/>
      <c r="K2844" s="43" t="str">
        <f>IFERROR(VLOOKUP(D2844,PG!$D$7:$N$1006,11,FALSE),"")</f>
        <v/>
      </c>
      <c r="L2844" s="42">
        <f t="shared" si="90"/>
        <v>0</v>
      </c>
    </row>
    <row r="2845" spans="2:12" ht="35.1" customHeight="1" thickTop="1" thickBot="1">
      <c r="B2845" s="76" t="str">
        <f t="shared" si="89"/>
        <v/>
      </c>
      <c r="C2845" s="35"/>
      <c r="D2845" s="12"/>
      <c r="E2845" s="12"/>
      <c r="F2845" s="82"/>
      <c r="G2845" s="36"/>
      <c r="H2845" s="33"/>
      <c r="I2845" s="12"/>
      <c r="J2845" s="67"/>
      <c r="K2845" s="43" t="str">
        <f>IFERROR(VLOOKUP(D2845,PG!$D$7:$N$1006,11,FALSE),"")</f>
        <v/>
      </c>
      <c r="L2845" s="42">
        <f t="shared" si="90"/>
        <v>0</v>
      </c>
    </row>
    <row r="2846" spans="2:12" ht="35.1" customHeight="1" thickTop="1" thickBot="1">
      <c r="B2846" s="76" t="str">
        <f t="shared" si="89"/>
        <v/>
      </c>
      <c r="C2846" s="35"/>
      <c r="D2846" s="12"/>
      <c r="E2846" s="12"/>
      <c r="F2846" s="82"/>
      <c r="G2846" s="36"/>
      <c r="H2846" s="33"/>
      <c r="I2846" s="12"/>
      <c r="J2846" s="67"/>
      <c r="K2846" s="43" t="str">
        <f>IFERROR(VLOOKUP(D2846,PG!$D$7:$N$1006,11,FALSE),"")</f>
        <v/>
      </c>
      <c r="L2846" s="42">
        <f t="shared" si="90"/>
        <v>0</v>
      </c>
    </row>
    <row r="2847" spans="2:12" ht="35.1" customHeight="1" thickTop="1" thickBot="1">
      <c r="B2847" s="76" t="str">
        <f t="shared" si="89"/>
        <v/>
      </c>
      <c r="C2847" s="35"/>
      <c r="D2847" s="12"/>
      <c r="E2847" s="12"/>
      <c r="F2847" s="82"/>
      <c r="G2847" s="36"/>
      <c r="H2847" s="33"/>
      <c r="I2847" s="12"/>
      <c r="J2847" s="67"/>
      <c r="K2847" s="43" t="str">
        <f>IFERROR(VLOOKUP(D2847,PG!$D$7:$N$1006,11,FALSE),"")</f>
        <v/>
      </c>
      <c r="L2847" s="42">
        <f t="shared" si="90"/>
        <v>0</v>
      </c>
    </row>
    <row r="2848" spans="2:12" ht="35.1" customHeight="1" thickTop="1" thickBot="1">
      <c r="B2848" s="76" t="str">
        <f t="shared" si="89"/>
        <v/>
      </c>
      <c r="C2848" s="35"/>
      <c r="D2848" s="12"/>
      <c r="E2848" s="12"/>
      <c r="F2848" s="82"/>
      <c r="G2848" s="36"/>
      <c r="H2848" s="33"/>
      <c r="I2848" s="12"/>
      <c r="J2848" s="67"/>
      <c r="K2848" s="43" t="str">
        <f>IFERROR(VLOOKUP(D2848,PG!$D$7:$N$1006,11,FALSE),"")</f>
        <v/>
      </c>
      <c r="L2848" s="42">
        <f t="shared" si="90"/>
        <v>0</v>
      </c>
    </row>
    <row r="2849" spans="2:12" ht="35.1" customHeight="1" thickTop="1" thickBot="1">
      <c r="B2849" s="76" t="str">
        <f t="shared" si="89"/>
        <v/>
      </c>
      <c r="C2849" s="35"/>
      <c r="D2849" s="12"/>
      <c r="E2849" s="12"/>
      <c r="F2849" s="82"/>
      <c r="G2849" s="36"/>
      <c r="H2849" s="33"/>
      <c r="I2849" s="12"/>
      <c r="J2849" s="67"/>
      <c r="K2849" s="43" t="str">
        <f>IFERROR(VLOOKUP(D2849,PG!$D$7:$N$1006,11,FALSE),"")</f>
        <v/>
      </c>
      <c r="L2849" s="42">
        <f t="shared" si="90"/>
        <v>0</v>
      </c>
    </row>
    <row r="2850" spans="2:12" ht="35.1" customHeight="1" thickTop="1" thickBot="1">
      <c r="B2850" s="76" t="str">
        <f t="shared" si="89"/>
        <v/>
      </c>
      <c r="C2850" s="35"/>
      <c r="D2850" s="12"/>
      <c r="E2850" s="12"/>
      <c r="F2850" s="82"/>
      <c r="G2850" s="36"/>
      <c r="H2850" s="33"/>
      <c r="I2850" s="12"/>
      <c r="J2850" s="67"/>
      <c r="K2850" s="43" t="str">
        <f>IFERROR(VLOOKUP(D2850,PG!$D$7:$N$1006,11,FALSE),"")</f>
        <v/>
      </c>
      <c r="L2850" s="42">
        <f t="shared" si="90"/>
        <v>0</v>
      </c>
    </row>
    <row r="2851" spans="2:12" ht="35.1" customHeight="1" thickTop="1" thickBot="1">
      <c r="B2851" s="76" t="str">
        <f t="shared" si="89"/>
        <v/>
      </c>
      <c r="C2851" s="35"/>
      <c r="D2851" s="12"/>
      <c r="E2851" s="12"/>
      <c r="F2851" s="82"/>
      <c r="G2851" s="36"/>
      <c r="H2851" s="33"/>
      <c r="I2851" s="12"/>
      <c r="J2851" s="67"/>
      <c r="K2851" s="43" t="str">
        <f>IFERROR(VLOOKUP(D2851,PG!$D$7:$N$1006,11,FALSE),"")</f>
        <v/>
      </c>
      <c r="L2851" s="42">
        <f t="shared" si="90"/>
        <v>0</v>
      </c>
    </row>
    <row r="2852" spans="2:12" ht="35.1" customHeight="1" thickTop="1" thickBot="1">
      <c r="B2852" s="76" t="str">
        <f t="shared" si="89"/>
        <v/>
      </c>
      <c r="C2852" s="35"/>
      <c r="D2852" s="12"/>
      <c r="E2852" s="12"/>
      <c r="F2852" s="82"/>
      <c r="G2852" s="36"/>
      <c r="H2852" s="33"/>
      <c r="I2852" s="12"/>
      <c r="J2852" s="67"/>
      <c r="K2852" s="43" t="str">
        <f>IFERROR(VLOOKUP(D2852,PG!$D$7:$N$1006,11,FALSE),"")</f>
        <v/>
      </c>
      <c r="L2852" s="42">
        <f t="shared" si="90"/>
        <v>0</v>
      </c>
    </row>
    <row r="2853" spans="2:12" ht="35.1" customHeight="1" thickTop="1" thickBot="1">
      <c r="B2853" s="76" t="str">
        <f t="shared" si="89"/>
        <v/>
      </c>
      <c r="C2853" s="35"/>
      <c r="D2853" s="12"/>
      <c r="E2853" s="12"/>
      <c r="F2853" s="82"/>
      <c r="G2853" s="36"/>
      <c r="H2853" s="33"/>
      <c r="I2853" s="12"/>
      <c r="J2853" s="67"/>
      <c r="K2853" s="43" t="str">
        <f>IFERROR(VLOOKUP(D2853,PG!$D$7:$N$1006,11,FALSE),"")</f>
        <v/>
      </c>
      <c r="L2853" s="42">
        <f t="shared" si="90"/>
        <v>0</v>
      </c>
    </row>
    <row r="2854" spans="2:12" ht="35.1" customHeight="1" thickTop="1" thickBot="1">
      <c r="B2854" s="76" t="str">
        <f t="shared" si="89"/>
        <v/>
      </c>
      <c r="C2854" s="35"/>
      <c r="D2854" s="12"/>
      <c r="E2854" s="12"/>
      <c r="F2854" s="82"/>
      <c r="G2854" s="36"/>
      <c r="H2854" s="33"/>
      <c r="I2854" s="12"/>
      <c r="J2854" s="67"/>
      <c r="K2854" s="43" t="str">
        <f>IFERROR(VLOOKUP(D2854,PG!$D$7:$N$1006,11,FALSE),"")</f>
        <v/>
      </c>
      <c r="L2854" s="42">
        <f t="shared" si="90"/>
        <v>0</v>
      </c>
    </row>
    <row r="2855" spans="2:12" ht="35.1" customHeight="1" thickTop="1" thickBot="1">
      <c r="B2855" s="76" t="str">
        <f t="shared" si="89"/>
        <v/>
      </c>
      <c r="C2855" s="35"/>
      <c r="D2855" s="12"/>
      <c r="E2855" s="12"/>
      <c r="F2855" s="82"/>
      <c r="G2855" s="36"/>
      <c r="H2855" s="33"/>
      <c r="I2855" s="12"/>
      <c r="J2855" s="67"/>
      <c r="K2855" s="43" t="str">
        <f>IFERROR(VLOOKUP(D2855,PG!$D$7:$N$1006,11,FALSE),"")</f>
        <v/>
      </c>
      <c r="L2855" s="42">
        <f t="shared" si="90"/>
        <v>0</v>
      </c>
    </row>
    <row r="2856" spans="2:12" ht="35.1" customHeight="1" thickTop="1" thickBot="1">
      <c r="B2856" s="76" t="str">
        <f t="shared" si="89"/>
        <v/>
      </c>
      <c r="C2856" s="35"/>
      <c r="D2856" s="12"/>
      <c r="E2856" s="12"/>
      <c r="F2856" s="82"/>
      <c r="G2856" s="36"/>
      <c r="H2856" s="33"/>
      <c r="I2856" s="12"/>
      <c r="J2856" s="67"/>
      <c r="K2856" s="43" t="str">
        <f>IFERROR(VLOOKUP(D2856,PG!$D$7:$N$1006,11,FALSE),"")</f>
        <v/>
      </c>
      <c r="L2856" s="42">
        <f t="shared" si="90"/>
        <v>0</v>
      </c>
    </row>
    <row r="2857" spans="2:12" ht="35.1" customHeight="1" thickTop="1" thickBot="1">
      <c r="B2857" s="76" t="str">
        <f t="shared" si="89"/>
        <v/>
      </c>
      <c r="C2857" s="35"/>
      <c r="D2857" s="12"/>
      <c r="E2857" s="12"/>
      <c r="F2857" s="82"/>
      <c r="G2857" s="36"/>
      <c r="H2857" s="33"/>
      <c r="I2857" s="12"/>
      <c r="J2857" s="67"/>
      <c r="K2857" s="43" t="str">
        <f>IFERROR(VLOOKUP(D2857,PG!$D$7:$N$1006,11,FALSE),"")</f>
        <v/>
      </c>
      <c r="L2857" s="42">
        <f t="shared" si="90"/>
        <v>0</v>
      </c>
    </row>
    <row r="2858" spans="2:12" ht="35.1" customHeight="1" thickTop="1" thickBot="1">
      <c r="B2858" s="76" t="str">
        <f t="shared" si="89"/>
        <v/>
      </c>
      <c r="C2858" s="35"/>
      <c r="D2858" s="12"/>
      <c r="E2858" s="12"/>
      <c r="F2858" s="82"/>
      <c r="G2858" s="36"/>
      <c r="H2858" s="33"/>
      <c r="I2858" s="12"/>
      <c r="J2858" s="67"/>
      <c r="K2858" s="43" t="str">
        <f>IFERROR(VLOOKUP(D2858,PG!$D$7:$N$1006,11,FALSE),"")</f>
        <v/>
      </c>
      <c r="L2858" s="42">
        <f t="shared" si="90"/>
        <v>0</v>
      </c>
    </row>
    <row r="2859" spans="2:12" ht="35.1" customHeight="1" thickTop="1" thickBot="1">
      <c r="B2859" s="76" t="str">
        <f t="shared" si="89"/>
        <v/>
      </c>
      <c r="C2859" s="35"/>
      <c r="D2859" s="12"/>
      <c r="E2859" s="12"/>
      <c r="F2859" s="82"/>
      <c r="G2859" s="36"/>
      <c r="H2859" s="33"/>
      <c r="I2859" s="12"/>
      <c r="J2859" s="67"/>
      <c r="K2859" s="43" t="str">
        <f>IFERROR(VLOOKUP(D2859,PG!$D$7:$N$1006,11,FALSE),"")</f>
        <v/>
      </c>
      <c r="L2859" s="42">
        <f t="shared" si="90"/>
        <v>0</v>
      </c>
    </row>
    <row r="2860" spans="2:12" ht="35.1" customHeight="1" thickTop="1" thickBot="1">
      <c r="B2860" s="76" t="str">
        <f t="shared" si="89"/>
        <v/>
      </c>
      <c r="C2860" s="35"/>
      <c r="D2860" s="12"/>
      <c r="E2860" s="12"/>
      <c r="F2860" s="82"/>
      <c r="G2860" s="36"/>
      <c r="H2860" s="33"/>
      <c r="I2860" s="12"/>
      <c r="J2860" s="67"/>
      <c r="K2860" s="43" t="str">
        <f>IFERROR(VLOOKUP(D2860,PG!$D$7:$N$1006,11,FALSE),"")</f>
        <v/>
      </c>
      <c r="L2860" s="42">
        <f t="shared" si="90"/>
        <v>0</v>
      </c>
    </row>
    <row r="2861" spans="2:12" ht="35.1" customHeight="1" thickTop="1" thickBot="1">
      <c r="B2861" s="76" t="str">
        <f t="shared" si="89"/>
        <v/>
      </c>
      <c r="C2861" s="35"/>
      <c r="D2861" s="12"/>
      <c r="E2861" s="12"/>
      <c r="F2861" s="82"/>
      <c r="G2861" s="36"/>
      <c r="H2861" s="33"/>
      <c r="I2861" s="12"/>
      <c r="J2861" s="67"/>
      <c r="K2861" s="43" t="str">
        <f>IFERROR(VLOOKUP(D2861,PG!$D$7:$N$1006,11,FALSE),"")</f>
        <v/>
      </c>
      <c r="L2861" s="42">
        <f t="shared" si="90"/>
        <v>0</v>
      </c>
    </row>
    <row r="2862" spans="2:12" ht="35.1" customHeight="1" thickTop="1" thickBot="1">
      <c r="B2862" s="76" t="str">
        <f t="shared" si="89"/>
        <v/>
      </c>
      <c r="C2862" s="35"/>
      <c r="D2862" s="12"/>
      <c r="E2862" s="12"/>
      <c r="F2862" s="82"/>
      <c r="G2862" s="36"/>
      <c r="H2862" s="33"/>
      <c r="I2862" s="12"/>
      <c r="J2862" s="67"/>
      <c r="K2862" s="43" t="str">
        <f>IFERROR(VLOOKUP(D2862,PG!$D$7:$N$1006,11,FALSE),"")</f>
        <v/>
      </c>
      <c r="L2862" s="42">
        <f t="shared" si="90"/>
        <v>0</v>
      </c>
    </row>
    <row r="2863" spans="2:12" ht="35.1" customHeight="1" thickTop="1" thickBot="1">
      <c r="B2863" s="76" t="str">
        <f t="shared" si="89"/>
        <v/>
      </c>
      <c r="C2863" s="35"/>
      <c r="D2863" s="12"/>
      <c r="E2863" s="12"/>
      <c r="F2863" s="82"/>
      <c r="G2863" s="36"/>
      <c r="H2863" s="33"/>
      <c r="I2863" s="12"/>
      <c r="J2863" s="67"/>
      <c r="K2863" s="43" t="str">
        <f>IFERROR(VLOOKUP(D2863,PG!$D$7:$N$1006,11,FALSE),"")</f>
        <v/>
      </c>
      <c r="L2863" s="42">
        <f t="shared" si="90"/>
        <v>0</v>
      </c>
    </row>
    <row r="2864" spans="2:12" ht="35.1" customHeight="1" thickTop="1" thickBot="1">
      <c r="B2864" s="76" t="str">
        <f t="shared" si="89"/>
        <v/>
      </c>
      <c r="C2864" s="35"/>
      <c r="D2864" s="12"/>
      <c r="E2864" s="12"/>
      <c r="F2864" s="82"/>
      <c r="G2864" s="36"/>
      <c r="H2864" s="33"/>
      <c r="I2864" s="12"/>
      <c r="J2864" s="67"/>
      <c r="K2864" s="43" t="str">
        <f>IFERROR(VLOOKUP(D2864,PG!$D$7:$N$1006,11,FALSE),"")</f>
        <v/>
      </c>
      <c r="L2864" s="42">
        <f t="shared" si="90"/>
        <v>0</v>
      </c>
    </row>
    <row r="2865" spans="2:12" ht="35.1" customHeight="1" thickTop="1" thickBot="1">
      <c r="B2865" s="76" t="str">
        <f t="shared" si="89"/>
        <v/>
      </c>
      <c r="C2865" s="35"/>
      <c r="D2865" s="12"/>
      <c r="E2865" s="12"/>
      <c r="F2865" s="82"/>
      <c r="G2865" s="36"/>
      <c r="H2865" s="33"/>
      <c r="I2865" s="12"/>
      <c r="J2865" s="67"/>
      <c r="K2865" s="43" t="str">
        <f>IFERROR(VLOOKUP(D2865,PG!$D$7:$N$1006,11,FALSE),"")</f>
        <v/>
      </c>
      <c r="L2865" s="42">
        <f t="shared" si="90"/>
        <v>0</v>
      </c>
    </row>
    <row r="2866" spans="2:12" ht="35.1" customHeight="1" thickTop="1" thickBot="1">
      <c r="B2866" s="76" t="str">
        <f t="shared" si="89"/>
        <v/>
      </c>
      <c r="C2866" s="35"/>
      <c r="D2866" s="12"/>
      <c r="E2866" s="12"/>
      <c r="F2866" s="82"/>
      <c r="G2866" s="36"/>
      <c r="H2866" s="33"/>
      <c r="I2866" s="12"/>
      <c r="J2866" s="67"/>
      <c r="K2866" s="43" t="str">
        <f>IFERROR(VLOOKUP(D2866,PG!$D$7:$N$1006,11,FALSE),"")</f>
        <v/>
      </c>
      <c r="L2866" s="42">
        <f t="shared" si="90"/>
        <v>0</v>
      </c>
    </row>
    <row r="2867" spans="2:12" ht="35.1" customHeight="1" thickTop="1" thickBot="1">
      <c r="B2867" s="76" t="str">
        <f t="shared" si="89"/>
        <v/>
      </c>
      <c r="C2867" s="35"/>
      <c r="D2867" s="12"/>
      <c r="E2867" s="12"/>
      <c r="F2867" s="82"/>
      <c r="G2867" s="36"/>
      <c r="H2867" s="33"/>
      <c r="I2867" s="12"/>
      <c r="J2867" s="67"/>
      <c r="K2867" s="43" t="str">
        <f>IFERROR(VLOOKUP(D2867,PG!$D$7:$N$1006,11,FALSE),"")</f>
        <v/>
      </c>
      <c r="L2867" s="42">
        <f t="shared" si="90"/>
        <v>0</v>
      </c>
    </row>
    <row r="2868" spans="2:12" ht="35.1" customHeight="1" thickTop="1" thickBot="1">
      <c r="B2868" s="76" t="str">
        <f t="shared" si="89"/>
        <v/>
      </c>
      <c r="C2868" s="35"/>
      <c r="D2868" s="12"/>
      <c r="E2868" s="12"/>
      <c r="F2868" s="82"/>
      <c r="G2868" s="36"/>
      <c r="H2868" s="33"/>
      <c r="I2868" s="12"/>
      <c r="J2868" s="67"/>
      <c r="K2868" s="43" t="str">
        <f>IFERROR(VLOOKUP(D2868,PG!$D$7:$N$1006,11,FALSE),"")</f>
        <v/>
      </c>
      <c r="L2868" s="42">
        <f t="shared" si="90"/>
        <v>0</v>
      </c>
    </row>
    <row r="2869" spans="2:12" ht="35.1" customHeight="1" thickTop="1" thickBot="1">
      <c r="B2869" s="76" t="str">
        <f t="shared" si="89"/>
        <v/>
      </c>
      <c r="C2869" s="35"/>
      <c r="D2869" s="12"/>
      <c r="E2869" s="12"/>
      <c r="F2869" s="82"/>
      <c r="G2869" s="36"/>
      <c r="H2869" s="33"/>
      <c r="I2869" s="12"/>
      <c r="J2869" s="67"/>
      <c r="K2869" s="43" t="str">
        <f>IFERROR(VLOOKUP(D2869,PG!$D$7:$N$1006,11,FALSE),"")</f>
        <v/>
      </c>
      <c r="L2869" s="42">
        <f t="shared" si="90"/>
        <v>0</v>
      </c>
    </row>
    <row r="2870" spans="2:12" ht="35.1" customHeight="1" thickTop="1" thickBot="1">
      <c r="B2870" s="76" t="str">
        <f t="shared" si="89"/>
        <v/>
      </c>
      <c r="C2870" s="35"/>
      <c r="D2870" s="12"/>
      <c r="E2870" s="12"/>
      <c r="F2870" s="82"/>
      <c r="G2870" s="36"/>
      <c r="H2870" s="33"/>
      <c r="I2870" s="12"/>
      <c r="J2870" s="67"/>
      <c r="K2870" s="43" t="str">
        <f>IFERROR(VLOOKUP(D2870,PG!$D$7:$N$1006,11,FALSE),"")</f>
        <v/>
      </c>
      <c r="L2870" s="42">
        <f t="shared" si="90"/>
        <v>0</v>
      </c>
    </row>
    <row r="2871" spans="2:12" ht="35.1" customHeight="1" thickTop="1" thickBot="1">
      <c r="B2871" s="76" t="str">
        <f t="shared" si="89"/>
        <v/>
      </c>
      <c r="C2871" s="35"/>
      <c r="D2871" s="12"/>
      <c r="E2871" s="12"/>
      <c r="F2871" s="82"/>
      <c r="G2871" s="36"/>
      <c r="H2871" s="33"/>
      <c r="I2871" s="12"/>
      <c r="J2871" s="67"/>
      <c r="K2871" s="43" t="str">
        <f>IFERROR(VLOOKUP(D2871,PG!$D$7:$N$1006,11,FALSE),"")</f>
        <v/>
      </c>
      <c r="L2871" s="42">
        <f t="shared" si="90"/>
        <v>0</v>
      </c>
    </row>
    <row r="2872" spans="2:12" ht="35.1" customHeight="1" thickTop="1" thickBot="1">
      <c r="B2872" s="76" t="str">
        <f t="shared" si="89"/>
        <v/>
      </c>
      <c r="C2872" s="35"/>
      <c r="D2872" s="12"/>
      <c r="E2872" s="12"/>
      <c r="F2872" s="82"/>
      <c r="G2872" s="36"/>
      <c r="H2872" s="33"/>
      <c r="I2872" s="12"/>
      <c r="J2872" s="67"/>
      <c r="K2872" s="43" t="str">
        <f>IFERROR(VLOOKUP(D2872,PG!$D$7:$N$1006,11,FALSE),"")</f>
        <v/>
      </c>
      <c r="L2872" s="42">
        <f t="shared" si="90"/>
        <v>0</v>
      </c>
    </row>
    <row r="2873" spans="2:12" ht="35.1" customHeight="1" thickTop="1" thickBot="1">
      <c r="B2873" s="76" t="str">
        <f t="shared" si="89"/>
        <v/>
      </c>
      <c r="C2873" s="35"/>
      <c r="D2873" s="12"/>
      <c r="E2873" s="12"/>
      <c r="F2873" s="82"/>
      <c r="G2873" s="36"/>
      <c r="H2873" s="33"/>
      <c r="I2873" s="12"/>
      <c r="J2873" s="67"/>
      <c r="K2873" s="43" t="str">
        <f>IFERROR(VLOOKUP(D2873,PG!$D$7:$N$1006,11,FALSE),"")</f>
        <v/>
      </c>
      <c r="L2873" s="42">
        <f t="shared" si="90"/>
        <v>0</v>
      </c>
    </row>
    <row r="2874" spans="2:12" ht="35.1" customHeight="1" thickTop="1" thickBot="1">
      <c r="B2874" s="76" t="str">
        <f t="shared" si="89"/>
        <v/>
      </c>
      <c r="C2874" s="35"/>
      <c r="D2874" s="12"/>
      <c r="E2874" s="12"/>
      <c r="F2874" s="82"/>
      <c r="G2874" s="36"/>
      <c r="H2874" s="33"/>
      <c r="I2874" s="12"/>
      <c r="J2874" s="67"/>
      <c r="K2874" s="43" t="str">
        <f>IFERROR(VLOOKUP(D2874,PG!$D$7:$N$1006,11,FALSE),"")</f>
        <v/>
      </c>
      <c r="L2874" s="42">
        <f t="shared" si="90"/>
        <v>0</v>
      </c>
    </row>
    <row r="2875" spans="2:12" ht="35.1" customHeight="1" thickTop="1" thickBot="1">
      <c r="B2875" s="76" t="str">
        <f t="shared" si="89"/>
        <v/>
      </c>
      <c r="C2875" s="35"/>
      <c r="D2875" s="12"/>
      <c r="E2875" s="12"/>
      <c r="F2875" s="82"/>
      <c r="G2875" s="36"/>
      <c r="H2875" s="33"/>
      <c r="I2875" s="12"/>
      <c r="J2875" s="67"/>
      <c r="K2875" s="43" t="str">
        <f>IFERROR(VLOOKUP(D2875,PG!$D$7:$N$1006,11,FALSE),"")</f>
        <v/>
      </c>
      <c r="L2875" s="42">
        <f t="shared" si="90"/>
        <v>0</v>
      </c>
    </row>
    <row r="2876" spans="2:12" ht="35.1" customHeight="1" thickTop="1" thickBot="1">
      <c r="B2876" s="76" t="str">
        <f t="shared" si="89"/>
        <v/>
      </c>
      <c r="C2876" s="35"/>
      <c r="D2876" s="12"/>
      <c r="E2876" s="12"/>
      <c r="F2876" s="82"/>
      <c r="G2876" s="36"/>
      <c r="H2876" s="33"/>
      <c r="I2876" s="12"/>
      <c r="J2876" s="67"/>
      <c r="K2876" s="43" t="str">
        <f>IFERROR(VLOOKUP(D2876,PG!$D$7:$N$1006,11,FALSE),"")</f>
        <v/>
      </c>
      <c r="L2876" s="42">
        <f t="shared" si="90"/>
        <v>0</v>
      </c>
    </row>
    <row r="2877" spans="2:12" ht="35.1" customHeight="1" thickTop="1" thickBot="1">
      <c r="B2877" s="76" t="str">
        <f t="shared" si="89"/>
        <v/>
      </c>
      <c r="C2877" s="35"/>
      <c r="D2877" s="12"/>
      <c r="E2877" s="12"/>
      <c r="F2877" s="82"/>
      <c r="G2877" s="36"/>
      <c r="H2877" s="33"/>
      <c r="I2877" s="12"/>
      <c r="J2877" s="67"/>
      <c r="K2877" s="43" t="str">
        <f>IFERROR(VLOOKUP(D2877,PG!$D$7:$N$1006,11,FALSE),"")</f>
        <v/>
      </c>
      <c r="L2877" s="42">
        <f t="shared" si="90"/>
        <v>0</v>
      </c>
    </row>
    <row r="2878" spans="2:12" ht="35.1" customHeight="1" thickTop="1" thickBot="1">
      <c r="B2878" s="76" t="str">
        <f t="shared" si="89"/>
        <v/>
      </c>
      <c r="C2878" s="35"/>
      <c r="D2878" s="12"/>
      <c r="E2878" s="12"/>
      <c r="F2878" s="82"/>
      <c r="G2878" s="36"/>
      <c r="H2878" s="33"/>
      <c r="I2878" s="12"/>
      <c r="J2878" s="67"/>
      <c r="K2878" s="43" t="str">
        <f>IFERROR(VLOOKUP(D2878,PG!$D$7:$N$1006,11,FALSE),"")</f>
        <v/>
      </c>
      <c r="L2878" s="42">
        <f t="shared" si="90"/>
        <v>0</v>
      </c>
    </row>
    <row r="2879" spans="2:12" ht="35.1" customHeight="1" thickTop="1" thickBot="1">
      <c r="B2879" s="76" t="str">
        <f t="shared" si="89"/>
        <v/>
      </c>
      <c r="C2879" s="35"/>
      <c r="D2879" s="12"/>
      <c r="E2879" s="12"/>
      <c r="F2879" s="82"/>
      <c r="G2879" s="36"/>
      <c r="H2879" s="33"/>
      <c r="I2879" s="12"/>
      <c r="J2879" s="67"/>
      <c r="K2879" s="43" t="str">
        <f>IFERROR(VLOOKUP(D2879,PG!$D$7:$N$1006,11,FALSE),"")</f>
        <v/>
      </c>
      <c r="L2879" s="42">
        <f t="shared" si="90"/>
        <v>0</v>
      </c>
    </row>
    <row r="2880" spans="2:12" ht="35.1" customHeight="1" thickTop="1" thickBot="1">
      <c r="B2880" s="76" t="str">
        <f t="shared" si="89"/>
        <v/>
      </c>
      <c r="C2880" s="35"/>
      <c r="D2880" s="12"/>
      <c r="E2880" s="12"/>
      <c r="F2880" s="82"/>
      <c r="G2880" s="36"/>
      <c r="H2880" s="33"/>
      <c r="I2880" s="12"/>
      <c r="J2880" s="67"/>
      <c r="K2880" s="43" t="str">
        <f>IFERROR(VLOOKUP(D2880,PG!$D$7:$N$1006,11,FALSE),"")</f>
        <v/>
      </c>
      <c r="L2880" s="42">
        <f t="shared" si="90"/>
        <v>0</v>
      </c>
    </row>
    <row r="2881" spans="2:12" ht="35.1" customHeight="1" thickTop="1" thickBot="1">
      <c r="B2881" s="76" t="str">
        <f t="shared" si="89"/>
        <v/>
      </c>
      <c r="C2881" s="35"/>
      <c r="D2881" s="12"/>
      <c r="E2881" s="12"/>
      <c r="F2881" s="82"/>
      <c r="G2881" s="36"/>
      <c r="H2881" s="33"/>
      <c r="I2881" s="12"/>
      <c r="J2881" s="67"/>
      <c r="K2881" s="43" t="str">
        <f>IFERROR(VLOOKUP(D2881,PG!$D$7:$N$1006,11,FALSE),"")</f>
        <v/>
      </c>
      <c r="L2881" s="42">
        <f t="shared" si="90"/>
        <v>0</v>
      </c>
    </row>
    <row r="2882" spans="2:12" ht="35.1" customHeight="1" thickTop="1" thickBot="1">
      <c r="B2882" s="76" t="str">
        <f t="shared" si="89"/>
        <v/>
      </c>
      <c r="C2882" s="35"/>
      <c r="D2882" s="12"/>
      <c r="E2882" s="12"/>
      <c r="F2882" s="82"/>
      <c r="G2882" s="36"/>
      <c r="H2882" s="33"/>
      <c r="I2882" s="12"/>
      <c r="J2882" s="67"/>
      <c r="K2882" s="43" t="str">
        <f>IFERROR(VLOOKUP(D2882,PG!$D$7:$N$1006,11,FALSE),"")</f>
        <v/>
      </c>
      <c r="L2882" s="42">
        <f t="shared" si="90"/>
        <v>0</v>
      </c>
    </row>
    <row r="2883" spans="2:12" ht="35.1" customHeight="1" thickTop="1" thickBot="1">
      <c r="B2883" s="76" t="str">
        <f t="shared" si="89"/>
        <v/>
      </c>
      <c r="C2883" s="35"/>
      <c r="D2883" s="12"/>
      <c r="E2883" s="12"/>
      <c r="F2883" s="82"/>
      <c r="G2883" s="36"/>
      <c r="H2883" s="33"/>
      <c r="I2883" s="12"/>
      <c r="J2883" s="67"/>
      <c r="K2883" s="43" t="str">
        <f>IFERROR(VLOOKUP(D2883,PG!$D$7:$N$1006,11,FALSE),"")</f>
        <v/>
      </c>
      <c r="L2883" s="42">
        <f t="shared" si="90"/>
        <v>0</v>
      </c>
    </row>
    <row r="2884" spans="2:12" ht="35.1" customHeight="1" thickTop="1" thickBot="1">
      <c r="B2884" s="76" t="str">
        <f t="shared" si="89"/>
        <v/>
      </c>
      <c r="C2884" s="35"/>
      <c r="D2884" s="12"/>
      <c r="E2884" s="12"/>
      <c r="F2884" s="82"/>
      <c r="G2884" s="36"/>
      <c r="H2884" s="33"/>
      <c r="I2884" s="12"/>
      <c r="J2884" s="67"/>
      <c r="K2884" s="43" t="str">
        <f>IFERROR(VLOOKUP(D2884,PG!$D$7:$N$1006,11,FALSE),"")</f>
        <v/>
      </c>
      <c r="L2884" s="42">
        <f t="shared" si="90"/>
        <v>0</v>
      </c>
    </row>
    <row r="2885" spans="2:12" ht="35.1" customHeight="1" thickTop="1" thickBot="1">
      <c r="B2885" s="76" t="str">
        <f t="shared" si="89"/>
        <v/>
      </c>
      <c r="C2885" s="35"/>
      <c r="D2885" s="12"/>
      <c r="E2885" s="12"/>
      <c r="F2885" s="82"/>
      <c r="G2885" s="36"/>
      <c r="H2885" s="33"/>
      <c r="I2885" s="12"/>
      <c r="J2885" s="67"/>
      <c r="K2885" s="43" t="str">
        <f>IFERROR(VLOOKUP(D2885,PG!$D$7:$N$1006,11,FALSE),"")</f>
        <v/>
      </c>
      <c r="L2885" s="42">
        <f t="shared" si="90"/>
        <v>0</v>
      </c>
    </row>
    <row r="2886" spans="2:12" ht="35.1" customHeight="1" thickTop="1" thickBot="1">
      <c r="B2886" s="76" t="str">
        <f t="shared" si="89"/>
        <v/>
      </c>
      <c r="C2886" s="35"/>
      <c r="D2886" s="12"/>
      <c r="E2886" s="12"/>
      <c r="F2886" s="82"/>
      <c r="G2886" s="36"/>
      <c r="H2886" s="33"/>
      <c r="I2886" s="12"/>
      <c r="J2886" s="67"/>
      <c r="K2886" s="43" t="str">
        <f>IFERROR(VLOOKUP(D2886,PG!$D$7:$N$1006,11,FALSE),"")</f>
        <v/>
      </c>
      <c r="L2886" s="42">
        <f t="shared" si="90"/>
        <v>0</v>
      </c>
    </row>
    <row r="2887" spans="2:12" ht="35.1" customHeight="1" thickTop="1" thickBot="1">
      <c r="B2887" s="76" t="str">
        <f t="shared" si="89"/>
        <v/>
      </c>
      <c r="C2887" s="35"/>
      <c r="D2887" s="12"/>
      <c r="E2887" s="12"/>
      <c r="F2887" s="82"/>
      <c r="G2887" s="36"/>
      <c r="H2887" s="33"/>
      <c r="I2887" s="12"/>
      <c r="J2887" s="67"/>
      <c r="K2887" s="43" t="str">
        <f>IFERROR(VLOOKUP(D2887,PG!$D$7:$N$1006,11,FALSE),"")</f>
        <v/>
      </c>
      <c r="L2887" s="42">
        <f t="shared" si="90"/>
        <v>0</v>
      </c>
    </row>
    <row r="2888" spans="2:12" ht="35.1" customHeight="1" thickTop="1" thickBot="1">
      <c r="B2888" s="76" t="str">
        <f t="shared" ref="B2888:B2951" si="91">IF(C2888="","",MONTH(C2888))</f>
        <v/>
      </c>
      <c r="C2888" s="35"/>
      <c r="D2888" s="12"/>
      <c r="E2888" s="12"/>
      <c r="F2888" s="82"/>
      <c r="G2888" s="36"/>
      <c r="H2888" s="33"/>
      <c r="I2888" s="12"/>
      <c r="J2888" s="67"/>
      <c r="K2888" s="43" t="str">
        <f>IFERROR(VLOOKUP(D2888,PG!$D$7:$N$1006,11,FALSE),"")</f>
        <v/>
      </c>
      <c r="L2888" s="42">
        <f t="shared" si="90"/>
        <v>0</v>
      </c>
    </row>
    <row r="2889" spans="2:12" ht="35.1" customHeight="1" thickTop="1" thickBot="1">
      <c r="B2889" s="76" t="str">
        <f t="shared" si="91"/>
        <v/>
      </c>
      <c r="C2889" s="35"/>
      <c r="D2889" s="12"/>
      <c r="E2889" s="12"/>
      <c r="F2889" s="82"/>
      <c r="G2889" s="36"/>
      <c r="H2889" s="33"/>
      <c r="I2889" s="12"/>
      <c r="J2889" s="67"/>
      <c r="K2889" s="43" t="str">
        <f>IFERROR(VLOOKUP(D2889,PG!$D$7:$N$1006,11,FALSE),"")</f>
        <v/>
      </c>
      <c r="L2889" s="42">
        <f t="shared" si="90"/>
        <v>0</v>
      </c>
    </row>
    <row r="2890" spans="2:12" ht="35.1" customHeight="1" thickTop="1" thickBot="1">
      <c r="B2890" s="76" t="str">
        <f t="shared" si="91"/>
        <v/>
      </c>
      <c r="C2890" s="35"/>
      <c r="D2890" s="12"/>
      <c r="E2890" s="12"/>
      <c r="F2890" s="82"/>
      <c r="G2890" s="36"/>
      <c r="H2890" s="33"/>
      <c r="I2890" s="12"/>
      <c r="J2890" s="67"/>
      <c r="K2890" s="43" t="str">
        <f>IFERROR(VLOOKUP(D2890,PG!$D$7:$N$1006,11,FALSE),"")</f>
        <v/>
      </c>
      <c r="L2890" s="42">
        <f t="shared" si="90"/>
        <v>0</v>
      </c>
    </row>
    <row r="2891" spans="2:12" ht="35.1" customHeight="1" thickTop="1" thickBot="1">
      <c r="B2891" s="76" t="str">
        <f t="shared" si="91"/>
        <v/>
      </c>
      <c r="C2891" s="35"/>
      <c r="D2891" s="12"/>
      <c r="E2891" s="12"/>
      <c r="F2891" s="82"/>
      <c r="G2891" s="36"/>
      <c r="H2891" s="33"/>
      <c r="I2891" s="12"/>
      <c r="J2891" s="67"/>
      <c r="K2891" s="43" t="str">
        <f>IFERROR(VLOOKUP(D2891,PG!$D$7:$N$1006,11,FALSE),"")</f>
        <v/>
      </c>
      <c r="L2891" s="42">
        <f t="shared" si="90"/>
        <v>0</v>
      </c>
    </row>
    <row r="2892" spans="2:12" ht="35.1" customHeight="1" thickTop="1" thickBot="1">
      <c r="B2892" s="76" t="str">
        <f t="shared" si="91"/>
        <v/>
      </c>
      <c r="C2892" s="35"/>
      <c r="D2892" s="12"/>
      <c r="E2892" s="12"/>
      <c r="F2892" s="82"/>
      <c r="G2892" s="36"/>
      <c r="H2892" s="33"/>
      <c r="I2892" s="12"/>
      <c r="J2892" s="67"/>
      <c r="K2892" s="43" t="str">
        <f>IFERROR(VLOOKUP(D2892,PG!$D$7:$N$1006,11,FALSE),"")</f>
        <v/>
      </c>
      <c r="L2892" s="42">
        <f t="shared" si="90"/>
        <v>0</v>
      </c>
    </row>
    <row r="2893" spans="2:12" ht="35.1" customHeight="1" thickTop="1" thickBot="1">
      <c r="B2893" s="76" t="str">
        <f t="shared" si="91"/>
        <v/>
      </c>
      <c r="C2893" s="35"/>
      <c r="D2893" s="12"/>
      <c r="E2893" s="12"/>
      <c r="F2893" s="82"/>
      <c r="G2893" s="36"/>
      <c r="H2893" s="33"/>
      <c r="I2893" s="12"/>
      <c r="J2893" s="67"/>
      <c r="K2893" s="43" t="str">
        <f>IFERROR(VLOOKUP(D2893,PG!$D$7:$N$1006,11,FALSE),"")</f>
        <v/>
      </c>
      <c r="L2893" s="42">
        <f t="shared" si="90"/>
        <v>0</v>
      </c>
    </row>
    <row r="2894" spans="2:12" ht="35.1" customHeight="1" thickTop="1" thickBot="1">
      <c r="B2894" s="76" t="str">
        <f t="shared" si="91"/>
        <v/>
      </c>
      <c r="C2894" s="35"/>
      <c r="D2894" s="12"/>
      <c r="E2894" s="12"/>
      <c r="F2894" s="82"/>
      <c r="G2894" s="36"/>
      <c r="H2894" s="33"/>
      <c r="I2894" s="12"/>
      <c r="J2894" s="67"/>
      <c r="K2894" s="43" t="str">
        <f>IFERROR(VLOOKUP(D2894,PG!$D$7:$N$1006,11,FALSE),"")</f>
        <v/>
      </c>
      <c r="L2894" s="42">
        <f t="shared" si="90"/>
        <v>0</v>
      </c>
    </row>
    <row r="2895" spans="2:12" ht="35.1" customHeight="1" thickTop="1" thickBot="1">
      <c r="B2895" s="76" t="str">
        <f t="shared" si="91"/>
        <v/>
      </c>
      <c r="C2895" s="35"/>
      <c r="D2895" s="12"/>
      <c r="E2895" s="12"/>
      <c r="F2895" s="82"/>
      <c r="G2895" s="36"/>
      <c r="H2895" s="33"/>
      <c r="I2895" s="12"/>
      <c r="J2895" s="67"/>
      <c r="K2895" s="43" t="str">
        <f>IFERROR(VLOOKUP(D2895,PG!$D$7:$N$1006,11,FALSE),"")</f>
        <v/>
      </c>
      <c r="L2895" s="42">
        <f t="shared" si="90"/>
        <v>0</v>
      </c>
    </row>
    <row r="2896" spans="2:12" ht="35.1" customHeight="1" thickTop="1" thickBot="1">
      <c r="B2896" s="76" t="str">
        <f t="shared" si="91"/>
        <v/>
      </c>
      <c r="C2896" s="35"/>
      <c r="D2896" s="12"/>
      <c r="E2896" s="12"/>
      <c r="F2896" s="82"/>
      <c r="G2896" s="36"/>
      <c r="H2896" s="33"/>
      <c r="I2896" s="12"/>
      <c r="J2896" s="67"/>
      <c r="K2896" s="43" t="str">
        <f>IFERROR(VLOOKUP(D2896,PG!$D$7:$N$1006,11,FALSE),"")</f>
        <v/>
      </c>
      <c r="L2896" s="42">
        <f t="shared" si="90"/>
        <v>0</v>
      </c>
    </row>
    <row r="2897" spans="2:12" ht="35.1" customHeight="1" thickTop="1" thickBot="1">
      <c r="B2897" s="76" t="str">
        <f t="shared" si="91"/>
        <v/>
      </c>
      <c r="C2897" s="35"/>
      <c r="D2897" s="12"/>
      <c r="E2897" s="12"/>
      <c r="F2897" s="82"/>
      <c r="G2897" s="36"/>
      <c r="H2897" s="33"/>
      <c r="I2897" s="12"/>
      <c r="J2897" s="67"/>
      <c r="K2897" s="43" t="str">
        <f>IFERROR(VLOOKUP(D2897,PG!$D$7:$N$1006,11,FALSE),"")</f>
        <v/>
      </c>
      <c r="L2897" s="42">
        <f t="shared" si="90"/>
        <v>0</v>
      </c>
    </row>
    <row r="2898" spans="2:12" ht="35.1" customHeight="1" thickTop="1" thickBot="1">
      <c r="B2898" s="76" t="str">
        <f t="shared" si="91"/>
        <v/>
      </c>
      <c r="C2898" s="35"/>
      <c r="D2898" s="12"/>
      <c r="E2898" s="12"/>
      <c r="F2898" s="82"/>
      <c r="G2898" s="36"/>
      <c r="H2898" s="33"/>
      <c r="I2898" s="12"/>
      <c r="J2898" s="67"/>
      <c r="K2898" s="43" t="str">
        <f>IFERROR(VLOOKUP(D2898,PG!$D$7:$N$1006,11,FALSE),"")</f>
        <v/>
      </c>
      <c r="L2898" s="42">
        <f t="shared" ref="L2898:L2961" si="92">IFERROR(G2898*H2898,0)</f>
        <v>0</v>
      </c>
    </row>
    <row r="2899" spans="2:12" ht="35.1" customHeight="1" thickTop="1" thickBot="1">
      <c r="B2899" s="76" t="str">
        <f t="shared" si="91"/>
        <v/>
      </c>
      <c r="C2899" s="35"/>
      <c r="D2899" s="12"/>
      <c r="E2899" s="12"/>
      <c r="F2899" s="82"/>
      <c r="G2899" s="36"/>
      <c r="H2899" s="33"/>
      <c r="I2899" s="12"/>
      <c r="J2899" s="67"/>
      <c r="K2899" s="43" t="str">
        <f>IFERROR(VLOOKUP(D2899,PG!$D$7:$N$1006,11,FALSE),"")</f>
        <v/>
      </c>
      <c r="L2899" s="42">
        <f t="shared" si="92"/>
        <v>0</v>
      </c>
    </row>
    <row r="2900" spans="2:12" ht="35.1" customHeight="1" thickTop="1" thickBot="1">
      <c r="B2900" s="76" t="str">
        <f t="shared" si="91"/>
        <v/>
      </c>
      <c r="C2900" s="35"/>
      <c r="D2900" s="12"/>
      <c r="E2900" s="12"/>
      <c r="F2900" s="82"/>
      <c r="G2900" s="36"/>
      <c r="H2900" s="33"/>
      <c r="I2900" s="12"/>
      <c r="J2900" s="67"/>
      <c r="K2900" s="43" t="str">
        <f>IFERROR(VLOOKUP(D2900,PG!$D$7:$N$1006,11,FALSE),"")</f>
        <v/>
      </c>
      <c r="L2900" s="42">
        <f t="shared" si="92"/>
        <v>0</v>
      </c>
    </row>
    <row r="2901" spans="2:12" ht="35.1" customHeight="1" thickTop="1" thickBot="1">
      <c r="B2901" s="76" t="str">
        <f t="shared" si="91"/>
        <v/>
      </c>
      <c r="C2901" s="35"/>
      <c r="D2901" s="12"/>
      <c r="E2901" s="12"/>
      <c r="F2901" s="82"/>
      <c r="G2901" s="36"/>
      <c r="H2901" s="33"/>
      <c r="I2901" s="12"/>
      <c r="J2901" s="67"/>
      <c r="K2901" s="43" t="str">
        <f>IFERROR(VLOOKUP(D2901,PG!$D$7:$N$1006,11,FALSE),"")</f>
        <v/>
      </c>
      <c r="L2901" s="42">
        <f t="shared" si="92"/>
        <v>0</v>
      </c>
    </row>
    <row r="2902" spans="2:12" ht="35.1" customHeight="1" thickTop="1" thickBot="1">
      <c r="B2902" s="76" t="str">
        <f t="shared" si="91"/>
        <v/>
      </c>
      <c r="C2902" s="35"/>
      <c r="D2902" s="12"/>
      <c r="E2902" s="12"/>
      <c r="F2902" s="82"/>
      <c r="G2902" s="36"/>
      <c r="H2902" s="33"/>
      <c r="I2902" s="12"/>
      <c r="J2902" s="67"/>
      <c r="K2902" s="43" t="str">
        <f>IFERROR(VLOOKUP(D2902,PG!$D$7:$N$1006,11,FALSE),"")</f>
        <v/>
      </c>
      <c r="L2902" s="42">
        <f t="shared" si="92"/>
        <v>0</v>
      </c>
    </row>
    <row r="2903" spans="2:12" ht="35.1" customHeight="1" thickTop="1" thickBot="1">
      <c r="B2903" s="76" t="str">
        <f t="shared" si="91"/>
        <v/>
      </c>
      <c r="C2903" s="35"/>
      <c r="D2903" s="12"/>
      <c r="E2903" s="12"/>
      <c r="F2903" s="82"/>
      <c r="G2903" s="36"/>
      <c r="H2903" s="33"/>
      <c r="I2903" s="12"/>
      <c r="J2903" s="67"/>
      <c r="K2903" s="43" t="str">
        <f>IFERROR(VLOOKUP(D2903,PG!$D$7:$N$1006,11,FALSE),"")</f>
        <v/>
      </c>
      <c r="L2903" s="42">
        <f t="shared" si="92"/>
        <v>0</v>
      </c>
    </row>
    <row r="2904" spans="2:12" ht="35.1" customHeight="1" thickTop="1" thickBot="1">
      <c r="B2904" s="76" t="str">
        <f t="shared" si="91"/>
        <v/>
      </c>
      <c r="C2904" s="35"/>
      <c r="D2904" s="12"/>
      <c r="E2904" s="12"/>
      <c r="F2904" s="82"/>
      <c r="G2904" s="36"/>
      <c r="H2904" s="33"/>
      <c r="I2904" s="12"/>
      <c r="J2904" s="67"/>
      <c r="K2904" s="43" t="str">
        <f>IFERROR(VLOOKUP(D2904,PG!$D$7:$N$1006,11,FALSE),"")</f>
        <v/>
      </c>
      <c r="L2904" s="42">
        <f t="shared" si="92"/>
        <v>0</v>
      </c>
    </row>
    <row r="2905" spans="2:12" ht="35.1" customHeight="1" thickTop="1" thickBot="1">
      <c r="B2905" s="76" t="str">
        <f t="shared" si="91"/>
        <v/>
      </c>
      <c r="C2905" s="35"/>
      <c r="D2905" s="12"/>
      <c r="E2905" s="12"/>
      <c r="F2905" s="82"/>
      <c r="G2905" s="36"/>
      <c r="H2905" s="33"/>
      <c r="I2905" s="12"/>
      <c r="J2905" s="67"/>
      <c r="K2905" s="43" t="str">
        <f>IFERROR(VLOOKUP(D2905,PG!$D$7:$N$1006,11,FALSE),"")</f>
        <v/>
      </c>
      <c r="L2905" s="42">
        <f t="shared" si="92"/>
        <v>0</v>
      </c>
    </row>
    <row r="2906" spans="2:12" ht="35.1" customHeight="1" thickTop="1" thickBot="1">
      <c r="B2906" s="76" t="str">
        <f t="shared" si="91"/>
        <v/>
      </c>
      <c r="C2906" s="35"/>
      <c r="D2906" s="12"/>
      <c r="E2906" s="12"/>
      <c r="F2906" s="82"/>
      <c r="G2906" s="36"/>
      <c r="H2906" s="33"/>
      <c r="I2906" s="12"/>
      <c r="J2906" s="67"/>
      <c r="K2906" s="43" t="str">
        <f>IFERROR(VLOOKUP(D2906,PG!$D$7:$N$1006,11,FALSE),"")</f>
        <v/>
      </c>
      <c r="L2906" s="42">
        <f t="shared" si="92"/>
        <v>0</v>
      </c>
    </row>
    <row r="2907" spans="2:12" ht="35.1" customHeight="1" thickTop="1" thickBot="1">
      <c r="B2907" s="76" t="str">
        <f t="shared" si="91"/>
        <v/>
      </c>
      <c r="C2907" s="35"/>
      <c r="D2907" s="12"/>
      <c r="E2907" s="12"/>
      <c r="F2907" s="82"/>
      <c r="G2907" s="36"/>
      <c r="H2907" s="33"/>
      <c r="I2907" s="12"/>
      <c r="J2907" s="67"/>
      <c r="K2907" s="43" t="str">
        <f>IFERROR(VLOOKUP(D2907,PG!$D$7:$N$1006,11,FALSE),"")</f>
        <v/>
      </c>
      <c r="L2907" s="42">
        <f t="shared" si="92"/>
        <v>0</v>
      </c>
    </row>
    <row r="2908" spans="2:12" ht="35.1" customHeight="1" thickTop="1" thickBot="1">
      <c r="B2908" s="76" t="str">
        <f t="shared" si="91"/>
        <v/>
      </c>
      <c r="C2908" s="35"/>
      <c r="D2908" s="12"/>
      <c r="E2908" s="12"/>
      <c r="F2908" s="82"/>
      <c r="G2908" s="36"/>
      <c r="H2908" s="33"/>
      <c r="I2908" s="12"/>
      <c r="J2908" s="67"/>
      <c r="K2908" s="43" t="str">
        <f>IFERROR(VLOOKUP(D2908,PG!$D$7:$N$1006,11,FALSE),"")</f>
        <v/>
      </c>
      <c r="L2908" s="42">
        <f t="shared" si="92"/>
        <v>0</v>
      </c>
    </row>
    <row r="2909" spans="2:12" ht="35.1" customHeight="1" thickTop="1" thickBot="1">
      <c r="B2909" s="76" t="str">
        <f t="shared" si="91"/>
        <v/>
      </c>
      <c r="C2909" s="35"/>
      <c r="D2909" s="12"/>
      <c r="E2909" s="12"/>
      <c r="F2909" s="82"/>
      <c r="G2909" s="36"/>
      <c r="H2909" s="33"/>
      <c r="I2909" s="12"/>
      <c r="J2909" s="67"/>
      <c r="K2909" s="43" t="str">
        <f>IFERROR(VLOOKUP(D2909,PG!$D$7:$N$1006,11,FALSE),"")</f>
        <v/>
      </c>
      <c r="L2909" s="42">
        <f t="shared" si="92"/>
        <v>0</v>
      </c>
    </row>
    <row r="2910" spans="2:12" ht="35.1" customHeight="1" thickTop="1" thickBot="1">
      <c r="B2910" s="76" t="str">
        <f t="shared" si="91"/>
        <v/>
      </c>
      <c r="C2910" s="35"/>
      <c r="D2910" s="12"/>
      <c r="E2910" s="12"/>
      <c r="F2910" s="82"/>
      <c r="G2910" s="36"/>
      <c r="H2910" s="33"/>
      <c r="I2910" s="12"/>
      <c r="J2910" s="67"/>
      <c r="K2910" s="43" t="str">
        <f>IFERROR(VLOOKUP(D2910,PG!$D$7:$N$1006,11,FALSE),"")</f>
        <v/>
      </c>
      <c r="L2910" s="42">
        <f t="shared" si="92"/>
        <v>0</v>
      </c>
    </row>
    <row r="2911" spans="2:12" ht="35.1" customHeight="1" thickTop="1" thickBot="1">
      <c r="B2911" s="76" t="str">
        <f t="shared" si="91"/>
        <v/>
      </c>
      <c r="C2911" s="35"/>
      <c r="D2911" s="12"/>
      <c r="E2911" s="12"/>
      <c r="F2911" s="82"/>
      <c r="G2911" s="36"/>
      <c r="H2911" s="33"/>
      <c r="I2911" s="12"/>
      <c r="J2911" s="67"/>
      <c r="K2911" s="43" t="str">
        <f>IFERROR(VLOOKUP(D2911,PG!$D$7:$N$1006,11,FALSE),"")</f>
        <v/>
      </c>
      <c r="L2911" s="42">
        <f t="shared" si="92"/>
        <v>0</v>
      </c>
    </row>
    <row r="2912" spans="2:12" ht="35.1" customHeight="1" thickTop="1" thickBot="1">
      <c r="B2912" s="76" t="str">
        <f t="shared" si="91"/>
        <v/>
      </c>
      <c r="C2912" s="35"/>
      <c r="D2912" s="12"/>
      <c r="E2912" s="12"/>
      <c r="F2912" s="82"/>
      <c r="G2912" s="36"/>
      <c r="H2912" s="33"/>
      <c r="I2912" s="12"/>
      <c r="J2912" s="67"/>
      <c r="K2912" s="43" t="str">
        <f>IFERROR(VLOOKUP(D2912,PG!$D$7:$N$1006,11,FALSE),"")</f>
        <v/>
      </c>
      <c r="L2912" s="42">
        <f t="shared" si="92"/>
        <v>0</v>
      </c>
    </row>
    <row r="2913" spans="2:12" ht="35.1" customHeight="1" thickTop="1" thickBot="1">
      <c r="B2913" s="76" t="str">
        <f t="shared" si="91"/>
        <v/>
      </c>
      <c r="C2913" s="35"/>
      <c r="D2913" s="12"/>
      <c r="E2913" s="12"/>
      <c r="F2913" s="82"/>
      <c r="G2913" s="36"/>
      <c r="H2913" s="33"/>
      <c r="I2913" s="12"/>
      <c r="J2913" s="67"/>
      <c r="K2913" s="43" t="str">
        <f>IFERROR(VLOOKUP(D2913,PG!$D$7:$N$1006,11,FALSE),"")</f>
        <v/>
      </c>
      <c r="L2913" s="42">
        <f t="shared" si="92"/>
        <v>0</v>
      </c>
    </row>
    <row r="2914" spans="2:12" ht="35.1" customHeight="1" thickTop="1" thickBot="1">
      <c r="B2914" s="76" t="str">
        <f t="shared" si="91"/>
        <v/>
      </c>
      <c r="C2914" s="35"/>
      <c r="D2914" s="12"/>
      <c r="E2914" s="12"/>
      <c r="F2914" s="82"/>
      <c r="G2914" s="36"/>
      <c r="H2914" s="33"/>
      <c r="I2914" s="12"/>
      <c r="J2914" s="67"/>
      <c r="K2914" s="43" t="str">
        <f>IFERROR(VLOOKUP(D2914,PG!$D$7:$N$1006,11,FALSE),"")</f>
        <v/>
      </c>
      <c r="L2914" s="42">
        <f t="shared" si="92"/>
        <v>0</v>
      </c>
    </row>
    <row r="2915" spans="2:12" ht="35.1" customHeight="1" thickTop="1" thickBot="1">
      <c r="B2915" s="76" t="str">
        <f t="shared" si="91"/>
        <v/>
      </c>
      <c r="C2915" s="35"/>
      <c r="D2915" s="12"/>
      <c r="E2915" s="12"/>
      <c r="F2915" s="82"/>
      <c r="G2915" s="36"/>
      <c r="H2915" s="33"/>
      <c r="I2915" s="12"/>
      <c r="J2915" s="67"/>
      <c r="K2915" s="43" t="str">
        <f>IFERROR(VLOOKUP(D2915,PG!$D$7:$N$1006,11,FALSE),"")</f>
        <v/>
      </c>
      <c r="L2915" s="42">
        <f t="shared" si="92"/>
        <v>0</v>
      </c>
    </row>
    <row r="2916" spans="2:12" ht="35.1" customHeight="1" thickTop="1" thickBot="1">
      <c r="B2916" s="76" t="str">
        <f t="shared" si="91"/>
        <v/>
      </c>
      <c r="C2916" s="35"/>
      <c r="D2916" s="12"/>
      <c r="E2916" s="12"/>
      <c r="F2916" s="82"/>
      <c r="G2916" s="36"/>
      <c r="H2916" s="33"/>
      <c r="I2916" s="12"/>
      <c r="J2916" s="67"/>
      <c r="K2916" s="43" t="str">
        <f>IFERROR(VLOOKUP(D2916,PG!$D$7:$N$1006,11,FALSE),"")</f>
        <v/>
      </c>
      <c r="L2916" s="42">
        <f t="shared" si="92"/>
        <v>0</v>
      </c>
    </row>
    <row r="2917" spans="2:12" ht="35.1" customHeight="1" thickTop="1" thickBot="1">
      <c r="B2917" s="76" t="str">
        <f t="shared" si="91"/>
        <v/>
      </c>
      <c r="C2917" s="35"/>
      <c r="D2917" s="12"/>
      <c r="E2917" s="12"/>
      <c r="F2917" s="82"/>
      <c r="G2917" s="36"/>
      <c r="H2917" s="33"/>
      <c r="I2917" s="12"/>
      <c r="J2917" s="67"/>
      <c r="K2917" s="43" t="str">
        <f>IFERROR(VLOOKUP(D2917,PG!$D$7:$N$1006,11,FALSE),"")</f>
        <v/>
      </c>
      <c r="L2917" s="42">
        <f t="shared" si="92"/>
        <v>0</v>
      </c>
    </row>
    <row r="2918" spans="2:12" ht="35.1" customHeight="1" thickTop="1" thickBot="1">
      <c r="B2918" s="76" t="str">
        <f t="shared" si="91"/>
        <v/>
      </c>
      <c r="C2918" s="35"/>
      <c r="D2918" s="12"/>
      <c r="E2918" s="12"/>
      <c r="F2918" s="82"/>
      <c r="G2918" s="36"/>
      <c r="H2918" s="33"/>
      <c r="I2918" s="12"/>
      <c r="J2918" s="67"/>
      <c r="K2918" s="43" t="str">
        <f>IFERROR(VLOOKUP(D2918,PG!$D$7:$N$1006,11,FALSE),"")</f>
        <v/>
      </c>
      <c r="L2918" s="42">
        <f t="shared" si="92"/>
        <v>0</v>
      </c>
    </row>
    <row r="2919" spans="2:12" ht="35.1" customHeight="1" thickTop="1" thickBot="1">
      <c r="B2919" s="76" t="str">
        <f t="shared" si="91"/>
        <v/>
      </c>
      <c r="C2919" s="35"/>
      <c r="D2919" s="12"/>
      <c r="E2919" s="12"/>
      <c r="F2919" s="82"/>
      <c r="G2919" s="36"/>
      <c r="H2919" s="33"/>
      <c r="I2919" s="12"/>
      <c r="J2919" s="67"/>
      <c r="K2919" s="43" t="str">
        <f>IFERROR(VLOOKUP(D2919,PG!$D$7:$N$1006,11,FALSE),"")</f>
        <v/>
      </c>
      <c r="L2919" s="42">
        <f t="shared" si="92"/>
        <v>0</v>
      </c>
    </row>
    <row r="2920" spans="2:12" ht="35.1" customHeight="1" thickTop="1" thickBot="1">
      <c r="B2920" s="76" t="str">
        <f t="shared" si="91"/>
        <v/>
      </c>
      <c r="C2920" s="35"/>
      <c r="D2920" s="12"/>
      <c r="E2920" s="12"/>
      <c r="F2920" s="82"/>
      <c r="G2920" s="36"/>
      <c r="H2920" s="33"/>
      <c r="I2920" s="12"/>
      <c r="J2920" s="67"/>
      <c r="K2920" s="43" t="str">
        <f>IFERROR(VLOOKUP(D2920,PG!$D$7:$N$1006,11,FALSE),"")</f>
        <v/>
      </c>
      <c r="L2920" s="42">
        <f t="shared" si="92"/>
        <v>0</v>
      </c>
    </row>
    <row r="2921" spans="2:12" ht="35.1" customHeight="1" thickTop="1" thickBot="1">
      <c r="B2921" s="76" t="str">
        <f t="shared" si="91"/>
        <v/>
      </c>
      <c r="C2921" s="35"/>
      <c r="D2921" s="12"/>
      <c r="E2921" s="12"/>
      <c r="F2921" s="82"/>
      <c r="G2921" s="36"/>
      <c r="H2921" s="33"/>
      <c r="I2921" s="12"/>
      <c r="J2921" s="67"/>
      <c r="K2921" s="43" t="str">
        <f>IFERROR(VLOOKUP(D2921,PG!$D$7:$N$1006,11,FALSE),"")</f>
        <v/>
      </c>
      <c r="L2921" s="42">
        <f t="shared" si="92"/>
        <v>0</v>
      </c>
    </row>
    <row r="2922" spans="2:12" ht="35.1" customHeight="1" thickTop="1" thickBot="1">
      <c r="B2922" s="76" t="str">
        <f t="shared" si="91"/>
        <v/>
      </c>
      <c r="C2922" s="35"/>
      <c r="D2922" s="12"/>
      <c r="E2922" s="12"/>
      <c r="F2922" s="82"/>
      <c r="G2922" s="36"/>
      <c r="H2922" s="33"/>
      <c r="I2922" s="12"/>
      <c r="J2922" s="67"/>
      <c r="K2922" s="43" t="str">
        <f>IFERROR(VLOOKUP(D2922,PG!$D$7:$N$1006,11,FALSE),"")</f>
        <v/>
      </c>
      <c r="L2922" s="42">
        <f t="shared" si="92"/>
        <v>0</v>
      </c>
    </row>
    <row r="2923" spans="2:12" ht="35.1" customHeight="1" thickTop="1" thickBot="1">
      <c r="B2923" s="76" t="str">
        <f t="shared" si="91"/>
        <v/>
      </c>
      <c r="C2923" s="35"/>
      <c r="D2923" s="12"/>
      <c r="E2923" s="12"/>
      <c r="F2923" s="82"/>
      <c r="G2923" s="36"/>
      <c r="H2923" s="33"/>
      <c r="I2923" s="12"/>
      <c r="J2923" s="67"/>
      <c r="K2923" s="43" t="str">
        <f>IFERROR(VLOOKUP(D2923,PG!$D$7:$N$1006,11,FALSE),"")</f>
        <v/>
      </c>
      <c r="L2923" s="42">
        <f t="shared" si="92"/>
        <v>0</v>
      </c>
    </row>
    <row r="2924" spans="2:12" ht="35.1" customHeight="1" thickTop="1" thickBot="1">
      <c r="B2924" s="76" t="str">
        <f t="shared" si="91"/>
        <v/>
      </c>
      <c r="C2924" s="35"/>
      <c r="D2924" s="12"/>
      <c r="E2924" s="12"/>
      <c r="F2924" s="82"/>
      <c r="G2924" s="36"/>
      <c r="H2924" s="33"/>
      <c r="I2924" s="12"/>
      <c r="J2924" s="67"/>
      <c r="K2924" s="43" t="str">
        <f>IFERROR(VLOOKUP(D2924,PG!$D$7:$N$1006,11,FALSE),"")</f>
        <v/>
      </c>
      <c r="L2924" s="42">
        <f t="shared" si="92"/>
        <v>0</v>
      </c>
    </row>
    <row r="2925" spans="2:12" ht="35.1" customHeight="1" thickTop="1" thickBot="1">
      <c r="B2925" s="76" t="str">
        <f t="shared" si="91"/>
        <v/>
      </c>
      <c r="C2925" s="35"/>
      <c r="D2925" s="12"/>
      <c r="E2925" s="12"/>
      <c r="F2925" s="82"/>
      <c r="G2925" s="36"/>
      <c r="H2925" s="33"/>
      <c r="I2925" s="12"/>
      <c r="J2925" s="67"/>
      <c r="K2925" s="43" t="str">
        <f>IFERROR(VLOOKUP(D2925,PG!$D$7:$N$1006,11,FALSE),"")</f>
        <v/>
      </c>
      <c r="L2925" s="42">
        <f t="shared" si="92"/>
        <v>0</v>
      </c>
    </row>
    <row r="2926" spans="2:12" ht="35.1" customHeight="1" thickTop="1" thickBot="1">
      <c r="B2926" s="76" t="str">
        <f t="shared" si="91"/>
        <v/>
      </c>
      <c r="C2926" s="35"/>
      <c r="D2926" s="12"/>
      <c r="E2926" s="12"/>
      <c r="F2926" s="82"/>
      <c r="G2926" s="36"/>
      <c r="H2926" s="33"/>
      <c r="I2926" s="12"/>
      <c r="J2926" s="67"/>
      <c r="K2926" s="43" t="str">
        <f>IFERROR(VLOOKUP(D2926,PG!$D$7:$N$1006,11,FALSE),"")</f>
        <v/>
      </c>
      <c r="L2926" s="42">
        <f t="shared" si="92"/>
        <v>0</v>
      </c>
    </row>
    <row r="2927" spans="2:12" ht="35.1" customHeight="1" thickTop="1" thickBot="1">
      <c r="B2927" s="76" t="str">
        <f t="shared" si="91"/>
        <v/>
      </c>
      <c r="C2927" s="35"/>
      <c r="D2927" s="12"/>
      <c r="E2927" s="12"/>
      <c r="F2927" s="82"/>
      <c r="G2927" s="36"/>
      <c r="H2927" s="33"/>
      <c r="I2927" s="12"/>
      <c r="J2927" s="67"/>
      <c r="K2927" s="43" t="str">
        <f>IFERROR(VLOOKUP(D2927,PG!$D$7:$N$1006,11,FALSE),"")</f>
        <v/>
      </c>
      <c r="L2927" s="42">
        <f t="shared" si="92"/>
        <v>0</v>
      </c>
    </row>
    <row r="2928" spans="2:12" ht="35.1" customHeight="1" thickTop="1" thickBot="1">
      <c r="B2928" s="76" t="str">
        <f t="shared" si="91"/>
        <v/>
      </c>
      <c r="C2928" s="35"/>
      <c r="D2928" s="12"/>
      <c r="E2928" s="12"/>
      <c r="F2928" s="82"/>
      <c r="G2928" s="36"/>
      <c r="H2928" s="33"/>
      <c r="I2928" s="12"/>
      <c r="J2928" s="67"/>
      <c r="K2928" s="43" t="str">
        <f>IFERROR(VLOOKUP(D2928,PG!$D$7:$N$1006,11,FALSE),"")</f>
        <v/>
      </c>
      <c r="L2928" s="42">
        <f t="shared" si="92"/>
        <v>0</v>
      </c>
    </row>
    <row r="2929" spans="2:12" ht="35.1" customHeight="1" thickTop="1" thickBot="1">
      <c r="B2929" s="76" t="str">
        <f t="shared" si="91"/>
        <v/>
      </c>
      <c r="C2929" s="35"/>
      <c r="D2929" s="12"/>
      <c r="E2929" s="12"/>
      <c r="F2929" s="82"/>
      <c r="G2929" s="36"/>
      <c r="H2929" s="33"/>
      <c r="I2929" s="12"/>
      <c r="J2929" s="67"/>
      <c r="K2929" s="43" t="str">
        <f>IFERROR(VLOOKUP(D2929,PG!$D$7:$N$1006,11,FALSE),"")</f>
        <v/>
      </c>
      <c r="L2929" s="42">
        <f t="shared" si="92"/>
        <v>0</v>
      </c>
    </row>
    <row r="2930" spans="2:12" ht="35.1" customHeight="1" thickTop="1" thickBot="1">
      <c r="B2930" s="76" t="str">
        <f t="shared" si="91"/>
        <v/>
      </c>
      <c r="C2930" s="35"/>
      <c r="D2930" s="12"/>
      <c r="E2930" s="12"/>
      <c r="F2930" s="82"/>
      <c r="G2930" s="36"/>
      <c r="H2930" s="33"/>
      <c r="I2930" s="12"/>
      <c r="J2930" s="67"/>
      <c r="K2930" s="43" t="str">
        <f>IFERROR(VLOOKUP(D2930,PG!$D$7:$N$1006,11,FALSE),"")</f>
        <v/>
      </c>
      <c r="L2930" s="42">
        <f t="shared" si="92"/>
        <v>0</v>
      </c>
    </row>
    <row r="2931" spans="2:12" ht="35.1" customHeight="1" thickTop="1" thickBot="1">
      <c r="B2931" s="76" t="str">
        <f t="shared" si="91"/>
        <v/>
      </c>
      <c r="C2931" s="35"/>
      <c r="D2931" s="12"/>
      <c r="E2931" s="12"/>
      <c r="F2931" s="82"/>
      <c r="G2931" s="36"/>
      <c r="H2931" s="33"/>
      <c r="I2931" s="12"/>
      <c r="J2931" s="67"/>
      <c r="K2931" s="43" t="str">
        <f>IFERROR(VLOOKUP(D2931,PG!$D$7:$N$1006,11,FALSE),"")</f>
        <v/>
      </c>
      <c r="L2931" s="42">
        <f t="shared" si="92"/>
        <v>0</v>
      </c>
    </row>
    <row r="2932" spans="2:12" ht="35.1" customHeight="1" thickTop="1" thickBot="1">
      <c r="B2932" s="76" t="str">
        <f t="shared" si="91"/>
        <v/>
      </c>
      <c r="C2932" s="35"/>
      <c r="D2932" s="12"/>
      <c r="E2932" s="12"/>
      <c r="F2932" s="82"/>
      <c r="G2932" s="36"/>
      <c r="H2932" s="33"/>
      <c r="I2932" s="12"/>
      <c r="J2932" s="67"/>
      <c r="K2932" s="43" t="str">
        <f>IFERROR(VLOOKUP(D2932,PG!$D$7:$N$1006,11,FALSE),"")</f>
        <v/>
      </c>
      <c r="L2932" s="42">
        <f t="shared" si="92"/>
        <v>0</v>
      </c>
    </row>
    <row r="2933" spans="2:12" ht="35.1" customHeight="1" thickTop="1" thickBot="1">
      <c r="B2933" s="76" t="str">
        <f t="shared" si="91"/>
        <v/>
      </c>
      <c r="C2933" s="35"/>
      <c r="D2933" s="12"/>
      <c r="E2933" s="12"/>
      <c r="F2933" s="82"/>
      <c r="G2933" s="36"/>
      <c r="H2933" s="33"/>
      <c r="I2933" s="12"/>
      <c r="J2933" s="67"/>
      <c r="K2933" s="43" t="str">
        <f>IFERROR(VLOOKUP(D2933,PG!$D$7:$N$1006,11,FALSE),"")</f>
        <v/>
      </c>
      <c r="L2933" s="42">
        <f t="shared" si="92"/>
        <v>0</v>
      </c>
    </row>
    <row r="2934" spans="2:12" ht="35.1" customHeight="1" thickTop="1" thickBot="1">
      <c r="B2934" s="76" t="str">
        <f t="shared" si="91"/>
        <v/>
      </c>
      <c r="C2934" s="35"/>
      <c r="D2934" s="12"/>
      <c r="E2934" s="12"/>
      <c r="F2934" s="82"/>
      <c r="G2934" s="36"/>
      <c r="H2934" s="33"/>
      <c r="I2934" s="12"/>
      <c r="J2934" s="67"/>
      <c r="K2934" s="43" t="str">
        <f>IFERROR(VLOOKUP(D2934,PG!$D$7:$N$1006,11,FALSE),"")</f>
        <v/>
      </c>
      <c r="L2934" s="42">
        <f t="shared" si="92"/>
        <v>0</v>
      </c>
    </row>
    <row r="2935" spans="2:12" ht="35.1" customHeight="1" thickTop="1" thickBot="1">
      <c r="B2935" s="76" t="str">
        <f t="shared" si="91"/>
        <v/>
      </c>
      <c r="C2935" s="35"/>
      <c r="D2935" s="12"/>
      <c r="E2935" s="12"/>
      <c r="F2935" s="82"/>
      <c r="G2935" s="36"/>
      <c r="H2935" s="33"/>
      <c r="I2935" s="12"/>
      <c r="J2935" s="67"/>
      <c r="K2935" s="43" t="str">
        <f>IFERROR(VLOOKUP(D2935,PG!$D$7:$N$1006,11,FALSE),"")</f>
        <v/>
      </c>
      <c r="L2935" s="42">
        <f t="shared" si="92"/>
        <v>0</v>
      </c>
    </row>
    <row r="2936" spans="2:12" ht="35.1" customHeight="1" thickTop="1" thickBot="1">
      <c r="B2936" s="76" t="str">
        <f t="shared" si="91"/>
        <v/>
      </c>
      <c r="C2936" s="35"/>
      <c r="D2936" s="12"/>
      <c r="E2936" s="12"/>
      <c r="F2936" s="82"/>
      <c r="G2936" s="36"/>
      <c r="H2936" s="33"/>
      <c r="I2936" s="12"/>
      <c r="J2936" s="67"/>
      <c r="K2936" s="43" t="str">
        <f>IFERROR(VLOOKUP(D2936,PG!$D$7:$N$1006,11,FALSE),"")</f>
        <v/>
      </c>
      <c r="L2936" s="42">
        <f t="shared" si="92"/>
        <v>0</v>
      </c>
    </row>
    <row r="2937" spans="2:12" ht="35.1" customHeight="1" thickTop="1" thickBot="1">
      <c r="B2937" s="76" t="str">
        <f t="shared" si="91"/>
        <v/>
      </c>
      <c r="C2937" s="35"/>
      <c r="D2937" s="12"/>
      <c r="E2937" s="12"/>
      <c r="F2937" s="82"/>
      <c r="G2937" s="36"/>
      <c r="H2937" s="33"/>
      <c r="I2937" s="12"/>
      <c r="J2937" s="67"/>
      <c r="K2937" s="43" t="str">
        <f>IFERROR(VLOOKUP(D2937,PG!$D$7:$N$1006,11,FALSE),"")</f>
        <v/>
      </c>
      <c r="L2937" s="42">
        <f t="shared" si="92"/>
        <v>0</v>
      </c>
    </row>
    <row r="2938" spans="2:12" ht="35.1" customHeight="1" thickTop="1" thickBot="1">
      <c r="B2938" s="76" t="str">
        <f t="shared" si="91"/>
        <v/>
      </c>
      <c r="C2938" s="35"/>
      <c r="D2938" s="12"/>
      <c r="E2938" s="12"/>
      <c r="F2938" s="82"/>
      <c r="G2938" s="36"/>
      <c r="H2938" s="33"/>
      <c r="I2938" s="12"/>
      <c r="J2938" s="67"/>
      <c r="K2938" s="43" t="str">
        <f>IFERROR(VLOOKUP(D2938,PG!$D$7:$N$1006,11,FALSE),"")</f>
        <v/>
      </c>
      <c r="L2938" s="42">
        <f t="shared" si="92"/>
        <v>0</v>
      </c>
    </row>
    <row r="2939" spans="2:12" ht="35.1" customHeight="1" thickTop="1" thickBot="1">
      <c r="B2939" s="76" t="str">
        <f t="shared" si="91"/>
        <v/>
      </c>
      <c r="C2939" s="35"/>
      <c r="D2939" s="12"/>
      <c r="E2939" s="12"/>
      <c r="F2939" s="82"/>
      <c r="G2939" s="36"/>
      <c r="H2939" s="33"/>
      <c r="I2939" s="12"/>
      <c r="J2939" s="67"/>
      <c r="K2939" s="43" t="str">
        <f>IFERROR(VLOOKUP(D2939,PG!$D$7:$N$1006,11,FALSE),"")</f>
        <v/>
      </c>
      <c r="L2939" s="42">
        <f t="shared" si="92"/>
        <v>0</v>
      </c>
    </row>
    <row r="2940" spans="2:12" ht="35.1" customHeight="1" thickTop="1" thickBot="1">
      <c r="B2940" s="76" t="str">
        <f t="shared" si="91"/>
        <v/>
      </c>
      <c r="C2940" s="35"/>
      <c r="D2940" s="12"/>
      <c r="E2940" s="12"/>
      <c r="F2940" s="82"/>
      <c r="G2940" s="36"/>
      <c r="H2940" s="33"/>
      <c r="I2940" s="12"/>
      <c r="J2940" s="67"/>
      <c r="K2940" s="43" t="str">
        <f>IFERROR(VLOOKUP(D2940,PG!$D$7:$N$1006,11,FALSE),"")</f>
        <v/>
      </c>
      <c r="L2940" s="42">
        <f t="shared" si="92"/>
        <v>0</v>
      </c>
    </row>
    <row r="2941" spans="2:12" ht="35.1" customHeight="1" thickTop="1" thickBot="1">
      <c r="B2941" s="76" t="str">
        <f t="shared" si="91"/>
        <v/>
      </c>
      <c r="C2941" s="35"/>
      <c r="D2941" s="12"/>
      <c r="E2941" s="12"/>
      <c r="F2941" s="82"/>
      <c r="G2941" s="36"/>
      <c r="H2941" s="33"/>
      <c r="I2941" s="12"/>
      <c r="J2941" s="67"/>
      <c r="K2941" s="43" t="str">
        <f>IFERROR(VLOOKUP(D2941,PG!$D$7:$N$1006,11,FALSE),"")</f>
        <v/>
      </c>
      <c r="L2941" s="42">
        <f t="shared" si="92"/>
        <v>0</v>
      </c>
    </row>
    <row r="2942" spans="2:12" ht="35.1" customHeight="1" thickTop="1" thickBot="1">
      <c r="B2942" s="76" t="str">
        <f t="shared" si="91"/>
        <v/>
      </c>
      <c r="C2942" s="35"/>
      <c r="D2942" s="12"/>
      <c r="E2942" s="12"/>
      <c r="F2942" s="82"/>
      <c r="G2942" s="36"/>
      <c r="H2942" s="33"/>
      <c r="I2942" s="12"/>
      <c r="J2942" s="67"/>
      <c r="K2942" s="43" t="str">
        <f>IFERROR(VLOOKUP(D2942,PG!$D$7:$N$1006,11,FALSE),"")</f>
        <v/>
      </c>
      <c r="L2942" s="42">
        <f t="shared" si="92"/>
        <v>0</v>
      </c>
    </row>
    <row r="2943" spans="2:12" ht="35.1" customHeight="1" thickTop="1" thickBot="1">
      <c r="B2943" s="76" t="str">
        <f t="shared" si="91"/>
        <v/>
      </c>
      <c r="C2943" s="35"/>
      <c r="D2943" s="12"/>
      <c r="E2943" s="12"/>
      <c r="F2943" s="82"/>
      <c r="G2943" s="36"/>
      <c r="H2943" s="33"/>
      <c r="I2943" s="12"/>
      <c r="J2943" s="67"/>
      <c r="K2943" s="43" t="str">
        <f>IFERROR(VLOOKUP(D2943,PG!$D$7:$N$1006,11,FALSE),"")</f>
        <v/>
      </c>
      <c r="L2943" s="42">
        <f t="shared" si="92"/>
        <v>0</v>
      </c>
    </row>
    <row r="2944" spans="2:12" ht="35.1" customHeight="1" thickTop="1" thickBot="1">
      <c r="B2944" s="76" t="str">
        <f t="shared" si="91"/>
        <v/>
      </c>
      <c r="C2944" s="35"/>
      <c r="D2944" s="12"/>
      <c r="E2944" s="12"/>
      <c r="F2944" s="82"/>
      <c r="G2944" s="36"/>
      <c r="H2944" s="33"/>
      <c r="I2944" s="12"/>
      <c r="J2944" s="67"/>
      <c r="K2944" s="43" t="str">
        <f>IFERROR(VLOOKUP(D2944,PG!$D$7:$N$1006,11,FALSE),"")</f>
        <v/>
      </c>
      <c r="L2944" s="42">
        <f t="shared" si="92"/>
        <v>0</v>
      </c>
    </row>
    <row r="2945" spans="2:12" ht="35.1" customHeight="1" thickTop="1" thickBot="1">
      <c r="B2945" s="76" t="str">
        <f t="shared" si="91"/>
        <v/>
      </c>
      <c r="C2945" s="35"/>
      <c r="D2945" s="12"/>
      <c r="E2945" s="12"/>
      <c r="F2945" s="82"/>
      <c r="G2945" s="36"/>
      <c r="H2945" s="33"/>
      <c r="I2945" s="12"/>
      <c r="J2945" s="67"/>
      <c r="K2945" s="43" t="str">
        <f>IFERROR(VLOOKUP(D2945,PG!$D$7:$N$1006,11,FALSE),"")</f>
        <v/>
      </c>
      <c r="L2945" s="42">
        <f t="shared" si="92"/>
        <v>0</v>
      </c>
    </row>
    <row r="2946" spans="2:12" ht="35.1" customHeight="1" thickTop="1" thickBot="1">
      <c r="B2946" s="76" t="str">
        <f t="shared" si="91"/>
        <v/>
      </c>
      <c r="C2946" s="35"/>
      <c r="D2946" s="12"/>
      <c r="E2946" s="12"/>
      <c r="F2946" s="82"/>
      <c r="G2946" s="36"/>
      <c r="H2946" s="33"/>
      <c r="I2946" s="12"/>
      <c r="J2946" s="67"/>
      <c r="K2946" s="43" t="str">
        <f>IFERROR(VLOOKUP(D2946,PG!$D$7:$N$1006,11,FALSE),"")</f>
        <v/>
      </c>
      <c r="L2946" s="42">
        <f t="shared" si="92"/>
        <v>0</v>
      </c>
    </row>
    <row r="2947" spans="2:12" ht="35.1" customHeight="1" thickTop="1" thickBot="1">
      <c r="B2947" s="76" t="str">
        <f t="shared" si="91"/>
        <v/>
      </c>
      <c r="C2947" s="35"/>
      <c r="D2947" s="12"/>
      <c r="E2947" s="12"/>
      <c r="F2947" s="82"/>
      <c r="G2947" s="36"/>
      <c r="H2947" s="33"/>
      <c r="I2947" s="12"/>
      <c r="J2947" s="67"/>
      <c r="K2947" s="43" t="str">
        <f>IFERROR(VLOOKUP(D2947,PG!$D$7:$N$1006,11,FALSE),"")</f>
        <v/>
      </c>
      <c r="L2947" s="42">
        <f t="shared" si="92"/>
        <v>0</v>
      </c>
    </row>
    <row r="2948" spans="2:12" ht="35.1" customHeight="1" thickTop="1" thickBot="1">
      <c r="B2948" s="76" t="str">
        <f t="shared" si="91"/>
        <v/>
      </c>
      <c r="C2948" s="35"/>
      <c r="D2948" s="12"/>
      <c r="E2948" s="12"/>
      <c r="F2948" s="82"/>
      <c r="G2948" s="36"/>
      <c r="H2948" s="33"/>
      <c r="I2948" s="12"/>
      <c r="J2948" s="67"/>
      <c r="K2948" s="43" t="str">
        <f>IFERROR(VLOOKUP(D2948,PG!$D$7:$N$1006,11,FALSE),"")</f>
        <v/>
      </c>
      <c r="L2948" s="42">
        <f t="shared" si="92"/>
        <v>0</v>
      </c>
    </row>
    <row r="2949" spans="2:12" ht="35.1" customHeight="1" thickTop="1" thickBot="1">
      <c r="B2949" s="76" t="str">
        <f t="shared" si="91"/>
        <v/>
      </c>
      <c r="C2949" s="35"/>
      <c r="D2949" s="12"/>
      <c r="E2949" s="12"/>
      <c r="F2949" s="82"/>
      <c r="G2949" s="36"/>
      <c r="H2949" s="33"/>
      <c r="I2949" s="12"/>
      <c r="J2949" s="67"/>
      <c r="K2949" s="43" t="str">
        <f>IFERROR(VLOOKUP(D2949,PG!$D$7:$N$1006,11,FALSE),"")</f>
        <v/>
      </c>
      <c r="L2949" s="42">
        <f t="shared" si="92"/>
        <v>0</v>
      </c>
    </row>
    <row r="2950" spans="2:12" ht="35.1" customHeight="1" thickTop="1" thickBot="1">
      <c r="B2950" s="76" t="str">
        <f t="shared" si="91"/>
        <v/>
      </c>
      <c r="C2950" s="35"/>
      <c r="D2950" s="12"/>
      <c r="E2950" s="12"/>
      <c r="F2950" s="82"/>
      <c r="G2950" s="36"/>
      <c r="H2950" s="33"/>
      <c r="I2950" s="12"/>
      <c r="J2950" s="67"/>
      <c r="K2950" s="43" t="str">
        <f>IFERROR(VLOOKUP(D2950,PG!$D$7:$N$1006,11,FALSE),"")</f>
        <v/>
      </c>
      <c r="L2950" s="42">
        <f t="shared" si="92"/>
        <v>0</v>
      </c>
    </row>
    <row r="2951" spans="2:12" ht="35.1" customHeight="1" thickTop="1" thickBot="1">
      <c r="B2951" s="76" t="str">
        <f t="shared" si="91"/>
        <v/>
      </c>
      <c r="C2951" s="35"/>
      <c r="D2951" s="12"/>
      <c r="E2951" s="12"/>
      <c r="F2951" s="82"/>
      <c r="G2951" s="36"/>
      <c r="H2951" s="33"/>
      <c r="I2951" s="12"/>
      <c r="J2951" s="67"/>
      <c r="K2951" s="43" t="str">
        <f>IFERROR(VLOOKUP(D2951,PG!$D$7:$N$1006,11,FALSE),"")</f>
        <v/>
      </c>
      <c r="L2951" s="42">
        <f t="shared" si="92"/>
        <v>0</v>
      </c>
    </row>
    <row r="2952" spans="2:12" ht="35.1" customHeight="1" thickTop="1" thickBot="1">
      <c r="B2952" s="76" t="str">
        <f t="shared" ref="B2952:B3006" si="93">IF(C2952="","",MONTH(C2952))</f>
        <v/>
      </c>
      <c r="C2952" s="35"/>
      <c r="D2952" s="12"/>
      <c r="E2952" s="12"/>
      <c r="F2952" s="82"/>
      <c r="G2952" s="36"/>
      <c r="H2952" s="33"/>
      <c r="I2952" s="12"/>
      <c r="J2952" s="67"/>
      <c r="K2952" s="43" t="str">
        <f>IFERROR(VLOOKUP(D2952,PG!$D$7:$N$1006,11,FALSE),"")</f>
        <v/>
      </c>
      <c r="L2952" s="42">
        <f t="shared" si="92"/>
        <v>0</v>
      </c>
    </row>
    <row r="2953" spans="2:12" ht="35.1" customHeight="1" thickTop="1" thickBot="1">
      <c r="B2953" s="76" t="str">
        <f t="shared" si="93"/>
        <v/>
      </c>
      <c r="C2953" s="35"/>
      <c r="D2953" s="12"/>
      <c r="E2953" s="12"/>
      <c r="F2953" s="82"/>
      <c r="G2953" s="36"/>
      <c r="H2953" s="33"/>
      <c r="I2953" s="12"/>
      <c r="J2953" s="67"/>
      <c r="K2953" s="43" t="str">
        <f>IFERROR(VLOOKUP(D2953,PG!$D$7:$N$1006,11,FALSE),"")</f>
        <v/>
      </c>
      <c r="L2953" s="42">
        <f t="shared" si="92"/>
        <v>0</v>
      </c>
    </row>
    <row r="2954" spans="2:12" ht="35.1" customHeight="1" thickTop="1" thickBot="1">
      <c r="B2954" s="76" t="str">
        <f t="shared" si="93"/>
        <v/>
      </c>
      <c r="C2954" s="35"/>
      <c r="D2954" s="12"/>
      <c r="E2954" s="12"/>
      <c r="F2954" s="82"/>
      <c r="G2954" s="36"/>
      <c r="H2954" s="33"/>
      <c r="I2954" s="12"/>
      <c r="J2954" s="67"/>
      <c r="K2954" s="43" t="str">
        <f>IFERROR(VLOOKUP(D2954,PG!$D$7:$N$1006,11,FALSE),"")</f>
        <v/>
      </c>
      <c r="L2954" s="42">
        <f t="shared" si="92"/>
        <v>0</v>
      </c>
    </row>
    <row r="2955" spans="2:12" ht="35.1" customHeight="1" thickTop="1" thickBot="1">
      <c r="B2955" s="76" t="str">
        <f t="shared" si="93"/>
        <v/>
      </c>
      <c r="C2955" s="35"/>
      <c r="D2955" s="12"/>
      <c r="E2955" s="12"/>
      <c r="F2955" s="82"/>
      <c r="G2955" s="36"/>
      <c r="H2955" s="33"/>
      <c r="I2955" s="12"/>
      <c r="J2955" s="67"/>
      <c r="K2955" s="43" t="str">
        <f>IFERROR(VLOOKUP(D2955,PG!$D$7:$N$1006,11,FALSE),"")</f>
        <v/>
      </c>
      <c r="L2955" s="42">
        <f t="shared" si="92"/>
        <v>0</v>
      </c>
    </row>
    <row r="2956" spans="2:12" ht="35.1" customHeight="1" thickTop="1" thickBot="1">
      <c r="B2956" s="76" t="str">
        <f t="shared" si="93"/>
        <v/>
      </c>
      <c r="C2956" s="35"/>
      <c r="D2956" s="12"/>
      <c r="E2956" s="12"/>
      <c r="F2956" s="82"/>
      <c r="G2956" s="36"/>
      <c r="H2956" s="33"/>
      <c r="I2956" s="12"/>
      <c r="J2956" s="67"/>
      <c r="K2956" s="43" t="str">
        <f>IFERROR(VLOOKUP(D2956,PG!$D$7:$N$1006,11,FALSE),"")</f>
        <v/>
      </c>
      <c r="L2956" s="42">
        <f t="shared" si="92"/>
        <v>0</v>
      </c>
    </row>
    <row r="2957" spans="2:12" ht="35.1" customHeight="1" thickTop="1" thickBot="1">
      <c r="B2957" s="76" t="str">
        <f t="shared" si="93"/>
        <v/>
      </c>
      <c r="C2957" s="35"/>
      <c r="D2957" s="12"/>
      <c r="E2957" s="12"/>
      <c r="F2957" s="82"/>
      <c r="G2957" s="36"/>
      <c r="H2957" s="33"/>
      <c r="I2957" s="12"/>
      <c r="J2957" s="67"/>
      <c r="K2957" s="43" t="str">
        <f>IFERROR(VLOOKUP(D2957,PG!$D$7:$N$1006,11,FALSE),"")</f>
        <v/>
      </c>
      <c r="L2957" s="42">
        <f t="shared" si="92"/>
        <v>0</v>
      </c>
    </row>
    <row r="2958" spans="2:12" ht="35.1" customHeight="1" thickTop="1" thickBot="1">
      <c r="B2958" s="76" t="str">
        <f t="shared" si="93"/>
        <v/>
      </c>
      <c r="C2958" s="35"/>
      <c r="D2958" s="12"/>
      <c r="E2958" s="12"/>
      <c r="F2958" s="82"/>
      <c r="G2958" s="36"/>
      <c r="H2958" s="33"/>
      <c r="I2958" s="12"/>
      <c r="J2958" s="67"/>
      <c r="K2958" s="43" t="str">
        <f>IFERROR(VLOOKUP(D2958,PG!$D$7:$N$1006,11,FALSE),"")</f>
        <v/>
      </c>
      <c r="L2958" s="42">
        <f t="shared" si="92"/>
        <v>0</v>
      </c>
    </row>
    <row r="2959" spans="2:12" ht="35.1" customHeight="1" thickTop="1" thickBot="1">
      <c r="B2959" s="76" t="str">
        <f t="shared" si="93"/>
        <v/>
      </c>
      <c r="C2959" s="35"/>
      <c r="D2959" s="12"/>
      <c r="E2959" s="12"/>
      <c r="F2959" s="82"/>
      <c r="G2959" s="36"/>
      <c r="H2959" s="33"/>
      <c r="I2959" s="12"/>
      <c r="J2959" s="67"/>
      <c r="K2959" s="43" t="str">
        <f>IFERROR(VLOOKUP(D2959,PG!$D$7:$N$1006,11,FALSE),"")</f>
        <v/>
      </c>
      <c r="L2959" s="42">
        <f t="shared" si="92"/>
        <v>0</v>
      </c>
    </row>
    <row r="2960" spans="2:12" ht="35.1" customHeight="1" thickTop="1" thickBot="1">
      <c r="B2960" s="76" t="str">
        <f t="shared" si="93"/>
        <v/>
      </c>
      <c r="C2960" s="35"/>
      <c r="D2960" s="12"/>
      <c r="E2960" s="12"/>
      <c r="F2960" s="82"/>
      <c r="G2960" s="36"/>
      <c r="H2960" s="33"/>
      <c r="I2960" s="12"/>
      <c r="J2960" s="67"/>
      <c r="K2960" s="43" t="str">
        <f>IFERROR(VLOOKUP(D2960,PG!$D$7:$N$1006,11,FALSE),"")</f>
        <v/>
      </c>
      <c r="L2960" s="42">
        <f t="shared" si="92"/>
        <v>0</v>
      </c>
    </row>
    <row r="2961" spans="2:12" ht="35.1" customHeight="1" thickTop="1" thickBot="1">
      <c r="B2961" s="76" t="str">
        <f t="shared" si="93"/>
        <v/>
      </c>
      <c r="C2961" s="35"/>
      <c r="D2961" s="12"/>
      <c r="E2961" s="12"/>
      <c r="F2961" s="82"/>
      <c r="G2961" s="36"/>
      <c r="H2961" s="33"/>
      <c r="I2961" s="12"/>
      <c r="J2961" s="67"/>
      <c r="K2961" s="43" t="str">
        <f>IFERROR(VLOOKUP(D2961,PG!$D$7:$N$1006,11,FALSE),"")</f>
        <v/>
      </c>
      <c r="L2961" s="42">
        <f t="shared" si="92"/>
        <v>0</v>
      </c>
    </row>
    <row r="2962" spans="2:12" ht="35.1" customHeight="1" thickTop="1" thickBot="1">
      <c r="B2962" s="76" t="str">
        <f t="shared" si="93"/>
        <v/>
      </c>
      <c r="C2962" s="35"/>
      <c r="D2962" s="12"/>
      <c r="E2962" s="12"/>
      <c r="F2962" s="82"/>
      <c r="G2962" s="36"/>
      <c r="H2962" s="33"/>
      <c r="I2962" s="12"/>
      <c r="J2962" s="67"/>
      <c r="K2962" s="43" t="str">
        <f>IFERROR(VLOOKUP(D2962,PG!$D$7:$N$1006,11,FALSE),"")</f>
        <v/>
      </c>
      <c r="L2962" s="42">
        <f t="shared" ref="L2962:L3006" si="94">IFERROR(G2962*H2962,0)</f>
        <v>0</v>
      </c>
    </row>
    <row r="2963" spans="2:12" ht="35.1" customHeight="1" thickTop="1" thickBot="1">
      <c r="B2963" s="76" t="str">
        <f t="shared" si="93"/>
        <v/>
      </c>
      <c r="C2963" s="35"/>
      <c r="D2963" s="12"/>
      <c r="E2963" s="12"/>
      <c r="F2963" s="82"/>
      <c r="G2963" s="36"/>
      <c r="H2963" s="33"/>
      <c r="I2963" s="12"/>
      <c r="J2963" s="67"/>
      <c r="K2963" s="43" t="str">
        <f>IFERROR(VLOOKUP(D2963,PG!$D$7:$N$1006,11,FALSE),"")</f>
        <v/>
      </c>
      <c r="L2963" s="42">
        <f t="shared" si="94"/>
        <v>0</v>
      </c>
    </row>
    <row r="2964" spans="2:12" ht="35.1" customHeight="1" thickTop="1" thickBot="1">
      <c r="B2964" s="76" t="str">
        <f t="shared" si="93"/>
        <v/>
      </c>
      <c r="C2964" s="35"/>
      <c r="D2964" s="12"/>
      <c r="E2964" s="12"/>
      <c r="F2964" s="82"/>
      <c r="G2964" s="36"/>
      <c r="H2964" s="33"/>
      <c r="I2964" s="12"/>
      <c r="J2964" s="67"/>
      <c r="K2964" s="43" t="str">
        <f>IFERROR(VLOOKUP(D2964,PG!$D$7:$N$1006,11,FALSE),"")</f>
        <v/>
      </c>
      <c r="L2964" s="42">
        <f t="shared" si="94"/>
        <v>0</v>
      </c>
    </row>
    <row r="2965" spans="2:12" ht="35.1" customHeight="1" thickTop="1" thickBot="1">
      <c r="B2965" s="76" t="str">
        <f t="shared" si="93"/>
        <v/>
      </c>
      <c r="C2965" s="35"/>
      <c r="D2965" s="12"/>
      <c r="E2965" s="12"/>
      <c r="F2965" s="82"/>
      <c r="G2965" s="36"/>
      <c r="H2965" s="33"/>
      <c r="I2965" s="12"/>
      <c r="J2965" s="67"/>
      <c r="K2965" s="43" t="str">
        <f>IFERROR(VLOOKUP(D2965,PG!$D$7:$N$1006,11,FALSE),"")</f>
        <v/>
      </c>
      <c r="L2965" s="42">
        <f t="shared" si="94"/>
        <v>0</v>
      </c>
    </row>
    <row r="2966" spans="2:12" ht="35.1" customHeight="1" thickTop="1" thickBot="1">
      <c r="B2966" s="76" t="str">
        <f t="shared" si="93"/>
        <v/>
      </c>
      <c r="C2966" s="35"/>
      <c r="D2966" s="12"/>
      <c r="E2966" s="12"/>
      <c r="F2966" s="82"/>
      <c r="G2966" s="36"/>
      <c r="H2966" s="33"/>
      <c r="I2966" s="12"/>
      <c r="J2966" s="67"/>
      <c r="K2966" s="43" t="str">
        <f>IFERROR(VLOOKUP(D2966,PG!$D$7:$N$1006,11,FALSE),"")</f>
        <v/>
      </c>
      <c r="L2966" s="42">
        <f t="shared" si="94"/>
        <v>0</v>
      </c>
    </row>
    <row r="2967" spans="2:12" ht="35.1" customHeight="1" thickTop="1" thickBot="1">
      <c r="B2967" s="76" t="str">
        <f t="shared" si="93"/>
        <v/>
      </c>
      <c r="C2967" s="35"/>
      <c r="D2967" s="12"/>
      <c r="E2967" s="12"/>
      <c r="F2967" s="82"/>
      <c r="G2967" s="36"/>
      <c r="H2967" s="33"/>
      <c r="I2967" s="12"/>
      <c r="J2967" s="67"/>
      <c r="K2967" s="43" t="str">
        <f>IFERROR(VLOOKUP(D2967,PG!$D$7:$N$1006,11,FALSE),"")</f>
        <v/>
      </c>
      <c r="L2967" s="42">
        <f t="shared" si="94"/>
        <v>0</v>
      </c>
    </row>
    <row r="2968" spans="2:12" ht="35.1" customHeight="1" thickTop="1" thickBot="1">
      <c r="B2968" s="76" t="str">
        <f t="shared" si="93"/>
        <v/>
      </c>
      <c r="C2968" s="35"/>
      <c r="D2968" s="12"/>
      <c r="E2968" s="12"/>
      <c r="F2968" s="82"/>
      <c r="G2968" s="36"/>
      <c r="H2968" s="33"/>
      <c r="I2968" s="12"/>
      <c r="J2968" s="67"/>
      <c r="K2968" s="43" t="str">
        <f>IFERROR(VLOOKUP(D2968,PG!$D$7:$N$1006,11,FALSE),"")</f>
        <v/>
      </c>
      <c r="L2968" s="42">
        <f t="shared" si="94"/>
        <v>0</v>
      </c>
    </row>
    <row r="2969" spans="2:12" ht="35.1" customHeight="1" thickTop="1" thickBot="1">
      <c r="B2969" s="76" t="str">
        <f t="shared" si="93"/>
        <v/>
      </c>
      <c r="C2969" s="35"/>
      <c r="D2969" s="12"/>
      <c r="E2969" s="12"/>
      <c r="F2969" s="82"/>
      <c r="G2969" s="36"/>
      <c r="H2969" s="33"/>
      <c r="I2969" s="12"/>
      <c r="J2969" s="67"/>
      <c r="K2969" s="43" t="str">
        <f>IFERROR(VLOOKUP(D2969,PG!$D$7:$N$1006,11,FALSE),"")</f>
        <v/>
      </c>
      <c r="L2969" s="42">
        <f t="shared" si="94"/>
        <v>0</v>
      </c>
    </row>
    <row r="2970" spans="2:12" ht="35.1" customHeight="1" thickTop="1" thickBot="1">
      <c r="B2970" s="76" t="str">
        <f t="shared" si="93"/>
        <v/>
      </c>
      <c r="C2970" s="35"/>
      <c r="D2970" s="12"/>
      <c r="E2970" s="12"/>
      <c r="F2970" s="82"/>
      <c r="G2970" s="36"/>
      <c r="H2970" s="33"/>
      <c r="I2970" s="12"/>
      <c r="J2970" s="67"/>
      <c r="K2970" s="43" t="str">
        <f>IFERROR(VLOOKUP(D2970,PG!$D$7:$N$1006,11,FALSE),"")</f>
        <v/>
      </c>
      <c r="L2970" s="42">
        <f t="shared" si="94"/>
        <v>0</v>
      </c>
    </row>
    <row r="2971" spans="2:12" ht="35.1" customHeight="1" thickTop="1" thickBot="1">
      <c r="B2971" s="76" t="str">
        <f t="shared" si="93"/>
        <v/>
      </c>
      <c r="C2971" s="35"/>
      <c r="D2971" s="12"/>
      <c r="E2971" s="12"/>
      <c r="F2971" s="82"/>
      <c r="G2971" s="36"/>
      <c r="H2971" s="33"/>
      <c r="I2971" s="12"/>
      <c r="J2971" s="67"/>
      <c r="K2971" s="43" t="str">
        <f>IFERROR(VLOOKUP(D2971,PG!$D$7:$N$1006,11,FALSE),"")</f>
        <v/>
      </c>
      <c r="L2971" s="42">
        <f t="shared" si="94"/>
        <v>0</v>
      </c>
    </row>
    <row r="2972" spans="2:12" ht="35.1" customHeight="1" thickTop="1" thickBot="1">
      <c r="B2972" s="76" t="str">
        <f t="shared" si="93"/>
        <v/>
      </c>
      <c r="C2972" s="35"/>
      <c r="D2972" s="12"/>
      <c r="E2972" s="12"/>
      <c r="F2972" s="82"/>
      <c r="G2972" s="36"/>
      <c r="H2972" s="33"/>
      <c r="I2972" s="12"/>
      <c r="J2972" s="67"/>
      <c r="K2972" s="43" t="str">
        <f>IFERROR(VLOOKUP(D2972,PG!$D$7:$N$1006,11,FALSE),"")</f>
        <v/>
      </c>
      <c r="L2972" s="42">
        <f t="shared" si="94"/>
        <v>0</v>
      </c>
    </row>
    <row r="2973" spans="2:12" ht="35.1" customHeight="1" thickTop="1" thickBot="1">
      <c r="B2973" s="76" t="str">
        <f t="shared" si="93"/>
        <v/>
      </c>
      <c r="C2973" s="35"/>
      <c r="D2973" s="12"/>
      <c r="E2973" s="12"/>
      <c r="F2973" s="82"/>
      <c r="G2973" s="36"/>
      <c r="H2973" s="33"/>
      <c r="I2973" s="12"/>
      <c r="J2973" s="67"/>
      <c r="K2973" s="43" t="str">
        <f>IFERROR(VLOOKUP(D2973,PG!$D$7:$N$1006,11,FALSE),"")</f>
        <v/>
      </c>
      <c r="L2973" s="42">
        <f t="shared" si="94"/>
        <v>0</v>
      </c>
    </row>
    <row r="2974" spans="2:12" ht="35.1" customHeight="1" thickTop="1" thickBot="1">
      <c r="B2974" s="76" t="str">
        <f t="shared" si="93"/>
        <v/>
      </c>
      <c r="C2974" s="35"/>
      <c r="D2974" s="12"/>
      <c r="E2974" s="12"/>
      <c r="F2974" s="82"/>
      <c r="G2974" s="36"/>
      <c r="H2974" s="33"/>
      <c r="I2974" s="12"/>
      <c r="J2974" s="67"/>
      <c r="K2974" s="43" t="str">
        <f>IFERROR(VLOOKUP(D2974,PG!$D$7:$N$1006,11,FALSE),"")</f>
        <v/>
      </c>
      <c r="L2974" s="42">
        <f t="shared" si="94"/>
        <v>0</v>
      </c>
    </row>
    <row r="2975" spans="2:12" ht="35.1" customHeight="1" thickTop="1" thickBot="1">
      <c r="B2975" s="76" t="str">
        <f t="shared" si="93"/>
        <v/>
      </c>
      <c r="C2975" s="35"/>
      <c r="D2975" s="12"/>
      <c r="E2975" s="12"/>
      <c r="F2975" s="82"/>
      <c r="G2975" s="36"/>
      <c r="H2975" s="33"/>
      <c r="I2975" s="12"/>
      <c r="J2975" s="67"/>
      <c r="K2975" s="43" t="str">
        <f>IFERROR(VLOOKUP(D2975,PG!$D$7:$N$1006,11,FALSE),"")</f>
        <v/>
      </c>
      <c r="L2975" s="42">
        <f t="shared" si="94"/>
        <v>0</v>
      </c>
    </row>
    <row r="2976" spans="2:12" ht="35.1" customHeight="1" thickTop="1" thickBot="1">
      <c r="B2976" s="76" t="str">
        <f t="shared" si="93"/>
        <v/>
      </c>
      <c r="C2976" s="35"/>
      <c r="D2976" s="12"/>
      <c r="E2976" s="12"/>
      <c r="F2976" s="82"/>
      <c r="G2976" s="36"/>
      <c r="H2976" s="33"/>
      <c r="I2976" s="12"/>
      <c r="J2976" s="67"/>
      <c r="K2976" s="43" t="str">
        <f>IFERROR(VLOOKUP(D2976,PG!$D$7:$N$1006,11,FALSE),"")</f>
        <v/>
      </c>
      <c r="L2976" s="42">
        <f t="shared" si="94"/>
        <v>0</v>
      </c>
    </row>
    <row r="2977" spans="2:12" ht="35.1" customHeight="1" thickTop="1" thickBot="1">
      <c r="B2977" s="76" t="str">
        <f t="shared" si="93"/>
        <v/>
      </c>
      <c r="C2977" s="35"/>
      <c r="D2977" s="12"/>
      <c r="E2977" s="12"/>
      <c r="F2977" s="82"/>
      <c r="G2977" s="36"/>
      <c r="H2977" s="33"/>
      <c r="I2977" s="12"/>
      <c r="J2977" s="67"/>
      <c r="K2977" s="43" t="str">
        <f>IFERROR(VLOOKUP(D2977,PG!$D$7:$N$1006,11,FALSE),"")</f>
        <v/>
      </c>
      <c r="L2977" s="42">
        <f t="shared" si="94"/>
        <v>0</v>
      </c>
    </row>
    <row r="2978" spans="2:12" ht="35.1" customHeight="1" thickTop="1" thickBot="1">
      <c r="B2978" s="76" t="str">
        <f t="shared" si="93"/>
        <v/>
      </c>
      <c r="C2978" s="35"/>
      <c r="D2978" s="12"/>
      <c r="E2978" s="12"/>
      <c r="F2978" s="82"/>
      <c r="G2978" s="36"/>
      <c r="H2978" s="33"/>
      <c r="I2978" s="12"/>
      <c r="J2978" s="67"/>
      <c r="K2978" s="43" t="str">
        <f>IFERROR(VLOOKUP(D2978,PG!$D$7:$N$1006,11,FALSE),"")</f>
        <v/>
      </c>
      <c r="L2978" s="42">
        <f t="shared" si="94"/>
        <v>0</v>
      </c>
    </row>
    <row r="2979" spans="2:12" ht="35.1" customHeight="1" thickTop="1" thickBot="1">
      <c r="B2979" s="76" t="str">
        <f t="shared" si="93"/>
        <v/>
      </c>
      <c r="C2979" s="35"/>
      <c r="D2979" s="12"/>
      <c r="E2979" s="12"/>
      <c r="F2979" s="82"/>
      <c r="G2979" s="36"/>
      <c r="H2979" s="33"/>
      <c r="I2979" s="12"/>
      <c r="J2979" s="67"/>
      <c r="K2979" s="43" t="str">
        <f>IFERROR(VLOOKUP(D2979,PG!$D$7:$N$1006,11,FALSE),"")</f>
        <v/>
      </c>
      <c r="L2979" s="42">
        <f t="shared" si="94"/>
        <v>0</v>
      </c>
    </row>
    <row r="2980" spans="2:12" ht="35.1" customHeight="1" thickTop="1" thickBot="1">
      <c r="B2980" s="76" t="str">
        <f t="shared" si="93"/>
        <v/>
      </c>
      <c r="C2980" s="35"/>
      <c r="D2980" s="12"/>
      <c r="E2980" s="12"/>
      <c r="F2980" s="82"/>
      <c r="G2980" s="36"/>
      <c r="H2980" s="33"/>
      <c r="I2980" s="12"/>
      <c r="J2980" s="67"/>
      <c r="K2980" s="43" t="str">
        <f>IFERROR(VLOOKUP(D2980,PG!$D$7:$N$1006,11,FALSE),"")</f>
        <v/>
      </c>
      <c r="L2980" s="42">
        <f t="shared" si="94"/>
        <v>0</v>
      </c>
    </row>
    <row r="2981" spans="2:12" ht="35.1" customHeight="1" thickTop="1" thickBot="1">
      <c r="B2981" s="76" t="str">
        <f t="shared" si="93"/>
        <v/>
      </c>
      <c r="C2981" s="35"/>
      <c r="D2981" s="12"/>
      <c r="E2981" s="12"/>
      <c r="F2981" s="82"/>
      <c r="G2981" s="36"/>
      <c r="H2981" s="33"/>
      <c r="I2981" s="12"/>
      <c r="J2981" s="67"/>
      <c r="K2981" s="43" t="str">
        <f>IFERROR(VLOOKUP(D2981,PG!$D$7:$N$1006,11,FALSE),"")</f>
        <v/>
      </c>
      <c r="L2981" s="42">
        <f t="shared" si="94"/>
        <v>0</v>
      </c>
    </row>
    <row r="2982" spans="2:12" ht="35.1" customHeight="1" thickTop="1" thickBot="1">
      <c r="B2982" s="76" t="str">
        <f t="shared" si="93"/>
        <v/>
      </c>
      <c r="C2982" s="35"/>
      <c r="D2982" s="12"/>
      <c r="E2982" s="12"/>
      <c r="F2982" s="82"/>
      <c r="G2982" s="36"/>
      <c r="H2982" s="33"/>
      <c r="I2982" s="12"/>
      <c r="J2982" s="67"/>
      <c r="K2982" s="43" t="str">
        <f>IFERROR(VLOOKUP(D2982,PG!$D$7:$N$1006,11,FALSE),"")</f>
        <v/>
      </c>
      <c r="L2982" s="42">
        <f t="shared" si="94"/>
        <v>0</v>
      </c>
    </row>
    <row r="2983" spans="2:12" ht="35.1" customHeight="1" thickTop="1" thickBot="1">
      <c r="B2983" s="76" t="str">
        <f t="shared" si="93"/>
        <v/>
      </c>
      <c r="C2983" s="35"/>
      <c r="D2983" s="12"/>
      <c r="E2983" s="12"/>
      <c r="F2983" s="82"/>
      <c r="G2983" s="36"/>
      <c r="H2983" s="33"/>
      <c r="I2983" s="12"/>
      <c r="J2983" s="67"/>
      <c r="K2983" s="43" t="str">
        <f>IFERROR(VLOOKUP(D2983,PG!$D$7:$N$1006,11,FALSE),"")</f>
        <v/>
      </c>
      <c r="L2983" s="42">
        <f t="shared" si="94"/>
        <v>0</v>
      </c>
    </row>
    <row r="2984" spans="2:12" ht="35.1" customHeight="1" thickTop="1" thickBot="1">
      <c r="B2984" s="76" t="str">
        <f t="shared" si="93"/>
        <v/>
      </c>
      <c r="C2984" s="35"/>
      <c r="D2984" s="12"/>
      <c r="E2984" s="12"/>
      <c r="F2984" s="82"/>
      <c r="G2984" s="36"/>
      <c r="H2984" s="33"/>
      <c r="I2984" s="12"/>
      <c r="J2984" s="67"/>
      <c r="K2984" s="43" t="str">
        <f>IFERROR(VLOOKUP(D2984,PG!$D$7:$N$1006,11,FALSE),"")</f>
        <v/>
      </c>
      <c r="L2984" s="42">
        <f t="shared" si="94"/>
        <v>0</v>
      </c>
    </row>
    <row r="2985" spans="2:12" ht="35.1" customHeight="1" thickTop="1" thickBot="1">
      <c r="B2985" s="76" t="str">
        <f t="shared" si="93"/>
        <v/>
      </c>
      <c r="C2985" s="35"/>
      <c r="D2985" s="12"/>
      <c r="E2985" s="12"/>
      <c r="F2985" s="82"/>
      <c r="G2985" s="36"/>
      <c r="H2985" s="33"/>
      <c r="I2985" s="12"/>
      <c r="J2985" s="67"/>
      <c r="K2985" s="43" t="str">
        <f>IFERROR(VLOOKUP(D2985,PG!$D$7:$N$1006,11,FALSE),"")</f>
        <v/>
      </c>
      <c r="L2985" s="42">
        <f t="shared" si="94"/>
        <v>0</v>
      </c>
    </row>
    <row r="2986" spans="2:12" ht="35.1" customHeight="1" thickTop="1" thickBot="1">
      <c r="B2986" s="76" t="str">
        <f t="shared" si="93"/>
        <v/>
      </c>
      <c r="C2986" s="35"/>
      <c r="D2986" s="12"/>
      <c r="E2986" s="12"/>
      <c r="F2986" s="82"/>
      <c r="G2986" s="36"/>
      <c r="H2986" s="33"/>
      <c r="I2986" s="12"/>
      <c r="J2986" s="67"/>
      <c r="K2986" s="43" t="str">
        <f>IFERROR(VLOOKUP(D2986,PG!$D$7:$N$1006,11,FALSE),"")</f>
        <v/>
      </c>
      <c r="L2986" s="42">
        <f t="shared" si="94"/>
        <v>0</v>
      </c>
    </row>
    <row r="2987" spans="2:12" ht="35.1" customHeight="1" thickTop="1" thickBot="1">
      <c r="B2987" s="76" t="str">
        <f t="shared" si="93"/>
        <v/>
      </c>
      <c r="C2987" s="35"/>
      <c r="D2987" s="12"/>
      <c r="E2987" s="12"/>
      <c r="F2987" s="82"/>
      <c r="G2987" s="36"/>
      <c r="H2987" s="33"/>
      <c r="I2987" s="12"/>
      <c r="J2987" s="67"/>
      <c r="K2987" s="43" t="str">
        <f>IFERROR(VLOOKUP(D2987,PG!$D$7:$N$1006,11,FALSE),"")</f>
        <v/>
      </c>
      <c r="L2987" s="42">
        <f t="shared" si="94"/>
        <v>0</v>
      </c>
    </row>
    <row r="2988" spans="2:12" ht="35.1" customHeight="1" thickTop="1" thickBot="1">
      <c r="B2988" s="76" t="str">
        <f t="shared" si="93"/>
        <v/>
      </c>
      <c r="C2988" s="35"/>
      <c r="D2988" s="12"/>
      <c r="E2988" s="12"/>
      <c r="F2988" s="82"/>
      <c r="G2988" s="36"/>
      <c r="H2988" s="33"/>
      <c r="I2988" s="12"/>
      <c r="J2988" s="67"/>
      <c r="K2988" s="43" t="str">
        <f>IFERROR(VLOOKUP(D2988,PG!$D$7:$N$1006,11,FALSE),"")</f>
        <v/>
      </c>
      <c r="L2988" s="42">
        <f t="shared" si="94"/>
        <v>0</v>
      </c>
    </row>
    <row r="2989" spans="2:12" ht="35.1" customHeight="1" thickTop="1" thickBot="1">
      <c r="B2989" s="76" t="str">
        <f t="shared" si="93"/>
        <v/>
      </c>
      <c r="C2989" s="35"/>
      <c r="D2989" s="12"/>
      <c r="E2989" s="12"/>
      <c r="F2989" s="82"/>
      <c r="G2989" s="36"/>
      <c r="H2989" s="33"/>
      <c r="I2989" s="12"/>
      <c r="J2989" s="67"/>
      <c r="K2989" s="43" t="str">
        <f>IFERROR(VLOOKUP(D2989,PG!$D$7:$N$1006,11,FALSE),"")</f>
        <v/>
      </c>
      <c r="L2989" s="42">
        <f t="shared" si="94"/>
        <v>0</v>
      </c>
    </row>
    <row r="2990" spans="2:12" ht="35.1" customHeight="1" thickTop="1" thickBot="1">
      <c r="B2990" s="76" t="str">
        <f t="shared" si="93"/>
        <v/>
      </c>
      <c r="C2990" s="35"/>
      <c r="D2990" s="12"/>
      <c r="E2990" s="12"/>
      <c r="F2990" s="82"/>
      <c r="G2990" s="36"/>
      <c r="H2990" s="33"/>
      <c r="I2990" s="12"/>
      <c r="J2990" s="67"/>
      <c r="K2990" s="43" t="str">
        <f>IFERROR(VLOOKUP(D2990,PG!$D$7:$N$1006,11,FALSE),"")</f>
        <v/>
      </c>
      <c r="L2990" s="42">
        <f t="shared" si="94"/>
        <v>0</v>
      </c>
    </row>
    <row r="2991" spans="2:12" ht="35.1" customHeight="1" thickTop="1" thickBot="1">
      <c r="B2991" s="76" t="str">
        <f t="shared" si="93"/>
        <v/>
      </c>
      <c r="C2991" s="35"/>
      <c r="D2991" s="12"/>
      <c r="E2991" s="12"/>
      <c r="F2991" s="82"/>
      <c r="G2991" s="36"/>
      <c r="H2991" s="33"/>
      <c r="I2991" s="12"/>
      <c r="J2991" s="67"/>
      <c r="K2991" s="43" t="str">
        <f>IFERROR(VLOOKUP(D2991,PG!$D$7:$N$1006,11,FALSE),"")</f>
        <v/>
      </c>
      <c r="L2991" s="42">
        <f t="shared" si="94"/>
        <v>0</v>
      </c>
    </row>
    <row r="2992" spans="2:12" ht="35.1" customHeight="1" thickTop="1" thickBot="1">
      <c r="B2992" s="76" t="str">
        <f t="shared" si="93"/>
        <v/>
      </c>
      <c r="C2992" s="35"/>
      <c r="D2992" s="12"/>
      <c r="E2992" s="12"/>
      <c r="F2992" s="82"/>
      <c r="G2992" s="36"/>
      <c r="H2992" s="33"/>
      <c r="I2992" s="12"/>
      <c r="J2992" s="67"/>
      <c r="K2992" s="43" t="str">
        <f>IFERROR(VLOOKUP(D2992,PG!$D$7:$N$1006,11,FALSE),"")</f>
        <v/>
      </c>
      <c r="L2992" s="42">
        <f t="shared" si="94"/>
        <v>0</v>
      </c>
    </row>
    <row r="2993" spans="2:12" ht="35.1" customHeight="1" thickTop="1" thickBot="1">
      <c r="B2993" s="76" t="str">
        <f t="shared" si="93"/>
        <v/>
      </c>
      <c r="C2993" s="35"/>
      <c r="D2993" s="12"/>
      <c r="E2993" s="12"/>
      <c r="F2993" s="82"/>
      <c r="G2993" s="36"/>
      <c r="H2993" s="33"/>
      <c r="I2993" s="12"/>
      <c r="J2993" s="67"/>
      <c r="K2993" s="43" t="str">
        <f>IFERROR(VLOOKUP(D2993,PG!$D$7:$N$1006,11,FALSE),"")</f>
        <v/>
      </c>
      <c r="L2993" s="42">
        <f t="shared" si="94"/>
        <v>0</v>
      </c>
    </row>
    <row r="2994" spans="2:12" ht="35.1" customHeight="1" thickTop="1" thickBot="1">
      <c r="B2994" s="76" t="str">
        <f t="shared" si="93"/>
        <v/>
      </c>
      <c r="C2994" s="35"/>
      <c r="D2994" s="12"/>
      <c r="E2994" s="12"/>
      <c r="F2994" s="82"/>
      <c r="G2994" s="36"/>
      <c r="H2994" s="33"/>
      <c r="I2994" s="12"/>
      <c r="J2994" s="67"/>
      <c r="K2994" s="43" t="str">
        <f>IFERROR(VLOOKUP(D2994,PG!$D$7:$N$1006,11,FALSE),"")</f>
        <v/>
      </c>
      <c r="L2994" s="42">
        <f t="shared" si="94"/>
        <v>0</v>
      </c>
    </row>
    <row r="2995" spans="2:12" ht="35.1" customHeight="1" thickTop="1" thickBot="1">
      <c r="B2995" s="76" t="str">
        <f t="shared" si="93"/>
        <v/>
      </c>
      <c r="C2995" s="35"/>
      <c r="D2995" s="12"/>
      <c r="E2995" s="12"/>
      <c r="F2995" s="82"/>
      <c r="G2995" s="36"/>
      <c r="H2995" s="33"/>
      <c r="I2995" s="12"/>
      <c r="J2995" s="67"/>
      <c r="K2995" s="43" t="str">
        <f>IFERROR(VLOOKUP(D2995,PG!$D$7:$N$1006,11,FALSE),"")</f>
        <v/>
      </c>
      <c r="L2995" s="42">
        <f t="shared" si="94"/>
        <v>0</v>
      </c>
    </row>
    <row r="2996" spans="2:12" ht="35.1" customHeight="1" thickTop="1" thickBot="1">
      <c r="B2996" s="76" t="str">
        <f t="shared" si="93"/>
        <v/>
      </c>
      <c r="C2996" s="35"/>
      <c r="D2996" s="12"/>
      <c r="E2996" s="12"/>
      <c r="F2996" s="82"/>
      <c r="G2996" s="36"/>
      <c r="H2996" s="33"/>
      <c r="I2996" s="12"/>
      <c r="J2996" s="67"/>
      <c r="K2996" s="43" t="str">
        <f>IFERROR(VLOOKUP(D2996,PG!$D$7:$N$1006,11,FALSE),"")</f>
        <v/>
      </c>
      <c r="L2996" s="42">
        <f t="shared" si="94"/>
        <v>0</v>
      </c>
    </row>
    <row r="2997" spans="2:12" ht="35.1" customHeight="1" thickTop="1" thickBot="1">
      <c r="B2997" s="76" t="str">
        <f t="shared" si="93"/>
        <v/>
      </c>
      <c r="C2997" s="35"/>
      <c r="D2997" s="12"/>
      <c r="E2997" s="12"/>
      <c r="F2997" s="82"/>
      <c r="G2997" s="36"/>
      <c r="H2997" s="33"/>
      <c r="I2997" s="12"/>
      <c r="J2997" s="67"/>
      <c r="K2997" s="43" t="str">
        <f>IFERROR(VLOOKUP(D2997,PG!$D$7:$N$1006,11,FALSE),"")</f>
        <v/>
      </c>
      <c r="L2997" s="42">
        <f t="shared" si="94"/>
        <v>0</v>
      </c>
    </row>
    <row r="2998" spans="2:12" ht="35.1" customHeight="1" thickTop="1" thickBot="1">
      <c r="B2998" s="76" t="str">
        <f t="shared" si="93"/>
        <v/>
      </c>
      <c r="C2998" s="35"/>
      <c r="D2998" s="12"/>
      <c r="E2998" s="12"/>
      <c r="F2998" s="82"/>
      <c r="G2998" s="36"/>
      <c r="H2998" s="33"/>
      <c r="I2998" s="12"/>
      <c r="J2998" s="67"/>
      <c r="K2998" s="43" t="str">
        <f>IFERROR(VLOOKUP(D2998,PG!$D$7:$N$1006,11,FALSE),"")</f>
        <v/>
      </c>
      <c r="L2998" s="42">
        <f t="shared" si="94"/>
        <v>0</v>
      </c>
    </row>
    <row r="2999" spans="2:12" ht="35.1" customHeight="1" thickTop="1" thickBot="1">
      <c r="B2999" s="76" t="str">
        <f t="shared" si="93"/>
        <v/>
      </c>
      <c r="C2999" s="35"/>
      <c r="D2999" s="12"/>
      <c r="E2999" s="12"/>
      <c r="F2999" s="82"/>
      <c r="G2999" s="36"/>
      <c r="H2999" s="33"/>
      <c r="I2999" s="12"/>
      <c r="J2999" s="67"/>
      <c r="K2999" s="43" t="str">
        <f>IFERROR(VLOOKUP(D2999,PG!$D$7:$N$1006,11,FALSE),"")</f>
        <v/>
      </c>
      <c r="L2999" s="42">
        <f t="shared" si="94"/>
        <v>0</v>
      </c>
    </row>
    <row r="3000" spans="2:12" ht="35.1" customHeight="1" thickTop="1" thickBot="1">
      <c r="B3000" s="76" t="str">
        <f t="shared" si="93"/>
        <v/>
      </c>
      <c r="C3000" s="35"/>
      <c r="D3000" s="12"/>
      <c r="E3000" s="12"/>
      <c r="F3000" s="82"/>
      <c r="G3000" s="36"/>
      <c r="H3000" s="33"/>
      <c r="I3000" s="12"/>
      <c r="J3000" s="67"/>
      <c r="K3000" s="43" t="str">
        <f>IFERROR(VLOOKUP(D3000,PG!$D$7:$N$1006,11,FALSE),"")</f>
        <v/>
      </c>
      <c r="L3000" s="42">
        <f t="shared" si="94"/>
        <v>0</v>
      </c>
    </row>
    <row r="3001" spans="2:12" ht="35.1" customHeight="1" thickTop="1" thickBot="1">
      <c r="B3001" s="76" t="str">
        <f t="shared" si="93"/>
        <v/>
      </c>
      <c r="C3001" s="35"/>
      <c r="D3001" s="12"/>
      <c r="E3001" s="12"/>
      <c r="F3001" s="82"/>
      <c r="G3001" s="36"/>
      <c r="H3001" s="33"/>
      <c r="I3001" s="12"/>
      <c r="J3001" s="67"/>
      <c r="K3001" s="43" t="str">
        <f>IFERROR(VLOOKUP(D3001,PG!$D$7:$N$1006,11,FALSE),"")</f>
        <v/>
      </c>
      <c r="L3001" s="42">
        <f t="shared" si="94"/>
        <v>0</v>
      </c>
    </row>
    <row r="3002" spans="2:12" ht="35.1" customHeight="1" thickTop="1" thickBot="1">
      <c r="B3002" s="76" t="str">
        <f t="shared" si="93"/>
        <v/>
      </c>
      <c r="C3002" s="35"/>
      <c r="D3002" s="12"/>
      <c r="E3002" s="12"/>
      <c r="F3002" s="82"/>
      <c r="G3002" s="36"/>
      <c r="H3002" s="33"/>
      <c r="I3002" s="12"/>
      <c r="J3002" s="67"/>
      <c r="K3002" s="43" t="str">
        <f>IFERROR(VLOOKUP(D3002,PG!$D$7:$N$1006,11,FALSE),"")</f>
        <v/>
      </c>
      <c r="L3002" s="42">
        <f t="shared" si="94"/>
        <v>0</v>
      </c>
    </row>
    <row r="3003" spans="2:12" ht="35.1" customHeight="1" thickTop="1" thickBot="1">
      <c r="B3003" s="76" t="str">
        <f t="shared" si="93"/>
        <v/>
      </c>
      <c r="C3003" s="35"/>
      <c r="D3003" s="12"/>
      <c r="E3003" s="12"/>
      <c r="F3003" s="82"/>
      <c r="G3003" s="36"/>
      <c r="H3003" s="33"/>
      <c r="I3003" s="12"/>
      <c r="J3003" s="67"/>
      <c r="K3003" s="43" t="str">
        <f>IFERROR(VLOOKUP(D3003,PG!$D$7:$N$1006,11,FALSE),"")</f>
        <v/>
      </c>
      <c r="L3003" s="42">
        <f t="shared" si="94"/>
        <v>0</v>
      </c>
    </row>
    <row r="3004" spans="2:12" ht="35.1" customHeight="1" thickTop="1" thickBot="1">
      <c r="B3004" s="76" t="str">
        <f t="shared" si="93"/>
        <v/>
      </c>
      <c r="C3004" s="35"/>
      <c r="D3004" s="12"/>
      <c r="E3004" s="12"/>
      <c r="F3004" s="82"/>
      <c r="G3004" s="36"/>
      <c r="H3004" s="33"/>
      <c r="I3004" s="12"/>
      <c r="J3004" s="67"/>
      <c r="K3004" s="43" t="str">
        <f>IFERROR(VLOOKUP(D3004,PG!$D$7:$N$1006,11,FALSE),"")</f>
        <v/>
      </c>
      <c r="L3004" s="42">
        <f t="shared" si="94"/>
        <v>0</v>
      </c>
    </row>
    <row r="3005" spans="2:12" ht="35.1" customHeight="1" thickTop="1" thickBot="1">
      <c r="B3005" s="76" t="str">
        <f t="shared" si="93"/>
        <v/>
      </c>
      <c r="C3005" s="35"/>
      <c r="D3005" s="12"/>
      <c r="E3005" s="12"/>
      <c r="F3005" s="82"/>
      <c r="G3005" s="36"/>
      <c r="H3005" s="33"/>
      <c r="I3005" s="12"/>
      <c r="J3005" s="67"/>
      <c r="K3005" s="43" t="str">
        <f>IFERROR(VLOOKUP(D3005,PG!$D$7:$N$1006,11,FALSE),"")</f>
        <v/>
      </c>
      <c r="L3005" s="42">
        <f t="shared" si="94"/>
        <v>0</v>
      </c>
    </row>
    <row r="3006" spans="2:12" ht="35.1" customHeight="1" thickTop="1" thickBot="1">
      <c r="B3006" s="76" t="str">
        <f t="shared" si="93"/>
        <v/>
      </c>
      <c r="C3006" s="35"/>
      <c r="D3006" s="12"/>
      <c r="E3006" s="12"/>
      <c r="F3006" s="82"/>
      <c r="G3006" s="36"/>
      <c r="H3006" s="33"/>
      <c r="I3006" s="12"/>
      <c r="J3006" s="67"/>
      <c r="K3006" s="43" t="str">
        <f>IFERROR(VLOOKUP(D3006,PG!$D$7:$N$1006,11,FALSE),"")</f>
        <v/>
      </c>
      <c r="L3006" s="42">
        <f t="shared" si="94"/>
        <v>0</v>
      </c>
    </row>
    <row r="3007" spans="2:12" ht="15.75" thickTop="1"/>
    <row r="3008" spans="2:12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 hidden="1"/>
  </sheetData>
  <sheetProtection selectLockedCells="1"/>
  <mergeCells count="2">
    <mergeCell ref="C5:L5"/>
    <mergeCell ref="N5:O5"/>
  </mergeCells>
  <conditionalFormatting sqref="G8:G16 J8:J16 J1017:J3006 G1017:G3006">
    <cfRule type="expression" dxfId="33" priority="2">
      <formula>#REF!="Saída"</formula>
    </cfRule>
  </conditionalFormatting>
  <conditionalFormatting sqref="G7 J7">
    <cfRule type="expression" dxfId="32" priority="3">
      <formula>#REF!="Saída"</formula>
    </cfRule>
  </conditionalFormatting>
  <conditionalFormatting sqref="G17:G1016 J17:J1016">
    <cfRule type="expression" dxfId="31" priority="1">
      <formula>#REF!="Saída"</formula>
    </cfRule>
  </conditionalFormatting>
  <dataValidations count="3">
    <dataValidation type="list" allowBlank="1" showInputMessage="1" showErrorMessage="1" sqref="F7:F3006">
      <formula1>$R$7:$R$206</formula1>
    </dataValidation>
    <dataValidation type="list" allowBlank="1" showInputMessage="1" showErrorMessage="1" sqref="D7:D3006">
      <formula1>$Q$7:$Q$1006</formula1>
    </dataValidation>
    <dataValidation type="list" allowBlank="1" showInputMessage="1" showErrorMessage="1" sqref="I7:I3006">
      <formula1>$S$7:$S$2006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13"/>
  <dimension ref="A1:AA3050"/>
  <sheetViews>
    <sheetView showGridLines="0" zoomScale="90" zoomScaleNormal="90" zoomScalePageLayoutView="90" workbookViewId="0"/>
  </sheetViews>
  <sheetFormatPr defaultColWidth="0" defaultRowHeight="15" zeroHeight="1"/>
  <cols>
    <col min="1" max="1" width="27.7109375" style="1" customWidth="1"/>
    <col min="2" max="2" width="3.85546875" style="18" customWidth="1"/>
    <col min="3" max="3" width="15.7109375" customWidth="1"/>
    <col min="4" max="5" width="30.7109375" customWidth="1"/>
    <col min="6" max="6" width="15.7109375" customWidth="1"/>
    <col min="7" max="8" width="10.7109375" customWidth="1"/>
    <col min="9" max="9" width="15.7109375" customWidth="1"/>
    <col min="10" max="10" width="5.7109375" customWidth="1"/>
    <col min="11" max="12" width="15.7109375" customWidth="1"/>
    <col min="13" max="27" width="9.140625" customWidth="1"/>
    <col min="28" max="16384" width="9.140625" hidden="1"/>
  </cols>
  <sheetData>
    <row r="1" spans="1:15" s="4" customFormat="1" ht="33.950000000000003" customHeight="1">
      <c r="A1" s="111" t="s">
        <v>165</v>
      </c>
      <c r="B1" s="17"/>
      <c r="C1" s="5" t="s">
        <v>1</v>
      </c>
    </row>
    <row r="2" spans="1:15" s="4" customFormat="1" ht="21.6" customHeight="1">
      <c r="A2" s="112"/>
      <c r="B2" s="17"/>
    </row>
    <row r="3" spans="1:15" s="4" customFormat="1" ht="21.6" customHeight="1">
      <c r="A3" s="112"/>
      <c r="B3" s="17"/>
    </row>
    <row r="4" spans="1:15" ht="30" customHeight="1" thickBot="1"/>
    <row r="5" spans="1:15" ht="30" customHeight="1" thickTop="1" thickBot="1">
      <c r="C5" s="123" t="s">
        <v>39</v>
      </c>
      <c r="D5" s="123"/>
      <c r="E5" s="123"/>
      <c r="F5" s="123"/>
      <c r="G5" s="123"/>
      <c r="H5" s="123"/>
      <c r="I5" s="123"/>
      <c r="K5" s="120" t="s">
        <v>109</v>
      </c>
      <c r="L5" s="122"/>
    </row>
    <row r="6" spans="1:15" ht="35.1" customHeight="1" thickTop="1" thickBot="1">
      <c r="C6" s="37" t="s">
        <v>40</v>
      </c>
      <c r="D6" s="10" t="s">
        <v>41</v>
      </c>
      <c r="E6" s="106" t="s">
        <v>163</v>
      </c>
      <c r="F6" s="11" t="s">
        <v>42</v>
      </c>
      <c r="G6" s="11" t="s">
        <v>44</v>
      </c>
      <c r="H6" s="37" t="s">
        <v>47</v>
      </c>
      <c r="I6" s="37" t="s">
        <v>58</v>
      </c>
      <c r="K6" s="37" t="s">
        <v>105</v>
      </c>
      <c r="L6" s="41">
        <f>Entrada!O6</f>
        <v>0</v>
      </c>
    </row>
    <row r="7" spans="1:15" ht="35.1" customHeight="1" thickTop="1" thickBot="1">
      <c r="B7" s="76">
        <f>IF(C7="","",MONTH(C7))</f>
        <v>1</v>
      </c>
      <c r="C7" s="35">
        <v>42006</v>
      </c>
      <c r="D7" s="16" t="s">
        <v>143</v>
      </c>
      <c r="E7" s="16" t="s">
        <v>164</v>
      </c>
      <c r="F7" s="33" t="s">
        <v>150</v>
      </c>
      <c r="G7" s="33">
        <v>5</v>
      </c>
      <c r="H7" s="43" t="str">
        <f>IFERROR(VLOOKUP(D7,PG!$D$7:$N$1006,11,FALSE),"")</f>
        <v/>
      </c>
      <c r="I7" s="42">
        <f>IFERROR(VLOOKUP(D7,PG!$D$7:$O$1006,12,FALSE)*G7,0)</f>
        <v>0</v>
      </c>
      <c r="K7" s="83" t="s">
        <v>158</v>
      </c>
      <c r="L7" s="41">
        <f>Entrada!O7</f>
        <v>0</v>
      </c>
      <c r="N7" s="2" t="str">
        <f>IF(PG!D7="","",PG!D7)</f>
        <v/>
      </c>
      <c r="O7" s="2" t="str">
        <f>IF(PI_Pro!C7="","",PI_Pro!C7)</f>
        <v>Carlos Lisboa</v>
      </c>
    </row>
    <row r="8" spans="1:15" ht="35.1" customHeight="1" thickTop="1" thickBot="1">
      <c r="B8" s="76" t="str">
        <f t="shared" ref="B8:B71" si="0">IF(C8="","",MONTH(C8))</f>
        <v/>
      </c>
      <c r="C8" s="35"/>
      <c r="D8" s="16"/>
      <c r="E8" s="16"/>
      <c r="F8" s="33"/>
      <c r="G8" s="33"/>
      <c r="H8" s="43" t="str">
        <f>IFERROR(VLOOKUP(D8,PG!$D$7:$N$1006,11,FALSE),"")</f>
        <v/>
      </c>
      <c r="I8" s="42">
        <f>IFERROR(VLOOKUP(D8,PG!$D$7:$O$1006,12,FALSE)*G8,0)</f>
        <v>0</v>
      </c>
      <c r="K8" s="37" t="s">
        <v>108</v>
      </c>
      <c r="L8" s="41">
        <f>SUM(I7:I3006)</f>
        <v>0</v>
      </c>
      <c r="N8" s="2" t="str">
        <f>IF(PG!D8="","",PG!D8)</f>
        <v/>
      </c>
      <c r="O8" s="2" t="str">
        <f>IF(PI_Pro!C8="","",PI_Pro!C8)</f>
        <v>Gabrielle da Costa Alvarenga</v>
      </c>
    </row>
    <row r="9" spans="1:15" ht="35.1" customHeight="1" thickTop="1" thickBot="1">
      <c r="B9" s="76" t="str">
        <f t="shared" si="0"/>
        <v/>
      </c>
      <c r="C9" s="35"/>
      <c r="D9" s="16"/>
      <c r="E9" s="16"/>
      <c r="F9" s="33"/>
      <c r="G9" s="33"/>
      <c r="H9" s="43" t="str">
        <f>IFERROR(VLOOKUP(D9,PG!$D$7:$N$1006,11,FALSE),"")</f>
        <v/>
      </c>
      <c r="I9" s="42">
        <f>IFERROR(VLOOKUP(D9,PG!$D$7:$O$1006,12,FALSE)*G9,0)</f>
        <v>0</v>
      </c>
      <c r="K9" s="37" t="s">
        <v>107</v>
      </c>
      <c r="L9" s="41">
        <f>Entrada!O9</f>
        <v>0</v>
      </c>
      <c r="N9" s="2" t="str">
        <f>IF(PG!D9="","",PG!D9)</f>
        <v/>
      </c>
      <c r="O9" s="2" t="str">
        <f>IF(PI_Pro!C9="","",PI_Pro!C9)</f>
        <v/>
      </c>
    </row>
    <row r="10" spans="1:15" ht="35.1" customHeight="1" thickTop="1" thickBot="1">
      <c r="B10" s="76" t="str">
        <f t="shared" si="0"/>
        <v/>
      </c>
      <c r="C10" s="35"/>
      <c r="D10" s="16"/>
      <c r="E10" s="16"/>
      <c r="F10" s="33"/>
      <c r="G10" s="33"/>
      <c r="H10" s="43" t="str">
        <f>IFERROR(VLOOKUP(D10,PG!$D$7:$N$1006,11,FALSE),"")</f>
        <v/>
      </c>
      <c r="I10" s="42">
        <f>IFERROR(VLOOKUP(D10,PG!$D$7:$O$1006,12,FALSE)*G10,0)</f>
        <v>0</v>
      </c>
      <c r="N10" s="2" t="str">
        <f>IF(PG!D10="","",PG!D10)</f>
        <v/>
      </c>
      <c r="O10" s="2" t="str">
        <f>IF(PI_Pro!C10="","",PI_Pro!C10)</f>
        <v/>
      </c>
    </row>
    <row r="11" spans="1:15" ht="35.1" customHeight="1" thickTop="1" thickBot="1">
      <c r="B11" s="76" t="str">
        <f t="shared" si="0"/>
        <v/>
      </c>
      <c r="C11" s="35"/>
      <c r="D11" s="16"/>
      <c r="E11" s="16"/>
      <c r="F11" s="33"/>
      <c r="G11" s="33"/>
      <c r="H11" s="43" t="str">
        <f>IFERROR(VLOOKUP(D11,PG!$D$7:$N$1006,11,FALSE),"")</f>
        <v/>
      </c>
      <c r="I11" s="42">
        <f>IFERROR(VLOOKUP(D11,PG!$D$7:$O$1006,12,FALSE)*G11,0)</f>
        <v>0</v>
      </c>
      <c r="N11" s="2" t="str">
        <f>IF(PG!D11="","",PG!D11)</f>
        <v/>
      </c>
      <c r="O11" s="2" t="str">
        <f>IF(PI_Pro!C11="","",PI_Pro!C11)</f>
        <v/>
      </c>
    </row>
    <row r="12" spans="1:15" ht="35.1" customHeight="1" thickTop="1" thickBot="1">
      <c r="B12" s="76" t="str">
        <f t="shared" si="0"/>
        <v/>
      </c>
      <c r="C12" s="35"/>
      <c r="D12" s="16"/>
      <c r="E12" s="16"/>
      <c r="F12" s="33"/>
      <c r="G12" s="33"/>
      <c r="H12" s="43" t="str">
        <f>IFERROR(VLOOKUP(D12,PG!$D$7:$N$1006,11,FALSE),"")</f>
        <v/>
      </c>
      <c r="I12" s="42">
        <f>IFERROR(VLOOKUP(D12,PG!$D$7:$O$1006,12,FALSE)*G12,0)</f>
        <v>0</v>
      </c>
      <c r="N12" s="2" t="str">
        <f>IF(PG!D12="","",PG!D12)</f>
        <v/>
      </c>
      <c r="O12" s="2" t="str">
        <f>IF(PI_Pro!C12="","",PI_Pro!C12)</f>
        <v/>
      </c>
    </row>
    <row r="13" spans="1:15" ht="35.1" customHeight="1" thickTop="1" thickBot="1">
      <c r="B13" s="76" t="str">
        <f t="shared" si="0"/>
        <v/>
      </c>
      <c r="C13" s="35"/>
      <c r="D13" s="16"/>
      <c r="E13" s="16"/>
      <c r="F13" s="33"/>
      <c r="G13" s="33"/>
      <c r="H13" s="43" t="str">
        <f>IFERROR(VLOOKUP(D13,PG!$D$7:$N$1006,11,FALSE),"")</f>
        <v/>
      </c>
      <c r="I13" s="42">
        <f>IFERROR(VLOOKUP(D13,PG!$D$7:$O$1006,12,FALSE)*G13,0)</f>
        <v>0</v>
      </c>
      <c r="N13" s="2" t="str">
        <f>IF(PG!D13="","",PG!D13)</f>
        <v/>
      </c>
      <c r="O13" s="2" t="str">
        <f>IF(PI_Pro!C13="","",PI_Pro!C13)</f>
        <v/>
      </c>
    </row>
    <row r="14" spans="1:15" ht="35.1" customHeight="1" thickTop="1" thickBot="1">
      <c r="B14" s="76" t="str">
        <f t="shared" si="0"/>
        <v/>
      </c>
      <c r="C14" s="35"/>
      <c r="D14" s="16"/>
      <c r="E14" s="16"/>
      <c r="F14" s="33"/>
      <c r="G14" s="33"/>
      <c r="H14" s="43" t="str">
        <f>IFERROR(VLOOKUP(D14,PG!$D$7:$N$1006,11,FALSE),"")</f>
        <v/>
      </c>
      <c r="I14" s="42">
        <f>IFERROR(VLOOKUP(D14,PG!$D$7:$O$1006,12,FALSE)*G14,0)</f>
        <v>0</v>
      </c>
      <c r="N14" s="2" t="str">
        <f>IF(PG!D14="","",PG!D14)</f>
        <v/>
      </c>
      <c r="O14" s="2" t="str">
        <f>IF(PI_Pro!C14="","",PI_Pro!C14)</f>
        <v/>
      </c>
    </row>
    <row r="15" spans="1:15" ht="35.1" customHeight="1" thickTop="1" thickBot="1">
      <c r="B15" s="76" t="str">
        <f t="shared" si="0"/>
        <v/>
      </c>
      <c r="C15" s="35"/>
      <c r="D15" s="16"/>
      <c r="E15" s="16"/>
      <c r="F15" s="33"/>
      <c r="G15" s="33"/>
      <c r="H15" s="43" t="str">
        <f>IFERROR(VLOOKUP(D15,PG!$D$7:$N$1006,11,FALSE),"")</f>
        <v/>
      </c>
      <c r="I15" s="42">
        <f>IFERROR(VLOOKUP(D15,PG!$D$7:$O$1006,12,FALSE)*G15,0)</f>
        <v>0</v>
      </c>
      <c r="N15" s="2" t="str">
        <f>IF(PG!D15="","",PG!D15)</f>
        <v/>
      </c>
      <c r="O15" s="2" t="str">
        <f>IF(PI_Pro!C15="","",PI_Pro!C15)</f>
        <v/>
      </c>
    </row>
    <row r="16" spans="1:15" ht="35.1" customHeight="1" thickTop="1" thickBot="1">
      <c r="B16" s="76" t="str">
        <f t="shared" si="0"/>
        <v/>
      </c>
      <c r="C16" s="35"/>
      <c r="D16" s="16"/>
      <c r="E16" s="16"/>
      <c r="F16" s="33"/>
      <c r="G16" s="33"/>
      <c r="H16" s="43" t="str">
        <f>IFERROR(VLOOKUP(D16,PG!$D$7:$N$1006,11,FALSE),"")</f>
        <v/>
      </c>
      <c r="I16" s="42">
        <f>IFERROR(VLOOKUP(D16,PG!$D$7:$O$1006,12,FALSE)*G16,0)</f>
        <v>0</v>
      </c>
      <c r="N16" s="2" t="str">
        <f>IF(PG!D16="","",PG!D16)</f>
        <v/>
      </c>
      <c r="O16" s="2" t="str">
        <f>IF(PI_Pro!C16="","",PI_Pro!C16)</f>
        <v/>
      </c>
    </row>
    <row r="17" spans="2:15" ht="35.1" customHeight="1" thickTop="1" thickBot="1">
      <c r="B17" s="76" t="str">
        <f t="shared" si="0"/>
        <v/>
      </c>
      <c r="C17" s="35"/>
      <c r="D17" s="16"/>
      <c r="E17" s="16"/>
      <c r="F17" s="33"/>
      <c r="G17" s="33"/>
      <c r="H17" s="43" t="str">
        <f>IFERROR(VLOOKUP(D17,PG!$D$7:$N$1006,11,FALSE),"")</f>
        <v/>
      </c>
      <c r="I17" s="42">
        <f>IFERROR(VLOOKUP(D17,PG!$D$7:$O$1006,12,FALSE)*G17,0)</f>
        <v>0</v>
      </c>
      <c r="N17" s="2" t="str">
        <f>IF(PG!D17="","",PG!D17)</f>
        <v/>
      </c>
      <c r="O17" s="2" t="str">
        <f>IF(PI_Pro!C17="","",PI_Pro!C17)</f>
        <v/>
      </c>
    </row>
    <row r="18" spans="2:15" ht="35.1" customHeight="1" thickTop="1" thickBot="1">
      <c r="B18" s="76" t="str">
        <f t="shared" si="0"/>
        <v/>
      </c>
      <c r="C18" s="35"/>
      <c r="D18" s="16"/>
      <c r="E18" s="16"/>
      <c r="F18" s="33"/>
      <c r="G18" s="33"/>
      <c r="H18" s="43" t="str">
        <f>IFERROR(VLOOKUP(D18,PG!$D$7:$N$1006,11,FALSE),"")</f>
        <v/>
      </c>
      <c r="I18" s="42">
        <f>IFERROR(VLOOKUP(D18,PG!$D$7:$O$1006,12,FALSE)*G18,0)</f>
        <v>0</v>
      </c>
      <c r="N18" s="2" t="str">
        <f>IF(PG!D18="","",PG!D18)</f>
        <v/>
      </c>
      <c r="O18" s="2" t="str">
        <f>IF(PI_Pro!C18="","",PI_Pro!C18)</f>
        <v/>
      </c>
    </row>
    <row r="19" spans="2:15" ht="35.1" customHeight="1" thickTop="1" thickBot="1">
      <c r="B19" s="76" t="str">
        <f t="shared" si="0"/>
        <v/>
      </c>
      <c r="C19" s="35"/>
      <c r="D19" s="16"/>
      <c r="E19" s="16"/>
      <c r="F19" s="33"/>
      <c r="G19" s="33"/>
      <c r="H19" s="43" t="str">
        <f>IFERROR(VLOOKUP(D19,PG!$D$7:$N$1006,11,FALSE),"")</f>
        <v/>
      </c>
      <c r="I19" s="42">
        <f>IFERROR(VLOOKUP(D19,PG!$D$7:$O$1006,12,FALSE)*G19,0)</f>
        <v>0</v>
      </c>
      <c r="N19" s="2" t="str">
        <f>IF(PG!D19="","",PG!D19)</f>
        <v/>
      </c>
      <c r="O19" s="2" t="str">
        <f>IF(PI_Pro!C19="","",PI_Pro!C19)</f>
        <v/>
      </c>
    </row>
    <row r="20" spans="2:15" ht="35.1" customHeight="1" thickTop="1" thickBot="1">
      <c r="B20" s="76" t="str">
        <f t="shared" si="0"/>
        <v/>
      </c>
      <c r="C20" s="35"/>
      <c r="D20" s="16"/>
      <c r="E20" s="16"/>
      <c r="F20" s="33"/>
      <c r="G20" s="33"/>
      <c r="H20" s="43" t="str">
        <f>IFERROR(VLOOKUP(D20,PG!$D$7:$N$1006,11,FALSE),"")</f>
        <v/>
      </c>
      <c r="I20" s="42">
        <f>IFERROR(VLOOKUP(D20,PG!$D$7:$O$1006,12,FALSE)*G20,0)</f>
        <v>0</v>
      </c>
      <c r="N20" s="2" t="str">
        <f>IF(PG!D20="","",PG!D20)</f>
        <v/>
      </c>
      <c r="O20" s="2" t="str">
        <f>IF(PI_Pro!C20="","",PI_Pro!C20)</f>
        <v/>
      </c>
    </row>
    <row r="21" spans="2:15" ht="35.1" customHeight="1" thickTop="1" thickBot="1">
      <c r="B21" s="76" t="str">
        <f t="shared" si="0"/>
        <v/>
      </c>
      <c r="C21" s="35"/>
      <c r="D21" s="16"/>
      <c r="E21" s="16"/>
      <c r="F21" s="33"/>
      <c r="G21" s="33"/>
      <c r="H21" s="43" t="str">
        <f>IFERROR(VLOOKUP(D21,PG!$D$7:$N$1006,11,FALSE),"")</f>
        <v/>
      </c>
      <c r="I21" s="42">
        <f>IFERROR(VLOOKUP(D21,PG!$D$7:$O$1006,12,FALSE)*G21,0)</f>
        <v>0</v>
      </c>
      <c r="N21" s="2" t="str">
        <f>IF(PG!D21="","",PG!D21)</f>
        <v/>
      </c>
      <c r="O21" s="2" t="str">
        <f>IF(PI_Pro!C21="","",PI_Pro!C21)</f>
        <v/>
      </c>
    </row>
    <row r="22" spans="2:15" ht="35.1" customHeight="1" thickTop="1" thickBot="1">
      <c r="B22" s="76" t="str">
        <f t="shared" si="0"/>
        <v/>
      </c>
      <c r="C22" s="35"/>
      <c r="D22" s="16"/>
      <c r="E22" s="16"/>
      <c r="F22" s="33"/>
      <c r="G22" s="33"/>
      <c r="H22" s="43" t="str">
        <f>IFERROR(VLOOKUP(D22,PG!$D$7:$N$1006,11,FALSE),"")</f>
        <v/>
      </c>
      <c r="I22" s="42">
        <f>IFERROR(VLOOKUP(D22,PG!$D$7:$O$1006,12,FALSE)*G22,0)</f>
        <v>0</v>
      </c>
      <c r="N22" s="2" t="str">
        <f>IF(PG!D22="","",PG!D22)</f>
        <v/>
      </c>
      <c r="O22" s="2" t="str">
        <f>IF(PI_Pro!C22="","",PI_Pro!C22)</f>
        <v/>
      </c>
    </row>
    <row r="23" spans="2:15" ht="35.1" customHeight="1" thickTop="1" thickBot="1">
      <c r="B23" s="76" t="str">
        <f t="shared" si="0"/>
        <v/>
      </c>
      <c r="C23" s="35"/>
      <c r="D23" s="16"/>
      <c r="E23" s="16"/>
      <c r="F23" s="33"/>
      <c r="G23" s="33"/>
      <c r="H23" s="43" t="str">
        <f>IFERROR(VLOOKUP(D23,PG!$D$7:$N$1006,11,FALSE),"")</f>
        <v/>
      </c>
      <c r="I23" s="42">
        <f>IFERROR(VLOOKUP(D23,PG!$D$7:$O$1006,12,FALSE)*G23,0)</f>
        <v>0</v>
      </c>
      <c r="N23" s="2" t="str">
        <f>IF(PG!D23="","",PG!D23)</f>
        <v/>
      </c>
      <c r="O23" s="2" t="str">
        <f>IF(PI_Pro!C23="","",PI_Pro!C23)</f>
        <v/>
      </c>
    </row>
    <row r="24" spans="2:15" ht="35.1" customHeight="1" thickTop="1" thickBot="1">
      <c r="B24" s="76" t="str">
        <f t="shared" si="0"/>
        <v/>
      </c>
      <c r="C24" s="35"/>
      <c r="D24" s="16"/>
      <c r="E24" s="16"/>
      <c r="F24" s="33"/>
      <c r="G24" s="33"/>
      <c r="H24" s="43" t="str">
        <f>IFERROR(VLOOKUP(D24,PG!$D$7:$N$1006,11,FALSE),"")</f>
        <v/>
      </c>
      <c r="I24" s="42">
        <f>IFERROR(VLOOKUP(D24,PG!$D$7:$O$1006,12,FALSE)*G24,0)</f>
        <v>0</v>
      </c>
      <c r="N24" s="2" t="str">
        <f>IF(PG!D24="","",PG!D24)</f>
        <v/>
      </c>
      <c r="O24" s="2" t="str">
        <f>IF(PI_Pro!C24="","",PI_Pro!C24)</f>
        <v/>
      </c>
    </row>
    <row r="25" spans="2:15" ht="35.1" customHeight="1" thickTop="1" thickBot="1">
      <c r="B25" s="76" t="str">
        <f t="shared" si="0"/>
        <v/>
      </c>
      <c r="C25" s="35"/>
      <c r="D25" s="16"/>
      <c r="E25" s="16"/>
      <c r="F25" s="33"/>
      <c r="G25" s="33"/>
      <c r="H25" s="43" t="str">
        <f>IFERROR(VLOOKUP(D25,PG!$D$7:$N$1006,11,FALSE),"")</f>
        <v/>
      </c>
      <c r="I25" s="42">
        <f>IFERROR(VLOOKUP(D25,PG!$D$7:$O$1006,12,FALSE)*G25,0)</f>
        <v>0</v>
      </c>
      <c r="N25" s="2" t="str">
        <f>IF(PG!D25="","",PG!D25)</f>
        <v/>
      </c>
      <c r="O25" s="2" t="str">
        <f>IF(PI_Pro!C25="","",PI_Pro!C25)</f>
        <v/>
      </c>
    </row>
    <row r="26" spans="2:15" ht="35.1" customHeight="1" thickTop="1" thickBot="1">
      <c r="B26" s="76" t="str">
        <f t="shared" si="0"/>
        <v/>
      </c>
      <c r="C26" s="35"/>
      <c r="D26" s="16"/>
      <c r="E26" s="16"/>
      <c r="F26" s="33"/>
      <c r="G26" s="33"/>
      <c r="H26" s="43" t="str">
        <f>IFERROR(VLOOKUP(D26,PG!$D$7:$N$1006,11,FALSE),"")</f>
        <v/>
      </c>
      <c r="I26" s="42">
        <f>IFERROR(VLOOKUP(D26,PG!$D$7:$O$1006,12,FALSE)*G26,0)</f>
        <v>0</v>
      </c>
      <c r="N26" s="2" t="str">
        <f>IF(PG!D26="","",PG!D26)</f>
        <v/>
      </c>
      <c r="O26" s="2" t="str">
        <f>IF(PI_Pro!C26="","",PI_Pro!C26)</f>
        <v/>
      </c>
    </row>
    <row r="27" spans="2:15" ht="35.1" customHeight="1" thickTop="1" thickBot="1">
      <c r="B27" s="76" t="str">
        <f t="shared" si="0"/>
        <v/>
      </c>
      <c r="C27" s="35"/>
      <c r="D27" s="16"/>
      <c r="E27" s="16"/>
      <c r="F27" s="33"/>
      <c r="G27" s="33"/>
      <c r="H27" s="43" t="str">
        <f>IFERROR(VLOOKUP(D27,PG!$D$7:$N$1006,11,FALSE),"")</f>
        <v/>
      </c>
      <c r="I27" s="42">
        <f>IFERROR(VLOOKUP(D27,PG!$D$7:$O$1006,12,FALSE)*G27,0)</f>
        <v>0</v>
      </c>
      <c r="N27" s="2" t="str">
        <f>IF(PG!D27="","",PG!D27)</f>
        <v/>
      </c>
      <c r="O27" s="2" t="str">
        <f>IF(PI_Pro!C27="","",PI_Pro!C27)</f>
        <v/>
      </c>
    </row>
    <row r="28" spans="2:15" ht="35.1" customHeight="1" thickTop="1" thickBot="1">
      <c r="B28" s="76" t="str">
        <f t="shared" si="0"/>
        <v/>
      </c>
      <c r="C28" s="35"/>
      <c r="D28" s="16"/>
      <c r="E28" s="16"/>
      <c r="F28" s="33"/>
      <c r="G28" s="33"/>
      <c r="H28" s="43" t="str">
        <f>IFERROR(VLOOKUP(D28,PG!$D$7:$N$1006,11,FALSE),"")</f>
        <v/>
      </c>
      <c r="I28" s="42">
        <f>IFERROR(VLOOKUP(D28,PG!$D$7:$O$1006,12,FALSE)*G28,0)</f>
        <v>0</v>
      </c>
      <c r="N28" s="2" t="str">
        <f>IF(PG!D28="","",PG!D28)</f>
        <v/>
      </c>
      <c r="O28" s="2" t="str">
        <f>IF(PI_Pro!C28="","",PI_Pro!C28)</f>
        <v/>
      </c>
    </row>
    <row r="29" spans="2:15" ht="35.1" customHeight="1" thickTop="1" thickBot="1">
      <c r="B29" s="76" t="str">
        <f t="shared" si="0"/>
        <v/>
      </c>
      <c r="C29" s="35"/>
      <c r="D29" s="16"/>
      <c r="E29" s="16"/>
      <c r="F29" s="33"/>
      <c r="G29" s="33"/>
      <c r="H29" s="43" t="str">
        <f>IFERROR(VLOOKUP(D29,PG!$D$7:$N$1006,11,FALSE),"")</f>
        <v/>
      </c>
      <c r="I29" s="42">
        <f>IFERROR(VLOOKUP(D29,PG!$D$7:$O$1006,12,FALSE)*G29,0)</f>
        <v>0</v>
      </c>
      <c r="N29" s="2" t="str">
        <f>IF(PG!D29="","",PG!D29)</f>
        <v/>
      </c>
      <c r="O29" s="2" t="str">
        <f>IF(PI_Pro!C29="","",PI_Pro!C29)</f>
        <v/>
      </c>
    </row>
    <row r="30" spans="2:15" ht="35.1" customHeight="1" thickTop="1" thickBot="1">
      <c r="B30" s="76" t="str">
        <f t="shared" si="0"/>
        <v/>
      </c>
      <c r="C30" s="35"/>
      <c r="D30" s="16"/>
      <c r="E30" s="16"/>
      <c r="F30" s="33"/>
      <c r="G30" s="33"/>
      <c r="H30" s="43" t="str">
        <f>IFERROR(VLOOKUP(D30,PG!$D$7:$N$1006,11,FALSE),"")</f>
        <v/>
      </c>
      <c r="I30" s="42">
        <f>IFERROR(VLOOKUP(D30,PG!$D$7:$O$1006,12,FALSE)*G30,0)</f>
        <v>0</v>
      </c>
      <c r="N30" s="2" t="str">
        <f>IF(PG!D30="","",PG!D30)</f>
        <v/>
      </c>
      <c r="O30" s="2" t="str">
        <f>IF(PI_Pro!C30="","",PI_Pro!C30)</f>
        <v/>
      </c>
    </row>
    <row r="31" spans="2:15" ht="35.1" customHeight="1" thickTop="1" thickBot="1">
      <c r="B31" s="76" t="str">
        <f t="shared" si="0"/>
        <v/>
      </c>
      <c r="C31" s="35"/>
      <c r="D31" s="16"/>
      <c r="E31" s="16"/>
      <c r="F31" s="33"/>
      <c r="G31" s="33"/>
      <c r="H31" s="43" t="str">
        <f>IFERROR(VLOOKUP(D31,PG!$D$7:$N$1006,11,FALSE),"")</f>
        <v/>
      </c>
      <c r="I31" s="42">
        <f>IFERROR(VLOOKUP(D31,PG!$D$7:$O$1006,12,FALSE)*G31,0)</f>
        <v>0</v>
      </c>
      <c r="N31" s="2" t="str">
        <f>IF(PG!D31="","",PG!D31)</f>
        <v/>
      </c>
      <c r="O31" s="2" t="str">
        <f>IF(PI_Pro!C31="","",PI_Pro!C31)</f>
        <v/>
      </c>
    </row>
    <row r="32" spans="2:15" ht="35.1" customHeight="1" thickTop="1" thickBot="1">
      <c r="B32" s="76" t="str">
        <f t="shared" si="0"/>
        <v/>
      </c>
      <c r="C32" s="35"/>
      <c r="D32" s="16"/>
      <c r="E32" s="16"/>
      <c r="F32" s="33"/>
      <c r="G32" s="33"/>
      <c r="H32" s="43" t="str">
        <f>IFERROR(VLOOKUP(D32,PG!$D$7:$N$1006,11,FALSE),"")</f>
        <v/>
      </c>
      <c r="I32" s="42">
        <f>IFERROR(VLOOKUP(D32,PG!$D$7:$O$1006,12,FALSE)*G32,0)</f>
        <v>0</v>
      </c>
      <c r="N32" s="2" t="str">
        <f>IF(PG!D32="","",PG!D32)</f>
        <v/>
      </c>
      <c r="O32" s="2" t="str">
        <f>IF(PI_Pro!C32="","",PI_Pro!C32)</f>
        <v/>
      </c>
    </row>
    <row r="33" spans="2:15" ht="35.1" customHeight="1" thickTop="1" thickBot="1">
      <c r="B33" s="76" t="str">
        <f t="shared" si="0"/>
        <v/>
      </c>
      <c r="C33" s="35"/>
      <c r="D33" s="16"/>
      <c r="E33" s="16"/>
      <c r="F33" s="33"/>
      <c r="G33" s="33"/>
      <c r="H33" s="43" t="str">
        <f>IFERROR(VLOOKUP(D33,PG!$D$7:$N$1006,11,FALSE),"")</f>
        <v/>
      </c>
      <c r="I33" s="42">
        <f>IFERROR(VLOOKUP(D33,PG!$D$7:$O$1006,12,FALSE)*G33,0)</f>
        <v>0</v>
      </c>
      <c r="N33" s="2" t="str">
        <f>IF(PG!D33="","",PG!D33)</f>
        <v/>
      </c>
      <c r="O33" s="2" t="str">
        <f>IF(PI_Pro!C33="","",PI_Pro!C33)</f>
        <v/>
      </c>
    </row>
    <row r="34" spans="2:15" ht="35.1" customHeight="1" thickTop="1" thickBot="1">
      <c r="B34" s="76" t="str">
        <f t="shared" si="0"/>
        <v/>
      </c>
      <c r="C34" s="35"/>
      <c r="D34" s="16"/>
      <c r="E34" s="16"/>
      <c r="F34" s="33"/>
      <c r="G34" s="33"/>
      <c r="H34" s="43" t="str">
        <f>IFERROR(VLOOKUP(D34,PG!$D$7:$N$1006,11,FALSE),"")</f>
        <v/>
      </c>
      <c r="I34" s="42">
        <f>IFERROR(VLOOKUP(D34,PG!$D$7:$O$1006,12,FALSE)*G34,0)</f>
        <v>0</v>
      </c>
      <c r="N34" s="2" t="str">
        <f>IF(PG!D34="","",PG!D34)</f>
        <v/>
      </c>
      <c r="O34" s="2" t="str">
        <f>IF(PI_Pro!C34="","",PI_Pro!C34)</f>
        <v/>
      </c>
    </row>
    <row r="35" spans="2:15" ht="35.1" customHeight="1" thickTop="1" thickBot="1">
      <c r="B35" s="76" t="str">
        <f t="shared" si="0"/>
        <v/>
      </c>
      <c r="C35" s="35"/>
      <c r="D35" s="16"/>
      <c r="E35" s="16"/>
      <c r="F35" s="33"/>
      <c r="G35" s="33"/>
      <c r="H35" s="43" t="str">
        <f>IFERROR(VLOOKUP(D35,PG!$D$7:$N$1006,11,FALSE),"")</f>
        <v/>
      </c>
      <c r="I35" s="42">
        <f>IFERROR(VLOOKUP(D35,PG!$D$7:$O$1006,12,FALSE)*G35,0)</f>
        <v>0</v>
      </c>
      <c r="N35" s="2" t="str">
        <f>IF(PG!D35="","",PG!D35)</f>
        <v/>
      </c>
      <c r="O35" s="2" t="str">
        <f>IF(PI_Pro!C35="","",PI_Pro!C35)</f>
        <v/>
      </c>
    </row>
    <row r="36" spans="2:15" ht="35.1" customHeight="1" thickTop="1" thickBot="1">
      <c r="B36" s="76" t="str">
        <f t="shared" si="0"/>
        <v/>
      </c>
      <c r="C36" s="35"/>
      <c r="D36" s="16"/>
      <c r="E36" s="16"/>
      <c r="F36" s="33"/>
      <c r="G36" s="33"/>
      <c r="H36" s="43" t="str">
        <f>IFERROR(VLOOKUP(D36,PG!$D$7:$N$1006,11,FALSE),"")</f>
        <v/>
      </c>
      <c r="I36" s="42">
        <f>IFERROR(VLOOKUP(D36,PG!$D$7:$O$1006,12,FALSE)*G36,0)</f>
        <v>0</v>
      </c>
      <c r="N36" s="2" t="str">
        <f>IF(PG!D36="","",PG!D36)</f>
        <v/>
      </c>
      <c r="O36" s="2" t="str">
        <f>IF(PI_Pro!C36="","",PI_Pro!C36)</f>
        <v/>
      </c>
    </row>
    <row r="37" spans="2:15" ht="35.1" customHeight="1" thickTop="1" thickBot="1">
      <c r="B37" s="76" t="str">
        <f t="shared" si="0"/>
        <v/>
      </c>
      <c r="C37" s="35"/>
      <c r="D37" s="16"/>
      <c r="E37" s="16"/>
      <c r="F37" s="33"/>
      <c r="G37" s="33"/>
      <c r="H37" s="43" t="str">
        <f>IFERROR(VLOOKUP(D37,PG!$D$7:$N$1006,11,FALSE),"")</f>
        <v/>
      </c>
      <c r="I37" s="42">
        <f>IFERROR(VLOOKUP(D37,PG!$D$7:$O$1006,12,FALSE)*G37,0)</f>
        <v>0</v>
      </c>
      <c r="N37" s="2" t="str">
        <f>IF(PG!D37="","",PG!D37)</f>
        <v/>
      </c>
      <c r="O37" s="2" t="str">
        <f>IF(PI_Pro!C37="","",PI_Pro!C37)</f>
        <v/>
      </c>
    </row>
    <row r="38" spans="2:15" ht="35.1" customHeight="1" thickTop="1" thickBot="1">
      <c r="B38" s="76" t="str">
        <f t="shared" si="0"/>
        <v/>
      </c>
      <c r="C38" s="35"/>
      <c r="D38" s="16"/>
      <c r="E38" s="16"/>
      <c r="F38" s="33"/>
      <c r="G38" s="33"/>
      <c r="H38" s="43" t="str">
        <f>IFERROR(VLOOKUP(D38,PG!$D$7:$N$1006,11,FALSE),"")</f>
        <v/>
      </c>
      <c r="I38" s="42">
        <f>IFERROR(VLOOKUP(D38,PG!$D$7:$O$1006,12,FALSE)*G38,0)</f>
        <v>0</v>
      </c>
      <c r="N38" s="2" t="str">
        <f>IF(PG!D38="","",PG!D38)</f>
        <v/>
      </c>
      <c r="O38" s="2" t="str">
        <f>IF(PI_Pro!C38="","",PI_Pro!C38)</f>
        <v/>
      </c>
    </row>
    <row r="39" spans="2:15" ht="35.1" customHeight="1" thickTop="1" thickBot="1">
      <c r="B39" s="76" t="str">
        <f t="shared" si="0"/>
        <v/>
      </c>
      <c r="C39" s="35"/>
      <c r="D39" s="16"/>
      <c r="E39" s="16"/>
      <c r="F39" s="33"/>
      <c r="G39" s="33"/>
      <c r="H39" s="43" t="str">
        <f>IFERROR(VLOOKUP(D39,PG!$D$7:$N$1006,11,FALSE),"")</f>
        <v/>
      </c>
      <c r="I39" s="42">
        <f>IFERROR(VLOOKUP(D39,PG!$D$7:$O$1006,12,FALSE)*G39,0)</f>
        <v>0</v>
      </c>
      <c r="N39" s="2" t="str">
        <f>IF(PG!D39="","",PG!D39)</f>
        <v/>
      </c>
      <c r="O39" s="2" t="str">
        <f>IF(PI_Pro!C39="","",PI_Pro!C39)</f>
        <v/>
      </c>
    </row>
    <row r="40" spans="2:15" ht="35.1" customHeight="1" thickTop="1" thickBot="1">
      <c r="B40" s="76" t="str">
        <f t="shared" si="0"/>
        <v/>
      </c>
      <c r="C40" s="35"/>
      <c r="D40" s="16"/>
      <c r="E40" s="16"/>
      <c r="F40" s="33"/>
      <c r="G40" s="33"/>
      <c r="H40" s="43" t="str">
        <f>IFERROR(VLOOKUP(D40,PG!$D$7:$N$1006,11,FALSE),"")</f>
        <v/>
      </c>
      <c r="I40" s="42">
        <f>IFERROR(VLOOKUP(D40,PG!$D$7:$O$1006,12,FALSE)*G40,0)</f>
        <v>0</v>
      </c>
      <c r="N40" s="2" t="str">
        <f>IF(PG!D40="","",PG!D40)</f>
        <v/>
      </c>
      <c r="O40" s="2" t="str">
        <f>IF(PI_Pro!C40="","",PI_Pro!C40)</f>
        <v/>
      </c>
    </row>
    <row r="41" spans="2:15" ht="35.1" customHeight="1" thickTop="1" thickBot="1">
      <c r="B41" s="76" t="str">
        <f t="shared" si="0"/>
        <v/>
      </c>
      <c r="C41" s="35"/>
      <c r="D41" s="16"/>
      <c r="E41" s="16"/>
      <c r="F41" s="33"/>
      <c r="G41" s="33"/>
      <c r="H41" s="43" t="str">
        <f>IFERROR(VLOOKUP(D41,PG!$D$7:$N$1006,11,FALSE),"")</f>
        <v/>
      </c>
      <c r="I41" s="42">
        <f>IFERROR(VLOOKUP(D41,PG!$D$7:$O$1006,12,FALSE)*G41,0)</f>
        <v>0</v>
      </c>
      <c r="N41" s="2" t="str">
        <f>IF(PG!D41="","",PG!D41)</f>
        <v/>
      </c>
      <c r="O41" s="2" t="str">
        <f>IF(PI_Pro!C41="","",PI_Pro!C41)</f>
        <v/>
      </c>
    </row>
    <row r="42" spans="2:15" ht="35.1" customHeight="1" thickTop="1" thickBot="1">
      <c r="B42" s="76" t="str">
        <f t="shared" si="0"/>
        <v/>
      </c>
      <c r="C42" s="35"/>
      <c r="D42" s="16"/>
      <c r="E42" s="16"/>
      <c r="F42" s="33"/>
      <c r="G42" s="33"/>
      <c r="H42" s="43" t="str">
        <f>IFERROR(VLOOKUP(D42,PG!$D$7:$N$1006,11,FALSE),"")</f>
        <v/>
      </c>
      <c r="I42" s="42">
        <f>IFERROR(VLOOKUP(D42,PG!$D$7:$O$1006,12,FALSE)*G42,0)</f>
        <v>0</v>
      </c>
      <c r="N42" s="2" t="str">
        <f>IF(PG!D42="","",PG!D42)</f>
        <v/>
      </c>
      <c r="O42" s="2" t="str">
        <f>IF(PI_Pro!C42="","",PI_Pro!C42)</f>
        <v/>
      </c>
    </row>
    <row r="43" spans="2:15" ht="35.1" customHeight="1" thickTop="1" thickBot="1">
      <c r="B43" s="76" t="str">
        <f t="shared" si="0"/>
        <v/>
      </c>
      <c r="C43" s="35"/>
      <c r="D43" s="16"/>
      <c r="E43" s="16"/>
      <c r="F43" s="33"/>
      <c r="G43" s="33"/>
      <c r="H43" s="43" t="str">
        <f>IFERROR(VLOOKUP(D43,PG!$D$7:$N$1006,11,FALSE),"")</f>
        <v/>
      </c>
      <c r="I43" s="42">
        <f>IFERROR(VLOOKUP(D43,PG!$D$7:$O$1006,12,FALSE)*G43,0)</f>
        <v>0</v>
      </c>
      <c r="N43" s="2" t="str">
        <f>IF(PG!D43="","",PG!D43)</f>
        <v/>
      </c>
      <c r="O43" s="2" t="str">
        <f>IF(PI_Pro!C43="","",PI_Pro!C43)</f>
        <v/>
      </c>
    </row>
    <row r="44" spans="2:15" ht="35.1" customHeight="1" thickTop="1" thickBot="1">
      <c r="B44" s="76" t="str">
        <f t="shared" si="0"/>
        <v/>
      </c>
      <c r="C44" s="35"/>
      <c r="D44" s="16"/>
      <c r="E44" s="16"/>
      <c r="F44" s="33"/>
      <c r="G44" s="33"/>
      <c r="H44" s="43" t="str">
        <f>IFERROR(VLOOKUP(D44,PG!$D$7:$N$1006,11,FALSE),"")</f>
        <v/>
      </c>
      <c r="I44" s="42">
        <f>IFERROR(VLOOKUP(D44,PG!$D$7:$O$1006,12,FALSE)*G44,0)</f>
        <v>0</v>
      </c>
      <c r="N44" s="2" t="str">
        <f>IF(PG!D44="","",PG!D44)</f>
        <v/>
      </c>
      <c r="O44" s="2" t="str">
        <f>IF(PI_Pro!C44="","",PI_Pro!C44)</f>
        <v/>
      </c>
    </row>
    <row r="45" spans="2:15" ht="35.1" customHeight="1" thickTop="1" thickBot="1">
      <c r="B45" s="76" t="str">
        <f t="shared" si="0"/>
        <v/>
      </c>
      <c r="C45" s="35"/>
      <c r="D45" s="16"/>
      <c r="E45" s="16"/>
      <c r="F45" s="33"/>
      <c r="G45" s="33"/>
      <c r="H45" s="43" t="str">
        <f>IFERROR(VLOOKUP(D45,PG!$D$7:$N$1006,11,FALSE),"")</f>
        <v/>
      </c>
      <c r="I45" s="42">
        <f>IFERROR(VLOOKUP(D45,PG!$D$7:$O$1006,12,FALSE)*G45,0)</f>
        <v>0</v>
      </c>
      <c r="N45" s="2" t="str">
        <f>IF(PG!D45="","",PG!D45)</f>
        <v/>
      </c>
      <c r="O45" s="2" t="str">
        <f>IF(PI_Pro!C45="","",PI_Pro!C45)</f>
        <v/>
      </c>
    </row>
    <row r="46" spans="2:15" ht="35.1" customHeight="1" thickTop="1" thickBot="1">
      <c r="B46" s="76" t="str">
        <f t="shared" si="0"/>
        <v/>
      </c>
      <c r="C46" s="35"/>
      <c r="D46" s="16"/>
      <c r="E46" s="16"/>
      <c r="F46" s="33"/>
      <c r="G46" s="33"/>
      <c r="H46" s="43" t="str">
        <f>IFERROR(VLOOKUP(D46,PG!$D$7:$N$1006,11,FALSE),"")</f>
        <v/>
      </c>
      <c r="I46" s="42">
        <f>IFERROR(VLOOKUP(D46,PG!$D$7:$O$1006,12,FALSE)*G46,0)</f>
        <v>0</v>
      </c>
      <c r="N46" s="2" t="str">
        <f>IF(PG!D46="","",PG!D46)</f>
        <v/>
      </c>
      <c r="O46" s="2" t="str">
        <f>IF(PI_Pro!C46="","",PI_Pro!C46)</f>
        <v/>
      </c>
    </row>
    <row r="47" spans="2:15" ht="35.1" customHeight="1" thickTop="1" thickBot="1">
      <c r="B47" s="76" t="str">
        <f t="shared" si="0"/>
        <v/>
      </c>
      <c r="C47" s="35"/>
      <c r="D47" s="16"/>
      <c r="E47" s="16"/>
      <c r="F47" s="33"/>
      <c r="G47" s="33"/>
      <c r="H47" s="43" t="str">
        <f>IFERROR(VLOOKUP(D47,PG!$D$7:$N$1006,11,FALSE),"")</f>
        <v/>
      </c>
      <c r="I47" s="42">
        <f>IFERROR(VLOOKUP(D47,PG!$D$7:$O$1006,12,FALSE)*G47,0)</f>
        <v>0</v>
      </c>
      <c r="N47" s="2" t="str">
        <f>IF(PG!D47="","",PG!D47)</f>
        <v/>
      </c>
      <c r="O47" s="2" t="str">
        <f>IF(PI_Pro!C47="","",PI_Pro!C47)</f>
        <v/>
      </c>
    </row>
    <row r="48" spans="2:15" ht="35.1" customHeight="1" thickTop="1" thickBot="1">
      <c r="B48" s="76" t="str">
        <f t="shared" si="0"/>
        <v/>
      </c>
      <c r="C48" s="35"/>
      <c r="D48" s="16"/>
      <c r="E48" s="16"/>
      <c r="F48" s="33"/>
      <c r="G48" s="33"/>
      <c r="H48" s="43" t="str">
        <f>IFERROR(VLOOKUP(D48,PG!$D$7:$N$1006,11,FALSE),"")</f>
        <v/>
      </c>
      <c r="I48" s="42">
        <f>IFERROR(VLOOKUP(D48,PG!$D$7:$O$1006,12,FALSE)*G48,0)</f>
        <v>0</v>
      </c>
      <c r="N48" s="2" t="str">
        <f>IF(PG!D48="","",PG!D48)</f>
        <v/>
      </c>
      <c r="O48" s="2" t="str">
        <f>IF(PI_Pro!C48="","",PI_Pro!C48)</f>
        <v/>
      </c>
    </row>
    <row r="49" spans="2:15" ht="35.1" customHeight="1" thickTop="1" thickBot="1">
      <c r="B49" s="76" t="str">
        <f t="shared" si="0"/>
        <v/>
      </c>
      <c r="C49" s="35"/>
      <c r="D49" s="16"/>
      <c r="E49" s="16"/>
      <c r="F49" s="33"/>
      <c r="G49" s="33"/>
      <c r="H49" s="43" t="str">
        <f>IFERROR(VLOOKUP(D49,PG!$D$7:$N$1006,11,FALSE),"")</f>
        <v/>
      </c>
      <c r="I49" s="42">
        <f>IFERROR(VLOOKUP(D49,PG!$D$7:$O$1006,12,FALSE)*G49,0)</f>
        <v>0</v>
      </c>
      <c r="N49" s="2" t="str">
        <f>IF(PG!D49="","",PG!D49)</f>
        <v/>
      </c>
      <c r="O49" s="2" t="str">
        <f>IF(PI_Pro!C49="","",PI_Pro!C49)</f>
        <v/>
      </c>
    </row>
    <row r="50" spans="2:15" ht="35.1" customHeight="1" thickTop="1" thickBot="1">
      <c r="B50" s="76" t="str">
        <f t="shared" si="0"/>
        <v/>
      </c>
      <c r="C50" s="35"/>
      <c r="D50" s="16"/>
      <c r="E50" s="16"/>
      <c r="F50" s="33"/>
      <c r="G50" s="33"/>
      <c r="H50" s="43" t="str">
        <f>IFERROR(VLOOKUP(D50,PG!$D$7:$N$1006,11,FALSE),"")</f>
        <v/>
      </c>
      <c r="I50" s="42">
        <f>IFERROR(VLOOKUP(D50,PG!$D$7:$O$1006,12,FALSE)*G50,0)</f>
        <v>0</v>
      </c>
      <c r="N50" s="2" t="str">
        <f>IF(PG!D50="","",PG!D50)</f>
        <v/>
      </c>
      <c r="O50" s="2" t="str">
        <f>IF(PI_Pro!C50="","",PI_Pro!C50)</f>
        <v/>
      </c>
    </row>
    <row r="51" spans="2:15" ht="35.1" customHeight="1" thickTop="1" thickBot="1">
      <c r="B51" s="76" t="str">
        <f t="shared" si="0"/>
        <v/>
      </c>
      <c r="C51" s="35"/>
      <c r="D51" s="16"/>
      <c r="E51" s="16"/>
      <c r="F51" s="33"/>
      <c r="G51" s="33"/>
      <c r="H51" s="43" t="str">
        <f>IFERROR(VLOOKUP(D51,PG!$D$7:$N$1006,11,FALSE),"")</f>
        <v/>
      </c>
      <c r="I51" s="42">
        <f>IFERROR(VLOOKUP(D51,PG!$D$7:$O$1006,12,FALSE)*G51,0)</f>
        <v>0</v>
      </c>
      <c r="N51" s="2" t="str">
        <f>IF(PG!D51="","",PG!D51)</f>
        <v/>
      </c>
      <c r="O51" s="2" t="str">
        <f>IF(PI_Pro!C51="","",PI_Pro!C51)</f>
        <v/>
      </c>
    </row>
    <row r="52" spans="2:15" ht="35.1" customHeight="1" thickTop="1" thickBot="1">
      <c r="B52" s="76" t="str">
        <f t="shared" si="0"/>
        <v/>
      </c>
      <c r="C52" s="35"/>
      <c r="D52" s="16"/>
      <c r="E52" s="16"/>
      <c r="F52" s="33"/>
      <c r="G52" s="33"/>
      <c r="H52" s="43" t="str">
        <f>IFERROR(VLOOKUP(D52,PG!$D$7:$N$1006,11,FALSE),"")</f>
        <v/>
      </c>
      <c r="I52" s="42">
        <f>IFERROR(VLOOKUP(D52,PG!$D$7:$O$1006,12,FALSE)*G52,0)</f>
        <v>0</v>
      </c>
      <c r="N52" s="2" t="str">
        <f>IF(PG!D52="","",PG!D52)</f>
        <v/>
      </c>
      <c r="O52" s="2" t="str">
        <f>IF(PI_Pro!C52="","",PI_Pro!C52)</f>
        <v/>
      </c>
    </row>
    <row r="53" spans="2:15" ht="35.1" customHeight="1" thickTop="1" thickBot="1">
      <c r="B53" s="76" t="str">
        <f t="shared" si="0"/>
        <v/>
      </c>
      <c r="C53" s="35"/>
      <c r="D53" s="16"/>
      <c r="E53" s="16"/>
      <c r="F53" s="33"/>
      <c r="G53" s="33"/>
      <c r="H53" s="43" t="str">
        <f>IFERROR(VLOOKUP(D53,PG!$D$7:$N$1006,11,FALSE),"")</f>
        <v/>
      </c>
      <c r="I53" s="42">
        <f>IFERROR(VLOOKUP(D53,PG!$D$7:$O$1006,12,FALSE)*G53,0)</f>
        <v>0</v>
      </c>
      <c r="N53" s="2" t="str">
        <f>IF(PG!D53="","",PG!D53)</f>
        <v/>
      </c>
      <c r="O53" s="2" t="str">
        <f>IF(PI_Pro!C53="","",PI_Pro!C53)</f>
        <v/>
      </c>
    </row>
    <row r="54" spans="2:15" ht="35.1" customHeight="1" thickTop="1" thickBot="1">
      <c r="B54" s="76" t="str">
        <f t="shared" si="0"/>
        <v/>
      </c>
      <c r="C54" s="35"/>
      <c r="D54" s="16"/>
      <c r="E54" s="16"/>
      <c r="F54" s="33"/>
      <c r="G54" s="33"/>
      <c r="H54" s="43" t="str">
        <f>IFERROR(VLOOKUP(D54,PG!$D$7:$N$1006,11,FALSE),"")</f>
        <v/>
      </c>
      <c r="I54" s="42">
        <f>IFERROR(VLOOKUP(D54,PG!$D$7:$O$1006,12,FALSE)*G54,0)</f>
        <v>0</v>
      </c>
      <c r="N54" s="2" t="str">
        <f>IF(PG!D54="","",PG!D54)</f>
        <v/>
      </c>
      <c r="O54" s="2" t="str">
        <f>IF(PI_Pro!C54="","",PI_Pro!C54)</f>
        <v/>
      </c>
    </row>
    <row r="55" spans="2:15" ht="35.1" customHeight="1" thickTop="1" thickBot="1">
      <c r="B55" s="76" t="str">
        <f t="shared" si="0"/>
        <v/>
      </c>
      <c r="C55" s="35"/>
      <c r="D55" s="16"/>
      <c r="E55" s="16"/>
      <c r="F55" s="33"/>
      <c r="G55" s="33"/>
      <c r="H55" s="43" t="str">
        <f>IFERROR(VLOOKUP(D55,PG!$D$7:$N$1006,11,FALSE),"")</f>
        <v/>
      </c>
      <c r="I55" s="42">
        <f>IFERROR(VLOOKUP(D55,PG!$D$7:$O$1006,12,FALSE)*G55,0)</f>
        <v>0</v>
      </c>
      <c r="N55" s="2" t="str">
        <f>IF(PG!D55="","",PG!D55)</f>
        <v/>
      </c>
      <c r="O55" s="2" t="str">
        <f>IF(PI_Pro!C55="","",PI_Pro!C55)</f>
        <v/>
      </c>
    </row>
    <row r="56" spans="2:15" ht="35.1" customHeight="1" thickTop="1" thickBot="1">
      <c r="B56" s="76" t="str">
        <f t="shared" si="0"/>
        <v/>
      </c>
      <c r="C56" s="35"/>
      <c r="D56" s="16"/>
      <c r="E56" s="16"/>
      <c r="F56" s="33"/>
      <c r="G56" s="33"/>
      <c r="H56" s="43" t="str">
        <f>IFERROR(VLOOKUP(D56,PG!$D$7:$N$1006,11,FALSE),"")</f>
        <v/>
      </c>
      <c r="I56" s="42">
        <f>IFERROR(VLOOKUP(D56,PG!$D$7:$O$1006,12,FALSE)*G56,0)</f>
        <v>0</v>
      </c>
      <c r="N56" s="2" t="str">
        <f>IF(PG!D56="","",PG!D56)</f>
        <v/>
      </c>
      <c r="O56" s="2" t="str">
        <f>IF(PI_Pro!C56="","",PI_Pro!C56)</f>
        <v/>
      </c>
    </row>
    <row r="57" spans="2:15" ht="35.1" customHeight="1" thickTop="1" thickBot="1">
      <c r="B57" s="76" t="str">
        <f t="shared" si="0"/>
        <v/>
      </c>
      <c r="C57" s="35"/>
      <c r="D57" s="16"/>
      <c r="E57" s="16"/>
      <c r="F57" s="33"/>
      <c r="G57" s="33"/>
      <c r="H57" s="43" t="str">
        <f>IFERROR(VLOOKUP(D57,PG!$D$7:$N$1006,11,FALSE),"")</f>
        <v/>
      </c>
      <c r="I57" s="42">
        <f>IFERROR(VLOOKUP(D57,PG!$D$7:$O$1006,12,FALSE)*G57,0)</f>
        <v>0</v>
      </c>
      <c r="N57" s="2" t="str">
        <f>IF(PG!D57="","",PG!D57)</f>
        <v/>
      </c>
      <c r="O57" s="2" t="str">
        <f>IF(PI_Pro!C57="","",PI_Pro!C57)</f>
        <v/>
      </c>
    </row>
    <row r="58" spans="2:15" ht="35.1" customHeight="1" thickTop="1" thickBot="1">
      <c r="B58" s="76" t="str">
        <f t="shared" si="0"/>
        <v/>
      </c>
      <c r="C58" s="35"/>
      <c r="D58" s="16"/>
      <c r="E58" s="16"/>
      <c r="F58" s="33"/>
      <c r="G58" s="33"/>
      <c r="H58" s="43" t="str">
        <f>IFERROR(VLOOKUP(D58,PG!$D$7:$N$1006,11,FALSE),"")</f>
        <v/>
      </c>
      <c r="I58" s="42">
        <f>IFERROR(VLOOKUP(D58,PG!$D$7:$O$1006,12,FALSE)*G58,0)</f>
        <v>0</v>
      </c>
      <c r="N58" s="2" t="str">
        <f>IF(PG!D58="","",PG!D58)</f>
        <v/>
      </c>
      <c r="O58" s="2" t="str">
        <f>IF(PI_Pro!C58="","",PI_Pro!C58)</f>
        <v/>
      </c>
    </row>
    <row r="59" spans="2:15" ht="35.1" customHeight="1" thickTop="1" thickBot="1">
      <c r="B59" s="76" t="str">
        <f t="shared" si="0"/>
        <v/>
      </c>
      <c r="C59" s="35"/>
      <c r="D59" s="16"/>
      <c r="E59" s="16"/>
      <c r="F59" s="33"/>
      <c r="G59" s="33"/>
      <c r="H59" s="43" t="str">
        <f>IFERROR(VLOOKUP(D59,PG!$D$7:$N$1006,11,FALSE),"")</f>
        <v/>
      </c>
      <c r="I59" s="42">
        <f>IFERROR(VLOOKUP(D59,PG!$D$7:$O$1006,12,FALSE)*G59,0)</f>
        <v>0</v>
      </c>
      <c r="N59" s="2" t="str">
        <f>IF(PG!D59="","",PG!D59)</f>
        <v/>
      </c>
      <c r="O59" s="2" t="str">
        <f>IF(PI_Pro!C59="","",PI_Pro!C59)</f>
        <v/>
      </c>
    </row>
    <row r="60" spans="2:15" ht="35.1" customHeight="1" thickTop="1" thickBot="1">
      <c r="B60" s="76" t="str">
        <f t="shared" si="0"/>
        <v/>
      </c>
      <c r="C60" s="35"/>
      <c r="D60" s="16"/>
      <c r="E60" s="16"/>
      <c r="F60" s="33"/>
      <c r="G60" s="33"/>
      <c r="H60" s="43" t="str">
        <f>IFERROR(VLOOKUP(D60,PG!$D$7:$N$1006,11,FALSE),"")</f>
        <v/>
      </c>
      <c r="I60" s="42">
        <f>IFERROR(VLOOKUP(D60,PG!$D$7:$O$1006,12,FALSE)*G60,0)</f>
        <v>0</v>
      </c>
      <c r="N60" s="2" t="str">
        <f>IF(PG!D60="","",PG!D60)</f>
        <v/>
      </c>
      <c r="O60" s="2" t="str">
        <f>IF(PI_Pro!C60="","",PI_Pro!C60)</f>
        <v/>
      </c>
    </row>
    <row r="61" spans="2:15" ht="35.1" customHeight="1" thickTop="1" thickBot="1">
      <c r="B61" s="76" t="str">
        <f t="shared" si="0"/>
        <v/>
      </c>
      <c r="C61" s="35"/>
      <c r="D61" s="16"/>
      <c r="E61" s="16"/>
      <c r="F61" s="33"/>
      <c r="G61" s="33"/>
      <c r="H61" s="43" t="str">
        <f>IFERROR(VLOOKUP(D61,PG!$D$7:$N$1006,11,FALSE),"")</f>
        <v/>
      </c>
      <c r="I61" s="42">
        <f>IFERROR(VLOOKUP(D61,PG!$D$7:$O$1006,12,FALSE)*G61,0)</f>
        <v>0</v>
      </c>
      <c r="N61" s="2" t="str">
        <f>IF(PG!D61="","",PG!D61)</f>
        <v/>
      </c>
      <c r="O61" s="2" t="str">
        <f>IF(PI_Pro!C61="","",PI_Pro!C61)</f>
        <v/>
      </c>
    </row>
    <row r="62" spans="2:15" ht="35.1" customHeight="1" thickTop="1" thickBot="1">
      <c r="B62" s="76" t="str">
        <f t="shared" si="0"/>
        <v/>
      </c>
      <c r="C62" s="35"/>
      <c r="D62" s="16"/>
      <c r="E62" s="16"/>
      <c r="F62" s="33"/>
      <c r="G62" s="33"/>
      <c r="H62" s="43" t="str">
        <f>IFERROR(VLOOKUP(D62,PG!$D$7:$N$1006,11,FALSE),"")</f>
        <v/>
      </c>
      <c r="I62" s="42">
        <f>IFERROR(VLOOKUP(D62,PG!$D$7:$O$1006,12,FALSE)*G62,0)</f>
        <v>0</v>
      </c>
      <c r="N62" s="2" t="str">
        <f>IF(PG!D62="","",PG!D62)</f>
        <v/>
      </c>
      <c r="O62" s="2" t="str">
        <f>IF(PI_Pro!C62="","",PI_Pro!C62)</f>
        <v/>
      </c>
    </row>
    <row r="63" spans="2:15" ht="35.1" customHeight="1" thickTop="1" thickBot="1">
      <c r="B63" s="76" t="str">
        <f t="shared" si="0"/>
        <v/>
      </c>
      <c r="C63" s="35"/>
      <c r="D63" s="16"/>
      <c r="E63" s="16"/>
      <c r="F63" s="33"/>
      <c r="G63" s="33"/>
      <c r="H63" s="43" t="str">
        <f>IFERROR(VLOOKUP(D63,PG!$D$7:$N$1006,11,FALSE),"")</f>
        <v/>
      </c>
      <c r="I63" s="42">
        <f>IFERROR(VLOOKUP(D63,PG!$D$7:$O$1006,12,FALSE)*G63,0)</f>
        <v>0</v>
      </c>
      <c r="N63" s="2" t="str">
        <f>IF(PG!D63="","",PG!D63)</f>
        <v/>
      </c>
      <c r="O63" s="2" t="str">
        <f>IF(PI_Pro!C63="","",PI_Pro!C63)</f>
        <v/>
      </c>
    </row>
    <row r="64" spans="2:15" ht="35.1" customHeight="1" thickTop="1" thickBot="1">
      <c r="B64" s="76" t="str">
        <f t="shared" si="0"/>
        <v/>
      </c>
      <c r="C64" s="35"/>
      <c r="D64" s="16"/>
      <c r="E64" s="16"/>
      <c r="F64" s="33"/>
      <c r="G64" s="33"/>
      <c r="H64" s="43" t="str">
        <f>IFERROR(VLOOKUP(D64,PG!$D$7:$N$1006,11,FALSE),"")</f>
        <v/>
      </c>
      <c r="I64" s="42">
        <f>IFERROR(VLOOKUP(D64,PG!$D$7:$O$1006,12,FALSE)*G64,0)</f>
        <v>0</v>
      </c>
      <c r="N64" s="2" t="str">
        <f>IF(PG!D64="","",PG!D64)</f>
        <v/>
      </c>
      <c r="O64" s="2" t="str">
        <f>IF(PI_Pro!C64="","",PI_Pro!C64)</f>
        <v/>
      </c>
    </row>
    <row r="65" spans="2:15" ht="35.1" customHeight="1" thickTop="1" thickBot="1">
      <c r="B65" s="76" t="str">
        <f t="shared" si="0"/>
        <v/>
      </c>
      <c r="C65" s="35"/>
      <c r="D65" s="16"/>
      <c r="E65" s="16"/>
      <c r="F65" s="33"/>
      <c r="G65" s="33"/>
      <c r="H65" s="43" t="str">
        <f>IFERROR(VLOOKUP(D65,PG!$D$7:$N$1006,11,FALSE),"")</f>
        <v/>
      </c>
      <c r="I65" s="42">
        <f>IFERROR(VLOOKUP(D65,PG!$D$7:$O$1006,12,FALSE)*G65,0)</f>
        <v>0</v>
      </c>
      <c r="N65" s="2" t="str">
        <f>IF(PG!D65="","",PG!D65)</f>
        <v/>
      </c>
      <c r="O65" s="2" t="str">
        <f>IF(PI_Pro!C65="","",PI_Pro!C65)</f>
        <v/>
      </c>
    </row>
    <row r="66" spans="2:15" ht="35.1" customHeight="1" thickTop="1" thickBot="1">
      <c r="B66" s="76" t="str">
        <f t="shared" si="0"/>
        <v/>
      </c>
      <c r="C66" s="35"/>
      <c r="D66" s="16"/>
      <c r="E66" s="16"/>
      <c r="F66" s="33"/>
      <c r="G66" s="33"/>
      <c r="H66" s="43" t="str">
        <f>IFERROR(VLOOKUP(D66,PG!$D$7:$N$1006,11,FALSE),"")</f>
        <v/>
      </c>
      <c r="I66" s="42">
        <f>IFERROR(VLOOKUP(D66,PG!$D$7:$O$1006,12,FALSE)*G66,0)</f>
        <v>0</v>
      </c>
      <c r="N66" s="2" t="str">
        <f>IF(PG!D66="","",PG!D66)</f>
        <v/>
      </c>
      <c r="O66" s="2" t="str">
        <f>IF(PI_Pro!C66="","",PI_Pro!C66)</f>
        <v/>
      </c>
    </row>
    <row r="67" spans="2:15" ht="35.1" customHeight="1" thickTop="1" thickBot="1">
      <c r="B67" s="76" t="str">
        <f t="shared" si="0"/>
        <v/>
      </c>
      <c r="C67" s="35"/>
      <c r="D67" s="16"/>
      <c r="E67" s="16"/>
      <c r="F67" s="33"/>
      <c r="G67" s="33"/>
      <c r="H67" s="43" t="str">
        <f>IFERROR(VLOOKUP(D67,PG!$D$7:$N$1006,11,FALSE),"")</f>
        <v/>
      </c>
      <c r="I67" s="42">
        <f>IFERROR(VLOOKUP(D67,PG!$D$7:$O$1006,12,FALSE)*G67,0)</f>
        <v>0</v>
      </c>
      <c r="N67" s="2" t="str">
        <f>IF(PG!D67="","",PG!D67)</f>
        <v/>
      </c>
      <c r="O67" s="2" t="str">
        <f>IF(PI_Pro!C67="","",PI_Pro!C67)</f>
        <v/>
      </c>
    </row>
    <row r="68" spans="2:15" ht="35.1" customHeight="1" thickTop="1" thickBot="1">
      <c r="B68" s="76" t="str">
        <f t="shared" si="0"/>
        <v/>
      </c>
      <c r="C68" s="35"/>
      <c r="D68" s="16"/>
      <c r="E68" s="16"/>
      <c r="F68" s="33"/>
      <c r="G68" s="33"/>
      <c r="H68" s="43" t="str">
        <f>IFERROR(VLOOKUP(D68,PG!$D$7:$N$1006,11,FALSE),"")</f>
        <v/>
      </c>
      <c r="I68" s="42">
        <f>IFERROR(VLOOKUP(D68,PG!$D$7:$O$1006,12,FALSE)*G68,0)</f>
        <v>0</v>
      </c>
      <c r="N68" s="2" t="str">
        <f>IF(PG!D68="","",PG!D68)</f>
        <v/>
      </c>
      <c r="O68" s="2" t="str">
        <f>IF(PI_Pro!C68="","",PI_Pro!C68)</f>
        <v/>
      </c>
    </row>
    <row r="69" spans="2:15" ht="35.1" customHeight="1" thickTop="1" thickBot="1">
      <c r="B69" s="76" t="str">
        <f t="shared" si="0"/>
        <v/>
      </c>
      <c r="C69" s="35"/>
      <c r="D69" s="16"/>
      <c r="E69" s="16"/>
      <c r="F69" s="33"/>
      <c r="G69" s="33"/>
      <c r="H69" s="43" t="str">
        <f>IFERROR(VLOOKUP(D69,PG!$D$7:$N$1006,11,FALSE),"")</f>
        <v/>
      </c>
      <c r="I69" s="42">
        <f>IFERROR(VLOOKUP(D69,PG!$D$7:$O$1006,12,FALSE)*G69,0)</f>
        <v>0</v>
      </c>
      <c r="N69" s="2" t="str">
        <f>IF(PG!D69="","",PG!D69)</f>
        <v/>
      </c>
      <c r="O69" s="2" t="str">
        <f>IF(PI_Pro!C69="","",PI_Pro!C69)</f>
        <v/>
      </c>
    </row>
    <row r="70" spans="2:15" ht="35.1" customHeight="1" thickTop="1" thickBot="1">
      <c r="B70" s="76" t="str">
        <f t="shared" si="0"/>
        <v/>
      </c>
      <c r="C70" s="35"/>
      <c r="D70" s="16"/>
      <c r="E70" s="16"/>
      <c r="F70" s="33"/>
      <c r="G70" s="33"/>
      <c r="H70" s="43" t="str">
        <f>IFERROR(VLOOKUP(D70,PG!$D$7:$N$1006,11,FALSE),"")</f>
        <v/>
      </c>
      <c r="I70" s="42">
        <f>IFERROR(VLOOKUP(D70,PG!$D$7:$O$1006,12,FALSE)*G70,0)</f>
        <v>0</v>
      </c>
      <c r="N70" s="2" t="str">
        <f>IF(PG!D70="","",PG!D70)</f>
        <v/>
      </c>
      <c r="O70" s="2" t="str">
        <f>IF(PI_Pro!C70="","",PI_Pro!C70)</f>
        <v/>
      </c>
    </row>
    <row r="71" spans="2:15" ht="35.1" customHeight="1" thickTop="1" thickBot="1">
      <c r="B71" s="76" t="str">
        <f t="shared" si="0"/>
        <v/>
      </c>
      <c r="C71" s="35"/>
      <c r="D71" s="16"/>
      <c r="E71" s="16"/>
      <c r="F71" s="33"/>
      <c r="G71" s="33"/>
      <c r="H71" s="43" t="str">
        <f>IFERROR(VLOOKUP(D71,PG!$D$7:$N$1006,11,FALSE),"")</f>
        <v/>
      </c>
      <c r="I71" s="42">
        <f>IFERROR(VLOOKUP(D71,PG!$D$7:$O$1006,12,FALSE)*G71,0)</f>
        <v>0</v>
      </c>
      <c r="N71" s="2" t="str">
        <f>IF(PG!D71="","",PG!D71)</f>
        <v/>
      </c>
      <c r="O71" s="2" t="str">
        <f>IF(PI_Pro!C71="","",PI_Pro!C71)</f>
        <v/>
      </c>
    </row>
    <row r="72" spans="2:15" ht="35.1" customHeight="1" thickTop="1" thickBot="1">
      <c r="B72" s="76" t="str">
        <f t="shared" ref="B72:B135" si="1">IF(C72="","",MONTH(C72))</f>
        <v/>
      </c>
      <c r="C72" s="35"/>
      <c r="D72" s="16"/>
      <c r="E72" s="16"/>
      <c r="F72" s="33"/>
      <c r="G72" s="33"/>
      <c r="H72" s="43" t="str">
        <f>IFERROR(VLOOKUP(D72,PG!$D$7:$N$1006,11,FALSE),"")</f>
        <v/>
      </c>
      <c r="I72" s="42">
        <f>IFERROR(VLOOKUP(D72,PG!$D$7:$O$1006,12,FALSE)*G72,0)</f>
        <v>0</v>
      </c>
      <c r="N72" s="2" t="str">
        <f>IF(PG!D72="","",PG!D72)</f>
        <v/>
      </c>
      <c r="O72" s="2" t="str">
        <f>IF(PI_Pro!C72="","",PI_Pro!C72)</f>
        <v/>
      </c>
    </row>
    <row r="73" spans="2:15" ht="35.1" customHeight="1" thickTop="1" thickBot="1">
      <c r="B73" s="76" t="str">
        <f t="shared" si="1"/>
        <v/>
      </c>
      <c r="C73" s="35"/>
      <c r="D73" s="16"/>
      <c r="E73" s="16"/>
      <c r="F73" s="33"/>
      <c r="G73" s="33"/>
      <c r="H73" s="43" t="str">
        <f>IFERROR(VLOOKUP(D73,PG!$D$7:$N$1006,11,FALSE),"")</f>
        <v/>
      </c>
      <c r="I73" s="42">
        <f>IFERROR(VLOOKUP(D73,PG!$D$7:$O$1006,12,FALSE)*G73,0)</f>
        <v>0</v>
      </c>
      <c r="N73" s="2" t="str">
        <f>IF(PG!D73="","",PG!D73)</f>
        <v/>
      </c>
      <c r="O73" s="2" t="str">
        <f>IF(PI_Pro!C73="","",PI_Pro!C73)</f>
        <v/>
      </c>
    </row>
    <row r="74" spans="2:15" ht="35.1" customHeight="1" thickTop="1" thickBot="1">
      <c r="B74" s="76" t="str">
        <f t="shared" si="1"/>
        <v/>
      </c>
      <c r="C74" s="35"/>
      <c r="D74" s="16"/>
      <c r="E74" s="16"/>
      <c r="F74" s="33"/>
      <c r="G74" s="33"/>
      <c r="H74" s="43" t="str">
        <f>IFERROR(VLOOKUP(D74,PG!$D$7:$N$1006,11,FALSE),"")</f>
        <v/>
      </c>
      <c r="I74" s="42">
        <f>IFERROR(VLOOKUP(D74,PG!$D$7:$O$1006,12,FALSE)*G74,0)</f>
        <v>0</v>
      </c>
      <c r="N74" s="2" t="str">
        <f>IF(PG!D74="","",PG!D74)</f>
        <v/>
      </c>
      <c r="O74" s="2" t="str">
        <f>IF(PI_Pro!C74="","",PI_Pro!C74)</f>
        <v/>
      </c>
    </row>
    <row r="75" spans="2:15" ht="35.1" customHeight="1" thickTop="1" thickBot="1">
      <c r="B75" s="76" t="str">
        <f t="shared" si="1"/>
        <v/>
      </c>
      <c r="C75" s="35"/>
      <c r="D75" s="16"/>
      <c r="E75" s="16"/>
      <c r="F75" s="33"/>
      <c r="G75" s="33"/>
      <c r="H75" s="43" t="str">
        <f>IFERROR(VLOOKUP(D75,PG!$D$7:$N$1006,11,FALSE),"")</f>
        <v/>
      </c>
      <c r="I75" s="42">
        <f>IFERROR(VLOOKUP(D75,PG!$D$7:$O$1006,12,FALSE)*G75,0)</f>
        <v>0</v>
      </c>
      <c r="N75" s="2" t="str">
        <f>IF(PG!D75="","",PG!D75)</f>
        <v/>
      </c>
      <c r="O75" s="2" t="str">
        <f>IF(PI_Pro!C75="","",PI_Pro!C75)</f>
        <v/>
      </c>
    </row>
    <row r="76" spans="2:15" ht="35.1" customHeight="1" thickTop="1" thickBot="1">
      <c r="B76" s="76" t="str">
        <f t="shared" si="1"/>
        <v/>
      </c>
      <c r="C76" s="35"/>
      <c r="D76" s="16"/>
      <c r="E76" s="16"/>
      <c r="F76" s="33"/>
      <c r="G76" s="33"/>
      <c r="H76" s="43" t="str">
        <f>IFERROR(VLOOKUP(D76,PG!$D$7:$N$1006,11,FALSE),"")</f>
        <v/>
      </c>
      <c r="I76" s="42">
        <f>IFERROR(VLOOKUP(D76,PG!$D$7:$O$1006,12,FALSE)*G76,0)</f>
        <v>0</v>
      </c>
      <c r="N76" s="2" t="str">
        <f>IF(PG!D76="","",PG!D76)</f>
        <v/>
      </c>
      <c r="O76" s="2" t="str">
        <f>IF(PI_Pro!C76="","",PI_Pro!C76)</f>
        <v/>
      </c>
    </row>
    <row r="77" spans="2:15" ht="35.1" customHeight="1" thickTop="1" thickBot="1">
      <c r="B77" s="76" t="str">
        <f t="shared" si="1"/>
        <v/>
      </c>
      <c r="C77" s="35"/>
      <c r="D77" s="16"/>
      <c r="E77" s="16"/>
      <c r="F77" s="33"/>
      <c r="G77" s="33"/>
      <c r="H77" s="43" t="str">
        <f>IFERROR(VLOOKUP(D77,PG!$D$7:$N$1006,11,FALSE),"")</f>
        <v/>
      </c>
      <c r="I77" s="42">
        <f>IFERROR(VLOOKUP(D77,PG!$D$7:$O$1006,12,FALSE)*G77,0)</f>
        <v>0</v>
      </c>
      <c r="N77" s="2" t="str">
        <f>IF(PG!D77="","",PG!D77)</f>
        <v/>
      </c>
      <c r="O77" s="2" t="str">
        <f>IF(PI_Pro!C77="","",PI_Pro!C77)</f>
        <v/>
      </c>
    </row>
    <row r="78" spans="2:15" ht="35.1" customHeight="1" thickTop="1" thickBot="1">
      <c r="B78" s="76" t="str">
        <f t="shared" si="1"/>
        <v/>
      </c>
      <c r="C78" s="35"/>
      <c r="D78" s="16"/>
      <c r="E78" s="16"/>
      <c r="F78" s="33"/>
      <c r="G78" s="33"/>
      <c r="H78" s="43" t="str">
        <f>IFERROR(VLOOKUP(D78,PG!$D$7:$N$1006,11,FALSE),"")</f>
        <v/>
      </c>
      <c r="I78" s="42">
        <f>IFERROR(VLOOKUP(D78,PG!$D$7:$O$1006,12,FALSE)*G78,0)</f>
        <v>0</v>
      </c>
      <c r="N78" s="2" t="str">
        <f>IF(PG!D78="","",PG!D78)</f>
        <v/>
      </c>
      <c r="O78" s="2" t="str">
        <f>IF(PI_Pro!C78="","",PI_Pro!C78)</f>
        <v/>
      </c>
    </row>
    <row r="79" spans="2:15" ht="35.1" customHeight="1" thickTop="1" thickBot="1">
      <c r="B79" s="76" t="str">
        <f t="shared" si="1"/>
        <v/>
      </c>
      <c r="C79" s="35"/>
      <c r="D79" s="16"/>
      <c r="E79" s="16"/>
      <c r="F79" s="33"/>
      <c r="G79" s="33"/>
      <c r="H79" s="43" t="str">
        <f>IFERROR(VLOOKUP(D79,PG!$D$7:$N$1006,11,FALSE),"")</f>
        <v/>
      </c>
      <c r="I79" s="42">
        <f>IFERROR(VLOOKUP(D79,PG!$D$7:$O$1006,12,FALSE)*G79,0)</f>
        <v>0</v>
      </c>
      <c r="N79" s="2" t="str">
        <f>IF(PG!D79="","",PG!D79)</f>
        <v/>
      </c>
      <c r="O79" s="2" t="str">
        <f>IF(PI_Pro!C79="","",PI_Pro!C79)</f>
        <v/>
      </c>
    </row>
    <row r="80" spans="2:15" ht="35.1" customHeight="1" thickTop="1" thickBot="1">
      <c r="B80" s="76" t="str">
        <f t="shared" si="1"/>
        <v/>
      </c>
      <c r="C80" s="35"/>
      <c r="D80" s="16"/>
      <c r="E80" s="16"/>
      <c r="F80" s="33"/>
      <c r="G80" s="33"/>
      <c r="H80" s="43" t="str">
        <f>IFERROR(VLOOKUP(D80,PG!$D$7:$N$1006,11,FALSE),"")</f>
        <v/>
      </c>
      <c r="I80" s="42">
        <f>IFERROR(VLOOKUP(D80,PG!$D$7:$O$1006,12,FALSE)*G80,0)</f>
        <v>0</v>
      </c>
      <c r="N80" s="2" t="str">
        <f>IF(PG!D80="","",PG!D80)</f>
        <v/>
      </c>
      <c r="O80" s="2" t="str">
        <f>IF(PI_Pro!C80="","",PI_Pro!C80)</f>
        <v/>
      </c>
    </row>
    <row r="81" spans="2:15" ht="35.1" customHeight="1" thickTop="1" thickBot="1">
      <c r="B81" s="76" t="str">
        <f t="shared" si="1"/>
        <v/>
      </c>
      <c r="C81" s="35"/>
      <c r="D81" s="16"/>
      <c r="E81" s="16"/>
      <c r="F81" s="33"/>
      <c r="G81" s="33"/>
      <c r="H81" s="43" t="str">
        <f>IFERROR(VLOOKUP(D81,PG!$D$7:$N$1006,11,FALSE),"")</f>
        <v/>
      </c>
      <c r="I81" s="42">
        <f>IFERROR(VLOOKUP(D81,PG!$D$7:$O$1006,12,FALSE)*G81,0)</f>
        <v>0</v>
      </c>
      <c r="N81" s="2" t="str">
        <f>IF(PG!D81="","",PG!D81)</f>
        <v/>
      </c>
      <c r="O81" s="2" t="str">
        <f>IF(PI_Pro!C81="","",PI_Pro!C81)</f>
        <v/>
      </c>
    </row>
    <row r="82" spans="2:15" ht="35.1" customHeight="1" thickTop="1" thickBot="1">
      <c r="B82" s="76" t="str">
        <f t="shared" si="1"/>
        <v/>
      </c>
      <c r="C82" s="35"/>
      <c r="D82" s="16"/>
      <c r="E82" s="16"/>
      <c r="F82" s="33"/>
      <c r="G82" s="33"/>
      <c r="H82" s="43" t="str">
        <f>IFERROR(VLOOKUP(D82,PG!$D$7:$N$1006,11,FALSE),"")</f>
        <v/>
      </c>
      <c r="I82" s="42">
        <f>IFERROR(VLOOKUP(D82,PG!$D$7:$O$1006,12,FALSE)*G82,0)</f>
        <v>0</v>
      </c>
      <c r="N82" s="2" t="str">
        <f>IF(PG!D82="","",PG!D82)</f>
        <v/>
      </c>
      <c r="O82" s="2" t="str">
        <f>IF(PI_Pro!C82="","",PI_Pro!C82)</f>
        <v/>
      </c>
    </row>
    <row r="83" spans="2:15" ht="35.1" customHeight="1" thickTop="1" thickBot="1">
      <c r="B83" s="76" t="str">
        <f t="shared" si="1"/>
        <v/>
      </c>
      <c r="C83" s="35"/>
      <c r="D83" s="16"/>
      <c r="E83" s="16"/>
      <c r="F83" s="33"/>
      <c r="G83" s="33"/>
      <c r="H83" s="43" t="str">
        <f>IFERROR(VLOOKUP(D83,PG!$D$7:$N$1006,11,FALSE),"")</f>
        <v/>
      </c>
      <c r="I83" s="42">
        <f>IFERROR(VLOOKUP(D83,PG!$D$7:$O$1006,12,FALSE)*G83,0)</f>
        <v>0</v>
      </c>
      <c r="N83" s="2" t="str">
        <f>IF(PG!D83="","",PG!D83)</f>
        <v/>
      </c>
      <c r="O83" s="2" t="str">
        <f>IF(PI_Pro!C83="","",PI_Pro!C83)</f>
        <v/>
      </c>
    </row>
    <row r="84" spans="2:15" ht="35.1" customHeight="1" thickTop="1" thickBot="1">
      <c r="B84" s="76" t="str">
        <f t="shared" si="1"/>
        <v/>
      </c>
      <c r="C84" s="35"/>
      <c r="D84" s="16"/>
      <c r="E84" s="16"/>
      <c r="F84" s="33"/>
      <c r="G84" s="33"/>
      <c r="H84" s="43" t="str">
        <f>IFERROR(VLOOKUP(D84,PG!$D$7:$N$1006,11,FALSE),"")</f>
        <v/>
      </c>
      <c r="I84" s="42">
        <f>IFERROR(VLOOKUP(D84,PG!$D$7:$O$1006,12,FALSE)*G84,0)</f>
        <v>0</v>
      </c>
      <c r="N84" s="2" t="str">
        <f>IF(PG!D84="","",PG!D84)</f>
        <v/>
      </c>
      <c r="O84" s="2" t="str">
        <f>IF(PI_Pro!C84="","",PI_Pro!C84)</f>
        <v/>
      </c>
    </row>
    <row r="85" spans="2:15" ht="35.1" customHeight="1" thickTop="1" thickBot="1">
      <c r="B85" s="76" t="str">
        <f t="shared" si="1"/>
        <v/>
      </c>
      <c r="C85" s="35"/>
      <c r="D85" s="16"/>
      <c r="E85" s="16"/>
      <c r="F85" s="33"/>
      <c r="G85" s="33"/>
      <c r="H85" s="43" t="str">
        <f>IFERROR(VLOOKUP(D85,PG!$D$7:$N$1006,11,FALSE),"")</f>
        <v/>
      </c>
      <c r="I85" s="42">
        <f>IFERROR(VLOOKUP(D85,PG!$D$7:$O$1006,12,FALSE)*G85,0)</f>
        <v>0</v>
      </c>
      <c r="N85" s="2" t="str">
        <f>IF(PG!D85="","",PG!D85)</f>
        <v/>
      </c>
      <c r="O85" s="2" t="str">
        <f>IF(PI_Pro!C85="","",PI_Pro!C85)</f>
        <v/>
      </c>
    </row>
    <row r="86" spans="2:15" ht="35.1" customHeight="1" thickTop="1" thickBot="1">
      <c r="B86" s="76" t="str">
        <f t="shared" si="1"/>
        <v/>
      </c>
      <c r="C86" s="35"/>
      <c r="D86" s="16"/>
      <c r="E86" s="16"/>
      <c r="F86" s="33"/>
      <c r="G86" s="33"/>
      <c r="H86" s="43" t="str">
        <f>IFERROR(VLOOKUP(D86,PG!$D$7:$N$1006,11,FALSE),"")</f>
        <v/>
      </c>
      <c r="I86" s="42">
        <f>IFERROR(VLOOKUP(D86,PG!$D$7:$O$1006,12,FALSE)*G86,0)</f>
        <v>0</v>
      </c>
      <c r="N86" s="2" t="str">
        <f>IF(PG!D86="","",PG!D86)</f>
        <v/>
      </c>
      <c r="O86" s="2" t="str">
        <f>IF(PI_Pro!C86="","",PI_Pro!C86)</f>
        <v/>
      </c>
    </row>
    <row r="87" spans="2:15" ht="35.1" customHeight="1" thickTop="1" thickBot="1">
      <c r="B87" s="76" t="str">
        <f t="shared" si="1"/>
        <v/>
      </c>
      <c r="C87" s="35"/>
      <c r="D87" s="16"/>
      <c r="E87" s="16"/>
      <c r="F87" s="33"/>
      <c r="G87" s="33"/>
      <c r="H87" s="43" t="str">
        <f>IFERROR(VLOOKUP(D87,PG!$D$7:$N$1006,11,FALSE),"")</f>
        <v/>
      </c>
      <c r="I87" s="42">
        <f>IFERROR(VLOOKUP(D87,PG!$D$7:$O$1006,12,FALSE)*G87,0)</f>
        <v>0</v>
      </c>
      <c r="N87" s="2" t="str">
        <f>IF(PG!D87="","",PG!D87)</f>
        <v/>
      </c>
      <c r="O87" s="2" t="str">
        <f>IF(PI_Pro!C87="","",PI_Pro!C87)</f>
        <v/>
      </c>
    </row>
    <row r="88" spans="2:15" ht="35.1" customHeight="1" thickTop="1" thickBot="1">
      <c r="B88" s="76" t="str">
        <f t="shared" si="1"/>
        <v/>
      </c>
      <c r="C88" s="35"/>
      <c r="D88" s="16"/>
      <c r="E88" s="16"/>
      <c r="F88" s="33"/>
      <c r="G88" s="33"/>
      <c r="H88" s="43" t="str">
        <f>IFERROR(VLOOKUP(D88,PG!$D$7:$N$1006,11,FALSE),"")</f>
        <v/>
      </c>
      <c r="I88" s="42">
        <f>IFERROR(VLOOKUP(D88,PG!$D$7:$O$1006,12,FALSE)*G88,0)</f>
        <v>0</v>
      </c>
      <c r="N88" s="2" t="str">
        <f>IF(PG!D88="","",PG!D88)</f>
        <v/>
      </c>
      <c r="O88" s="2" t="str">
        <f>IF(PI_Pro!C88="","",PI_Pro!C88)</f>
        <v/>
      </c>
    </row>
    <row r="89" spans="2:15" ht="35.1" customHeight="1" thickTop="1" thickBot="1">
      <c r="B89" s="76" t="str">
        <f t="shared" si="1"/>
        <v/>
      </c>
      <c r="C89" s="35"/>
      <c r="D89" s="16"/>
      <c r="E89" s="16"/>
      <c r="F89" s="33"/>
      <c r="G89" s="33"/>
      <c r="H89" s="43" t="str">
        <f>IFERROR(VLOOKUP(D89,PG!$D$7:$N$1006,11,FALSE),"")</f>
        <v/>
      </c>
      <c r="I89" s="42">
        <f>IFERROR(VLOOKUP(D89,PG!$D$7:$O$1006,12,FALSE)*G89,0)</f>
        <v>0</v>
      </c>
      <c r="N89" s="2" t="str">
        <f>IF(PG!D89="","",PG!D89)</f>
        <v/>
      </c>
      <c r="O89" s="2" t="str">
        <f>IF(PI_Pro!C89="","",PI_Pro!C89)</f>
        <v/>
      </c>
    </row>
    <row r="90" spans="2:15" ht="35.1" customHeight="1" thickTop="1" thickBot="1">
      <c r="B90" s="76" t="str">
        <f t="shared" si="1"/>
        <v/>
      </c>
      <c r="C90" s="35"/>
      <c r="D90" s="16"/>
      <c r="E90" s="16"/>
      <c r="F90" s="33"/>
      <c r="G90" s="33"/>
      <c r="H90" s="43" t="str">
        <f>IFERROR(VLOOKUP(D90,PG!$D$7:$N$1006,11,FALSE),"")</f>
        <v/>
      </c>
      <c r="I90" s="42">
        <f>IFERROR(VLOOKUP(D90,PG!$D$7:$O$1006,12,FALSE)*G90,0)</f>
        <v>0</v>
      </c>
      <c r="N90" s="2" t="str">
        <f>IF(PG!D90="","",PG!D90)</f>
        <v/>
      </c>
      <c r="O90" s="2" t="str">
        <f>IF(PI_Pro!C90="","",PI_Pro!C90)</f>
        <v/>
      </c>
    </row>
    <row r="91" spans="2:15" ht="35.1" customHeight="1" thickTop="1" thickBot="1">
      <c r="B91" s="76" t="str">
        <f t="shared" si="1"/>
        <v/>
      </c>
      <c r="C91" s="35"/>
      <c r="D91" s="16"/>
      <c r="E91" s="16"/>
      <c r="F91" s="33"/>
      <c r="G91" s="33"/>
      <c r="H91" s="43" t="str">
        <f>IFERROR(VLOOKUP(D91,PG!$D$7:$N$1006,11,FALSE),"")</f>
        <v/>
      </c>
      <c r="I91" s="42">
        <f>IFERROR(VLOOKUP(D91,PG!$D$7:$O$1006,12,FALSE)*G91,0)</f>
        <v>0</v>
      </c>
      <c r="N91" s="2" t="str">
        <f>IF(PG!D91="","",PG!D91)</f>
        <v/>
      </c>
      <c r="O91" s="2" t="str">
        <f>IF(PI_Pro!C91="","",PI_Pro!C91)</f>
        <v/>
      </c>
    </row>
    <row r="92" spans="2:15" ht="35.1" customHeight="1" thickTop="1" thickBot="1">
      <c r="B92" s="76" t="str">
        <f t="shared" si="1"/>
        <v/>
      </c>
      <c r="C92" s="35"/>
      <c r="D92" s="16"/>
      <c r="E92" s="16"/>
      <c r="F92" s="33"/>
      <c r="G92" s="33"/>
      <c r="H92" s="43" t="str">
        <f>IFERROR(VLOOKUP(D92,PG!$D$7:$N$1006,11,FALSE),"")</f>
        <v/>
      </c>
      <c r="I92" s="42">
        <f>IFERROR(VLOOKUP(D92,PG!$D$7:$O$1006,12,FALSE)*G92,0)</f>
        <v>0</v>
      </c>
      <c r="N92" s="2" t="str">
        <f>IF(PG!D92="","",PG!D92)</f>
        <v/>
      </c>
      <c r="O92" s="2" t="str">
        <f>IF(PI_Pro!C92="","",PI_Pro!C92)</f>
        <v/>
      </c>
    </row>
    <row r="93" spans="2:15" ht="35.1" customHeight="1" thickTop="1" thickBot="1">
      <c r="B93" s="76" t="str">
        <f t="shared" si="1"/>
        <v/>
      </c>
      <c r="C93" s="35"/>
      <c r="D93" s="16"/>
      <c r="E93" s="16"/>
      <c r="F93" s="33"/>
      <c r="G93" s="33"/>
      <c r="H93" s="43" t="str">
        <f>IFERROR(VLOOKUP(D93,PG!$D$7:$N$1006,11,FALSE),"")</f>
        <v/>
      </c>
      <c r="I93" s="42">
        <f>IFERROR(VLOOKUP(D93,PG!$D$7:$O$1006,12,FALSE)*G93,0)</f>
        <v>0</v>
      </c>
      <c r="N93" s="2" t="str">
        <f>IF(PG!D93="","",PG!D93)</f>
        <v/>
      </c>
      <c r="O93" s="2" t="str">
        <f>IF(PI_Pro!C93="","",PI_Pro!C93)</f>
        <v/>
      </c>
    </row>
    <row r="94" spans="2:15" ht="35.1" customHeight="1" thickTop="1" thickBot="1">
      <c r="B94" s="76" t="str">
        <f t="shared" si="1"/>
        <v/>
      </c>
      <c r="C94" s="35"/>
      <c r="D94" s="16"/>
      <c r="E94" s="16"/>
      <c r="F94" s="33"/>
      <c r="G94" s="33"/>
      <c r="H94" s="43" t="str">
        <f>IFERROR(VLOOKUP(D94,PG!$D$7:$N$1006,11,FALSE),"")</f>
        <v/>
      </c>
      <c r="I94" s="42">
        <f>IFERROR(VLOOKUP(D94,PG!$D$7:$O$1006,12,FALSE)*G94,0)</f>
        <v>0</v>
      </c>
      <c r="N94" s="2" t="str">
        <f>IF(PG!D94="","",PG!D94)</f>
        <v/>
      </c>
      <c r="O94" s="2" t="str">
        <f>IF(PI_Pro!C94="","",PI_Pro!C94)</f>
        <v/>
      </c>
    </row>
    <row r="95" spans="2:15" ht="35.1" customHeight="1" thickTop="1" thickBot="1">
      <c r="B95" s="76" t="str">
        <f t="shared" si="1"/>
        <v/>
      </c>
      <c r="C95" s="35"/>
      <c r="D95" s="16"/>
      <c r="E95" s="16"/>
      <c r="F95" s="33"/>
      <c r="G95" s="33"/>
      <c r="H95" s="43" t="str">
        <f>IFERROR(VLOOKUP(D95,PG!$D$7:$N$1006,11,FALSE),"")</f>
        <v/>
      </c>
      <c r="I95" s="42">
        <f>IFERROR(VLOOKUP(D95,PG!$D$7:$O$1006,12,FALSE)*G95,0)</f>
        <v>0</v>
      </c>
      <c r="N95" s="2" t="str">
        <f>IF(PG!D95="","",PG!D95)</f>
        <v/>
      </c>
      <c r="O95" s="2" t="str">
        <f>IF(PI_Pro!C95="","",PI_Pro!C95)</f>
        <v/>
      </c>
    </row>
    <row r="96" spans="2:15" ht="35.1" customHeight="1" thickTop="1" thickBot="1">
      <c r="B96" s="76" t="str">
        <f t="shared" si="1"/>
        <v/>
      </c>
      <c r="C96" s="35"/>
      <c r="D96" s="16"/>
      <c r="E96" s="16"/>
      <c r="F96" s="33"/>
      <c r="G96" s="33"/>
      <c r="H96" s="43" t="str">
        <f>IFERROR(VLOOKUP(D96,PG!$D$7:$N$1006,11,FALSE),"")</f>
        <v/>
      </c>
      <c r="I96" s="42">
        <f>IFERROR(VLOOKUP(D96,PG!$D$7:$O$1006,12,FALSE)*G96,0)</f>
        <v>0</v>
      </c>
      <c r="N96" s="2" t="str">
        <f>IF(PG!D96="","",PG!D96)</f>
        <v/>
      </c>
      <c r="O96" s="2" t="str">
        <f>IF(PI_Pro!C96="","",PI_Pro!C96)</f>
        <v/>
      </c>
    </row>
    <row r="97" spans="2:15" ht="35.1" customHeight="1" thickTop="1" thickBot="1">
      <c r="B97" s="76" t="str">
        <f t="shared" si="1"/>
        <v/>
      </c>
      <c r="C97" s="35"/>
      <c r="D97" s="16"/>
      <c r="E97" s="16"/>
      <c r="F97" s="33"/>
      <c r="G97" s="33"/>
      <c r="H97" s="43" t="str">
        <f>IFERROR(VLOOKUP(D97,PG!$D$7:$N$1006,11,FALSE),"")</f>
        <v/>
      </c>
      <c r="I97" s="42">
        <f>IFERROR(VLOOKUP(D97,PG!$D$7:$O$1006,12,FALSE)*G97,0)</f>
        <v>0</v>
      </c>
      <c r="N97" s="2" t="str">
        <f>IF(PG!D97="","",PG!D97)</f>
        <v/>
      </c>
      <c r="O97" s="2" t="str">
        <f>IF(PI_Pro!C97="","",PI_Pro!C97)</f>
        <v/>
      </c>
    </row>
    <row r="98" spans="2:15" ht="35.1" customHeight="1" thickTop="1" thickBot="1">
      <c r="B98" s="76" t="str">
        <f t="shared" si="1"/>
        <v/>
      </c>
      <c r="C98" s="35"/>
      <c r="D98" s="16"/>
      <c r="E98" s="16"/>
      <c r="F98" s="33"/>
      <c r="G98" s="33"/>
      <c r="H98" s="43" t="str">
        <f>IFERROR(VLOOKUP(D98,PG!$D$7:$N$1006,11,FALSE),"")</f>
        <v/>
      </c>
      <c r="I98" s="42">
        <f>IFERROR(VLOOKUP(D98,PG!$D$7:$O$1006,12,FALSE)*G98,0)</f>
        <v>0</v>
      </c>
      <c r="N98" s="2" t="str">
        <f>IF(PG!D98="","",PG!D98)</f>
        <v/>
      </c>
      <c r="O98" s="2" t="str">
        <f>IF(PI_Pro!C98="","",PI_Pro!C98)</f>
        <v/>
      </c>
    </row>
    <row r="99" spans="2:15" ht="35.1" customHeight="1" thickTop="1" thickBot="1">
      <c r="B99" s="76" t="str">
        <f t="shared" si="1"/>
        <v/>
      </c>
      <c r="C99" s="35"/>
      <c r="D99" s="16"/>
      <c r="E99" s="16"/>
      <c r="F99" s="33"/>
      <c r="G99" s="33"/>
      <c r="H99" s="43" t="str">
        <f>IFERROR(VLOOKUP(D99,PG!$D$7:$N$1006,11,FALSE),"")</f>
        <v/>
      </c>
      <c r="I99" s="42">
        <f>IFERROR(VLOOKUP(D99,PG!$D$7:$O$1006,12,FALSE)*G99,0)</f>
        <v>0</v>
      </c>
      <c r="N99" s="2" t="str">
        <f>IF(PG!D99="","",PG!D99)</f>
        <v/>
      </c>
      <c r="O99" s="2" t="str">
        <f>IF(PI_Pro!C99="","",PI_Pro!C99)</f>
        <v/>
      </c>
    </row>
    <row r="100" spans="2:15" ht="35.1" customHeight="1" thickTop="1" thickBot="1">
      <c r="B100" s="76" t="str">
        <f t="shared" si="1"/>
        <v/>
      </c>
      <c r="C100" s="35"/>
      <c r="D100" s="16"/>
      <c r="E100" s="16"/>
      <c r="F100" s="33"/>
      <c r="G100" s="33"/>
      <c r="H100" s="43" t="str">
        <f>IFERROR(VLOOKUP(D100,PG!$D$7:$N$1006,11,FALSE),"")</f>
        <v/>
      </c>
      <c r="I100" s="42">
        <f>IFERROR(VLOOKUP(D100,PG!$D$7:$O$1006,12,FALSE)*G100,0)</f>
        <v>0</v>
      </c>
      <c r="N100" s="2" t="str">
        <f>IF(PG!D100="","",PG!D100)</f>
        <v/>
      </c>
      <c r="O100" s="2" t="str">
        <f>IF(PI_Pro!C100="","",PI_Pro!C100)</f>
        <v/>
      </c>
    </row>
    <row r="101" spans="2:15" ht="35.1" customHeight="1" thickTop="1" thickBot="1">
      <c r="B101" s="76" t="str">
        <f t="shared" si="1"/>
        <v/>
      </c>
      <c r="C101" s="35"/>
      <c r="D101" s="16"/>
      <c r="E101" s="16"/>
      <c r="F101" s="33"/>
      <c r="G101" s="33"/>
      <c r="H101" s="43" t="str">
        <f>IFERROR(VLOOKUP(D101,PG!$D$7:$N$1006,11,FALSE),"")</f>
        <v/>
      </c>
      <c r="I101" s="42">
        <f>IFERROR(VLOOKUP(D101,PG!$D$7:$O$1006,12,FALSE)*G101,0)</f>
        <v>0</v>
      </c>
      <c r="N101" s="2" t="str">
        <f>IF(PG!D101="","",PG!D101)</f>
        <v/>
      </c>
      <c r="O101" s="2" t="str">
        <f>IF(PI_Pro!C101="","",PI_Pro!C101)</f>
        <v/>
      </c>
    </row>
    <row r="102" spans="2:15" ht="35.1" customHeight="1" thickTop="1" thickBot="1">
      <c r="B102" s="76" t="str">
        <f t="shared" si="1"/>
        <v/>
      </c>
      <c r="C102" s="35"/>
      <c r="D102" s="16"/>
      <c r="E102" s="16"/>
      <c r="F102" s="33"/>
      <c r="G102" s="33"/>
      <c r="H102" s="43" t="str">
        <f>IFERROR(VLOOKUP(D102,PG!$D$7:$N$1006,11,FALSE),"")</f>
        <v/>
      </c>
      <c r="I102" s="42">
        <f>IFERROR(VLOOKUP(D102,PG!$D$7:$O$1006,12,FALSE)*G102,0)</f>
        <v>0</v>
      </c>
      <c r="N102" s="2" t="str">
        <f>IF(PG!D102="","",PG!D102)</f>
        <v/>
      </c>
      <c r="O102" s="2" t="str">
        <f>IF(PI_Pro!C102="","",PI_Pro!C102)</f>
        <v/>
      </c>
    </row>
    <row r="103" spans="2:15" ht="35.1" customHeight="1" thickTop="1" thickBot="1">
      <c r="B103" s="76" t="str">
        <f t="shared" si="1"/>
        <v/>
      </c>
      <c r="C103" s="35"/>
      <c r="D103" s="16"/>
      <c r="E103" s="16"/>
      <c r="F103" s="33"/>
      <c r="G103" s="33"/>
      <c r="H103" s="43" t="str">
        <f>IFERROR(VLOOKUP(D103,PG!$D$7:$N$1006,11,FALSE),"")</f>
        <v/>
      </c>
      <c r="I103" s="42">
        <f>IFERROR(VLOOKUP(D103,PG!$D$7:$O$1006,12,FALSE)*G103,0)</f>
        <v>0</v>
      </c>
      <c r="N103" s="2" t="str">
        <f>IF(PG!D103="","",PG!D103)</f>
        <v/>
      </c>
      <c r="O103" s="2" t="str">
        <f>IF(PI_Pro!C103="","",PI_Pro!C103)</f>
        <v/>
      </c>
    </row>
    <row r="104" spans="2:15" ht="35.1" customHeight="1" thickTop="1" thickBot="1">
      <c r="B104" s="76" t="str">
        <f t="shared" si="1"/>
        <v/>
      </c>
      <c r="C104" s="35"/>
      <c r="D104" s="16"/>
      <c r="E104" s="16"/>
      <c r="F104" s="33"/>
      <c r="G104" s="33"/>
      <c r="H104" s="43" t="str">
        <f>IFERROR(VLOOKUP(D104,PG!$D$7:$N$1006,11,FALSE),"")</f>
        <v/>
      </c>
      <c r="I104" s="42">
        <f>IFERROR(VLOOKUP(D104,PG!$D$7:$O$1006,12,FALSE)*G104,0)</f>
        <v>0</v>
      </c>
      <c r="N104" s="2" t="str">
        <f>IF(PG!D104="","",PG!D104)</f>
        <v/>
      </c>
      <c r="O104" s="2" t="str">
        <f>IF(PI_Pro!C104="","",PI_Pro!C104)</f>
        <v/>
      </c>
    </row>
    <row r="105" spans="2:15" ht="35.1" customHeight="1" thickTop="1" thickBot="1">
      <c r="B105" s="76" t="str">
        <f t="shared" si="1"/>
        <v/>
      </c>
      <c r="C105" s="35"/>
      <c r="D105" s="16"/>
      <c r="E105" s="16"/>
      <c r="F105" s="33"/>
      <c r="G105" s="33"/>
      <c r="H105" s="43" t="str">
        <f>IFERROR(VLOOKUP(D105,PG!$D$7:$N$1006,11,FALSE),"")</f>
        <v/>
      </c>
      <c r="I105" s="42">
        <f>IFERROR(VLOOKUP(D105,PG!$D$7:$O$1006,12,FALSE)*G105,0)</f>
        <v>0</v>
      </c>
      <c r="N105" s="2" t="str">
        <f>IF(PG!D105="","",PG!D105)</f>
        <v/>
      </c>
      <c r="O105" s="2" t="str">
        <f>IF(PI_Pro!C105="","",PI_Pro!C105)</f>
        <v/>
      </c>
    </row>
    <row r="106" spans="2:15" ht="35.1" customHeight="1" thickTop="1" thickBot="1">
      <c r="B106" s="76" t="str">
        <f t="shared" si="1"/>
        <v/>
      </c>
      <c r="C106" s="35"/>
      <c r="D106" s="16"/>
      <c r="E106" s="16"/>
      <c r="F106" s="33"/>
      <c r="G106" s="33"/>
      <c r="H106" s="43" t="str">
        <f>IFERROR(VLOOKUP(D106,PG!$D$7:$N$1006,11,FALSE),"")</f>
        <v/>
      </c>
      <c r="I106" s="42">
        <f>IFERROR(VLOOKUP(D106,PG!$D$7:$O$1006,12,FALSE)*G106,0)</f>
        <v>0</v>
      </c>
      <c r="N106" s="2" t="str">
        <f>IF(PG!D106="","",PG!D106)</f>
        <v/>
      </c>
      <c r="O106" s="2" t="str">
        <f>IF(PI_Pro!C106="","",PI_Pro!C106)</f>
        <v/>
      </c>
    </row>
    <row r="107" spans="2:15" ht="35.1" customHeight="1" thickTop="1" thickBot="1">
      <c r="B107" s="76" t="str">
        <f t="shared" si="1"/>
        <v/>
      </c>
      <c r="C107" s="35"/>
      <c r="D107" s="16"/>
      <c r="E107" s="16"/>
      <c r="F107" s="33"/>
      <c r="G107" s="33"/>
      <c r="H107" s="43" t="str">
        <f>IFERROR(VLOOKUP(D107,PG!$D$7:$N$1006,11,FALSE),"")</f>
        <v/>
      </c>
      <c r="I107" s="42">
        <f>IFERROR(VLOOKUP(D107,PG!$D$7:$O$1006,12,FALSE)*G107,0)</f>
        <v>0</v>
      </c>
      <c r="N107" s="2" t="str">
        <f>IF(PG!D107="","",PG!D107)</f>
        <v/>
      </c>
      <c r="O107" s="2" t="str">
        <f>IF(PI_Pro!C107="","",PI_Pro!C107)</f>
        <v/>
      </c>
    </row>
    <row r="108" spans="2:15" ht="35.1" customHeight="1" thickTop="1" thickBot="1">
      <c r="B108" s="76" t="str">
        <f t="shared" si="1"/>
        <v/>
      </c>
      <c r="C108" s="35"/>
      <c r="D108" s="16"/>
      <c r="E108" s="16"/>
      <c r="F108" s="33"/>
      <c r="G108" s="33"/>
      <c r="H108" s="43" t="str">
        <f>IFERROR(VLOOKUP(D108,PG!$D$7:$N$1006,11,FALSE),"")</f>
        <v/>
      </c>
      <c r="I108" s="42">
        <f>IFERROR(VLOOKUP(D108,PG!$D$7:$O$1006,12,FALSE)*G108,0)</f>
        <v>0</v>
      </c>
      <c r="N108" s="2" t="str">
        <f>IF(PG!D108="","",PG!D108)</f>
        <v/>
      </c>
      <c r="O108" s="2" t="str">
        <f>IF(PI_Pro!C108="","",PI_Pro!C108)</f>
        <v/>
      </c>
    </row>
    <row r="109" spans="2:15" ht="35.1" customHeight="1" thickTop="1" thickBot="1">
      <c r="B109" s="76" t="str">
        <f t="shared" si="1"/>
        <v/>
      </c>
      <c r="C109" s="35"/>
      <c r="D109" s="16"/>
      <c r="E109" s="16"/>
      <c r="F109" s="33"/>
      <c r="G109" s="33"/>
      <c r="H109" s="43" t="str">
        <f>IFERROR(VLOOKUP(D109,PG!$D$7:$N$1006,11,FALSE),"")</f>
        <v/>
      </c>
      <c r="I109" s="42">
        <f>IFERROR(VLOOKUP(D109,PG!$D$7:$O$1006,12,FALSE)*G109,0)</f>
        <v>0</v>
      </c>
      <c r="N109" s="2" t="str">
        <f>IF(PG!D109="","",PG!D109)</f>
        <v/>
      </c>
      <c r="O109" s="2" t="str">
        <f>IF(PI_Pro!C109="","",PI_Pro!C109)</f>
        <v/>
      </c>
    </row>
    <row r="110" spans="2:15" ht="35.1" customHeight="1" thickTop="1" thickBot="1">
      <c r="B110" s="76" t="str">
        <f t="shared" si="1"/>
        <v/>
      </c>
      <c r="C110" s="35"/>
      <c r="D110" s="16"/>
      <c r="E110" s="16"/>
      <c r="F110" s="33"/>
      <c r="G110" s="33"/>
      <c r="H110" s="43" t="str">
        <f>IFERROR(VLOOKUP(D110,PG!$D$7:$N$1006,11,FALSE),"")</f>
        <v/>
      </c>
      <c r="I110" s="42">
        <f>IFERROR(VLOOKUP(D110,PG!$D$7:$O$1006,12,FALSE)*G110,0)</f>
        <v>0</v>
      </c>
      <c r="N110" s="2" t="str">
        <f>IF(PG!D110="","",PG!D110)</f>
        <v/>
      </c>
      <c r="O110" s="2" t="str">
        <f>IF(PI_Pro!C110="","",PI_Pro!C110)</f>
        <v/>
      </c>
    </row>
    <row r="111" spans="2:15" ht="35.1" customHeight="1" thickTop="1" thickBot="1">
      <c r="B111" s="76" t="str">
        <f t="shared" si="1"/>
        <v/>
      </c>
      <c r="C111" s="35"/>
      <c r="D111" s="16"/>
      <c r="E111" s="16"/>
      <c r="F111" s="33"/>
      <c r="G111" s="33"/>
      <c r="H111" s="43" t="str">
        <f>IFERROR(VLOOKUP(D111,PG!$D$7:$N$1006,11,FALSE),"")</f>
        <v/>
      </c>
      <c r="I111" s="42">
        <f>IFERROR(VLOOKUP(D111,PG!$D$7:$O$1006,12,FALSE)*G111,0)</f>
        <v>0</v>
      </c>
      <c r="N111" s="2" t="str">
        <f>IF(PG!D111="","",PG!D111)</f>
        <v/>
      </c>
      <c r="O111" s="2" t="str">
        <f>IF(PI_Pro!C111="","",PI_Pro!C111)</f>
        <v/>
      </c>
    </row>
    <row r="112" spans="2:15" ht="35.1" customHeight="1" thickTop="1" thickBot="1">
      <c r="B112" s="76" t="str">
        <f t="shared" si="1"/>
        <v/>
      </c>
      <c r="C112" s="35"/>
      <c r="D112" s="16"/>
      <c r="E112" s="16"/>
      <c r="F112" s="33"/>
      <c r="G112" s="33"/>
      <c r="H112" s="43" t="str">
        <f>IFERROR(VLOOKUP(D112,PG!$D$7:$N$1006,11,FALSE),"")</f>
        <v/>
      </c>
      <c r="I112" s="42">
        <f>IFERROR(VLOOKUP(D112,PG!$D$7:$O$1006,12,FALSE)*G112,0)</f>
        <v>0</v>
      </c>
      <c r="N112" s="2" t="str">
        <f>IF(PG!D112="","",PG!D112)</f>
        <v/>
      </c>
      <c r="O112" s="2" t="str">
        <f>IF(PI_Pro!C112="","",PI_Pro!C112)</f>
        <v/>
      </c>
    </row>
    <row r="113" spans="2:15" ht="35.1" customHeight="1" thickTop="1" thickBot="1">
      <c r="B113" s="76" t="str">
        <f t="shared" si="1"/>
        <v/>
      </c>
      <c r="C113" s="35"/>
      <c r="D113" s="16"/>
      <c r="E113" s="16"/>
      <c r="F113" s="33"/>
      <c r="G113" s="33"/>
      <c r="H113" s="43" t="str">
        <f>IFERROR(VLOOKUP(D113,PG!$D$7:$N$1006,11,FALSE),"")</f>
        <v/>
      </c>
      <c r="I113" s="42">
        <f>IFERROR(VLOOKUP(D113,PG!$D$7:$O$1006,12,FALSE)*G113,0)</f>
        <v>0</v>
      </c>
      <c r="N113" s="2" t="str">
        <f>IF(PG!D113="","",PG!D113)</f>
        <v/>
      </c>
      <c r="O113" s="2" t="str">
        <f>IF(PI_Pro!C113="","",PI_Pro!C113)</f>
        <v/>
      </c>
    </row>
    <row r="114" spans="2:15" ht="35.1" customHeight="1" thickTop="1" thickBot="1">
      <c r="B114" s="76" t="str">
        <f t="shared" si="1"/>
        <v/>
      </c>
      <c r="C114" s="35"/>
      <c r="D114" s="16"/>
      <c r="E114" s="16"/>
      <c r="F114" s="33"/>
      <c r="G114" s="33"/>
      <c r="H114" s="43" t="str">
        <f>IFERROR(VLOOKUP(D114,PG!$D$7:$N$1006,11,FALSE),"")</f>
        <v/>
      </c>
      <c r="I114" s="42">
        <f>IFERROR(VLOOKUP(D114,PG!$D$7:$O$1006,12,FALSE)*G114,0)</f>
        <v>0</v>
      </c>
      <c r="N114" s="2" t="str">
        <f>IF(PG!D114="","",PG!D114)</f>
        <v/>
      </c>
      <c r="O114" s="2" t="str">
        <f>IF(PI_Pro!C114="","",PI_Pro!C114)</f>
        <v/>
      </c>
    </row>
    <row r="115" spans="2:15" ht="35.1" customHeight="1" thickTop="1" thickBot="1">
      <c r="B115" s="76" t="str">
        <f t="shared" si="1"/>
        <v/>
      </c>
      <c r="C115" s="35"/>
      <c r="D115" s="16"/>
      <c r="E115" s="16"/>
      <c r="F115" s="33"/>
      <c r="G115" s="33"/>
      <c r="H115" s="43" t="str">
        <f>IFERROR(VLOOKUP(D115,PG!$D$7:$N$1006,11,FALSE),"")</f>
        <v/>
      </c>
      <c r="I115" s="42">
        <f>IFERROR(VLOOKUP(D115,PG!$D$7:$O$1006,12,FALSE)*G115,0)</f>
        <v>0</v>
      </c>
      <c r="N115" s="2" t="str">
        <f>IF(PG!D115="","",PG!D115)</f>
        <v/>
      </c>
      <c r="O115" s="2" t="str">
        <f>IF(PI_Pro!C115="","",PI_Pro!C115)</f>
        <v/>
      </c>
    </row>
    <row r="116" spans="2:15" ht="35.1" customHeight="1" thickTop="1" thickBot="1">
      <c r="B116" s="76" t="str">
        <f t="shared" si="1"/>
        <v/>
      </c>
      <c r="C116" s="35"/>
      <c r="D116" s="16"/>
      <c r="E116" s="16"/>
      <c r="F116" s="33"/>
      <c r="G116" s="33"/>
      <c r="H116" s="43" t="str">
        <f>IFERROR(VLOOKUP(D116,PG!$D$7:$N$1006,11,FALSE),"")</f>
        <v/>
      </c>
      <c r="I116" s="42">
        <f>IFERROR(VLOOKUP(D116,PG!$D$7:$O$1006,12,FALSE)*G116,0)</f>
        <v>0</v>
      </c>
      <c r="N116" s="2" t="str">
        <f>IF(PG!D116="","",PG!D116)</f>
        <v/>
      </c>
      <c r="O116" s="2" t="str">
        <f>IF(PI_Pro!C116="","",PI_Pro!C116)</f>
        <v/>
      </c>
    </row>
    <row r="117" spans="2:15" ht="35.1" customHeight="1" thickTop="1" thickBot="1">
      <c r="B117" s="76" t="str">
        <f t="shared" si="1"/>
        <v/>
      </c>
      <c r="C117" s="35"/>
      <c r="D117" s="16"/>
      <c r="E117" s="16"/>
      <c r="F117" s="33"/>
      <c r="G117" s="33"/>
      <c r="H117" s="43" t="str">
        <f>IFERROR(VLOOKUP(D117,PG!$D$7:$N$1006,11,FALSE),"")</f>
        <v/>
      </c>
      <c r="I117" s="42">
        <f>IFERROR(VLOOKUP(D117,PG!$D$7:$O$1006,12,FALSE)*G117,0)</f>
        <v>0</v>
      </c>
      <c r="N117" s="2" t="str">
        <f>IF(PG!D117="","",PG!D117)</f>
        <v/>
      </c>
      <c r="O117" s="2" t="str">
        <f>IF(PI_Pro!C117="","",PI_Pro!C117)</f>
        <v/>
      </c>
    </row>
    <row r="118" spans="2:15" ht="35.1" customHeight="1" thickTop="1" thickBot="1">
      <c r="B118" s="76" t="str">
        <f t="shared" si="1"/>
        <v/>
      </c>
      <c r="C118" s="35"/>
      <c r="D118" s="16"/>
      <c r="E118" s="16"/>
      <c r="F118" s="33"/>
      <c r="G118" s="33"/>
      <c r="H118" s="43" t="str">
        <f>IFERROR(VLOOKUP(D118,PG!$D$7:$N$1006,11,FALSE),"")</f>
        <v/>
      </c>
      <c r="I118" s="42">
        <f>IFERROR(VLOOKUP(D118,PG!$D$7:$O$1006,12,FALSE)*G118,0)</f>
        <v>0</v>
      </c>
      <c r="N118" s="2" t="str">
        <f>IF(PG!D118="","",PG!D118)</f>
        <v/>
      </c>
      <c r="O118" s="2" t="str">
        <f>IF(PI_Pro!C118="","",PI_Pro!C118)</f>
        <v/>
      </c>
    </row>
    <row r="119" spans="2:15" ht="35.1" customHeight="1" thickTop="1" thickBot="1">
      <c r="B119" s="76" t="str">
        <f t="shared" si="1"/>
        <v/>
      </c>
      <c r="C119" s="35"/>
      <c r="D119" s="16"/>
      <c r="E119" s="16"/>
      <c r="F119" s="33"/>
      <c r="G119" s="33"/>
      <c r="H119" s="43" t="str">
        <f>IFERROR(VLOOKUP(D119,PG!$D$7:$N$1006,11,FALSE),"")</f>
        <v/>
      </c>
      <c r="I119" s="42">
        <f>IFERROR(VLOOKUP(D119,PG!$D$7:$O$1006,12,FALSE)*G119,0)</f>
        <v>0</v>
      </c>
      <c r="N119" s="2" t="str">
        <f>IF(PG!D119="","",PG!D119)</f>
        <v/>
      </c>
      <c r="O119" s="2" t="str">
        <f>IF(PI_Pro!C119="","",PI_Pro!C119)</f>
        <v/>
      </c>
    </row>
    <row r="120" spans="2:15" ht="35.1" customHeight="1" thickTop="1" thickBot="1">
      <c r="B120" s="76" t="str">
        <f t="shared" si="1"/>
        <v/>
      </c>
      <c r="C120" s="35"/>
      <c r="D120" s="16"/>
      <c r="E120" s="16"/>
      <c r="F120" s="33"/>
      <c r="G120" s="33"/>
      <c r="H120" s="43" t="str">
        <f>IFERROR(VLOOKUP(D120,PG!$D$7:$N$1006,11,FALSE),"")</f>
        <v/>
      </c>
      <c r="I120" s="42">
        <f>IFERROR(VLOOKUP(D120,PG!$D$7:$O$1006,12,FALSE)*G120,0)</f>
        <v>0</v>
      </c>
      <c r="N120" s="2" t="str">
        <f>IF(PG!D120="","",PG!D120)</f>
        <v/>
      </c>
      <c r="O120" s="2" t="str">
        <f>IF(PI_Pro!C120="","",PI_Pro!C120)</f>
        <v/>
      </c>
    </row>
    <row r="121" spans="2:15" ht="35.1" customHeight="1" thickTop="1" thickBot="1">
      <c r="B121" s="76" t="str">
        <f t="shared" si="1"/>
        <v/>
      </c>
      <c r="C121" s="35"/>
      <c r="D121" s="16"/>
      <c r="E121" s="16"/>
      <c r="F121" s="33"/>
      <c r="G121" s="33"/>
      <c r="H121" s="43" t="str">
        <f>IFERROR(VLOOKUP(D121,PG!$D$7:$N$1006,11,FALSE),"")</f>
        <v/>
      </c>
      <c r="I121" s="42">
        <f>IFERROR(VLOOKUP(D121,PG!$D$7:$O$1006,12,FALSE)*G121,0)</f>
        <v>0</v>
      </c>
      <c r="N121" s="2" t="str">
        <f>IF(PG!D121="","",PG!D121)</f>
        <v/>
      </c>
      <c r="O121" s="2" t="str">
        <f>IF(PI_Pro!C121="","",PI_Pro!C121)</f>
        <v/>
      </c>
    </row>
    <row r="122" spans="2:15" ht="35.1" customHeight="1" thickTop="1" thickBot="1">
      <c r="B122" s="76" t="str">
        <f t="shared" si="1"/>
        <v/>
      </c>
      <c r="C122" s="35"/>
      <c r="D122" s="16"/>
      <c r="E122" s="16"/>
      <c r="F122" s="33"/>
      <c r="G122" s="33"/>
      <c r="H122" s="43" t="str">
        <f>IFERROR(VLOOKUP(D122,PG!$D$7:$N$1006,11,FALSE),"")</f>
        <v/>
      </c>
      <c r="I122" s="42">
        <f>IFERROR(VLOOKUP(D122,PG!$D$7:$O$1006,12,FALSE)*G122,0)</f>
        <v>0</v>
      </c>
      <c r="N122" s="2" t="str">
        <f>IF(PG!D122="","",PG!D122)</f>
        <v/>
      </c>
      <c r="O122" s="2" t="str">
        <f>IF(PI_Pro!C122="","",PI_Pro!C122)</f>
        <v/>
      </c>
    </row>
    <row r="123" spans="2:15" ht="35.1" customHeight="1" thickTop="1" thickBot="1">
      <c r="B123" s="76" t="str">
        <f t="shared" si="1"/>
        <v/>
      </c>
      <c r="C123" s="35"/>
      <c r="D123" s="16"/>
      <c r="E123" s="16"/>
      <c r="F123" s="33"/>
      <c r="G123" s="33"/>
      <c r="H123" s="43" t="str">
        <f>IFERROR(VLOOKUP(D123,PG!$D$7:$N$1006,11,FALSE),"")</f>
        <v/>
      </c>
      <c r="I123" s="42">
        <f>IFERROR(VLOOKUP(D123,PG!$D$7:$O$1006,12,FALSE)*G123,0)</f>
        <v>0</v>
      </c>
      <c r="N123" s="2" t="str">
        <f>IF(PG!D123="","",PG!D123)</f>
        <v/>
      </c>
      <c r="O123" s="2" t="str">
        <f>IF(PI_Pro!C123="","",PI_Pro!C123)</f>
        <v/>
      </c>
    </row>
    <row r="124" spans="2:15" ht="35.1" customHeight="1" thickTop="1" thickBot="1">
      <c r="B124" s="76" t="str">
        <f t="shared" si="1"/>
        <v/>
      </c>
      <c r="C124" s="35"/>
      <c r="D124" s="16"/>
      <c r="E124" s="16"/>
      <c r="F124" s="33"/>
      <c r="G124" s="33"/>
      <c r="H124" s="43" t="str">
        <f>IFERROR(VLOOKUP(D124,PG!$D$7:$N$1006,11,FALSE),"")</f>
        <v/>
      </c>
      <c r="I124" s="42">
        <f>IFERROR(VLOOKUP(D124,PG!$D$7:$O$1006,12,FALSE)*G124,0)</f>
        <v>0</v>
      </c>
      <c r="N124" s="2" t="str">
        <f>IF(PG!D124="","",PG!D124)</f>
        <v/>
      </c>
      <c r="O124" s="2" t="str">
        <f>IF(PI_Pro!C124="","",PI_Pro!C124)</f>
        <v/>
      </c>
    </row>
    <row r="125" spans="2:15" ht="35.1" customHeight="1" thickTop="1" thickBot="1">
      <c r="B125" s="76" t="str">
        <f t="shared" si="1"/>
        <v/>
      </c>
      <c r="C125" s="35"/>
      <c r="D125" s="16"/>
      <c r="E125" s="16"/>
      <c r="F125" s="33"/>
      <c r="G125" s="33"/>
      <c r="H125" s="43" t="str">
        <f>IFERROR(VLOOKUP(D125,PG!$D$7:$N$1006,11,FALSE),"")</f>
        <v/>
      </c>
      <c r="I125" s="42">
        <f>IFERROR(VLOOKUP(D125,PG!$D$7:$O$1006,12,FALSE)*G125,0)</f>
        <v>0</v>
      </c>
      <c r="N125" s="2" t="str">
        <f>IF(PG!D125="","",PG!D125)</f>
        <v/>
      </c>
      <c r="O125" s="2" t="str">
        <f>IF(PI_Pro!C125="","",PI_Pro!C125)</f>
        <v/>
      </c>
    </row>
    <row r="126" spans="2:15" ht="35.1" customHeight="1" thickTop="1" thickBot="1">
      <c r="B126" s="76" t="str">
        <f t="shared" si="1"/>
        <v/>
      </c>
      <c r="C126" s="35"/>
      <c r="D126" s="16"/>
      <c r="E126" s="16"/>
      <c r="F126" s="33"/>
      <c r="G126" s="33"/>
      <c r="H126" s="43" t="str">
        <f>IFERROR(VLOOKUP(D126,PG!$D$7:$N$1006,11,FALSE),"")</f>
        <v/>
      </c>
      <c r="I126" s="42">
        <f>IFERROR(VLOOKUP(D126,PG!$D$7:$O$1006,12,FALSE)*G126,0)</f>
        <v>0</v>
      </c>
      <c r="N126" s="2" t="str">
        <f>IF(PG!D126="","",PG!D126)</f>
        <v/>
      </c>
      <c r="O126" s="2" t="str">
        <f>IF(PI_Pro!C126="","",PI_Pro!C126)</f>
        <v/>
      </c>
    </row>
    <row r="127" spans="2:15" ht="35.1" customHeight="1" thickTop="1" thickBot="1">
      <c r="B127" s="76" t="str">
        <f t="shared" si="1"/>
        <v/>
      </c>
      <c r="C127" s="35"/>
      <c r="D127" s="16"/>
      <c r="E127" s="16"/>
      <c r="F127" s="33"/>
      <c r="G127" s="33"/>
      <c r="H127" s="43" t="str">
        <f>IFERROR(VLOOKUP(D127,PG!$D$7:$N$1006,11,FALSE),"")</f>
        <v/>
      </c>
      <c r="I127" s="42">
        <f>IFERROR(VLOOKUP(D127,PG!$D$7:$O$1006,12,FALSE)*G127,0)</f>
        <v>0</v>
      </c>
      <c r="N127" s="2" t="str">
        <f>IF(PG!D127="","",PG!D127)</f>
        <v/>
      </c>
      <c r="O127" s="2" t="str">
        <f>IF(PI_Pro!C127="","",PI_Pro!C127)</f>
        <v/>
      </c>
    </row>
    <row r="128" spans="2:15" ht="35.1" customHeight="1" thickTop="1" thickBot="1">
      <c r="B128" s="76" t="str">
        <f t="shared" si="1"/>
        <v/>
      </c>
      <c r="C128" s="35"/>
      <c r="D128" s="16"/>
      <c r="E128" s="16"/>
      <c r="F128" s="33"/>
      <c r="G128" s="33"/>
      <c r="H128" s="43" t="str">
        <f>IFERROR(VLOOKUP(D128,PG!$D$7:$N$1006,11,FALSE),"")</f>
        <v/>
      </c>
      <c r="I128" s="42">
        <f>IFERROR(VLOOKUP(D128,PG!$D$7:$O$1006,12,FALSE)*G128,0)</f>
        <v>0</v>
      </c>
      <c r="N128" s="2" t="str">
        <f>IF(PG!D128="","",PG!D128)</f>
        <v/>
      </c>
      <c r="O128" s="2" t="str">
        <f>IF(PI_Pro!C128="","",PI_Pro!C128)</f>
        <v/>
      </c>
    </row>
    <row r="129" spans="2:15" ht="35.1" customHeight="1" thickTop="1" thickBot="1">
      <c r="B129" s="76" t="str">
        <f t="shared" si="1"/>
        <v/>
      </c>
      <c r="C129" s="35"/>
      <c r="D129" s="16"/>
      <c r="E129" s="16"/>
      <c r="F129" s="33"/>
      <c r="G129" s="33"/>
      <c r="H129" s="43" t="str">
        <f>IFERROR(VLOOKUP(D129,PG!$D$7:$N$1006,11,FALSE),"")</f>
        <v/>
      </c>
      <c r="I129" s="42">
        <f>IFERROR(VLOOKUP(D129,PG!$D$7:$O$1006,12,FALSE)*G129,0)</f>
        <v>0</v>
      </c>
      <c r="N129" s="2" t="str">
        <f>IF(PG!D129="","",PG!D129)</f>
        <v/>
      </c>
      <c r="O129" s="2" t="str">
        <f>IF(PI_Pro!C129="","",PI_Pro!C129)</f>
        <v/>
      </c>
    </row>
    <row r="130" spans="2:15" ht="35.1" customHeight="1" thickTop="1" thickBot="1">
      <c r="B130" s="76" t="str">
        <f t="shared" si="1"/>
        <v/>
      </c>
      <c r="C130" s="35"/>
      <c r="D130" s="16"/>
      <c r="E130" s="16"/>
      <c r="F130" s="33"/>
      <c r="G130" s="33"/>
      <c r="H130" s="43" t="str">
        <f>IFERROR(VLOOKUP(D130,PG!$D$7:$N$1006,11,FALSE),"")</f>
        <v/>
      </c>
      <c r="I130" s="42">
        <f>IFERROR(VLOOKUP(D130,PG!$D$7:$O$1006,12,FALSE)*G130,0)</f>
        <v>0</v>
      </c>
      <c r="N130" s="2" t="str">
        <f>IF(PG!D130="","",PG!D130)</f>
        <v/>
      </c>
      <c r="O130" s="2" t="str">
        <f>IF(PI_Pro!C130="","",PI_Pro!C130)</f>
        <v/>
      </c>
    </row>
    <row r="131" spans="2:15" ht="35.1" customHeight="1" thickTop="1" thickBot="1">
      <c r="B131" s="76" t="str">
        <f t="shared" si="1"/>
        <v/>
      </c>
      <c r="C131" s="35"/>
      <c r="D131" s="16"/>
      <c r="E131" s="16"/>
      <c r="F131" s="33"/>
      <c r="G131" s="33"/>
      <c r="H131" s="43" t="str">
        <f>IFERROR(VLOOKUP(D131,PG!$D$7:$N$1006,11,FALSE),"")</f>
        <v/>
      </c>
      <c r="I131" s="42">
        <f>IFERROR(VLOOKUP(D131,PG!$D$7:$O$1006,12,FALSE)*G131,0)</f>
        <v>0</v>
      </c>
      <c r="N131" s="2" t="str">
        <f>IF(PG!D131="","",PG!D131)</f>
        <v/>
      </c>
      <c r="O131" s="2" t="str">
        <f>IF(PI_Pro!C131="","",PI_Pro!C131)</f>
        <v/>
      </c>
    </row>
    <row r="132" spans="2:15" ht="35.1" customHeight="1" thickTop="1" thickBot="1">
      <c r="B132" s="76" t="str">
        <f t="shared" si="1"/>
        <v/>
      </c>
      <c r="C132" s="35"/>
      <c r="D132" s="16"/>
      <c r="E132" s="16"/>
      <c r="F132" s="33"/>
      <c r="G132" s="33"/>
      <c r="H132" s="43" t="str">
        <f>IFERROR(VLOOKUP(D132,PG!$D$7:$N$1006,11,FALSE),"")</f>
        <v/>
      </c>
      <c r="I132" s="42">
        <f>IFERROR(VLOOKUP(D132,PG!$D$7:$O$1006,12,FALSE)*G132,0)</f>
        <v>0</v>
      </c>
      <c r="N132" s="2" t="str">
        <f>IF(PG!D132="","",PG!D132)</f>
        <v/>
      </c>
      <c r="O132" s="2" t="str">
        <f>IF(PI_Pro!C132="","",PI_Pro!C132)</f>
        <v/>
      </c>
    </row>
    <row r="133" spans="2:15" ht="35.1" customHeight="1" thickTop="1" thickBot="1">
      <c r="B133" s="76" t="str">
        <f t="shared" si="1"/>
        <v/>
      </c>
      <c r="C133" s="35"/>
      <c r="D133" s="16"/>
      <c r="E133" s="16"/>
      <c r="F133" s="33"/>
      <c r="G133" s="33"/>
      <c r="H133" s="43" t="str">
        <f>IFERROR(VLOOKUP(D133,PG!$D$7:$N$1006,11,FALSE),"")</f>
        <v/>
      </c>
      <c r="I133" s="42">
        <f>IFERROR(VLOOKUP(D133,PG!$D$7:$O$1006,12,FALSE)*G133,0)</f>
        <v>0</v>
      </c>
      <c r="N133" s="2" t="str">
        <f>IF(PG!D133="","",PG!D133)</f>
        <v/>
      </c>
      <c r="O133" s="2" t="str">
        <f>IF(PI_Pro!C133="","",PI_Pro!C133)</f>
        <v/>
      </c>
    </row>
    <row r="134" spans="2:15" ht="35.1" customHeight="1" thickTop="1" thickBot="1">
      <c r="B134" s="76" t="str">
        <f t="shared" si="1"/>
        <v/>
      </c>
      <c r="C134" s="35"/>
      <c r="D134" s="16"/>
      <c r="E134" s="16"/>
      <c r="F134" s="33"/>
      <c r="G134" s="33"/>
      <c r="H134" s="43" t="str">
        <f>IFERROR(VLOOKUP(D134,PG!$D$7:$N$1006,11,FALSE),"")</f>
        <v/>
      </c>
      <c r="I134" s="42">
        <f>IFERROR(VLOOKUP(D134,PG!$D$7:$O$1006,12,FALSE)*G134,0)</f>
        <v>0</v>
      </c>
      <c r="N134" s="2" t="str">
        <f>IF(PG!D134="","",PG!D134)</f>
        <v/>
      </c>
      <c r="O134" s="2" t="str">
        <f>IF(PI_Pro!C134="","",PI_Pro!C134)</f>
        <v/>
      </c>
    </row>
    <row r="135" spans="2:15" ht="35.1" customHeight="1" thickTop="1" thickBot="1">
      <c r="B135" s="76" t="str">
        <f t="shared" si="1"/>
        <v/>
      </c>
      <c r="C135" s="35"/>
      <c r="D135" s="16"/>
      <c r="E135" s="16"/>
      <c r="F135" s="33"/>
      <c r="G135" s="33"/>
      <c r="H135" s="43" t="str">
        <f>IFERROR(VLOOKUP(D135,PG!$D$7:$N$1006,11,FALSE),"")</f>
        <v/>
      </c>
      <c r="I135" s="42">
        <f>IFERROR(VLOOKUP(D135,PG!$D$7:$O$1006,12,FALSE)*G135,0)</f>
        <v>0</v>
      </c>
      <c r="N135" s="2" t="str">
        <f>IF(PG!D135="","",PG!D135)</f>
        <v/>
      </c>
      <c r="O135" s="2" t="str">
        <f>IF(PI_Pro!C135="","",PI_Pro!C135)</f>
        <v/>
      </c>
    </row>
    <row r="136" spans="2:15" ht="35.1" customHeight="1" thickTop="1" thickBot="1">
      <c r="B136" s="76" t="str">
        <f t="shared" ref="B136:B199" si="2">IF(C136="","",MONTH(C136))</f>
        <v/>
      </c>
      <c r="C136" s="35"/>
      <c r="D136" s="16"/>
      <c r="E136" s="16"/>
      <c r="F136" s="33"/>
      <c r="G136" s="33"/>
      <c r="H136" s="43" t="str">
        <f>IFERROR(VLOOKUP(D136,PG!$D$7:$N$1006,11,FALSE),"")</f>
        <v/>
      </c>
      <c r="I136" s="42">
        <f>IFERROR(VLOOKUP(D136,PG!$D$7:$O$1006,12,FALSE)*G136,0)</f>
        <v>0</v>
      </c>
      <c r="N136" s="2" t="str">
        <f>IF(PG!D136="","",PG!D136)</f>
        <v/>
      </c>
      <c r="O136" s="2" t="str">
        <f>IF(PI_Pro!C136="","",PI_Pro!C136)</f>
        <v/>
      </c>
    </row>
    <row r="137" spans="2:15" ht="35.1" customHeight="1" thickTop="1" thickBot="1">
      <c r="B137" s="76" t="str">
        <f t="shared" si="2"/>
        <v/>
      </c>
      <c r="C137" s="35"/>
      <c r="D137" s="16"/>
      <c r="E137" s="16"/>
      <c r="F137" s="33"/>
      <c r="G137" s="33"/>
      <c r="H137" s="43" t="str">
        <f>IFERROR(VLOOKUP(D137,PG!$D$7:$N$1006,11,FALSE),"")</f>
        <v/>
      </c>
      <c r="I137" s="42">
        <f>IFERROR(VLOOKUP(D137,PG!$D$7:$O$1006,12,FALSE)*G137,0)</f>
        <v>0</v>
      </c>
      <c r="N137" s="2" t="str">
        <f>IF(PG!D137="","",PG!D137)</f>
        <v/>
      </c>
      <c r="O137" s="2" t="str">
        <f>IF(PI_Pro!C137="","",PI_Pro!C137)</f>
        <v/>
      </c>
    </row>
    <row r="138" spans="2:15" ht="35.1" customHeight="1" thickTop="1" thickBot="1">
      <c r="B138" s="76" t="str">
        <f t="shared" si="2"/>
        <v/>
      </c>
      <c r="C138" s="35"/>
      <c r="D138" s="16"/>
      <c r="E138" s="16"/>
      <c r="F138" s="33"/>
      <c r="G138" s="33"/>
      <c r="H138" s="43" t="str">
        <f>IFERROR(VLOOKUP(D138,PG!$D$7:$N$1006,11,FALSE),"")</f>
        <v/>
      </c>
      <c r="I138" s="42">
        <f>IFERROR(VLOOKUP(D138,PG!$D$7:$O$1006,12,FALSE)*G138,0)</f>
        <v>0</v>
      </c>
      <c r="N138" s="2" t="str">
        <f>IF(PG!D138="","",PG!D138)</f>
        <v/>
      </c>
      <c r="O138" s="2" t="str">
        <f>IF(PI_Pro!C138="","",PI_Pro!C138)</f>
        <v/>
      </c>
    </row>
    <row r="139" spans="2:15" ht="35.1" customHeight="1" thickTop="1" thickBot="1">
      <c r="B139" s="76" t="str">
        <f t="shared" si="2"/>
        <v/>
      </c>
      <c r="C139" s="35"/>
      <c r="D139" s="16"/>
      <c r="E139" s="16"/>
      <c r="F139" s="33"/>
      <c r="G139" s="33"/>
      <c r="H139" s="43" t="str">
        <f>IFERROR(VLOOKUP(D139,PG!$D$7:$N$1006,11,FALSE),"")</f>
        <v/>
      </c>
      <c r="I139" s="42">
        <f>IFERROR(VLOOKUP(D139,PG!$D$7:$O$1006,12,FALSE)*G139,0)</f>
        <v>0</v>
      </c>
      <c r="N139" s="2" t="str">
        <f>IF(PG!D139="","",PG!D139)</f>
        <v/>
      </c>
      <c r="O139" s="2" t="str">
        <f>IF(PI_Pro!C139="","",PI_Pro!C139)</f>
        <v/>
      </c>
    </row>
    <row r="140" spans="2:15" ht="35.1" customHeight="1" thickTop="1" thickBot="1">
      <c r="B140" s="76" t="str">
        <f t="shared" si="2"/>
        <v/>
      </c>
      <c r="C140" s="35"/>
      <c r="D140" s="16"/>
      <c r="E140" s="16"/>
      <c r="F140" s="33"/>
      <c r="G140" s="33"/>
      <c r="H140" s="43" t="str">
        <f>IFERROR(VLOOKUP(D140,PG!$D$7:$N$1006,11,FALSE),"")</f>
        <v/>
      </c>
      <c r="I140" s="42">
        <f>IFERROR(VLOOKUP(D140,PG!$D$7:$O$1006,12,FALSE)*G140,0)</f>
        <v>0</v>
      </c>
      <c r="N140" s="2" t="str">
        <f>IF(PG!D140="","",PG!D140)</f>
        <v/>
      </c>
      <c r="O140" s="2" t="str">
        <f>IF(PI_Pro!C140="","",PI_Pro!C140)</f>
        <v/>
      </c>
    </row>
    <row r="141" spans="2:15" ht="35.1" customHeight="1" thickTop="1" thickBot="1">
      <c r="B141" s="76" t="str">
        <f t="shared" si="2"/>
        <v/>
      </c>
      <c r="C141" s="35"/>
      <c r="D141" s="16"/>
      <c r="E141" s="16"/>
      <c r="F141" s="33"/>
      <c r="G141" s="33"/>
      <c r="H141" s="43" t="str">
        <f>IFERROR(VLOOKUP(D141,PG!$D$7:$N$1006,11,FALSE),"")</f>
        <v/>
      </c>
      <c r="I141" s="42">
        <f>IFERROR(VLOOKUP(D141,PG!$D$7:$O$1006,12,FALSE)*G141,0)</f>
        <v>0</v>
      </c>
      <c r="N141" s="2" t="str">
        <f>IF(PG!D141="","",PG!D141)</f>
        <v/>
      </c>
      <c r="O141" s="2" t="str">
        <f>IF(PI_Pro!C141="","",PI_Pro!C141)</f>
        <v/>
      </c>
    </row>
    <row r="142" spans="2:15" ht="35.1" customHeight="1" thickTop="1" thickBot="1">
      <c r="B142" s="76" t="str">
        <f t="shared" si="2"/>
        <v/>
      </c>
      <c r="C142" s="35"/>
      <c r="D142" s="16"/>
      <c r="E142" s="16"/>
      <c r="F142" s="33"/>
      <c r="G142" s="33"/>
      <c r="H142" s="43" t="str">
        <f>IFERROR(VLOOKUP(D142,PG!$D$7:$N$1006,11,FALSE),"")</f>
        <v/>
      </c>
      <c r="I142" s="42">
        <f>IFERROR(VLOOKUP(D142,PG!$D$7:$O$1006,12,FALSE)*G142,0)</f>
        <v>0</v>
      </c>
      <c r="N142" s="2" t="str">
        <f>IF(PG!D142="","",PG!D142)</f>
        <v/>
      </c>
      <c r="O142" s="2" t="str">
        <f>IF(PI_Pro!C142="","",PI_Pro!C142)</f>
        <v/>
      </c>
    </row>
    <row r="143" spans="2:15" ht="35.1" customHeight="1" thickTop="1" thickBot="1">
      <c r="B143" s="76" t="str">
        <f t="shared" si="2"/>
        <v/>
      </c>
      <c r="C143" s="35"/>
      <c r="D143" s="16"/>
      <c r="E143" s="16"/>
      <c r="F143" s="33"/>
      <c r="G143" s="33"/>
      <c r="H143" s="43" t="str">
        <f>IFERROR(VLOOKUP(D143,PG!$D$7:$N$1006,11,FALSE),"")</f>
        <v/>
      </c>
      <c r="I143" s="42">
        <f>IFERROR(VLOOKUP(D143,PG!$D$7:$O$1006,12,FALSE)*G143,0)</f>
        <v>0</v>
      </c>
      <c r="N143" s="2" t="str">
        <f>IF(PG!D143="","",PG!D143)</f>
        <v/>
      </c>
      <c r="O143" s="2" t="str">
        <f>IF(PI_Pro!C143="","",PI_Pro!C143)</f>
        <v/>
      </c>
    </row>
    <row r="144" spans="2:15" ht="35.1" customHeight="1" thickTop="1" thickBot="1">
      <c r="B144" s="76" t="str">
        <f t="shared" si="2"/>
        <v/>
      </c>
      <c r="C144" s="35"/>
      <c r="D144" s="16"/>
      <c r="E144" s="16"/>
      <c r="F144" s="33"/>
      <c r="G144" s="33"/>
      <c r="H144" s="43" t="str">
        <f>IFERROR(VLOOKUP(D144,PG!$D$7:$N$1006,11,FALSE),"")</f>
        <v/>
      </c>
      <c r="I144" s="42">
        <f>IFERROR(VLOOKUP(D144,PG!$D$7:$O$1006,12,FALSE)*G144,0)</f>
        <v>0</v>
      </c>
      <c r="N144" s="2" t="str">
        <f>IF(PG!D144="","",PG!D144)</f>
        <v/>
      </c>
      <c r="O144" s="2" t="str">
        <f>IF(PI_Pro!C144="","",PI_Pro!C144)</f>
        <v/>
      </c>
    </row>
    <row r="145" spans="2:15" ht="35.1" customHeight="1" thickTop="1" thickBot="1">
      <c r="B145" s="76" t="str">
        <f t="shared" si="2"/>
        <v/>
      </c>
      <c r="C145" s="35"/>
      <c r="D145" s="16"/>
      <c r="E145" s="16"/>
      <c r="F145" s="33"/>
      <c r="G145" s="33"/>
      <c r="H145" s="43" t="str">
        <f>IFERROR(VLOOKUP(D145,PG!$D$7:$N$1006,11,FALSE),"")</f>
        <v/>
      </c>
      <c r="I145" s="42">
        <f>IFERROR(VLOOKUP(D145,PG!$D$7:$O$1006,12,FALSE)*G145,0)</f>
        <v>0</v>
      </c>
      <c r="N145" s="2" t="str">
        <f>IF(PG!D145="","",PG!D145)</f>
        <v/>
      </c>
      <c r="O145" s="2" t="str">
        <f>IF(PI_Pro!C145="","",PI_Pro!C145)</f>
        <v/>
      </c>
    </row>
    <row r="146" spans="2:15" ht="35.1" customHeight="1" thickTop="1" thickBot="1">
      <c r="B146" s="76" t="str">
        <f t="shared" si="2"/>
        <v/>
      </c>
      <c r="C146" s="35"/>
      <c r="D146" s="16"/>
      <c r="E146" s="16"/>
      <c r="F146" s="33"/>
      <c r="G146" s="33"/>
      <c r="H146" s="43" t="str">
        <f>IFERROR(VLOOKUP(D146,PG!$D$7:$N$1006,11,FALSE),"")</f>
        <v/>
      </c>
      <c r="I146" s="42">
        <f>IFERROR(VLOOKUP(D146,PG!$D$7:$O$1006,12,FALSE)*G146,0)</f>
        <v>0</v>
      </c>
      <c r="N146" s="2" t="str">
        <f>IF(PG!D146="","",PG!D146)</f>
        <v/>
      </c>
      <c r="O146" s="2" t="str">
        <f>IF(PI_Pro!C146="","",PI_Pro!C146)</f>
        <v/>
      </c>
    </row>
    <row r="147" spans="2:15" ht="35.1" customHeight="1" thickTop="1" thickBot="1">
      <c r="B147" s="76" t="str">
        <f t="shared" si="2"/>
        <v/>
      </c>
      <c r="C147" s="35"/>
      <c r="D147" s="16"/>
      <c r="E147" s="16"/>
      <c r="F147" s="33"/>
      <c r="G147" s="33"/>
      <c r="H147" s="43" t="str">
        <f>IFERROR(VLOOKUP(D147,PG!$D$7:$N$1006,11,FALSE),"")</f>
        <v/>
      </c>
      <c r="I147" s="42">
        <f>IFERROR(VLOOKUP(D147,PG!$D$7:$O$1006,12,FALSE)*G147,0)</f>
        <v>0</v>
      </c>
      <c r="N147" s="2" t="str">
        <f>IF(PG!D147="","",PG!D147)</f>
        <v/>
      </c>
      <c r="O147" s="2" t="str">
        <f>IF(PI_Pro!C147="","",PI_Pro!C147)</f>
        <v/>
      </c>
    </row>
    <row r="148" spans="2:15" ht="35.1" customHeight="1" thickTop="1" thickBot="1">
      <c r="B148" s="76" t="str">
        <f t="shared" si="2"/>
        <v/>
      </c>
      <c r="C148" s="35"/>
      <c r="D148" s="16"/>
      <c r="E148" s="16"/>
      <c r="F148" s="33"/>
      <c r="G148" s="33"/>
      <c r="H148" s="43" t="str">
        <f>IFERROR(VLOOKUP(D148,PG!$D$7:$N$1006,11,FALSE),"")</f>
        <v/>
      </c>
      <c r="I148" s="42">
        <f>IFERROR(VLOOKUP(D148,PG!$D$7:$O$1006,12,FALSE)*G148,0)</f>
        <v>0</v>
      </c>
      <c r="N148" s="2" t="str">
        <f>IF(PG!D148="","",PG!D148)</f>
        <v/>
      </c>
      <c r="O148" s="2" t="str">
        <f>IF(PI_Pro!C148="","",PI_Pro!C148)</f>
        <v/>
      </c>
    </row>
    <row r="149" spans="2:15" ht="35.1" customHeight="1" thickTop="1" thickBot="1">
      <c r="B149" s="76" t="str">
        <f t="shared" si="2"/>
        <v/>
      </c>
      <c r="C149" s="35"/>
      <c r="D149" s="16"/>
      <c r="E149" s="16"/>
      <c r="F149" s="33"/>
      <c r="G149" s="33"/>
      <c r="H149" s="43" t="str">
        <f>IFERROR(VLOOKUP(D149,PG!$D$7:$N$1006,11,FALSE),"")</f>
        <v/>
      </c>
      <c r="I149" s="42">
        <f>IFERROR(VLOOKUP(D149,PG!$D$7:$O$1006,12,FALSE)*G149,0)</f>
        <v>0</v>
      </c>
      <c r="N149" s="2" t="str">
        <f>IF(PG!D149="","",PG!D149)</f>
        <v/>
      </c>
      <c r="O149" s="2" t="str">
        <f>IF(PI_Pro!C149="","",PI_Pro!C149)</f>
        <v/>
      </c>
    </row>
    <row r="150" spans="2:15" ht="35.1" customHeight="1" thickTop="1" thickBot="1">
      <c r="B150" s="76" t="str">
        <f t="shared" si="2"/>
        <v/>
      </c>
      <c r="C150" s="35"/>
      <c r="D150" s="16"/>
      <c r="E150" s="16"/>
      <c r="F150" s="33"/>
      <c r="G150" s="33"/>
      <c r="H150" s="43" t="str">
        <f>IFERROR(VLOOKUP(D150,PG!$D$7:$N$1006,11,FALSE),"")</f>
        <v/>
      </c>
      <c r="I150" s="42">
        <f>IFERROR(VLOOKUP(D150,PG!$D$7:$O$1006,12,FALSE)*G150,0)</f>
        <v>0</v>
      </c>
      <c r="N150" s="2" t="str">
        <f>IF(PG!D150="","",PG!D150)</f>
        <v/>
      </c>
      <c r="O150" s="2" t="str">
        <f>IF(PI_Pro!C150="","",PI_Pro!C150)</f>
        <v/>
      </c>
    </row>
    <row r="151" spans="2:15" ht="35.1" customHeight="1" thickTop="1" thickBot="1">
      <c r="B151" s="76" t="str">
        <f t="shared" si="2"/>
        <v/>
      </c>
      <c r="C151" s="35"/>
      <c r="D151" s="16"/>
      <c r="E151" s="16"/>
      <c r="F151" s="33"/>
      <c r="G151" s="33"/>
      <c r="H151" s="43" t="str">
        <f>IFERROR(VLOOKUP(D151,PG!$D$7:$N$1006,11,FALSE),"")</f>
        <v/>
      </c>
      <c r="I151" s="42">
        <f>IFERROR(VLOOKUP(D151,PG!$D$7:$O$1006,12,FALSE)*G151,0)</f>
        <v>0</v>
      </c>
      <c r="N151" s="2" t="str">
        <f>IF(PG!D151="","",PG!D151)</f>
        <v/>
      </c>
      <c r="O151" s="2" t="str">
        <f>IF(PI_Pro!C151="","",PI_Pro!C151)</f>
        <v/>
      </c>
    </row>
    <row r="152" spans="2:15" ht="35.1" customHeight="1" thickTop="1" thickBot="1">
      <c r="B152" s="76" t="str">
        <f t="shared" si="2"/>
        <v/>
      </c>
      <c r="C152" s="35"/>
      <c r="D152" s="16"/>
      <c r="E152" s="16"/>
      <c r="F152" s="33"/>
      <c r="G152" s="33"/>
      <c r="H152" s="43" t="str">
        <f>IFERROR(VLOOKUP(D152,PG!$D$7:$N$1006,11,FALSE),"")</f>
        <v/>
      </c>
      <c r="I152" s="42">
        <f>IFERROR(VLOOKUP(D152,PG!$D$7:$O$1006,12,FALSE)*G152,0)</f>
        <v>0</v>
      </c>
      <c r="N152" s="2" t="str">
        <f>IF(PG!D152="","",PG!D152)</f>
        <v/>
      </c>
      <c r="O152" s="2" t="str">
        <f>IF(PI_Pro!C152="","",PI_Pro!C152)</f>
        <v/>
      </c>
    </row>
    <row r="153" spans="2:15" ht="35.1" customHeight="1" thickTop="1" thickBot="1">
      <c r="B153" s="76" t="str">
        <f t="shared" si="2"/>
        <v/>
      </c>
      <c r="C153" s="35"/>
      <c r="D153" s="16"/>
      <c r="E153" s="16"/>
      <c r="F153" s="33"/>
      <c r="G153" s="33"/>
      <c r="H153" s="43" t="str">
        <f>IFERROR(VLOOKUP(D153,PG!$D$7:$N$1006,11,FALSE),"")</f>
        <v/>
      </c>
      <c r="I153" s="42">
        <f>IFERROR(VLOOKUP(D153,PG!$D$7:$O$1006,12,FALSE)*G153,0)</f>
        <v>0</v>
      </c>
      <c r="N153" s="2" t="str">
        <f>IF(PG!D153="","",PG!D153)</f>
        <v/>
      </c>
      <c r="O153" s="2" t="str">
        <f>IF(PI_Pro!C153="","",PI_Pro!C153)</f>
        <v/>
      </c>
    </row>
    <row r="154" spans="2:15" ht="35.1" customHeight="1" thickTop="1" thickBot="1">
      <c r="B154" s="76" t="str">
        <f t="shared" si="2"/>
        <v/>
      </c>
      <c r="C154" s="35"/>
      <c r="D154" s="16"/>
      <c r="E154" s="16"/>
      <c r="F154" s="33"/>
      <c r="G154" s="33"/>
      <c r="H154" s="43" t="str">
        <f>IFERROR(VLOOKUP(D154,PG!$D$7:$N$1006,11,FALSE),"")</f>
        <v/>
      </c>
      <c r="I154" s="42">
        <f>IFERROR(VLOOKUP(D154,PG!$D$7:$O$1006,12,FALSE)*G154,0)</f>
        <v>0</v>
      </c>
      <c r="N154" s="2" t="str">
        <f>IF(PG!D154="","",PG!D154)</f>
        <v/>
      </c>
      <c r="O154" s="2" t="str">
        <f>IF(PI_Pro!C154="","",PI_Pro!C154)</f>
        <v/>
      </c>
    </row>
    <row r="155" spans="2:15" ht="35.1" customHeight="1" thickTop="1" thickBot="1">
      <c r="B155" s="76" t="str">
        <f t="shared" si="2"/>
        <v/>
      </c>
      <c r="C155" s="35"/>
      <c r="D155" s="16"/>
      <c r="E155" s="16"/>
      <c r="F155" s="33"/>
      <c r="G155" s="33"/>
      <c r="H155" s="43" t="str">
        <f>IFERROR(VLOOKUP(D155,PG!$D$7:$N$1006,11,FALSE),"")</f>
        <v/>
      </c>
      <c r="I155" s="42">
        <f>IFERROR(VLOOKUP(D155,PG!$D$7:$O$1006,12,FALSE)*G155,0)</f>
        <v>0</v>
      </c>
      <c r="N155" s="2" t="str">
        <f>IF(PG!D155="","",PG!D155)</f>
        <v/>
      </c>
      <c r="O155" s="2" t="str">
        <f>IF(PI_Pro!C155="","",PI_Pro!C155)</f>
        <v/>
      </c>
    </row>
    <row r="156" spans="2:15" ht="35.1" customHeight="1" thickTop="1" thickBot="1">
      <c r="B156" s="76" t="str">
        <f t="shared" si="2"/>
        <v/>
      </c>
      <c r="C156" s="35"/>
      <c r="D156" s="16"/>
      <c r="E156" s="16"/>
      <c r="F156" s="33"/>
      <c r="G156" s="33"/>
      <c r="H156" s="43" t="str">
        <f>IFERROR(VLOOKUP(D156,PG!$D$7:$N$1006,11,FALSE),"")</f>
        <v/>
      </c>
      <c r="I156" s="42">
        <f>IFERROR(VLOOKUP(D156,PG!$D$7:$O$1006,12,FALSE)*G156,0)</f>
        <v>0</v>
      </c>
      <c r="N156" s="2" t="str">
        <f>IF(PG!D156="","",PG!D156)</f>
        <v/>
      </c>
      <c r="O156" s="2" t="str">
        <f>IF(PI_Pro!C156="","",PI_Pro!C156)</f>
        <v/>
      </c>
    </row>
    <row r="157" spans="2:15" ht="35.1" customHeight="1" thickTop="1" thickBot="1">
      <c r="B157" s="76" t="str">
        <f t="shared" si="2"/>
        <v/>
      </c>
      <c r="C157" s="35"/>
      <c r="D157" s="16"/>
      <c r="E157" s="16"/>
      <c r="F157" s="33"/>
      <c r="G157" s="33"/>
      <c r="H157" s="43" t="str">
        <f>IFERROR(VLOOKUP(D157,PG!$D$7:$N$1006,11,FALSE),"")</f>
        <v/>
      </c>
      <c r="I157" s="42">
        <f>IFERROR(VLOOKUP(D157,PG!$D$7:$O$1006,12,FALSE)*G157,0)</f>
        <v>0</v>
      </c>
      <c r="N157" s="2" t="str">
        <f>IF(PG!D157="","",PG!D157)</f>
        <v/>
      </c>
      <c r="O157" s="2" t="str">
        <f>IF(PI_Pro!C157="","",PI_Pro!C157)</f>
        <v/>
      </c>
    </row>
    <row r="158" spans="2:15" ht="35.1" customHeight="1" thickTop="1" thickBot="1">
      <c r="B158" s="76" t="str">
        <f t="shared" si="2"/>
        <v/>
      </c>
      <c r="C158" s="35"/>
      <c r="D158" s="16"/>
      <c r="E158" s="16"/>
      <c r="F158" s="33"/>
      <c r="G158" s="33"/>
      <c r="H158" s="43" t="str">
        <f>IFERROR(VLOOKUP(D158,PG!$D$7:$N$1006,11,FALSE),"")</f>
        <v/>
      </c>
      <c r="I158" s="42">
        <f>IFERROR(VLOOKUP(D158,PG!$D$7:$O$1006,12,FALSE)*G158,0)</f>
        <v>0</v>
      </c>
      <c r="N158" s="2" t="str">
        <f>IF(PG!D158="","",PG!D158)</f>
        <v/>
      </c>
      <c r="O158" s="2" t="str">
        <f>IF(PI_Pro!C158="","",PI_Pro!C158)</f>
        <v/>
      </c>
    </row>
    <row r="159" spans="2:15" ht="35.1" customHeight="1" thickTop="1" thickBot="1">
      <c r="B159" s="76" t="str">
        <f t="shared" si="2"/>
        <v/>
      </c>
      <c r="C159" s="35"/>
      <c r="D159" s="16"/>
      <c r="E159" s="16"/>
      <c r="F159" s="33"/>
      <c r="G159" s="33"/>
      <c r="H159" s="43" t="str">
        <f>IFERROR(VLOOKUP(D159,PG!$D$7:$N$1006,11,FALSE),"")</f>
        <v/>
      </c>
      <c r="I159" s="42">
        <f>IFERROR(VLOOKUP(D159,PG!$D$7:$O$1006,12,FALSE)*G159,0)</f>
        <v>0</v>
      </c>
      <c r="N159" s="2" t="str">
        <f>IF(PG!D159="","",PG!D159)</f>
        <v/>
      </c>
      <c r="O159" s="2" t="str">
        <f>IF(PI_Pro!C159="","",PI_Pro!C159)</f>
        <v/>
      </c>
    </row>
    <row r="160" spans="2:15" ht="35.1" customHeight="1" thickTop="1" thickBot="1">
      <c r="B160" s="76" t="str">
        <f t="shared" si="2"/>
        <v/>
      </c>
      <c r="C160" s="35"/>
      <c r="D160" s="16"/>
      <c r="E160" s="16"/>
      <c r="F160" s="33"/>
      <c r="G160" s="33"/>
      <c r="H160" s="43" t="str">
        <f>IFERROR(VLOOKUP(D160,PG!$D$7:$N$1006,11,FALSE),"")</f>
        <v/>
      </c>
      <c r="I160" s="42">
        <f>IFERROR(VLOOKUP(D160,PG!$D$7:$O$1006,12,FALSE)*G160,0)</f>
        <v>0</v>
      </c>
      <c r="N160" s="2" t="str">
        <f>IF(PG!D160="","",PG!D160)</f>
        <v/>
      </c>
      <c r="O160" s="2" t="str">
        <f>IF(PI_Pro!C160="","",PI_Pro!C160)</f>
        <v/>
      </c>
    </row>
    <row r="161" spans="2:15" ht="35.1" customHeight="1" thickTop="1" thickBot="1">
      <c r="B161" s="76" t="str">
        <f t="shared" si="2"/>
        <v/>
      </c>
      <c r="C161" s="35"/>
      <c r="D161" s="16"/>
      <c r="E161" s="16"/>
      <c r="F161" s="33"/>
      <c r="G161" s="33"/>
      <c r="H161" s="43" t="str">
        <f>IFERROR(VLOOKUP(D161,PG!$D$7:$N$1006,11,FALSE),"")</f>
        <v/>
      </c>
      <c r="I161" s="42">
        <f>IFERROR(VLOOKUP(D161,PG!$D$7:$O$1006,12,FALSE)*G161,0)</f>
        <v>0</v>
      </c>
      <c r="N161" s="2" t="str">
        <f>IF(PG!D161="","",PG!D161)</f>
        <v/>
      </c>
      <c r="O161" s="2" t="str">
        <f>IF(PI_Pro!C161="","",PI_Pro!C161)</f>
        <v/>
      </c>
    </row>
    <row r="162" spans="2:15" ht="35.1" customHeight="1" thickTop="1" thickBot="1">
      <c r="B162" s="76" t="str">
        <f t="shared" si="2"/>
        <v/>
      </c>
      <c r="C162" s="35"/>
      <c r="D162" s="16"/>
      <c r="E162" s="16"/>
      <c r="F162" s="33"/>
      <c r="G162" s="33"/>
      <c r="H162" s="43" t="str">
        <f>IFERROR(VLOOKUP(D162,PG!$D$7:$N$1006,11,FALSE),"")</f>
        <v/>
      </c>
      <c r="I162" s="42">
        <f>IFERROR(VLOOKUP(D162,PG!$D$7:$O$1006,12,FALSE)*G162,0)</f>
        <v>0</v>
      </c>
      <c r="N162" s="2" t="str">
        <f>IF(PG!D162="","",PG!D162)</f>
        <v/>
      </c>
      <c r="O162" s="2" t="str">
        <f>IF(PI_Pro!C162="","",PI_Pro!C162)</f>
        <v/>
      </c>
    </row>
    <row r="163" spans="2:15" ht="35.1" customHeight="1" thickTop="1" thickBot="1">
      <c r="B163" s="76" t="str">
        <f t="shared" si="2"/>
        <v/>
      </c>
      <c r="C163" s="35"/>
      <c r="D163" s="16"/>
      <c r="E163" s="16"/>
      <c r="F163" s="33"/>
      <c r="G163" s="33"/>
      <c r="H163" s="43" t="str">
        <f>IFERROR(VLOOKUP(D163,PG!$D$7:$N$1006,11,FALSE),"")</f>
        <v/>
      </c>
      <c r="I163" s="42">
        <f>IFERROR(VLOOKUP(D163,PG!$D$7:$O$1006,12,FALSE)*G163,0)</f>
        <v>0</v>
      </c>
      <c r="N163" s="2" t="str">
        <f>IF(PG!D163="","",PG!D163)</f>
        <v/>
      </c>
      <c r="O163" s="2" t="str">
        <f>IF(PI_Pro!C163="","",PI_Pro!C163)</f>
        <v/>
      </c>
    </row>
    <row r="164" spans="2:15" ht="35.1" customHeight="1" thickTop="1" thickBot="1">
      <c r="B164" s="76" t="str">
        <f t="shared" si="2"/>
        <v/>
      </c>
      <c r="C164" s="35"/>
      <c r="D164" s="16"/>
      <c r="E164" s="16"/>
      <c r="F164" s="33"/>
      <c r="G164" s="33"/>
      <c r="H164" s="43" t="str">
        <f>IFERROR(VLOOKUP(D164,PG!$D$7:$N$1006,11,FALSE),"")</f>
        <v/>
      </c>
      <c r="I164" s="42">
        <f>IFERROR(VLOOKUP(D164,PG!$D$7:$O$1006,12,FALSE)*G164,0)</f>
        <v>0</v>
      </c>
      <c r="N164" s="2" t="str">
        <f>IF(PG!D164="","",PG!D164)</f>
        <v/>
      </c>
      <c r="O164" s="2" t="str">
        <f>IF(PI_Pro!C164="","",PI_Pro!C164)</f>
        <v/>
      </c>
    </row>
    <row r="165" spans="2:15" ht="35.1" customHeight="1" thickTop="1" thickBot="1">
      <c r="B165" s="76" t="str">
        <f t="shared" si="2"/>
        <v/>
      </c>
      <c r="C165" s="35"/>
      <c r="D165" s="16"/>
      <c r="E165" s="16"/>
      <c r="F165" s="33"/>
      <c r="G165" s="33"/>
      <c r="H165" s="43" t="str">
        <f>IFERROR(VLOOKUP(D165,PG!$D$7:$N$1006,11,FALSE),"")</f>
        <v/>
      </c>
      <c r="I165" s="42">
        <f>IFERROR(VLOOKUP(D165,PG!$D$7:$O$1006,12,FALSE)*G165,0)</f>
        <v>0</v>
      </c>
      <c r="N165" s="2" t="str">
        <f>IF(PG!D165="","",PG!D165)</f>
        <v/>
      </c>
      <c r="O165" s="2" t="str">
        <f>IF(PI_Pro!C165="","",PI_Pro!C165)</f>
        <v/>
      </c>
    </row>
    <row r="166" spans="2:15" ht="35.1" customHeight="1" thickTop="1" thickBot="1">
      <c r="B166" s="76" t="str">
        <f t="shared" si="2"/>
        <v/>
      </c>
      <c r="C166" s="35"/>
      <c r="D166" s="16"/>
      <c r="E166" s="16"/>
      <c r="F166" s="33"/>
      <c r="G166" s="33"/>
      <c r="H166" s="43" t="str">
        <f>IFERROR(VLOOKUP(D166,PG!$D$7:$N$1006,11,FALSE),"")</f>
        <v/>
      </c>
      <c r="I166" s="42">
        <f>IFERROR(VLOOKUP(D166,PG!$D$7:$O$1006,12,FALSE)*G166,0)</f>
        <v>0</v>
      </c>
      <c r="N166" s="2" t="str">
        <f>IF(PG!D166="","",PG!D166)</f>
        <v/>
      </c>
      <c r="O166" s="2" t="str">
        <f>IF(PI_Pro!C166="","",PI_Pro!C166)</f>
        <v/>
      </c>
    </row>
    <row r="167" spans="2:15" ht="35.1" customHeight="1" thickTop="1" thickBot="1">
      <c r="B167" s="76" t="str">
        <f t="shared" si="2"/>
        <v/>
      </c>
      <c r="C167" s="35"/>
      <c r="D167" s="16"/>
      <c r="E167" s="16"/>
      <c r="F167" s="33"/>
      <c r="G167" s="33"/>
      <c r="H167" s="43" t="str">
        <f>IFERROR(VLOOKUP(D167,PG!$D$7:$N$1006,11,FALSE),"")</f>
        <v/>
      </c>
      <c r="I167" s="42">
        <f>IFERROR(VLOOKUP(D167,PG!$D$7:$O$1006,12,FALSE)*G167,0)</f>
        <v>0</v>
      </c>
      <c r="N167" s="2" t="str">
        <f>IF(PG!D167="","",PG!D167)</f>
        <v/>
      </c>
      <c r="O167" s="2" t="str">
        <f>IF(PI_Pro!C167="","",PI_Pro!C167)</f>
        <v/>
      </c>
    </row>
    <row r="168" spans="2:15" ht="35.1" customHeight="1" thickTop="1" thickBot="1">
      <c r="B168" s="76" t="str">
        <f t="shared" si="2"/>
        <v/>
      </c>
      <c r="C168" s="35"/>
      <c r="D168" s="16"/>
      <c r="E168" s="16"/>
      <c r="F168" s="33"/>
      <c r="G168" s="33"/>
      <c r="H168" s="43" t="str">
        <f>IFERROR(VLOOKUP(D168,PG!$D$7:$N$1006,11,FALSE),"")</f>
        <v/>
      </c>
      <c r="I168" s="42">
        <f>IFERROR(VLOOKUP(D168,PG!$D$7:$O$1006,12,FALSE)*G168,0)</f>
        <v>0</v>
      </c>
      <c r="N168" s="2" t="str">
        <f>IF(PG!D168="","",PG!D168)</f>
        <v/>
      </c>
      <c r="O168" s="2" t="str">
        <f>IF(PI_Pro!C168="","",PI_Pro!C168)</f>
        <v/>
      </c>
    </row>
    <row r="169" spans="2:15" ht="35.1" customHeight="1" thickTop="1" thickBot="1">
      <c r="B169" s="76" t="str">
        <f t="shared" si="2"/>
        <v/>
      </c>
      <c r="C169" s="35"/>
      <c r="D169" s="16"/>
      <c r="E169" s="16"/>
      <c r="F169" s="33"/>
      <c r="G169" s="33"/>
      <c r="H169" s="43" t="str">
        <f>IFERROR(VLOOKUP(D169,PG!$D$7:$N$1006,11,FALSE),"")</f>
        <v/>
      </c>
      <c r="I169" s="42">
        <f>IFERROR(VLOOKUP(D169,PG!$D$7:$O$1006,12,FALSE)*G169,0)</f>
        <v>0</v>
      </c>
      <c r="N169" s="2" t="str">
        <f>IF(PG!D169="","",PG!D169)</f>
        <v/>
      </c>
      <c r="O169" s="2" t="str">
        <f>IF(PI_Pro!C169="","",PI_Pro!C169)</f>
        <v/>
      </c>
    </row>
    <row r="170" spans="2:15" ht="35.1" customHeight="1" thickTop="1" thickBot="1">
      <c r="B170" s="76" t="str">
        <f t="shared" si="2"/>
        <v/>
      </c>
      <c r="C170" s="35"/>
      <c r="D170" s="16"/>
      <c r="E170" s="16"/>
      <c r="F170" s="33"/>
      <c r="G170" s="33"/>
      <c r="H170" s="43" t="str">
        <f>IFERROR(VLOOKUP(D170,PG!$D$7:$N$1006,11,FALSE),"")</f>
        <v/>
      </c>
      <c r="I170" s="42">
        <f>IFERROR(VLOOKUP(D170,PG!$D$7:$O$1006,12,FALSE)*G170,0)</f>
        <v>0</v>
      </c>
      <c r="N170" s="2" t="str">
        <f>IF(PG!D170="","",PG!D170)</f>
        <v/>
      </c>
      <c r="O170" s="2" t="str">
        <f>IF(PI_Pro!C170="","",PI_Pro!C170)</f>
        <v/>
      </c>
    </row>
    <row r="171" spans="2:15" ht="35.1" customHeight="1" thickTop="1" thickBot="1">
      <c r="B171" s="76" t="str">
        <f t="shared" si="2"/>
        <v/>
      </c>
      <c r="C171" s="35"/>
      <c r="D171" s="16"/>
      <c r="E171" s="16"/>
      <c r="F171" s="33"/>
      <c r="G171" s="33"/>
      <c r="H171" s="43" t="str">
        <f>IFERROR(VLOOKUP(D171,PG!$D$7:$N$1006,11,FALSE),"")</f>
        <v/>
      </c>
      <c r="I171" s="42">
        <f>IFERROR(VLOOKUP(D171,PG!$D$7:$O$1006,12,FALSE)*G171,0)</f>
        <v>0</v>
      </c>
      <c r="N171" s="2" t="str">
        <f>IF(PG!D171="","",PG!D171)</f>
        <v/>
      </c>
      <c r="O171" s="2" t="str">
        <f>IF(PI_Pro!C171="","",PI_Pro!C171)</f>
        <v/>
      </c>
    </row>
    <row r="172" spans="2:15" ht="35.1" customHeight="1" thickTop="1" thickBot="1">
      <c r="B172" s="76" t="str">
        <f t="shared" si="2"/>
        <v/>
      </c>
      <c r="C172" s="35"/>
      <c r="D172" s="16"/>
      <c r="E172" s="16"/>
      <c r="F172" s="33"/>
      <c r="G172" s="33"/>
      <c r="H172" s="43" t="str">
        <f>IFERROR(VLOOKUP(D172,PG!$D$7:$N$1006,11,FALSE),"")</f>
        <v/>
      </c>
      <c r="I172" s="42">
        <f>IFERROR(VLOOKUP(D172,PG!$D$7:$O$1006,12,FALSE)*G172,0)</f>
        <v>0</v>
      </c>
      <c r="N172" s="2" t="str">
        <f>IF(PG!D172="","",PG!D172)</f>
        <v/>
      </c>
      <c r="O172" s="2" t="str">
        <f>IF(PI_Pro!C172="","",PI_Pro!C172)</f>
        <v/>
      </c>
    </row>
    <row r="173" spans="2:15" ht="35.1" customHeight="1" thickTop="1" thickBot="1">
      <c r="B173" s="76" t="str">
        <f t="shared" si="2"/>
        <v/>
      </c>
      <c r="C173" s="35"/>
      <c r="D173" s="16"/>
      <c r="E173" s="16"/>
      <c r="F173" s="33"/>
      <c r="G173" s="33"/>
      <c r="H173" s="43" t="str">
        <f>IFERROR(VLOOKUP(D173,PG!$D$7:$N$1006,11,FALSE),"")</f>
        <v/>
      </c>
      <c r="I173" s="42">
        <f>IFERROR(VLOOKUP(D173,PG!$D$7:$O$1006,12,FALSE)*G173,0)</f>
        <v>0</v>
      </c>
      <c r="N173" s="2" t="str">
        <f>IF(PG!D173="","",PG!D173)</f>
        <v/>
      </c>
      <c r="O173" s="2" t="str">
        <f>IF(PI_Pro!C173="","",PI_Pro!C173)</f>
        <v/>
      </c>
    </row>
    <row r="174" spans="2:15" ht="35.1" customHeight="1" thickTop="1" thickBot="1">
      <c r="B174" s="76" t="str">
        <f t="shared" si="2"/>
        <v/>
      </c>
      <c r="C174" s="35"/>
      <c r="D174" s="16"/>
      <c r="E174" s="16"/>
      <c r="F174" s="33"/>
      <c r="G174" s="33"/>
      <c r="H174" s="43" t="str">
        <f>IFERROR(VLOOKUP(D174,PG!$D$7:$N$1006,11,FALSE),"")</f>
        <v/>
      </c>
      <c r="I174" s="42">
        <f>IFERROR(VLOOKUP(D174,PG!$D$7:$O$1006,12,FALSE)*G174,0)</f>
        <v>0</v>
      </c>
      <c r="N174" s="2" t="str">
        <f>IF(PG!D174="","",PG!D174)</f>
        <v/>
      </c>
      <c r="O174" s="2" t="str">
        <f>IF(PI_Pro!C174="","",PI_Pro!C174)</f>
        <v/>
      </c>
    </row>
    <row r="175" spans="2:15" ht="35.1" customHeight="1" thickTop="1" thickBot="1">
      <c r="B175" s="76" t="str">
        <f t="shared" si="2"/>
        <v/>
      </c>
      <c r="C175" s="35"/>
      <c r="D175" s="16"/>
      <c r="E175" s="16"/>
      <c r="F175" s="33"/>
      <c r="G175" s="33"/>
      <c r="H175" s="43" t="str">
        <f>IFERROR(VLOOKUP(D175,PG!$D$7:$N$1006,11,FALSE),"")</f>
        <v/>
      </c>
      <c r="I175" s="42">
        <f>IFERROR(VLOOKUP(D175,PG!$D$7:$O$1006,12,FALSE)*G175,0)</f>
        <v>0</v>
      </c>
      <c r="N175" s="2" t="str">
        <f>IF(PG!D175="","",PG!D175)</f>
        <v/>
      </c>
      <c r="O175" s="2" t="str">
        <f>IF(PI_Pro!C175="","",PI_Pro!C175)</f>
        <v/>
      </c>
    </row>
    <row r="176" spans="2:15" ht="35.1" customHeight="1" thickTop="1" thickBot="1">
      <c r="B176" s="76" t="str">
        <f t="shared" si="2"/>
        <v/>
      </c>
      <c r="C176" s="35"/>
      <c r="D176" s="16"/>
      <c r="E176" s="16"/>
      <c r="F176" s="33"/>
      <c r="G176" s="33"/>
      <c r="H176" s="43" t="str">
        <f>IFERROR(VLOOKUP(D176,PG!$D$7:$N$1006,11,FALSE),"")</f>
        <v/>
      </c>
      <c r="I176" s="42">
        <f>IFERROR(VLOOKUP(D176,PG!$D$7:$O$1006,12,FALSE)*G176,0)</f>
        <v>0</v>
      </c>
      <c r="N176" s="2" t="str">
        <f>IF(PG!D176="","",PG!D176)</f>
        <v/>
      </c>
      <c r="O176" s="2" t="str">
        <f>IF(PI_Pro!C176="","",PI_Pro!C176)</f>
        <v/>
      </c>
    </row>
    <row r="177" spans="2:15" ht="35.1" customHeight="1" thickTop="1" thickBot="1">
      <c r="B177" s="76" t="str">
        <f t="shared" si="2"/>
        <v/>
      </c>
      <c r="C177" s="35"/>
      <c r="D177" s="16"/>
      <c r="E177" s="16"/>
      <c r="F177" s="33"/>
      <c r="G177" s="33"/>
      <c r="H177" s="43" t="str">
        <f>IFERROR(VLOOKUP(D177,PG!$D$7:$N$1006,11,FALSE),"")</f>
        <v/>
      </c>
      <c r="I177" s="42">
        <f>IFERROR(VLOOKUP(D177,PG!$D$7:$O$1006,12,FALSE)*G177,0)</f>
        <v>0</v>
      </c>
      <c r="N177" s="2" t="str">
        <f>IF(PG!D177="","",PG!D177)</f>
        <v/>
      </c>
      <c r="O177" s="2" t="str">
        <f>IF(PI_Pro!C177="","",PI_Pro!C177)</f>
        <v/>
      </c>
    </row>
    <row r="178" spans="2:15" ht="35.1" customHeight="1" thickTop="1" thickBot="1">
      <c r="B178" s="76" t="str">
        <f t="shared" si="2"/>
        <v/>
      </c>
      <c r="C178" s="35"/>
      <c r="D178" s="16"/>
      <c r="E178" s="16"/>
      <c r="F178" s="33"/>
      <c r="G178" s="33"/>
      <c r="H178" s="43" t="str">
        <f>IFERROR(VLOOKUP(D178,PG!$D$7:$N$1006,11,FALSE),"")</f>
        <v/>
      </c>
      <c r="I178" s="42">
        <f>IFERROR(VLOOKUP(D178,PG!$D$7:$O$1006,12,FALSE)*G178,0)</f>
        <v>0</v>
      </c>
      <c r="N178" s="2" t="str">
        <f>IF(PG!D178="","",PG!D178)</f>
        <v/>
      </c>
      <c r="O178" s="2" t="str">
        <f>IF(PI_Pro!C178="","",PI_Pro!C178)</f>
        <v/>
      </c>
    </row>
    <row r="179" spans="2:15" ht="35.1" customHeight="1" thickTop="1" thickBot="1">
      <c r="B179" s="76" t="str">
        <f t="shared" si="2"/>
        <v/>
      </c>
      <c r="C179" s="35"/>
      <c r="D179" s="16"/>
      <c r="E179" s="16"/>
      <c r="F179" s="33"/>
      <c r="G179" s="33"/>
      <c r="H179" s="43" t="str">
        <f>IFERROR(VLOOKUP(D179,PG!$D$7:$N$1006,11,FALSE),"")</f>
        <v/>
      </c>
      <c r="I179" s="42">
        <f>IFERROR(VLOOKUP(D179,PG!$D$7:$O$1006,12,FALSE)*G179,0)</f>
        <v>0</v>
      </c>
      <c r="N179" s="2" t="str">
        <f>IF(PG!D179="","",PG!D179)</f>
        <v/>
      </c>
      <c r="O179" s="2" t="str">
        <f>IF(PI_Pro!C179="","",PI_Pro!C179)</f>
        <v/>
      </c>
    </row>
    <row r="180" spans="2:15" ht="35.1" customHeight="1" thickTop="1" thickBot="1">
      <c r="B180" s="76" t="str">
        <f t="shared" si="2"/>
        <v/>
      </c>
      <c r="C180" s="35"/>
      <c r="D180" s="16"/>
      <c r="E180" s="16"/>
      <c r="F180" s="33"/>
      <c r="G180" s="33"/>
      <c r="H180" s="43" t="str">
        <f>IFERROR(VLOOKUP(D180,PG!$D$7:$N$1006,11,FALSE),"")</f>
        <v/>
      </c>
      <c r="I180" s="42">
        <f>IFERROR(VLOOKUP(D180,PG!$D$7:$O$1006,12,FALSE)*G180,0)</f>
        <v>0</v>
      </c>
      <c r="N180" s="2" t="str">
        <f>IF(PG!D180="","",PG!D180)</f>
        <v/>
      </c>
      <c r="O180" s="2" t="str">
        <f>IF(PI_Pro!C180="","",PI_Pro!C180)</f>
        <v/>
      </c>
    </row>
    <row r="181" spans="2:15" ht="35.1" customHeight="1" thickTop="1" thickBot="1">
      <c r="B181" s="76" t="str">
        <f t="shared" si="2"/>
        <v/>
      </c>
      <c r="C181" s="35"/>
      <c r="D181" s="16"/>
      <c r="E181" s="16"/>
      <c r="F181" s="33"/>
      <c r="G181" s="33"/>
      <c r="H181" s="43" t="str">
        <f>IFERROR(VLOOKUP(D181,PG!$D$7:$N$1006,11,FALSE),"")</f>
        <v/>
      </c>
      <c r="I181" s="42">
        <f>IFERROR(VLOOKUP(D181,PG!$D$7:$O$1006,12,FALSE)*G181,0)</f>
        <v>0</v>
      </c>
      <c r="N181" s="2" t="str">
        <f>IF(PG!D181="","",PG!D181)</f>
        <v/>
      </c>
      <c r="O181" s="2" t="str">
        <f>IF(PI_Pro!C181="","",PI_Pro!C181)</f>
        <v/>
      </c>
    </row>
    <row r="182" spans="2:15" ht="35.1" customHeight="1" thickTop="1" thickBot="1">
      <c r="B182" s="76" t="str">
        <f t="shared" si="2"/>
        <v/>
      </c>
      <c r="C182" s="35"/>
      <c r="D182" s="16"/>
      <c r="E182" s="16"/>
      <c r="F182" s="33"/>
      <c r="G182" s="33"/>
      <c r="H182" s="43" t="str">
        <f>IFERROR(VLOOKUP(D182,PG!$D$7:$N$1006,11,FALSE),"")</f>
        <v/>
      </c>
      <c r="I182" s="42">
        <f>IFERROR(VLOOKUP(D182,PG!$D$7:$O$1006,12,FALSE)*G182,0)</f>
        <v>0</v>
      </c>
      <c r="N182" s="2" t="str">
        <f>IF(PG!D182="","",PG!D182)</f>
        <v/>
      </c>
      <c r="O182" s="2" t="str">
        <f>IF(PI_Pro!C182="","",PI_Pro!C182)</f>
        <v/>
      </c>
    </row>
    <row r="183" spans="2:15" ht="35.1" customHeight="1" thickTop="1" thickBot="1">
      <c r="B183" s="76" t="str">
        <f t="shared" si="2"/>
        <v/>
      </c>
      <c r="C183" s="35"/>
      <c r="D183" s="16"/>
      <c r="E183" s="16"/>
      <c r="F183" s="33"/>
      <c r="G183" s="33"/>
      <c r="H183" s="43" t="str">
        <f>IFERROR(VLOOKUP(D183,PG!$D$7:$N$1006,11,FALSE),"")</f>
        <v/>
      </c>
      <c r="I183" s="42">
        <f>IFERROR(VLOOKUP(D183,PG!$D$7:$O$1006,12,FALSE)*G183,0)</f>
        <v>0</v>
      </c>
      <c r="N183" s="2" t="str">
        <f>IF(PG!D183="","",PG!D183)</f>
        <v/>
      </c>
      <c r="O183" s="2" t="str">
        <f>IF(PI_Pro!C183="","",PI_Pro!C183)</f>
        <v/>
      </c>
    </row>
    <row r="184" spans="2:15" ht="35.1" customHeight="1" thickTop="1" thickBot="1">
      <c r="B184" s="76" t="str">
        <f t="shared" si="2"/>
        <v/>
      </c>
      <c r="C184" s="35"/>
      <c r="D184" s="16"/>
      <c r="E184" s="16"/>
      <c r="F184" s="33"/>
      <c r="G184" s="33"/>
      <c r="H184" s="43" t="str">
        <f>IFERROR(VLOOKUP(D184,PG!$D$7:$N$1006,11,FALSE),"")</f>
        <v/>
      </c>
      <c r="I184" s="42">
        <f>IFERROR(VLOOKUP(D184,PG!$D$7:$O$1006,12,FALSE)*G184,0)</f>
        <v>0</v>
      </c>
      <c r="N184" s="2" t="str">
        <f>IF(PG!D184="","",PG!D184)</f>
        <v/>
      </c>
      <c r="O184" s="2" t="str">
        <f>IF(PI_Pro!C184="","",PI_Pro!C184)</f>
        <v/>
      </c>
    </row>
    <row r="185" spans="2:15" ht="35.1" customHeight="1" thickTop="1" thickBot="1">
      <c r="B185" s="76" t="str">
        <f t="shared" si="2"/>
        <v/>
      </c>
      <c r="C185" s="35"/>
      <c r="D185" s="16"/>
      <c r="E185" s="16"/>
      <c r="F185" s="33"/>
      <c r="G185" s="33"/>
      <c r="H185" s="43" t="str">
        <f>IFERROR(VLOOKUP(D185,PG!$D$7:$N$1006,11,FALSE),"")</f>
        <v/>
      </c>
      <c r="I185" s="42">
        <f>IFERROR(VLOOKUP(D185,PG!$D$7:$O$1006,12,FALSE)*G185,0)</f>
        <v>0</v>
      </c>
      <c r="N185" s="2" t="str">
        <f>IF(PG!D185="","",PG!D185)</f>
        <v/>
      </c>
      <c r="O185" s="2" t="str">
        <f>IF(PI_Pro!C185="","",PI_Pro!C185)</f>
        <v/>
      </c>
    </row>
    <row r="186" spans="2:15" ht="35.1" customHeight="1" thickTop="1" thickBot="1">
      <c r="B186" s="76" t="str">
        <f t="shared" si="2"/>
        <v/>
      </c>
      <c r="C186" s="35"/>
      <c r="D186" s="16"/>
      <c r="E186" s="16"/>
      <c r="F186" s="33"/>
      <c r="G186" s="33"/>
      <c r="H186" s="43" t="str">
        <f>IFERROR(VLOOKUP(D186,PG!$D$7:$N$1006,11,FALSE),"")</f>
        <v/>
      </c>
      <c r="I186" s="42">
        <f>IFERROR(VLOOKUP(D186,PG!$D$7:$O$1006,12,FALSE)*G186,0)</f>
        <v>0</v>
      </c>
      <c r="N186" s="2" t="str">
        <f>IF(PG!D186="","",PG!D186)</f>
        <v/>
      </c>
      <c r="O186" s="2" t="str">
        <f>IF(PI_Pro!C186="","",PI_Pro!C186)</f>
        <v/>
      </c>
    </row>
    <row r="187" spans="2:15" ht="35.1" customHeight="1" thickTop="1" thickBot="1">
      <c r="B187" s="76" t="str">
        <f t="shared" si="2"/>
        <v/>
      </c>
      <c r="C187" s="35"/>
      <c r="D187" s="16"/>
      <c r="E187" s="16"/>
      <c r="F187" s="33"/>
      <c r="G187" s="33"/>
      <c r="H187" s="43" t="str">
        <f>IFERROR(VLOOKUP(D187,PG!$D$7:$N$1006,11,FALSE),"")</f>
        <v/>
      </c>
      <c r="I187" s="42">
        <f>IFERROR(VLOOKUP(D187,PG!$D$7:$O$1006,12,FALSE)*G187,0)</f>
        <v>0</v>
      </c>
      <c r="N187" s="2" t="str">
        <f>IF(PG!D187="","",PG!D187)</f>
        <v/>
      </c>
      <c r="O187" s="2" t="str">
        <f>IF(PI_Pro!C187="","",PI_Pro!C187)</f>
        <v/>
      </c>
    </row>
    <row r="188" spans="2:15" ht="35.1" customHeight="1" thickTop="1" thickBot="1">
      <c r="B188" s="76" t="str">
        <f t="shared" si="2"/>
        <v/>
      </c>
      <c r="C188" s="35"/>
      <c r="D188" s="16"/>
      <c r="E188" s="16"/>
      <c r="F188" s="33"/>
      <c r="G188" s="33"/>
      <c r="H188" s="43" t="str">
        <f>IFERROR(VLOOKUP(D188,PG!$D$7:$N$1006,11,FALSE),"")</f>
        <v/>
      </c>
      <c r="I188" s="42">
        <f>IFERROR(VLOOKUP(D188,PG!$D$7:$O$1006,12,FALSE)*G188,0)</f>
        <v>0</v>
      </c>
      <c r="N188" s="2" t="str">
        <f>IF(PG!D188="","",PG!D188)</f>
        <v/>
      </c>
      <c r="O188" s="2" t="str">
        <f>IF(PI_Pro!C188="","",PI_Pro!C188)</f>
        <v/>
      </c>
    </row>
    <row r="189" spans="2:15" ht="35.1" customHeight="1" thickTop="1" thickBot="1">
      <c r="B189" s="76" t="str">
        <f t="shared" si="2"/>
        <v/>
      </c>
      <c r="C189" s="35"/>
      <c r="D189" s="16"/>
      <c r="E189" s="16"/>
      <c r="F189" s="33"/>
      <c r="G189" s="33"/>
      <c r="H189" s="43" t="str">
        <f>IFERROR(VLOOKUP(D189,PG!$D$7:$N$1006,11,FALSE),"")</f>
        <v/>
      </c>
      <c r="I189" s="42">
        <f>IFERROR(VLOOKUP(D189,PG!$D$7:$O$1006,12,FALSE)*G189,0)</f>
        <v>0</v>
      </c>
      <c r="N189" s="2" t="str">
        <f>IF(PG!D189="","",PG!D189)</f>
        <v/>
      </c>
      <c r="O189" s="2" t="str">
        <f>IF(PI_Pro!C189="","",PI_Pro!C189)</f>
        <v/>
      </c>
    </row>
    <row r="190" spans="2:15" ht="35.1" customHeight="1" thickTop="1" thickBot="1">
      <c r="B190" s="76" t="str">
        <f t="shared" si="2"/>
        <v/>
      </c>
      <c r="C190" s="35"/>
      <c r="D190" s="16"/>
      <c r="E190" s="16"/>
      <c r="F190" s="33"/>
      <c r="G190" s="33"/>
      <c r="H190" s="43" t="str">
        <f>IFERROR(VLOOKUP(D190,PG!$D$7:$N$1006,11,FALSE),"")</f>
        <v/>
      </c>
      <c r="I190" s="42">
        <f>IFERROR(VLOOKUP(D190,PG!$D$7:$O$1006,12,FALSE)*G190,0)</f>
        <v>0</v>
      </c>
      <c r="N190" s="2" t="str">
        <f>IF(PG!D190="","",PG!D190)</f>
        <v/>
      </c>
      <c r="O190" s="2" t="str">
        <f>IF(PI_Pro!C190="","",PI_Pro!C190)</f>
        <v/>
      </c>
    </row>
    <row r="191" spans="2:15" ht="35.1" customHeight="1" thickTop="1" thickBot="1">
      <c r="B191" s="76" t="str">
        <f t="shared" si="2"/>
        <v/>
      </c>
      <c r="C191" s="35"/>
      <c r="D191" s="16"/>
      <c r="E191" s="16"/>
      <c r="F191" s="33"/>
      <c r="G191" s="33"/>
      <c r="H191" s="43" t="str">
        <f>IFERROR(VLOOKUP(D191,PG!$D$7:$N$1006,11,FALSE),"")</f>
        <v/>
      </c>
      <c r="I191" s="42">
        <f>IFERROR(VLOOKUP(D191,PG!$D$7:$O$1006,12,FALSE)*G191,0)</f>
        <v>0</v>
      </c>
      <c r="N191" s="2" t="str">
        <f>IF(PG!D191="","",PG!D191)</f>
        <v/>
      </c>
      <c r="O191" s="2" t="str">
        <f>IF(PI_Pro!C191="","",PI_Pro!C191)</f>
        <v/>
      </c>
    </row>
    <row r="192" spans="2:15" ht="35.1" customHeight="1" thickTop="1" thickBot="1">
      <c r="B192" s="76" t="str">
        <f t="shared" si="2"/>
        <v/>
      </c>
      <c r="C192" s="35"/>
      <c r="D192" s="16"/>
      <c r="E192" s="16"/>
      <c r="F192" s="33"/>
      <c r="G192" s="33"/>
      <c r="H192" s="43" t="str">
        <f>IFERROR(VLOOKUP(D192,PG!$D$7:$N$1006,11,FALSE),"")</f>
        <v/>
      </c>
      <c r="I192" s="42">
        <f>IFERROR(VLOOKUP(D192,PG!$D$7:$O$1006,12,FALSE)*G192,0)</f>
        <v>0</v>
      </c>
      <c r="N192" s="2" t="str">
        <f>IF(PG!D192="","",PG!D192)</f>
        <v/>
      </c>
      <c r="O192" s="2" t="str">
        <f>IF(PI_Pro!C192="","",PI_Pro!C192)</f>
        <v/>
      </c>
    </row>
    <row r="193" spans="2:15" ht="35.1" customHeight="1" thickTop="1" thickBot="1">
      <c r="B193" s="76" t="str">
        <f t="shared" si="2"/>
        <v/>
      </c>
      <c r="C193" s="35"/>
      <c r="D193" s="16"/>
      <c r="E193" s="16"/>
      <c r="F193" s="33"/>
      <c r="G193" s="33"/>
      <c r="H193" s="43" t="str">
        <f>IFERROR(VLOOKUP(D193,PG!$D$7:$N$1006,11,FALSE),"")</f>
        <v/>
      </c>
      <c r="I193" s="42">
        <f>IFERROR(VLOOKUP(D193,PG!$D$7:$O$1006,12,FALSE)*G193,0)</f>
        <v>0</v>
      </c>
      <c r="N193" s="2" t="str">
        <f>IF(PG!D193="","",PG!D193)</f>
        <v/>
      </c>
      <c r="O193" s="2" t="str">
        <f>IF(PI_Pro!C193="","",PI_Pro!C193)</f>
        <v/>
      </c>
    </row>
    <row r="194" spans="2:15" ht="35.1" customHeight="1" thickTop="1" thickBot="1">
      <c r="B194" s="76" t="str">
        <f t="shared" si="2"/>
        <v/>
      </c>
      <c r="C194" s="35"/>
      <c r="D194" s="16"/>
      <c r="E194" s="16"/>
      <c r="F194" s="33"/>
      <c r="G194" s="33"/>
      <c r="H194" s="43" t="str">
        <f>IFERROR(VLOOKUP(D194,PG!$D$7:$N$1006,11,FALSE),"")</f>
        <v/>
      </c>
      <c r="I194" s="42">
        <f>IFERROR(VLOOKUP(D194,PG!$D$7:$O$1006,12,FALSE)*G194,0)</f>
        <v>0</v>
      </c>
      <c r="N194" s="2" t="str">
        <f>IF(PG!D194="","",PG!D194)</f>
        <v/>
      </c>
      <c r="O194" s="2" t="str">
        <f>IF(PI_Pro!C194="","",PI_Pro!C194)</f>
        <v/>
      </c>
    </row>
    <row r="195" spans="2:15" ht="35.1" customHeight="1" thickTop="1" thickBot="1">
      <c r="B195" s="76" t="str">
        <f t="shared" si="2"/>
        <v/>
      </c>
      <c r="C195" s="35"/>
      <c r="D195" s="16"/>
      <c r="E195" s="16"/>
      <c r="F195" s="33"/>
      <c r="G195" s="33"/>
      <c r="H195" s="43" t="str">
        <f>IFERROR(VLOOKUP(D195,PG!$D$7:$N$1006,11,FALSE),"")</f>
        <v/>
      </c>
      <c r="I195" s="42">
        <f>IFERROR(VLOOKUP(D195,PG!$D$7:$O$1006,12,FALSE)*G195,0)</f>
        <v>0</v>
      </c>
      <c r="N195" s="2" t="str">
        <f>IF(PG!D195="","",PG!D195)</f>
        <v/>
      </c>
      <c r="O195" s="2" t="str">
        <f>IF(PI_Pro!C195="","",PI_Pro!C195)</f>
        <v/>
      </c>
    </row>
    <row r="196" spans="2:15" ht="35.1" customHeight="1" thickTop="1" thickBot="1">
      <c r="B196" s="76" t="str">
        <f t="shared" si="2"/>
        <v/>
      </c>
      <c r="C196" s="35"/>
      <c r="D196" s="16"/>
      <c r="E196" s="16"/>
      <c r="F196" s="33"/>
      <c r="G196" s="33"/>
      <c r="H196" s="43" t="str">
        <f>IFERROR(VLOOKUP(D196,PG!$D$7:$N$1006,11,FALSE),"")</f>
        <v/>
      </c>
      <c r="I196" s="42">
        <f>IFERROR(VLOOKUP(D196,PG!$D$7:$O$1006,12,FALSE)*G196,0)</f>
        <v>0</v>
      </c>
      <c r="N196" s="2" t="str">
        <f>IF(PG!D196="","",PG!D196)</f>
        <v/>
      </c>
      <c r="O196" s="2" t="str">
        <f>IF(PI_Pro!C196="","",PI_Pro!C196)</f>
        <v/>
      </c>
    </row>
    <row r="197" spans="2:15" ht="35.1" customHeight="1" thickTop="1" thickBot="1">
      <c r="B197" s="76" t="str">
        <f t="shared" si="2"/>
        <v/>
      </c>
      <c r="C197" s="35"/>
      <c r="D197" s="16"/>
      <c r="E197" s="16"/>
      <c r="F197" s="33"/>
      <c r="G197" s="33"/>
      <c r="H197" s="43" t="str">
        <f>IFERROR(VLOOKUP(D197,PG!$D$7:$N$1006,11,FALSE),"")</f>
        <v/>
      </c>
      <c r="I197" s="42">
        <f>IFERROR(VLOOKUP(D197,PG!$D$7:$O$1006,12,FALSE)*G197,0)</f>
        <v>0</v>
      </c>
      <c r="N197" s="2" t="str">
        <f>IF(PG!D197="","",PG!D197)</f>
        <v/>
      </c>
      <c r="O197" s="2" t="str">
        <f>IF(PI_Pro!C197="","",PI_Pro!C197)</f>
        <v/>
      </c>
    </row>
    <row r="198" spans="2:15" ht="35.1" customHeight="1" thickTop="1" thickBot="1">
      <c r="B198" s="76" t="str">
        <f t="shared" si="2"/>
        <v/>
      </c>
      <c r="C198" s="35"/>
      <c r="D198" s="16"/>
      <c r="E198" s="16"/>
      <c r="F198" s="33"/>
      <c r="G198" s="33"/>
      <c r="H198" s="43" t="str">
        <f>IFERROR(VLOOKUP(D198,PG!$D$7:$N$1006,11,FALSE),"")</f>
        <v/>
      </c>
      <c r="I198" s="42">
        <f>IFERROR(VLOOKUP(D198,PG!$D$7:$O$1006,12,FALSE)*G198,0)</f>
        <v>0</v>
      </c>
      <c r="N198" s="2" t="str">
        <f>IF(PG!D198="","",PG!D198)</f>
        <v/>
      </c>
      <c r="O198" s="2" t="str">
        <f>IF(PI_Pro!C198="","",PI_Pro!C198)</f>
        <v/>
      </c>
    </row>
    <row r="199" spans="2:15" ht="35.1" customHeight="1" thickTop="1" thickBot="1">
      <c r="B199" s="76" t="str">
        <f t="shared" si="2"/>
        <v/>
      </c>
      <c r="C199" s="35"/>
      <c r="D199" s="16"/>
      <c r="E199" s="16"/>
      <c r="F199" s="33"/>
      <c r="G199" s="33"/>
      <c r="H199" s="43" t="str">
        <f>IFERROR(VLOOKUP(D199,PG!$D$7:$N$1006,11,FALSE),"")</f>
        <v/>
      </c>
      <c r="I199" s="42">
        <f>IFERROR(VLOOKUP(D199,PG!$D$7:$O$1006,12,FALSE)*G199,0)</f>
        <v>0</v>
      </c>
      <c r="N199" s="2" t="str">
        <f>IF(PG!D199="","",PG!D199)</f>
        <v/>
      </c>
      <c r="O199" s="2" t="str">
        <f>IF(PI_Pro!C199="","",PI_Pro!C199)</f>
        <v/>
      </c>
    </row>
    <row r="200" spans="2:15" ht="35.1" customHeight="1" thickTop="1" thickBot="1">
      <c r="B200" s="76" t="str">
        <f t="shared" ref="B200:B263" si="3">IF(C200="","",MONTH(C200))</f>
        <v/>
      </c>
      <c r="C200" s="35"/>
      <c r="D200" s="16"/>
      <c r="E200" s="16"/>
      <c r="F200" s="33"/>
      <c r="G200" s="33"/>
      <c r="H200" s="43" t="str">
        <f>IFERROR(VLOOKUP(D200,PG!$D$7:$N$1006,11,FALSE),"")</f>
        <v/>
      </c>
      <c r="I200" s="42">
        <f>IFERROR(VLOOKUP(D200,PG!$D$7:$O$1006,12,FALSE)*G200,0)</f>
        <v>0</v>
      </c>
      <c r="N200" s="2" t="str">
        <f>IF(PG!D200="","",PG!D200)</f>
        <v/>
      </c>
      <c r="O200" s="2" t="str">
        <f>IF(PI_Pro!C200="","",PI_Pro!C200)</f>
        <v/>
      </c>
    </row>
    <row r="201" spans="2:15" ht="35.1" customHeight="1" thickTop="1" thickBot="1">
      <c r="B201" s="76" t="str">
        <f t="shared" si="3"/>
        <v/>
      </c>
      <c r="C201" s="35"/>
      <c r="D201" s="16"/>
      <c r="E201" s="16"/>
      <c r="F201" s="33"/>
      <c r="G201" s="33"/>
      <c r="H201" s="43" t="str">
        <f>IFERROR(VLOOKUP(D201,PG!$D$7:$N$1006,11,FALSE),"")</f>
        <v/>
      </c>
      <c r="I201" s="42">
        <f>IFERROR(VLOOKUP(D201,PG!$D$7:$O$1006,12,FALSE)*G201,0)</f>
        <v>0</v>
      </c>
      <c r="N201" s="2" t="str">
        <f>IF(PG!D201="","",PG!D201)</f>
        <v/>
      </c>
      <c r="O201" s="2" t="str">
        <f>IF(PI_Pro!C201="","",PI_Pro!C201)</f>
        <v/>
      </c>
    </row>
    <row r="202" spans="2:15" ht="35.1" customHeight="1" thickTop="1" thickBot="1">
      <c r="B202" s="76" t="str">
        <f t="shared" si="3"/>
        <v/>
      </c>
      <c r="C202" s="35"/>
      <c r="D202" s="16"/>
      <c r="E202" s="16"/>
      <c r="F202" s="33"/>
      <c r="G202" s="33"/>
      <c r="H202" s="43" t="str">
        <f>IFERROR(VLOOKUP(D202,PG!$D$7:$N$1006,11,FALSE),"")</f>
        <v/>
      </c>
      <c r="I202" s="42">
        <f>IFERROR(VLOOKUP(D202,PG!$D$7:$O$1006,12,FALSE)*G202,0)</f>
        <v>0</v>
      </c>
      <c r="N202" s="2" t="str">
        <f>IF(PG!D202="","",PG!D202)</f>
        <v/>
      </c>
      <c r="O202" s="2" t="str">
        <f>IF(PI_Pro!C202="","",PI_Pro!C202)</f>
        <v/>
      </c>
    </row>
    <row r="203" spans="2:15" ht="35.1" customHeight="1" thickTop="1" thickBot="1">
      <c r="B203" s="76" t="str">
        <f t="shared" si="3"/>
        <v/>
      </c>
      <c r="C203" s="35"/>
      <c r="D203" s="16"/>
      <c r="E203" s="16"/>
      <c r="F203" s="33"/>
      <c r="G203" s="33"/>
      <c r="H203" s="43" t="str">
        <f>IFERROR(VLOOKUP(D203,PG!$D$7:$N$1006,11,FALSE),"")</f>
        <v/>
      </c>
      <c r="I203" s="42">
        <f>IFERROR(VLOOKUP(D203,PG!$D$7:$O$1006,12,FALSE)*G203,0)</f>
        <v>0</v>
      </c>
      <c r="N203" s="2" t="str">
        <f>IF(PG!D203="","",PG!D203)</f>
        <v/>
      </c>
      <c r="O203" s="2" t="str">
        <f>IF(PI_Pro!C203="","",PI_Pro!C203)</f>
        <v/>
      </c>
    </row>
    <row r="204" spans="2:15" ht="35.1" customHeight="1" thickTop="1" thickBot="1">
      <c r="B204" s="76" t="str">
        <f t="shared" si="3"/>
        <v/>
      </c>
      <c r="C204" s="35"/>
      <c r="D204" s="16"/>
      <c r="E204" s="16"/>
      <c r="F204" s="33"/>
      <c r="G204" s="33"/>
      <c r="H204" s="43" t="str">
        <f>IFERROR(VLOOKUP(D204,PG!$D$7:$N$1006,11,FALSE),"")</f>
        <v/>
      </c>
      <c r="I204" s="42">
        <f>IFERROR(VLOOKUP(D204,PG!$D$7:$O$1006,12,FALSE)*G204,0)</f>
        <v>0</v>
      </c>
      <c r="N204" s="2" t="str">
        <f>IF(PG!D204="","",PG!D204)</f>
        <v/>
      </c>
      <c r="O204" s="2" t="str">
        <f>IF(PI_Pro!C204="","",PI_Pro!C204)</f>
        <v/>
      </c>
    </row>
    <row r="205" spans="2:15" ht="35.1" customHeight="1" thickTop="1" thickBot="1">
      <c r="B205" s="76" t="str">
        <f t="shared" si="3"/>
        <v/>
      </c>
      <c r="C205" s="35"/>
      <c r="D205" s="16"/>
      <c r="E205" s="16"/>
      <c r="F205" s="33"/>
      <c r="G205" s="33"/>
      <c r="H205" s="43" t="str">
        <f>IFERROR(VLOOKUP(D205,PG!$D$7:$N$1006,11,FALSE),"")</f>
        <v/>
      </c>
      <c r="I205" s="42">
        <f>IFERROR(VLOOKUP(D205,PG!$D$7:$O$1006,12,FALSE)*G205,0)</f>
        <v>0</v>
      </c>
      <c r="N205" s="2" t="str">
        <f>IF(PG!D205="","",PG!D205)</f>
        <v/>
      </c>
      <c r="O205" s="2" t="str">
        <f>IF(PI_Pro!C205="","",PI_Pro!C205)</f>
        <v/>
      </c>
    </row>
    <row r="206" spans="2:15" ht="35.1" customHeight="1" thickTop="1" thickBot="1">
      <c r="B206" s="76" t="str">
        <f t="shared" si="3"/>
        <v/>
      </c>
      <c r="C206" s="35"/>
      <c r="D206" s="16"/>
      <c r="E206" s="16"/>
      <c r="F206" s="33"/>
      <c r="G206" s="33"/>
      <c r="H206" s="43" t="str">
        <f>IFERROR(VLOOKUP(D206,PG!$D$7:$N$1006,11,FALSE),"")</f>
        <v/>
      </c>
      <c r="I206" s="42">
        <f>IFERROR(VLOOKUP(D206,PG!$D$7:$O$1006,12,FALSE)*G206,0)</f>
        <v>0</v>
      </c>
      <c r="N206" s="2" t="str">
        <f>IF(PG!D206="","",PG!D206)</f>
        <v/>
      </c>
      <c r="O206" s="2" t="str">
        <f>IF(PI_Pro!C206="","",PI_Pro!C206)</f>
        <v/>
      </c>
    </row>
    <row r="207" spans="2:15" ht="35.1" customHeight="1" thickTop="1" thickBot="1">
      <c r="B207" s="76" t="str">
        <f t="shared" si="3"/>
        <v/>
      </c>
      <c r="C207" s="35"/>
      <c r="D207" s="16"/>
      <c r="E207" s="16"/>
      <c r="F207" s="33"/>
      <c r="G207" s="33"/>
      <c r="H207" s="43" t="str">
        <f>IFERROR(VLOOKUP(D207,PG!$D$7:$N$1006,11,FALSE),"")</f>
        <v/>
      </c>
      <c r="I207" s="42">
        <f>IFERROR(VLOOKUP(D207,PG!$D$7:$O$1006,12,FALSE)*G207,0)</f>
        <v>0</v>
      </c>
      <c r="N207" s="2" t="str">
        <f>IF(PG!D207="","",PG!D207)</f>
        <v/>
      </c>
      <c r="O207" s="2"/>
    </row>
    <row r="208" spans="2:15" ht="35.1" customHeight="1" thickTop="1" thickBot="1">
      <c r="B208" s="76" t="str">
        <f t="shared" si="3"/>
        <v/>
      </c>
      <c r="C208" s="35"/>
      <c r="D208" s="16"/>
      <c r="E208" s="16"/>
      <c r="F208" s="33"/>
      <c r="G208" s="33"/>
      <c r="H208" s="43" t="str">
        <f>IFERROR(VLOOKUP(D208,PG!$D$7:$N$1006,11,FALSE),"")</f>
        <v/>
      </c>
      <c r="I208" s="42">
        <f>IFERROR(VLOOKUP(D208,PG!$D$7:$O$1006,12,FALSE)*G208,0)</f>
        <v>0</v>
      </c>
      <c r="N208" s="2" t="str">
        <f>IF(PG!D208="","",PG!D208)</f>
        <v/>
      </c>
      <c r="O208" s="2"/>
    </row>
    <row r="209" spans="2:15" ht="35.1" customHeight="1" thickTop="1" thickBot="1">
      <c r="B209" s="76" t="str">
        <f t="shared" si="3"/>
        <v/>
      </c>
      <c r="C209" s="35"/>
      <c r="D209" s="16"/>
      <c r="E209" s="16"/>
      <c r="F209" s="33"/>
      <c r="G209" s="33"/>
      <c r="H209" s="43" t="str">
        <f>IFERROR(VLOOKUP(D209,PG!$D$7:$N$1006,11,FALSE),"")</f>
        <v/>
      </c>
      <c r="I209" s="42">
        <f>IFERROR(VLOOKUP(D209,PG!$D$7:$O$1006,12,FALSE)*G209,0)</f>
        <v>0</v>
      </c>
      <c r="N209" s="2" t="str">
        <f>IF(PG!D209="","",PG!D209)</f>
        <v/>
      </c>
      <c r="O209" s="2"/>
    </row>
    <row r="210" spans="2:15" ht="35.1" customHeight="1" thickTop="1" thickBot="1">
      <c r="B210" s="76" t="str">
        <f t="shared" si="3"/>
        <v/>
      </c>
      <c r="C210" s="35"/>
      <c r="D210" s="16"/>
      <c r="E210" s="16"/>
      <c r="F210" s="33"/>
      <c r="G210" s="33"/>
      <c r="H210" s="43" t="str">
        <f>IFERROR(VLOOKUP(D210,PG!$D$7:$N$1006,11,FALSE),"")</f>
        <v/>
      </c>
      <c r="I210" s="42">
        <f>IFERROR(VLOOKUP(D210,PG!$D$7:$O$1006,12,FALSE)*G210,0)</f>
        <v>0</v>
      </c>
      <c r="N210" s="2" t="str">
        <f>IF(PG!D210="","",PG!D210)</f>
        <v/>
      </c>
      <c r="O210" s="2"/>
    </row>
    <row r="211" spans="2:15" ht="35.1" customHeight="1" thickTop="1" thickBot="1">
      <c r="B211" s="76" t="str">
        <f t="shared" si="3"/>
        <v/>
      </c>
      <c r="C211" s="35"/>
      <c r="D211" s="16"/>
      <c r="E211" s="16"/>
      <c r="F211" s="33"/>
      <c r="G211" s="33"/>
      <c r="H211" s="43" t="str">
        <f>IFERROR(VLOOKUP(D211,PG!$D$7:$N$1006,11,FALSE),"")</f>
        <v/>
      </c>
      <c r="I211" s="42">
        <f>IFERROR(VLOOKUP(D211,PG!$D$7:$O$1006,12,FALSE)*G211,0)</f>
        <v>0</v>
      </c>
      <c r="N211" s="2" t="str">
        <f>IF(PG!D211="","",PG!D211)</f>
        <v/>
      </c>
      <c r="O211" s="2"/>
    </row>
    <row r="212" spans="2:15" ht="35.1" customHeight="1" thickTop="1" thickBot="1">
      <c r="B212" s="76" t="str">
        <f t="shared" si="3"/>
        <v/>
      </c>
      <c r="C212" s="35"/>
      <c r="D212" s="16"/>
      <c r="E212" s="16"/>
      <c r="F212" s="33"/>
      <c r="G212" s="33"/>
      <c r="H212" s="43" t="str">
        <f>IFERROR(VLOOKUP(D212,PG!$D$7:$N$1006,11,FALSE),"")</f>
        <v/>
      </c>
      <c r="I212" s="42">
        <f>IFERROR(VLOOKUP(D212,PG!$D$7:$O$1006,12,FALSE)*G212,0)</f>
        <v>0</v>
      </c>
      <c r="N212" s="2" t="str">
        <f>IF(PG!D212="","",PG!D212)</f>
        <v/>
      </c>
      <c r="O212" s="2"/>
    </row>
    <row r="213" spans="2:15" ht="35.1" customHeight="1" thickTop="1" thickBot="1">
      <c r="B213" s="76" t="str">
        <f t="shared" si="3"/>
        <v/>
      </c>
      <c r="C213" s="35"/>
      <c r="D213" s="16"/>
      <c r="E213" s="16"/>
      <c r="F213" s="33"/>
      <c r="G213" s="33"/>
      <c r="H213" s="43" t="str">
        <f>IFERROR(VLOOKUP(D213,PG!$D$7:$N$1006,11,FALSE),"")</f>
        <v/>
      </c>
      <c r="I213" s="42">
        <f>IFERROR(VLOOKUP(D213,PG!$D$7:$O$1006,12,FALSE)*G213,0)</f>
        <v>0</v>
      </c>
      <c r="N213" s="2" t="str">
        <f>IF(PG!D213="","",PG!D213)</f>
        <v/>
      </c>
      <c r="O213" s="2"/>
    </row>
    <row r="214" spans="2:15" ht="35.1" customHeight="1" thickTop="1" thickBot="1">
      <c r="B214" s="76" t="str">
        <f t="shared" si="3"/>
        <v/>
      </c>
      <c r="C214" s="35"/>
      <c r="D214" s="16"/>
      <c r="E214" s="16"/>
      <c r="F214" s="33"/>
      <c r="G214" s="33"/>
      <c r="H214" s="43" t="str">
        <f>IFERROR(VLOOKUP(D214,PG!$D$7:$N$1006,11,FALSE),"")</f>
        <v/>
      </c>
      <c r="I214" s="42">
        <f>IFERROR(VLOOKUP(D214,PG!$D$7:$O$1006,12,FALSE)*G214,0)</f>
        <v>0</v>
      </c>
      <c r="N214" s="2" t="str">
        <f>IF(PG!D214="","",PG!D214)</f>
        <v/>
      </c>
      <c r="O214" s="2"/>
    </row>
    <row r="215" spans="2:15" ht="35.1" customHeight="1" thickTop="1" thickBot="1">
      <c r="B215" s="76" t="str">
        <f t="shared" si="3"/>
        <v/>
      </c>
      <c r="C215" s="35"/>
      <c r="D215" s="16"/>
      <c r="E215" s="16"/>
      <c r="F215" s="33"/>
      <c r="G215" s="33"/>
      <c r="H215" s="43" t="str">
        <f>IFERROR(VLOOKUP(D215,PG!$D$7:$N$1006,11,FALSE),"")</f>
        <v/>
      </c>
      <c r="I215" s="42">
        <f>IFERROR(VLOOKUP(D215,PG!$D$7:$O$1006,12,FALSE)*G215,0)</f>
        <v>0</v>
      </c>
      <c r="N215" s="2" t="str">
        <f>IF(PG!D215="","",PG!D215)</f>
        <v/>
      </c>
      <c r="O215" s="2"/>
    </row>
    <row r="216" spans="2:15" ht="35.1" customHeight="1" thickTop="1" thickBot="1">
      <c r="B216" s="76" t="str">
        <f t="shared" si="3"/>
        <v/>
      </c>
      <c r="C216" s="35"/>
      <c r="D216" s="16"/>
      <c r="E216" s="16"/>
      <c r="F216" s="33"/>
      <c r="G216" s="33"/>
      <c r="H216" s="43" t="str">
        <f>IFERROR(VLOOKUP(D216,PG!$D$7:$N$1006,11,FALSE),"")</f>
        <v/>
      </c>
      <c r="I216" s="42">
        <f>IFERROR(VLOOKUP(D216,PG!$D$7:$O$1006,12,FALSE)*G216,0)</f>
        <v>0</v>
      </c>
      <c r="N216" s="2" t="str">
        <f>IF(PG!D216="","",PG!D216)</f>
        <v/>
      </c>
      <c r="O216" s="2"/>
    </row>
    <row r="217" spans="2:15" ht="35.1" customHeight="1" thickTop="1" thickBot="1">
      <c r="B217" s="76" t="str">
        <f t="shared" si="3"/>
        <v/>
      </c>
      <c r="C217" s="35"/>
      <c r="D217" s="16"/>
      <c r="E217" s="16"/>
      <c r="F217" s="33"/>
      <c r="G217" s="33"/>
      <c r="H217" s="43" t="str">
        <f>IFERROR(VLOOKUP(D217,PG!$D$7:$N$1006,11,FALSE),"")</f>
        <v/>
      </c>
      <c r="I217" s="42">
        <f>IFERROR(VLOOKUP(D217,PG!$D$7:$O$1006,12,FALSE)*G217,0)</f>
        <v>0</v>
      </c>
      <c r="N217" s="2" t="str">
        <f>IF(PG!D217="","",PG!D217)</f>
        <v/>
      </c>
      <c r="O217" s="2"/>
    </row>
    <row r="218" spans="2:15" ht="35.1" customHeight="1" thickTop="1" thickBot="1">
      <c r="B218" s="76" t="str">
        <f t="shared" si="3"/>
        <v/>
      </c>
      <c r="C218" s="35"/>
      <c r="D218" s="16"/>
      <c r="E218" s="16"/>
      <c r="F218" s="33"/>
      <c r="G218" s="33"/>
      <c r="H218" s="43" t="str">
        <f>IFERROR(VLOOKUP(D218,PG!$D$7:$N$1006,11,FALSE),"")</f>
        <v/>
      </c>
      <c r="I218" s="42">
        <f>IFERROR(VLOOKUP(D218,PG!$D$7:$O$1006,12,FALSE)*G218,0)</f>
        <v>0</v>
      </c>
      <c r="N218" s="2" t="str">
        <f>IF(PG!D218="","",PG!D218)</f>
        <v/>
      </c>
      <c r="O218" s="2"/>
    </row>
    <row r="219" spans="2:15" ht="35.1" customHeight="1" thickTop="1" thickBot="1">
      <c r="B219" s="76" t="str">
        <f t="shared" si="3"/>
        <v/>
      </c>
      <c r="C219" s="35"/>
      <c r="D219" s="16"/>
      <c r="E219" s="16"/>
      <c r="F219" s="33"/>
      <c r="G219" s="33"/>
      <c r="H219" s="43" t="str">
        <f>IFERROR(VLOOKUP(D219,PG!$D$7:$N$1006,11,FALSE),"")</f>
        <v/>
      </c>
      <c r="I219" s="42">
        <f>IFERROR(VLOOKUP(D219,PG!$D$7:$O$1006,12,FALSE)*G219,0)</f>
        <v>0</v>
      </c>
      <c r="N219" s="2" t="str">
        <f>IF(PG!D219="","",PG!D219)</f>
        <v/>
      </c>
      <c r="O219" s="2"/>
    </row>
    <row r="220" spans="2:15" ht="35.1" customHeight="1" thickTop="1" thickBot="1">
      <c r="B220" s="76" t="str">
        <f t="shared" si="3"/>
        <v/>
      </c>
      <c r="C220" s="35"/>
      <c r="D220" s="16"/>
      <c r="E220" s="16"/>
      <c r="F220" s="33"/>
      <c r="G220" s="33"/>
      <c r="H220" s="43" t="str">
        <f>IFERROR(VLOOKUP(D220,PG!$D$7:$N$1006,11,FALSE),"")</f>
        <v/>
      </c>
      <c r="I220" s="42">
        <f>IFERROR(VLOOKUP(D220,PG!$D$7:$O$1006,12,FALSE)*G220,0)</f>
        <v>0</v>
      </c>
      <c r="N220" s="2" t="str">
        <f>IF(PG!D220="","",PG!D220)</f>
        <v/>
      </c>
      <c r="O220" s="2"/>
    </row>
    <row r="221" spans="2:15" ht="35.1" customHeight="1" thickTop="1" thickBot="1">
      <c r="B221" s="76" t="str">
        <f t="shared" si="3"/>
        <v/>
      </c>
      <c r="C221" s="35"/>
      <c r="D221" s="16"/>
      <c r="E221" s="16"/>
      <c r="F221" s="33"/>
      <c r="G221" s="33"/>
      <c r="H221" s="43" t="str">
        <f>IFERROR(VLOOKUP(D221,PG!$D$7:$N$1006,11,FALSE),"")</f>
        <v/>
      </c>
      <c r="I221" s="42">
        <f>IFERROR(VLOOKUP(D221,PG!$D$7:$O$1006,12,FALSE)*G221,0)</f>
        <v>0</v>
      </c>
      <c r="N221" s="2" t="str">
        <f>IF(PG!D221="","",PG!D221)</f>
        <v/>
      </c>
      <c r="O221" s="2"/>
    </row>
    <row r="222" spans="2:15" ht="35.1" customHeight="1" thickTop="1" thickBot="1">
      <c r="B222" s="76" t="str">
        <f t="shared" si="3"/>
        <v/>
      </c>
      <c r="C222" s="35"/>
      <c r="D222" s="16"/>
      <c r="E222" s="16"/>
      <c r="F222" s="33"/>
      <c r="G222" s="33"/>
      <c r="H222" s="43" t="str">
        <f>IFERROR(VLOOKUP(D222,PG!$D$7:$N$1006,11,FALSE),"")</f>
        <v/>
      </c>
      <c r="I222" s="42">
        <f>IFERROR(VLOOKUP(D222,PG!$D$7:$O$1006,12,FALSE)*G222,0)</f>
        <v>0</v>
      </c>
      <c r="N222" s="2" t="str">
        <f>IF(PG!D222="","",PG!D222)</f>
        <v/>
      </c>
      <c r="O222" s="2"/>
    </row>
    <row r="223" spans="2:15" ht="35.1" customHeight="1" thickTop="1" thickBot="1">
      <c r="B223" s="76" t="str">
        <f t="shared" si="3"/>
        <v/>
      </c>
      <c r="C223" s="35"/>
      <c r="D223" s="16"/>
      <c r="E223" s="16"/>
      <c r="F223" s="33"/>
      <c r="G223" s="33"/>
      <c r="H223" s="43" t="str">
        <f>IFERROR(VLOOKUP(D223,PG!$D$7:$N$1006,11,FALSE),"")</f>
        <v/>
      </c>
      <c r="I223" s="42">
        <f>IFERROR(VLOOKUP(D223,PG!$D$7:$O$1006,12,FALSE)*G223,0)</f>
        <v>0</v>
      </c>
      <c r="N223" s="2" t="str">
        <f>IF(PG!D223="","",PG!D223)</f>
        <v/>
      </c>
      <c r="O223" s="2"/>
    </row>
    <row r="224" spans="2:15" ht="35.1" customHeight="1" thickTop="1" thickBot="1">
      <c r="B224" s="76" t="str">
        <f t="shared" si="3"/>
        <v/>
      </c>
      <c r="C224" s="35"/>
      <c r="D224" s="16"/>
      <c r="E224" s="16"/>
      <c r="F224" s="33"/>
      <c r="G224" s="33"/>
      <c r="H224" s="43" t="str">
        <f>IFERROR(VLOOKUP(D224,PG!$D$7:$N$1006,11,FALSE),"")</f>
        <v/>
      </c>
      <c r="I224" s="42">
        <f>IFERROR(VLOOKUP(D224,PG!$D$7:$O$1006,12,FALSE)*G224,0)</f>
        <v>0</v>
      </c>
      <c r="N224" s="2" t="str">
        <f>IF(PG!D224="","",PG!D224)</f>
        <v/>
      </c>
      <c r="O224" s="2"/>
    </row>
    <row r="225" spans="2:15" ht="35.1" customHeight="1" thickTop="1" thickBot="1">
      <c r="B225" s="76" t="str">
        <f t="shared" si="3"/>
        <v/>
      </c>
      <c r="C225" s="35"/>
      <c r="D225" s="16"/>
      <c r="E225" s="16"/>
      <c r="F225" s="33"/>
      <c r="G225" s="33"/>
      <c r="H225" s="43" t="str">
        <f>IFERROR(VLOOKUP(D225,PG!$D$7:$N$1006,11,FALSE),"")</f>
        <v/>
      </c>
      <c r="I225" s="42">
        <f>IFERROR(VLOOKUP(D225,PG!$D$7:$O$1006,12,FALSE)*G225,0)</f>
        <v>0</v>
      </c>
      <c r="N225" s="2" t="str">
        <f>IF(PG!D225="","",PG!D225)</f>
        <v/>
      </c>
      <c r="O225" s="2"/>
    </row>
    <row r="226" spans="2:15" ht="35.1" customHeight="1" thickTop="1" thickBot="1">
      <c r="B226" s="76" t="str">
        <f t="shared" si="3"/>
        <v/>
      </c>
      <c r="C226" s="35"/>
      <c r="D226" s="16"/>
      <c r="E226" s="16"/>
      <c r="F226" s="33"/>
      <c r="G226" s="33"/>
      <c r="H226" s="43" t="str">
        <f>IFERROR(VLOOKUP(D226,PG!$D$7:$N$1006,11,FALSE),"")</f>
        <v/>
      </c>
      <c r="I226" s="42">
        <f>IFERROR(VLOOKUP(D226,PG!$D$7:$O$1006,12,FALSE)*G226,0)</f>
        <v>0</v>
      </c>
      <c r="N226" s="2" t="str">
        <f>IF(PG!D226="","",PG!D226)</f>
        <v/>
      </c>
      <c r="O226" s="2"/>
    </row>
    <row r="227" spans="2:15" ht="35.1" customHeight="1" thickTop="1" thickBot="1">
      <c r="B227" s="76" t="str">
        <f t="shared" si="3"/>
        <v/>
      </c>
      <c r="C227" s="35"/>
      <c r="D227" s="16"/>
      <c r="E227" s="16"/>
      <c r="F227" s="33"/>
      <c r="G227" s="33"/>
      <c r="H227" s="43" t="str">
        <f>IFERROR(VLOOKUP(D227,PG!$D$7:$N$1006,11,FALSE),"")</f>
        <v/>
      </c>
      <c r="I227" s="42">
        <f>IFERROR(VLOOKUP(D227,PG!$D$7:$O$1006,12,FALSE)*G227,0)</f>
        <v>0</v>
      </c>
      <c r="N227" s="2" t="str">
        <f>IF(PG!D227="","",PG!D227)</f>
        <v/>
      </c>
      <c r="O227" s="2"/>
    </row>
    <row r="228" spans="2:15" ht="35.1" customHeight="1" thickTop="1" thickBot="1">
      <c r="B228" s="76" t="str">
        <f t="shared" si="3"/>
        <v/>
      </c>
      <c r="C228" s="35"/>
      <c r="D228" s="16"/>
      <c r="E228" s="16"/>
      <c r="F228" s="33"/>
      <c r="G228" s="33"/>
      <c r="H228" s="43" t="str">
        <f>IFERROR(VLOOKUP(D228,PG!$D$7:$N$1006,11,FALSE),"")</f>
        <v/>
      </c>
      <c r="I228" s="42">
        <f>IFERROR(VLOOKUP(D228,PG!$D$7:$O$1006,12,FALSE)*G228,0)</f>
        <v>0</v>
      </c>
      <c r="N228" s="2" t="str">
        <f>IF(PG!D228="","",PG!D228)</f>
        <v/>
      </c>
      <c r="O228" s="2"/>
    </row>
    <row r="229" spans="2:15" ht="35.1" customHeight="1" thickTop="1" thickBot="1">
      <c r="B229" s="76" t="str">
        <f t="shared" si="3"/>
        <v/>
      </c>
      <c r="C229" s="35"/>
      <c r="D229" s="16"/>
      <c r="E229" s="16"/>
      <c r="F229" s="33"/>
      <c r="G229" s="33"/>
      <c r="H229" s="43" t="str">
        <f>IFERROR(VLOOKUP(D229,PG!$D$7:$N$1006,11,FALSE),"")</f>
        <v/>
      </c>
      <c r="I229" s="42">
        <f>IFERROR(VLOOKUP(D229,PG!$D$7:$O$1006,12,FALSE)*G229,0)</f>
        <v>0</v>
      </c>
      <c r="N229" s="2" t="str">
        <f>IF(PG!D229="","",PG!D229)</f>
        <v/>
      </c>
      <c r="O229" s="2"/>
    </row>
    <row r="230" spans="2:15" ht="35.1" customHeight="1" thickTop="1" thickBot="1">
      <c r="B230" s="76" t="str">
        <f t="shared" si="3"/>
        <v/>
      </c>
      <c r="C230" s="35"/>
      <c r="D230" s="16"/>
      <c r="E230" s="16"/>
      <c r="F230" s="33"/>
      <c r="G230" s="33"/>
      <c r="H230" s="43" t="str">
        <f>IFERROR(VLOOKUP(D230,PG!$D$7:$N$1006,11,FALSE),"")</f>
        <v/>
      </c>
      <c r="I230" s="42">
        <f>IFERROR(VLOOKUP(D230,PG!$D$7:$O$1006,12,FALSE)*G230,0)</f>
        <v>0</v>
      </c>
      <c r="N230" s="2" t="str">
        <f>IF(PG!D230="","",PG!D230)</f>
        <v/>
      </c>
      <c r="O230" s="2"/>
    </row>
    <row r="231" spans="2:15" ht="35.1" customHeight="1" thickTop="1" thickBot="1">
      <c r="B231" s="76" t="str">
        <f t="shared" si="3"/>
        <v/>
      </c>
      <c r="C231" s="35"/>
      <c r="D231" s="16"/>
      <c r="E231" s="16"/>
      <c r="F231" s="33"/>
      <c r="G231" s="33"/>
      <c r="H231" s="43" t="str">
        <f>IFERROR(VLOOKUP(D231,PG!$D$7:$N$1006,11,FALSE),"")</f>
        <v/>
      </c>
      <c r="I231" s="42">
        <f>IFERROR(VLOOKUP(D231,PG!$D$7:$O$1006,12,FALSE)*G231,0)</f>
        <v>0</v>
      </c>
      <c r="N231" s="2" t="str">
        <f>IF(PG!D231="","",PG!D231)</f>
        <v/>
      </c>
      <c r="O231" s="2"/>
    </row>
    <row r="232" spans="2:15" ht="35.1" customHeight="1" thickTop="1" thickBot="1">
      <c r="B232" s="76" t="str">
        <f t="shared" si="3"/>
        <v/>
      </c>
      <c r="C232" s="35"/>
      <c r="D232" s="16"/>
      <c r="E232" s="16"/>
      <c r="F232" s="33"/>
      <c r="G232" s="33"/>
      <c r="H232" s="43" t="str">
        <f>IFERROR(VLOOKUP(D232,PG!$D$7:$N$1006,11,FALSE),"")</f>
        <v/>
      </c>
      <c r="I232" s="42">
        <f>IFERROR(VLOOKUP(D232,PG!$D$7:$O$1006,12,FALSE)*G232,0)</f>
        <v>0</v>
      </c>
      <c r="N232" s="2" t="str">
        <f>IF(PG!D232="","",PG!D232)</f>
        <v/>
      </c>
      <c r="O232" s="2"/>
    </row>
    <row r="233" spans="2:15" ht="35.1" customHeight="1" thickTop="1" thickBot="1">
      <c r="B233" s="76" t="str">
        <f t="shared" si="3"/>
        <v/>
      </c>
      <c r="C233" s="35"/>
      <c r="D233" s="16"/>
      <c r="E233" s="16"/>
      <c r="F233" s="33"/>
      <c r="G233" s="33"/>
      <c r="H233" s="43" t="str">
        <f>IFERROR(VLOOKUP(D233,PG!$D$7:$N$1006,11,FALSE),"")</f>
        <v/>
      </c>
      <c r="I233" s="42">
        <f>IFERROR(VLOOKUP(D233,PG!$D$7:$O$1006,12,FALSE)*G233,0)</f>
        <v>0</v>
      </c>
      <c r="N233" s="2" t="str">
        <f>IF(PG!D233="","",PG!D233)</f>
        <v/>
      </c>
      <c r="O233" s="2"/>
    </row>
    <row r="234" spans="2:15" ht="35.1" customHeight="1" thickTop="1" thickBot="1">
      <c r="B234" s="76" t="str">
        <f t="shared" si="3"/>
        <v/>
      </c>
      <c r="C234" s="35"/>
      <c r="D234" s="16"/>
      <c r="E234" s="16"/>
      <c r="F234" s="33"/>
      <c r="G234" s="33"/>
      <c r="H234" s="43" t="str">
        <f>IFERROR(VLOOKUP(D234,PG!$D$7:$N$1006,11,FALSE),"")</f>
        <v/>
      </c>
      <c r="I234" s="42">
        <f>IFERROR(VLOOKUP(D234,PG!$D$7:$O$1006,12,FALSE)*G234,0)</f>
        <v>0</v>
      </c>
      <c r="N234" s="2" t="str">
        <f>IF(PG!D234="","",PG!D234)</f>
        <v/>
      </c>
      <c r="O234" s="2"/>
    </row>
    <row r="235" spans="2:15" ht="35.1" customHeight="1" thickTop="1" thickBot="1">
      <c r="B235" s="76" t="str">
        <f t="shared" si="3"/>
        <v/>
      </c>
      <c r="C235" s="35"/>
      <c r="D235" s="16"/>
      <c r="E235" s="16"/>
      <c r="F235" s="33"/>
      <c r="G235" s="33"/>
      <c r="H235" s="43" t="str">
        <f>IFERROR(VLOOKUP(D235,PG!$D$7:$N$1006,11,FALSE),"")</f>
        <v/>
      </c>
      <c r="I235" s="42">
        <f>IFERROR(VLOOKUP(D235,PG!$D$7:$O$1006,12,FALSE)*G235,0)</f>
        <v>0</v>
      </c>
      <c r="N235" s="2" t="str">
        <f>IF(PG!D235="","",PG!D235)</f>
        <v/>
      </c>
      <c r="O235" s="2"/>
    </row>
    <row r="236" spans="2:15" ht="35.1" customHeight="1" thickTop="1" thickBot="1">
      <c r="B236" s="76" t="str">
        <f t="shared" si="3"/>
        <v/>
      </c>
      <c r="C236" s="35"/>
      <c r="D236" s="16"/>
      <c r="E236" s="16"/>
      <c r="F236" s="33"/>
      <c r="G236" s="33"/>
      <c r="H236" s="43" t="str">
        <f>IFERROR(VLOOKUP(D236,PG!$D$7:$N$1006,11,FALSE),"")</f>
        <v/>
      </c>
      <c r="I236" s="42">
        <f>IFERROR(VLOOKUP(D236,PG!$D$7:$O$1006,12,FALSE)*G236,0)</f>
        <v>0</v>
      </c>
      <c r="N236" s="2" t="str">
        <f>IF(PG!D236="","",PG!D236)</f>
        <v/>
      </c>
      <c r="O236" s="2"/>
    </row>
    <row r="237" spans="2:15" ht="35.1" customHeight="1" thickTop="1" thickBot="1">
      <c r="B237" s="76" t="str">
        <f t="shared" si="3"/>
        <v/>
      </c>
      <c r="C237" s="35"/>
      <c r="D237" s="16"/>
      <c r="E237" s="16"/>
      <c r="F237" s="33"/>
      <c r="G237" s="33"/>
      <c r="H237" s="43" t="str">
        <f>IFERROR(VLOOKUP(D237,PG!$D$7:$N$1006,11,FALSE),"")</f>
        <v/>
      </c>
      <c r="I237" s="42">
        <f>IFERROR(VLOOKUP(D237,PG!$D$7:$O$1006,12,FALSE)*G237,0)</f>
        <v>0</v>
      </c>
      <c r="N237" s="2" t="str">
        <f>IF(PG!D237="","",PG!D237)</f>
        <v/>
      </c>
      <c r="O237" s="2"/>
    </row>
    <row r="238" spans="2:15" ht="35.1" customHeight="1" thickTop="1" thickBot="1">
      <c r="B238" s="76" t="str">
        <f t="shared" si="3"/>
        <v/>
      </c>
      <c r="C238" s="35"/>
      <c r="D238" s="16"/>
      <c r="E238" s="16"/>
      <c r="F238" s="33"/>
      <c r="G238" s="33"/>
      <c r="H238" s="43" t="str">
        <f>IFERROR(VLOOKUP(D238,PG!$D$7:$N$1006,11,FALSE),"")</f>
        <v/>
      </c>
      <c r="I238" s="42">
        <f>IFERROR(VLOOKUP(D238,PG!$D$7:$O$1006,12,FALSE)*G238,0)</f>
        <v>0</v>
      </c>
      <c r="N238" s="2" t="str">
        <f>IF(PG!D238="","",PG!D238)</f>
        <v/>
      </c>
      <c r="O238" s="2"/>
    </row>
    <row r="239" spans="2:15" ht="35.1" customHeight="1" thickTop="1" thickBot="1">
      <c r="B239" s="76" t="str">
        <f t="shared" si="3"/>
        <v/>
      </c>
      <c r="C239" s="35"/>
      <c r="D239" s="16"/>
      <c r="E239" s="16"/>
      <c r="F239" s="33"/>
      <c r="G239" s="33"/>
      <c r="H239" s="43" t="str">
        <f>IFERROR(VLOOKUP(D239,PG!$D$7:$N$1006,11,FALSE),"")</f>
        <v/>
      </c>
      <c r="I239" s="42">
        <f>IFERROR(VLOOKUP(D239,PG!$D$7:$O$1006,12,FALSE)*G239,0)</f>
        <v>0</v>
      </c>
      <c r="N239" s="2" t="str">
        <f>IF(PG!D239="","",PG!D239)</f>
        <v/>
      </c>
      <c r="O239" s="2"/>
    </row>
    <row r="240" spans="2:15" ht="35.1" customHeight="1" thickTop="1" thickBot="1">
      <c r="B240" s="76" t="str">
        <f t="shared" si="3"/>
        <v/>
      </c>
      <c r="C240" s="35"/>
      <c r="D240" s="16"/>
      <c r="E240" s="16"/>
      <c r="F240" s="33"/>
      <c r="G240" s="33"/>
      <c r="H240" s="43" t="str">
        <f>IFERROR(VLOOKUP(D240,PG!$D$7:$N$1006,11,FALSE),"")</f>
        <v/>
      </c>
      <c r="I240" s="42">
        <f>IFERROR(VLOOKUP(D240,PG!$D$7:$O$1006,12,FALSE)*G240,0)</f>
        <v>0</v>
      </c>
      <c r="N240" s="2" t="str">
        <f>IF(PG!D240="","",PG!D240)</f>
        <v/>
      </c>
      <c r="O240" s="2"/>
    </row>
    <row r="241" spans="2:15" ht="35.1" customHeight="1" thickTop="1" thickBot="1">
      <c r="B241" s="76" t="str">
        <f t="shared" si="3"/>
        <v/>
      </c>
      <c r="C241" s="35"/>
      <c r="D241" s="16"/>
      <c r="E241" s="16"/>
      <c r="F241" s="33"/>
      <c r="G241" s="33"/>
      <c r="H241" s="43" t="str">
        <f>IFERROR(VLOOKUP(D241,PG!$D$7:$N$1006,11,FALSE),"")</f>
        <v/>
      </c>
      <c r="I241" s="42">
        <f>IFERROR(VLOOKUP(D241,PG!$D$7:$O$1006,12,FALSE)*G241,0)</f>
        <v>0</v>
      </c>
      <c r="N241" s="2" t="str">
        <f>IF(PG!D241="","",PG!D241)</f>
        <v/>
      </c>
      <c r="O241" s="2"/>
    </row>
    <row r="242" spans="2:15" ht="35.1" customHeight="1" thickTop="1" thickBot="1">
      <c r="B242" s="76" t="str">
        <f t="shared" si="3"/>
        <v/>
      </c>
      <c r="C242" s="35"/>
      <c r="D242" s="16"/>
      <c r="E242" s="16"/>
      <c r="F242" s="33"/>
      <c r="G242" s="33"/>
      <c r="H242" s="43" t="str">
        <f>IFERROR(VLOOKUP(D242,PG!$D$7:$N$1006,11,FALSE),"")</f>
        <v/>
      </c>
      <c r="I242" s="42">
        <f>IFERROR(VLOOKUP(D242,PG!$D$7:$O$1006,12,FALSE)*G242,0)</f>
        <v>0</v>
      </c>
      <c r="N242" s="2" t="str">
        <f>IF(PG!D242="","",PG!D242)</f>
        <v/>
      </c>
      <c r="O242" s="2"/>
    </row>
    <row r="243" spans="2:15" ht="35.1" customHeight="1" thickTop="1" thickBot="1">
      <c r="B243" s="76" t="str">
        <f t="shared" si="3"/>
        <v/>
      </c>
      <c r="C243" s="35"/>
      <c r="D243" s="16"/>
      <c r="E243" s="16"/>
      <c r="F243" s="33"/>
      <c r="G243" s="33"/>
      <c r="H243" s="43" t="str">
        <f>IFERROR(VLOOKUP(D243,PG!$D$7:$N$1006,11,FALSE),"")</f>
        <v/>
      </c>
      <c r="I243" s="42">
        <f>IFERROR(VLOOKUP(D243,PG!$D$7:$O$1006,12,FALSE)*G243,0)</f>
        <v>0</v>
      </c>
      <c r="N243" s="2" t="str">
        <f>IF(PG!D243="","",PG!D243)</f>
        <v/>
      </c>
      <c r="O243" s="2"/>
    </row>
    <row r="244" spans="2:15" ht="35.1" customHeight="1" thickTop="1" thickBot="1">
      <c r="B244" s="76" t="str">
        <f t="shared" si="3"/>
        <v/>
      </c>
      <c r="C244" s="35"/>
      <c r="D244" s="16"/>
      <c r="E244" s="16"/>
      <c r="F244" s="33"/>
      <c r="G244" s="33"/>
      <c r="H244" s="43" t="str">
        <f>IFERROR(VLOOKUP(D244,PG!$D$7:$N$1006,11,FALSE),"")</f>
        <v/>
      </c>
      <c r="I244" s="42">
        <f>IFERROR(VLOOKUP(D244,PG!$D$7:$O$1006,12,FALSE)*G244,0)</f>
        <v>0</v>
      </c>
      <c r="N244" s="2" t="str">
        <f>IF(PG!D244="","",PG!D244)</f>
        <v/>
      </c>
      <c r="O244" s="2"/>
    </row>
    <row r="245" spans="2:15" ht="35.1" customHeight="1" thickTop="1" thickBot="1">
      <c r="B245" s="76" t="str">
        <f t="shared" si="3"/>
        <v/>
      </c>
      <c r="C245" s="35"/>
      <c r="D245" s="16"/>
      <c r="E245" s="16"/>
      <c r="F245" s="33"/>
      <c r="G245" s="33"/>
      <c r="H245" s="43" t="str">
        <f>IFERROR(VLOOKUP(D245,PG!$D$7:$N$1006,11,FALSE),"")</f>
        <v/>
      </c>
      <c r="I245" s="42">
        <f>IFERROR(VLOOKUP(D245,PG!$D$7:$O$1006,12,FALSE)*G245,0)</f>
        <v>0</v>
      </c>
      <c r="N245" s="2" t="str">
        <f>IF(PG!D245="","",PG!D245)</f>
        <v/>
      </c>
      <c r="O245" s="2"/>
    </row>
    <row r="246" spans="2:15" ht="35.1" customHeight="1" thickTop="1" thickBot="1">
      <c r="B246" s="76" t="str">
        <f t="shared" si="3"/>
        <v/>
      </c>
      <c r="C246" s="35"/>
      <c r="D246" s="16"/>
      <c r="E246" s="16"/>
      <c r="F246" s="33"/>
      <c r="G246" s="33"/>
      <c r="H246" s="43" t="str">
        <f>IFERROR(VLOOKUP(D246,PG!$D$7:$N$1006,11,FALSE),"")</f>
        <v/>
      </c>
      <c r="I246" s="42">
        <f>IFERROR(VLOOKUP(D246,PG!$D$7:$O$1006,12,FALSE)*G246,0)</f>
        <v>0</v>
      </c>
      <c r="N246" s="2" t="str">
        <f>IF(PG!D246="","",PG!D246)</f>
        <v/>
      </c>
      <c r="O246" s="2"/>
    </row>
    <row r="247" spans="2:15" ht="35.1" customHeight="1" thickTop="1" thickBot="1">
      <c r="B247" s="76" t="str">
        <f t="shared" si="3"/>
        <v/>
      </c>
      <c r="C247" s="35"/>
      <c r="D247" s="16"/>
      <c r="E247" s="16"/>
      <c r="F247" s="33"/>
      <c r="G247" s="33"/>
      <c r="H247" s="43" t="str">
        <f>IFERROR(VLOOKUP(D247,PG!$D$7:$N$1006,11,FALSE),"")</f>
        <v/>
      </c>
      <c r="I247" s="42">
        <f>IFERROR(VLOOKUP(D247,PG!$D$7:$O$1006,12,FALSE)*G247,0)</f>
        <v>0</v>
      </c>
      <c r="N247" s="2" t="str">
        <f>IF(PG!D247="","",PG!D247)</f>
        <v/>
      </c>
      <c r="O247" s="2"/>
    </row>
    <row r="248" spans="2:15" ht="35.1" customHeight="1" thickTop="1" thickBot="1">
      <c r="B248" s="76" t="str">
        <f t="shared" si="3"/>
        <v/>
      </c>
      <c r="C248" s="35"/>
      <c r="D248" s="16"/>
      <c r="E248" s="16"/>
      <c r="F248" s="33"/>
      <c r="G248" s="33"/>
      <c r="H248" s="43" t="str">
        <f>IFERROR(VLOOKUP(D248,PG!$D$7:$N$1006,11,FALSE),"")</f>
        <v/>
      </c>
      <c r="I248" s="42">
        <f>IFERROR(VLOOKUP(D248,PG!$D$7:$O$1006,12,FALSE)*G248,0)</f>
        <v>0</v>
      </c>
      <c r="N248" s="2" t="str">
        <f>IF(PG!D248="","",PG!D248)</f>
        <v/>
      </c>
      <c r="O248" s="2"/>
    </row>
    <row r="249" spans="2:15" ht="35.1" customHeight="1" thickTop="1" thickBot="1">
      <c r="B249" s="76" t="str">
        <f t="shared" si="3"/>
        <v/>
      </c>
      <c r="C249" s="35"/>
      <c r="D249" s="16"/>
      <c r="E249" s="16"/>
      <c r="F249" s="33"/>
      <c r="G249" s="33"/>
      <c r="H249" s="43" t="str">
        <f>IFERROR(VLOOKUP(D249,PG!$D$7:$N$1006,11,FALSE),"")</f>
        <v/>
      </c>
      <c r="I249" s="42">
        <f>IFERROR(VLOOKUP(D249,PG!$D$7:$O$1006,12,FALSE)*G249,0)</f>
        <v>0</v>
      </c>
      <c r="N249" s="2" t="str">
        <f>IF(PG!D249="","",PG!D249)</f>
        <v/>
      </c>
      <c r="O249" s="2"/>
    </row>
    <row r="250" spans="2:15" ht="35.1" customHeight="1" thickTop="1" thickBot="1">
      <c r="B250" s="76" t="str">
        <f t="shared" si="3"/>
        <v/>
      </c>
      <c r="C250" s="35"/>
      <c r="D250" s="16"/>
      <c r="E250" s="16"/>
      <c r="F250" s="33"/>
      <c r="G250" s="33"/>
      <c r="H250" s="43" t="str">
        <f>IFERROR(VLOOKUP(D250,PG!$D$7:$N$1006,11,FALSE),"")</f>
        <v/>
      </c>
      <c r="I250" s="42">
        <f>IFERROR(VLOOKUP(D250,PG!$D$7:$O$1006,12,FALSE)*G250,0)</f>
        <v>0</v>
      </c>
      <c r="N250" s="2" t="str">
        <f>IF(PG!D250="","",PG!D250)</f>
        <v/>
      </c>
      <c r="O250" s="2"/>
    </row>
    <row r="251" spans="2:15" ht="35.1" customHeight="1" thickTop="1" thickBot="1">
      <c r="B251" s="76" t="str">
        <f t="shared" si="3"/>
        <v/>
      </c>
      <c r="C251" s="35"/>
      <c r="D251" s="16"/>
      <c r="E251" s="16"/>
      <c r="F251" s="33"/>
      <c r="G251" s="33"/>
      <c r="H251" s="43" t="str">
        <f>IFERROR(VLOOKUP(D251,PG!$D$7:$N$1006,11,FALSE),"")</f>
        <v/>
      </c>
      <c r="I251" s="42">
        <f>IFERROR(VLOOKUP(D251,PG!$D$7:$O$1006,12,FALSE)*G251,0)</f>
        <v>0</v>
      </c>
      <c r="N251" s="2" t="str">
        <f>IF(PG!D251="","",PG!D251)</f>
        <v/>
      </c>
      <c r="O251" s="2"/>
    </row>
    <row r="252" spans="2:15" ht="35.1" customHeight="1" thickTop="1" thickBot="1">
      <c r="B252" s="76" t="str">
        <f t="shared" si="3"/>
        <v/>
      </c>
      <c r="C252" s="35"/>
      <c r="D252" s="16"/>
      <c r="E252" s="16"/>
      <c r="F252" s="33"/>
      <c r="G252" s="33"/>
      <c r="H252" s="43" t="str">
        <f>IFERROR(VLOOKUP(D252,PG!$D$7:$N$1006,11,FALSE),"")</f>
        <v/>
      </c>
      <c r="I252" s="42">
        <f>IFERROR(VLOOKUP(D252,PG!$D$7:$O$1006,12,FALSE)*G252,0)</f>
        <v>0</v>
      </c>
      <c r="N252" s="2" t="str">
        <f>IF(PG!D252="","",PG!D252)</f>
        <v/>
      </c>
      <c r="O252" s="2"/>
    </row>
    <row r="253" spans="2:15" ht="35.1" customHeight="1" thickTop="1" thickBot="1">
      <c r="B253" s="76" t="str">
        <f t="shared" si="3"/>
        <v/>
      </c>
      <c r="C253" s="35"/>
      <c r="D253" s="16"/>
      <c r="E253" s="16"/>
      <c r="F253" s="33"/>
      <c r="G253" s="33"/>
      <c r="H253" s="43" t="str">
        <f>IFERROR(VLOOKUP(D253,PG!$D$7:$N$1006,11,FALSE),"")</f>
        <v/>
      </c>
      <c r="I253" s="42">
        <f>IFERROR(VLOOKUP(D253,PG!$D$7:$O$1006,12,FALSE)*G253,0)</f>
        <v>0</v>
      </c>
      <c r="N253" s="2" t="str">
        <f>IF(PG!D253="","",PG!D253)</f>
        <v/>
      </c>
      <c r="O253" s="2"/>
    </row>
    <row r="254" spans="2:15" ht="35.1" customHeight="1" thickTop="1" thickBot="1">
      <c r="B254" s="76" t="str">
        <f t="shared" si="3"/>
        <v/>
      </c>
      <c r="C254" s="35"/>
      <c r="D254" s="16"/>
      <c r="E254" s="16"/>
      <c r="F254" s="33"/>
      <c r="G254" s="33"/>
      <c r="H254" s="43" t="str">
        <f>IFERROR(VLOOKUP(D254,PG!$D$7:$N$1006,11,FALSE),"")</f>
        <v/>
      </c>
      <c r="I254" s="42">
        <f>IFERROR(VLOOKUP(D254,PG!$D$7:$O$1006,12,FALSE)*G254,0)</f>
        <v>0</v>
      </c>
      <c r="N254" s="2" t="str">
        <f>IF(PG!D254="","",PG!D254)</f>
        <v/>
      </c>
      <c r="O254" s="2"/>
    </row>
    <row r="255" spans="2:15" ht="35.1" customHeight="1" thickTop="1" thickBot="1">
      <c r="B255" s="76" t="str">
        <f t="shared" si="3"/>
        <v/>
      </c>
      <c r="C255" s="35"/>
      <c r="D255" s="16"/>
      <c r="E255" s="16"/>
      <c r="F255" s="33"/>
      <c r="G255" s="33"/>
      <c r="H255" s="43" t="str">
        <f>IFERROR(VLOOKUP(D255,PG!$D$7:$N$1006,11,FALSE),"")</f>
        <v/>
      </c>
      <c r="I255" s="42">
        <f>IFERROR(VLOOKUP(D255,PG!$D$7:$O$1006,12,FALSE)*G255,0)</f>
        <v>0</v>
      </c>
      <c r="N255" s="2" t="str">
        <f>IF(PG!D255="","",PG!D255)</f>
        <v/>
      </c>
      <c r="O255" s="2"/>
    </row>
    <row r="256" spans="2:15" ht="35.1" customHeight="1" thickTop="1" thickBot="1">
      <c r="B256" s="76" t="str">
        <f t="shared" si="3"/>
        <v/>
      </c>
      <c r="C256" s="35"/>
      <c r="D256" s="16"/>
      <c r="E256" s="16"/>
      <c r="F256" s="33"/>
      <c r="G256" s="33"/>
      <c r="H256" s="43" t="str">
        <f>IFERROR(VLOOKUP(D256,PG!$D$7:$N$1006,11,FALSE),"")</f>
        <v/>
      </c>
      <c r="I256" s="42">
        <f>IFERROR(VLOOKUP(D256,PG!$D$7:$O$1006,12,FALSE)*G256,0)</f>
        <v>0</v>
      </c>
      <c r="N256" s="2" t="str">
        <f>IF(PG!D256="","",PG!D256)</f>
        <v/>
      </c>
      <c r="O256" s="2"/>
    </row>
    <row r="257" spans="2:15" ht="35.1" customHeight="1" thickTop="1" thickBot="1">
      <c r="B257" s="76" t="str">
        <f t="shared" si="3"/>
        <v/>
      </c>
      <c r="C257" s="35"/>
      <c r="D257" s="16"/>
      <c r="E257" s="16"/>
      <c r="F257" s="33"/>
      <c r="G257" s="33"/>
      <c r="H257" s="43" t="str">
        <f>IFERROR(VLOOKUP(D257,PG!$D$7:$N$1006,11,FALSE),"")</f>
        <v/>
      </c>
      <c r="I257" s="42">
        <f>IFERROR(VLOOKUP(D257,PG!$D$7:$O$1006,12,FALSE)*G257,0)</f>
        <v>0</v>
      </c>
      <c r="N257" s="2" t="str">
        <f>IF(PG!D257="","",PG!D257)</f>
        <v/>
      </c>
      <c r="O257" s="2"/>
    </row>
    <row r="258" spans="2:15" ht="35.1" customHeight="1" thickTop="1" thickBot="1">
      <c r="B258" s="76" t="str">
        <f t="shared" si="3"/>
        <v/>
      </c>
      <c r="C258" s="35"/>
      <c r="D258" s="16"/>
      <c r="E258" s="16"/>
      <c r="F258" s="33"/>
      <c r="G258" s="33"/>
      <c r="H258" s="43" t="str">
        <f>IFERROR(VLOOKUP(D258,PG!$D$7:$N$1006,11,FALSE),"")</f>
        <v/>
      </c>
      <c r="I258" s="42">
        <f>IFERROR(VLOOKUP(D258,PG!$D$7:$O$1006,12,FALSE)*G258,0)</f>
        <v>0</v>
      </c>
      <c r="N258" s="2" t="str">
        <f>IF(PG!D258="","",PG!D258)</f>
        <v/>
      </c>
      <c r="O258" s="2"/>
    </row>
    <row r="259" spans="2:15" ht="35.1" customHeight="1" thickTop="1" thickBot="1">
      <c r="B259" s="76" t="str">
        <f t="shared" si="3"/>
        <v/>
      </c>
      <c r="C259" s="35"/>
      <c r="D259" s="16"/>
      <c r="E259" s="16"/>
      <c r="F259" s="33"/>
      <c r="G259" s="33"/>
      <c r="H259" s="43" t="str">
        <f>IFERROR(VLOOKUP(D259,PG!$D$7:$N$1006,11,FALSE),"")</f>
        <v/>
      </c>
      <c r="I259" s="42">
        <f>IFERROR(VLOOKUP(D259,PG!$D$7:$O$1006,12,FALSE)*G259,0)</f>
        <v>0</v>
      </c>
      <c r="N259" s="2" t="str">
        <f>IF(PG!D259="","",PG!D259)</f>
        <v/>
      </c>
      <c r="O259" s="2"/>
    </row>
    <row r="260" spans="2:15" ht="35.1" customHeight="1" thickTop="1" thickBot="1">
      <c r="B260" s="76" t="str">
        <f t="shared" si="3"/>
        <v/>
      </c>
      <c r="C260" s="35"/>
      <c r="D260" s="16"/>
      <c r="E260" s="16"/>
      <c r="F260" s="33"/>
      <c r="G260" s="33"/>
      <c r="H260" s="43" t="str">
        <f>IFERROR(VLOOKUP(D260,PG!$D$7:$N$1006,11,FALSE),"")</f>
        <v/>
      </c>
      <c r="I260" s="42">
        <f>IFERROR(VLOOKUP(D260,PG!$D$7:$O$1006,12,FALSE)*G260,0)</f>
        <v>0</v>
      </c>
      <c r="N260" s="2" t="str">
        <f>IF(PG!D260="","",PG!D260)</f>
        <v/>
      </c>
      <c r="O260" s="2"/>
    </row>
    <row r="261" spans="2:15" ht="35.1" customHeight="1" thickTop="1" thickBot="1">
      <c r="B261" s="76" t="str">
        <f t="shared" si="3"/>
        <v/>
      </c>
      <c r="C261" s="35"/>
      <c r="D261" s="16"/>
      <c r="E261" s="16"/>
      <c r="F261" s="33"/>
      <c r="G261" s="33"/>
      <c r="H261" s="43" t="str">
        <f>IFERROR(VLOOKUP(D261,PG!$D$7:$N$1006,11,FALSE),"")</f>
        <v/>
      </c>
      <c r="I261" s="42">
        <f>IFERROR(VLOOKUP(D261,PG!$D$7:$O$1006,12,FALSE)*G261,0)</f>
        <v>0</v>
      </c>
      <c r="N261" s="2" t="str">
        <f>IF(PG!D261="","",PG!D261)</f>
        <v/>
      </c>
      <c r="O261" s="2"/>
    </row>
    <row r="262" spans="2:15" ht="35.1" customHeight="1" thickTop="1" thickBot="1">
      <c r="B262" s="76" t="str">
        <f t="shared" si="3"/>
        <v/>
      </c>
      <c r="C262" s="35"/>
      <c r="D262" s="16"/>
      <c r="E262" s="16"/>
      <c r="F262" s="33"/>
      <c r="G262" s="33"/>
      <c r="H262" s="43" t="str">
        <f>IFERROR(VLOOKUP(D262,PG!$D$7:$N$1006,11,FALSE),"")</f>
        <v/>
      </c>
      <c r="I262" s="42">
        <f>IFERROR(VLOOKUP(D262,PG!$D$7:$O$1006,12,FALSE)*G262,0)</f>
        <v>0</v>
      </c>
      <c r="N262" s="2" t="str">
        <f>IF(PG!D262="","",PG!D262)</f>
        <v/>
      </c>
      <c r="O262" s="2"/>
    </row>
    <row r="263" spans="2:15" ht="35.1" customHeight="1" thickTop="1" thickBot="1">
      <c r="B263" s="76" t="str">
        <f t="shared" si="3"/>
        <v/>
      </c>
      <c r="C263" s="35"/>
      <c r="D263" s="16"/>
      <c r="E263" s="16"/>
      <c r="F263" s="33"/>
      <c r="G263" s="33"/>
      <c r="H263" s="43" t="str">
        <f>IFERROR(VLOOKUP(D263,PG!$D$7:$N$1006,11,FALSE),"")</f>
        <v/>
      </c>
      <c r="I263" s="42">
        <f>IFERROR(VLOOKUP(D263,PG!$D$7:$O$1006,12,FALSE)*G263,0)</f>
        <v>0</v>
      </c>
      <c r="N263" s="2" t="str">
        <f>IF(PG!D263="","",PG!D263)</f>
        <v/>
      </c>
      <c r="O263" s="2"/>
    </row>
    <row r="264" spans="2:15" ht="35.1" customHeight="1" thickTop="1" thickBot="1">
      <c r="B264" s="76" t="str">
        <f t="shared" ref="B264:B327" si="4">IF(C264="","",MONTH(C264))</f>
        <v/>
      </c>
      <c r="C264" s="35"/>
      <c r="D264" s="16"/>
      <c r="E264" s="16"/>
      <c r="F264" s="33"/>
      <c r="G264" s="33"/>
      <c r="H264" s="43" t="str">
        <f>IFERROR(VLOOKUP(D264,PG!$D$7:$N$1006,11,FALSE),"")</f>
        <v/>
      </c>
      <c r="I264" s="42">
        <f>IFERROR(VLOOKUP(D264,PG!$D$7:$O$1006,12,FALSE)*G264,0)</f>
        <v>0</v>
      </c>
      <c r="N264" s="2" t="str">
        <f>IF(PG!D264="","",PG!D264)</f>
        <v/>
      </c>
      <c r="O264" s="2"/>
    </row>
    <row r="265" spans="2:15" ht="35.1" customHeight="1" thickTop="1" thickBot="1">
      <c r="B265" s="76" t="str">
        <f t="shared" si="4"/>
        <v/>
      </c>
      <c r="C265" s="35"/>
      <c r="D265" s="16"/>
      <c r="E265" s="16"/>
      <c r="F265" s="33"/>
      <c r="G265" s="33"/>
      <c r="H265" s="43" t="str">
        <f>IFERROR(VLOOKUP(D265,PG!$D$7:$N$1006,11,FALSE),"")</f>
        <v/>
      </c>
      <c r="I265" s="42">
        <f>IFERROR(VLOOKUP(D265,PG!$D$7:$O$1006,12,FALSE)*G265,0)</f>
        <v>0</v>
      </c>
      <c r="N265" s="2" t="str">
        <f>IF(PG!D265="","",PG!D265)</f>
        <v/>
      </c>
      <c r="O265" s="2"/>
    </row>
    <row r="266" spans="2:15" ht="35.1" customHeight="1" thickTop="1" thickBot="1">
      <c r="B266" s="76" t="str">
        <f t="shared" si="4"/>
        <v/>
      </c>
      <c r="C266" s="35"/>
      <c r="D266" s="16"/>
      <c r="E266" s="16"/>
      <c r="F266" s="33"/>
      <c r="G266" s="33"/>
      <c r="H266" s="43" t="str">
        <f>IFERROR(VLOOKUP(D266,PG!$D$7:$N$1006,11,FALSE),"")</f>
        <v/>
      </c>
      <c r="I266" s="42">
        <f>IFERROR(VLOOKUP(D266,PG!$D$7:$O$1006,12,FALSE)*G266,0)</f>
        <v>0</v>
      </c>
      <c r="N266" s="2" t="str">
        <f>IF(PG!D266="","",PG!D266)</f>
        <v/>
      </c>
      <c r="O266" s="2"/>
    </row>
    <row r="267" spans="2:15" ht="35.1" customHeight="1" thickTop="1" thickBot="1">
      <c r="B267" s="76" t="str">
        <f t="shared" si="4"/>
        <v/>
      </c>
      <c r="C267" s="35"/>
      <c r="D267" s="16"/>
      <c r="E267" s="16"/>
      <c r="F267" s="33"/>
      <c r="G267" s="33"/>
      <c r="H267" s="43" t="str">
        <f>IFERROR(VLOOKUP(D267,PG!$D$7:$N$1006,11,FALSE),"")</f>
        <v/>
      </c>
      <c r="I267" s="42">
        <f>IFERROR(VLOOKUP(D267,PG!$D$7:$O$1006,12,FALSE)*G267,0)</f>
        <v>0</v>
      </c>
      <c r="N267" s="2" t="str">
        <f>IF(PG!D267="","",PG!D267)</f>
        <v/>
      </c>
      <c r="O267" s="2"/>
    </row>
    <row r="268" spans="2:15" ht="35.1" customHeight="1" thickTop="1" thickBot="1">
      <c r="B268" s="76" t="str">
        <f t="shared" si="4"/>
        <v/>
      </c>
      <c r="C268" s="35"/>
      <c r="D268" s="16"/>
      <c r="E268" s="16"/>
      <c r="F268" s="33"/>
      <c r="G268" s="33"/>
      <c r="H268" s="43" t="str">
        <f>IFERROR(VLOOKUP(D268,PG!$D$7:$N$1006,11,FALSE),"")</f>
        <v/>
      </c>
      <c r="I268" s="42">
        <f>IFERROR(VLOOKUP(D268,PG!$D$7:$O$1006,12,FALSE)*G268,0)</f>
        <v>0</v>
      </c>
      <c r="N268" s="2" t="str">
        <f>IF(PG!D268="","",PG!D268)</f>
        <v/>
      </c>
      <c r="O268" s="2"/>
    </row>
    <row r="269" spans="2:15" ht="35.1" customHeight="1" thickTop="1" thickBot="1">
      <c r="B269" s="76" t="str">
        <f t="shared" si="4"/>
        <v/>
      </c>
      <c r="C269" s="35"/>
      <c r="D269" s="16"/>
      <c r="E269" s="16"/>
      <c r="F269" s="33"/>
      <c r="G269" s="33"/>
      <c r="H269" s="43" t="str">
        <f>IFERROR(VLOOKUP(D269,PG!$D$7:$N$1006,11,FALSE),"")</f>
        <v/>
      </c>
      <c r="I269" s="42">
        <f>IFERROR(VLOOKUP(D269,PG!$D$7:$O$1006,12,FALSE)*G269,0)</f>
        <v>0</v>
      </c>
      <c r="N269" s="2" t="str">
        <f>IF(PG!D269="","",PG!D269)</f>
        <v/>
      </c>
      <c r="O269" s="2"/>
    </row>
    <row r="270" spans="2:15" ht="35.1" customHeight="1" thickTop="1" thickBot="1">
      <c r="B270" s="76" t="str">
        <f t="shared" si="4"/>
        <v/>
      </c>
      <c r="C270" s="35"/>
      <c r="D270" s="16"/>
      <c r="E270" s="16"/>
      <c r="F270" s="33"/>
      <c r="G270" s="33"/>
      <c r="H270" s="43" t="str">
        <f>IFERROR(VLOOKUP(D270,PG!$D$7:$N$1006,11,FALSE),"")</f>
        <v/>
      </c>
      <c r="I270" s="42">
        <f>IFERROR(VLOOKUP(D270,PG!$D$7:$O$1006,12,FALSE)*G270,0)</f>
        <v>0</v>
      </c>
      <c r="N270" s="2" t="str">
        <f>IF(PG!D270="","",PG!D270)</f>
        <v/>
      </c>
      <c r="O270" s="2"/>
    </row>
    <row r="271" spans="2:15" ht="35.1" customHeight="1" thickTop="1" thickBot="1">
      <c r="B271" s="76" t="str">
        <f t="shared" si="4"/>
        <v/>
      </c>
      <c r="C271" s="35"/>
      <c r="D271" s="16"/>
      <c r="E271" s="16"/>
      <c r="F271" s="33"/>
      <c r="G271" s="33"/>
      <c r="H271" s="43" t="str">
        <f>IFERROR(VLOOKUP(D271,PG!$D$7:$N$1006,11,FALSE),"")</f>
        <v/>
      </c>
      <c r="I271" s="42">
        <f>IFERROR(VLOOKUP(D271,PG!$D$7:$O$1006,12,FALSE)*G271,0)</f>
        <v>0</v>
      </c>
      <c r="N271" s="2" t="str">
        <f>IF(PG!D271="","",PG!D271)</f>
        <v/>
      </c>
      <c r="O271" s="2"/>
    </row>
    <row r="272" spans="2:15" ht="35.1" customHeight="1" thickTop="1" thickBot="1">
      <c r="B272" s="76" t="str">
        <f t="shared" si="4"/>
        <v/>
      </c>
      <c r="C272" s="35"/>
      <c r="D272" s="16"/>
      <c r="E272" s="16"/>
      <c r="F272" s="33"/>
      <c r="G272" s="33"/>
      <c r="H272" s="43" t="str">
        <f>IFERROR(VLOOKUP(D272,PG!$D$7:$N$1006,11,FALSE),"")</f>
        <v/>
      </c>
      <c r="I272" s="42">
        <f>IFERROR(VLOOKUP(D272,PG!$D$7:$O$1006,12,FALSE)*G272,0)</f>
        <v>0</v>
      </c>
      <c r="N272" s="2" t="str">
        <f>IF(PG!D272="","",PG!D272)</f>
        <v/>
      </c>
      <c r="O272" s="2"/>
    </row>
    <row r="273" spans="2:15" ht="35.1" customHeight="1" thickTop="1" thickBot="1">
      <c r="B273" s="76" t="str">
        <f t="shared" si="4"/>
        <v/>
      </c>
      <c r="C273" s="35"/>
      <c r="D273" s="16"/>
      <c r="E273" s="16"/>
      <c r="F273" s="33"/>
      <c r="G273" s="33"/>
      <c r="H273" s="43" t="str">
        <f>IFERROR(VLOOKUP(D273,PG!$D$7:$N$1006,11,FALSE),"")</f>
        <v/>
      </c>
      <c r="I273" s="42">
        <f>IFERROR(VLOOKUP(D273,PG!$D$7:$O$1006,12,FALSE)*G273,0)</f>
        <v>0</v>
      </c>
      <c r="N273" s="2" t="str">
        <f>IF(PG!D273="","",PG!D273)</f>
        <v/>
      </c>
      <c r="O273" s="2"/>
    </row>
    <row r="274" spans="2:15" ht="35.1" customHeight="1" thickTop="1" thickBot="1">
      <c r="B274" s="76" t="str">
        <f t="shared" si="4"/>
        <v/>
      </c>
      <c r="C274" s="35"/>
      <c r="D274" s="16"/>
      <c r="E274" s="16"/>
      <c r="F274" s="33"/>
      <c r="G274" s="33"/>
      <c r="H274" s="43" t="str">
        <f>IFERROR(VLOOKUP(D274,PG!$D$7:$N$1006,11,FALSE),"")</f>
        <v/>
      </c>
      <c r="I274" s="42">
        <f>IFERROR(VLOOKUP(D274,PG!$D$7:$O$1006,12,FALSE)*G274,0)</f>
        <v>0</v>
      </c>
      <c r="N274" s="2" t="str">
        <f>IF(PG!D274="","",PG!D274)</f>
        <v/>
      </c>
      <c r="O274" s="2"/>
    </row>
    <row r="275" spans="2:15" ht="35.1" customHeight="1" thickTop="1" thickBot="1">
      <c r="B275" s="76" t="str">
        <f t="shared" si="4"/>
        <v/>
      </c>
      <c r="C275" s="35"/>
      <c r="D275" s="16"/>
      <c r="E275" s="16"/>
      <c r="F275" s="33"/>
      <c r="G275" s="33"/>
      <c r="H275" s="43" t="str">
        <f>IFERROR(VLOOKUP(D275,PG!$D$7:$N$1006,11,FALSE),"")</f>
        <v/>
      </c>
      <c r="I275" s="42">
        <f>IFERROR(VLOOKUP(D275,PG!$D$7:$O$1006,12,FALSE)*G275,0)</f>
        <v>0</v>
      </c>
      <c r="N275" s="2" t="str">
        <f>IF(PG!D275="","",PG!D275)</f>
        <v/>
      </c>
      <c r="O275" s="2"/>
    </row>
    <row r="276" spans="2:15" ht="35.1" customHeight="1" thickTop="1" thickBot="1">
      <c r="B276" s="76" t="str">
        <f t="shared" si="4"/>
        <v/>
      </c>
      <c r="C276" s="35"/>
      <c r="D276" s="16"/>
      <c r="E276" s="16"/>
      <c r="F276" s="33"/>
      <c r="G276" s="33"/>
      <c r="H276" s="43" t="str">
        <f>IFERROR(VLOOKUP(D276,PG!$D$7:$N$1006,11,FALSE),"")</f>
        <v/>
      </c>
      <c r="I276" s="42">
        <f>IFERROR(VLOOKUP(D276,PG!$D$7:$O$1006,12,FALSE)*G276,0)</f>
        <v>0</v>
      </c>
      <c r="N276" s="2" t="str">
        <f>IF(PG!D276="","",PG!D276)</f>
        <v/>
      </c>
      <c r="O276" s="2"/>
    </row>
    <row r="277" spans="2:15" ht="35.1" customHeight="1" thickTop="1" thickBot="1">
      <c r="B277" s="76" t="str">
        <f t="shared" si="4"/>
        <v/>
      </c>
      <c r="C277" s="35"/>
      <c r="D277" s="16"/>
      <c r="E277" s="16"/>
      <c r="F277" s="33"/>
      <c r="G277" s="33"/>
      <c r="H277" s="43" t="str">
        <f>IFERROR(VLOOKUP(D277,PG!$D$7:$N$1006,11,FALSE),"")</f>
        <v/>
      </c>
      <c r="I277" s="42">
        <f>IFERROR(VLOOKUP(D277,PG!$D$7:$O$1006,12,FALSE)*G277,0)</f>
        <v>0</v>
      </c>
      <c r="N277" s="2" t="str">
        <f>IF(PG!D277="","",PG!D277)</f>
        <v/>
      </c>
      <c r="O277" s="2"/>
    </row>
    <row r="278" spans="2:15" ht="35.1" customHeight="1" thickTop="1" thickBot="1">
      <c r="B278" s="76" t="str">
        <f t="shared" si="4"/>
        <v/>
      </c>
      <c r="C278" s="35"/>
      <c r="D278" s="16"/>
      <c r="E278" s="16"/>
      <c r="F278" s="33"/>
      <c r="G278" s="33"/>
      <c r="H278" s="43" t="str">
        <f>IFERROR(VLOOKUP(D278,PG!$D$7:$N$1006,11,FALSE),"")</f>
        <v/>
      </c>
      <c r="I278" s="42">
        <f>IFERROR(VLOOKUP(D278,PG!$D$7:$O$1006,12,FALSE)*G278,0)</f>
        <v>0</v>
      </c>
      <c r="N278" s="2" t="str">
        <f>IF(PG!D278="","",PG!D278)</f>
        <v/>
      </c>
      <c r="O278" s="2"/>
    </row>
    <row r="279" spans="2:15" ht="35.1" customHeight="1" thickTop="1" thickBot="1">
      <c r="B279" s="76" t="str">
        <f t="shared" si="4"/>
        <v/>
      </c>
      <c r="C279" s="35"/>
      <c r="D279" s="16"/>
      <c r="E279" s="16"/>
      <c r="F279" s="33"/>
      <c r="G279" s="33"/>
      <c r="H279" s="43" t="str">
        <f>IFERROR(VLOOKUP(D279,PG!$D$7:$N$1006,11,FALSE),"")</f>
        <v/>
      </c>
      <c r="I279" s="42">
        <f>IFERROR(VLOOKUP(D279,PG!$D$7:$O$1006,12,FALSE)*G279,0)</f>
        <v>0</v>
      </c>
      <c r="N279" s="2" t="str">
        <f>IF(PG!D279="","",PG!D279)</f>
        <v/>
      </c>
      <c r="O279" s="2"/>
    </row>
    <row r="280" spans="2:15" ht="35.1" customHeight="1" thickTop="1" thickBot="1">
      <c r="B280" s="76" t="str">
        <f t="shared" si="4"/>
        <v/>
      </c>
      <c r="C280" s="35"/>
      <c r="D280" s="16"/>
      <c r="E280" s="16"/>
      <c r="F280" s="33"/>
      <c r="G280" s="33"/>
      <c r="H280" s="43" t="str">
        <f>IFERROR(VLOOKUP(D280,PG!$D$7:$N$1006,11,FALSE),"")</f>
        <v/>
      </c>
      <c r="I280" s="42">
        <f>IFERROR(VLOOKUP(D280,PG!$D$7:$O$1006,12,FALSE)*G280,0)</f>
        <v>0</v>
      </c>
      <c r="N280" s="2" t="str">
        <f>IF(PG!D280="","",PG!D280)</f>
        <v/>
      </c>
      <c r="O280" s="2"/>
    </row>
    <row r="281" spans="2:15" ht="35.1" customHeight="1" thickTop="1" thickBot="1">
      <c r="B281" s="76" t="str">
        <f t="shared" si="4"/>
        <v/>
      </c>
      <c r="C281" s="35"/>
      <c r="D281" s="16"/>
      <c r="E281" s="16"/>
      <c r="F281" s="33"/>
      <c r="G281" s="33"/>
      <c r="H281" s="43" t="str">
        <f>IFERROR(VLOOKUP(D281,PG!$D$7:$N$1006,11,FALSE),"")</f>
        <v/>
      </c>
      <c r="I281" s="42">
        <f>IFERROR(VLOOKUP(D281,PG!$D$7:$O$1006,12,FALSE)*G281,0)</f>
        <v>0</v>
      </c>
      <c r="N281" s="2" t="str">
        <f>IF(PG!D281="","",PG!D281)</f>
        <v/>
      </c>
      <c r="O281" s="2"/>
    </row>
    <row r="282" spans="2:15" ht="35.1" customHeight="1" thickTop="1" thickBot="1">
      <c r="B282" s="76" t="str">
        <f t="shared" si="4"/>
        <v/>
      </c>
      <c r="C282" s="35"/>
      <c r="D282" s="16"/>
      <c r="E282" s="16"/>
      <c r="F282" s="33"/>
      <c r="G282" s="33"/>
      <c r="H282" s="43" t="str">
        <f>IFERROR(VLOOKUP(D282,PG!$D$7:$N$1006,11,FALSE),"")</f>
        <v/>
      </c>
      <c r="I282" s="42">
        <f>IFERROR(VLOOKUP(D282,PG!$D$7:$O$1006,12,FALSE)*G282,0)</f>
        <v>0</v>
      </c>
      <c r="N282" s="2" t="str">
        <f>IF(PG!D282="","",PG!D282)</f>
        <v/>
      </c>
      <c r="O282" s="2"/>
    </row>
    <row r="283" spans="2:15" ht="35.1" customHeight="1" thickTop="1" thickBot="1">
      <c r="B283" s="76" t="str">
        <f t="shared" si="4"/>
        <v/>
      </c>
      <c r="C283" s="35"/>
      <c r="D283" s="16"/>
      <c r="E283" s="16"/>
      <c r="F283" s="33"/>
      <c r="G283" s="33"/>
      <c r="H283" s="43" t="str">
        <f>IFERROR(VLOOKUP(D283,PG!$D$7:$N$1006,11,FALSE),"")</f>
        <v/>
      </c>
      <c r="I283" s="42">
        <f>IFERROR(VLOOKUP(D283,PG!$D$7:$O$1006,12,FALSE)*G283,0)</f>
        <v>0</v>
      </c>
      <c r="N283" s="2" t="str">
        <f>IF(PG!D283="","",PG!D283)</f>
        <v/>
      </c>
      <c r="O283" s="2"/>
    </row>
    <row r="284" spans="2:15" ht="35.1" customHeight="1" thickTop="1" thickBot="1">
      <c r="B284" s="76" t="str">
        <f t="shared" si="4"/>
        <v/>
      </c>
      <c r="C284" s="35"/>
      <c r="D284" s="16"/>
      <c r="E284" s="16"/>
      <c r="F284" s="33"/>
      <c r="G284" s="33"/>
      <c r="H284" s="43" t="str">
        <f>IFERROR(VLOOKUP(D284,PG!$D$7:$N$1006,11,FALSE),"")</f>
        <v/>
      </c>
      <c r="I284" s="42">
        <f>IFERROR(VLOOKUP(D284,PG!$D$7:$O$1006,12,FALSE)*G284,0)</f>
        <v>0</v>
      </c>
      <c r="N284" s="2" t="str">
        <f>IF(PG!D284="","",PG!D284)</f>
        <v/>
      </c>
      <c r="O284" s="2"/>
    </row>
    <row r="285" spans="2:15" ht="35.1" customHeight="1" thickTop="1" thickBot="1">
      <c r="B285" s="76" t="str">
        <f t="shared" si="4"/>
        <v/>
      </c>
      <c r="C285" s="35"/>
      <c r="D285" s="16"/>
      <c r="E285" s="16"/>
      <c r="F285" s="33"/>
      <c r="G285" s="33"/>
      <c r="H285" s="43" t="str">
        <f>IFERROR(VLOOKUP(D285,PG!$D$7:$N$1006,11,FALSE),"")</f>
        <v/>
      </c>
      <c r="I285" s="42">
        <f>IFERROR(VLOOKUP(D285,PG!$D$7:$O$1006,12,FALSE)*G285,0)</f>
        <v>0</v>
      </c>
      <c r="N285" s="2" t="str">
        <f>IF(PG!D285="","",PG!D285)</f>
        <v/>
      </c>
      <c r="O285" s="2"/>
    </row>
    <row r="286" spans="2:15" ht="35.1" customHeight="1" thickTop="1" thickBot="1">
      <c r="B286" s="76" t="str">
        <f t="shared" si="4"/>
        <v/>
      </c>
      <c r="C286" s="35"/>
      <c r="D286" s="16"/>
      <c r="E286" s="16"/>
      <c r="F286" s="33"/>
      <c r="G286" s="33"/>
      <c r="H286" s="43" t="str">
        <f>IFERROR(VLOOKUP(D286,PG!$D$7:$N$1006,11,FALSE),"")</f>
        <v/>
      </c>
      <c r="I286" s="42">
        <f>IFERROR(VLOOKUP(D286,PG!$D$7:$O$1006,12,FALSE)*G286,0)</f>
        <v>0</v>
      </c>
      <c r="N286" s="2" t="str">
        <f>IF(PG!D286="","",PG!D286)</f>
        <v/>
      </c>
      <c r="O286" s="2"/>
    </row>
    <row r="287" spans="2:15" ht="35.1" customHeight="1" thickTop="1" thickBot="1">
      <c r="B287" s="76" t="str">
        <f t="shared" si="4"/>
        <v/>
      </c>
      <c r="C287" s="35"/>
      <c r="D287" s="16"/>
      <c r="E287" s="16"/>
      <c r="F287" s="33"/>
      <c r="G287" s="33"/>
      <c r="H287" s="43" t="str">
        <f>IFERROR(VLOOKUP(D287,PG!$D$7:$N$1006,11,FALSE),"")</f>
        <v/>
      </c>
      <c r="I287" s="42">
        <f>IFERROR(VLOOKUP(D287,PG!$D$7:$O$1006,12,FALSE)*G287,0)</f>
        <v>0</v>
      </c>
      <c r="N287" s="2" t="str">
        <f>IF(PG!D287="","",PG!D287)</f>
        <v/>
      </c>
      <c r="O287" s="2"/>
    </row>
    <row r="288" spans="2:15" ht="35.1" customHeight="1" thickTop="1" thickBot="1">
      <c r="B288" s="76" t="str">
        <f t="shared" si="4"/>
        <v/>
      </c>
      <c r="C288" s="35"/>
      <c r="D288" s="16"/>
      <c r="E288" s="16"/>
      <c r="F288" s="33"/>
      <c r="G288" s="33"/>
      <c r="H288" s="43" t="str">
        <f>IFERROR(VLOOKUP(D288,PG!$D$7:$N$1006,11,FALSE),"")</f>
        <v/>
      </c>
      <c r="I288" s="42">
        <f>IFERROR(VLOOKUP(D288,PG!$D$7:$O$1006,12,FALSE)*G288,0)</f>
        <v>0</v>
      </c>
      <c r="N288" s="2" t="str">
        <f>IF(PG!D288="","",PG!D288)</f>
        <v/>
      </c>
      <c r="O288" s="2"/>
    </row>
    <row r="289" spans="2:15" ht="35.1" customHeight="1" thickTop="1" thickBot="1">
      <c r="B289" s="76" t="str">
        <f t="shared" si="4"/>
        <v/>
      </c>
      <c r="C289" s="35"/>
      <c r="D289" s="16"/>
      <c r="E289" s="16"/>
      <c r="F289" s="33"/>
      <c r="G289" s="33"/>
      <c r="H289" s="43" t="str">
        <f>IFERROR(VLOOKUP(D289,PG!$D$7:$N$1006,11,FALSE),"")</f>
        <v/>
      </c>
      <c r="I289" s="42">
        <f>IFERROR(VLOOKUP(D289,PG!$D$7:$O$1006,12,FALSE)*G289,0)</f>
        <v>0</v>
      </c>
      <c r="N289" s="2" t="str">
        <f>IF(PG!D289="","",PG!D289)</f>
        <v/>
      </c>
      <c r="O289" s="2"/>
    </row>
    <row r="290" spans="2:15" ht="35.1" customHeight="1" thickTop="1" thickBot="1">
      <c r="B290" s="76" t="str">
        <f t="shared" si="4"/>
        <v/>
      </c>
      <c r="C290" s="35"/>
      <c r="D290" s="16"/>
      <c r="E290" s="16"/>
      <c r="F290" s="33"/>
      <c r="G290" s="33"/>
      <c r="H290" s="43" t="str">
        <f>IFERROR(VLOOKUP(D290,PG!$D$7:$N$1006,11,FALSE),"")</f>
        <v/>
      </c>
      <c r="I290" s="42">
        <f>IFERROR(VLOOKUP(D290,PG!$D$7:$O$1006,12,FALSE)*G290,0)</f>
        <v>0</v>
      </c>
      <c r="N290" s="2" t="str">
        <f>IF(PG!D290="","",PG!D290)</f>
        <v/>
      </c>
      <c r="O290" s="2"/>
    </row>
    <row r="291" spans="2:15" ht="35.1" customHeight="1" thickTop="1" thickBot="1">
      <c r="B291" s="76" t="str">
        <f t="shared" si="4"/>
        <v/>
      </c>
      <c r="C291" s="35"/>
      <c r="D291" s="16"/>
      <c r="E291" s="16"/>
      <c r="F291" s="33"/>
      <c r="G291" s="33"/>
      <c r="H291" s="43" t="str">
        <f>IFERROR(VLOOKUP(D291,PG!$D$7:$N$1006,11,FALSE),"")</f>
        <v/>
      </c>
      <c r="I291" s="42">
        <f>IFERROR(VLOOKUP(D291,PG!$D$7:$O$1006,12,FALSE)*G291,0)</f>
        <v>0</v>
      </c>
      <c r="N291" s="2" t="str">
        <f>IF(PG!D291="","",PG!D291)</f>
        <v/>
      </c>
      <c r="O291" s="2"/>
    </row>
    <row r="292" spans="2:15" ht="35.1" customHeight="1" thickTop="1" thickBot="1">
      <c r="B292" s="76" t="str">
        <f t="shared" si="4"/>
        <v/>
      </c>
      <c r="C292" s="35"/>
      <c r="D292" s="16"/>
      <c r="E292" s="16"/>
      <c r="F292" s="33"/>
      <c r="G292" s="33"/>
      <c r="H292" s="43" t="str">
        <f>IFERROR(VLOOKUP(D292,PG!$D$7:$N$1006,11,FALSE),"")</f>
        <v/>
      </c>
      <c r="I292" s="42">
        <f>IFERROR(VLOOKUP(D292,PG!$D$7:$O$1006,12,FALSE)*G292,0)</f>
        <v>0</v>
      </c>
      <c r="N292" s="2" t="str">
        <f>IF(PG!D292="","",PG!D292)</f>
        <v/>
      </c>
      <c r="O292" s="2"/>
    </row>
    <row r="293" spans="2:15" ht="35.1" customHeight="1" thickTop="1" thickBot="1">
      <c r="B293" s="76" t="str">
        <f t="shared" si="4"/>
        <v/>
      </c>
      <c r="C293" s="35"/>
      <c r="D293" s="16"/>
      <c r="E293" s="16"/>
      <c r="F293" s="33"/>
      <c r="G293" s="33"/>
      <c r="H293" s="43" t="str">
        <f>IFERROR(VLOOKUP(D293,PG!$D$7:$N$1006,11,FALSE),"")</f>
        <v/>
      </c>
      <c r="I293" s="42">
        <f>IFERROR(VLOOKUP(D293,PG!$D$7:$O$1006,12,FALSE)*G293,0)</f>
        <v>0</v>
      </c>
      <c r="N293" s="2" t="str">
        <f>IF(PG!D293="","",PG!D293)</f>
        <v/>
      </c>
      <c r="O293" s="2"/>
    </row>
    <row r="294" spans="2:15" ht="35.1" customHeight="1" thickTop="1" thickBot="1">
      <c r="B294" s="76" t="str">
        <f t="shared" si="4"/>
        <v/>
      </c>
      <c r="C294" s="35"/>
      <c r="D294" s="16"/>
      <c r="E294" s="16"/>
      <c r="F294" s="33"/>
      <c r="G294" s="33"/>
      <c r="H294" s="43" t="str">
        <f>IFERROR(VLOOKUP(D294,PG!$D$7:$N$1006,11,FALSE),"")</f>
        <v/>
      </c>
      <c r="I294" s="42">
        <f>IFERROR(VLOOKUP(D294,PG!$D$7:$O$1006,12,FALSE)*G294,0)</f>
        <v>0</v>
      </c>
      <c r="N294" s="2" t="str">
        <f>IF(PG!D294="","",PG!D294)</f>
        <v/>
      </c>
      <c r="O294" s="2"/>
    </row>
    <row r="295" spans="2:15" ht="35.1" customHeight="1" thickTop="1" thickBot="1">
      <c r="B295" s="76" t="str">
        <f t="shared" si="4"/>
        <v/>
      </c>
      <c r="C295" s="35"/>
      <c r="D295" s="16"/>
      <c r="E295" s="16"/>
      <c r="F295" s="33"/>
      <c r="G295" s="33"/>
      <c r="H295" s="43" t="str">
        <f>IFERROR(VLOOKUP(D295,PG!$D$7:$N$1006,11,FALSE),"")</f>
        <v/>
      </c>
      <c r="I295" s="42">
        <f>IFERROR(VLOOKUP(D295,PG!$D$7:$O$1006,12,FALSE)*G295,0)</f>
        <v>0</v>
      </c>
      <c r="N295" s="2" t="str">
        <f>IF(PG!D295="","",PG!D295)</f>
        <v/>
      </c>
      <c r="O295" s="2"/>
    </row>
    <row r="296" spans="2:15" ht="35.1" customHeight="1" thickTop="1" thickBot="1">
      <c r="B296" s="76" t="str">
        <f t="shared" si="4"/>
        <v/>
      </c>
      <c r="C296" s="35"/>
      <c r="D296" s="16"/>
      <c r="E296" s="16"/>
      <c r="F296" s="33"/>
      <c r="G296" s="33"/>
      <c r="H296" s="43" t="str">
        <f>IFERROR(VLOOKUP(D296,PG!$D$7:$N$1006,11,FALSE),"")</f>
        <v/>
      </c>
      <c r="I296" s="42">
        <f>IFERROR(VLOOKUP(D296,PG!$D$7:$O$1006,12,FALSE)*G296,0)</f>
        <v>0</v>
      </c>
      <c r="N296" s="2" t="str">
        <f>IF(PG!D296="","",PG!D296)</f>
        <v/>
      </c>
      <c r="O296" s="2"/>
    </row>
    <row r="297" spans="2:15" ht="35.1" customHeight="1" thickTop="1" thickBot="1">
      <c r="B297" s="76" t="str">
        <f t="shared" si="4"/>
        <v/>
      </c>
      <c r="C297" s="35"/>
      <c r="D297" s="16"/>
      <c r="E297" s="16"/>
      <c r="F297" s="33"/>
      <c r="G297" s="33"/>
      <c r="H297" s="43" t="str">
        <f>IFERROR(VLOOKUP(D297,PG!$D$7:$N$1006,11,FALSE),"")</f>
        <v/>
      </c>
      <c r="I297" s="42">
        <f>IFERROR(VLOOKUP(D297,PG!$D$7:$O$1006,12,FALSE)*G297,0)</f>
        <v>0</v>
      </c>
      <c r="N297" s="2" t="str">
        <f>IF(PG!D297="","",PG!D297)</f>
        <v/>
      </c>
      <c r="O297" s="2"/>
    </row>
    <row r="298" spans="2:15" ht="35.1" customHeight="1" thickTop="1" thickBot="1">
      <c r="B298" s="76" t="str">
        <f t="shared" si="4"/>
        <v/>
      </c>
      <c r="C298" s="35"/>
      <c r="D298" s="16"/>
      <c r="E298" s="16"/>
      <c r="F298" s="33"/>
      <c r="G298" s="33"/>
      <c r="H298" s="43" t="str">
        <f>IFERROR(VLOOKUP(D298,PG!$D$7:$N$1006,11,FALSE),"")</f>
        <v/>
      </c>
      <c r="I298" s="42">
        <f>IFERROR(VLOOKUP(D298,PG!$D$7:$O$1006,12,FALSE)*G298,0)</f>
        <v>0</v>
      </c>
      <c r="N298" s="2" t="str">
        <f>IF(PG!D298="","",PG!D298)</f>
        <v/>
      </c>
      <c r="O298" s="2"/>
    </row>
    <row r="299" spans="2:15" ht="35.1" customHeight="1" thickTop="1" thickBot="1">
      <c r="B299" s="76" t="str">
        <f t="shared" si="4"/>
        <v/>
      </c>
      <c r="C299" s="35"/>
      <c r="D299" s="16"/>
      <c r="E299" s="16"/>
      <c r="F299" s="33"/>
      <c r="G299" s="33"/>
      <c r="H299" s="43" t="str">
        <f>IFERROR(VLOOKUP(D299,PG!$D$7:$N$1006,11,FALSE),"")</f>
        <v/>
      </c>
      <c r="I299" s="42">
        <f>IFERROR(VLOOKUP(D299,PG!$D$7:$O$1006,12,FALSE)*G299,0)</f>
        <v>0</v>
      </c>
      <c r="N299" s="2" t="str">
        <f>IF(PG!D299="","",PG!D299)</f>
        <v/>
      </c>
      <c r="O299" s="2"/>
    </row>
    <row r="300" spans="2:15" ht="35.1" customHeight="1" thickTop="1" thickBot="1">
      <c r="B300" s="76" t="str">
        <f t="shared" si="4"/>
        <v/>
      </c>
      <c r="C300" s="35"/>
      <c r="D300" s="16"/>
      <c r="E300" s="16"/>
      <c r="F300" s="33"/>
      <c r="G300" s="33"/>
      <c r="H300" s="43" t="str">
        <f>IFERROR(VLOOKUP(D300,PG!$D$7:$N$1006,11,FALSE),"")</f>
        <v/>
      </c>
      <c r="I300" s="42">
        <f>IFERROR(VLOOKUP(D300,PG!$D$7:$O$1006,12,FALSE)*G300,0)</f>
        <v>0</v>
      </c>
      <c r="N300" s="2" t="str">
        <f>IF(PG!D300="","",PG!D300)</f>
        <v/>
      </c>
      <c r="O300" s="2"/>
    </row>
    <row r="301" spans="2:15" ht="35.1" customHeight="1" thickTop="1" thickBot="1">
      <c r="B301" s="76" t="str">
        <f t="shared" si="4"/>
        <v/>
      </c>
      <c r="C301" s="35"/>
      <c r="D301" s="16"/>
      <c r="E301" s="16"/>
      <c r="F301" s="33"/>
      <c r="G301" s="33"/>
      <c r="H301" s="43" t="str">
        <f>IFERROR(VLOOKUP(D301,PG!$D$7:$N$1006,11,FALSE),"")</f>
        <v/>
      </c>
      <c r="I301" s="42">
        <f>IFERROR(VLOOKUP(D301,PG!$D$7:$O$1006,12,FALSE)*G301,0)</f>
        <v>0</v>
      </c>
      <c r="N301" s="2" t="str">
        <f>IF(PG!D301="","",PG!D301)</f>
        <v/>
      </c>
      <c r="O301" s="2"/>
    </row>
    <row r="302" spans="2:15" ht="35.1" customHeight="1" thickTop="1" thickBot="1">
      <c r="B302" s="76" t="str">
        <f t="shared" si="4"/>
        <v/>
      </c>
      <c r="C302" s="35"/>
      <c r="D302" s="16"/>
      <c r="E302" s="16"/>
      <c r="F302" s="33"/>
      <c r="G302" s="33"/>
      <c r="H302" s="43" t="str">
        <f>IFERROR(VLOOKUP(D302,PG!$D$7:$N$1006,11,FALSE),"")</f>
        <v/>
      </c>
      <c r="I302" s="42">
        <f>IFERROR(VLOOKUP(D302,PG!$D$7:$O$1006,12,FALSE)*G302,0)</f>
        <v>0</v>
      </c>
      <c r="N302" s="2" t="str">
        <f>IF(PG!D302="","",PG!D302)</f>
        <v/>
      </c>
      <c r="O302" s="2"/>
    </row>
    <row r="303" spans="2:15" ht="35.1" customHeight="1" thickTop="1" thickBot="1">
      <c r="B303" s="76" t="str">
        <f t="shared" si="4"/>
        <v/>
      </c>
      <c r="C303" s="35"/>
      <c r="D303" s="16"/>
      <c r="E303" s="16"/>
      <c r="F303" s="33"/>
      <c r="G303" s="33"/>
      <c r="H303" s="43" t="str">
        <f>IFERROR(VLOOKUP(D303,PG!$D$7:$N$1006,11,FALSE),"")</f>
        <v/>
      </c>
      <c r="I303" s="42">
        <f>IFERROR(VLOOKUP(D303,PG!$D$7:$O$1006,12,FALSE)*G303,0)</f>
        <v>0</v>
      </c>
      <c r="N303" s="2" t="str">
        <f>IF(PG!D303="","",PG!D303)</f>
        <v/>
      </c>
      <c r="O303" s="2"/>
    </row>
    <row r="304" spans="2:15" ht="35.1" customHeight="1" thickTop="1" thickBot="1">
      <c r="B304" s="76" t="str">
        <f t="shared" si="4"/>
        <v/>
      </c>
      <c r="C304" s="35"/>
      <c r="D304" s="16"/>
      <c r="E304" s="16"/>
      <c r="F304" s="33"/>
      <c r="G304" s="33"/>
      <c r="H304" s="43" t="str">
        <f>IFERROR(VLOOKUP(D304,PG!$D$7:$N$1006,11,FALSE),"")</f>
        <v/>
      </c>
      <c r="I304" s="42">
        <f>IFERROR(VLOOKUP(D304,PG!$D$7:$O$1006,12,FALSE)*G304,0)</f>
        <v>0</v>
      </c>
      <c r="N304" s="2" t="str">
        <f>IF(PG!D304="","",PG!D304)</f>
        <v/>
      </c>
      <c r="O304" s="2"/>
    </row>
    <row r="305" spans="2:15" ht="35.1" customHeight="1" thickTop="1" thickBot="1">
      <c r="B305" s="76" t="str">
        <f t="shared" si="4"/>
        <v/>
      </c>
      <c r="C305" s="35"/>
      <c r="D305" s="16"/>
      <c r="E305" s="16"/>
      <c r="F305" s="33"/>
      <c r="G305" s="33"/>
      <c r="H305" s="43" t="str">
        <f>IFERROR(VLOOKUP(D305,PG!$D$7:$N$1006,11,FALSE),"")</f>
        <v/>
      </c>
      <c r="I305" s="42">
        <f>IFERROR(VLOOKUP(D305,PG!$D$7:$O$1006,12,FALSE)*G305,0)</f>
        <v>0</v>
      </c>
      <c r="N305" s="2" t="str">
        <f>IF(PG!D305="","",PG!D305)</f>
        <v/>
      </c>
      <c r="O305" s="2"/>
    </row>
    <row r="306" spans="2:15" ht="35.1" customHeight="1" thickTop="1" thickBot="1">
      <c r="B306" s="76" t="str">
        <f t="shared" si="4"/>
        <v/>
      </c>
      <c r="C306" s="35"/>
      <c r="D306" s="16"/>
      <c r="E306" s="16"/>
      <c r="F306" s="33"/>
      <c r="G306" s="33"/>
      <c r="H306" s="43" t="str">
        <f>IFERROR(VLOOKUP(D306,PG!$D$7:$N$1006,11,FALSE),"")</f>
        <v/>
      </c>
      <c r="I306" s="42">
        <f>IFERROR(VLOOKUP(D306,PG!$D$7:$O$1006,12,FALSE)*G306,0)</f>
        <v>0</v>
      </c>
      <c r="N306" s="2" t="str">
        <f>IF(PG!D306="","",PG!D306)</f>
        <v/>
      </c>
      <c r="O306" s="2"/>
    </row>
    <row r="307" spans="2:15" ht="35.1" customHeight="1" thickTop="1" thickBot="1">
      <c r="B307" s="76" t="str">
        <f t="shared" si="4"/>
        <v/>
      </c>
      <c r="C307" s="35"/>
      <c r="D307" s="16"/>
      <c r="E307" s="16"/>
      <c r="F307" s="33"/>
      <c r="G307" s="33"/>
      <c r="H307" s="43" t="str">
        <f>IFERROR(VLOOKUP(D307,PG!$D$7:$N$1006,11,FALSE),"")</f>
        <v/>
      </c>
      <c r="I307" s="42">
        <f>IFERROR(VLOOKUP(D307,PG!$D$7:$O$1006,12,FALSE)*G307,0)</f>
        <v>0</v>
      </c>
      <c r="N307" s="2" t="str">
        <f>IF(PG!D307="","",PG!D307)</f>
        <v/>
      </c>
      <c r="O307" s="2"/>
    </row>
    <row r="308" spans="2:15" ht="35.1" customHeight="1" thickTop="1" thickBot="1">
      <c r="B308" s="76" t="str">
        <f t="shared" si="4"/>
        <v/>
      </c>
      <c r="C308" s="35"/>
      <c r="D308" s="16"/>
      <c r="E308" s="16"/>
      <c r="F308" s="33"/>
      <c r="G308" s="33"/>
      <c r="H308" s="43" t="str">
        <f>IFERROR(VLOOKUP(D308,PG!$D$7:$N$1006,11,FALSE),"")</f>
        <v/>
      </c>
      <c r="I308" s="42">
        <f>IFERROR(VLOOKUP(D308,PG!$D$7:$O$1006,12,FALSE)*G308,0)</f>
        <v>0</v>
      </c>
      <c r="N308" s="2" t="str">
        <f>IF(PG!D308="","",PG!D308)</f>
        <v/>
      </c>
      <c r="O308" s="2"/>
    </row>
    <row r="309" spans="2:15" ht="35.1" customHeight="1" thickTop="1" thickBot="1">
      <c r="B309" s="76" t="str">
        <f t="shared" si="4"/>
        <v/>
      </c>
      <c r="C309" s="35"/>
      <c r="D309" s="16"/>
      <c r="E309" s="16"/>
      <c r="F309" s="33"/>
      <c r="G309" s="33"/>
      <c r="H309" s="43" t="str">
        <f>IFERROR(VLOOKUP(D309,PG!$D$7:$N$1006,11,FALSE),"")</f>
        <v/>
      </c>
      <c r="I309" s="42">
        <f>IFERROR(VLOOKUP(D309,PG!$D$7:$O$1006,12,FALSE)*G309,0)</f>
        <v>0</v>
      </c>
      <c r="N309" s="2" t="str">
        <f>IF(PG!D309="","",PG!D309)</f>
        <v/>
      </c>
      <c r="O309" s="2"/>
    </row>
    <row r="310" spans="2:15" ht="35.1" customHeight="1" thickTop="1" thickBot="1">
      <c r="B310" s="76" t="str">
        <f t="shared" si="4"/>
        <v/>
      </c>
      <c r="C310" s="35"/>
      <c r="D310" s="16"/>
      <c r="E310" s="16"/>
      <c r="F310" s="33"/>
      <c r="G310" s="33"/>
      <c r="H310" s="43" t="str">
        <f>IFERROR(VLOOKUP(D310,PG!$D$7:$N$1006,11,FALSE),"")</f>
        <v/>
      </c>
      <c r="I310" s="42">
        <f>IFERROR(VLOOKUP(D310,PG!$D$7:$O$1006,12,FALSE)*G310,0)</f>
        <v>0</v>
      </c>
      <c r="N310" s="2" t="str">
        <f>IF(PG!D310="","",PG!D310)</f>
        <v/>
      </c>
      <c r="O310" s="2"/>
    </row>
    <row r="311" spans="2:15" ht="35.1" customHeight="1" thickTop="1" thickBot="1">
      <c r="B311" s="76" t="str">
        <f t="shared" si="4"/>
        <v/>
      </c>
      <c r="C311" s="35"/>
      <c r="D311" s="16"/>
      <c r="E311" s="16"/>
      <c r="F311" s="33"/>
      <c r="G311" s="33"/>
      <c r="H311" s="43" t="str">
        <f>IFERROR(VLOOKUP(D311,PG!$D$7:$N$1006,11,FALSE),"")</f>
        <v/>
      </c>
      <c r="I311" s="42">
        <f>IFERROR(VLOOKUP(D311,PG!$D$7:$O$1006,12,FALSE)*G311,0)</f>
        <v>0</v>
      </c>
      <c r="N311" s="2" t="str">
        <f>IF(PG!D311="","",PG!D311)</f>
        <v/>
      </c>
      <c r="O311" s="2"/>
    </row>
    <row r="312" spans="2:15" ht="35.1" customHeight="1" thickTop="1" thickBot="1">
      <c r="B312" s="76" t="str">
        <f t="shared" si="4"/>
        <v/>
      </c>
      <c r="C312" s="35"/>
      <c r="D312" s="16"/>
      <c r="E312" s="16"/>
      <c r="F312" s="33"/>
      <c r="G312" s="33"/>
      <c r="H312" s="43" t="str">
        <f>IFERROR(VLOOKUP(D312,PG!$D$7:$N$1006,11,FALSE),"")</f>
        <v/>
      </c>
      <c r="I312" s="42">
        <f>IFERROR(VLOOKUP(D312,PG!$D$7:$O$1006,12,FALSE)*G312,0)</f>
        <v>0</v>
      </c>
      <c r="N312" s="2" t="str">
        <f>IF(PG!D312="","",PG!D312)</f>
        <v/>
      </c>
      <c r="O312" s="2"/>
    </row>
    <row r="313" spans="2:15" ht="35.1" customHeight="1" thickTop="1" thickBot="1">
      <c r="B313" s="76" t="str">
        <f t="shared" si="4"/>
        <v/>
      </c>
      <c r="C313" s="35"/>
      <c r="D313" s="16"/>
      <c r="E313" s="16"/>
      <c r="F313" s="33"/>
      <c r="G313" s="33"/>
      <c r="H313" s="43" t="str">
        <f>IFERROR(VLOOKUP(D313,PG!$D$7:$N$1006,11,FALSE),"")</f>
        <v/>
      </c>
      <c r="I313" s="42">
        <f>IFERROR(VLOOKUP(D313,PG!$D$7:$O$1006,12,FALSE)*G313,0)</f>
        <v>0</v>
      </c>
      <c r="N313" s="2" t="str">
        <f>IF(PG!D313="","",PG!D313)</f>
        <v/>
      </c>
      <c r="O313" s="2"/>
    </row>
    <row r="314" spans="2:15" ht="35.1" customHeight="1" thickTop="1" thickBot="1">
      <c r="B314" s="76" t="str">
        <f t="shared" si="4"/>
        <v/>
      </c>
      <c r="C314" s="35"/>
      <c r="D314" s="16"/>
      <c r="E314" s="16"/>
      <c r="F314" s="33"/>
      <c r="G314" s="33"/>
      <c r="H314" s="43" t="str">
        <f>IFERROR(VLOOKUP(D314,PG!$D$7:$N$1006,11,FALSE),"")</f>
        <v/>
      </c>
      <c r="I314" s="42">
        <f>IFERROR(VLOOKUP(D314,PG!$D$7:$O$1006,12,FALSE)*G314,0)</f>
        <v>0</v>
      </c>
      <c r="N314" s="2" t="str">
        <f>IF(PG!D314="","",PG!D314)</f>
        <v/>
      </c>
      <c r="O314" s="2"/>
    </row>
    <row r="315" spans="2:15" ht="35.1" customHeight="1" thickTop="1" thickBot="1">
      <c r="B315" s="76" t="str">
        <f t="shared" si="4"/>
        <v/>
      </c>
      <c r="C315" s="35"/>
      <c r="D315" s="16"/>
      <c r="E315" s="16"/>
      <c r="F315" s="33"/>
      <c r="G315" s="33"/>
      <c r="H315" s="43" t="str">
        <f>IFERROR(VLOOKUP(D315,PG!$D$7:$N$1006,11,FALSE),"")</f>
        <v/>
      </c>
      <c r="I315" s="42">
        <f>IFERROR(VLOOKUP(D315,PG!$D$7:$O$1006,12,FALSE)*G315,0)</f>
        <v>0</v>
      </c>
      <c r="N315" s="2" t="str">
        <f>IF(PG!D315="","",PG!D315)</f>
        <v/>
      </c>
      <c r="O315" s="2"/>
    </row>
    <row r="316" spans="2:15" ht="35.1" customHeight="1" thickTop="1" thickBot="1">
      <c r="B316" s="76" t="str">
        <f t="shared" si="4"/>
        <v/>
      </c>
      <c r="C316" s="35"/>
      <c r="D316" s="16"/>
      <c r="E316" s="16"/>
      <c r="F316" s="33"/>
      <c r="G316" s="33"/>
      <c r="H316" s="43" t="str">
        <f>IFERROR(VLOOKUP(D316,PG!$D$7:$N$1006,11,FALSE),"")</f>
        <v/>
      </c>
      <c r="I316" s="42">
        <f>IFERROR(VLOOKUP(D316,PG!$D$7:$O$1006,12,FALSE)*G316,0)</f>
        <v>0</v>
      </c>
      <c r="N316" s="2" t="str">
        <f>IF(PG!D316="","",PG!D316)</f>
        <v/>
      </c>
      <c r="O316" s="2"/>
    </row>
    <row r="317" spans="2:15" ht="35.1" customHeight="1" thickTop="1" thickBot="1">
      <c r="B317" s="76" t="str">
        <f t="shared" si="4"/>
        <v/>
      </c>
      <c r="C317" s="35"/>
      <c r="D317" s="16"/>
      <c r="E317" s="16"/>
      <c r="F317" s="33"/>
      <c r="G317" s="33"/>
      <c r="H317" s="43" t="str">
        <f>IFERROR(VLOOKUP(D317,PG!$D$7:$N$1006,11,FALSE),"")</f>
        <v/>
      </c>
      <c r="I317" s="42">
        <f>IFERROR(VLOOKUP(D317,PG!$D$7:$O$1006,12,FALSE)*G317,0)</f>
        <v>0</v>
      </c>
      <c r="N317" s="2" t="str">
        <f>IF(PG!D317="","",PG!D317)</f>
        <v/>
      </c>
      <c r="O317" s="2"/>
    </row>
    <row r="318" spans="2:15" ht="35.1" customHeight="1" thickTop="1" thickBot="1">
      <c r="B318" s="76" t="str">
        <f t="shared" si="4"/>
        <v/>
      </c>
      <c r="C318" s="35"/>
      <c r="D318" s="16"/>
      <c r="E318" s="16"/>
      <c r="F318" s="33"/>
      <c r="G318" s="33"/>
      <c r="H318" s="43" t="str">
        <f>IFERROR(VLOOKUP(D318,PG!$D$7:$N$1006,11,FALSE),"")</f>
        <v/>
      </c>
      <c r="I318" s="42">
        <f>IFERROR(VLOOKUP(D318,PG!$D$7:$O$1006,12,FALSE)*G318,0)</f>
        <v>0</v>
      </c>
      <c r="N318" s="2" t="str">
        <f>IF(PG!D318="","",PG!D318)</f>
        <v/>
      </c>
      <c r="O318" s="2"/>
    </row>
    <row r="319" spans="2:15" ht="35.1" customHeight="1" thickTop="1" thickBot="1">
      <c r="B319" s="76" t="str">
        <f t="shared" si="4"/>
        <v/>
      </c>
      <c r="C319" s="35"/>
      <c r="D319" s="16"/>
      <c r="E319" s="16"/>
      <c r="F319" s="33"/>
      <c r="G319" s="33"/>
      <c r="H319" s="43" t="str">
        <f>IFERROR(VLOOKUP(D319,PG!$D$7:$N$1006,11,FALSE),"")</f>
        <v/>
      </c>
      <c r="I319" s="42">
        <f>IFERROR(VLOOKUP(D319,PG!$D$7:$O$1006,12,FALSE)*G319,0)</f>
        <v>0</v>
      </c>
      <c r="N319" s="2" t="str">
        <f>IF(PG!D319="","",PG!D319)</f>
        <v/>
      </c>
      <c r="O319" s="2"/>
    </row>
    <row r="320" spans="2:15" ht="35.1" customHeight="1" thickTop="1" thickBot="1">
      <c r="B320" s="76" t="str">
        <f t="shared" si="4"/>
        <v/>
      </c>
      <c r="C320" s="35"/>
      <c r="D320" s="16"/>
      <c r="E320" s="16"/>
      <c r="F320" s="33"/>
      <c r="G320" s="33"/>
      <c r="H320" s="43" t="str">
        <f>IFERROR(VLOOKUP(D320,PG!$D$7:$N$1006,11,FALSE),"")</f>
        <v/>
      </c>
      <c r="I320" s="42">
        <f>IFERROR(VLOOKUP(D320,PG!$D$7:$O$1006,12,FALSE)*G320,0)</f>
        <v>0</v>
      </c>
      <c r="N320" s="2" t="str">
        <f>IF(PG!D320="","",PG!D320)</f>
        <v/>
      </c>
      <c r="O320" s="2"/>
    </row>
    <row r="321" spans="2:15" ht="35.1" customHeight="1" thickTop="1" thickBot="1">
      <c r="B321" s="76" t="str">
        <f t="shared" si="4"/>
        <v/>
      </c>
      <c r="C321" s="35"/>
      <c r="D321" s="16"/>
      <c r="E321" s="16"/>
      <c r="F321" s="33"/>
      <c r="G321" s="33"/>
      <c r="H321" s="43" t="str">
        <f>IFERROR(VLOOKUP(D321,PG!$D$7:$N$1006,11,FALSE),"")</f>
        <v/>
      </c>
      <c r="I321" s="42">
        <f>IFERROR(VLOOKUP(D321,PG!$D$7:$O$1006,12,FALSE)*G321,0)</f>
        <v>0</v>
      </c>
      <c r="N321" s="2" t="str">
        <f>IF(PG!D321="","",PG!D321)</f>
        <v/>
      </c>
      <c r="O321" s="2"/>
    </row>
    <row r="322" spans="2:15" ht="35.1" customHeight="1" thickTop="1" thickBot="1">
      <c r="B322" s="76" t="str">
        <f t="shared" si="4"/>
        <v/>
      </c>
      <c r="C322" s="35"/>
      <c r="D322" s="16"/>
      <c r="E322" s="16"/>
      <c r="F322" s="33"/>
      <c r="G322" s="33"/>
      <c r="H322" s="43" t="str">
        <f>IFERROR(VLOOKUP(D322,PG!$D$7:$N$1006,11,FALSE),"")</f>
        <v/>
      </c>
      <c r="I322" s="42">
        <f>IFERROR(VLOOKUP(D322,PG!$D$7:$O$1006,12,FALSE)*G322,0)</f>
        <v>0</v>
      </c>
      <c r="N322" s="2" t="str">
        <f>IF(PG!D322="","",PG!D322)</f>
        <v/>
      </c>
      <c r="O322" s="2"/>
    </row>
    <row r="323" spans="2:15" ht="35.1" customHeight="1" thickTop="1" thickBot="1">
      <c r="B323" s="76" t="str">
        <f t="shared" si="4"/>
        <v/>
      </c>
      <c r="C323" s="35"/>
      <c r="D323" s="16"/>
      <c r="E323" s="16"/>
      <c r="F323" s="33"/>
      <c r="G323" s="33"/>
      <c r="H323" s="43" t="str">
        <f>IFERROR(VLOOKUP(D323,PG!$D$7:$N$1006,11,FALSE),"")</f>
        <v/>
      </c>
      <c r="I323" s="42">
        <f>IFERROR(VLOOKUP(D323,PG!$D$7:$O$1006,12,FALSE)*G323,0)</f>
        <v>0</v>
      </c>
      <c r="N323" s="2" t="str">
        <f>IF(PG!D323="","",PG!D323)</f>
        <v/>
      </c>
      <c r="O323" s="2"/>
    </row>
    <row r="324" spans="2:15" ht="35.1" customHeight="1" thickTop="1" thickBot="1">
      <c r="B324" s="76" t="str">
        <f t="shared" si="4"/>
        <v/>
      </c>
      <c r="C324" s="35"/>
      <c r="D324" s="16"/>
      <c r="E324" s="16"/>
      <c r="F324" s="33"/>
      <c r="G324" s="33"/>
      <c r="H324" s="43" t="str">
        <f>IFERROR(VLOOKUP(D324,PG!$D$7:$N$1006,11,FALSE),"")</f>
        <v/>
      </c>
      <c r="I324" s="42">
        <f>IFERROR(VLOOKUP(D324,PG!$D$7:$O$1006,12,FALSE)*G324,0)</f>
        <v>0</v>
      </c>
      <c r="N324" s="2" t="str">
        <f>IF(PG!D324="","",PG!D324)</f>
        <v/>
      </c>
      <c r="O324" s="2"/>
    </row>
    <row r="325" spans="2:15" ht="35.1" customHeight="1" thickTop="1" thickBot="1">
      <c r="B325" s="76" t="str">
        <f t="shared" si="4"/>
        <v/>
      </c>
      <c r="C325" s="35"/>
      <c r="D325" s="16"/>
      <c r="E325" s="16"/>
      <c r="F325" s="33"/>
      <c r="G325" s="33"/>
      <c r="H325" s="43" t="str">
        <f>IFERROR(VLOOKUP(D325,PG!$D$7:$N$1006,11,FALSE),"")</f>
        <v/>
      </c>
      <c r="I325" s="42">
        <f>IFERROR(VLOOKUP(D325,PG!$D$7:$O$1006,12,FALSE)*G325,0)</f>
        <v>0</v>
      </c>
      <c r="N325" s="2" t="str">
        <f>IF(PG!D325="","",PG!D325)</f>
        <v/>
      </c>
      <c r="O325" s="2"/>
    </row>
    <row r="326" spans="2:15" ht="35.1" customHeight="1" thickTop="1" thickBot="1">
      <c r="B326" s="76" t="str">
        <f t="shared" si="4"/>
        <v/>
      </c>
      <c r="C326" s="35"/>
      <c r="D326" s="16"/>
      <c r="E326" s="16"/>
      <c r="F326" s="33"/>
      <c r="G326" s="33"/>
      <c r="H326" s="43" t="str">
        <f>IFERROR(VLOOKUP(D326,PG!$D$7:$N$1006,11,FALSE),"")</f>
        <v/>
      </c>
      <c r="I326" s="42">
        <f>IFERROR(VLOOKUP(D326,PG!$D$7:$O$1006,12,FALSE)*G326,0)</f>
        <v>0</v>
      </c>
      <c r="N326" s="2" t="str">
        <f>IF(PG!D326="","",PG!D326)</f>
        <v/>
      </c>
      <c r="O326" s="2"/>
    </row>
    <row r="327" spans="2:15" ht="35.1" customHeight="1" thickTop="1" thickBot="1">
      <c r="B327" s="76" t="str">
        <f t="shared" si="4"/>
        <v/>
      </c>
      <c r="C327" s="35"/>
      <c r="D327" s="16"/>
      <c r="E327" s="16"/>
      <c r="F327" s="33"/>
      <c r="G327" s="33"/>
      <c r="H327" s="43" t="str">
        <f>IFERROR(VLOOKUP(D327,PG!$D$7:$N$1006,11,FALSE),"")</f>
        <v/>
      </c>
      <c r="I327" s="42">
        <f>IFERROR(VLOOKUP(D327,PG!$D$7:$O$1006,12,FALSE)*G327,0)</f>
        <v>0</v>
      </c>
      <c r="N327" s="2" t="str">
        <f>IF(PG!D327="","",PG!D327)</f>
        <v/>
      </c>
      <c r="O327" s="2"/>
    </row>
    <row r="328" spans="2:15" ht="35.1" customHeight="1" thickTop="1" thickBot="1">
      <c r="B328" s="76" t="str">
        <f t="shared" ref="B328:B391" si="5">IF(C328="","",MONTH(C328))</f>
        <v/>
      </c>
      <c r="C328" s="35"/>
      <c r="D328" s="16"/>
      <c r="E328" s="16"/>
      <c r="F328" s="33"/>
      <c r="G328" s="33"/>
      <c r="H328" s="43" t="str">
        <f>IFERROR(VLOOKUP(D328,PG!$D$7:$N$1006,11,FALSE),"")</f>
        <v/>
      </c>
      <c r="I328" s="42">
        <f>IFERROR(VLOOKUP(D328,PG!$D$7:$O$1006,12,FALSE)*G328,0)</f>
        <v>0</v>
      </c>
      <c r="N328" s="2" t="str">
        <f>IF(PG!D328="","",PG!D328)</f>
        <v/>
      </c>
      <c r="O328" s="2"/>
    </row>
    <row r="329" spans="2:15" ht="35.1" customHeight="1" thickTop="1" thickBot="1">
      <c r="B329" s="76" t="str">
        <f t="shared" si="5"/>
        <v/>
      </c>
      <c r="C329" s="35"/>
      <c r="D329" s="16"/>
      <c r="E329" s="16"/>
      <c r="F329" s="33"/>
      <c r="G329" s="33"/>
      <c r="H329" s="43" t="str">
        <f>IFERROR(VLOOKUP(D329,PG!$D$7:$N$1006,11,FALSE),"")</f>
        <v/>
      </c>
      <c r="I329" s="42">
        <f>IFERROR(VLOOKUP(D329,PG!$D$7:$O$1006,12,FALSE)*G329,0)</f>
        <v>0</v>
      </c>
      <c r="N329" s="2" t="str">
        <f>IF(PG!D329="","",PG!D329)</f>
        <v/>
      </c>
      <c r="O329" s="2"/>
    </row>
    <row r="330" spans="2:15" ht="35.1" customHeight="1" thickTop="1" thickBot="1">
      <c r="B330" s="76" t="str">
        <f t="shared" si="5"/>
        <v/>
      </c>
      <c r="C330" s="35"/>
      <c r="D330" s="16"/>
      <c r="E330" s="16"/>
      <c r="F330" s="33"/>
      <c r="G330" s="33"/>
      <c r="H330" s="43" t="str">
        <f>IFERROR(VLOOKUP(D330,PG!$D$7:$N$1006,11,FALSE),"")</f>
        <v/>
      </c>
      <c r="I330" s="42">
        <f>IFERROR(VLOOKUP(D330,PG!$D$7:$O$1006,12,FALSE)*G330,0)</f>
        <v>0</v>
      </c>
      <c r="N330" s="2" t="str">
        <f>IF(PG!D330="","",PG!D330)</f>
        <v/>
      </c>
      <c r="O330" s="2"/>
    </row>
    <row r="331" spans="2:15" ht="35.1" customHeight="1" thickTop="1" thickBot="1">
      <c r="B331" s="76" t="str">
        <f t="shared" si="5"/>
        <v/>
      </c>
      <c r="C331" s="35"/>
      <c r="D331" s="16"/>
      <c r="E331" s="16"/>
      <c r="F331" s="33"/>
      <c r="G331" s="33"/>
      <c r="H331" s="43" t="str">
        <f>IFERROR(VLOOKUP(D331,PG!$D$7:$N$1006,11,FALSE),"")</f>
        <v/>
      </c>
      <c r="I331" s="42">
        <f>IFERROR(VLOOKUP(D331,PG!$D$7:$O$1006,12,FALSE)*G331,0)</f>
        <v>0</v>
      </c>
      <c r="N331" s="2" t="str">
        <f>IF(PG!D331="","",PG!D331)</f>
        <v/>
      </c>
      <c r="O331" s="2"/>
    </row>
    <row r="332" spans="2:15" ht="35.1" customHeight="1" thickTop="1" thickBot="1">
      <c r="B332" s="76" t="str">
        <f t="shared" si="5"/>
        <v/>
      </c>
      <c r="C332" s="35"/>
      <c r="D332" s="16"/>
      <c r="E332" s="16"/>
      <c r="F332" s="33"/>
      <c r="G332" s="33"/>
      <c r="H332" s="43" t="str">
        <f>IFERROR(VLOOKUP(D332,PG!$D$7:$N$1006,11,FALSE),"")</f>
        <v/>
      </c>
      <c r="I332" s="42">
        <f>IFERROR(VLOOKUP(D332,PG!$D$7:$O$1006,12,FALSE)*G332,0)</f>
        <v>0</v>
      </c>
      <c r="N332" s="2" t="str">
        <f>IF(PG!D332="","",PG!D332)</f>
        <v/>
      </c>
      <c r="O332" s="2"/>
    </row>
    <row r="333" spans="2:15" ht="35.1" customHeight="1" thickTop="1" thickBot="1">
      <c r="B333" s="76" t="str">
        <f t="shared" si="5"/>
        <v/>
      </c>
      <c r="C333" s="35"/>
      <c r="D333" s="16"/>
      <c r="E333" s="16"/>
      <c r="F333" s="33"/>
      <c r="G333" s="33"/>
      <c r="H333" s="43" t="str">
        <f>IFERROR(VLOOKUP(D333,PG!$D$7:$N$1006,11,FALSE),"")</f>
        <v/>
      </c>
      <c r="I333" s="42">
        <f>IFERROR(VLOOKUP(D333,PG!$D$7:$O$1006,12,FALSE)*G333,0)</f>
        <v>0</v>
      </c>
      <c r="N333" s="2" t="str">
        <f>IF(PG!D333="","",PG!D333)</f>
        <v/>
      </c>
      <c r="O333" s="2"/>
    </row>
    <row r="334" spans="2:15" ht="35.1" customHeight="1" thickTop="1" thickBot="1">
      <c r="B334" s="76" t="str">
        <f t="shared" si="5"/>
        <v/>
      </c>
      <c r="C334" s="35"/>
      <c r="D334" s="16"/>
      <c r="E334" s="16"/>
      <c r="F334" s="33"/>
      <c r="G334" s="33"/>
      <c r="H334" s="43" t="str">
        <f>IFERROR(VLOOKUP(D334,PG!$D$7:$N$1006,11,FALSE),"")</f>
        <v/>
      </c>
      <c r="I334" s="42">
        <f>IFERROR(VLOOKUP(D334,PG!$D$7:$O$1006,12,FALSE)*G334,0)</f>
        <v>0</v>
      </c>
      <c r="N334" s="2" t="str">
        <f>IF(PG!D334="","",PG!D334)</f>
        <v/>
      </c>
      <c r="O334" s="2"/>
    </row>
    <row r="335" spans="2:15" ht="35.1" customHeight="1" thickTop="1" thickBot="1">
      <c r="B335" s="76" t="str">
        <f t="shared" si="5"/>
        <v/>
      </c>
      <c r="C335" s="35"/>
      <c r="D335" s="16"/>
      <c r="E335" s="16"/>
      <c r="F335" s="33"/>
      <c r="G335" s="33"/>
      <c r="H335" s="43" t="str">
        <f>IFERROR(VLOOKUP(D335,PG!$D$7:$N$1006,11,FALSE),"")</f>
        <v/>
      </c>
      <c r="I335" s="42">
        <f>IFERROR(VLOOKUP(D335,PG!$D$7:$O$1006,12,FALSE)*G335,0)</f>
        <v>0</v>
      </c>
      <c r="N335" s="2" t="str">
        <f>IF(PG!D335="","",PG!D335)</f>
        <v/>
      </c>
      <c r="O335" s="2"/>
    </row>
    <row r="336" spans="2:15" ht="35.1" customHeight="1" thickTop="1" thickBot="1">
      <c r="B336" s="76" t="str">
        <f t="shared" si="5"/>
        <v/>
      </c>
      <c r="C336" s="35"/>
      <c r="D336" s="16"/>
      <c r="E336" s="16"/>
      <c r="F336" s="33"/>
      <c r="G336" s="33"/>
      <c r="H336" s="43" t="str">
        <f>IFERROR(VLOOKUP(D336,PG!$D$7:$N$1006,11,FALSE),"")</f>
        <v/>
      </c>
      <c r="I336" s="42">
        <f>IFERROR(VLOOKUP(D336,PG!$D$7:$O$1006,12,FALSE)*G336,0)</f>
        <v>0</v>
      </c>
      <c r="N336" s="2" t="str">
        <f>IF(PG!D336="","",PG!D336)</f>
        <v/>
      </c>
      <c r="O336" s="2"/>
    </row>
    <row r="337" spans="2:15" ht="35.1" customHeight="1" thickTop="1" thickBot="1">
      <c r="B337" s="76" t="str">
        <f t="shared" si="5"/>
        <v/>
      </c>
      <c r="C337" s="35"/>
      <c r="D337" s="16"/>
      <c r="E337" s="16"/>
      <c r="F337" s="33"/>
      <c r="G337" s="33"/>
      <c r="H337" s="43" t="str">
        <f>IFERROR(VLOOKUP(D337,PG!$D$7:$N$1006,11,FALSE),"")</f>
        <v/>
      </c>
      <c r="I337" s="42">
        <f>IFERROR(VLOOKUP(D337,PG!$D$7:$O$1006,12,FALSE)*G337,0)</f>
        <v>0</v>
      </c>
      <c r="N337" s="2" t="str">
        <f>IF(PG!D337="","",PG!D337)</f>
        <v/>
      </c>
      <c r="O337" s="2"/>
    </row>
    <row r="338" spans="2:15" ht="35.1" customHeight="1" thickTop="1" thickBot="1">
      <c r="B338" s="76" t="str">
        <f t="shared" si="5"/>
        <v/>
      </c>
      <c r="C338" s="35"/>
      <c r="D338" s="16"/>
      <c r="E338" s="16"/>
      <c r="F338" s="33"/>
      <c r="G338" s="33"/>
      <c r="H338" s="43" t="str">
        <f>IFERROR(VLOOKUP(D338,PG!$D$7:$N$1006,11,FALSE),"")</f>
        <v/>
      </c>
      <c r="I338" s="42">
        <f>IFERROR(VLOOKUP(D338,PG!$D$7:$O$1006,12,FALSE)*G338,0)</f>
        <v>0</v>
      </c>
      <c r="N338" s="2" t="str">
        <f>IF(PG!D338="","",PG!D338)</f>
        <v/>
      </c>
      <c r="O338" s="2"/>
    </row>
    <row r="339" spans="2:15" ht="35.1" customHeight="1" thickTop="1" thickBot="1">
      <c r="B339" s="76" t="str">
        <f t="shared" si="5"/>
        <v/>
      </c>
      <c r="C339" s="35"/>
      <c r="D339" s="16"/>
      <c r="E339" s="16"/>
      <c r="F339" s="33"/>
      <c r="G339" s="33"/>
      <c r="H339" s="43" t="str">
        <f>IFERROR(VLOOKUP(D339,PG!$D$7:$N$1006,11,FALSE),"")</f>
        <v/>
      </c>
      <c r="I339" s="42">
        <f>IFERROR(VLOOKUP(D339,PG!$D$7:$O$1006,12,FALSE)*G339,0)</f>
        <v>0</v>
      </c>
      <c r="N339" s="2" t="str">
        <f>IF(PG!D339="","",PG!D339)</f>
        <v/>
      </c>
      <c r="O339" s="2"/>
    </row>
    <row r="340" spans="2:15" ht="35.1" customHeight="1" thickTop="1" thickBot="1">
      <c r="B340" s="76" t="str">
        <f t="shared" si="5"/>
        <v/>
      </c>
      <c r="C340" s="35"/>
      <c r="D340" s="16"/>
      <c r="E340" s="16"/>
      <c r="F340" s="33"/>
      <c r="G340" s="33"/>
      <c r="H340" s="43" t="str">
        <f>IFERROR(VLOOKUP(D340,PG!$D$7:$N$1006,11,FALSE),"")</f>
        <v/>
      </c>
      <c r="I340" s="42">
        <f>IFERROR(VLOOKUP(D340,PG!$D$7:$O$1006,12,FALSE)*G340,0)</f>
        <v>0</v>
      </c>
      <c r="N340" s="2" t="str">
        <f>IF(PG!D340="","",PG!D340)</f>
        <v/>
      </c>
      <c r="O340" s="2"/>
    </row>
    <row r="341" spans="2:15" ht="35.1" customHeight="1" thickTop="1" thickBot="1">
      <c r="B341" s="76" t="str">
        <f t="shared" si="5"/>
        <v/>
      </c>
      <c r="C341" s="35"/>
      <c r="D341" s="16"/>
      <c r="E341" s="16"/>
      <c r="F341" s="33"/>
      <c r="G341" s="33"/>
      <c r="H341" s="43" t="str">
        <f>IFERROR(VLOOKUP(D341,PG!$D$7:$N$1006,11,FALSE),"")</f>
        <v/>
      </c>
      <c r="I341" s="42">
        <f>IFERROR(VLOOKUP(D341,PG!$D$7:$O$1006,12,FALSE)*G341,0)</f>
        <v>0</v>
      </c>
      <c r="N341" s="2" t="str">
        <f>IF(PG!D341="","",PG!D341)</f>
        <v/>
      </c>
      <c r="O341" s="2"/>
    </row>
    <row r="342" spans="2:15" ht="35.1" customHeight="1" thickTop="1" thickBot="1">
      <c r="B342" s="76" t="str">
        <f t="shared" si="5"/>
        <v/>
      </c>
      <c r="C342" s="35"/>
      <c r="D342" s="16"/>
      <c r="E342" s="16"/>
      <c r="F342" s="33"/>
      <c r="G342" s="33"/>
      <c r="H342" s="43" t="str">
        <f>IFERROR(VLOOKUP(D342,PG!$D$7:$N$1006,11,FALSE),"")</f>
        <v/>
      </c>
      <c r="I342" s="42">
        <f>IFERROR(VLOOKUP(D342,PG!$D$7:$O$1006,12,FALSE)*G342,0)</f>
        <v>0</v>
      </c>
      <c r="N342" s="2" t="str">
        <f>IF(PG!D342="","",PG!D342)</f>
        <v/>
      </c>
      <c r="O342" s="2"/>
    </row>
    <row r="343" spans="2:15" ht="35.1" customHeight="1" thickTop="1" thickBot="1">
      <c r="B343" s="76" t="str">
        <f t="shared" si="5"/>
        <v/>
      </c>
      <c r="C343" s="35"/>
      <c r="D343" s="16"/>
      <c r="E343" s="16"/>
      <c r="F343" s="33"/>
      <c r="G343" s="33"/>
      <c r="H343" s="43" t="str">
        <f>IFERROR(VLOOKUP(D343,PG!$D$7:$N$1006,11,FALSE),"")</f>
        <v/>
      </c>
      <c r="I343" s="42">
        <f>IFERROR(VLOOKUP(D343,PG!$D$7:$O$1006,12,FALSE)*G343,0)</f>
        <v>0</v>
      </c>
      <c r="N343" s="2" t="str">
        <f>IF(PG!D343="","",PG!D343)</f>
        <v/>
      </c>
      <c r="O343" s="2"/>
    </row>
    <row r="344" spans="2:15" ht="35.1" customHeight="1" thickTop="1" thickBot="1">
      <c r="B344" s="76" t="str">
        <f t="shared" si="5"/>
        <v/>
      </c>
      <c r="C344" s="35"/>
      <c r="D344" s="16"/>
      <c r="E344" s="16"/>
      <c r="F344" s="33"/>
      <c r="G344" s="33"/>
      <c r="H344" s="43" t="str">
        <f>IFERROR(VLOOKUP(D344,PG!$D$7:$N$1006,11,FALSE),"")</f>
        <v/>
      </c>
      <c r="I344" s="42">
        <f>IFERROR(VLOOKUP(D344,PG!$D$7:$O$1006,12,FALSE)*G344,0)</f>
        <v>0</v>
      </c>
      <c r="N344" s="2" t="str">
        <f>IF(PG!D344="","",PG!D344)</f>
        <v/>
      </c>
      <c r="O344" s="2"/>
    </row>
    <row r="345" spans="2:15" ht="35.1" customHeight="1" thickTop="1" thickBot="1">
      <c r="B345" s="76" t="str">
        <f t="shared" si="5"/>
        <v/>
      </c>
      <c r="C345" s="35"/>
      <c r="D345" s="16"/>
      <c r="E345" s="16"/>
      <c r="F345" s="33"/>
      <c r="G345" s="33"/>
      <c r="H345" s="43" t="str">
        <f>IFERROR(VLOOKUP(D345,PG!$D$7:$N$1006,11,FALSE),"")</f>
        <v/>
      </c>
      <c r="I345" s="42">
        <f>IFERROR(VLOOKUP(D345,PG!$D$7:$O$1006,12,FALSE)*G345,0)</f>
        <v>0</v>
      </c>
      <c r="N345" s="2" t="str">
        <f>IF(PG!D345="","",PG!D345)</f>
        <v/>
      </c>
      <c r="O345" s="2"/>
    </row>
    <row r="346" spans="2:15" ht="35.1" customHeight="1" thickTop="1" thickBot="1">
      <c r="B346" s="76" t="str">
        <f t="shared" si="5"/>
        <v/>
      </c>
      <c r="C346" s="35"/>
      <c r="D346" s="16"/>
      <c r="E346" s="16"/>
      <c r="F346" s="33"/>
      <c r="G346" s="33"/>
      <c r="H346" s="43" t="str">
        <f>IFERROR(VLOOKUP(D346,PG!$D$7:$N$1006,11,FALSE),"")</f>
        <v/>
      </c>
      <c r="I346" s="42">
        <f>IFERROR(VLOOKUP(D346,PG!$D$7:$O$1006,12,FALSE)*G346,0)</f>
        <v>0</v>
      </c>
      <c r="N346" s="2" t="str">
        <f>IF(PG!D346="","",PG!D346)</f>
        <v/>
      </c>
      <c r="O346" s="2"/>
    </row>
    <row r="347" spans="2:15" ht="35.1" customHeight="1" thickTop="1" thickBot="1">
      <c r="B347" s="76" t="str">
        <f t="shared" si="5"/>
        <v/>
      </c>
      <c r="C347" s="35"/>
      <c r="D347" s="16"/>
      <c r="E347" s="16"/>
      <c r="F347" s="33"/>
      <c r="G347" s="33"/>
      <c r="H347" s="43" t="str">
        <f>IFERROR(VLOOKUP(D347,PG!$D$7:$N$1006,11,FALSE),"")</f>
        <v/>
      </c>
      <c r="I347" s="42">
        <f>IFERROR(VLOOKUP(D347,PG!$D$7:$O$1006,12,FALSE)*G347,0)</f>
        <v>0</v>
      </c>
      <c r="N347" s="2" t="str">
        <f>IF(PG!D347="","",PG!D347)</f>
        <v/>
      </c>
      <c r="O347" s="2"/>
    </row>
    <row r="348" spans="2:15" ht="35.1" customHeight="1" thickTop="1" thickBot="1">
      <c r="B348" s="76" t="str">
        <f t="shared" si="5"/>
        <v/>
      </c>
      <c r="C348" s="35"/>
      <c r="D348" s="16"/>
      <c r="E348" s="16"/>
      <c r="F348" s="33"/>
      <c r="G348" s="33"/>
      <c r="H348" s="43" t="str">
        <f>IFERROR(VLOOKUP(D348,PG!$D$7:$N$1006,11,FALSE),"")</f>
        <v/>
      </c>
      <c r="I348" s="42">
        <f>IFERROR(VLOOKUP(D348,PG!$D$7:$O$1006,12,FALSE)*G348,0)</f>
        <v>0</v>
      </c>
      <c r="N348" s="2" t="str">
        <f>IF(PG!D348="","",PG!D348)</f>
        <v/>
      </c>
      <c r="O348" s="2"/>
    </row>
    <row r="349" spans="2:15" ht="35.1" customHeight="1" thickTop="1" thickBot="1">
      <c r="B349" s="76" t="str">
        <f t="shared" si="5"/>
        <v/>
      </c>
      <c r="C349" s="35"/>
      <c r="D349" s="16"/>
      <c r="E349" s="16"/>
      <c r="F349" s="33"/>
      <c r="G349" s="33"/>
      <c r="H349" s="43" t="str">
        <f>IFERROR(VLOOKUP(D349,PG!$D$7:$N$1006,11,FALSE),"")</f>
        <v/>
      </c>
      <c r="I349" s="42">
        <f>IFERROR(VLOOKUP(D349,PG!$D$7:$O$1006,12,FALSE)*G349,0)</f>
        <v>0</v>
      </c>
      <c r="N349" s="2" t="str">
        <f>IF(PG!D349="","",PG!D349)</f>
        <v/>
      </c>
      <c r="O349" s="2"/>
    </row>
    <row r="350" spans="2:15" ht="35.1" customHeight="1" thickTop="1" thickBot="1">
      <c r="B350" s="76" t="str">
        <f t="shared" si="5"/>
        <v/>
      </c>
      <c r="C350" s="35"/>
      <c r="D350" s="16"/>
      <c r="E350" s="16"/>
      <c r="F350" s="33"/>
      <c r="G350" s="33"/>
      <c r="H350" s="43" t="str">
        <f>IFERROR(VLOOKUP(D350,PG!$D$7:$N$1006,11,FALSE),"")</f>
        <v/>
      </c>
      <c r="I350" s="42">
        <f>IFERROR(VLOOKUP(D350,PG!$D$7:$O$1006,12,FALSE)*G350,0)</f>
        <v>0</v>
      </c>
      <c r="N350" s="2" t="str">
        <f>IF(PG!D350="","",PG!D350)</f>
        <v/>
      </c>
      <c r="O350" s="2"/>
    </row>
    <row r="351" spans="2:15" ht="35.1" customHeight="1" thickTop="1" thickBot="1">
      <c r="B351" s="76" t="str">
        <f t="shared" si="5"/>
        <v/>
      </c>
      <c r="C351" s="35"/>
      <c r="D351" s="16"/>
      <c r="E351" s="16"/>
      <c r="F351" s="33"/>
      <c r="G351" s="33"/>
      <c r="H351" s="43" t="str">
        <f>IFERROR(VLOOKUP(D351,PG!$D$7:$N$1006,11,FALSE),"")</f>
        <v/>
      </c>
      <c r="I351" s="42">
        <f>IFERROR(VLOOKUP(D351,PG!$D$7:$O$1006,12,FALSE)*G351,0)</f>
        <v>0</v>
      </c>
      <c r="N351" s="2" t="str">
        <f>IF(PG!D351="","",PG!D351)</f>
        <v/>
      </c>
      <c r="O351" s="2"/>
    </row>
    <row r="352" spans="2:15" ht="35.1" customHeight="1" thickTop="1" thickBot="1">
      <c r="B352" s="76" t="str">
        <f t="shared" si="5"/>
        <v/>
      </c>
      <c r="C352" s="35"/>
      <c r="D352" s="16"/>
      <c r="E352" s="16"/>
      <c r="F352" s="33"/>
      <c r="G352" s="33"/>
      <c r="H352" s="43" t="str">
        <f>IFERROR(VLOOKUP(D352,PG!$D$7:$N$1006,11,FALSE),"")</f>
        <v/>
      </c>
      <c r="I352" s="42">
        <f>IFERROR(VLOOKUP(D352,PG!$D$7:$O$1006,12,FALSE)*G352,0)</f>
        <v>0</v>
      </c>
      <c r="N352" s="2" t="str">
        <f>IF(PG!D352="","",PG!D352)</f>
        <v/>
      </c>
      <c r="O352" s="2"/>
    </row>
    <row r="353" spans="2:15" ht="35.1" customHeight="1" thickTop="1" thickBot="1">
      <c r="B353" s="76" t="str">
        <f t="shared" si="5"/>
        <v/>
      </c>
      <c r="C353" s="35"/>
      <c r="D353" s="16"/>
      <c r="E353" s="16"/>
      <c r="F353" s="33"/>
      <c r="G353" s="33"/>
      <c r="H353" s="43" t="str">
        <f>IFERROR(VLOOKUP(D353,PG!$D$7:$N$1006,11,FALSE),"")</f>
        <v/>
      </c>
      <c r="I353" s="42">
        <f>IFERROR(VLOOKUP(D353,PG!$D$7:$O$1006,12,FALSE)*G353,0)</f>
        <v>0</v>
      </c>
      <c r="N353" s="2" t="str">
        <f>IF(PG!D353="","",PG!D353)</f>
        <v/>
      </c>
      <c r="O353" s="2"/>
    </row>
    <row r="354" spans="2:15" ht="35.1" customHeight="1" thickTop="1" thickBot="1">
      <c r="B354" s="76" t="str">
        <f t="shared" si="5"/>
        <v/>
      </c>
      <c r="C354" s="35"/>
      <c r="D354" s="16"/>
      <c r="E354" s="16"/>
      <c r="F354" s="33"/>
      <c r="G354" s="33"/>
      <c r="H354" s="43" t="str">
        <f>IFERROR(VLOOKUP(D354,PG!$D$7:$N$1006,11,FALSE),"")</f>
        <v/>
      </c>
      <c r="I354" s="42">
        <f>IFERROR(VLOOKUP(D354,PG!$D$7:$O$1006,12,FALSE)*G354,0)</f>
        <v>0</v>
      </c>
      <c r="N354" s="2" t="str">
        <f>IF(PG!D354="","",PG!D354)</f>
        <v/>
      </c>
      <c r="O354" s="2"/>
    </row>
    <row r="355" spans="2:15" ht="35.1" customHeight="1" thickTop="1" thickBot="1">
      <c r="B355" s="76" t="str">
        <f t="shared" si="5"/>
        <v/>
      </c>
      <c r="C355" s="35"/>
      <c r="D355" s="16"/>
      <c r="E355" s="16"/>
      <c r="F355" s="33"/>
      <c r="G355" s="33"/>
      <c r="H355" s="43" t="str">
        <f>IFERROR(VLOOKUP(D355,PG!$D$7:$N$1006,11,FALSE),"")</f>
        <v/>
      </c>
      <c r="I355" s="42">
        <f>IFERROR(VLOOKUP(D355,PG!$D$7:$O$1006,12,FALSE)*G355,0)</f>
        <v>0</v>
      </c>
      <c r="N355" s="2" t="str">
        <f>IF(PG!D355="","",PG!D355)</f>
        <v/>
      </c>
      <c r="O355" s="2"/>
    </row>
    <row r="356" spans="2:15" ht="35.1" customHeight="1" thickTop="1" thickBot="1">
      <c r="B356" s="76" t="str">
        <f t="shared" si="5"/>
        <v/>
      </c>
      <c r="C356" s="35"/>
      <c r="D356" s="16"/>
      <c r="E356" s="16"/>
      <c r="F356" s="33"/>
      <c r="G356" s="33"/>
      <c r="H356" s="43" t="str">
        <f>IFERROR(VLOOKUP(D356,PG!$D$7:$N$1006,11,FALSE),"")</f>
        <v/>
      </c>
      <c r="I356" s="42">
        <f>IFERROR(VLOOKUP(D356,PG!$D$7:$O$1006,12,FALSE)*G356,0)</f>
        <v>0</v>
      </c>
      <c r="N356" s="2" t="str">
        <f>IF(PG!D356="","",PG!D356)</f>
        <v/>
      </c>
      <c r="O356" s="2"/>
    </row>
    <row r="357" spans="2:15" ht="35.1" customHeight="1" thickTop="1" thickBot="1">
      <c r="B357" s="76" t="str">
        <f t="shared" si="5"/>
        <v/>
      </c>
      <c r="C357" s="35"/>
      <c r="D357" s="16"/>
      <c r="E357" s="16"/>
      <c r="F357" s="33"/>
      <c r="G357" s="33"/>
      <c r="H357" s="43" t="str">
        <f>IFERROR(VLOOKUP(D357,PG!$D$7:$N$1006,11,FALSE),"")</f>
        <v/>
      </c>
      <c r="I357" s="42">
        <f>IFERROR(VLOOKUP(D357,PG!$D$7:$O$1006,12,FALSE)*G357,0)</f>
        <v>0</v>
      </c>
      <c r="N357" s="2" t="str">
        <f>IF(PG!D357="","",PG!D357)</f>
        <v/>
      </c>
      <c r="O357" s="2"/>
    </row>
    <row r="358" spans="2:15" ht="35.1" customHeight="1" thickTop="1" thickBot="1">
      <c r="B358" s="76" t="str">
        <f t="shared" si="5"/>
        <v/>
      </c>
      <c r="C358" s="35"/>
      <c r="D358" s="16"/>
      <c r="E358" s="16"/>
      <c r="F358" s="33"/>
      <c r="G358" s="33"/>
      <c r="H358" s="43" t="str">
        <f>IFERROR(VLOOKUP(D358,PG!$D$7:$N$1006,11,FALSE),"")</f>
        <v/>
      </c>
      <c r="I358" s="42">
        <f>IFERROR(VLOOKUP(D358,PG!$D$7:$O$1006,12,FALSE)*G358,0)</f>
        <v>0</v>
      </c>
      <c r="N358" s="2" t="str">
        <f>IF(PG!D358="","",PG!D358)</f>
        <v/>
      </c>
      <c r="O358" s="2"/>
    </row>
    <row r="359" spans="2:15" ht="35.1" customHeight="1" thickTop="1" thickBot="1">
      <c r="B359" s="76" t="str">
        <f t="shared" si="5"/>
        <v/>
      </c>
      <c r="C359" s="35"/>
      <c r="D359" s="16"/>
      <c r="E359" s="16"/>
      <c r="F359" s="33"/>
      <c r="G359" s="33"/>
      <c r="H359" s="43" t="str">
        <f>IFERROR(VLOOKUP(D359,PG!$D$7:$N$1006,11,FALSE),"")</f>
        <v/>
      </c>
      <c r="I359" s="42">
        <f>IFERROR(VLOOKUP(D359,PG!$D$7:$O$1006,12,FALSE)*G359,0)</f>
        <v>0</v>
      </c>
      <c r="N359" s="2" t="str">
        <f>IF(PG!D359="","",PG!D359)</f>
        <v/>
      </c>
      <c r="O359" s="2"/>
    </row>
    <row r="360" spans="2:15" ht="35.1" customHeight="1" thickTop="1" thickBot="1">
      <c r="B360" s="76" t="str">
        <f t="shared" si="5"/>
        <v/>
      </c>
      <c r="C360" s="35"/>
      <c r="D360" s="16"/>
      <c r="E360" s="16"/>
      <c r="F360" s="33"/>
      <c r="G360" s="33"/>
      <c r="H360" s="43" t="str">
        <f>IFERROR(VLOOKUP(D360,PG!$D$7:$N$1006,11,FALSE),"")</f>
        <v/>
      </c>
      <c r="I360" s="42">
        <f>IFERROR(VLOOKUP(D360,PG!$D$7:$O$1006,12,FALSE)*G360,0)</f>
        <v>0</v>
      </c>
      <c r="N360" s="2" t="str">
        <f>IF(PG!D360="","",PG!D360)</f>
        <v/>
      </c>
      <c r="O360" s="2"/>
    </row>
    <row r="361" spans="2:15" ht="35.1" customHeight="1" thickTop="1" thickBot="1">
      <c r="B361" s="76" t="str">
        <f t="shared" si="5"/>
        <v/>
      </c>
      <c r="C361" s="35"/>
      <c r="D361" s="16"/>
      <c r="E361" s="16"/>
      <c r="F361" s="33"/>
      <c r="G361" s="33"/>
      <c r="H361" s="43" t="str">
        <f>IFERROR(VLOOKUP(D361,PG!$D$7:$N$1006,11,FALSE),"")</f>
        <v/>
      </c>
      <c r="I361" s="42">
        <f>IFERROR(VLOOKUP(D361,PG!$D$7:$O$1006,12,FALSE)*G361,0)</f>
        <v>0</v>
      </c>
      <c r="N361" s="2" t="str">
        <f>IF(PG!D361="","",PG!D361)</f>
        <v/>
      </c>
      <c r="O361" s="2"/>
    </row>
    <row r="362" spans="2:15" ht="35.1" customHeight="1" thickTop="1" thickBot="1">
      <c r="B362" s="76" t="str">
        <f t="shared" si="5"/>
        <v/>
      </c>
      <c r="C362" s="35"/>
      <c r="D362" s="16"/>
      <c r="E362" s="16"/>
      <c r="F362" s="33"/>
      <c r="G362" s="33"/>
      <c r="H362" s="43" t="str">
        <f>IFERROR(VLOOKUP(D362,PG!$D$7:$N$1006,11,FALSE),"")</f>
        <v/>
      </c>
      <c r="I362" s="42">
        <f>IFERROR(VLOOKUP(D362,PG!$D$7:$O$1006,12,FALSE)*G362,0)</f>
        <v>0</v>
      </c>
      <c r="N362" s="2" t="str">
        <f>IF(PG!D362="","",PG!D362)</f>
        <v/>
      </c>
      <c r="O362" s="2"/>
    </row>
    <row r="363" spans="2:15" ht="35.1" customHeight="1" thickTop="1" thickBot="1">
      <c r="B363" s="76" t="str">
        <f t="shared" si="5"/>
        <v/>
      </c>
      <c r="C363" s="35"/>
      <c r="D363" s="16"/>
      <c r="E363" s="16"/>
      <c r="F363" s="33"/>
      <c r="G363" s="33"/>
      <c r="H363" s="43" t="str">
        <f>IFERROR(VLOOKUP(D363,PG!$D$7:$N$1006,11,FALSE),"")</f>
        <v/>
      </c>
      <c r="I363" s="42">
        <f>IFERROR(VLOOKUP(D363,PG!$D$7:$O$1006,12,FALSE)*G363,0)</f>
        <v>0</v>
      </c>
      <c r="N363" s="2" t="str">
        <f>IF(PG!D363="","",PG!D363)</f>
        <v/>
      </c>
      <c r="O363" s="2"/>
    </row>
    <row r="364" spans="2:15" ht="35.1" customHeight="1" thickTop="1" thickBot="1">
      <c r="B364" s="76" t="str">
        <f t="shared" si="5"/>
        <v/>
      </c>
      <c r="C364" s="35"/>
      <c r="D364" s="16"/>
      <c r="E364" s="16"/>
      <c r="F364" s="33"/>
      <c r="G364" s="33"/>
      <c r="H364" s="43" t="str">
        <f>IFERROR(VLOOKUP(D364,PG!$D$7:$N$1006,11,FALSE),"")</f>
        <v/>
      </c>
      <c r="I364" s="42">
        <f>IFERROR(VLOOKUP(D364,PG!$D$7:$O$1006,12,FALSE)*G364,0)</f>
        <v>0</v>
      </c>
      <c r="N364" s="2" t="str">
        <f>IF(PG!D364="","",PG!D364)</f>
        <v/>
      </c>
      <c r="O364" s="2"/>
    </row>
    <row r="365" spans="2:15" ht="35.1" customHeight="1" thickTop="1" thickBot="1">
      <c r="B365" s="76" t="str">
        <f t="shared" si="5"/>
        <v/>
      </c>
      <c r="C365" s="35"/>
      <c r="D365" s="16"/>
      <c r="E365" s="16"/>
      <c r="F365" s="33"/>
      <c r="G365" s="33"/>
      <c r="H365" s="43" t="str">
        <f>IFERROR(VLOOKUP(D365,PG!$D$7:$N$1006,11,FALSE),"")</f>
        <v/>
      </c>
      <c r="I365" s="42">
        <f>IFERROR(VLOOKUP(D365,PG!$D$7:$O$1006,12,FALSE)*G365,0)</f>
        <v>0</v>
      </c>
      <c r="N365" s="2" t="str">
        <f>IF(PG!D365="","",PG!D365)</f>
        <v/>
      </c>
      <c r="O365" s="2"/>
    </row>
    <row r="366" spans="2:15" ht="35.1" customHeight="1" thickTop="1" thickBot="1">
      <c r="B366" s="76" t="str">
        <f t="shared" si="5"/>
        <v/>
      </c>
      <c r="C366" s="35"/>
      <c r="D366" s="16"/>
      <c r="E366" s="16"/>
      <c r="F366" s="33"/>
      <c r="G366" s="33"/>
      <c r="H366" s="43" t="str">
        <f>IFERROR(VLOOKUP(D366,PG!$D$7:$N$1006,11,FALSE),"")</f>
        <v/>
      </c>
      <c r="I366" s="42">
        <f>IFERROR(VLOOKUP(D366,PG!$D$7:$O$1006,12,FALSE)*G366,0)</f>
        <v>0</v>
      </c>
      <c r="N366" s="2" t="str">
        <f>IF(PG!D366="","",PG!D366)</f>
        <v/>
      </c>
      <c r="O366" s="2"/>
    </row>
    <row r="367" spans="2:15" ht="35.1" customHeight="1" thickTop="1" thickBot="1">
      <c r="B367" s="76" t="str">
        <f t="shared" si="5"/>
        <v/>
      </c>
      <c r="C367" s="35"/>
      <c r="D367" s="16"/>
      <c r="E367" s="16"/>
      <c r="F367" s="33"/>
      <c r="G367" s="33"/>
      <c r="H367" s="43" t="str">
        <f>IFERROR(VLOOKUP(D367,PG!$D$7:$N$1006,11,FALSE),"")</f>
        <v/>
      </c>
      <c r="I367" s="42">
        <f>IFERROR(VLOOKUP(D367,PG!$D$7:$O$1006,12,FALSE)*G367,0)</f>
        <v>0</v>
      </c>
      <c r="N367" s="2" t="str">
        <f>IF(PG!D367="","",PG!D367)</f>
        <v/>
      </c>
      <c r="O367" s="2"/>
    </row>
    <row r="368" spans="2:15" ht="35.1" customHeight="1" thickTop="1" thickBot="1">
      <c r="B368" s="76" t="str">
        <f t="shared" si="5"/>
        <v/>
      </c>
      <c r="C368" s="35"/>
      <c r="D368" s="16"/>
      <c r="E368" s="16"/>
      <c r="F368" s="33"/>
      <c r="G368" s="33"/>
      <c r="H368" s="43" t="str">
        <f>IFERROR(VLOOKUP(D368,PG!$D$7:$N$1006,11,FALSE),"")</f>
        <v/>
      </c>
      <c r="I368" s="42">
        <f>IFERROR(VLOOKUP(D368,PG!$D$7:$O$1006,12,FALSE)*G368,0)</f>
        <v>0</v>
      </c>
      <c r="N368" s="2" t="str">
        <f>IF(PG!D368="","",PG!D368)</f>
        <v/>
      </c>
      <c r="O368" s="2"/>
    </row>
    <row r="369" spans="2:15" ht="35.1" customHeight="1" thickTop="1" thickBot="1">
      <c r="B369" s="76" t="str">
        <f t="shared" si="5"/>
        <v/>
      </c>
      <c r="C369" s="35"/>
      <c r="D369" s="16"/>
      <c r="E369" s="16"/>
      <c r="F369" s="33"/>
      <c r="G369" s="33"/>
      <c r="H369" s="43" t="str">
        <f>IFERROR(VLOOKUP(D369,PG!$D$7:$N$1006,11,FALSE),"")</f>
        <v/>
      </c>
      <c r="I369" s="42">
        <f>IFERROR(VLOOKUP(D369,PG!$D$7:$O$1006,12,FALSE)*G369,0)</f>
        <v>0</v>
      </c>
      <c r="N369" s="2" t="str">
        <f>IF(PG!D369="","",PG!D369)</f>
        <v/>
      </c>
      <c r="O369" s="2"/>
    </row>
    <row r="370" spans="2:15" ht="35.1" customHeight="1" thickTop="1" thickBot="1">
      <c r="B370" s="76" t="str">
        <f t="shared" si="5"/>
        <v/>
      </c>
      <c r="C370" s="35"/>
      <c r="D370" s="16"/>
      <c r="E370" s="16"/>
      <c r="F370" s="33"/>
      <c r="G370" s="33"/>
      <c r="H370" s="43" t="str">
        <f>IFERROR(VLOOKUP(D370,PG!$D$7:$N$1006,11,FALSE),"")</f>
        <v/>
      </c>
      <c r="I370" s="42">
        <f>IFERROR(VLOOKUP(D370,PG!$D$7:$O$1006,12,FALSE)*G370,0)</f>
        <v>0</v>
      </c>
      <c r="N370" s="2" t="str">
        <f>IF(PG!D370="","",PG!D370)</f>
        <v/>
      </c>
      <c r="O370" s="2"/>
    </row>
    <row r="371" spans="2:15" ht="35.1" customHeight="1" thickTop="1" thickBot="1">
      <c r="B371" s="76" t="str">
        <f t="shared" si="5"/>
        <v/>
      </c>
      <c r="C371" s="35"/>
      <c r="D371" s="16"/>
      <c r="E371" s="16"/>
      <c r="F371" s="33"/>
      <c r="G371" s="33"/>
      <c r="H371" s="43" t="str">
        <f>IFERROR(VLOOKUP(D371,PG!$D$7:$N$1006,11,FALSE),"")</f>
        <v/>
      </c>
      <c r="I371" s="42">
        <f>IFERROR(VLOOKUP(D371,PG!$D$7:$O$1006,12,FALSE)*G371,0)</f>
        <v>0</v>
      </c>
      <c r="N371" s="2" t="str">
        <f>IF(PG!D371="","",PG!D371)</f>
        <v/>
      </c>
      <c r="O371" s="2"/>
    </row>
    <row r="372" spans="2:15" ht="35.1" customHeight="1" thickTop="1" thickBot="1">
      <c r="B372" s="76" t="str">
        <f t="shared" si="5"/>
        <v/>
      </c>
      <c r="C372" s="35"/>
      <c r="D372" s="16"/>
      <c r="E372" s="16"/>
      <c r="F372" s="33"/>
      <c r="G372" s="33"/>
      <c r="H372" s="43" t="str">
        <f>IFERROR(VLOOKUP(D372,PG!$D$7:$N$1006,11,FALSE),"")</f>
        <v/>
      </c>
      <c r="I372" s="42">
        <f>IFERROR(VLOOKUP(D372,PG!$D$7:$O$1006,12,FALSE)*G372,0)</f>
        <v>0</v>
      </c>
      <c r="N372" s="2" t="str">
        <f>IF(PG!D372="","",PG!D372)</f>
        <v/>
      </c>
      <c r="O372" s="2"/>
    </row>
    <row r="373" spans="2:15" ht="35.1" customHeight="1" thickTop="1" thickBot="1">
      <c r="B373" s="76" t="str">
        <f t="shared" si="5"/>
        <v/>
      </c>
      <c r="C373" s="35"/>
      <c r="D373" s="16"/>
      <c r="E373" s="16"/>
      <c r="F373" s="33"/>
      <c r="G373" s="33"/>
      <c r="H373" s="43" t="str">
        <f>IFERROR(VLOOKUP(D373,PG!$D$7:$N$1006,11,FALSE),"")</f>
        <v/>
      </c>
      <c r="I373" s="42">
        <f>IFERROR(VLOOKUP(D373,PG!$D$7:$O$1006,12,FALSE)*G373,0)</f>
        <v>0</v>
      </c>
      <c r="N373" s="2" t="str">
        <f>IF(PG!D373="","",PG!D373)</f>
        <v/>
      </c>
      <c r="O373" s="2"/>
    </row>
    <row r="374" spans="2:15" ht="35.1" customHeight="1" thickTop="1" thickBot="1">
      <c r="B374" s="76" t="str">
        <f t="shared" si="5"/>
        <v/>
      </c>
      <c r="C374" s="35"/>
      <c r="D374" s="16"/>
      <c r="E374" s="16"/>
      <c r="F374" s="33"/>
      <c r="G374" s="33"/>
      <c r="H374" s="43" t="str">
        <f>IFERROR(VLOOKUP(D374,PG!$D$7:$N$1006,11,FALSE),"")</f>
        <v/>
      </c>
      <c r="I374" s="42">
        <f>IFERROR(VLOOKUP(D374,PG!$D$7:$O$1006,12,FALSE)*G374,0)</f>
        <v>0</v>
      </c>
      <c r="N374" s="2" t="str">
        <f>IF(PG!D374="","",PG!D374)</f>
        <v/>
      </c>
      <c r="O374" s="2"/>
    </row>
    <row r="375" spans="2:15" ht="35.1" customHeight="1" thickTop="1" thickBot="1">
      <c r="B375" s="76" t="str">
        <f t="shared" si="5"/>
        <v/>
      </c>
      <c r="C375" s="35"/>
      <c r="D375" s="16"/>
      <c r="E375" s="16"/>
      <c r="F375" s="33"/>
      <c r="G375" s="33"/>
      <c r="H375" s="43" t="str">
        <f>IFERROR(VLOOKUP(D375,PG!$D$7:$N$1006,11,FALSE),"")</f>
        <v/>
      </c>
      <c r="I375" s="42">
        <f>IFERROR(VLOOKUP(D375,PG!$D$7:$O$1006,12,FALSE)*G375,0)</f>
        <v>0</v>
      </c>
      <c r="N375" s="2" t="str">
        <f>IF(PG!D375="","",PG!D375)</f>
        <v/>
      </c>
      <c r="O375" s="2"/>
    </row>
    <row r="376" spans="2:15" ht="35.1" customHeight="1" thickTop="1" thickBot="1">
      <c r="B376" s="76" t="str">
        <f t="shared" si="5"/>
        <v/>
      </c>
      <c r="C376" s="35"/>
      <c r="D376" s="16"/>
      <c r="E376" s="16"/>
      <c r="F376" s="33"/>
      <c r="G376" s="33"/>
      <c r="H376" s="43" t="str">
        <f>IFERROR(VLOOKUP(D376,PG!$D$7:$N$1006,11,FALSE),"")</f>
        <v/>
      </c>
      <c r="I376" s="42">
        <f>IFERROR(VLOOKUP(D376,PG!$D$7:$O$1006,12,FALSE)*G376,0)</f>
        <v>0</v>
      </c>
      <c r="N376" s="2" t="str">
        <f>IF(PG!D376="","",PG!D376)</f>
        <v/>
      </c>
      <c r="O376" s="2"/>
    </row>
    <row r="377" spans="2:15" ht="35.1" customHeight="1" thickTop="1" thickBot="1">
      <c r="B377" s="76" t="str">
        <f t="shared" si="5"/>
        <v/>
      </c>
      <c r="C377" s="35"/>
      <c r="D377" s="16"/>
      <c r="E377" s="16"/>
      <c r="F377" s="33"/>
      <c r="G377" s="33"/>
      <c r="H377" s="43" t="str">
        <f>IFERROR(VLOOKUP(D377,PG!$D$7:$N$1006,11,FALSE),"")</f>
        <v/>
      </c>
      <c r="I377" s="42">
        <f>IFERROR(VLOOKUP(D377,PG!$D$7:$O$1006,12,FALSE)*G377,0)</f>
        <v>0</v>
      </c>
      <c r="N377" s="2" t="str">
        <f>IF(PG!D377="","",PG!D377)</f>
        <v/>
      </c>
      <c r="O377" s="2"/>
    </row>
    <row r="378" spans="2:15" ht="35.1" customHeight="1" thickTop="1" thickBot="1">
      <c r="B378" s="76" t="str">
        <f t="shared" si="5"/>
        <v/>
      </c>
      <c r="C378" s="35"/>
      <c r="D378" s="16"/>
      <c r="E378" s="16"/>
      <c r="F378" s="33"/>
      <c r="G378" s="33"/>
      <c r="H378" s="43" t="str">
        <f>IFERROR(VLOOKUP(D378,PG!$D$7:$N$1006,11,FALSE),"")</f>
        <v/>
      </c>
      <c r="I378" s="42">
        <f>IFERROR(VLOOKUP(D378,PG!$D$7:$O$1006,12,FALSE)*G378,0)</f>
        <v>0</v>
      </c>
      <c r="N378" s="2" t="str">
        <f>IF(PG!D378="","",PG!D378)</f>
        <v/>
      </c>
      <c r="O378" s="2"/>
    </row>
    <row r="379" spans="2:15" ht="35.1" customHeight="1" thickTop="1" thickBot="1">
      <c r="B379" s="76" t="str">
        <f t="shared" si="5"/>
        <v/>
      </c>
      <c r="C379" s="35"/>
      <c r="D379" s="16"/>
      <c r="E379" s="16"/>
      <c r="F379" s="33"/>
      <c r="G379" s="33"/>
      <c r="H379" s="43" t="str">
        <f>IFERROR(VLOOKUP(D379,PG!$D$7:$N$1006,11,FALSE),"")</f>
        <v/>
      </c>
      <c r="I379" s="42">
        <f>IFERROR(VLOOKUP(D379,PG!$D$7:$O$1006,12,FALSE)*G379,0)</f>
        <v>0</v>
      </c>
      <c r="N379" s="2" t="str">
        <f>IF(PG!D379="","",PG!D379)</f>
        <v/>
      </c>
      <c r="O379" s="2"/>
    </row>
    <row r="380" spans="2:15" ht="35.1" customHeight="1" thickTop="1" thickBot="1">
      <c r="B380" s="76" t="str">
        <f t="shared" si="5"/>
        <v/>
      </c>
      <c r="C380" s="35"/>
      <c r="D380" s="16"/>
      <c r="E380" s="16"/>
      <c r="F380" s="33"/>
      <c r="G380" s="33"/>
      <c r="H380" s="43" t="str">
        <f>IFERROR(VLOOKUP(D380,PG!$D$7:$N$1006,11,FALSE),"")</f>
        <v/>
      </c>
      <c r="I380" s="42">
        <f>IFERROR(VLOOKUP(D380,PG!$D$7:$O$1006,12,FALSE)*G380,0)</f>
        <v>0</v>
      </c>
      <c r="N380" s="2" t="str">
        <f>IF(PG!D380="","",PG!D380)</f>
        <v/>
      </c>
      <c r="O380" s="2"/>
    </row>
    <row r="381" spans="2:15" ht="35.1" customHeight="1" thickTop="1" thickBot="1">
      <c r="B381" s="76" t="str">
        <f t="shared" si="5"/>
        <v/>
      </c>
      <c r="C381" s="35"/>
      <c r="D381" s="16"/>
      <c r="E381" s="16"/>
      <c r="F381" s="33"/>
      <c r="G381" s="33"/>
      <c r="H381" s="43" t="str">
        <f>IFERROR(VLOOKUP(D381,PG!$D$7:$N$1006,11,FALSE),"")</f>
        <v/>
      </c>
      <c r="I381" s="42">
        <f>IFERROR(VLOOKUP(D381,PG!$D$7:$O$1006,12,FALSE)*G381,0)</f>
        <v>0</v>
      </c>
      <c r="N381" s="2" t="str">
        <f>IF(PG!D381="","",PG!D381)</f>
        <v/>
      </c>
      <c r="O381" s="2"/>
    </row>
    <row r="382" spans="2:15" ht="35.1" customHeight="1" thickTop="1" thickBot="1">
      <c r="B382" s="76" t="str">
        <f t="shared" si="5"/>
        <v/>
      </c>
      <c r="C382" s="35"/>
      <c r="D382" s="16"/>
      <c r="E382" s="16"/>
      <c r="F382" s="33"/>
      <c r="G382" s="33"/>
      <c r="H382" s="43" t="str">
        <f>IFERROR(VLOOKUP(D382,PG!$D$7:$N$1006,11,FALSE),"")</f>
        <v/>
      </c>
      <c r="I382" s="42">
        <f>IFERROR(VLOOKUP(D382,PG!$D$7:$O$1006,12,FALSE)*G382,0)</f>
        <v>0</v>
      </c>
      <c r="N382" s="2" t="str">
        <f>IF(PG!D382="","",PG!D382)</f>
        <v/>
      </c>
      <c r="O382" s="2"/>
    </row>
    <row r="383" spans="2:15" ht="35.1" customHeight="1" thickTop="1" thickBot="1">
      <c r="B383" s="76" t="str">
        <f t="shared" si="5"/>
        <v/>
      </c>
      <c r="C383" s="35"/>
      <c r="D383" s="16"/>
      <c r="E383" s="16"/>
      <c r="F383" s="33"/>
      <c r="G383" s="33"/>
      <c r="H383" s="43" t="str">
        <f>IFERROR(VLOOKUP(D383,PG!$D$7:$N$1006,11,FALSE),"")</f>
        <v/>
      </c>
      <c r="I383" s="42">
        <f>IFERROR(VLOOKUP(D383,PG!$D$7:$O$1006,12,FALSE)*G383,0)</f>
        <v>0</v>
      </c>
      <c r="N383" s="2" t="str">
        <f>IF(PG!D383="","",PG!D383)</f>
        <v/>
      </c>
      <c r="O383" s="2"/>
    </row>
    <row r="384" spans="2:15" ht="35.1" customHeight="1" thickTop="1" thickBot="1">
      <c r="B384" s="76" t="str">
        <f t="shared" si="5"/>
        <v/>
      </c>
      <c r="C384" s="35"/>
      <c r="D384" s="16"/>
      <c r="E384" s="16"/>
      <c r="F384" s="33"/>
      <c r="G384" s="33"/>
      <c r="H384" s="43" t="str">
        <f>IFERROR(VLOOKUP(D384,PG!$D$7:$N$1006,11,FALSE),"")</f>
        <v/>
      </c>
      <c r="I384" s="42">
        <f>IFERROR(VLOOKUP(D384,PG!$D$7:$O$1006,12,FALSE)*G384,0)</f>
        <v>0</v>
      </c>
      <c r="N384" s="2" t="str">
        <f>IF(PG!D384="","",PG!D384)</f>
        <v/>
      </c>
      <c r="O384" s="2"/>
    </row>
    <row r="385" spans="2:15" ht="35.1" customHeight="1" thickTop="1" thickBot="1">
      <c r="B385" s="76" t="str">
        <f t="shared" si="5"/>
        <v/>
      </c>
      <c r="C385" s="35"/>
      <c r="D385" s="16"/>
      <c r="E385" s="16"/>
      <c r="F385" s="33"/>
      <c r="G385" s="33"/>
      <c r="H385" s="43" t="str">
        <f>IFERROR(VLOOKUP(D385,PG!$D$7:$N$1006,11,FALSE),"")</f>
        <v/>
      </c>
      <c r="I385" s="42">
        <f>IFERROR(VLOOKUP(D385,PG!$D$7:$O$1006,12,FALSE)*G385,0)</f>
        <v>0</v>
      </c>
      <c r="N385" s="2" t="str">
        <f>IF(PG!D385="","",PG!D385)</f>
        <v/>
      </c>
      <c r="O385" s="2"/>
    </row>
    <row r="386" spans="2:15" ht="35.1" customHeight="1" thickTop="1" thickBot="1">
      <c r="B386" s="76" t="str">
        <f t="shared" si="5"/>
        <v/>
      </c>
      <c r="C386" s="35"/>
      <c r="D386" s="16"/>
      <c r="E386" s="16"/>
      <c r="F386" s="33"/>
      <c r="G386" s="33"/>
      <c r="H386" s="43" t="str">
        <f>IFERROR(VLOOKUP(D386,PG!$D$7:$N$1006,11,FALSE),"")</f>
        <v/>
      </c>
      <c r="I386" s="42">
        <f>IFERROR(VLOOKUP(D386,PG!$D$7:$O$1006,12,FALSE)*G386,0)</f>
        <v>0</v>
      </c>
      <c r="N386" s="2" t="str">
        <f>IF(PG!D386="","",PG!D386)</f>
        <v/>
      </c>
      <c r="O386" s="2"/>
    </row>
    <row r="387" spans="2:15" ht="35.1" customHeight="1" thickTop="1" thickBot="1">
      <c r="B387" s="76" t="str">
        <f t="shared" si="5"/>
        <v/>
      </c>
      <c r="C387" s="35"/>
      <c r="D387" s="16"/>
      <c r="E387" s="16"/>
      <c r="F387" s="33"/>
      <c r="G387" s="33"/>
      <c r="H387" s="43" t="str">
        <f>IFERROR(VLOOKUP(D387,PG!$D$7:$N$1006,11,FALSE),"")</f>
        <v/>
      </c>
      <c r="I387" s="42">
        <f>IFERROR(VLOOKUP(D387,PG!$D$7:$O$1006,12,FALSE)*G387,0)</f>
        <v>0</v>
      </c>
      <c r="N387" s="2" t="str">
        <f>IF(PG!D387="","",PG!D387)</f>
        <v/>
      </c>
      <c r="O387" s="2"/>
    </row>
    <row r="388" spans="2:15" ht="35.1" customHeight="1" thickTop="1" thickBot="1">
      <c r="B388" s="76" t="str">
        <f t="shared" si="5"/>
        <v/>
      </c>
      <c r="C388" s="35"/>
      <c r="D388" s="16"/>
      <c r="E388" s="16"/>
      <c r="F388" s="33"/>
      <c r="G388" s="33"/>
      <c r="H388" s="43" t="str">
        <f>IFERROR(VLOOKUP(D388,PG!$D$7:$N$1006,11,FALSE),"")</f>
        <v/>
      </c>
      <c r="I388" s="42">
        <f>IFERROR(VLOOKUP(D388,PG!$D$7:$O$1006,12,FALSE)*G388,0)</f>
        <v>0</v>
      </c>
      <c r="N388" s="2" t="str">
        <f>IF(PG!D388="","",PG!D388)</f>
        <v/>
      </c>
      <c r="O388" s="2"/>
    </row>
    <row r="389" spans="2:15" ht="35.1" customHeight="1" thickTop="1" thickBot="1">
      <c r="B389" s="76" t="str">
        <f t="shared" si="5"/>
        <v/>
      </c>
      <c r="C389" s="35"/>
      <c r="D389" s="16"/>
      <c r="E389" s="16"/>
      <c r="F389" s="33"/>
      <c r="G389" s="33"/>
      <c r="H389" s="43" t="str">
        <f>IFERROR(VLOOKUP(D389,PG!$D$7:$N$1006,11,FALSE),"")</f>
        <v/>
      </c>
      <c r="I389" s="42">
        <f>IFERROR(VLOOKUP(D389,PG!$D$7:$O$1006,12,FALSE)*G389,0)</f>
        <v>0</v>
      </c>
      <c r="N389" s="2" t="str">
        <f>IF(PG!D389="","",PG!D389)</f>
        <v/>
      </c>
      <c r="O389" s="2"/>
    </row>
    <row r="390" spans="2:15" ht="35.1" customHeight="1" thickTop="1" thickBot="1">
      <c r="B390" s="76" t="str">
        <f t="shared" si="5"/>
        <v/>
      </c>
      <c r="C390" s="35"/>
      <c r="D390" s="16"/>
      <c r="E390" s="16"/>
      <c r="F390" s="33"/>
      <c r="G390" s="33"/>
      <c r="H390" s="43" t="str">
        <f>IFERROR(VLOOKUP(D390,PG!$D$7:$N$1006,11,FALSE),"")</f>
        <v/>
      </c>
      <c r="I390" s="42">
        <f>IFERROR(VLOOKUP(D390,PG!$D$7:$O$1006,12,FALSE)*G390,0)</f>
        <v>0</v>
      </c>
      <c r="N390" s="2" t="str">
        <f>IF(PG!D390="","",PG!D390)</f>
        <v/>
      </c>
      <c r="O390" s="2"/>
    </row>
    <row r="391" spans="2:15" ht="35.1" customHeight="1" thickTop="1" thickBot="1">
      <c r="B391" s="76" t="str">
        <f t="shared" si="5"/>
        <v/>
      </c>
      <c r="C391" s="35"/>
      <c r="D391" s="16"/>
      <c r="E391" s="16"/>
      <c r="F391" s="33"/>
      <c r="G391" s="33"/>
      <c r="H391" s="43" t="str">
        <f>IFERROR(VLOOKUP(D391,PG!$D$7:$N$1006,11,FALSE),"")</f>
        <v/>
      </c>
      <c r="I391" s="42">
        <f>IFERROR(VLOOKUP(D391,PG!$D$7:$O$1006,12,FALSE)*G391,0)</f>
        <v>0</v>
      </c>
      <c r="N391" s="2" t="str">
        <f>IF(PG!D391="","",PG!D391)</f>
        <v/>
      </c>
      <c r="O391" s="2"/>
    </row>
    <row r="392" spans="2:15" ht="35.1" customHeight="1" thickTop="1" thickBot="1">
      <c r="B392" s="76" t="str">
        <f t="shared" ref="B392:B455" si="6">IF(C392="","",MONTH(C392))</f>
        <v/>
      </c>
      <c r="C392" s="35"/>
      <c r="D392" s="16"/>
      <c r="E392" s="16"/>
      <c r="F392" s="33"/>
      <c r="G392" s="33"/>
      <c r="H392" s="43" t="str">
        <f>IFERROR(VLOOKUP(D392,PG!$D$7:$N$1006,11,FALSE),"")</f>
        <v/>
      </c>
      <c r="I392" s="42">
        <f>IFERROR(VLOOKUP(D392,PG!$D$7:$O$1006,12,FALSE)*G392,0)</f>
        <v>0</v>
      </c>
      <c r="N392" s="2" t="str">
        <f>IF(PG!D392="","",PG!D392)</f>
        <v/>
      </c>
      <c r="O392" s="2"/>
    </row>
    <row r="393" spans="2:15" ht="35.1" customHeight="1" thickTop="1" thickBot="1">
      <c r="B393" s="76" t="str">
        <f t="shared" si="6"/>
        <v/>
      </c>
      <c r="C393" s="35"/>
      <c r="D393" s="16"/>
      <c r="E393" s="16"/>
      <c r="F393" s="33"/>
      <c r="G393" s="33"/>
      <c r="H393" s="43" t="str">
        <f>IFERROR(VLOOKUP(D393,PG!$D$7:$N$1006,11,FALSE),"")</f>
        <v/>
      </c>
      <c r="I393" s="42">
        <f>IFERROR(VLOOKUP(D393,PG!$D$7:$O$1006,12,FALSE)*G393,0)</f>
        <v>0</v>
      </c>
      <c r="N393" s="2" t="str">
        <f>IF(PG!D393="","",PG!D393)</f>
        <v/>
      </c>
      <c r="O393" s="2"/>
    </row>
    <row r="394" spans="2:15" ht="35.1" customHeight="1" thickTop="1" thickBot="1">
      <c r="B394" s="76" t="str">
        <f t="shared" si="6"/>
        <v/>
      </c>
      <c r="C394" s="35"/>
      <c r="D394" s="16"/>
      <c r="E394" s="16"/>
      <c r="F394" s="33"/>
      <c r="G394" s="33"/>
      <c r="H394" s="43" t="str">
        <f>IFERROR(VLOOKUP(D394,PG!$D$7:$N$1006,11,FALSE),"")</f>
        <v/>
      </c>
      <c r="I394" s="42">
        <f>IFERROR(VLOOKUP(D394,PG!$D$7:$O$1006,12,FALSE)*G394,0)</f>
        <v>0</v>
      </c>
      <c r="N394" s="2" t="str">
        <f>IF(PG!D394="","",PG!D394)</f>
        <v/>
      </c>
      <c r="O394" s="2"/>
    </row>
    <row r="395" spans="2:15" ht="35.1" customHeight="1" thickTop="1" thickBot="1">
      <c r="B395" s="76" t="str">
        <f t="shared" si="6"/>
        <v/>
      </c>
      <c r="C395" s="35"/>
      <c r="D395" s="16"/>
      <c r="E395" s="16"/>
      <c r="F395" s="33"/>
      <c r="G395" s="33"/>
      <c r="H395" s="43" t="str">
        <f>IFERROR(VLOOKUP(D395,PG!$D$7:$N$1006,11,FALSE),"")</f>
        <v/>
      </c>
      <c r="I395" s="42">
        <f>IFERROR(VLOOKUP(D395,PG!$D$7:$O$1006,12,FALSE)*G395,0)</f>
        <v>0</v>
      </c>
      <c r="N395" s="2" t="str">
        <f>IF(PG!D395="","",PG!D395)</f>
        <v/>
      </c>
      <c r="O395" s="2"/>
    </row>
    <row r="396" spans="2:15" ht="35.1" customHeight="1" thickTop="1" thickBot="1">
      <c r="B396" s="76" t="str">
        <f t="shared" si="6"/>
        <v/>
      </c>
      <c r="C396" s="35"/>
      <c r="D396" s="16"/>
      <c r="E396" s="16"/>
      <c r="F396" s="33"/>
      <c r="G396" s="33"/>
      <c r="H396" s="43" t="str">
        <f>IFERROR(VLOOKUP(D396,PG!$D$7:$N$1006,11,FALSE),"")</f>
        <v/>
      </c>
      <c r="I396" s="42">
        <f>IFERROR(VLOOKUP(D396,PG!$D$7:$O$1006,12,FALSE)*G396,0)</f>
        <v>0</v>
      </c>
      <c r="N396" s="2" t="str">
        <f>IF(PG!D396="","",PG!D396)</f>
        <v/>
      </c>
      <c r="O396" s="2"/>
    </row>
    <row r="397" spans="2:15" ht="35.1" customHeight="1" thickTop="1" thickBot="1">
      <c r="B397" s="76" t="str">
        <f t="shared" si="6"/>
        <v/>
      </c>
      <c r="C397" s="35"/>
      <c r="D397" s="16"/>
      <c r="E397" s="16"/>
      <c r="F397" s="33"/>
      <c r="G397" s="33"/>
      <c r="H397" s="43" t="str">
        <f>IFERROR(VLOOKUP(D397,PG!$D$7:$N$1006,11,FALSE),"")</f>
        <v/>
      </c>
      <c r="I397" s="42">
        <f>IFERROR(VLOOKUP(D397,PG!$D$7:$O$1006,12,FALSE)*G397,0)</f>
        <v>0</v>
      </c>
      <c r="N397" s="2" t="str">
        <f>IF(PG!D397="","",PG!D397)</f>
        <v/>
      </c>
      <c r="O397" s="2"/>
    </row>
    <row r="398" spans="2:15" ht="35.1" customHeight="1" thickTop="1" thickBot="1">
      <c r="B398" s="76" t="str">
        <f t="shared" si="6"/>
        <v/>
      </c>
      <c r="C398" s="35"/>
      <c r="D398" s="16"/>
      <c r="E398" s="16"/>
      <c r="F398" s="33"/>
      <c r="G398" s="33"/>
      <c r="H398" s="43" t="str">
        <f>IFERROR(VLOOKUP(D398,PG!$D$7:$N$1006,11,FALSE),"")</f>
        <v/>
      </c>
      <c r="I398" s="42">
        <f>IFERROR(VLOOKUP(D398,PG!$D$7:$O$1006,12,FALSE)*G398,0)</f>
        <v>0</v>
      </c>
      <c r="N398" s="2" t="str">
        <f>IF(PG!D398="","",PG!D398)</f>
        <v/>
      </c>
      <c r="O398" s="2"/>
    </row>
    <row r="399" spans="2:15" ht="35.1" customHeight="1" thickTop="1" thickBot="1">
      <c r="B399" s="76" t="str">
        <f t="shared" si="6"/>
        <v/>
      </c>
      <c r="C399" s="35"/>
      <c r="D399" s="16"/>
      <c r="E399" s="16"/>
      <c r="F399" s="33"/>
      <c r="G399" s="33"/>
      <c r="H399" s="43" t="str">
        <f>IFERROR(VLOOKUP(D399,PG!$D$7:$N$1006,11,FALSE),"")</f>
        <v/>
      </c>
      <c r="I399" s="42">
        <f>IFERROR(VLOOKUP(D399,PG!$D$7:$O$1006,12,FALSE)*G399,0)</f>
        <v>0</v>
      </c>
      <c r="N399" s="2" t="str">
        <f>IF(PG!D399="","",PG!D399)</f>
        <v/>
      </c>
      <c r="O399" s="2"/>
    </row>
    <row r="400" spans="2:15" ht="35.1" customHeight="1" thickTop="1" thickBot="1">
      <c r="B400" s="76" t="str">
        <f t="shared" si="6"/>
        <v/>
      </c>
      <c r="C400" s="35"/>
      <c r="D400" s="16"/>
      <c r="E400" s="16"/>
      <c r="F400" s="33"/>
      <c r="G400" s="33"/>
      <c r="H400" s="43" t="str">
        <f>IFERROR(VLOOKUP(D400,PG!$D$7:$N$1006,11,FALSE),"")</f>
        <v/>
      </c>
      <c r="I400" s="42">
        <f>IFERROR(VLOOKUP(D400,PG!$D$7:$O$1006,12,FALSE)*G400,0)</f>
        <v>0</v>
      </c>
      <c r="N400" s="2" t="str">
        <f>IF(PG!D400="","",PG!D400)</f>
        <v/>
      </c>
      <c r="O400" s="2"/>
    </row>
    <row r="401" spans="2:15" ht="35.1" customHeight="1" thickTop="1" thickBot="1">
      <c r="B401" s="76" t="str">
        <f t="shared" si="6"/>
        <v/>
      </c>
      <c r="C401" s="35"/>
      <c r="D401" s="16"/>
      <c r="E401" s="16"/>
      <c r="F401" s="33"/>
      <c r="G401" s="33"/>
      <c r="H401" s="43" t="str">
        <f>IFERROR(VLOOKUP(D401,PG!$D$7:$N$1006,11,FALSE),"")</f>
        <v/>
      </c>
      <c r="I401" s="42">
        <f>IFERROR(VLOOKUP(D401,PG!$D$7:$O$1006,12,FALSE)*G401,0)</f>
        <v>0</v>
      </c>
      <c r="N401" s="2" t="str">
        <f>IF(PG!D401="","",PG!D401)</f>
        <v/>
      </c>
      <c r="O401" s="2"/>
    </row>
    <row r="402" spans="2:15" ht="35.1" customHeight="1" thickTop="1" thickBot="1">
      <c r="B402" s="76" t="str">
        <f t="shared" si="6"/>
        <v/>
      </c>
      <c r="C402" s="35"/>
      <c r="D402" s="16"/>
      <c r="E402" s="16"/>
      <c r="F402" s="33"/>
      <c r="G402" s="33"/>
      <c r="H402" s="43" t="str">
        <f>IFERROR(VLOOKUP(D402,PG!$D$7:$N$1006,11,FALSE),"")</f>
        <v/>
      </c>
      <c r="I402" s="42">
        <f>IFERROR(VLOOKUP(D402,PG!$D$7:$O$1006,12,FALSE)*G402,0)</f>
        <v>0</v>
      </c>
      <c r="N402" s="2" t="str">
        <f>IF(PG!D402="","",PG!D402)</f>
        <v/>
      </c>
      <c r="O402" s="2"/>
    </row>
    <row r="403" spans="2:15" ht="35.1" customHeight="1" thickTop="1" thickBot="1">
      <c r="B403" s="76" t="str">
        <f t="shared" si="6"/>
        <v/>
      </c>
      <c r="C403" s="35"/>
      <c r="D403" s="16"/>
      <c r="E403" s="16"/>
      <c r="F403" s="33"/>
      <c r="G403" s="33"/>
      <c r="H403" s="43" t="str">
        <f>IFERROR(VLOOKUP(D403,PG!$D$7:$N$1006,11,FALSE),"")</f>
        <v/>
      </c>
      <c r="I403" s="42">
        <f>IFERROR(VLOOKUP(D403,PG!$D$7:$O$1006,12,FALSE)*G403,0)</f>
        <v>0</v>
      </c>
      <c r="N403" s="2" t="str">
        <f>IF(PG!D403="","",PG!D403)</f>
        <v/>
      </c>
      <c r="O403" s="2"/>
    </row>
    <row r="404" spans="2:15" ht="35.1" customHeight="1" thickTop="1" thickBot="1">
      <c r="B404" s="76" t="str">
        <f t="shared" si="6"/>
        <v/>
      </c>
      <c r="C404" s="35"/>
      <c r="D404" s="16"/>
      <c r="E404" s="16"/>
      <c r="F404" s="33"/>
      <c r="G404" s="33"/>
      <c r="H404" s="43" t="str">
        <f>IFERROR(VLOOKUP(D404,PG!$D$7:$N$1006,11,FALSE),"")</f>
        <v/>
      </c>
      <c r="I404" s="42">
        <f>IFERROR(VLOOKUP(D404,PG!$D$7:$O$1006,12,FALSE)*G404,0)</f>
        <v>0</v>
      </c>
      <c r="N404" s="2" t="str">
        <f>IF(PG!D404="","",PG!D404)</f>
        <v/>
      </c>
      <c r="O404" s="2"/>
    </row>
    <row r="405" spans="2:15" ht="35.1" customHeight="1" thickTop="1" thickBot="1">
      <c r="B405" s="76" t="str">
        <f t="shared" si="6"/>
        <v/>
      </c>
      <c r="C405" s="35"/>
      <c r="D405" s="16"/>
      <c r="E405" s="16"/>
      <c r="F405" s="33"/>
      <c r="G405" s="33"/>
      <c r="H405" s="43" t="str">
        <f>IFERROR(VLOOKUP(D405,PG!$D$7:$N$1006,11,FALSE),"")</f>
        <v/>
      </c>
      <c r="I405" s="42">
        <f>IFERROR(VLOOKUP(D405,PG!$D$7:$O$1006,12,FALSE)*G405,0)</f>
        <v>0</v>
      </c>
      <c r="N405" s="2" t="str">
        <f>IF(PG!D405="","",PG!D405)</f>
        <v/>
      </c>
      <c r="O405" s="2"/>
    </row>
    <row r="406" spans="2:15" ht="35.1" customHeight="1" thickTop="1" thickBot="1">
      <c r="B406" s="76" t="str">
        <f t="shared" si="6"/>
        <v/>
      </c>
      <c r="C406" s="35"/>
      <c r="D406" s="16"/>
      <c r="E406" s="16"/>
      <c r="F406" s="33"/>
      <c r="G406" s="33"/>
      <c r="H406" s="43" t="str">
        <f>IFERROR(VLOOKUP(D406,PG!$D$7:$N$1006,11,FALSE),"")</f>
        <v/>
      </c>
      <c r="I406" s="42">
        <f>IFERROR(VLOOKUP(D406,PG!$D$7:$O$1006,12,FALSE)*G406,0)</f>
        <v>0</v>
      </c>
      <c r="N406" s="2" t="str">
        <f>IF(PG!D406="","",PG!D406)</f>
        <v/>
      </c>
      <c r="O406" s="2"/>
    </row>
    <row r="407" spans="2:15" ht="35.1" customHeight="1" thickTop="1" thickBot="1">
      <c r="B407" s="76" t="str">
        <f t="shared" si="6"/>
        <v/>
      </c>
      <c r="C407" s="35"/>
      <c r="D407" s="16"/>
      <c r="E407" s="16"/>
      <c r="F407" s="33"/>
      <c r="G407" s="33"/>
      <c r="H407" s="43" t="str">
        <f>IFERROR(VLOOKUP(D407,PG!$D$7:$N$1006,11,FALSE),"")</f>
        <v/>
      </c>
      <c r="I407" s="42">
        <f>IFERROR(VLOOKUP(D407,PG!$D$7:$O$1006,12,FALSE)*G407,0)</f>
        <v>0</v>
      </c>
      <c r="N407" s="2" t="str">
        <f>IF(PG!D407="","",PG!D407)</f>
        <v/>
      </c>
      <c r="O407" s="2"/>
    </row>
    <row r="408" spans="2:15" ht="35.1" customHeight="1" thickTop="1" thickBot="1">
      <c r="B408" s="76" t="str">
        <f t="shared" si="6"/>
        <v/>
      </c>
      <c r="C408" s="35"/>
      <c r="D408" s="16"/>
      <c r="E408" s="16"/>
      <c r="F408" s="33"/>
      <c r="G408" s="33"/>
      <c r="H408" s="43" t="str">
        <f>IFERROR(VLOOKUP(D408,PG!$D$7:$N$1006,11,FALSE),"")</f>
        <v/>
      </c>
      <c r="I408" s="42">
        <f>IFERROR(VLOOKUP(D408,PG!$D$7:$O$1006,12,FALSE)*G408,0)</f>
        <v>0</v>
      </c>
      <c r="N408" s="2" t="str">
        <f>IF(PG!D408="","",PG!D408)</f>
        <v/>
      </c>
      <c r="O408" s="2"/>
    </row>
    <row r="409" spans="2:15" ht="35.1" customHeight="1" thickTop="1" thickBot="1">
      <c r="B409" s="76" t="str">
        <f t="shared" si="6"/>
        <v/>
      </c>
      <c r="C409" s="35"/>
      <c r="D409" s="16"/>
      <c r="E409" s="16"/>
      <c r="F409" s="33"/>
      <c r="G409" s="33"/>
      <c r="H409" s="43" t="str">
        <f>IFERROR(VLOOKUP(D409,PG!$D$7:$N$1006,11,FALSE),"")</f>
        <v/>
      </c>
      <c r="I409" s="42">
        <f>IFERROR(VLOOKUP(D409,PG!$D$7:$O$1006,12,FALSE)*G409,0)</f>
        <v>0</v>
      </c>
      <c r="N409" s="2" t="str">
        <f>IF(PG!D409="","",PG!D409)</f>
        <v/>
      </c>
      <c r="O409" s="2"/>
    </row>
    <row r="410" spans="2:15" ht="35.1" customHeight="1" thickTop="1" thickBot="1">
      <c r="B410" s="76" t="str">
        <f t="shared" si="6"/>
        <v/>
      </c>
      <c r="C410" s="35"/>
      <c r="D410" s="16"/>
      <c r="E410" s="16"/>
      <c r="F410" s="33"/>
      <c r="G410" s="33"/>
      <c r="H410" s="43" t="str">
        <f>IFERROR(VLOOKUP(D410,PG!$D$7:$N$1006,11,FALSE),"")</f>
        <v/>
      </c>
      <c r="I410" s="42">
        <f>IFERROR(VLOOKUP(D410,PG!$D$7:$O$1006,12,FALSE)*G410,0)</f>
        <v>0</v>
      </c>
      <c r="N410" s="2" t="str">
        <f>IF(PG!D410="","",PG!D410)</f>
        <v/>
      </c>
      <c r="O410" s="2"/>
    </row>
    <row r="411" spans="2:15" ht="35.1" customHeight="1" thickTop="1" thickBot="1">
      <c r="B411" s="76" t="str">
        <f t="shared" si="6"/>
        <v/>
      </c>
      <c r="C411" s="35"/>
      <c r="D411" s="16"/>
      <c r="E411" s="16"/>
      <c r="F411" s="33"/>
      <c r="G411" s="33"/>
      <c r="H411" s="43" t="str">
        <f>IFERROR(VLOOKUP(D411,PG!$D$7:$N$1006,11,FALSE),"")</f>
        <v/>
      </c>
      <c r="I411" s="42">
        <f>IFERROR(VLOOKUP(D411,PG!$D$7:$O$1006,12,FALSE)*G411,0)</f>
        <v>0</v>
      </c>
      <c r="N411" s="2" t="str">
        <f>IF(PG!D411="","",PG!D411)</f>
        <v/>
      </c>
      <c r="O411" s="2"/>
    </row>
    <row r="412" spans="2:15" ht="35.1" customHeight="1" thickTop="1" thickBot="1">
      <c r="B412" s="76" t="str">
        <f t="shared" si="6"/>
        <v/>
      </c>
      <c r="C412" s="35"/>
      <c r="D412" s="16"/>
      <c r="E412" s="16"/>
      <c r="F412" s="33"/>
      <c r="G412" s="33"/>
      <c r="H412" s="43" t="str">
        <f>IFERROR(VLOOKUP(D412,PG!$D$7:$N$1006,11,FALSE),"")</f>
        <v/>
      </c>
      <c r="I412" s="42">
        <f>IFERROR(VLOOKUP(D412,PG!$D$7:$O$1006,12,FALSE)*G412,0)</f>
        <v>0</v>
      </c>
      <c r="N412" s="2" t="str">
        <f>IF(PG!D412="","",PG!D412)</f>
        <v/>
      </c>
      <c r="O412" s="2"/>
    </row>
    <row r="413" spans="2:15" ht="35.1" customHeight="1" thickTop="1" thickBot="1">
      <c r="B413" s="76" t="str">
        <f t="shared" si="6"/>
        <v/>
      </c>
      <c r="C413" s="35"/>
      <c r="D413" s="16"/>
      <c r="E413" s="16"/>
      <c r="F413" s="33"/>
      <c r="G413" s="33"/>
      <c r="H413" s="43" t="str">
        <f>IFERROR(VLOOKUP(D413,PG!$D$7:$N$1006,11,FALSE),"")</f>
        <v/>
      </c>
      <c r="I413" s="42">
        <f>IFERROR(VLOOKUP(D413,PG!$D$7:$O$1006,12,FALSE)*G413,0)</f>
        <v>0</v>
      </c>
      <c r="N413" s="2" t="str">
        <f>IF(PG!D413="","",PG!D413)</f>
        <v/>
      </c>
      <c r="O413" s="2"/>
    </row>
    <row r="414" spans="2:15" ht="35.1" customHeight="1" thickTop="1" thickBot="1">
      <c r="B414" s="76" t="str">
        <f t="shared" si="6"/>
        <v/>
      </c>
      <c r="C414" s="35"/>
      <c r="D414" s="16"/>
      <c r="E414" s="16"/>
      <c r="F414" s="33"/>
      <c r="G414" s="33"/>
      <c r="H414" s="43" t="str">
        <f>IFERROR(VLOOKUP(D414,PG!$D$7:$N$1006,11,FALSE),"")</f>
        <v/>
      </c>
      <c r="I414" s="42">
        <f>IFERROR(VLOOKUP(D414,PG!$D$7:$O$1006,12,FALSE)*G414,0)</f>
        <v>0</v>
      </c>
      <c r="N414" s="2" t="str">
        <f>IF(PG!D414="","",PG!D414)</f>
        <v/>
      </c>
      <c r="O414" s="2"/>
    </row>
    <row r="415" spans="2:15" ht="35.1" customHeight="1" thickTop="1" thickBot="1">
      <c r="B415" s="76" t="str">
        <f t="shared" si="6"/>
        <v/>
      </c>
      <c r="C415" s="35"/>
      <c r="D415" s="16"/>
      <c r="E415" s="16"/>
      <c r="F415" s="33"/>
      <c r="G415" s="33"/>
      <c r="H415" s="43" t="str">
        <f>IFERROR(VLOOKUP(D415,PG!$D$7:$N$1006,11,FALSE),"")</f>
        <v/>
      </c>
      <c r="I415" s="42">
        <f>IFERROR(VLOOKUP(D415,PG!$D$7:$O$1006,12,FALSE)*G415,0)</f>
        <v>0</v>
      </c>
      <c r="N415" s="2" t="str">
        <f>IF(PG!D415="","",PG!D415)</f>
        <v/>
      </c>
      <c r="O415" s="2"/>
    </row>
    <row r="416" spans="2:15" ht="35.1" customHeight="1" thickTop="1" thickBot="1">
      <c r="B416" s="76" t="str">
        <f t="shared" si="6"/>
        <v/>
      </c>
      <c r="C416" s="35"/>
      <c r="D416" s="16"/>
      <c r="E416" s="16"/>
      <c r="F416" s="33"/>
      <c r="G416" s="33"/>
      <c r="H416" s="43" t="str">
        <f>IFERROR(VLOOKUP(D416,PG!$D$7:$N$1006,11,FALSE),"")</f>
        <v/>
      </c>
      <c r="I416" s="42">
        <f>IFERROR(VLOOKUP(D416,PG!$D$7:$O$1006,12,FALSE)*G416,0)</f>
        <v>0</v>
      </c>
      <c r="N416" s="2" t="str">
        <f>IF(PG!D416="","",PG!D416)</f>
        <v/>
      </c>
      <c r="O416" s="2"/>
    </row>
    <row r="417" spans="2:15" ht="35.1" customHeight="1" thickTop="1" thickBot="1">
      <c r="B417" s="76" t="str">
        <f t="shared" si="6"/>
        <v/>
      </c>
      <c r="C417" s="35"/>
      <c r="D417" s="16"/>
      <c r="E417" s="16"/>
      <c r="F417" s="33"/>
      <c r="G417" s="33"/>
      <c r="H417" s="43" t="str">
        <f>IFERROR(VLOOKUP(D417,PG!$D$7:$N$1006,11,FALSE),"")</f>
        <v/>
      </c>
      <c r="I417" s="42">
        <f>IFERROR(VLOOKUP(D417,PG!$D$7:$O$1006,12,FALSE)*G417,0)</f>
        <v>0</v>
      </c>
      <c r="N417" s="2" t="str">
        <f>IF(PG!D417="","",PG!D417)</f>
        <v/>
      </c>
      <c r="O417" s="2"/>
    </row>
    <row r="418" spans="2:15" ht="35.1" customHeight="1" thickTop="1" thickBot="1">
      <c r="B418" s="76" t="str">
        <f t="shared" si="6"/>
        <v/>
      </c>
      <c r="C418" s="35"/>
      <c r="D418" s="16"/>
      <c r="E418" s="16"/>
      <c r="F418" s="33"/>
      <c r="G418" s="33"/>
      <c r="H418" s="43" t="str">
        <f>IFERROR(VLOOKUP(D418,PG!$D$7:$N$1006,11,FALSE),"")</f>
        <v/>
      </c>
      <c r="I418" s="42">
        <f>IFERROR(VLOOKUP(D418,PG!$D$7:$O$1006,12,FALSE)*G418,0)</f>
        <v>0</v>
      </c>
      <c r="N418" s="2" t="str">
        <f>IF(PG!D418="","",PG!D418)</f>
        <v/>
      </c>
      <c r="O418" s="2"/>
    </row>
    <row r="419" spans="2:15" ht="35.1" customHeight="1" thickTop="1" thickBot="1">
      <c r="B419" s="76" t="str">
        <f t="shared" si="6"/>
        <v/>
      </c>
      <c r="C419" s="35"/>
      <c r="D419" s="16"/>
      <c r="E419" s="16"/>
      <c r="F419" s="33"/>
      <c r="G419" s="33"/>
      <c r="H419" s="43" t="str">
        <f>IFERROR(VLOOKUP(D419,PG!$D$7:$N$1006,11,FALSE),"")</f>
        <v/>
      </c>
      <c r="I419" s="42">
        <f>IFERROR(VLOOKUP(D419,PG!$D$7:$O$1006,12,FALSE)*G419,0)</f>
        <v>0</v>
      </c>
      <c r="N419" s="2" t="str">
        <f>IF(PG!D419="","",PG!D419)</f>
        <v/>
      </c>
      <c r="O419" s="2"/>
    </row>
    <row r="420" spans="2:15" ht="35.1" customHeight="1" thickTop="1" thickBot="1">
      <c r="B420" s="76" t="str">
        <f t="shared" si="6"/>
        <v/>
      </c>
      <c r="C420" s="35"/>
      <c r="D420" s="16"/>
      <c r="E420" s="16"/>
      <c r="F420" s="33"/>
      <c r="G420" s="33"/>
      <c r="H420" s="43" t="str">
        <f>IFERROR(VLOOKUP(D420,PG!$D$7:$N$1006,11,FALSE),"")</f>
        <v/>
      </c>
      <c r="I420" s="42">
        <f>IFERROR(VLOOKUP(D420,PG!$D$7:$O$1006,12,FALSE)*G420,0)</f>
        <v>0</v>
      </c>
      <c r="N420" s="2" t="str">
        <f>IF(PG!D420="","",PG!D420)</f>
        <v/>
      </c>
      <c r="O420" s="2"/>
    </row>
    <row r="421" spans="2:15" ht="35.1" customHeight="1" thickTop="1" thickBot="1">
      <c r="B421" s="76" t="str">
        <f t="shared" si="6"/>
        <v/>
      </c>
      <c r="C421" s="35"/>
      <c r="D421" s="16"/>
      <c r="E421" s="16"/>
      <c r="F421" s="33"/>
      <c r="G421" s="33"/>
      <c r="H421" s="43" t="str">
        <f>IFERROR(VLOOKUP(D421,PG!$D$7:$N$1006,11,FALSE),"")</f>
        <v/>
      </c>
      <c r="I421" s="42">
        <f>IFERROR(VLOOKUP(D421,PG!$D$7:$O$1006,12,FALSE)*G421,0)</f>
        <v>0</v>
      </c>
      <c r="N421" s="2" t="str">
        <f>IF(PG!D421="","",PG!D421)</f>
        <v/>
      </c>
      <c r="O421" s="2"/>
    </row>
    <row r="422" spans="2:15" ht="35.1" customHeight="1" thickTop="1" thickBot="1">
      <c r="B422" s="76" t="str">
        <f t="shared" si="6"/>
        <v/>
      </c>
      <c r="C422" s="35"/>
      <c r="D422" s="16"/>
      <c r="E422" s="16"/>
      <c r="F422" s="33"/>
      <c r="G422" s="33"/>
      <c r="H422" s="43" t="str">
        <f>IFERROR(VLOOKUP(D422,PG!$D$7:$N$1006,11,FALSE),"")</f>
        <v/>
      </c>
      <c r="I422" s="42">
        <f>IFERROR(VLOOKUP(D422,PG!$D$7:$O$1006,12,FALSE)*G422,0)</f>
        <v>0</v>
      </c>
      <c r="N422" s="2" t="str">
        <f>IF(PG!D422="","",PG!D422)</f>
        <v/>
      </c>
      <c r="O422" s="2"/>
    </row>
    <row r="423" spans="2:15" ht="35.1" customHeight="1" thickTop="1" thickBot="1">
      <c r="B423" s="76" t="str">
        <f t="shared" si="6"/>
        <v/>
      </c>
      <c r="C423" s="35"/>
      <c r="D423" s="16"/>
      <c r="E423" s="16"/>
      <c r="F423" s="33"/>
      <c r="G423" s="33"/>
      <c r="H423" s="43" t="str">
        <f>IFERROR(VLOOKUP(D423,PG!$D$7:$N$1006,11,FALSE),"")</f>
        <v/>
      </c>
      <c r="I423" s="42">
        <f>IFERROR(VLOOKUP(D423,PG!$D$7:$O$1006,12,FALSE)*G423,0)</f>
        <v>0</v>
      </c>
      <c r="N423" s="2" t="str">
        <f>IF(PG!D423="","",PG!D423)</f>
        <v/>
      </c>
      <c r="O423" s="2"/>
    </row>
    <row r="424" spans="2:15" ht="35.1" customHeight="1" thickTop="1" thickBot="1">
      <c r="B424" s="76" t="str">
        <f t="shared" si="6"/>
        <v/>
      </c>
      <c r="C424" s="35"/>
      <c r="D424" s="16"/>
      <c r="E424" s="16"/>
      <c r="F424" s="33"/>
      <c r="G424" s="33"/>
      <c r="H424" s="43" t="str">
        <f>IFERROR(VLOOKUP(D424,PG!$D$7:$N$1006,11,FALSE),"")</f>
        <v/>
      </c>
      <c r="I424" s="42">
        <f>IFERROR(VLOOKUP(D424,PG!$D$7:$O$1006,12,FALSE)*G424,0)</f>
        <v>0</v>
      </c>
      <c r="N424" s="2" t="str">
        <f>IF(PG!D424="","",PG!D424)</f>
        <v/>
      </c>
      <c r="O424" s="2"/>
    </row>
    <row r="425" spans="2:15" ht="35.1" customHeight="1" thickTop="1" thickBot="1">
      <c r="B425" s="76" t="str">
        <f t="shared" si="6"/>
        <v/>
      </c>
      <c r="C425" s="35"/>
      <c r="D425" s="16"/>
      <c r="E425" s="16"/>
      <c r="F425" s="33"/>
      <c r="G425" s="33"/>
      <c r="H425" s="43" t="str">
        <f>IFERROR(VLOOKUP(D425,PG!$D$7:$N$1006,11,FALSE),"")</f>
        <v/>
      </c>
      <c r="I425" s="42">
        <f>IFERROR(VLOOKUP(D425,PG!$D$7:$O$1006,12,FALSE)*G425,0)</f>
        <v>0</v>
      </c>
      <c r="N425" s="2" t="str">
        <f>IF(PG!D425="","",PG!D425)</f>
        <v/>
      </c>
      <c r="O425" s="2"/>
    </row>
    <row r="426" spans="2:15" ht="35.1" customHeight="1" thickTop="1" thickBot="1">
      <c r="B426" s="76" t="str">
        <f t="shared" si="6"/>
        <v/>
      </c>
      <c r="C426" s="35"/>
      <c r="D426" s="16"/>
      <c r="E426" s="16"/>
      <c r="F426" s="33"/>
      <c r="G426" s="33"/>
      <c r="H426" s="43" t="str">
        <f>IFERROR(VLOOKUP(D426,PG!$D$7:$N$1006,11,FALSE),"")</f>
        <v/>
      </c>
      <c r="I426" s="42">
        <f>IFERROR(VLOOKUP(D426,PG!$D$7:$O$1006,12,FALSE)*G426,0)</f>
        <v>0</v>
      </c>
      <c r="N426" s="2" t="str">
        <f>IF(PG!D426="","",PG!D426)</f>
        <v/>
      </c>
      <c r="O426" s="2"/>
    </row>
    <row r="427" spans="2:15" ht="35.1" customHeight="1" thickTop="1" thickBot="1">
      <c r="B427" s="76" t="str">
        <f t="shared" si="6"/>
        <v/>
      </c>
      <c r="C427" s="35"/>
      <c r="D427" s="16"/>
      <c r="E427" s="16"/>
      <c r="F427" s="33"/>
      <c r="G427" s="33"/>
      <c r="H427" s="43" t="str">
        <f>IFERROR(VLOOKUP(D427,PG!$D$7:$N$1006,11,FALSE),"")</f>
        <v/>
      </c>
      <c r="I427" s="42">
        <f>IFERROR(VLOOKUP(D427,PG!$D$7:$O$1006,12,FALSE)*G427,0)</f>
        <v>0</v>
      </c>
      <c r="N427" s="2" t="str">
        <f>IF(PG!D427="","",PG!D427)</f>
        <v/>
      </c>
      <c r="O427" s="2"/>
    </row>
    <row r="428" spans="2:15" ht="35.1" customHeight="1" thickTop="1" thickBot="1">
      <c r="B428" s="76" t="str">
        <f t="shared" si="6"/>
        <v/>
      </c>
      <c r="C428" s="35"/>
      <c r="D428" s="16"/>
      <c r="E428" s="16"/>
      <c r="F428" s="33"/>
      <c r="G428" s="33"/>
      <c r="H428" s="43" t="str">
        <f>IFERROR(VLOOKUP(D428,PG!$D$7:$N$1006,11,FALSE),"")</f>
        <v/>
      </c>
      <c r="I428" s="42">
        <f>IFERROR(VLOOKUP(D428,PG!$D$7:$O$1006,12,FALSE)*G428,0)</f>
        <v>0</v>
      </c>
      <c r="N428" s="2" t="str">
        <f>IF(PG!D428="","",PG!D428)</f>
        <v/>
      </c>
      <c r="O428" s="2"/>
    </row>
    <row r="429" spans="2:15" ht="35.1" customHeight="1" thickTop="1" thickBot="1">
      <c r="B429" s="76" t="str">
        <f t="shared" si="6"/>
        <v/>
      </c>
      <c r="C429" s="35"/>
      <c r="D429" s="16"/>
      <c r="E429" s="16"/>
      <c r="F429" s="33"/>
      <c r="G429" s="33"/>
      <c r="H429" s="43" t="str">
        <f>IFERROR(VLOOKUP(D429,PG!$D$7:$N$1006,11,FALSE),"")</f>
        <v/>
      </c>
      <c r="I429" s="42">
        <f>IFERROR(VLOOKUP(D429,PG!$D$7:$O$1006,12,FALSE)*G429,0)</f>
        <v>0</v>
      </c>
      <c r="N429" s="2" t="str">
        <f>IF(PG!D429="","",PG!D429)</f>
        <v/>
      </c>
      <c r="O429" s="2"/>
    </row>
    <row r="430" spans="2:15" ht="35.1" customHeight="1" thickTop="1" thickBot="1">
      <c r="B430" s="76" t="str">
        <f t="shared" si="6"/>
        <v/>
      </c>
      <c r="C430" s="35"/>
      <c r="D430" s="16"/>
      <c r="E430" s="16"/>
      <c r="F430" s="33"/>
      <c r="G430" s="33"/>
      <c r="H430" s="43" t="str">
        <f>IFERROR(VLOOKUP(D430,PG!$D$7:$N$1006,11,FALSE),"")</f>
        <v/>
      </c>
      <c r="I430" s="42">
        <f>IFERROR(VLOOKUP(D430,PG!$D$7:$O$1006,12,FALSE)*G430,0)</f>
        <v>0</v>
      </c>
      <c r="N430" s="2" t="str">
        <f>IF(PG!D430="","",PG!D430)</f>
        <v/>
      </c>
      <c r="O430" s="2"/>
    </row>
    <row r="431" spans="2:15" ht="35.1" customHeight="1" thickTop="1" thickBot="1">
      <c r="B431" s="76" t="str">
        <f t="shared" si="6"/>
        <v/>
      </c>
      <c r="C431" s="35"/>
      <c r="D431" s="16"/>
      <c r="E431" s="16"/>
      <c r="F431" s="33"/>
      <c r="G431" s="33"/>
      <c r="H431" s="43" t="str">
        <f>IFERROR(VLOOKUP(D431,PG!$D$7:$N$1006,11,FALSE),"")</f>
        <v/>
      </c>
      <c r="I431" s="42">
        <f>IFERROR(VLOOKUP(D431,PG!$D$7:$O$1006,12,FALSE)*G431,0)</f>
        <v>0</v>
      </c>
      <c r="N431" s="2" t="str">
        <f>IF(PG!D431="","",PG!D431)</f>
        <v/>
      </c>
      <c r="O431" s="2"/>
    </row>
    <row r="432" spans="2:15" ht="35.1" customHeight="1" thickTop="1" thickBot="1">
      <c r="B432" s="76" t="str">
        <f t="shared" si="6"/>
        <v/>
      </c>
      <c r="C432" s="35"/>
      <c r="D432" s="16"/>
      <c r="E432" s="16"/>
      <c r="F432" s="33"/>
      <c r="G432" s="33"/>
      <c r="H432" s="43" t="str">
        <f>IFERROR(VLOOKUP(D432,PG!$D$7:$N$1006,11,FALSE),"")</f>
        <v/>
      </c>
      <c r="I432" s="42">
        <f>IFERROR(VLOOKUP(D432,PG!$D$7:$O$1006,12,FALSE)*G432,0)</f>
        <v>0</v>
      </c>
      <c r="N432" s="2" t="str">
        <f>IF(PG!D432="","",PG!D432)</f>
        <v/>
      </c>
      <c r="O432" s="2"/>
    </row>
    <row r="433" spans="2:15" ht="35.1" customHeight="1" thickTop="1" thickBot="1">
      <c r="B433" s="76" t="str">
        <f t="shared" si="6"/>
        <v/>
      </c>
      <c r="C433" s="35"/>
      <c r="D433" s="16"/>
      <c r="E433" s="16"/>
      <c r="F433" s="33"/>
      <c r="G433" s="33"/>
      <c r="H433" s="43" t="str">
        <f>IFERROR(VLOOKUP(D433,PG!$D$7:$N$1006,11,FALSE),"")</f>
        <v/>
      </c>
      <c r="I433" s="42">
        <f>IFERROR(VLOOKUP(D433,PG!$D$7:$O$1006,12,FALSE)*G433,0)</f>
        <v>0</v>
      </c>
      <c r="N433" s="2" t="str">
        <f>IF(PG!D433="","",PG!D433)</f>
        <v/>
      </c>
      <c r="O433" s="2"/>
    </row>
    <row r="434" spans="2:15" ht="35.1" customHeight="1" thickTop="1" thickBot="1">
      <c r="B434" s="76" t="str">
        <f t="shared" si="6"/>
        <v/>
      </c>
      <c r="C434" s="35"/>
      <c r="D434" s="16"/>
      <c r="E434" s="16"/>
      <c r="F434" s="33"/>
      <c r="G434" s="33"/>
      <c r="H434" s="43" t="str">
        <f>IFERROR(VLOOKUP(D434,PG!$D$7:$N$1006,11,FALSE),"")</f>
        <v/>
      </c>
      <c r="I434" s="42">
        <f>IFERROR(VLOOKUP(D434,PG!$D$7:$O$1006,12,FALSE)*G434,0)</f>
        <v>0</v>
      </c>
      <c r="N434" s="2" t="str">
        <f>IF(PG!D434="","",PG!D434)</f>
        <v/>
      </c>
      <c r="O434" s="2"/>
    </row>
    <row r="435" spans="2:15" ht="35.1" customHeight="1" thickTop="1" thickBot="1">
      <c r="B435" s="76" t="str">
        <f t="shared" si="6"/>
        <v/>
      </c>
      <c r="C435" s="35"/>
      <c r="D435" s="16"/>
      <c r="E435" s="16"/>
      <c r="F435" s="33"/>
      <c r="G435" s="33"/>
      <c r="H435" s="43" t="str">
        <f>IFERROR(VLOOKUP(D435,PG!$D$7:$N$1006,11,FALSE),"")</f>
        <v/>
      </c>
      <c r="I435" s="42">
        <f>IFERROR(VLOOKUP(D435,PG!$D$7:$O$1006,12,FALSE)*G435,0)</f>
        <v>0</v>
      </c>
      <c r="N435" s="2" t="str">
        <f>IF(PG!D435="","",PG!D435)</f>
        <v/>
      </c>
      <c r="O435" s="2"/>
    </row>
    <row r="436" spans="2:15" ht="35.1" customHeight="1" thickTop="1" thickBot="1">
      <c r="B436" s="76" t="str">
        <f t="shared" si="6"/>
        <v/>
      </c>
      <c r="C436" s="35"/>
      <c r="D436" s="16"/>
      <c r="E436" s="16"/>
      <c r="F436" s="33"/>
      <c r="G436" s="33"/>
      <c r="H436" s="43" t="str">
        <f>IFERROR(VLOOKUP(D436,PG!$D$7:$N$1006,11,FALSE),"")</f>
        <v/>
      </c>
      <c r="I436" s="42">
        <f>IFERROR(VLOOKUP(D436,PG!$D$7:$O$1006,12,FALSE)*G436,0)</f>
        <v>0</v>
      </c>
      <c r="N436" s="2" t="str">
        <f>IF(PG!D436="","",PG!D436)</f>
        <v/>
      </c>
      <c r="O436" s="2"/>
    </row>
    <row r="437" spans="2:15" ht="35.1" customHeight="1" thickTop="1" thickBot="1">
      <c r="B437" s="76" t="str">
        <f t="shared" si="6"/>
        <v/>
      </c>
      <c r="C437" s="35"/>
      <c r="D437" s="16"/>
      <c r="E437" s="16"/>
      <c r="F437" s="33"/>
      <c r="G437" s="33"/>
      <c r="H437" s="43" t="str">
        <f>IFERROR(VLOOKUP(D437,PG!$D$7:$N$1006,11,FALSE),"")</f>
        <v/>
      </c>
      <c r="I437" s="42">
        <f>IFERROR(VLOOKUP(D437,PG!$D$7:$O$1006,12,FALSE)*G437,0)</f>
        <v>0</v>
      </c>
      <c r="N437" s="2" t="str">
        <f>IF(PG!D437="","",PG!D437)</f>
        <v/>
      </c>
      <c r="O437" s="2"/>
    </row>
    <row r="438" spans="2:15" ht="35.1" customHeight="1" thickTop="1" thickBot="1">
      <c r="B438" s="76" t="str">
        <f t="shared" si="6"/>
        <v/>
      </c>
      <c r="C438" s="35"/>
      <c r="D438" s="16"/>
      <c r="E438" s="16"/>
      <c r="F438" s="33"/>
      <c r="G438" s="33"/>
      <c r="H438" s="43" t="str">
        <f>IFERROR(VLOOKUP(D438,PG!$D$7:$N$1006,11,FALSE),"")</f>
        <v/>
      </c>
      <c r="I438" s="42">
        <f>IFERROR(VLOOKUP(D438,PG!$D$7:$O$1006,12,FALSE)*G438,0)</f>
        <v>0</v>
      </c>
      <c r="N438" s="2" t="str">
        <f>IF(PG!D438="","",PG!D438)</f>
        <v/>
      </c>
      <c r="O438" s="2"/>
    </row>
    <row r="439" spans="2:15" ht="35.1" customHeight="1" thickTop="1" thickBot="1">
      <c r="B439" s="76" t="str">
        <f t="shared" si="6"/>
        <v/>
      </c>
      <c r="C439" s="35"/>
      <c r="D439" s="16"/>
      <c r="E439" s="16"/>
      <c r="F439" s="33"/>
      <c r="G439" s="33"/>
      <c r="H439" s="43" t="str">
        <f>IFERROR(VLOOKUP(D439,PG!$D$7:$N$1006,11,FALSE),"")</f>
        <v/>
      </c>
      <c r="I439" s="42">
        <f>IFERROR(VLOOKUP(D439,PG!$D$7:$O$1006,12,FALSE)*G439,0)</f>
        <v>0</v>
      </c>
      <c r="N439" s="2" t="str">
        <f>IF(PG!D439="","",PG!D439)</f>
        <v/>
      </c>
      <c r="O439" s="2"/>
    </row>
    <row r="440" spans="2:15" ht="35.1" customHeight="1" thickTop="1" thickBot="1">
      <c r="B440" s="76" t="str">
        <f t="shared" si="6"/>
        <v/>
      </c>
      <c r="C440" s="35"/>
      <c r="D440" s="16"/>
      <c r="E440" s="16"/>
      <c r="F440" s="33"/>
      <c r="G440" s="33"/>
      <c r="H440" s="43" t="str">
        <f>IFERROR(VLOOKUP(D440,PG!$D$7:$N$1006,11,FALSE),"")</f>
        <v/>
      </c>
      <c r="I440" s="42">
        <f>IFERROR(VLOOKUP(D440,PG!$D$7:$O$1006,12,FALSE)*G440,0)</f>
        <v>0</v>
      </c>
      <c r="N440" s="2" t="str">
        <f>IF(PG!D440="","",PG!D440)</f>
        <v/>
      </c>
      <c r="O440" s="2"/>
    </row>
    <row r="441" spans="2:15" ht="35.1" customHeight="1" thickTop="1" thickBot="1">
      <c r="B441" s="76" t="str">
        <f t="shared" si="6"/>
        <v/>
      </c>
      <c r="C441" s="35"/>
      <c r="D441" s="16"/>
      <c r="E441" s="16"/>
      <c r="F441" s="33"/>
      <c r="G441" s="33"/>
      <c r="H441" s="43" t="str">
        <f>IFERROR(VLOOKUP(D441,PG!$D$7:$N$1006,11,FALSE),"")</f>
        <v/>
      </c>
      <c r="I441" s="42">
        <f>IFERROR(VLOOKUP(D441,PG!$D$7:$O$1006,12,FALSE)*G441,0)</f>
        <v>0</v>
      </c>
      <c r="N441" s="2" t="str">
        <f>IF(PG!D441="","",PG!D441)</f>
        <v/>
      </c>
      <c r="O441" s="2"/>
    </row>
    <row r="442" spans="2:15" ht="35.1" customHeight="1" thickTop="1" thickBot="1">
      <c r="B442" s="76" t="str">
        <f t="shared" si="6"/>
        <v/>
      </c>
      <c r="C442" s="35"/>
      <c r="D442" s="16"/>
      <c r="E442" s="16"/>
      <c r="F442" s="33"/>
      <c r="G442" s="33"/>
      <c r="H442" s="43" t="str">
        <f>IFERROR(VLOOKUP(D442,PG!$D$7:$N$1006,11,FALSE),"")</f>
        <v/>
      </c>
      <c r="I442" s="42">
        <f>IFERROR(VLOOKUP(D442,PG!$D$7:$O$1006,12,FALSE)*G442,0)</f>
        <v>0</v>
      </c>
      <c r="N442" s="2" t="str">
        <f>IF(PG!D442="","",PG!D442)</f>
        <v/>
      </c>
      <c r="O442" s="2"/>
    </row>
    <row r="443" spans="2:15" ht="35.1" customHeight="1" thickTop="1" thickBot="1">
      <c r="B443" s="76" t="str">
        <f t="shared" si="6"/>
        <v/>
      </c>
      <c r="C443" s="35"/>
      <c r="D443" s="16"/>
      <c r="E443" s="16"/>
      <c r="F443" s="33"/>
      <c r="G443" s="33"/>
      <c r="H443" s="43" t="str">
        <f>IFERROR(VLOOKUP(D443,PG!$D$7:$N$1006,11,FALSE),"")</f>
        <v/>
      </c>
      <c r="I443" s="42">
        <f>IFERROR(VLOOKUP(D443,PG!$D$7:$O$1006,12,FALSE)*G443,0)</f>
        <v>0</v>
      </c>
      <c r="N443" s="2" t="str">
        <f>IF(PG!D443="","",PG!D443)</f>
        <v/>
      </c>
      <c r="O443" s="2"/>
    </row>
    <row r="444" spans="2:15" ht="35.1" customHeight="1" thickTop="1" thickBot="1">
      <c r="B444" s="76" t="str">
        <f t="shared" si="6"/>
        <v/>
      </c>
      <c r="C444" s="35"/>
      <c r="D444" s="16"/>
      <c r="E444" s="16"/>
      <c r="F444" s="33"/>
      <c r="G444" s="33"/>
      <c r="H444" s="43" t="str">
        <f>IFERROR(VLOOKUP(D444,PG!$D$7:$N$1006,11,FALSE),"")</f>
        <v/>
      </c>
      <c r="I444" s="42">
        <f>IFERROR(VLOOKUP(D444,PG!$D$7:$O$1006,12,FALSE)*G444,0)</f>
        <v>0</v>
      </c>
      <c r="N444" s="2" t="str">
        <f>IF(PG!D444="","",PG!D444)</f>
        <v/>
      </c>
      <c r="O444" s="2"/>
    </row>
    <row r="445" spans="2:15" ht="35.1" customHeight="1" thickTop="1" thickBot="1">
      <c r="B445" s="76" t="str">
        <f t="shared" si="6"/>
        <v/>
      </c>
      <c r="C445" s="35"/>
      <c r="D445" s="16"/>
      <c r="E445" s="16"/>
      <c r="F445" s="33"/>
      <c r="G445" s="33"/>
      <c r="H445" s="43" t="str">
        <f>IFERROR(VLOOKUP(D445,PG!$D$7:$N$1006,11,FALSE),"")</f>
        <v/>
      </c>
      <c r="I445" s="42">
        <f>IFERROR(VLOOKUP(D445,PG!$D$7:$O$1006,12,FALSE)*G445,0)</f>
        <v>0</v>
      </c>
      <c r="N445" s="2" t="str">
        <f>IF(PG!D445="","",PG!D445)</f>
        <v/>
      </c>
      <c r="O445" s="2"/>
    </row>
    <row r="446" spans="2:15" ht="35.1" customHeight="1" thickTop="1" thickBot="1">
      <c r="B446" s="76" t="str">
        <f t="shared" si="6"/>
        <v/>
      </c>
      <c r="C446" s="35"/>
      <c r="D446" s="16"/>
      <c r="E446" s="16"/>
      <c r="F446" s="33"/>
      <c r="G446" s="33"/>
      <c r="H446" s="43" t="str">
        <f>IFERROR(VLOOKUP(D446,PG!$D$7:$N$1006,11,FALSE),"")</f>
        <v/>
      </c>
      <c r="I446" s="42">
        <f>IFERROR(VLOOKUP(D446,PG!$D$7:$O$1006,12,FALSE)*G446,0)</f>
        <v>0</v>
      </c>
      <c r="N446" s="2" t="str">
        <f>IF(PG!D446="","",PG!D446)</f>
        <v/>
      </c>
      <c r="O446" s="2"/>
    </row>
    <row r="447" spans="2:15" ht="35.1" customHeight="1" thickTop="1" thickBot="1">
      <c r="B447" s="76" t="str">
        <f t="shared" si="6"/>
        <v/>
      </c>
      <c r="C447" s="35"/>
      <c r="D447" s="16"/>
      <c r="E447" s="16"/>
      <c r="F447" s="33"/>
      <c r="G447" s="33"/>
      <c r="H447" s="43" t="str">
        <f>IFERROR(VLOOKUP(D447,PG!$D$7:$N$1006,11,FALSE),"")</f>
        <v/>
      </c>
      <c r="I447" s="42">
        <f>IFERROR(VLOOKUP(D447,PG!$D$7:$O$1006,12,FALSE)*G447,0)</f>
        <v>0</v>
      </c>
      <c r="N447" s="2" t="str">
        <f>IF(PG!D447="","",PG!D447)</f>
        <v/>
      </c>
      <c r="O447" s="2"/>
    </row>
    <row r="448" spans="2:15" ht="35.1" customHeight="1" thickTop="1" thickBot="1">
      <c r="B448" s="76" t="str">
        <f t="shared" si="6"/>
        <v/>
      </c>
      <c r="C448" s="35"/>
      <c r="D448" s="16"/>
      <c r="E448" s="16"/>
      <c r="F448" s="33"/>
      <c r="G448" s="33"/>
      <c r="H448" s="43" t="str">
        <f>IFERROR(VLOOKUP(D448,PG!$D$7:$N$1006,11,FALSE),"")</f>
        <v/>
      </c>
      <c r="I448" s="42">
        <f>IFERROR(VLOOKUP(D448,PG!$D$7:$O$1006,12,FALSE)*G448,0)</f>
        <v>0</v>
      </c>
      <c r="N448" s="2" t="str">
        <f>IF(PG!D448="","",PG!D448)</f>
        <v/>
      </c>
      <c r="O448" s="2"/>
    </row>
    <row r="449" spans="2:15" ht="35.1" customHeight="1" thickTop="1" thickBot="1">
      <c r="B449" s="76" t="str">
        <f t="shared" si="6"/>
        <v/>
      </c>
      <c r="C449" s="35"/>
      <c r="D449" s="16"/>
      <c r="E449" s="16"/>
      <c r="F449" s="33"/>
      <c r="G449" s="33"/>
      <c r="H449" s="43" t="str">
        <f>IFERROR(VLOOKUP(D449,PG!$D$7:$N$1006,11,FALSE),"")</f>
        <v/>
      </c>
      <c r="I449" s="42">
        <f>IFERROR(VLOOKUP(D449,PG!$D$7:$O$1006,12,FALSE)*G449,0)</f>
        <v>0</v>
      </c>
      <c r="N449" s="2" t="str">
        <f>IF(PG!D449="","",PG!D449)</f>
        <v/>
      </c>
      <c r="O449" s="2"/>
    </row>
    <row r="450" spans="2:15" ht="35.1" customHeight="1" thickTop="1" thickBot="1">
      <c r="B450" s="76" t="str">
        <f t="shared" si="6"/>
        <v/>
      </c>
      <c r="C450" s="35"/>
      <c r="D450" s="16"/>
      <c r="E450" s="16"/>
      <c r="F450" s="33"/>
      <c r="G450" s="33"/>
      <c r="H450" s="43" t="str">
        <f>IFERROR(VLOOKUP(D450,PG!$D$7:$N$1006,11,FALSE),"")</f>
        <v/>
      </c>
      <c r="I450" s="42">
        <f>IFERROR(VLOOKUP(D450,PG!$D$7:$O$1006,12,FALSE)*G450,0)</f>
        <v>0</v>
      </c>
      <c r="N450" s="2" t="str">
        <f>IF(PG!D450="","",PG!D450)</f>
        <v/>
      </c>
      <c r="O450" s="2"/>
    </row>
    <row r="451" spans="2:15" ht="35.1" customHeight="1" thickTop="1" thickBot="1">
      <c r="B451" s="76" t="str">
        <f t="shared" si="6"/>
        <v/>
      </c>
      <c r="C451" s="35"/>
      <c r="D451" s="16"/>
      <c r="E451" s="16"/>
      <c r="F451" s="33"/>
      <c r="G451" s="33"/>
      <c r="H451" s="43" t="str">
        <f>IFERROR(VLOOKUP(D451,PG!$D$7:$N$1006,11,FALSE),"")</f>
        <v/>
      </c>
      <c r="I451" s="42">
        <f>IFERROR(VLOOKUP(D451,PG!$D$7:$O$1006,12,FALSE)*G451,0)</f>
        <v>0</v>
      </c>
      <c r="N451" s="2" t="str">
        <f>IF(PG!D451="","",PG!D451)</f>
        <v/>
      </c>
      <c r="O451" s="2"/>
    </row>
    <row r="452" spans="2:15" ht="35.1" customHeight="1" thickTop="1" thickBot="1">
      <c r="B452" s="76" t="str">
        <f t="shared" si="6"/>
        <v/>
      </c>
      <c r="C452" s="35"/>
      <c r="D452" s="16"/>
      <c r="E452" s="16"/>
      <c r="F452" s="33"/>
      <c r="G452" s="33"/>
      <c r="H452" s="43" t="str">
        <f>IFERROR(VLOOKUP(D452,PG!$D$7:$N$1006,11,FALSE),"")</f>
        <v/>
      </c>
      <c r="I452" s="42">
        <f>IFERROR(VLOOKUP(D452,PG!$D$7:$O$1006,12,FALSE)*G452,0)</f>
        <v>0</v>
      </c>
      <c r="N452" s="2" t="str">
        <f>IF(PG!D452="","",PG!D452)</f>
        <v/>
      </c>
      <c r="O452" s="2"/>
    </row>
    <row r="453" spans="2:15" ht="35.1" customHeight="1" thickTop="1" thickBot="1">
      <c r="B453" s="76" t="str">
        <f t="shared" si="6"/>
        <v/>
      </c>
      <c r="C453" s="35"/>
      <c r="D453" s="16"/>
      <c r="E453" s="16"/>
      <c r="F453" s="33"/>
      <c r="G453" s="33"/>
      <c r="H453" s="43" t="str">
        <f>IFERROR(VLOOKUP(D453,PG!$D$7:$N$1006,11,FALSE),"")</f>
        <v/>
      </c>
      <c r="I453" s="42">
        <f>IFERROR(VLOOKUP(D453,PG!$D$7:$O$1006,12,FALSE)*G453,0)</f>
        <v>0</v>
      </c>
      <c r="N453" s="2" t="str">
        <f>IF(PG!D453="","",PG!D453)</f>
        <v/>
      </c>
      <c r="O453" s="2"/>
    </row>
    <row r="454" spans="2:15" ht="35.1" customHeight="1" thickTop="1" thickBot="1">
      <c r="B454" s="76" t="str">
        <f t="shared" si="6"/>
        <v/>
      </c>
      <c r="C454" s="35"/>
      <c r="D454" s="16"/>
      <c r="E454" s="16"/>
      <c r="F454" s="33"/>
      <c r="G454" s="33"/>
      <c r="H454" s="43" t="str">
        <f>IFERROR(VLOOKUP(D454,PG!$D$7:$N$1006,11,FALSE),"")</f>
        <v/>
      </c>
      <c r="I454" s="42">
        <f>IFERROR(VLOOKUP(D454,PG!$D$7:$O$1006,12,FALSE)*G454,0)</f>
        <v>0</v>
      </c>
      <c r="N454" s="2" t="str">
        <f>IF(PG!D454="","",PG!D454)</f>
        <v/>
      </c>
      <c r="O454" s="2"/>
    </row>
    <row r="455" spans="2:15" ht="35.1" customHeight="1" thickTop="1" thickBot="1">
      <c r="B455" s="76" t="str">
        <f t="shared" si="6"/>
        <v/>
      </c>
      <c r="C455" s="35"/>
      <c r="D455" s="16"/>
      <c r="E455" s="16"/>
      <c r="F455" s="33"/>
      <c r="G455" s="33"/>
      <c r="H455" s="43" t="str">
        <f>IFERROR(VLOOKUP(D455,PG!$D$7:$N$1006,11,FALSE),"")</f>
        <v/>
      </c>
      <c r="I455" s="42">
        <f>IFERROR(VLOOKUP(D455,PG!$D$7:$O$1006,12,FALSE)*G455,0)</f>
        <v>0</v>
      </c>
      <c r="N455" s="2" t="str">
        <f>IF(PG!D455="","",PG!D455)</f>
        <v/>
      </c>
      <c r="O455" s="2"/>
    </row>
    <row r="456" spans="2:15" ht="35.1" customHeight="1" thickTop="1" thickBot="1">
      <c r="B456" s="76" t="str">
        <f t="shared" ref="B456:B519" si="7">IF(C456="","",MONTH(C456))</f>
        <v/>
      </c>
      <c r="C456" s="35"/>
      <c r="D456" s="16"/>
      <c r="E456" s="16"/>
      <c r="F456" s="33"/>
      <c r="G456" s="33"/>
      <c r="H456" s="43" t="str">
        <f>IFERROR(VLOOKUP(D456,PG!$D$7:$N$1006,11,FALSE),"")</f>
        <v/>
      </c>
      <c r="I456" s="42">
        <f>IFERROR(VLOOKUP(D456,PG!$D$7:$O$1006,12,FALSE)*G456,0)</f>
        <v>0</v>
      </c>
      <c r="N456" s="2" t="str">
        <f>IF(PG!D456="","",PG!D456)</f>
        <v/>
      </c>
      <c r="O456" s="2"/>
    </row>
    <row r="457" spans="2:15" ht="35.1" customHeight="1" thickTop="1" thickBot="1">
      <c r="B457" s="76" t="str">
        <f t="shared" si="7"/>
        <v/>
      </c>
      <c r="C457" s="35"/>
      <c r="D457" s="16"/>
      <c r="E457" s="16"/>
      <c r="F457" s="33"/>
      <c r="G457" s="33"/>
      <c r="H457" s="43" t="str">
        <f>IFERROR(VLOOKUP(D457,PG!$D$7:$N$1006,11,FALSE),"")</f>
        <v/>
      </c>
      <c r="I457" s="42">
        <f>IFERROR(VLOOKUP(D457,PG!$D$7:$O$1006,12,FALSE)*G457,0)</f>
        <v>0</v>
      </c>
      <c r="N457" s="2" t="str">
        <f>IF(PG!D457="","",PG!D457)</f>
        <v/>
      </c>
      <c r="O457" s="2"/>
    </row>
    <row r="458" spans="2:15" ht="35.1" customHeight="1" thickTop="1" thickBot="1">
      <c r="B458" s="76" t="str">
        <f t="shared" si="7"/>
        <v/>
      </c>
      <c r="C458" s="35"/>
      <c r="D458" s="16"/>
      <c r="E458" s="16"/>
      <c r="F458" s="33"/>
      <c r="G458" s="33"/>
      <c r="H458" s="43" t="str">
        <f>IFERROR(VLOOKUP(D458,PG!$D$7:$N$1006,11,FALSE),"")</f>
        <v/>
      </c>
      <c r="I458" s="42">
        <f>IFERROR(VLOOKUP(D458,PG!$D$7:$O$1006,12,FALSE)*G458,0)</f>
        <v>0</v>
      </c>
      <c r="N458" s="2" t="str">
        <f>IF(PG!D458="","",PG!D458)</f>
        <v/>
      </c>
      <c r="O458" s="2"/>
    </row>
    <row r="459" spans="2:15" ht="35.1" customHeight="1" thickTop="1" thickBot="1">
      <c r="B459" s="76" t="str">
        <f t="shared" si="7"/>
        <v/>
      </c>
      <c r="C459" s="35"/>
      <c r="D459" s="16"/>
      <c r="E459" s="16"/>
      <c r="F459" s="33"/>
      <c r="G459" s="33"/>
      <c r="H459" s="43" t="str">
        <f>IFERROR(VLOOKUP(D459,PG!$D$7:$N$1006,11,FALSE),"")</f>
        <v/>
      </c>
      <c r="I459" s="42">
        <f>IFERROR(VLOOKUP(D459,PG!$D$7:$O$1006,12,FALSE)*G459,0)</f>
        <v>0</v>
      </c>
      <c r="N459" s="2" t="str">
        <f>IF(PG!D459="","",PG!D459)</f>
        <v/>
      </c>
      <c r="O459" s="2"/>
    </row>
    <row r="460" spans="2:15" ht="35.1" customHeight="1" thickTop="1" thickBot="1">
      <c r="B460" s="76" t="str">
        <f t="shared" si="7"/>
        <v/>
      </c>
      <c r="C460" s="35"/>
      <c r="D460" s="16"/>
      <c r="E460" s="16"/>
      <c r="F460" s="33"/>
      <c r="G460" s="33"/>
      <c r="H460" s="43" t="str">
        <f>IFERROR(VLOOKUP(D460,PG!$D$7:$N$1006,11,FALSE),"")</f>
        <v/>
      </c>
      <c r="I460" s="42">
        <f>IFERROR(VLOOKUP(D460,PG!$D$7:$O$1006,12,FALSE)*G460,0)</f>
        <v>0</v>
      </c>
      <c r="N460" s="2" t="str">
        <f>IF(PG!D460="","",PG!D460)</f>
        <v/>
      </c>
      <c r="O460" s="2"/>
    </row>
    <row r="461" spans="2:15" ht="35.1" customHeight="1" thickTop="1" thickBot="1">
      <c r="B461" s="76" t="str">
        <f t="shared" si="7"/>
        <v/>
      </c>
      <c r="C461" s="35"/>
      <c r="D461" s="16"/>
      <c r="E461" s="16"/>
      <c r="F461" s="33"/>
      <c r="G461" s="33"/>
      <c r="H461" s="43" t="str">
        <f>IFERROR(VLOOKUP(D461,PG!$D$7:$N$1006,11,FALSE),"")</f>
        <v/>
      </c>
      <c r="I461" s="42">
        <f>IFERROR(VLOOKUP(D461,PG!$D$7:$O$1006,12,FALSE)*G461,0)</f>
        <v>0</v>
      </c>
      <c r="N461" s="2" t="str">
        <f>IF(PG!D461="","",PG!D461)</f>
        <v/>
      </c>
      <c r="O461" s="2"/>
    </row>
    <row r="462" spans="2:15" ht="35.1" customHeight="1" thickTop="1" thickBot="1">
      <c r="B462" s="76" t="str">
        <f t="shared" si="7"/>
        <v/>
      </c>
      <c r="C462" s="35"/>
      <c r="D462" s="16"/>
      <c r="E462" s="16"/>
      <c r="F462" s="33"/>
      <c r="G462" s="33"/>
      <c r="H462" s="43" t="str">
        <f>IFERROR(VLOOKUP(D462,PG!$D$7:$N$1006,11,FALSE),"")</f>
        <v/>
      </c>
      <c r="I462" s="42">
        <f>IFERROR(VLOOKUP(D462,PG!$D$7:$O$1006,12,FALSE)*G462,0)</f>
        <v>0</v>
      </c>
      <c r="N462" s="2" t="str">
        <f>IF(PG!D462="","",PG!D462)</f>
        <v/>
      </c>
      <c r="O462" s="2"/>
    </row>
    <row r="463" spans="2:15" ht="35.1" customHeight="1" thickTop="1" thickBot="1">
      <c r="B463" s="76" t="str">
        <f t="shared" si="7"/>
        <v/>
      </c>
      <c r="C463" s="35"/>
      <c r="D463" s="16"/>
      <c r="E463" s="16"/>
      <c r="F463" s="33"/>
      <c r="G463" s="33"/>
      <c r="H463" s="43" t="str">
        <f>IFERROR(VLOOKUP(D463,PG!$D$7:$N$1006,11,FALSE),"")</f>
        <v/>
      </c>
      <c r="I463" s="42">
        <f>IFERROR(VLOOKUP(D463,PG!$D$7:$O$1006,12,FALSE)*G463,0)</f>
        <v>0</v>
      </c>
      <c r="N463" s="2" t="str">
        <f>IF(PG!D463="","",PG!D463)</f>
        <v/>
      </c>
      <c r="O463" s="2"/>
    </row>
    <row r="464" spans="2:15" ht="35.1" customHeight="1" thickTop="1" thickBot="1">
      <c r="B464" s="76" t="str">
        <f t="shared" si="7"/>
        <v/>
      </c>
      <c r="C464" s="35"/>
      <c r="D464" s="16"/>
      <c r="E464" s="16"/>
      <c r="F464" s="33"/>
      <c r="G464" s="33"/>
      <c r="H464" s="43" t="str">
        <f>IFERROR(VLOOKUP(D464,PG!$D$7:$N$1006,11,FALSE),"")</f>
        <v/>
      </c>
      <c r="I464" s="42">
        <f>IFERROR(VLOOKUP(D464,PG!$D$7:$O$1006,12,FALSE)*G464,0)</f>
        <v>0</v>
      </c>
      <c r="N464" s="2" t="str">
        <f>IF(PG!D464="","",PG!D464)</f>
        <v/>
      </c>
      <c r="O464" s="2"/>
    </row>
    <row r="465" spans="2:15" ht="35.1" customHeight="1" thickTop="1" thickBot="1">
      <c r="B465" s="76" t="str">
        <f t="shared" si="7"/>
        <v/>
      </c>
      <c r="C465" s="35"/>
      <c r="D465" s="16"/>
      <c r="E465" s="16"/>
      <c r="F465" s="33"/>
      <c r="G465" s="33"/>
      <c r="H465" s="43" t="str">
        <f>IFERROR(VLOOKUP(D465,PG!$D$7:$N$1006,11,FALSE),"")</f>
        <v/>
      </c>
      <c r="I465" s="42">
        <f>IFERROR(VLOOKUP(D465,PG!$D$7:$O$1006,12,FALSE)*G465,0)</f>
        <v>0</v>
      </c>
      <c r="N465" s="2" t="str">
        <f>IF(PG!D465="","",PG!D465)</f>
        <v/>
      </c>
      <c r="O465" s="2"/>
    </row>
    <row r="466" spans="2:15" ht="35.1" customHeight="1" thickTop="1" thickBot="1">
      <c r="B466" s="76" t="str">
        <f t="shared" si="7"/>
        <v/>
      </c>
      <c r="C466" s="35"/>
      <c r="D466" s="16"/>
      <c r="E466" s="16"/>
      <c r="F466" s="33"/>
      <c r="G466" s="33"/>
      <c r="H466" s="43" t="str">
        <f>IFERROR(VLOOKUP(D466,PG!$D$7:$N$1006,11,FALSE),"")</f>
        <v/>
      </c>
      <c r="I466" s="42">
        <f>IFERROR(VLOOKUP(D466,PG!$D$7:$O$1006,12,FALSE)*G466,0)</f>
        <v>0</v>
      </c>
      <c r="N466" s="2" t="str">
        <f>IF(PG!D466="","",PG!D466)</f>
        <v/>
      </c>
      <c r="O466" s="2"/>
    </row>
    <row r="467" spans="2:15" ht="35.1" customHeight="1" thickTop="1" thickBot="1">
      <c r="B467" s="76" t="str">
        <f t="shared" si="7"/>
        <v/>
      </c>
      <c r="C467" s="35"/>
      <c r="D467" s="16"/>
      <c r="E467" s="16"/>
      <c r="F467" s="33"/>
      <c r="G467" s="33"/>
      <c r="H467" s="43" t="str">
        <f>IFERROR(VLOOKUP(D467,PG!$D$7:$N$1006,11,FALSE),"")</f>
        <v/>
      </c>
      <c r="I467" s="42">
        <f>IFERROR(VLOOKUP(D467,PG!$D$7:$O$1006,12,FALSE)*G467,0)</f>
        <v>0</v>
      </c>
      <c r="N467" s="2" t="str">
        <f>IF(PG!D467="","",PG!D467)</f>
        <v/>
      </c>
      <c r="O467" s="2"/>
    </row>
    <row r="468" spans="2:15" ht="35.1" customHeight="1" thickTop="1" thickBot="1">
      <c r="B468" s="76" t="str">
        <f t="shared" si="7"/>
        <v/>
      </c>
      <c r="C468" s="35"/>
      <c r="D468" s="16"/>
      <c r="E468" s="16"/>
      <c r="F468" s="33"/>
      <c r="G468" s="33"/>
      <c r="H468" s="43" t="str">
        <f>IFERROR(VLOOKUP(D468,PG!$D$7:$N$1006,11,FALSE),"")</f>
        <v/>
      </c>
      <c r="I468" s="42">
        <f>IFERROR(VLOOKUP(D468,PG!$D$7:$O$1006,12,FALSE)*G468,0)</f>
        <v>0</v>
      </c>
      <c r="N468" s="2" t="str">
        <f>IF(PG!D468="","",PG!D468)</f>
        <v/>
      </c>
      <c r="O468" s="2"/>
    </row>
    <row r="469" spans="2:15" ht="35.1" customHeight="1" thickTop="1" thickBot="1">
      <c r="B469" s="76" t="str">
        <f t="shared" si="7"/>
        <v/>
      </c>
      <c r="C469" s="35"/>
      <c r="D469" s="16"/>
      <c r="E469" s="16"/>
      <c r="F469" s="33"/>
      <c r="G469" s="33"/>
      <c r="H469" s="43" t="str">
        <f>IFERROR(VLOOKUP(D469,PG!$D$7:$N$1006,11,FALSE),"")</f>
        <v/>
      </c>
      <c r="I469" s="42">
        <f>IFERROR(VLOOKUP(D469,PG!$D$7:$O$1006,12,FALSE)*G469,0)</f>
        <v>0</v>
      </c>
      <c r="N469" s="2" t="str">
        <f>IF(PG!D469="","",PG!D469)</f>
        <v/>
      </c>
      <c r="O469" s="2"/>
    </row>
    <row r="470" spans="2:15" ht="35.1" customHeight="1" thickTop="1" thickBot="1">
      <c r="B470" s="76" t="str">
        <f t="shared" si="7"/>
        <v/>
      </c>
      <c r="C470" s="35"/>
      <c r="D470" s="16"/>
      <c r="E470" s="16"/>
      <c r="F470" s="33"/>
      <c r="G470" s="33"/>
      <c r="H470" s="43" t="str">
        <f>IFERROR(VLOOKUP(D470,PG!$D$7:$N$1006,11,FALSE),"")</f>
        <v/>
      </c>
      <c r="I470" s="42">
        <f>IFERROR(VLOOKUP(D470,PG!$D$7:$O$1006,12,FALSE)*G470,0)</f>
        <v>0</v>
      </c>
      <c r="N470" s="2" t="str">
        <f>IF(PG!D470="","",PG!D470)</f>
        <v/>
      </c>
      <c r="O470" s="2"/>
    </row>
    <row r="471" spans="2:15" ht="35.1" customHeight="1" thickTop="1" thickBot="1">
      <c r="B471" s="76" t="str">
        <f t="shared" si="7"/>
        <v/>
      </c>
      <c r="C471" s="35"/>
      <c r="D471" s="16"/>
      <c r="E471" s="16"/>
      <c r="F471" s="33"/>
      <c r="G471" s="33"/>
      <c r="H471" s="43" t="str">
        <f>IFERROR(VLOOKUP(D471,PG!$D$7:$N$1006,11,FALSE),"")</f>
        <v/>
      </c>
      <c r="I471" s="42">
        <f>IFERROR(VLOOKUP(D471,PG!$D$7:$O$1006,12,FALSE)*G471,0)</f>
        <v>0</v>
      </c>
      <c r="N471" s="2" t="str">
        <f>IF(PG!D471="","",PG!D471)</f>
        <v/>
      </c>
      <c r="O471" s="2"/>
    </row>
    <row r="472" spans="2:15" ht="35.1" customHeight="1" thickTop="1" thickBot="1">
      <c r="B472" s="76" t="str">
        <f t="shared" si="7"/>
        <v/>
      </c>
      <c r="C472" s="35"/>
      <c r="D472" s="16"/>
      <c r="E472" s="16"/>
      <c r="F472" s="33"/>
      <c r="G472" s="33"/>
      <c r="H472" s="43" t="str">
        <f>IFERROR(VLOOKUP(D472,PG!$D$7:$N$1006,11,FALSE),"")</f>
        <v/>
      </c>
      <c r="I472" s="42">
        <f>IFERROR(VLOOKUP(D472,PG!$D$7:$O$1006,12,FALSE)*G472,0)</f>
        <v>0</v>
      </c>
      <c r="N472" s="2" t="str">
        <f>IF(PG!D472="","",PG!D472)</f>
        <v/>
      </c>
      <c r="O472" s="2"/>
    </row>
    <row r="473" spans="2:15" ht="35.1" customHeight="1" thickTop="1" thickBot="1">
      <c r="B473" s="76" t="str">
        <f t="shared" si="7"/>
        <v/>
      </c>
      <c r="C473" s="35"/>
      <c r="D473" s="16"/>
      <c r="E473" s="16"/>
      <c r="F473" s="33"/>
      <c r="G473" s="33"/>
      <c r="H473" s="43" t="str">
        <f>IFERROR(VLOOKUP(D473,PG!$D$7:$N$1006,11,FALSE),"")</f>
        <v/>
      </c>
      <c r="I473" s="42">
        <f>IFERROR(VLOOKUP(D473,PG!$D$7:$O$1006,12,FALSE)*G473,0)</f>
        <v>0</v>
      </c>
      <c r="N473" s="2" t="str">
        <f>IF(PG!D473="","",PG!D473)</f>
        <v/>
      </c>
      <c r="O473" s="2"/>
    </row>
    <row r="474" spans="2:15" ht="35.1" customHeight="1" thickTop="1" thickBot="1">
      <c r="B474" s="76" t="str">
        <f t="shared" si="7"/>
        <v/>
      </c>
      <c r="C474" s="35"/>
      <c r="D474" s="16"/>
      <c r="E474" s="16"/>
      <c r="F474" s="33"/>
      <c r="G474" s="33"/>
      <c r="H474" s="43" t="str">
        <f>IFERROR(VLOOKUP(D474,PG!$D$7:$N$1006,11,FALSE),"")</f>
        <v/>
      </c>
      <c r="I474" s="42">
        <f>IFERROR(VLOOKUP(D474,PG!$D$7:$O$1006,12,FALSE)*G474,0)</f>
        <v>0</v>
      </c>
      <c r="N474" s="2" t="str">
        <f>IF(PG!D474="","",PG!D474)</f>
        <v/>
      </c>
      <c r="O474" s="2"/>
    </row>
    <row r="475" spans="2:15" ht="35.1" customHeight="1" thickTop="1" thickBot="1">
      <c r="B475" s="76" t="str">
        <f t="shared" si="7"/>
        <v/>
      </c>
      <c r="C475" s="35"/>
      <c r="D475" s="16"/>
      <c r="E475" s="16"/>
      <c r="F475" s="33"/>
      <c r="G475" s="33"/>
      <c r="H475" s="43" t="str">
        <f>IFERROR(VLOOKUP(D475,PG!$D$7:$N$1006,11,FALSE),"")</f>
        <v/>
      </c>
      <c r="I475" s="42">
        <f>IFERROR(VLOOKUP(D475,PG!$D$7:$O$1006,12,FALSE)*G475,0)</f>
        <v>0</v>
      </c>
      <c r="N475" s="2" t="str">
        <f>IF(PG!D475="","",PG!D475)</f>
        <v/>
      </c>
      <c r="O475" s="2"/>
    </row>
    <row r="476" spans="2:15" ht="35.1" customHeight="1" thickTop="1" thickBot="1">
      <c r="B476" s="76" t="str">
        <f t="shared" si="7"/>
        <v/>
      </c>
      <c r="C476" s="35"/>
      <c r="D476" s="16"/>
      <c r="E476" s="16"/>
      <c r="F476" s="33"/>
      <c r="G476" s="33"/>
      <c r="H476" s="43" t="str">
        <f>IFERROR(VLOOKUP(D476,PG!$D$7:$N$1006,11,FALSE),"")</f>
        <v/>
      </c>
      <c r="I476" s="42">
        <f>IFERROR(VLOOKUP(D476,PG!$D$7:$O$1006,12,FALSE)*G476,0)</f>
        <v>0</v>
      </c>
      <c r="N476" s="2" t="str">
        <f>IF(PG!D476="","",PG!D476)</f>
        <v/>
      </c>
      <c r="O476" s="2"/>
    </row>
    <row r="477" spans="2:15" ht="35.1" customHeight="1" thickTop="1" thickBot="1">
      <c r="B477" s="76" t="str">
        <f t="shared" si="7"/>
        <v/>
      </c>
      <c r="C477" s="35"/>
      <c r="D477" s="16"/>
      <c r="E477" s="16"/>
      <c r="F477" s="33"/>
      <c r="G477" s="33"/>
      <c r="H477" s="43" t="str">
        <f>IFERROR(VLOOKUP(D477,PG!$D$7:$N$1006,11,FALSE),"")</f>
        <v/>
      </c>
      <c r="I477" s="42">
        <f>IFERROR(VLOOKUP(D477,PG!$D$7:$O$1006,12,FALSE)*G477,0)</f>
        <v>0</v>
      </c>
      <c r="N477" s="2" t="str">
        <f>IF(PG!D477="","",PG!D477)</f>
        <v/>
      </c>
      <c r="O477" s="2"/>
    </row>
    <row r="478" spans="2:15" ht="35.1" customHeight="1" thickTop="1" thickBot="1">
      <c r="B478" s="76" t="str">
        <f t="shared" si="7"/>
        <v/>
      </c>
      <c r="C478" s="35"/>
      <c r="D478" s="16"/>
      <c r="E478" s="16"/>
      <c r="F478" s="33"/>
      <c r="G478" s="33"/>
      <c r="H478" s="43" t="str">
        <f>IFERROR(VLOOKUP(D478,PG!$D$7:$N$1006,11,FALSE),"")</f>
        <v/>
      </c>
      <c r="I478" s="42">
        <f>IFERROR(VLOOKUP(D478,PG!$D$7:$O$1006,12,FALSE)*G478,0)</f>
        <v>0</v>
      </c>
      <c r="N478" s="2" t="str">
        <f>IF(PG!D478="","",PG!D478)</f>
        <v/>
      </c>
      <c r="O478" s="2"/>
    </row>
    <row r="479" spans="2:15" ht="35.1" customHeight="1" thickTop="1" thickBot="1">
      <c r="B479" s="76" t="str">
        <f t="shared" si="7"/>
        <v/>
      </c>
      <c r="C479" s="35"/>
      <c r="D479" s="16"/>
      <c r="E479" s="16"/>
      <c r="F479" s="33"/>
      <c r="G479" s="33"/>
      <c r="H479" s="43" t="str">
        <f>IFERROR(VLOOKUP(D479,PG!$D$7:$N$1006,11,FALSE),"")</f>
        <v/>
      </c>
      <c r="I479" s="42">
        <f>IFERROR(VLOOKUP(D479,PG!$D$7:$O$1006,12,FALSE)*G479,0)</f>
        <v>0</v>
      </c>
      <c r="N479" s="2" t="str">
        <f>IF(PG!D479="","",PG!D479)</f>
        <v/>
      </c>
      <c r="O479" s="2"/>
    </row>
    <row r="480" spans="2:15" ht="35.1" customHeight="1" thickTop="1" thickBot="1">
      <c r="B480" s="76" t="str">
        <f t="shared" si="7"/>
        <v/>
      </c>
      <c r="C480" s="35"/>
      <c r="D480" s="16"/>
      <c r="E480" s="16"/>
      <c r="F480" s="33"/>
      <c r="G480" s="33"/>
      <c r="H480" s="43" t="str">
        <f>IFERROR(VLOOKUP(D480,PG!$D$7:$N$1006,11,FALSE),"")</f>
        <v/>
      </c>
      <c r="I480" s="42">
        <f>IFERROR(VLOOKUP(D480,PG!$D$7:$O$1006,12,FALSE)*G480,0)</f>
        <v>0</v>
      </c>
      <c r="N480" s="2" t="str">
        <f>IF(PG!D480="","",PG!D480)</f>
        <v/>
      </c>
      <c r="O480" s="2"/>
    </row>
    <row r="481" spans="2:15" ht="35.1" customHeight="1" thickTop="1" thickBot="1">
      <c r="B481" s="76" t="str">
        <f t="shared" si="7"/>
        <v/>
      </c>
      <c r="C481" s="35"/>
      <c r="D481" s="16"/>
      <c r="E481" s="16"/>
      <c r="F481" s="33"/>
      <c r="G481" s="33"/>
      <c r="H481" s="43" t="str">
        <f>IFERROR(VLOOKUP(D481,PG!$D$7:$N$1006,11,FALSE),"")</f>
        <v/>
      </c>
      <c r="I481" s="42">
        <f>IFERROR(VLOOKUP(D481,PG!$D$7:$O$1006,12,FALSE)*G481,0)</f>
        <v>0</v>
      </c>
      <c r="N481" s="2" t="str">
        <f>IF(PG!D481="","",PG!D481)</f>
        <v/>
      </c>
      <c r="O481" s="2"/>
    </row>
    <row r="482" spans="2:15" ht="35.1" customHeight="1" thickTop="1" thickBot="1">
      <c r="B482" s="76" t="str">
        <f t="shared" si="7"/>
        <v/>
      </c>
      <c r="C482" s="35"/>
      <c r="D482" s="16"/>
      <c r="E482" s="16"/>
      <c r="F482" s="33"/>
      <c r="G482" s="33"/>
      <c r="H482" s="43" t="str">
        <f>IFERROR(VLOOKUP(D482,PG!$D$7:$N$1006,11,FALSE),"")</f>
        <v/>
      </c>
      <c r="I482" s="42">
        <f>IFERROR(VLOOKUP(D482,PG!$D$7:$O$1006,12,FALSE)*G482,0)</f>
        <v>0</v>
      </c>
      <c r="N482" s="2" t="str">
        <f>IF(PG!D482="","",PG!D482)</f>
        <v/>
      </c>
      <c r="O482" s="2"/>
    </row>
    <row r="483" spans="2:15" ht="35.1" customHeight="1" thickTop="1" thickBot="1">
      <c r="B483" s="76" t="str">
        <f t="shared" si="7"/>
        <v/>
      </c>
      <c r="C483" s="35"/>
      <c r="D483" s="16"/>
      <c r="E483" s="16"/>
      <c r="F483" s="33"/>
      <c r="G483" s="33"/>
      <c r="H483" s="43" t="str">
        <f>IFERROR(VLOOKUP(D483,PG!$D$7:$N$1006,11,FALSE),"")</f>
        <v/>
      </c>
      <c r="I483" s="42">
        <f>IFERROR(VLOOKUP(D483,PG!$D$7:$O$1006,12,FALSE)*G483,0)</f>
        <v>0</v>
      </c>
      <c r="N483" s="2" t="str">
        <f>IF(PG!D483="","",PG!D483)</f>
        <v/>
      </c>
      <c r="O483" s="2"/>
    </row>
    <row r="484" spans="2:15" ht="35.1" customHeight="1" thickTop="1" thickBot="1">
      <c r="B484" s="76" t="str">
        <f t="shared" si="7"/>
        <v/>
      </c>
      <c r="C484" s="35"/>
      <c r="D484" s="16"/>
      <c r="E484" s="16"/>
      <c r="F484" s="33"/>
      <c r="G484" s="33"/>
      <c r="H484" s="43" t="str">
        <f>IFERROR(VLOOKUP(D484,PG!$D$7:$N$1006,11,FALSE),"")</f>
        <v/>
      </c>
      <c r="I484" s="42">
        <f>IFERROR(VLOOKUP(D484,PG!$D$7:$O$1006,12,FALSE)*G484,0)</f>
        <v>0</v>
      </c>
      <c r="N484" s="2" t="str">
        <f>IF(PG!D484="","",PG!D484)</f>
        <v/>
      </c>
      <c r="O484" s="2"/>
    </row>
    <row r="485" spans="2:15" ht="35.1" customHeight="1" thickTop="1" thickBot="1">
      <c r="B485" s="76" t="str">
        <f t="shared" si="7"/>
        <v/>
      </c>
      <c r="C485" s="35"/>
      <c r="D485" s="16"/>
      <c r="E485" s="16"/>
      <c r="F485" s="33"/>
      <c r="G485" s="33"/>
      <c r="H485" s="43" t="str">
        <f>IFERROR(VLOOKUP(D485,PG!$D$7:$N$1006,11,FALSE),"")</f>
        <v/>
      </c>
      <c r="I485" s="42">
        <f>IFERROR(VLOOKUP(D485,PG!$D$7:$O$1006,12,FALSE)*G485,0)</f>
        <v>0</v>
      </c>
      <c r="N485" s="2" t="str">
        <f>IF(PG!D485="","",PG!D485)</f>
        <v/>
      </c>
      <c r="O485" s="2"/>
    </row>
    <row r="486" spans="2:15" ht="35.1" customHeight="1" thickTop="1" thickBot="1">
      <c r="B486" s="76" t="str">
        <f t="shared" si="7"/>
        <v/>
      </c>
      <c r="C486" s="35"/>
      <c r="D486" s="16"/>
      <c r="E486" s="16"/>
      <c r="F486" s="33"/>
      <c r="G486" s="33"/>
      <c r="H486" s="43" t="str">
        <f>IFERROR(VLOOKUP(D486,PG!$D$7:$N$1006,11,FALSE),"")</f>
        <v/>
      </c>
      <c r="I486" s="42">
        <f>IFERROR(VLOOKUP(D486,PG!$D$7:$O$1006,12,FALSE)*G486,0)</f>
        <v>0</v>
      </c>
      <c r="N486" s="2" t="str">
        <f>IF(PG!D486="","",PG!D486)</f>
        <v/>
      </c>
      <c r="O486" s="2"/>
    </row>
    <row r="487" spans="2:15" ht="35.1" customHeight="1" thickTop="1" thickBot="1">
      <c r="B487" s="76" t="str">
        <f t="shared" si="7"/>
        <v/>
      </c>
      <c r="C487" s="35"/>
      <c r="D487" s="16"/>
      <c r="E487" s="16"/>
      <c r="F487" s="33"/>
      <c r="G487" s="33"/>
      <c r="H487" s="43" t="str">
        <f>IFERROR(VLOOKUP(D487,PG!$D$7:$N$1006,11,FALSE),"")</f>
        <v/>
      </c>
      <c r="I487" s="42">
        <f>IFERROR(VLOOKUP(D487,PG!$D$7:$O$1006,12,FALSE)*G487,0)</f>
        <v>0</v>
      </c>
      <c r="N487" s="2" t="str">
        <f>IF(PG!D487="","",PG!D487)</f>
        <v/>
      </c>
      <c r="O487" s="2"/>
    </row>
    <row r="488" spans="2:15" ht="35.1" customHeight="1" thickTop="1" thickBot="1">
      <c r="B488" s="76" t="str">
        <f t="shared" si="7"/>
        <v/>
      </c>
      <c r="C488" s="35"/>
      <c r="D488" s="16"/>
      <c r="E488" s="16"/>
      <c r="F488" s="33"/>
      <c r="G488" s="33"/>
      <c r="H488" s="43" t="str">
        <f>IFERROR(VLOOKUP(D488,PG!$D$7:$N$1006,11,FALSE),"")</f>
        <v/>
      </c>
      <c r="I488" s="42">
        <f>IFERROR(VLOOKUP(D488,PG!$D$7:$O$1006,12,FALSE)*G488,0)</f>
        <v>0</v>
      </c>
      <c r="N488" s="2" t="str">
        <f>IF(PG!D488="","",PG!D488)</f>
        <v/>
      </c>
      <c r="O488" s="2"/>
    </row>
    <row r="489" spans="2:15" ht="35.1" customHeight="1" thickTop="1" thickBot="1">
      <c r="B489" s="76" t="str">
        <f t="shared" si="7"/>
        <v/>
      </c>
      <c r="C489" s="35"/>
      <c r="D489" s="16"/>
      <c r="E489" s="16"/>
      <c r="F489" s="33"/>
      <c r="G489" s="33"/>
      <c r="H489" s="43" t="str">
        <f>IFERROR(VLOOKUP(D489,PG!$D$7:$N$1006,11,FALSE),"")</f>
        <v/>
      </c>
      <c r="I489" s="42">
        <f>IFERROR(VLOOKUP(D489,PG!$D$7:$O$1006,12,FALSE)*G489,0)</f>
        <v>0</v>
      </c>
      <c r="N489" s="2" t="str">
        <f>IF(PG!D489="","",PG!D489)</f>
        <v/>
      </c>
      <c r="O489" s="2"/>
    </row>
    <row r="490" spans="2:15" ht="35.1" customHeight="1" thickTop="1" thickBot="1">
      <c r="B490" s="76" t="str">
        <f t="shared" si="7"/>
        <v/>
      </c>
      <c r="C490" s="35"/>
      <c r="D490" s="16"/>
      <c r="E490" s="16"/>
      <c r="F490" s="33"/>
      <c r="G490" s="33"/>
      <c r="H490" s="43" t="str">
        <f>IFERROR(VLOOKUP(D490,PG!$D$7:$N$1006,11,FALSE),"")</f>
        <v/>
      </c>
      <c r="I490" s="42">
        <f>IFERROR(VLOOKUP(D490,PG!$D$7:$O$1006,12,FALSE)*G490,0)</f>
        <v>0</v>
      </c>
      <c r="N490" s="2" t="str">
        <f>IF(PG!D490="","",PG!D490)</f>
        <v/>
      </c>
      <c r="O490" s="2"/>
    </row>
    <row r="491" spans="2:15" ht="35.1" customHeight="1" thickTop="1" thickBot="1">
      <c r="B491" s="76" t="str">
        <f t="shared" si="7"/>
        <v/>
      </c>
      <c r="C491" s="35"/>
      <c r="D491" s="16"/>
      <c r="E491" s="16"/>
      <c r="F491" s="33"/>
      <c r="G491" s="33"/>
      <c r="H491" s="43" t="str">
        <f>IFERROR(VLOOKUP(D491,PG!$D$7:$N$1006,11,FALSE),"")</f>
        <v/>
      </c>
      <c r="I491" s="42">
        <f>IFERROR(VLOOKUP(D491,PG!$D$7:$O$1006,12,FALSE)*G491,0)</f>
        <v>0</v>
      </c>
      <c r="N491" s="2" t="str">
        <f>IF(PG!D491="","",PG!D491)</f>
        <v/>
      </c>
      <c r="O491" s="2"/>
    </row>
    <row r="492" spans="2:15" ht="35.1" customHeight="1" thickTop="1" thickBot="1">
      <c r="B492" s="76" t="str">
        <f t="shared" si="7"/>
        <v/>
      </c>
      <c r="C492" s="35"/>
      <c r="D492" s="16"/>
      <c r="E492" s="16"/>
      <c r="F492" s="33"/>
      <c r="G492" s="33"/>
      <c r="H492" s="43" t="str">
        <f>IFERROR(VLOOKUP(D492,PG!$D$7:$N$1006,11,FALSE),"")</f>
        <v/>
      </c>
      <c r="I492" s="42">
        <f>IFERROR(VLOOKUP(D492,PG!$D$7:$O$1006,12,FALSE)*G492,0)</f>
        <v>0</v>
      </c>
      <c r="N492" s="2" t="str">
        <f>IF(PG!D492="","",PG!D492)</f>
        <v/>
      </c>
      <c r="O492" s="2"/>
    </row>
    <row r="493" spans="2:15" ht="35.1" customHeight="1" thickTop="1" thickBot="1">
      <c r="B493" s="76" t="str">
        <f t="shared" si="7"/>
        <v/>
      </c>
      <c r="C493" s="35"/>
      <c r="D493" s="16"/>
      <c r="E493" s="16"/>
      <c r="F493" s="33"/>
      <c r="G493" s="33"/>
      <c r="H493" s="43" t="str">
        <f>IFERROR(VLOOKUP(D493,PG!$D$7:$N$1006,11,FALSE),"")</f>
        <v/>
      </c>
      <c r="I493" s="42">
        <f>IFERROR(VLOOKUP(D493,PG!$D$7:$O$1006,12,FALSE)*G493,0)</f>
        <v>0</v>
      </c>
      <c r="N493" s="2" t="str">
        <f>IF(PG!D493="","",PG!D493)</f>
        <v/>
      </c>
      <c r="O493" s="2"/>
    </row>
    <row r="494" spans="2:15" ht="35.1" customHeight="1" thickTop="1" thickBot="1">
      <c r="B494" s="76" t="str">
        <f t="shared" si="7"/>
        <v/>
      </c>
      <c r="C494" s="35"/>
      <c r="D494" s="16"/>
      <c r="E494" s="16"/>
      <c r="F494" s="33"/>
      <c r="G494" s="33"/>
      <c r="H494" s="43" t="str">
        <f>IFERROR(VLOOKUP(D494,PG!$D$7:$N$1006,11,FALSE),"")</f>
        <v/>
      </c>
      <c r="I494" s="42">
        <f>IFERROR(VLOOKUP(D494,PG!$D$7:$O$1006,12,FALSE)*G494,0)</f>
        <v>0</v>
      </c>
      <c r="N494" s="2" t="str">
        <f>IF(PG!D494="","",PG!D494)</f>
        <v/>
      </c>
      <c r="O494" s="2"/>
    </row>
    <row r="495" spans="2:15" ht="35.1" customHeight="1" thickTop="1" thickBot="1">
      <c r="B495" s="76" t="str">
        <f t="shared" si="7"/>
        <v/>
      </c>
      <c r="C495" s="35"/>
      <c r="D495" s="16"/>
      <c r="E495" s="16"/>
      <c r="F495" s="33"/>
      <c r="G495" s="33"/>
      <c r="H495" s="43" t="str">
        <f>IFERROR(VLOOKUP(D495,PG!$D$7:$N$1006,11,FALSE),"")</f>
        <v/>
      </c>
      <c r="I495" s="42">
        <f>IFERROR(VLOOKUP(D495,PG!$D$7:$O$1006,12,FALSE)*G495,0)</f>
        <v>0</v>
      </c>
      <c r="N495" s="2" t="str">
        <f>IF(PG!D495="","",PG!D495)</f>
        <v/>
      </c>
      <c r="O495" s="2"/>
    </row>
    <row r="496" spans="2:15" ht="35.1" customHeight="1" thickTop="1" thickBot="1">
      <c r="B496" s="76" t="str">
        <f t="shared" si="7"/>
        <v/>
      </c>
      <c r="C496" s="35"/>
      <c r="D496" s="16"/>
      <c r="E496" s="16"/>
      <c r="F496" s="33"/>
      <c r="G496" s="33"/>
      <c r="H496" s="43" t="str">
        <f>IFERROR(VLOOKUP(D496,PG!$D$7:$N$1006,11,FALSE),"")</f>
        <v/>
      </c>
      <c r="I496" s="42">
        <f>IFERROR(VLOOKUP(D496,PG!$D$7:$O$1006,12,FALSE)*G496,0)</f>
        <v>0</v>
      </c>
      <c r="N496" s="2" t="str">
        <f>IF(PG!D496="","",PG!D496)</f>
        <v/>
      </c>
      <c r="O496" s="2"/>
    </row>
    <row r="497" spans="2:15" ht="35.1" customHeight="1" thickTop="1" thickBot="1">
      <c r="B497" s="76" t="str">
        <f t="shared" si="7"/>
        <v/>
      </c>
      <c r="C497" s="35"/>
      <c r="D497" s="16"/>
      <c r="E497" s="16"/>
      <c r="F497" s="33"/>
      <c r="G497" s="33"/>
      <c r="H497" s="43" t="str">
        <f>IFERROR(VLOOKUP(D497,PG!$D$7:$N$1006,11,FALSE),"")</f>
        <v/>
      </c>
      <c r="I497" s="42">
        <f>IFERROR(VLOOKUP(D497,PG!$D$7:$O$1006,12,FALSE)*G497,0)</f>
        <v>0</v>
      </c>
      <c r="N497" s="2" t="str">
        <f>IF(PG!D497="","",PG!D497)</f>
        <v/>
      </c>
      <c r="O497" s="2"/>
    </row>
    <row r="498" spans="2:15" ht="35.1" customHeight="1" thickTop="1" thickBot="1">
      <c r="B498" s="76" t="str">
        <f t="shared" si="7"/>
        <v/>
      </c>
      <c r="C498" s="35"/>
      <c r="D498" s="16"/>
      <c r="E498" s="16"/>
      <c r="F498" s="33"/>
      <c r="G498" s="33"/>
      <c r="H498" s="43" t="str">
        <f>IFERROR(VLOOKUP(D498,PG!$D$7:$N$1006,11,FALSE),"")</f>
        <v/>
      </c>
      <c r="I498" s="42">
        <f>IFERROR(VLOOKUP(D498,PG!$D$7:$O$1006,12,FALSE)*G498,0)</f>
        <v>0</v>
      </c>
      <c r="N498" s="2" t="str">
        <f>IF(PG!D498="","",PG!D498)</f>
        <v/>
      </c>
      <c r="O498" s="2"/>
    </row>
    <row r="499" spans="2:15" ht="35.1" customHeight="1" thickTop="1" thickBot="1">
      <c r="B499" s="76" t="str">
        <f t="shared" si="7"/>
        <v/>
      </c>
      <c r="C499" s="35"/>
      <c r="D499" s="16"/>
      <c r="E499" s="16"/>
      <c r="F499" s="33"/>
      <c r="G499" s="33"/>
      <c r="H499" s="43" t="str">
        <f>IFERROR(VLOOKUP(D499,PG!$D$7:$N$1006,11,FALSE),"")</f>
        <v/>
      </c>
      <c r="I499" s="42">
        <f>IFERROR(VLOOKUP(D499,PG!$D$7:$O$1006,12,FALSE)*G499,0)</f>
        <v>0</v>
      </c>
      <c r="N499" s="2" t="str">
        <f>IF(PG!D499="","",PG!D499)</f>
        <v/>
      </c>
      <c r="O499" s="2"/>
    </row>
    <row r="500" spans="2:15" ht="35.1" customHeight="1" thickTop="1" thickBot="1">
      <c r="B500" s="76" t="str">
        <f t="shared" si="7"/>
        <v/>
      </c>
      <c r="C500" s="35"/>
      <c r="D500" s="16"/>
      <c r="E500" s="16"/>
      <c r="F500" s="33"/>
      <c r="G500" s="33"/>
      <c r="H500" s="43" t="str">
        <f>IFERROR(VLOOKUP(D500,PG!$D$7:$N$1006,11,FALSE),"")</f>
        <v/>
      </c>
      <c r="I500" s="42">
        <f>IFERROR(VLOOKUP(D500,PG!$D$7:$O$1006,12,FALSE)*G500,0)</f>
        <v>0</v>
      </c>
      <c r="N500" s="2" t="str">
        <f>IF(PG!D500="","",PG!D500)</f>
        <v/>
      </c>
      <c r="O500" s="2"/>
    </row>
    <row r="501" spans="2:15" ht="35.1" customHeight="1" thickTop="1" thickBot="1">
      <c r="B501" s="76" t="str">
        <f t="shared" si="7"/>
        <v/>
      </c>
      <c r="C501" s="35"/>
      <c r="D501" s="16"/>
      <c r="E501" s="16"/>
      <c r="F501" s="33"/>
      <c r="G501" s="33"/>
      <c r="H501" s="43" t="str">
        <f>IFERROR(VLOOKUP(D501,PG!$D$7:$N$1006,11,FALSE),"")</f>
        <v/>
      </c>
      <c r="I501" s="42">
        <f>IFERROR(VLOOKUP(D501,PG!$D$7:$O$1006,12,FALSE)*G501,0)</f>
        <v>0</v>
      </c>
      <c r="N501" s="2" t="str">
        <f>IF(PG!D501="","",PG!D501)</f>
        <v/>
      </c>
      <c r="O501" s="2"/>
    </row>
    <row r="502" spans="2:15" ht="35.1" customHeight="1" thickTop="1" thickBot="1">
      <c r="B502" s="76" t="str">
        <f t="shared" si="7"/>
        <v/>
      </c>
      <c r="C502" s="35"/>
      <c r="D502" s="16"/>
      <c r="E502" s="16"/>
      <c r="F502" s="33"/>
      <c r="G502" s="33"/>
      <c r="H502" s="43" t="str">
        <f>IFERROR(VLOOKUP(D502,PG!$D$7:$N$1006,11,FALSE),"")</f>
        <v/>
      </c>
      <c r="I502" s="42">
        <f>IFERROR(VLOOKUP(D502,PG!$D$7:$O$1006,12,FALSE)*G502,0)</f>
        <v>0</v>
      </c>
      <c r="N502" s="2" t="str">
        <f>IF(PG!D502="","",PG!D502)</f>
        <v/>
      </c>
      <c r="O502" s="2"/>
    </row>
    <row r="503" spans="2:15" ht="35.1" customHeight="1" thickTop="1" thickBot="1">
      <c r="B503" s="76" t="str">
        <f t="shared" si="7"/>
        <v/>
      </c>
      <c r="C503" s="35"/>
      <c r="D503" s="16"/>
      <c r="E503" s="16"/>
      <c r="F503" s="33"/>
      <c r="G503" s="33"/>
      <c r="H503" s="43" t="str">
        <f>IFERROR(VLOOKUP(D503,PG!$D$7:$N$1006,11,FALSE),"")</f>
        <v/>
      </c>
      <c r="I503" s="42">
        <f>IFERROR(VLOOKUP(D503,PG!$D$7:$O$1006,12,FALSE)*G503,0)</f>
        <v>0</v>
      </c>
      <c r="N503" s="2" t="str">
        <f>IF(PG!D503="","",PG!D503)</f>
        <v/>
      </c>
      <c r="O503" s="2"/>
    </row>
    <row r="504" spans="2:15" ht="35.1" customHeight="1" thickTop="1" thickBot="1">
      <c r="B504" s="76" t="str">
        <f t="shared" si="7"/>
        <v/>
      </c>
      <c r="C504" s="35"/>
      <c r="D504" s="16"/>
      <c r="E504" s="16"/>
      <c r="F504" s="33"/>
      <c r="G504" s="33"/>
      <c r="H504" s="43" t="str">
        <f>IFERROR(VLOOKUP(D504,PG!$D$7:$N$1006,11,FALSE),"")</f>
        <v/>
      </c>
      <c r="I504" s="42">
        <f>IFERROR(VLOOKUP(D504,PG!$D$7:$O$1006,12,FALSE)*G504,0)</f>
        <v>0</v>
      </c>
      <c r="N504" s="2" t="str">
        <f>IF(PG!D504="","",PG!D504)</f>
        <v/>
      </c>
      <c r="O504" s="2"/>
    </row>
    <row r="505" spans="2:15" ht="35.1" customHeight="1" thickTop="1" thickBot="1">
      <c r="B505" s="76" t="str">
        <f t="shared" si="7"/>
        <v/>
      </c>
      <c r="C505" s="35"/>
      <c r="D505" s="16"/>
      <c r="E505" s="16"/>
      <c r="F505" s="33"/>
      <c r="G505" s="33"/>
      <c r="H505" s="43" t="str">
        <f>IFERROR(VLOOKUP(D505,PG!$D$7:$N$1006,11,FALSE),"")</f>
        <v/>
      </c>
      <c r="I505" s="42">
        <f>IFERROR(VLOOKUP(D505,PG!$D$7:$O$1006,12,FALSE)*G505,0)</f>
        <v>0</v>
      </c>
      <c r="N505" s="2" t="str">
        <f>IF(PG!D505="","",PG!D505)</f>
        <v/>
      </c>
      <c r="O505" s="2"/>
    </row>
    <row r="506" spans="2:15" ht="35.1" customHeight="1" thickTop="1" thickBot="1">
      <c r="B506" s="76" t="str">
        <f t="shared" si="7"/>
        <v/>
      </c>
      <c r="C506" s="35"/>
      <c r="D506" s="16"/>
      <c r="E506" s="16"/>
      <c r="F506" s="33"/>
      <c r="G506" s="33"/>
      <c r="H506" s="43" t="str">
        <f>IFERROR(VLOOKUP(D506,PG!$D$7:$N$1006,11,FALSE),"")</f>
        <v/>
      </c>
      <c r="I506" s="42">
        <f>IFERROR(VLOOKUP(D506,PG!$D$7:$O$1006,12,FALSE)*G506,0)</f>
        <v>0</v>
      </c>
      <c r="N506" s="2" t="str">
        <f>IF(PG!D506="","",PG!D506)</f>
        <v/>
      </c>
      <c r="O506" s="2"/>
    </row>
    <row r="507" spans="2:15" ht="35.1" customHeight="1" thickTop="1" thickBot="1">
      <c r="B507" s="76" t="str">
        <f t="shared" si="7"/>
        <v/>
      </c>
      <c r="C507" s="35"/>
      <c r="D507" s="16"/>
      <c r="E507" s="16"/>
      <c r="F507" s="33"/>
      <c r="G507" s="33"/>
      <c r="H507" s="43" t="str">
        <f>IFERROR(VLOOKUP(D507,PG!$D$7:$N$1006,11,FALSE),"")</f>
        <v/>
      </c>
      <c r="I507" s="42">
        <f>IFERROR(VLOOKUP(D507,PG!$D$7:$O$1006,12,FALSE)*G507,0)</f>
        <v>0</v>
      </c>
      <c r="N507" s="2" t="str">
        <f>IF(PG!D507="","",PG!D507)</f>
        <v/>
      </c>
      <c r="O507" s="2"/>
    </row>
    <row r="508" spans="2:15" ht="35.1" customHeight="1" thickTop="1" thickBot="1">
      <c r="B508" s="76" t="str">
        <f t="shared" si="7"/>
        <v/>
      </c>
      <c r="C508" s="35"/>
      <c r="D508" s="16"/>
      <c r="E508" s="16"/>
      <c r="F508" s="33"/>
      <c r="G508" s="33"/>
      <c r="H508" s="43" t="str">
        <f>IFERROR(VLOOKUP(D508,PG!$D$7:$N$1006,11,FALSE),"")</f>
        <v/>
      </c>
      <c r="I508" s="42">
        <f>IFERROR(VLOOKUP(D508,PG!$D$7:$O$1006,12,FALSE)*G508,0)</f>
        <v>0</v>
      </c>
      <c r="N508" s="2" t="str">
        <f>IF(PG!D508="","",PG!D508)</f>
        <v/>
      </c>
      <c r="O508" s="2"/>
    </row>
    <row r="509" spans="2:15" ht="35.1" customHeight="1" thickTop="1" thickBot="1">
      <c r="B509" s="76" t="str">
        <f t="shared" si="7"/>
        <v/>
      </c>
      <c r="C509" s="35"/>
      <c r="D509" s="16"/>
      <c r="E509" s="16"/>
      <c r="F509" s="33"/>
      <c r="G509" s="33"/>
      <c r="H509" s="43" t="str">
        <f>IFERROR(VLOOKUP(D509,PG!$D$7:$N$1006,11,FALSE),"")</f>
        <v/>
      </c>
      <c r="I509" s="42">
        <f>IFERROR(VLOOKUP(D509,PG!$D$7:$O$1006,12,FALSE)*G509,0)</f>
        <v>0</v>
      </c>
      <c r="N509" s="2" t="str">
        <f>IF(PG!D509="","",PG!D509)</f>
        <v/>
      </c>
      <c r="O509" s="2"/>
    </row>
    <row r="510" spans="2:15" ht="35.1" customHeight="1" thickTop="1" thickBot="1">
      <c r="B510" s="76" t="str">
        <f t="shared" si="7"/>
        <v/>
      </c>
      <c r="C510" s="35"/>
      <c r="D510" s="16"/>
      <c r="E510" s="16"/>
      <c r="F510" s="33"/>
      <c r="G510" s="33"/>
      <c r="H510" s="43" t="str">
        <f>IFERROR(VLOOKUP(D510,PG!$D$7:$N$1006,11,FALSE),"")</f>
        <v/>
      </c>
      <c r="I510" s="42">
        <f>IFERROR(VLOOKUP(D510,PG!$D$7:$O$1006,12,FALSE)*G510,0)</f>
        <v>0</v>
      </c>
      <c r="N510" s="2" t="str">
        <f>IF(PG!D510="","",PG!D510)</f>
        <v/>
      </c>
      <c r="O510" s="2"/>
    </row>
    <row r="511" spans="2:15" ht="35.1" customHeight="1" thickTop="1" thickBot="1">
      <c r="B511" s="76" t="str">
        <f t="shared" si="7"/>
        <v/>
      </c>
      <c r="C511" s="35"/>
      <c r="D511" s="16"/>
      <c r="E511" s="16"/>
      <c r="F511" s="33"/>
      <c r="G511" s="33"/>
      <c r="H511" s="43" t="str">
        <f>IFERROR(VLOOKUP(D511,PG!$D$7:$N$1006,11,FALSE),"")</f>
        <v/>
      </c>
      <c r="I511" s="42">
        <f>IFERROR(VLOOKUP(D511,PG!$D$7:$O$1006,12,FALSE)*G511,0)</f>
        <v>0</v>
      </c>
      <c r="N511" s="2" t="str">
        <f>IF(PG!D511="","",PG!D511)</f>
        <v/>
      </c>
      <c r="O511" s="2"/>
    </row>
    <row r="512" spans="2:15" ht="35.1" customHeight="1" thickTop="1" thickBot="1">
      <c r="B512" s="76" t="str">
        <f t="shared" si="7"/>
        <v/>
      </c>
      <c r="C512" s="35"/>
      <c r="D512" s="16"/>
      <c r="E512" s="16"/>
      <c r="F512" s="33"/>
      <c r="G512" s="33"/>
      <c r="H512" s="43" t="str">
        <f>IFERROR(VLOOKUP(D512,PG!$D$7:$N$1006,11,FALSE),"")</f>
        <v/>
      </c>
      <c r="I512" s="42">
        <f>IFERROR(VLOOKUP(D512,PG!$D$7:$O$1006,12,FALSE)*G512,0)</f>
        <v>0</v>
      </c>
      <c r="N512" s="2" t="str">
        <f>IF(PG!D512="","",PG!D512)</f>
        <v/>
      </c>
      <c r="O512" s="2"/>
    </row>
    <row r="513" spans="2:15" ht="35.1" customHeight="1" thickTop="1" thickBot="1">
      <c r="B513" s="76" t="str">
        <f t="shared" si="7"/>
        <v/>
      </c>
      <c r="C513" s="35"/>
      <c r="D513" s="16"/>
      <c r="E513" s="16"/>
      <c r="F513" s="33"/>
      <c r="G513" s="33"/>
      <c r="H513" s="43" t="str">
        <f>IFERROR(VLOOKUP(D513,PG!$D$7:$N$1006,11,FALSE),"")</f>
        <v/>
      </c>
      <c r="I513" s="42">
        <f>IFERROR(VLOOKUP(D513,PG!$D$7:$O$1006,12,FALSE)*G513,0)</f>
        <v>0</v>
      </c>
      <c r="N513" s="2" t="str">
        <f>IF(PG!D513="","",PG!D513)</f>
        <v/>
      </c>
      <c r="O513" s="2"/>
    </row>
    <row r="514" spans="2:15" ht="35.1" customHeight="1" thickTop="1" thickBot="1">
      <c r="B514" s="76" t="str">
        <f t="shared" si="7"/>
        <v/>
      </c>
      <c r="C514" s="35"/>
      <c r="D514" s="16"/>
      <c r="E514" s="16"/>
      <c r="F514" s="33"/>
      <c r="G514" s="33"/>
      <c r="H514" s="43" t="str">
        <f>IFERROR(VLOOKUP(D514,PG!$D$7:$N$1006,11,FALSE),"")</f>
        <v/>
      </c>
      <c r="I514" s="42">
        <f>IFERROR(VLOOKUP(D514,PG!$D$7:$O$1006,12,FALSE)*G514,0)</f>
        <v>0</v>
      </c>
      <c r="N514" s="2" t="str">
        <f>IF(PG!D514="","",PG!D514)</f>
        <v/>
      </c>
      <c r="O514" s="2"/>
    </row>
    <row r="515" spans="2:15" ht="35.1" customHeight="1" thickTop="1" thickBot="1">
      <c r="B515" s="76" t="str">
        <f t="shared" si="7"/>
        <v/>
      </c>
      <c r="C515" s="35"/>
      <c r="D515" s="16"/>
      <c r="E515" s="16"/>
      <c r="F515" s="33"/>
      <c r="G515" s="33"/>
      <c r="H515" s="43" t="str">
        <f>IFERROR(VLOOKUP(D515,PG!$D$7:$N$1006,11,FALSE),"")</f>
        <v/>
      </c>
      <c r="I515" s="42">
        <f>IFERROR(VLOOKUP(D515,PG!$D$7:$O$1006,12,FALSE)*G515,0)</f>
        <v>0</v>
      </c>
      <c r="N515" s="2" t="str">
        <f>IF(PG!D515="","",PG!D515)</f>
        <v/>
      </c>
      <c r="O515" s="2"/>
    </row>
    <row r="516" spans="2:15" ht="35.1" customHeight="1" thickTop="1" thickBot="1">
      <c r="B516" s="76" t="str">
        <f t="shared" si="7"/>
        <v/>
      </c>
      <c r="C516" s="35"/>
      <c r="D516" s="16"/>
      <c r="E516" s="16"/>
      <c r="F516" s="33"/>
      <c r="G516" s="33"/>
      <c r="H516" s="43" t="str">
        <f>IFERROR(VLOOKUP(D516,PG!$D$7:$N$1006,11,FALSE),"")</f>
        <v/>
      </c>
      <c r="I516" s="42">
        <f>IFERROR(VLOOKUP(D516,PG!$D$7:$O$1006,12,FALSE)*G516,0)</f>
        <v>0</v>
      </c>
      <c r="N516" s="2" t="str">
        <f>IF(PG!D516="","",PG!D516)</f>
        <v/>
      </c>
      <c r="O516" s="2"/>
    </row>
    <row r="517" spans="2:15" ht="35.1" customHeight="1" thickTop="1" thickBot="1">
      <c r="B517" s="76" t="str">
        <f t="shared" si="7"/>
        <v/>
      </c>
      <c r="C517" s="35"/>
      <c r="D517" s="16"/>
      <c r="E517" s="16"/>
      <c r="F517" s="33"/>
      <c r="G517" s="33"/>
      <c r="H517" s="43" t="str">
        <f>IFERROR(VLOOKUP(D517,PG!$D$7:$N$1006,11,FALSE),"")</f>
        <v/>
      </c>
      <c r="I517" s="42">
        <f>IFERROR(VLOOKUP(D517,PG!$D$7:$O$1006,12,FALSE)*G517,0)</f>
        <v>0</v>
      </c>
      <c r="N517" s="2" t="str">
        <f>IF(PG!D517="","",PG!D517)</f>
        <v/>
      </c>
      <c r="O517" s="2"/>
    </row>
    <row r="518" spans="2:15" ht="35.1" customHeight="1" thickTop="1" thickBot="1">
      <c r="B518" s="76" t="str">
        <f t="shared" si="7"/>
        <v/>
      </c>
      <c r="C518" s="35"/>
      <c r="D518" s="16"/>
      <c r="E518" s="16"/>
      <c r="F518" s="33"/>
      <c r="G518" s="33"/>
      <c r="H518" s="43" t="str">
        <f>IFERROR(VLOOKUP(D518,PG!$D$7:$N$1006,11,FALSE),"")</f>
        <v/>
      </c>
      <c r="I518" s="42">
        <f>IFERROR(VLOOKUP(D518,PG!$D$7:$O$1006,12,FALSE)*G518,0)</f>
        <v>0</v>
      </c>
      <c r="N518" s="2" t="str">
        <f>IF(PG!D518="","",PG!D518)</f>
        <v/>
      </c>
      <c r="O518" s="2"/>
    </row>
    <row r="519" spans="2:15" ht="35.1" customHeight="1" thickTop="1" thickBot="1">
      <c r="B519" s="76" t="str">
        <f t="shared" si="7"/>
        <v/>
      </c>
      <c r="C519" s="35"/>
      <c r="D519" s="16"/>
      <c r="E519" s="16"/>
      <c r="F519" s="33"/>
      <c r="G519" s="33"/>
      <c r="H519" s="43" t="str">
        <f>IFERROR(VLOOKUP(D519,PG!$D$7:$N$1006,11,FALSE),"")</f>
        <v/>
      </c>
      <c r="I519" s="42">
        <f>IFERROR(VLOOKUP(D519,PG!$D$7:$O$1006,12,FALSE)*G519,0)</f>
        <v>0</v>
      </c>
      <c r="N519" s="2" t="str">
        <f>IF(PG!D519="","",PG!D519)</f>
        <v/>
      </c>
      <c r="O519" s="2"/>
    </row>
    <row r="520" spans="2:15" ht="35.1" customHeight="1" thickTop="1" thickBot="1">
      <c r="B520" s="76" t="str">
        <f t="shared" ref="B520:B583" si="8">IF(C520="","",MONTH(C520))</f>
        <v/>
      </c>
      <c r="C520" s="35"/>
      <c r="D520" s="16"/>
      <c r="E520" s="16"/>
      <c r="F520" s="33"/>
      <c r="G520" s="33"/>
      <c r="H520" s="43" t="str">
        <f>IFERROR(VLOOKUP(D520,PG!$D$7:$N$1006,11,FALSE),"")</f>
        <v/>
      </c>
      <c r="I520" s="42">
        <f>IFERROR(VLOOKUP(D520,PG!$D$7:$O$1006,12,FALSE)*G520,0)</f>
        <v>0</v>
      </c>
      <c r="N520" s="2" t="str">
        <f>IF(PG!D520="","",PG!D520)</f>
        <v/>
      </c>
      <c r="O520" s="2"/>
    </row>
    <row r="521" spans="2:15" ht="35.1" customHeight="1" thickTop="1" thickBot="1">
      <c r="B521" s="76" t="str">
        <f t="shared" si="8"/>
        <v/>
      </c>
      <c r="C521" s="35"/>
      <c r="D521" s="16"/>
      <c r="E521" s="16"/>
      <c r="F521" s="33"/>
      <c r="G521" s="33"/>
      <c r="H521" s="43" t="str">
        <f>IFERROR(VLOOKUP(D521,PG!$D$7:$N$1006,11,FALSE),"")</f>
        <v/>
      </c>
      <c r="I521" s="42">
        <f>IFERROR(VLOOKUP(D521,PG!$D$7:$O$1006,12,FALSE)*G521,0)</f>
        <v>0</v>
      </c>
      <c r="N521" s="2" t="str">
        <f>IF(PG!D521="","",PG!D521)</f>
        <v/>
      </c>
      <c r="O521" s="2"/>
    </row>
    <row r="522" spans="2:15" ht="35.1" customHeight="1" thickTop="1" thickBot="1">
      <c r="B522" s="76" t="str">
        <f t="shared" si="8"/>
        <v/>
      </c>
      <c r="C522" s="35"/>
      <c r="D522" s="16"/>
      <c r="E522" s="16"/>
      <c r="F522" s="33"/>
      <c r="G522" s="33"/>
      <c r="H522" s="43" t="str">
        <f>IFERROR(VLOOKUP(D522,PG!$D$7:$N$1006,11,FALSE),"")</f>
        <v/>
      </c>
      <c r="I522" s="42">
        <f>IFERROR(VLOOKUP(D522,PG!$D$7:$O$1006,12,FALSE)*G522,0)</f>
        <v>0</v>
      </c>
      <c r="N522" s="2" t="str">
        <f>IF(PG!D522="","",PG!D522)</f>
        <v/>
      </c>
      <c r="O522" s="2"/>
    </row>
    <row r="523" spans="2:15" ht="35.1" customHeight="1" thickTop="1" thickBot="1">
      <c r="B523" s="76" t="str">
        <f t="shared" si="8"/>
        <v/>
      </c>
      <c r="C523" s="35"/>
      <c r="D523" s="16"/>
      <c r="E523" s="16"/>
      <c r="F523" s="33"/>
      <c r="G523" s="33"/>
      <c r="H523" s="43" t="str">
        <f>IFERROR(VLOOKUP(D523,PG!$D$7:$N$1006,11,FALSE),"")</f>
        <v/>
      </c>
      <c r="I523" s="42">
        <f>IFERROR(VLOOKUP(D523,PG!$D$7:$O$1006,12,FALSE)*G523,0)</f>
        <v>0</v>
      </c>
      <c r="N523" s="2" t="str">
        <f>IF(PG!D523="","",PG!D523)</f>
        <v/>
      </c>
      <c r="O523" s="2"/>
    </row>
    <row r="524" spans="2:15" ht="35.1" customHeight="1" thickTop="1" thickBot="1">
      <c r="B524" s="76" t="str">
        <f t="shared" si="8"/>
        <v/>
      </c>
      <c r="C524" s="35"/>
      <c r="D524" s="16"/>
      <c r="E524" s="16"/>
      <c r="F524" s="33"/>
      <c r="G524" s="33"/>
      <c r="H524" s="43" t="str">
        <f>IFERROR(VLOOKUP(D524,PG!$D$7:$N$1006,11,FALSE),"")</f>
        <v/>
      </c>
      <c r="I524" s="42">
        <f>IFERROR(VLOOKUP(D524,PG!$D$7:$O$1006,12,FALSE)*G524,0)</f>
        <v>0</v>
      </c>
      <c r="N524" s="2" t="str">
        <f>IF(PG!D524="","",PG!D524)</f>
        <v/>
      </c>
      <c r="O524" s="2"/>
    </row>
    <row r="525" spans="2:15" ht="35.1" customHeight="1" thickTop="1" thickBot="1">
      <c r="B525" s="76" t="str">
        <f t="shared" si="8"/>
        <v/>
      </c>
      <c r="C525" s="35"/>
      <c r="D525" s="16"/>
      <c r="E525" s="16"/>
      <c r="F525" s="33"/>
      <c r="G525" s="33"/>
      <c r="H525" s="43" t="str">
        <f>IFERROR(VLOOKUP(D525,PG!$D$7:$N$1006,11,FALSE),"")</f>
        <v/>
      </c>
      <c r="I525" s="42">
        <f>IFERROR(VLOOKUP(D525,PG!$D$7:$O$1006,12,FALSE)*G525,0)</f>
        <v>0</v>
      </c>
      <c r="N525" s="2" t="str">
        <f>IF(PG!D525="","",PG!D525)</f>
        <v/>
      </c>
      <c r="O525" s="2"/>
    </row>
    <row r="526" spans="2:15" ht="35.1" customHeight="1" thickTop="1" thickBot="1">
      <c r="B526" s="76" t="str">
        <f t="shared" si="8"/>
        <v/>
      </c>
      <c r="C526" s="35"/>
      <c r="D526" s="16"/>
      <c r="E526" s="16"/>
      <c r="F526" s="33"/>
      <c r="G526" s="33"/>
      <c r="H526" s="43" t="str">
        <f>IFERROR(VLOOKUP(D526,PG!$D$7:$N$1006,11,FALSE),"")</f>
        <v/>
      </c>
      <c r="I526" s="42">
        <f>IFERROR(VLOOKUP(D526,PG!$D$7:$O$1006,12,FALSE)*G526,0)</f>
        <v>0</v>
      </c>
      <c r="N526" s="2" t="str">
        <f>IF(PG!D526="","",PG!D526)</f>
        <v/>
      </c>
      <c r="O526" s="2"/>
    </row>
    <row r="527" spans="2:15" ht="35.1" customHeight="1" thickTop="1" thickBot="1">
      <c r="B527" s="76" t="str">
        <f t="shared" si="8"/>
        <v/>
      </c>
      <c r="C527" s="35"/>
      <c r="D527" s="16"/>
      <c r="E527" s="16"/>
      <c r="F527" s="33"/>
      <c r="G527" s="33"/>
      <c r="H527" s="43" t="str">
        <f>IFERROR(VLOOKUP(D527,PG!$D$7:$N$1006,11,FALSE),"")</f>
        <v/>
      </c>
      <c r="I527" s="42">
        <f>IFERROR(VLOOKUP(D527,PG!$D$7:$O$1006,12,FALSE)*G527,0)</f>
        <v>0</v>
      </c>
      <c r="N527" s="2" t="str">
        <f>IF(PG!D527="","",PG!D527)</f>
        <v/>
      </c>
      <c r="O527" s="2"/>
    </row>
    <row r="528" spans="2:15" ht="35.1" customHeight="1" thickTop="1" thickBot="1">
      <c r="B528" s="76" t="str">
        <f t="shared" si="8"/>
        <v/>
      </c>
      <c r="C528" s="35"/>
      <c r="D528" s="16"/>
      <c r="E528" s="16"/>
      <c r="F528" s="33"/>
      <c r="G528" s="33"/>
      <c r="H528" s="43" t="str">
        <f>IFERROR(VLOOKUP(D528,PG!$D$7:$N$1006,11,FALSE),"")</f>
        <v/>
      </c>
      <c r="I528" s="42">
        <f>IFERROR(VLOOKUP(D528,PG!$D$7:$O$1006,12,FALSE)*G528,0)</f>
        <v>0</v>
      </c>
      <c r="N528" s="2" t="str">
        <f>IF(PG!D528="","",PG!D528)</f>
        <v/>
      </c>
      <c r="O528" s="2"/>
    </row>
    <row r="529" spans="2:15" ht="35.1" customHeight="1" thickTop="1" thickBot="1">
      <c r="B529" s="76" t="str">
        <f t="shared" si="8"/>
        <v/>
      </c>
      <c r="C529" s="35"/>
      <c r="D529" s="16"/>
      <c r="E529" s="16"/>
      <c r="F529" s="33"/>
      <c r="G529" s="33"/>
      <c r="H529" s="43" t="str">
        <f>IFERROR(VLOOKUP(D529,PG!$D$7:$N$1006,11,FALSE),"")</f>
        <v/>
      </c>
      <c r="I529" s="42">
        <f>IFERROR(VLOOKUP(D529,PG!$D$7:$O$1006,12,FALSE)*G529,0)</f>
        <v>0</v>
      </c>
      <c r="N529" s="2" t="str">
        <f>IF(PG!D529="","",PG!D529)</f>
        <v/>
      </c>
      <c r="O529" s="2"/>
    </row>
    <row r="530" spans="2:15" ht="35.1" customHeight="1" thickTop="1" thickBot="1">
      <c r="B530" s="76" t="str">
        <f t="shared" si="8"/>
        <v/>
      </c>
      <c r="C530" s="35"/>
      <c r="D530" s="16"/>
      <c r="E530" s="16"/>
      <c r="F530" s="33"/>
      <c r="G530" s="33"/>
      <c r="H530" s="43" t="str">
        <f>IFERROR(VLOOKUP(D530,PG!$D$7:$N$1006,11,FALSE),"")</f>
        <v/>
      </c>
      <c r="I530" s="42">
        <f>IFERROR(VLOOKUP(D530,PG!$D$7:$O$1006,12,FALSE)*G530,0)</f>
        <v>0</v>
      </c>
      <c r="N530" s="2" t="str">
        <f>IF(PG!D530="","",PG!D530)</f>
        <v/>
      </c>
      <c r="O530" s="2"/>
    </row>
    <row r="531" spans="2:15" ht="35.1" customHeight="1" thickTop="1" thickBot="1">
      <c r="B531" s="76" t="str">
        <f t="shared" si="8"/>
        <v/>
      </c>
      <c r="C531" s="35"/>
      <c r="D531" s="16"/>
      <c r="E531" s="16"/>
      <c r="F531" s="33"/>
      <c r="G531" s="33"/>
      <c r="H531" s="43" t="str">
        <f>IFERROR(VLOOKUP(D531,PG!$D$7:$N$1006,11,FALSE),"")</f>
        <v/>
      </c>
      <c r="I531" s="42">
        <f>IFERROR(VLOOKUP(D531,PG!$D$7:$O$1006,12,FALSE)*G531,0)</f>
        <v>0</v>
      </c>
      <c r="N531" s="2" t="str">
        <f>IF(PG!D531="","",PG!D531)</f>
        <v/>
      </c>
      <c r="O531" s="2"/>
    </row>
    <row r="532" spans="2:15" ht="35.1" customHeight="1" thickTop="1" thickBot="1">
      <c r="B532" s="76" t="str">
        <f t="shared" si="8"/>
        <v/>
      </c>
      <c r="C532" s="35"/>
      <c r="D532" s="16"/>
      <c r="E532" s="16"/>
      <c r="F532" s="33"/>
      <c r="G532" s="33"/>
      <c r="H532" s="43" t="str">
        <f>IFERROR(VLOOKUP(D532,PG!$D$7:$N$1006,11,FALSE),"")</f>
        <v/>
      </c>
      <c r="I532" s="42">
        <f>IFERROR(VLOOKUP(D532,PG!$D$7:$O$1006,12,FALSE)*G532,0)</f>
        <v>0</v>
      </c>
      <c r="N532" s="2" t="str">
        <f>IF(PG!D532="","",PG!D532)</f>
        <v/>
      </c>
      <c r="O532" s="2"/>
    </row>
    <row r="533" spans="2:15" ht="35.1" customHeight="1" thickTop="1" thickBot="1">
      <c r="B533" s="76" t="str">
        <f t="shared" si="8"/>
        <v/>
      </c>
      <c r="C533" s="35"/>
      <c r="D533" s="16"/>
      <c r="E533" s="16"/>
      <c r="F533" s="33"/>
      <c r="G533" s="33"/>
      <c r="H533" s="43" t="str">
        <f>IFERROR(VLOOKUP(D533,PG!$D$7:$N$1006,11,FALSE),"")</f>
        <v/>
      </c>
      <c r="I533" s="42">
        <f>IFERROR(VLOOKUP(D533,PG!$D$7:$O$1006,12,FALSE)*G533,0)</f>
        <v>0</v>
      </c>
      <c r="N533" s="2" t="str">
        <f>IF(PG!D533="","",PG!D533)</f>
        <v/>
      </c>
      <c r="O533" s="2"/>
    </row>
    <row r="534" spans="2:15" ht="35.1" customHeight="1" thickTop="1" thickBot="1">
      <c r="B534" s="76" t="str">
        <f t="shared" si="8"/>
        <v/>
      </c>
      <c r="C534" s="35"/>
      <c r="D534" s="16"/>
      <c r="E534" s="16"/>
      <c r="F534" s="33"/>
      <c r="G534" s="33"/>
      <c r="H534" s="43" t="str">
        <f>IFERROR(VLOOKUP(D534,PG!$D$7:$N$1006,11,FALSE),"")</f>
        <v/>
      </c>
      <c r="I534" s="42">
        <f>IFERROR(VLOOKUP(D534,PG!$D$7:$O$1006,12,FALSE)*G534,0)</f>
        <v>0</v>
      </c>
      <c r="N534" s="2" t="str">
        <f>IF(PG!D534="","",PG!D534)</f>
        <v/>
      </c>
      <c r="O534" s="2"/>
    </row>
    <row r="535" spans="2:15" ht="35.1" customHeight="1" thickTop="1" thickBot="1">
      <c r="B535" s="76" t="str">
        <f t="shared" si="8"/>
        <v/>
      </c>
      <c r="C535" s="35"/>
      <c r="D535" s="16"/>
      <c r="E535" s="16"/>
      <c r="F535" s="33"/>
      <c r="G535" s="33"/>
      <c r="H535" s="43" t="str">
        <f>IFERROR(VLOOKUP(D535,PG!$D$7:$N$1006,11,FALSE),"")</f>
        <v/>
      </c>
      <c r="I535" s="42">
        <f>IFERROR(VLOOKUP(D535,PG!$D$7:$O$1006,12,FALSE)*G535,0)</f>
        <v>0</v>
      </c>
      <c r="N535" s="2" t="str">
        <f>IF(PG!D535="","",PG!D535)</f>
        <v/>
      </c>
      <c r="O535" s="2"/>
    </row>
    <row r="536" spans="2:15" ht="35.1" customHeight="1" thickTop="1" thickBot="1">
      <c r="B536" s="76" t="str">
        <f t="shared" si="8"/>
        <v/>
      </c>
      <c r="C536" s="35"/>
      <c r="D536" s="16"/>
      <c r="E536" s="16"/>
      <c r="F536" s="33"/>
      <c r="G536" s="33"/>
      <c r="H536" s="43" t="str">
        <f>IFERROR(VLOOKUP(D536,PG!$D$7:$N$1006,11,FALSE),"")</f>
        <v/>
      </c>
      <c r="I536" s="42">
        <f>IFERROR(VLOOKUP(D536,PG!$D$7:$O$1006,12,FALSE)*G536,0)</f>
        <v>0</v>
      </c>
      <c r="N536" s="2" t="str">
        <f>IF(PG!D536="","",PG!D536)</f>
        <v/>
      </c>
      <c r="O536" s="2"/>
    </row>
    <row r="537" spans="2:15" ht="35.1" customHeight="1" thickTop="1" thickBot="1">
      <c r="B537" s="76" t="str">
        <f t="shared" si="8"/>
        <v/>
      </c>
      <c r="C537" s="35"/>
      <c r="D537" s="16"/>
      <c r="E537" s="16"/>
      <c r="F537" s="33"/>
      <c r="G537" s="33"/>
      <c r="H537" s="43" t="str">
        <f>IFERROR(VLOOKUP(D537,PG!$D$7:$N$1006,11,FALSE),"")</f>
        <v/>
      </c>
      <c r="I537" s="42">
        <f>IFERROR(VLOOKUP(D537,PG!$D$7:$O$1006,12,FALSE)*G537,0)</f>
        <v>0</v>
      </c>
      <c r="N537" s="2" t="str">
        <f>IF(PG!D537="","",PG!D537)</f>
        <v/>
      </c>
      <c r="O537" s="2"/>
    </row>
    <row r="538" spans="2:15" ht="35.1" customHeight="1" thickTop="1" thickBot="1">
      <c r="B538" s="76" t="str">
        <f t="shared" si="8"/>
        <v/>
      </c>
      <c r="C538" s="35"/>
      <c r="D538" s="16"/>
      <c r="E538" s="16"/>
      <c r="F538" s="33"/>
      <c r="G538" s="33"/>
      <c r="H538" s="43" t="str">
        <f>IFERROR(VLOOKUP(D538,PG!$D$7:$N$1006,11,FALSE),"")</f>
        <v/>
      </c>
      <c r="I538" s="42">
        <f>IFERROR(VLOOKUP(D538,PG!$D$7:$O$1006,12,FALSE)*G538,0)</f>
        <v>0</v>
      </c>
      <c r="N538" s="2" t="str">
        <f>IF(PG!D538="","",PG!D538)</f>
        <v/>
      </c>
      <c r="O538" s="2"/>
    </row>
    <row r="539" spans="2:15" ht="35.1" customHeight="1" thickTop="1" thickBot="1">
      <c r="B539" s="76" t="str">
        <f t="shared" si="8"/>
        <v/>
      </c>
      <c r="C539" s="35"/>
      <c r="D539" s="16"/>
      <c r="E539" s="16"/>
      <c r="F539" s="33"/>
      <c r="G539" s="33"/>
      <c r="H539" s="43" t="str">
        <f>IFERROR(VLOOKUP(D539,PG!$D$7:$N$1006,11,FALSE),"")</f>
        <v/>
      </c>
      <c r="I539" s="42">
        <f>IFERROR(VLOOKUP(D539,PG!$D$7:$O$1006,12,FALSE)*G539,0)</f>
        <v>0</v>
      </c>
      <c r="N539" s="2" t="str">
        <f>IF(PG!D539="","",PG!D539)</f>
        <v/>
      </c>
      <c r="O539" s="2"/>
    </row>
    <row r="540" spans="2:15" ht="35.1" customHeight="1" thickTop="1" thickBot="1">
      <c r="B540" s="76" t="str">
        <f t="shared" si="8"/>
        <v/>
      </c>
      <c r="C540" s="35"/>
      <c r="D540" s="16"/>
      <c r="E540" s="16"/>
      <c r="F540" s="33"/>
      <c r="G540" s="33"/>
      <c r="H540" s="43" t="str">
        <f>IFERROR(VLOOKUP(D540,PG!$D$7:$N$1006,11,FALSE),"")</f>
        <v/>
      </c>
      <c r="I540" s="42">
        <f>IFERROR(VLOOKUP(D540,PG!$D$7:$O$1006,12,FALSE)*G540,0)</f>
        <v>0</v>
      </c>
      <c r="N540" s="2" t="str">
        <f>IF(PG!D540="","",PG!D540)</f>
        <v/>
      </c>
      <c r="O540" s="2"/>
    </row>
    <row r="541" spans="2:15" ht="35.1" customHeight="1" thickTop="1" thickBot="1">
      <c r="B541" s="76" t="str">
        <f t="shared" si="8"/>
        <v/>
      </c>
      <c r="C541" s="35"/>
      <c r="D541" s="16"/>
      <c r="E541" s="16"/>
      <c r="F541" s="33"/>
      <c r="G541" s="33"/>
      <c r="H541" s="43" t="str">
        <f>IFERROR(VLOOKUP(D541,PG!$D$7:$N$1006,11,FALSE),"")</f>
        <v/>
      </c>
      <c r="I541" s="42">
        <f>IFERROR(VLOOKUP(D541,PG!$D$7:$O$1006,12,FALSE)*G541,0)</f>
        <v>0</v>
      </c>
      <c r="N541" s="2" t="str">
        <f>IF(PG!D541="","",PG!D541)</f>
        <v/>
      </c>
      <c r="O541" s="2"/>
    </row>
    <row r="542" spans="2:15" ht="35.1" customHeight="1" thickTop="1" thickBot="1">
      <c r="B542" s="76" t="str">
        <f t="shared" si="8"/>
        <v/>
      </c>
      <c r="C542" s="35"/>
      <c r="D542" s="16"/>
      <c r="E542" s="16"/>
      <c r="F542" s="33"/>
      <c r="G542" s="33"/>
      <c r="H542" s="43" t="str">
        <f>IFERROR(VLOOKUP(D542,PG!$D$7:$N$1006,11,FALSE),"")</f>
        <v/>
      </c>
      <c r="I542" s="42">
        <f>IFERROR(VLOOKUP(D542,PG!$D$7:$O$1006,12,FALSE)*G542,0)</f>
        <v>0</v>
      </c>
      <c r="N542" s="2" t="str">
        <f>IF(PG!D542="","",PG!D542)</f>
        <v/>
      </c>
      <c r="O542" s="2"/>
    </row>
    <row r="543" spans="2:15" ht="35.1" customHeight="1" thickTop="1" thickBot="1">
      <c r="B543" s="76" t="str">
        <f t="shared" si="8"/>
        <v/>
      </c>
      <c r="C543" s="35"/>
      <c r="D543" s="16"/>
      <c r="E543" s="16"/>
      <c r="F543" s="33"/>
      <c r="G543" s="33"/>
      <c r="H543" s="43" t="str">
        <f>IFERROR(VLOOKUP(D543,PG!$D$7:$N$1006,11,FALSE),"")</f>
        <v/>
      </c>
      <c r="I543" s="42">
        <f>IFERROR(VLOOKUP(D543,PG!$D$7:$O$1006,12,FALSE)*G543,0)</f>
        <v>0</v>
      </c>
      <c r="N543" s="2" t="str">
        <f>IF(PG!D543="","",PG!D543)</f>
        <v/>
      </c>
      <c r="O543" s="2"/>
    </row>
    <row r="544" spans="2:15" ht="35.1" customHeight="1" thickTop="1" thickBot="1">
      <c r="B544" s="76" t="str">
        <f t="shared" si="8"/>
        <v/>
      </c>
      <c r="C544" s="35"/>
      <c r="D544" s="16"/>
      <c r="E544" s="16"/>
      <c r="F544" s="33"/>
      <c r="G544" s="33"/>
      <c r="H544" s="43" t="str">
        <f>IFERROR(VLOOKUP(D544,PG!$D$7:$N$1006,11,FALSE),"")</f>
        <v/>
      </c>
      <c r="I544" s="42">
        <f>IFERROR(VLOOKUP(D544,PG!$D$7:$O$1006,12,FALSE)*G544,0)</f>
        <v>0</v>
      </c>
      <c r="N544" s="2" t="str">
        <f>IF(PG!D544="","",PG!D544)</f>
        <v/>
      </c>
      <c r="O544" s="2"/>
    </row>
    <row r="545" spans="2:15" ht="35.1" customHeight="1" thickTop="1" thickBot="1">
      <c r="B545" s="76" t="str">
        <f t="shared" si="8"/>
        <v/>
      </c>
      <c r="C545" s="35"/>
      <c r="D545" s="16"/>
      <c r="E545" s="16"/>
      <c r="F545" s="33"/>
      <c r="G545" s="33"/>
      <c r="H545" s="43" t="str">
        <f>IFERROR(VLOOKUP(D545,PG!$D$7:$N$1006,11,FALSE),"")</f>
        <v/>
      </c>
      <c r="I545" s="42">
        <f>IFERROR(VLOOKUP(D545,PG!$D$7:$O$1006,12,FALSE)*G545,0)</f>
        <v>0</v>
      </c>
      <c r="N545" s="2" t="str">
        <f>IF(PG!D545="","",PG!D545)</f>
        <v/>
      </c>
      <c r="O545" s="2"/>
    </row>
    <row r="546" spans="2:15" ht="35.1" customHeight="1" thickTop="1" thickBot="1">
      <c r="B546" s="76" t="str">
        <f t="shared" si="8"/>
        <v/>
      </c>
      <c r="C546" s="35"/>
      <c r="D546" s="16"/>
      <c r="E546" s="16"/>
      <c r="F546" s="33"/>
      <c r="G546" s="33"/>
      <c r="H546" s="43" t="str">
        <f>IFERROR(VLOOKUP(D546,PG!$D$7:$N$1006,11,FALSE),"")</f>
        <v/>
      </c>
      <c r="I546" s="42">
        <f>IFERROR(VLOOKUP(D546,PG!$D$7:$O$1006,12,FALSE)*G546,0)</f>
        <v>0</v>
      </c>
      <c r="N546" s="2" t="str">
        <f>IF(PG!D546="","",PG!D546)</f>
        <v/>
      </c>
      <c r="O546" s="2"/>
    </row>
    <row r="547" spans="2:15" ht="35.1" customHeight="1" thickTop="1" thickBot="1">
      <c r="B547" s="76" t="str">
        <f t="shared" si="8"/>
        <v/>
      </c>
      <c r="C547" s="35"/>
      <c r="D547" s="16"/>
      <c r="E547" s="16"/>
      <c r="F547" s="33"/>
      <c r="G547" s="33"/>
      <c r="H547" s="43" t="str">
        <f>IFERROR(VLOOKUP(D547,PG!$D$7:$N$1006,11,FALSE),"")</f>
        <v/>
      </c>
      <c r="I547" s="42">
        <f>IFERROR(VLOOKUP(D547,PG!$D$7:$O$1006,12,FALSE)*G547,0)</f>
        <v>0</v>
      </c>
      <c r="N547" s="2" t="str">
        <f>IF(PG!D547="","",PG!D547)</f>
        <v/>
      </c>
      <c r="O547" s="2"/>
    </row>
    <row r="548" spans="2:15" ht="35.1" customHeight="1" thickTop="1" thickBot="1">
      <c r="B548" s="76" t="str">
        <f t="shared" si="8"/>
        <v/>
      </c>
      <c r="C548" s="35"/>
      <c r="D548" s="16"/>
      <c r="E548" s="16"/>
      <c r="F548" s="33"/>
      <c r="G548" s="33"/>
      <c r="H548" s="43" t="str">
        <f>IFERROR(VLOOKUP(D548,PG!$D$7:$N$1006,11,FALSE),"")</f>
        <v/>
      </c>
      <c r="I548" s="42">
        <f>IFERROR(VLOOKUP(D548,PG!$D$7:$O$1006,12,FALSE)*G548,0)</f>
        <v>0</v>
      </c>
      <c r="N548" s="2" t="str">
        <f>IF(PG!D548="","",PG!D548)</f>
        <v/>
      </c>
      <c r="O548" s="2"/>
    </row>
    <row r="549" spans="2:15" ht="35.1" customHeight="1" thickTop="1" thickBot="1">
      <c r="B549" s="76" t="str">
        <f t="shared" si="8"/>
        <v/>
      </c>
      <c r="C549" s="35"/>
      <c r="D549" s="16"/>
      <c r="E549" s="16"/>
      <c r="F549" s="33"/>
      <c r="G549" s="33"/>
      <c r="H549" s="43" t="str">
        <f>IFERROR(VLOOKUP(D549,PG!$D$7:$N$1006,11,FALSE),"")</f>
        <v/>
      </c>
      <c r="I549" s="42">
        <f>IFERROR(VLOOKUP(D549,PG!$D$7:$O$1006,12,FALSE)*G549,0)</f>
        <v>0</v>
      </c>
      <c r="N549" s="2" t="str">
        <f>IF(PG!D549="","",PG!D549)</f>
        <v/>
      </c>
      <c r="O549" s="2"/>
    </row>
    <row r="550" spans="2:15" ht="35.1" customHeight="1" thickTop="1" thickBot="1">
      <c r="B550" s="76" t="str">
        <f t="shared" si="8"/>
        <v/>
      </c>
      <c r="C550" s="35"/>
      <c r="D550" s="16"/>
      <c r="E550" s="16"/>
      <c r="F550" s="33"/>
      <c r="G550" s="33"/>
      <c r="H550" s="43" t="str">
        <f>IFERROR(VLOOKUP(D550,PG!$D$7:$N$1006,11,FALSE),"")</f>
        <v/>
      </c>
      <c r="I550" s="42">
        <f>IFERROR(VLOOKUP(D550,PG!$D$7:$O$1006,12,FALSE)*G550,0)</f>
        <v>0</v>
      </c>
      <c r="N550" s="2" t="str">
        <f>IF(PG!D550="","",PG!D550)</f>
        <v/>
      </c>
      <c r="O550" s="2"/>
    </row>
    <row r="551" spans="2:15" ht="35.1" customHeight="1" thickTop="1" thickBot="1">
      <c r="B551" s="76" t="str">
        <f t="shared" si="8"/>
        <v/>
      </c>
      <c r="C551" s="35"/>
      <c r="D551" s="16"/>
      <c r="E551" s="16"/>
      <c r="F551" s="33"/>
      <c r="G551" s="33"/>
      <c r="H551" s="43" t="str">
        <f>IFERROR(VLOOKUP(D551,PG!$D$7:$N$1006,11,FALSE),"")</f>
        <v/>
      </c>
      <c r="I551" s="42">
        <f>IFERROR(VLOOKUP(D551,PG!$D$7:$O$1006,12,FALSE)*G551,0)</f>
        <v>0</v>
      </c>
      <c r="N551" s="2" t="str">
        <f>IF(PG!D551="","",PG!D551)</f>
        <v/>
      </c>
      <c r="O551" s="2"/>
    </row>
    <row r="552" spans="2:15" ht="35.1" customHeight="1" thickTop="1" thickBot="1">
      <c r="B552" s="76" t="str">
        <f t="shared" si="8"/>
        <v/>
      </c>
      <c r="C552" s="35"/>
      <c r="D552" s="16"/>
      <c r="E552" s="16"/>
      <c r="F552" s="33"/>
      <c r="G552" s="33"/>
      <c r="H552" s="43" t="str">
        <f>IFERROR(VLOOKUP(D552,PG!$D$7:$N$1006,11,FALSE),"")</f>
        <v/>
      </c>
      <c r="I552" s="42">
        <f>IFERROR(VLOOKUP(D552,PG!$D$7:$O$1006,12,FALSE)*G552,0)</f>
        <v>0</v>
      </c>
      <c r="N552" s="2" t="str">
        <f>IF(PG!D552="","",PG!D552)</f>
        <v/>
      </c>
      <c r="O552" s="2"/>
    </row>
    <row r="553" spans="2:15" ht="35.1" customHeight="1" thickTop="1" thickBot="1">
      <c r="B553" s="76" t="str">
        <f t="shared" si="8"/>
        <v/>
      </c>
      <c r="C553" s="35"/>
      <c r="D553" s="16"/>
      <c r="E553" s="16"/>
      <c r="F553" s="33"/>
      <c r="G553" s="33"/>
      <c r="H553" s="43" t="str">
        <f>IFERROR(VLOOKUP(D553,PG!$D$7:$N$1006,11,FALSE),"")</f>
        <v/>
      </c>
      <c r="I553" s="42">
        <f>IFERROR(VLOOKUP(D553,PG!$D$7:$O$1006,12,FALSE)*G553,0)</f>
        <v>0</v>
      </c>
      <c r="N553" s="2" t="str">
        <f>IF(PG!D553="","",PG!D553)</f>
        <v/>
      </c>
      <c r="O553" s="2"/>
    </row>
    <row r="554" spans="2:15" ht="35.1" customHeight="1" thickTop="1" thickBot="1">
      <c r="B554" s="76" t="str">
        <f t="shared" si="8"/>
        <v/>
      </c>
      <c r="C554" s="35"/>
      <c r="D554" s="16"/>
      <c r="E554" s="16"/>
      <c r="F554" s="33"/>
      <c r="G554" s="33"/>
      <c r="H554" s="43" t="str">
        <f>IFERROR(VLOOKUP(D554,PG!$D$7:$N$1006,11,FALSE),"")</f>
        <v/>
      </c>
      <c r="I554" s="42">
        <f>IFERROR(VLOOKUP(D554,PG!$D$7:$O$1006,12,FALSE)*G554,0)</f>
        <v>0</v>
      </c>
      <c r="N554" s="2" t="str">
        <f>IF(PG!D554="","",PG!D554)</f>
        <v/>
      </c>
      <c r="O554" s="2"/>
    </row>
    <row r="555" spans="2:15" ht="35.1" customHeight="1" thickTop="1" thickBot="1">
      <c r="B555" s="76" t="str">
        <f t="shared" si="8"/>
        <v/>
      </c>
      <c r="C555" s="35"/>
      <c r="D555" s="16"/>
      <c r="E555" s="16"/>
      <c r="F555" s="33"/>
      <c r="G555" s="33"/>
      <c r="H555" s="43" t="str">
        <f>IFERROR(VLOOKUP(D555,PG!$D$7:$N$1006,11,FALSE),"")</f>
        <v/>
      </c>
      <c r="I555" s="42">
        <f>IFERROR(VLOOKUP(D555,PG!$D$7:$O$1006,12,FALSE)*G555,0)</f>
        <v>0</v>
      </c>
      <c r="N555" s="2" t="str">
        <f>IF(PG!D555="","",PG!D555)</f>
        <v/>
      </c>
      <c r="O555" s="2"/>
    </row>
    <row r="556" spans="2:15" ht="35.1" customHeight="1" thickTop="1" thickBot="1">
      <c r="B556" s="76" t="str">
        <f t="shared" si="8"/>
        <v/>
      </c>
      <c r="C556" s="35"/>
      <c r="D556" s="16"/>
      <c r="E556" s="16"/>
      <c r="F556" s="33"/>
      <c r="G556" s="33"/>
      <c r="H556" s="43" t="str">
        <f>IFERROR(VLOOKUP(D556,PG!$D$7:$N$1006,11,FALSE),"")</f>
        <v/>
      </c>
      <c r="I556" s="42">
        <f>IFERROR(VLOOKUP(D556,PG!$D$7:$O$1006,12,FALSE)*G556,0)</f>
        <v>0</v>
      </c>
      <c r="N556" s="2" t="str">
        <f>IF(PG!D556="","",PG!D556)</f>
        <v/>
      </c>
      <c r="O556" s="2"/>
    </row>
    <row r="557" spans="2:15" ht="35.1" customHeight="1" thickTop="1" thickBot="1">
      <c r="B557" s="76" t="str">
        <f t="shared" si="8"/>
        <v/>
      </c>
      <c r="C557" s="35"/>
      <c r="D557" s="16"/>
      <c r="E557" s="16"/>
      <c r="F557" s="33"/>
      <c r="G557" s="33"/>
      <c r="H557" s="43" t="str">
        <f>IFERROR(VLOOKUP(D557,PG!$D$7:$N$1006,11,FALSE),"")</f>
        <v/>
      </c>
      <c r="I557" s="42">
        <f>IFERROR(VLOOKUP(D557,PG!$D$7:$O$1006,12,FALSE)*G557,0)</f>
        <v>0</v>
      </c>
      <c r="N557" s="2" t="str">
        <f>IF(PG!D557="","",PG!D557)</f>
        <v/>
      </c>
      <c r="O557" s="2"/>
    </row>
    <row r="558" spans="2:15" ht="35.1" customHeight="1" thickTop="1" thickBot="1">
      <c r="B558" s="76" t="str">
        <f t="shared" si="8"/>
        <v/>
      </c>
      <c r="C558" s="35"/>
      <c r="D558" s="16"/>
      <c r="E558" s="16"/>
      <c r="F558" s="33"/>
      <c r="G558" s="33"/>
      <c r="H558" s="43" t="str">
        <f>IFERROR(VLOOKUP(D558,PG!$D$7:$N$1006,11,FALSE),"")</f>
        <v/>
      </c>
      <c r="I558" s="42">
        <f>IFERROR(VLOOKUP(D558,PG!$D$7:$O$1006,12,FALSE)*G558,0)</f>
        <v>0</v>
      </c>
      <c r="N558" s="2" t="str">
        <f>IF(PG!D558="","",PG!D558)</f>
        <v/>
      </c>
      <c r="O558" s="2"/>
    </row>
    <row r="559" spans="2:15" ht="35.1" customHeight="1" thickTop="1" thickBot="1">
      <c r="B559" s="76" t="str">
        <f t="shared" si="8"/>
        <v/>
      </c>
      <c r="C559" s="35"/>
      <c r="D559" s="16"/>
      <c r="E559" s="16"/>
      <c r="F559" s="33"/>
      <c r="G559" s="33"/>
      <c r="H559" s="43" t="str">
        <f>IFERROR(VLOOKUP(D559,PG!$D$7:$N$1006,11,FALSE),"")</f>
        <v/>
      </c>
      <c r="I559" s="42">
        <f>IFERROR(VLOOKUP(D559,PG!$D$7:$O$1006,12,FALSE)*G559,0)</f>
        <v>0</v>
      </c>
      <c r="N559" s="2" t="str">
        <f>IF(PG!D559="","",PG!D559)</f>
        <v/>
      </c>
      <c r="O559" s="2"/>
    </row>
    <row r="560" spans="2:15" ht="35.1" customHeight="1" thickTop="1" thickBot="1">
      <c r="B560" s="76" t="str">
        <f t="shared" si="8"/>
        <v/>
      </c>
      <c r="C560" s="35"/>
      <c r="D560" s="16"/>
      <c r="E560" s="16"/>
      <c r="F560" s="33"/>
      <c r="G560" s="33"/>
      <c r="H560" s="43" t="str">
        <f>IFERROR(VLOOKUP(D560,PG!$D$7:$N$1006,11,FALSE),"")</f>
        <v/>
      </c>
      <c r="I560" s="42">
        <f>IFERROR(VLOOKUP(D560,PG!$D$7:$O$1006,12,FALSE)*G560,0)</f>
        <v>0</v>
      </c>
      <c r="N560" s="2" t="str">
        <f>IF(PG!D560="","",PG!D560)</f>
        <v/>
      </c>
      <c r="O560" s="2"/>
    </row>
    <row r="561" spans="2:15" ht="35.1" customHeight="1" thickTop="1" thickBot="1">
      <c r="B561" s="76" t="str">
        <f t="shared" si="8"/>
        <v/>
      </c>
      <c r="C561" s="35"/>
      <c r="D561" s="16"/>
      <c r="E561" s="16"/>
      <c r="F561" s="33"/>
      <c r="G561" s="33"/>
      <c r="H561" s="43" t="str">
        <f>IFERROR(VLOOKUP(D561,PG!$D$7:$N$1006,11,FALSE),"")</f>
        <v/>
      </c>
      <c r="I561" s="42">
        <f>IFERROR(VLOOKUP(D561,PG!$D$7:$O$1006,12,FALSE)*G561,0)</f>
        <v>0</v>
      </c>
      <c r="N561" s="2" t="str">
        <f>IF(PG!D561="","",PG!D561)</f>
        <v/>
      </c>
      <c r="O561" s="2"/>
    </row>
    <row r="562" spans="2:15" ht="35.1" customHeight="1" thickTop="1" thickBot="1">
      <c r="B562" s="76" t="str">
        <f t="shared" si="8"/>
        <v/>
      </c>
      <c r="C562" s="35"/>
      <c r="D562" s="16"/>
      <c r="E562" s="16"/>
      <c r="F562" s="33"/>
      <c r="G562" s="33"/>
      <c r="H562" s="43" t="str">
        <f>IFERROR(VLOOKUP(D562,PG!$D$7:$N$1006,11,FALSE),"")</f>
        <v/>
      </c>
      <c r="I562" s="42">
        <f>IFERROR(VLOOKUP(D562,PG!$D$7:$O$1006,12,FALSE)*G562,0)</f>
        <v>0</v>
      </c>
      <c r="N562" s="2" t="str">
        <f>IF(PG!D562="","",PG!D562)</f>
        <v/>
      </c>
      <c r="O562" s="2"/>
    </row>
    <row r="563" spans="2:15" ht="35.1" customHeight="1" thickTop="1" thickBot="1">
      <c r="B563" s="76" t="str">
        <f t="shared" si="8"/>
        <v/>
      </c>
      <c r="C563" s="35"/>
      <c r="D563" s="16"/>
      <c r="E563" s="16"/>
      <c r="F563" s="33"/>
      <c r="G563" s="33"/>
      <c r="H563" s="43" t="str">
        <f>IFERROR(VLOOKUP(D563,PG!$D$7:$N$1006,11,FALSE),"")</f>
        <v/>
      </c>
      <c r="I563" s="42">
        <f>IFERROR(VLOOKUP(D563,PG!$D$7:$O$1006,12,FALSE)*G563,0)</f>
        <v>0</v>
      </c>
      <c r="N563" s="2" t="str">
        <f>IF(PG!D563="","",PG!D563)</f>
        <v/>
      </c>
      <c r="O563" s="2"/>
    </row>
    <row r="564" spans="2:15" ht="35.1" customHeight="1" thickTop="1" thickBot="1">
      <c r="B564" s="76" t="str">
        <f t="shared" si="8"/>
        <v/>
      </c>
      <c r="C564" s="35"/>
      <c r="D564" s="16"/>
      <c r="E564" s="16"/>
      <c r="F564" s="33"/>
      <c r="G564" s="33"/>
      <c r="H564" s="43" t="str">
        <f>IFERROR(VLOOKUP(D564,PG!$D$7:$N$1006,11,FALSE),"")</f>
        <v/>
      </c>
      <c r="I564" s="42">
        <f>IFERROR(VLOOKUP(D564,PG!$D$7:$O$1006,12,FALSE)*G564,0)</f>
        <v>0</v>
      </c>
      <c r="N564" s="2" t="str">
        <f>IF(PG!D564="","",PG!D564)</f>
        <v/>
      </c>
      <c r="O564" s="2"/>
    </row>
    <row r="565" spans="2:15" ht="35.1" customHeight="1" thickTop="1" thickBot="1">
      <c r="B565" s="76" t="str">
        <f t="shared" si="8"/>
        <v/>
      </c>
      <c r="C565" s="35"/>
      <c r="D565" s="16"/>
      <c r="E565" s="16"/>
      <c r="F565" s="33"/>
      <c r="G565" s="33"/>
      <c r="H565" s="43" t="str">
        <f>IFERROR(VLOOKUP(D565,PG!$D$7:$N$1006,11,FALSE),"")</f>
        <v/>
      </c>
      <c r="I565" s="42">
        <f>IFERROR(VLOOKUP(D565,PG!$D$7:$O$1006,12,FALSE)*G565,0)</f>
        <v>0</v>
      </c>
      <c r="N565" s="2" t="str">
        <f>IF(PG!D565="","",PG!D565)</f>
        <v/>
      </c>
      <c r="O565" s="2"/>
    </row>
    <row r="566" spans="2:15" ht="35.1" customHeight="1" thickTop="1" thickBot="1">
      <c r="B566" s="76" t="str">
        <f t="shared" si="8"/>
        <v/>
      </c>
      <c r="C566" s="35"/>
      <c r="D566" s="16"/>
      <c r="E566" s="16"/>
      <c r="F566" s="33"/>
      <c r="G566" s="33"/>
      <c r="H566" s="43" t="str">
        <f>IFERROR(VLOOKUP(D566,PG!$D$7:$N$1006,11,FALSE),"")</f>
        <v/>
      </c>
      <c r="I566" s="42">
        <f>IFERROR(VLOOKUP(D566,PG!$D$7:$O$1006,12,FALSE)*G566,0)</f>
        <v>0</v>
      </c>
      <c r="N566" s="2" t="str">
        <f>IF(PG!D566="","",PG!D566)</f>
        <v/>
      </c>
      <c r="O566" s="2"/>
    </row>
    <row r="567" spans="2:15" ht="35.1" customHeight="1" thickTop="1" thickBot="1">
      <c r="B567" s="76" t="str">
        <f t="shared" si="8"/>
        <v/>
      </c>
      <c r="C567" s="35"/>
      <c r="D567" s="16"/>
      <c r="E567" s="16"/>
      <c r="F567" s="33"/>
      <c r="G567" s="33"/>
      <c r="H567" s="43" t="str">
        <f>IFERROR(VLOOKUP(D567,PG!$D$7:$N$1006,11,FALSE),"")</f>
        <v/>
      </c>
      <c r="I567" s="42">
        <f>IFERROR(VLOOKUP(D567,PG!$D$7:$O$1006,12,FALSE)*G567,0)</f>
        <v>0</v>
      </c>
      <c r="N567" s="2" t="str">
        <f>IF(PG!D567="","",PG!D567)</f>
        <v/>
      </c>
      <c r="O567" s="2"/>
    </row>
    <row r="568" spans="2:15" ht="35.1" customHeight="1" thickTop="1" thickBot="1">
      <c r="B568" s="76" t="str">
        <f t="shared" si="8"/>
        <v/>
      </c>
      <c r="C568" s="35"/>
      <c r="D568" s="16"/>
      <c r="E568" s="16"/>
      <c r="F568" s="33"/>
      <c r="G568" s="33"/>
      <c r="H568" s="43" t="str">
        <f>IFERROR(VLOOKUP(D568,PG!$D$7:$N$1006,11,FALSE),"")</f>
        <v/>
      </c>
      <c r="I568" s="42">
        <f>IFERROR(VLOOKUP(D568,PG!$D$7:$O$1006,12,FALSE)*G568,0)</f>
        <v>0</v>
      </c>
      <c r="N568" s="2" t="str">
        <f>IF(PG!D568="","",PG!D568)</f>
        <v/>
      </c>
      <c r="O568" s="2"/>
    </row>
    <row r="569" spans="2:15" ht="35.1" customHeight="1" thickTop="1" thickBot="1">
      <c r="B569" s="76" t="str">
        <f t="shared" si="8"/>
        <v/>
      </c>
      <c r="C569" s="35"/>
      <c r="D569" s="16"/>
      <c r="E569" s="16"/>
      <c r="F569" s="33"/>
      <c r="G569" s="33"/>
      <c r="H569" s="43" t="str">
        <f>IFERROR(VLOOKUP(D569,PG!$D$7:$N$1006,11,FALSE),"")</f>
        <v/>
      </c>
      <c r="I569" s="42">
        <f>IFERROR(VLOOKUP(D569,PG!$D$7:$O$1006,12,FALSE)*G569,0)</f>
        <v>0</v>
      </c>
      <c r="N569" s="2" t="str">
        <f>IF(PG!D569="","",PG!D569)</f>
        <v/>
      </c>
      <c r="O569" s="2"/>
    </row>
    <row r="570" spans="2:15" ht="35.1" customHeight="1" thickTop="1" thickBot="1">
      <c r="B570" s="76" t="str">
        <f t="shared" si="8"/>
        <v/>
      </c>
      <c r="C570" s="35"/>
      <c r="D570" s="16"/>
      <c r="E570" s="16"/>
      <c r="F570" s="33"/>
      <c r="G570" s="33"/>
      <c r="H570" s="43" t="str">
        <f>IFERROR(VLOOKUP(D570,PG!$D$7:$N$1006,11,FALSE),"")</f>
        <v/>
      </c>
      <c r="I570" s="42">
        <f>IFERROR(VLOOKUP(D570,PG!$D$7:$O$1006,12,FALSE)*G570,0)</f>
        <v>0</v>
      </c>
      <c r="N570" s="2" t="str">
        <f>IF(PG!D570="","",PG!D570)</f>
        <v/>
      </c>
      <c r="O570" s="2"/>
    </row>
    <row r="571" spans="2:15" ht="35.1" customHeight="1" thickTop="1" thickBot="1">
      <c r="B571" s="76" t="str">
        <f t="shared" si="8"/>
        <v/>
      </c>
      <c r="C571" s="35"/>
      <c r="D571" s="16"/>
      <c r="E571" s="16"/>
      <c r="F571" s="33"/>
      <c r="G571" s="33"/>
      <c r="H571" s="43" t="str">
        <f>IFERROR(VLOOKUP(D571,PG!$D$7:$N$1006,11,FALSE),"")</f>
        <v/>
      </c>
      <c r="I571" s="42">
        <f>IFERROR(VLOOKUP(D571,PG!$D$7:$O$1006,12,FALSE)*G571,0)</f>
        <v>0</v>
      </c>
      <c r="N571" s="2" t="str">
        <f>IF(PG!D571="","",PG!D571)</f>
        <v/>
      </c>
      <c r="O571" s="2"/>
    </row>
    <row r="572" spans="2:15" ht="35.1" customHeight="1" thickTop="1" thickBot="1">
      <c r="B572" s="76" t="str">
        <f t="shared" si="8"/>
        <v/>
      </c>
      <c r="C572" s="35"/>
      <c r="D572" s="16"/>
      <c r="E572" s="16"/>
      <c r="F572" s="33"/>
      <c r="G572" s="33"/>
      <c r="H572" s="43" t="str">
        <f>IFERROR(VLOOKUP(D572,PG!$D$7:$N$1006,11,FALSE),"")</f>
        <v/>
      </c>
      <c r="I572" s="42">
        <f>IFERROR(VLOOKUP(D572,PG!$D$7:$O$1006,12,FALSE)*G572,0)</f>
        <v>0</v>
      </c>
      <c r="N572" s="2" t="str">
        <f>IF(PG!D572="","",PG!D572)</f>
        <v/>
      </c>
      <c r="O572" s="2"/>
    </row>
    <row r="573" spans="2:15" ht="35.1" customHeight="1" thickTop="1" thickBot="1">
      <c r="B573" s="76" t="str">
        <f t="shared" si="8"/>
        <v/>
      </c>
      <c r="C573" s="35"/>
      <c r="D573" s="16"/>
      <c r="E573" s="16"/>
      <c r="F573" s="33"/>
      <c r="G573" s="33"/>
      <c r="H573" s="43" t="str">
        <f>IFERROR(VLOOKUP(D573,PG!$D$7:$N$1006,11,FALSE),"")</f>
        <v/>
      </c>
      <c r="I573" s="42">
        <f>IFERROR(VLOOKUP(D573,PG!$D$7:$O$1006,12,FALSE)*G573,0)</f>
        <v>0</v>
      </c>
      <c r="N573" s="2" t="str">
        <f>IF(PG!D573="","",PG!D573)</f>
        <v/>
      </c>
      <c r="O573" s="2"/>
    </row>
    <row r="574" spans="2:15" ht="35.1" customHeight="1" thickTop="1" thickBot="1">
      <c r="B574" s="76" t="str">
        <f t="shared" si="8"/>
        <v/>
      </c>
      <c r="C574" s="35"/>
      <c r="D574" s="16"/>
      <c r="E574" s="16"/>
      <c r="F574" s="33"/>
      <c r="G574" s="33"/>
      <c r="H574" s="43" t="str">
        <f>IFERROR(VLOOKUP(D574,PG!$D$7:$N$1006,11,FALSE),"")</f>
        <v/>
      </c>
      <c r="I574" s="42">
        <f>IFERROR(VLOOKUP(D574,PG!$D$7:$O$1006,12,FALSE)*G574,0)</f>
        <v>0</v>
      </c>
      <c r="N574" s="2" t="str">
        <f>IF(PG!D574="","",PG!D574)</f>
        <v/>
      </c>
      <c r="O574" s="2"/>
    </row>
    <row r="575" spans="2:15" ht="35.1" customHeight="1" thickTop="1" thickBot="1">
      <c r="B575" s="76" t="str">
        <f t="shared" si="8"/>
        <v/>
      </c>
      <c r="C575" s="35"/>
      <c r="D575" s="16"/>
      <c r="E575" s="16"/>
      <c r="F575" s="33"/>
      <c r="G575" s="33"/>
      <c r="H575" s="43" t="str">
        <f>IFERROR(VLOOKUP(D575,PG!$D$7:$N$1006,11,FALSE),"")</f>
        <v/>
      </c>
      <c r="I575" s="42">
        <f>IFERROR(VLOOKUP(D575,PG!$D$7:$O$1006,12,FALSE)*G575,0)</f>
        <v>0</v>
      </c>
      <c r="N575" s="2" t="str">
        <f>IF(PG!D575="","",PG!D575)</f>
        <v/>
      </c>
      <c r="O575" s="2"/>
    </row>
    <row r="576" spans="2:15" ht="35.1" customHeight="1" thickTop="1" thickBot="1">
      <c r="B576" s="76" t="str">
        <f t="shared" si="8"/>
        <v/>
      </c>
      <c r="C576" s="35"/>
      <c r="D576" s="16"/>
      <c r="E576" s="16"/>
      <c r="F576" s="33"/>
      <c r="G576" s="33"/>
      <c r="H576" s="43" t="str">
        <f>IFERROR(VLOOKUP(D576,PG!$D$7:$N$1006,11,FALSE),"")</f>
        <v/>
      </c>
      <c r="I576" s="42">
        <f>IFERROR(VLOOKUP(D576,PG!$D$7:$O$1006,12,FALSE)*G576,0)</f>
        <v>0</v>
      </c>
      <c r="N576" s="2" t="str">
        <f>IF(PG!D576="","",PG!D576)</f>
        <v/>
      </c>
      <c r="O576" s="2"/>
    </row>
    <row r="577" spans="2:15" ht="35.1" customHeight="1" thickTop="1" thickBot="1">
      <c r="B577" s="76" t="str">
        <f t="shared" si="8"/>
        <v/>
      </c>
      <c r="C577" s="35"/>
      <c r="D577" s="16"/>
      <c r="E577" s="16"/>
      <c r="F577" s="33"/>
      <c r="G577" s="33"/>
      <c r="H577" s="43" t="str">
        <f>IFERROR(VLOOKUP(D577,PG!$D$7:$N$1006,11,FALSE),"")</f>
        <v/>
      </c>
      <c r="I577" s="42">
        <f>IFERROR(VLOOKUP(D577,PG!$D$7:$O$1006,12,FALSE)*G577,0)</f>
        <v>0</v>
      </c>
      <c r="N577" s="2" t="str">
        <f>IF(PG!D577="","",PG!D577)</f>
        <v/>
      </c>
      <c r="O577" s="2"/>
    </row>
    <row r="578" spans="2:15" ht="35.1" customHeight="1" thickTop="1" thickBot="1">
      <c r="B578" s="76" t="str">
        <f t="shared" si="8"/>
        <v/>
      </c>
      <c r="C578" s="35"/>
      <c r="D578" s="16"/>
      <c r="E578" s="16"/>
      <c r="F578" s="33"/>
      <c r="G578" s="33"/>
      <c r="H578" s="43" t="str">
        <f>IFERROR(VLOOKUP(D578,PG!$D$7:$N$1006,11,FALSE),"")</f>
        <v/>
      </c>
      <c r="I578" s="42">
        <f>IFERROR(VLOOKUP(D578,PG!$D$7:$O$1006,12,FALSE)*G578,0)</f>
        <v>0</v>
      </c>
      <c r="N578" s="2" t="str">
        <f>IF(PG!D578="","",PG!D578)</f>
        <v/>
      </c>
      <c r="O578" s="2"/>
    </row>
    <row r="579" spans="2:15" ht="35.1" customHeight="1" thickTop="1" thickBot="1">
      <c r="B579" s="76" t="str">
        <f t="shared" si="8"/>
        <v/>
      </c>
      <c r="C579" s="35"/>
      <c r="D579" s="16"/>
      <c r="E579" s="16"/>
      <c r="F579" s="33"/>
      <c r="G579" s="33"/>
      <c r="H579" s="43" t="str">
        <f>IFERROR(VLOOKUP(D579,PG!$D$7:$N$1006,11,FALSE),"")</f>
        <v/>
      </c>
      <c r="I579" s="42">
        <f>IFERROR(VLOOKUP(D579,PG!$D$7:$O$1006,12,FALSE)*G579,0)</f>
        <v>0</v>
      </c>
      <c r="N579" s="2" t="str">
        <f>IF(PG!D579="","",PG!D579)</f>
        <v/>
      </c>
      <c r="O579" s="2"/>
    </row>
    <row r="580" spans="2:15" ht="35.1" customHeight="1" thickTop="1" thickBot="1">
      <c r="B580" s="76" t="str">
        <f t="shared" si="8"/>
        <v/>
      </c>
      <c r="C580" s="35"/>
      <c r="D580" s="16"/>
      <c r="E580" s="16"/>
      <c r="F580" s="33"/>
      <c r="G580" s="33"/>
      <c r="H580" s="43" t="str">
        <f>IFERROR(VLOOKUP(D580,PG!$D$7:$N$1006,11,FALSE),"")</f>
        <v/>
      </c>
      <c r="I580" s="42">
        <f>IFERROR(VLOOKUP(D580,PG!$D$7:$O$1006,12,FALSE)*G580,0)</f>
        <v>0</v>
      </c>
      <c r="N580" s="2" t="str">
        <f>IF(PG!D580="","",PG!D580)</f>
        <v/>
      </c>
      <c r="O580" s="2"/>
    </row>
    <row r="581" spans="2:15" ht="35.1" customHeight="1" thickTop="1" thickBot="1">
      <c r="B581" s="76" t="str">
        <f t="shared" si="8"/>
        <v/>
      </c>
      <c r="C581" s="35"/>
      <c r="D581" s="16"/>
      <c r="E581" s="16"/>
      <c r="F581" s="33"/>
      <c r="G581" s="33"/>
      <c r="H581" s="43" t="str">
        <f>IFERROR(VLOOKUP(D581,PG!$D$7:$N$1006,11,FALSE),"")</f>
        <v/>
      </c>
      <c r="I581" s="42">
        <f>IFERROR(VLOOKUP(D581,PG!$D$7:$O$1006,12,FALSE)*G581,0)</f>
        <v>0</v>
      </c>
      <c r="N581" s="2" t="str">
        <f>IF(PG!D581="","",PG!D581)</f>
        <v/>
      </c>
      <c r="O581" s="2"/>
    </row>
    <row r="582" spans="2:15" ht="35.1" customHeight="1" thickTop="1" thickBot="1">
      <c r="B582" s="76" t="str">
        <f t="shared" si="8"/>
        <v/>
      </c>
      <c r="C582" s="35"/>
      <c r="D582" s="16"/>
      <c r="E582" s="16"/>
      <c r="F582" s="33"/>
      <c r="G582" s="33"/>
      <c r="H582" s="43" t="str">
        <f>IFERROR(VLOOKUP(D582,PG!$D$7:$N$1006,11,FALSE),"")</f>
        <v/>
      </c>
      <c r="I582" s="42">
        <f>IFERROR(VLOOKUP(D582,PG!$D$7:$O$1006,12,FALSE)*G582,0)</f>
        <v>0</v>
      </c>
      <c r="N582" s="2" t="str">
        <f>IF(PG!D582="","",PG!D582)</f>
        <v/>
      </c>
      <c r="O582" s="2"/>
    </row>
    <row r="583" spans="2:15" ht="35.1" customHeight="1" thickTop="1" thickBot="1">
      <c r="B583" s="76" t="str">
        <f t="shared" si="8"/>
        <v/>
      </c>
      <c r="C583" s="35"/>
      <c r="D583" s="16"/>
      <c r="E583" s="16"/>
      <c r="F583" s="33"/>
      <c r="G583" s="33"/>
      <c r="H583" s="43" t="str">
        <f>IFERROR(VLOOKUP(D583,PG!$D$7:$N$1006,11,FALSE),"")</f>
        <v/>
      </c>
      <c r="I583" s="42">
        <f>IFERROR(VLOOKUP(D583,PG!$D$7:$O$1006,12,FALSE)*G583,0)</f>
        <v>0</v>
      </c>
      <c r="N583" s="2" t="str">
        <f>IF(PG!D583="","",PG!D583)</f>
        <v/>
      </c>
      <c r="O583" s="2"/>
    </row>
    <row r="584" spans="2:15" ht="35.1" customHeight="1" thickTop="1" thickBot="1">
      <c r="B584" s="76" t="str">
        <f t="shared" ref="B584:B647" si="9">IF(C584="","",MONTH(C584))</f>
        <v/>
      </c>
      <c r="C584" s="35"/>
      <c r="D584" s="16"/>
      <c r="E584" s="16"/>
      <c r="F584" s="33"/>
      <c r="G584" s="33"/>
      <c r="H584" s="43" t="str">
        <f>IFERROR(VLOOKUP(D584,PG!$D$7:$N$1006,11,FALSE),"")</f>
        <v/>
      </c>
      <c r="I584" s="42">
        <f>IFERROR(VLOOKUP(D584,PG!$D$7:$O$1006,12,FALSE)*G584,0)</f>
        <v>0</v>
      </c>
      <c r="N584" s="2" t="str">
        <f>IF(PG!D584="","",PG!D584)</f>
        <v/>
      </c>
      <c r="O584" s="2"/>
    </row>
    <row r="585" spans="2:15" ht="35.1" customHeight="1" thickTop="1" thickBot="1">
      <c r="B585" s="76" t="str">
        <f t="shared" si="9"/>
        <v/>
      </c>
      <c r="C585" s="35"/>
      <c r="D585" s="16"/>
      <c r="E585" s="16"/>
      <c r="F585" s="33"/>
      <c r="G585" s="33"/>
      <c r="H585" s="43" t="str">
        <f>IFERROR(VLOOKUP(D585,PG!$D$7:$N$1006,11,FALSE),"")</f>
        <v/>
      </c>
      <c r="I585" s="42">
        <f>IFERROR(VLOOKUP(D585,PG!$D$7:$O$1006,12,FALSE)*G585,0)</f>
        <v>0</v>
      </c>
      <c r="N585" s="2" t="str">
        <f>IF(PG!D585="","",PG!D585)</f>
        <v/>
      </c>
      <c r="O585" s="2"/>
    </row>
    <row r="586" spans="2:15" ht="35.1" customHeight="1" thickTop="1" thickBot="1">
      <c r="B586" s="76" t="str">
        <f t="shared" si="9"/>
        <v/>
      </c>
      <c r="C586" s="35"/>
      <c r="D586" s="16"/>
      <c r="E586" s="16"/>
      <c r="F586" s="33"/>
      <c r="G586" s="33"/>
      <c r="H586" s="43" t="str">
        <f>IFERROR(VLOOKUP(D586,PG!$D$7:$N$1006,11,FALSE),"")</f>
        <v/>
      </c>
      <c r="I586" s="42">
        <f>IFERROR(VLOOKUP(D586,PG!$D$7:$O$1006,12,FALSE)*G586,0)</f>
        <v>0</v>
      </c>
      <c r="N586" s="2" t="str">
        <f>IF(PG!D586="","",PG!D586)</f>
        <v/>
      </c>
      <c r="O586" s="2"/>
    </row>
    <row r="587" spans="2:15" ht="35.1" customHeight="1" thickTop="1" thickBot="1">
      <c r="B587" s="76" t="str">
        <f t="shared" si="9"/>
        <v/>
      </c>
      <c r="C587" s="35"/>
      <c r="D587" s="16"/>
      <c r="E587" s="16"/>
      <c r="F587" s="33"/>
      <c r="G587" s="33"/>
      <c r="H587" s="43" t="str">
        <f>IFERROR(VLOOKUP(D587,PG!$D$7:$N$1006,11,FALSE),"")</f>
        <v/>
      </c>
      <c r="I587" s="42">
        <f>IFERROR(VLOOKUP(D587,PG!$D$7:$O$1006,12,FALSE)*G587,0)</f>
        <v>0</v>
      </c>
      <c r="N587" s="2" t="str">
        <f>IF(PG!D587="","",PG!D587)</f>
        <v/>
      </c>
      <c r="O587" s="2"/>
    </row>
    <row r="588" spans="2:15" ht="35.1" customHeight="1" thickTop="1" thickBot="1">
      <c r="B588" s="76" t="str">
        <f t="shared" si="9"/>
        <v/>
      </c>
      <c r="C588" s="35"/>
      <c r="D588" s="16"/>
      <c r="E588" s="16"/>
      <c r="F588" s="33"/>
      <c r="G588" s="33"/>
      <c r="H588" s="43" t="str">
        <f>IFERROR(VLOOKUP(D588,PG!$D$7:$N$1006,11,FALSE),"")</f>
        <v/>
      </c>
      <c r="I588" s="42">
        <f>IFERROR(VLOOKUP(D588,PG!$D$7:$O$1006,12,FALSE)*G588,0)</f>
        <v>0</v>
      </c>
      <c r="N588" s="2" t="str">
        <f>IF(PG!D588="","",PG!D588)</f>
        <v/>
      </c>
      <c r="O588" s="2"/>
    </row>
    <row r="589" spans="2:15" ht="35.1" customHeight="1" thickTop="1" thickBot="1">
      <c r="B589" s="76" t="str">
        <f t="shared" si="9"/>
        <v/>
      </c>
      <c r="C589" s="35"/>
      <c r="D589" s="16"/>
      <c r="E589" s="16"/>
      <c r="F589" s="33"/>
      <c r="G589" s="33"/>
      <c r="H589" s="43" t="str">
        <f>IFERROR(VLOOKUP(D589,PG!$D$7:$N$1006,11,FALSE),"")</f>
        <v/>
      </c>
      <c r="I589" s="42">
        <f>IFERROR(VLOOKUP(D589,PG!$D$7:$O$1006,12,FALSE)*G589,0)</f>
        <v>0</v>
      </c>
      <c r="N589" s="2" t="str">
        <f>IF(PG!D589="","",PG!D589)</f>
        <v/>
      </c>
      <c r="O589" s="2"/>
    </row>
    <row r="590" spans="2:15" ht="35.1" customHeight="1" thickTop="1" thickBot="1">
      <c r="B590" s="76" t="str">
        <f t="shared" si="9"/>
        <v/>
      </c>
      <c r="C590" s="35"/>
      <c r="D590" s="16"/>
      <c r="E590" s="16"/>
      <c r="F590" s="33"/>
      <c r="G590" s="33"/>
      <c r="H590" s="43" t="str">
        <f>IFERROR(VLOOKUP(D590,PG!$D$7:$N$1006,11,FALSE),"")</f>
        <v/>
      </c>
      <c r="I590" s="42">
        <f>IFERROR(VLOOKUP(D590,PG!$D$7:$O$1006,12,FALSE)*G590,0)</f>
        <v>0</v>
      </c>
      <c r="N590" s="2" t="str">
        <f>IF(PG!D590="","",PG!D590)</f>
        <v/>
      </c>
      <c r="O590" s="2"/>
    </row>
    <row r="591" spans="2:15" ht="35.1" customHeight="1" thickTop="1" thickBot="1">
      <c r="B591" s="76" t="str">
        <f t="shared" si="9"/>
        <v/>
      </c>
      <c r="C591" s="35"/>
      <c r="D591" s="16"/>
      <c r="E591" s="16"/>
      <c r="F591" s="33"/>
      <c r="G591" s="33"/>
      <c r="H591" s="43" t="str">
        <f>IFERROR(VLOOKUP(D591,PG!$D$7:$N$1006,11,FALSE),"")</f>
        <v/>
      </c>
      <c r="I591" s="42">
        <f>IFERROR(VLOOKUP(D591,PG!$D$7:$O$1006,12,FALSE)*G591,0)</f>
        <v>0</v>
      </c>
      <c r="N591" s="2" t="str">
        <f>IF(PG!D591="","",PG!D591)</f>
        <v/>
      </c>
      <c r="O591" s="2"/>
    </row>
    <row r="592" spans="2:15" ht="35.1" customHeight="1" thickTop="1" thickBot="1">
      <c r="B592" s="76" t="str">
        <f t="shared" si="9"/>
        <v/>
      </c>
      <c r="C592" s="35"/>
      <c r="D592" s="16"/>
      <c r="E592" s="16"/>
      <c r="F592" s="33"/>
      <c r="G592" s="33"/>
      <c r="H592" s="43" t="str">
        <f>IFERROR(VLOOKUP(D592,PG!$D$7:$N$1006,11,FALSE),"")</f>
        <v/>
      </c>
      <c r="I592" s="42">
        <f>IFERROR(VLOOKUP(D592,PG!$D$7:$O$1006,12,FALSE)*G592,0)</f>
        <v>0</v>
      </c>
      <c r="N592" s="2" t="str">
        <f>IF(PG!D592="","",PG!D592)</f>
        <v/>
      </c>
      <c r="O592" s="2"/>
    </row>
    <row r="593" spans="2:15" ht="35.1" customHeight="1" thickTop="1" thickBot="1">
      <c r="B593" s="76" t="str">
        <f t="shared" si="9"/>
        <v/>
      </c>
      <c r="C593" s="35"/>
      <c r="D593" s="16"/>
      <c r="E593" s="16"/>
      <c r="F593" s="33"/>
      <c r="G593" s="33"/>
      <c r="H593" s="43" t="str">
        <f>IFERROR(VLOOKUP(D593,PG!$D$7:$N$1006,11,FALSE),"")</f>
        <v/>
      </c>
      <c r="I593" s="42">
        <f>IFERROR(VLOOKUP(D593,PG!$D$7:$O$1006,12,FALSE)*G593,0)</f>
        <v>0</v>
      </c>
      <c r="N593" s="2" t="str">
        <f>IF(PG!D593="","",PG!D593)</f>
        <v/>
      </c>
      <c r="O593" s="2"/>
    </row>
    <row r="594" spans="2:15" ht="35.1" customHeight="1" thickTop="1" thickBot="1">
      <c r="B594" s="76" t="str">
        <f t="shared" si="9"/>
        <v/>
      </c>
      <c r="C594" s="35"/>
      <c r="D594" s="16"/>
      <c r="E594" s="16"/>
      <c r="F594" s="33"/>
      <c r="G594" s="33"/>
      <c r="H594" s="43" t="str">
        <f>IFERROR(VLOOKUP(D594,PG!$D$7:$N$1006,11,FALSE),"")</f>
        <v/>
      </c>
      <c r="I594" s="42">
        <f>IFERROR(VLOOKUP(D594,PG!$D$7:$O$1006,12,FALSE)*G594,0)</f>
        <v>0</v>
      </c>
      <c r="N594" s="2" t="str">
        <f>IF(PG!D594="","",PG!D594)</f>
        <v/>
      </c>
      <c r="O594" s="2"/>
    </row>
    <row r="595" spans="2:15" ht="35.1" customHeight="1" thickTop="1" thickBot="1">
      <c r="B595" s="76" t="str">
        <f t="shared" si="9"/>
        <v/>
      </c>
      <c r="C595" s="35"/>
      <c r="D595" s="16"/>
      <c r="E595" s="16"/>
      <c r="F595" s="33"/>
      <c r="G595" s="33"/>
      <c r="H595" s="43" t="str">
        <f>IFERROR(VLOOKUP(D595,PG!$D$7:$N$1006,11,FALSE),"")</f>
        <v/>
      </c>
      <c r="I595" s="42">
        <f>IFERROR(VLOOKUP(D595,PG!$D$7:$O$1006,12,FALSE)*G595,0)</f>
        <v>0</v>
      </c>
      <c r="N595" s="2" t="str">
        <f>IF(PG!D595="","",PG!D595)</f>
        <v/>
      </c>
      <c r="O595" s="2"/>
    </row>
    <row r="596" spans="2:15" ht="35.1" customHeight="1" thickTop="1" thickBot="1">
      <c r="B596" s="76" t="str">
        <f t="shared" si="9"/>
        <v/>
      </c>
      <c r="C596" s="35"/>
      <c r="D596" s="16"/>
      <c r="E596" s="16"/>
      <c r="F596" s="33"/>
      <c r="G596" s="33"/>
      <c r="H596" s="43" t="str">
        <f>IFERROR(VLOOKUP(D596,PG!$D$7:$N$1006,11,FALSE),"")</f>
        <v/>
      </c>
      <c r="I596" s="42">
        <f>IFERROR(VLOOKUP(D596,PG!$D$7:$O$1006,12,FALSE)*G596,0)</f>
        <v>0</v>
      </c>
      <c r="N596" s="2" t="str">
        <f>IF(PG!D596="","",PG!D596)</f>
        <v/>
      </c>
      <c r="O596" s="2"/>
    </row>
    <row r="597" spans="2:15" ht="35.1" customHeight="1" thickTop="1" thickBot="1">
      <c r="B597" s="76" t="str">
        <f t="shared" si="9"/>
        <v/>
      </c>
      <c r="C597" s="35"/>
      <c r="D597" s="16"/>
      <c r="E597" s="16"/>
      <c r="F597" s="33"/>
      <c r="G597" s="33"/>
      <c r="H597" s="43" t="str">
        <f>IFERROR(VLOOKUP(D597,PG!$D$7:$N$1006,11,FALSE),"")</f>
        <v/>
      </c>
      <c r="I597" s="42">
        <f>IFERROR(VLOOKUP(D597,PG!$D$7:$O$1006,12,FALSE)*G597,0)</f>
        <v>0</v>
      </c>
      <c r="N597" s="2" t="str">
        <f>IF(PG!D597="","",PG!D597)</f>
        <v/>
      </c>
      <c r="O597" s="2"/>
    </row>
    <row r="598" spans="2:15" ht="35.1" customHeight="1" thickTop="1" thickBot="1">
      <c r="B598" s="76" t="str">
        <f t="shared" si="9"/>
        <v/>
      </c>
      <c r="C598" s="35"/>
      <c r="D598" s="16"/>
      <c r="E598" s="16"/>
      <c r="F598" s="33"/>
      <c r="G598" s="33"/>
      <c r="H598" s="43" t="str">
        <f>IFERROR(VLOOKUP(D598,PG!$D$7:$N$1006,11,FALSE),"")</f>
        <v/>
      </c>
      <c r="I598" s="42">
        <f>IFERROR(VLOOKUP(D598,PG!$D$7:$O$1006,12,FALSE)*G598,0)</f>
        <v>0</v>
      </c>
      <c r="N598" s="2" t="str">
        <f>IF(PG!D598="","",PG!D598)</f>
        <v/>
      </c>
      <c r="O598" s="2"/>
    </row>
    <row r="599" spans="2:15" ht="35.1" customHeight="1" thickTop="1" thickBot="1">
      <c r="B599" s="76" t="str">
        <f t="shared" si="9"/>
        <v/>
      </c>
      <c r="C599" s="35"/>
      <c r="D599" s="16"/>
      <c r="E599" s="16"/>
      <c r="F599" s="33"/>
      <c r="G599" s="33"/>
      <c r="H599" s="43" t="str">
        <f>IFERROR(VLOOKUP(D599,PG!$D$7:$N$1006,11,FALSE),"")</f>
        <v/>
      </c>
      <c r="I599" s="42">
        <f>IFERROR(VLOOKUP(D599,PG!$D$7:$O$1006,12,FALSE)*G599,0)</f>
        <v>0</v>
      </c>
      <c r="N599" s="2" t="str">
        <f>IF(PG!D599="","",PG!D599)</f>
        <v/>
      </c>
      <c r="O599" s="2"/>
    </row>
    <row r="600" spans="2:15" ht="35.1" customHeight="1" thickTop="1" thickBot="1">
      <c r="B600" s="76" t="str">
        <f t="shared" si="9"/>
        <v/>
      </c>
      <c r="C600" s="35"/>
      <c r="D600" s="16"/>
      <c r="E600" s="16"/>
      <c r="F600" s="33"/>
      <c r="G600" s="33"/>
      <c r="H600" s="43" t="str">
        <f>IFERROR(VLOOKUP(D600,PG!$D$7:$N$1006,11,FALSE),"")</f>
        <v/>
      </c>
      <c r="I600" s="42">
        <f>IFERROR(VLOOKUP(D600,PG!$D$7:$O$1006,12,FALSE)*G600,0)</f>
        <v>0</v>
      </c>
      <c r="N600" s="2" t="str">
        <f>IF(PG!D600="","",PG!D600)</f>
        <v/>
      </c>
      <c r="O600" s="2"/>
    </row>
    <row r="601" spans="2:15" ht="35.1" customHeight="1" thickTop="1" thickBot="1">
      <c r="B601" s="76" t="str">
        <f t="shared" si="9"/>
        <v/>
      </c>
      <c r="C601" s="35"/>
      <c r="D601" s="16"/>
      <c r="E601" s="16"/>
      <c r="F601" s="33"/>
      <c r="G601" s="33"/>
      <c r="H601" s="43" t="str">
        <f>IFERROR(VLOOKUP(D601,PG!$D$7:$N$1006,11,FALSE),"")</f>
        <v/>
      </c>
      <c r="I601" s="42">
        <f>IFERROR(VLOOKUP(D601,PG!$D$7:$O$1006,12,FALSE)*G601,0)</f>
        <v>0</v>
      </c>
      <c r="N601" s="2" t="str">
        <f>IF(PG!D601="","",PG!D601)</f>
        <v/>
      </c>
      <c r="O601" s="2"/>
    </row>
    <row r="602" spans="2:15" ht="35.1" customHeight="1" thickTop="1" thickBot="1">
      <c r="B602" s="76" t="str">
        <f t="shared" si="9"/>
        <v/>
      </c>
      <c r="C602" s="35"/>
      <c r="D602" s="16"/>
      <c r="E602" s="16"/>
      <c r="F602" s="33"/>
      <c r="G602" s="33"/>
      <c r="H602" s="43" t="str">
        <f>IFERROR(VLOOKUP(D602,PG!$D$7:$N$1006,11,FALSE),"")</f>
        <v/>
      </c>
      <c r="I602" s="42">
        <f>IFERROR(VLOOKUP(D602,PG!$D$7:$O$1006,12,FALSE)*G602,0)</f>
        <v>0</v>
      </c>
      <c r="N602" s="2" t="str">
        <f>IF(PG!D602="","",PG!D602)</f>
        <v/>
      </c>
      <c r="O602" s="2"/>
    </row>
    <row r="603" spans="2:15" ht="35.1" customHeight="1" thickTop="1" thickBot="1">
      <c r="B603" s="76" t="str">
        <f t="shared" si="9"/>
        <v/>
      </c>
      <c r="C603" s="35"/>
      <c r="D603" s="16"/>
      <c r="E603" s="16"/>
      <c r="F603" s="33"/>
      <c r="G603" s="33"/>
      <c r="H603" s="43" t="str">
        <f>IFERROR(VLOOKUP(D603,PG!$D$7:$N$1006,11,FALSE),"")</f>
        <v/>
      </c>
      <c r="I603" s="42">
        <f>IFERROR(VLOOKUP(D603,PG!$D$7:$O$1006,12,FALSE)*G603,0)</f>
        <v>0</v>
      </c>
      <c r="N603" s="2" t="str">
        <f>IF(PG!D603="","",PG!D603)</f>
        <v/>
      </c>
      <c r="O603" s="2"/>
    </row>
    <row r="604" spans="2:15" ht="35.1" customHeight="1" thickTop="1" thickBot="1">
      <c r="B604" s="76" t="str">
        <f t="shared" si="9"/>
        <v/>
      </c>
      <c r="C604" s="35"/>
      <c r="D604" s="16"/>
      <c r="E604" s="16"/>
      <c r="F604" s="33"/>
      <c r="G604" s="33"/>
      <c r="H604" s="43" t="str">
        <f>IFERROR(VLOOKUP(D604,PG!$D$7:$N$1006,11,FALSE),"")</f>
        <v/>
      </c>
      <c r="I604" s="42">
        <f>IFERROR(VLOOKUP(D604,PG!$D$7:$O$1006,12,FALSE)*G604,0)</f>
        <v>0</v>
      </c>
      <c r="N604" s="2" t="str">
        <f>IF(PG!D604="","",PG!D604)</f>
        <v/>
      </c>
      <c r="O604" s="2"/>
    </row>
    <row r="605" spans="2:15" ht="35.1" customHeight="1" thickTop="1" thickBot="1">
      <c r="B605" s="76" t="str">
        <f t="shared" si="9"/>
        <v/>
      </c>
      <c r="C605" s="35"/>
      <c r="D605" s="16"/>
      <c r="E605" s="16"/>
      <c r="F605" s="33"/>
      <c r="G605" s="33"/>
      <c r="H605" s="43" t="str">
        <f>IFERROR(VLOOKUP(D605,PG!$D$7:$N$1006,11,FALSE),"")</f>
        <v/>
      </c>
      <c r="I605" s="42">
        <f>IFERROR(VLOOKUP(D605,PG!$D$7:$O$1006,12,FALSE)*G605,0)</f>
        <v>0</v>
      </c>
      <c r="N605" s="2" t="str">
        <f>IF(PG!D605="","",PG!D605)</f>
        <v/>
      </c>
      <c r="O605" s="2"/>
    </row>
    <row r="606" spans="2:15" ht="35.1" customHeight="1" thickTop="1" thickBot="1">
      <c r="B606" s="76" t="str">
        <f t="shared" si="9"/>
        <v/>
      </c>
      <c r="C606" s="35"/>
      <c r="D606" s="16"/>
      <c r="E606" s="16"/>
      <c r="F606" s="33"/>
      <c r="G606" s="33"/>
      <c r="H606" s="43" t="str">
        <f>IFERROR(VLOOKUP(D606,PG!$D$7:$N$1006,11,FALSE),"")</f>
        <v/>
      </c>
      <c r="I606" s="42">
        <f>IFERROR(VLOOKUP(D606,PG!$D$7:$O$1006,12,FALSE)*G606,0)</f>
        <v>0</v>
      </c>
      <c r="N606" s="2" t="str">
        <f>IF(PG!D606="","",PG!D606)</f>
        <v/>
      </c>
      <c r="O606" s="2"/>
    </row>
    <row r="607" spans="2:15" ht="35.1" customHeight="1" thickTop="1" thickBot="1">
      <c r="B607" s="76" t="str">
        <f t="shared" si="9"/>
        <v/>
      </c>
      <c r="C607" s="35"/>
      <c r="D607" s="16"/>
      <c r="E607" s="16"/>
      <c r="F607" s="33"/>
      <c r="G607" s="33"/>
      <c r="H607" s="43" t="str">
        <f>IFERROR(VLOOKUP(D607,PG!$D$7:$N$1006,11,FALSE),"")</f>
        <v/>
      </c>
      <c r="I607" s="42">
        <f>IFERROR(VLOOKUP(D607,PG!$D$7:$O$1006,12,FALSE)*G607,0)</f>
        <v>0</v>
      </c>
      <c r="N607" s="2" t="str">
        <f>IF(PG!D607="","",PG!D607)</f>
        <v/>
      </c>
      <c r="O607" s="2"/>
    </row>
    <row r="608" spans="2:15" ht="35.1" customHeight="1" thickTop="1" thickBot="1">
      <c r="B608" s="76" t="str">
        <f t="shared" si="9"/>
        <v/>
      </c>
      <c r="C608" s="35"/>
      <c r="D608" s="16"/>
      <c r="E608" s="16"/>
      <c r="F608" s="33"/>
      <c r="G608" s="33"/>
      <c r="H608" s="43" t="str">
        <f>IFERROR(VLOOKUP(D608,PG!$D$7:$N$1006,11,FALSE),"")</f>
        <v/>
      </c>
      <c r="I608" s="42">
        <f>IFERROR(VLOOKUP(D608,PG!$D$7:$O$1006,12,FALSE)*G608,0)</f>
        <v>0</v>
      </c>
      <c r="N608" s="2" t="str">
        <f>IF(PG!D608="","",PG!D608)</f>
        <v/>
      </c>
      <c r="O608" s="2"/>
    </row>
    <row r="609" spans="2:15" ht="35.1" customHeight="1" thickTop="1" thickBot="1">
      <c r="B609" s="76" t="str">
        <f t="shared" si="9"/>
        <v/>
      </c>
      <c r="C609" s="35"/>
      <c r="D609" s="16"/>
      <c r="E609" s="16"/>
      <c r="F609" s="33"/>
      <c r="G609" s="33"/>
      <c r="H609" s="43" t="str">
        <f>IFERROR(VLOOKUP(D609,PG!$D$7:$N$1006,11,FALSE),"")</f>
        <v/>
      </c>
      <c r="I609" s="42">
        <f>IFERROR(VLOOKUP(D609,PG!$D$7:$O$1006,12,FALSE)*G609,0)</f>
        <v>0</v>
      </c>
      <c r="N609" s="2" t="str">
        <f>IF(PG!D609="","",PG!D609)</f>
        <v/>
      </c>
      <c r="O609" s="2"/>
    </row>
    <row r="610" spans="2:15" ht="35.1" customHeight="1" thickTop="1" thickBot="1">
      <c r="B610" s="76" t="str">
        <f t="shared" si="9"/>
        <v/>
      </c>
      <c r="C610" s="35"/>
      <c r="D610" s="16"/>
      <c r="E610" s="16"/>
      <c r="F610" s="33"/>
      <c r="G610" s="33"/>
      <c r="H610" s="43" t="str">
        <f>IFERROR(VLOOKUP(D610,PG!$D$7:$N$1006,11,FALSE),"")</f>
        <v/>
      </c>
      <c r="I610" s="42">
        <f>IFERROR(VLOOKUP(D610,PG!$D$7:$O$1006,12,FALSE)*G610,0)</f>
        <v>0</v>
      </c>
      <c r="N610" s="2" t="str">
        <f>IF(PG!D610="","",PG!D610)</f>
        <v/>
      </c>
      <c r="O610" s="2"/>
    </row>
    <row r="611" spans="2:15" ht="35.1" customHeight="1" thickTop="1" thickBot="1">
      <c r="B611" s="76" t="str">
        <f t="shared" si="9"/>
        <v/>
      </c>
      <c r="C611" s="35"/>
      <c r="D611" s="16"/>
      <c r="E611" s="16"/>
      <c r="F611" s="33"/>
      <c r="G611" s="33"/>
      <c r="H611" s="43" t="str">
        <f>IFERROR(VLOOKUP(D611,PG!$D$7:$N$1006,11,FALSE),"")</f>
        <v/>
      </c>
      <c r="I611" s="42">
        <f>IFERROR(VLOOKUP(D611,PG!$D$7:$O$1006,12,FALSE)*G611,0)</f>
        <v>0</v>
      </c>
      <c r="N611" s="2" t="str">
        <f>IF(PG!D611="","",PG!D611)</f>
        <v/>
      </c>
      <c r="O611" s="2"/>
    </row>
    <row r="612" spans="2:15" ht="35.1" customHeight="1" thickTop="1" thickBot="1">
      <c r="B612" s="76" t="str">
        <f t="shared" si="9"/>
        <v/>
      </c>
      <c r="C612" s="35"/>
      <c r="D612" s="16"/>
      <c r="E612" s="16"/>
      <c r="F612" s="33"/>
      <c r="G612" s="33"/>
      <c r="H612" s="43" t="str">
        <f>IFERROR(VLOOKUP(D612,PG!$D$7:$N$1006,11,FALSE),"")</f>
        <v/>
      </c>
      <c r="I612" s="42">
        <f>IFERROR(VLOOKUP(D612,PG!$D$7:$O$1006,12,FALSE)*G612,0)</f>
        <v>0</v>
      </c>
      <c r="N612" s="2" t="str">
        <f>IF(PG!D612="","",PG!D612)</f>
        <v/>
      </c>
      <c r="O612" s="2"/>
    </row>
    <row r="613" spans="2:15" ht="35.1" customHeight="1" thickTop="1" thickBot="1">
      <c r="B613" s="76" t="str">
        <f t="shared" si="9"/>
        <v/>
      </c>
      <c r="C613" s="35"/>
      <c r="D613" s="16"/>
      <c r="E613" s="16"/>
      <c r="F613" s="33"/>
      <c r="G613" s="33"/>
      <c r="H613" s="43" t="str">
        <f>IFERROR(VLOOKUP(D613,PG!$D$7:$N$1006,11,FALSE),"")</f>
        <v/>
      </c>
      <c r="I613" s="42">
        <f>IFERROR(VLOOKUP(D613,PG!$D$7:$O$1006,12,FALSE)*G613,0)</f>
        <v>0</v>
      </c>
      <c r="N613" s="2" t="str">
        <f>IF(PG!D613="","",PG!D613)</f>
        <v/>
      </c>
      <c r="O613" s="2"/>
    </row>
    <row r="614" spans="2:15" ht="35.1" customHeight="1" thickTop="1" thickBot="1">
      <c r="B614" s="76" t="str">
        <f t="shared" si="9"/>
        <v/>
      </c>
      <c r="C614" s="35"/>
      <c r="D614" s="16"/>
      <c r="E614" s="16"/>
      <c r="F614" s="33"/>
      <c r="G614" s="33"/>
      <c r="H614" s="43" t="str">
        <f>IFERROR(VLOOKUP(D614,PG!$D$7:$N$1006,11,FALSE),"")</f>
        <v/>
      </c>
      <c r="I614" s="42">
        <f>IFERROR(VLOOKUP(D614,PG!$D$7:$O$1006,12,FALSE)*G614,0)</f>
        <v>0</v>
      </c>
      <c r="N614" s="2" t="str">
        <f>IF(PG!D614="","",PG!D614)</f>
        <v/>
      </c>
      <c r="O614" s="2"/>
    </row>
    <row r="615" spans="2:15" ht="35.1" customHeight="1" thickTop="1" thickBot="1">
      <c r="B615" s="76" t="str">
        <f t="shared" si="9"/>
        <v/>
      </c>
      <c r="C615" s="35"/>
      <c r="D615" s="16"/>
      <c r="E615" s="16"/>
      <c r="F615" s="33"/>
      <c r="G615" s="33"/>
      <c r="H615" s="43" t="str">
        <f>IFERROR(VLOOKUP(D615,PG!$D$7:$N$1006,11,FALSE),"")</f>
        <v/>
      </c>
      <c r="I615" s="42">
        <f>IFERROR(VLOOKUP(D615,PG!$D$7:$O$1006,12,FALSE)*G615,0)</f>
        <v>0</v>
      </c>
      <c r="N615" s="2" t="str">
        <f>IF(PG!D615="","",PG!D615)</f>
        <v/>
      </c>
      <c r="O615" s="2"/>
    </row>
    <row r="616" spans="2:15" ht="35.1" customHeight="1" thickTop="1" thickBot="1">
      <c r="B616" s="76" t="str">
        <f t="shared" si="9"/>
        <v/>
      </c>
      <c r="C616" s="35"/>
      <c r="D616" s="16"/>
      <c r="E616" s="16"/>
      <c r="F616" s="33"/>
      <c r="G616" s="33"/>
      <c r="H616" s="43" t="str">
        <f>IFERROR(VLOOKUP(D616,PG!$D$7:$N$1006,11,FALSE),"")</f>
        <v/>
      </c>
      <c r="I616" s="42">
        <f>IFERROR(VLOOKUP(D616,PG!$D$7:$O$1006,12,FALSE)*G616,0)</f>
        <v>0</v>
      </c>
      <c r="N616" s="2" t="str">
        <f>IF(PG!D616="","",PG!D616)</f>
        <v/>
      </c>
      <c r="O616" s="2"/>
    </row>
    <row r="617" spans="2:15" ht="35.1" customHeight="1" thickTop="1" thickBot="1">
      <c r="B617" s="76" t="str">
        <f t="shared" si="9"/>
        <v/>
      </c>
      <c r="C617" s="35"/>
      <c r="D617" s="16"/>
      <c r="E617" s="16"/>
      <c r="F617" s="33"/>
      <c r="G617" s="33"/>
      <c r="H617" s="43" t="str">
        <f>IFERROR(VLOOKUP(D617,PG!$D$7:$N$1006,11,FALSE),"")</f>
        <v/>
      </c>
      <c r="I617" s="42">
        <f>IFERROR(VLOOKUP(D617,PG!$D$7:$O$1006,12,FALSE)*G617,0)</f>
        <v>0</v>
      </c>
      <c r="N617" s="2" t="str">
        <f>IF(PG!D617="","",PG!D617)</f>
        <v/>
      </c>
      <c r="O617" s="2"/>
    </row>
    <row r="618" spans="2:15" ht="35.1" customHeight="1" thickTop="1" thickBot="1">
      <c r="B618" s="76" t="str">
        <f t="shared" si="9"/>
        <v/>
      </c>
      <c r="C618" s="35"/>
      <c r="D618" s="16"/>
      <c r="E618" s="16"/>
      <c r="F618" s="33"/>
      <c r="G618" s="33"/>
      <c r="H618" s="43" t="str">
        <f>IFERROR(VLOOKUP(D618,PG!$D$7:$N$1006,11,FALSE),"")</f>
        <v/>
      </c>
      <c r="I618" s="42">
        <f>IFERROR(VLOOKUP(D618,PG!$D$7:$O$1006,12,FALSE)*G618,0)</f>
        <v>0</v>
      </c>
      <c r="N618" s="2" t="str">
        <f>IF(PG!D618="","",PG!D618)</f>
        <v/>
      </c>
      <c r="O618" s="2"/>
    </row>
    <row r="619" spans="2:15" ht="35.1" customHeight="1" thickTop="1" thickBot="1">
      <c r="B619" s="76" t="str">
        <f t="shared" si="9"/>
        <v/>
      </c>
      <c r="C619" s="35"/>
      <c r="D619" s="16"/>
      <c r="E619" s="16"/>
      <c r="F619" s="33"/>
      <c r="G619" s="33"/>
      <c r="H619" s="43" t="str">
        <f>IFERROR(VLOOKUP(D619,PG!$D$7:$N$1006,11,FALSE),"")</f>
        <v/>
      </c>
      <c r="I619" s="42">
        <f>IFERROR(VLOOKUP(D619,PG!$D$7:$O$1006,12,FALSE)*G619,0)</f>
        <v>0</v>
      </c>
      <c r="N619" s="2" t="str">
        <f>IF(PG!D619="","",PG!D619)</f>
        <v/>
      </c>
      <c r="O619" s="2"/>
    </row>
    <row r="620" spans="2:15" ht="35.1" customHeight="1" thickTop="1" thickBot="1">
      <c r="B620" s="76" t="str">
        <f t="shared" si="9"/>
        <v/>
      </c>
      <c r="C620" s="35"/>
      <c r="D620" s="16"/>
      <c r="E620" s="16"/>
      <c r="F620" s="33"/>
      <c r="G620" s="33"/>
      <c r="H620" s="43" t="str">
        <f>IFERROR(VLOOKUP(D620,PG!$D$7:$N$1006,11,FALSE),"")</f>
        <v/>
      </c>
      <c r="I620" s="42">
        <f>IFERROR(VLOOKUP(D620,PG!$D$7:$O$1006,12,FALSE)*G620,0)</f>
        <v>0</v>
      </c>
      <c r="N620" s="2" t="str">
        <f>IF(PG!D620="","",PG!D620)</f>
        <v/>
      </c>
      <c r="O620" s="2"/>
    </row>
    <row r="621" spans="2:15" ht="35.1" customHeight="1" thickTop="1" thickBot="1">
      <c r="B621" s="76" t="str">
        <f t="shared" si="9"/>
        <v/>
      </c>
      <c r="C621" s="35"/>
      <c r="D621" s="16"/>
      <c r="E621" s="16"/>
      <c r="F621" s="33"/>
      <c r="G621" s="33"/>
      <c r="H621" s="43" t="str">
        <f>IFERROR(VLOOKUP(D621,PG!$D$7:$N$1006,11,FALSE),"")</f>
        <v/>
      </c>
      <c r="I621" s="42">
        <f>IFERROR(VLOOKUP(D621,PG!$D$7:$O$1006,12,FALSE)*G621,0)</f>
        <v>0</v>
      </c>
      <c r="N621" s="2" t="str">
        <f>IF(PG!D621="","",PG!D621)</f>
        <v/>
      </c>
      <c r="O621" s="2"/>
    </row>
    <row r="622" spans="2:15" ht="35.1" customHeight="1" thickTop="1" thickBot="1">
      <c r="B622" s="76" t="str">
        <f t="shared" si="9"/>
        <v/>
      </c>
      <c r="C622" s="35"/>
      <c r="D622" s="16"/>
      <c r="E622" s="16"/>
      <c r="F622" s="33"/>
      <c r="G622" s="33"/>
      <c r="H622" s="43" t="str">
        <f>IFERROR(VLOOKUP(D622,PG!$D$7:$N$1006,11,FALSE),"")</f>
        <v/>
      </c>
      <c r="I622" s="42">
        <f>IFERROR(VLOOKUP(D622,PG!$D$7:$O$1006,12,FALSE)*G622,0)</f>
        <v>0</v>
      </c>
      <c r="N622" s="2" t="str">
        <f>IF(PG!D622="","",PG!D622)</f>
        <v/>
      </c>
      <c r="O622" s="2"/>
    </row>
    <row r="623" spans="2:15" ht="35.1" customHeight="1" thickTop="1" thickBot="1">
      <c r="B623" s="76" t="str">
        <f t="shared" si="9"/>
        <v/>
      </c>
      <c r="C623" s="35"/>
      <c r="D623" s="16"/>
      <c r="E623" s="16"/>
      <c r="F623" s="33"/>
      <c r="G623" s="33"/>
      <c r="H623" s="43" t="str">
        <f>IFERROR(VLOOKUP(D623,PG!$D$7:$N$1006,11,FALSE),"")</f>
        <v/>
      </c>
      <c r="I623" s="42">
        <f>IFERROR(VLOOKUP(D623,PG!$D$7:$O$1006,12,FALSE)*G623,0)</f>
        <v>0</v>
      </c>
      <c r="N623" s="2" t="str">
        <f>IF(PG!D623="","",PG!D623)</f>
        <v/>
      </c>
      <c r="O623" s="2"/>
    </row>
    <row r="624" spans="2:15" ht="35.1" customHeight="1" thickTop="1" thickBot="1">
      <c r="B624" s="76" t="str">
        <f t="shared" si="9"/>
        <v/>
      </c>
      <c r="C624" s="35"/>
      <c r="D624" s="16"/>
      <c r="E624" s="16"/>
      <c r="F624" s="33"/>
      <c r="G624" s="33"/>
      <c r="H624" s="43" t="str">
        <f>IFERROR(VLOOKUP(D624,PG!$D$7:$N$1006,11,FALSE),"")</f>
        <v/>
      </c>
      <c r="I624" s="42">
        <f>IFERROR(VLOOKUP(D624,PG!$D$7:$O$1006,12,FALSE)*G624,0)</f>
        <v>0</v>
      </c>
      <c r="N624" s="2" t="str">
        <f>IF(PG!D624="","",PG!D624)</f>
        <v/>
      </c>
      <c r="O624" s="2"/>
    </row>
    <row r="625" spans="2:15" ht="35.1" customHeight="1" thickTop="1" thickBot="1">
      <c r="B625" s="76" t="str">
        <f t="shared" si="9"/>
        <v/>
      </c>
      <c r="C625" s="35"/>
      <c r="D625" s="16"/>
      <c r="E625" s="16"/>
      <c r="F625" s="33"/>
      <c r="G625" s="33"/>
      <c r="H625" s="43" t="str">
        <f>IFERROR(VLOOKUP(D625,PG!$D$7:$N$1006,11,FALSE),"")</f>
        <v/>
      </c>
      <c r="I625" s="42">
        <f>IFERROR(VLOOKUP(D625,PG!$D$7:$O$1006,12,FALSE)*G625,0)</f>
        <v>0</v>
      </c>
      <c r="N625" s="2" t="str">
        <f>IF(PG!D625="","",PG!D625)</f>
        <v/>
      </c>
      <c r="O625" s="2"/>
    </row>
    <row r="626" spans="2:15" ht="35.1" customHeight="1" thickTop="1" thickBot="1">
      <c r="B626" s="76" t="str">
        <f t="shared" si="9"/>
        <v/>
      </c>
      <c r="C626" s="35"/>
      <c r="D626" s="16"/>
      <c r="E626" s="16"/>
      <c r="F626" s="33"/>
      <c r="G626" s="33"/>
      <c r="H626" s="43" t="str">
        <f>IFERROR(VLOOKUP(D626,PG!$D$7:$N$1006,11,FALSE),"")</f>
        <v/>
      </c>
      <c r="I626" s="42">
        <f>IFERROR(VLOOKUP(D626,PG!$D$7:$O$1006,12,FALSE)*G626,0)</f>
        <v>0</v>
      </c>
      <c r="N626" s="2" t="str">
        <f>IF(PG!D626="","",PG!D626)</f>
        <v/>
      </c>
      <c r="O626" s="2"/>
    </row>
    <row r="627" spans="2:15" ht="35.1" customHeight="1" thickTop="1" thickBot="1">
      <c r="B627" s="76" t="str">
        <f t="shared" si="9"/>
        <v/>
      </c>
      <c r="C627" s="35"/>
      <c r="D627" s="16"/>
      <c r="E627" s="16"/>
      <c r="F627" s="33"/>
      <c r="G627" s="33"/>
      <c r="H627" s="43" t="str">
        <f>IFERROR(VLOOKUP(D627,PG!$D$7:$N$1006,11,FALSE),"")</f>
        <v/>
      </c>
      <c r="I627" s="42">
        <f>IFERROR(VLOOKUP(D627,PG!$D$7:$O$1006,12,FALSE)*G627,0)</f>
        <v>0</v>
      </c>
      <c r="N627" s="2" t="str">
        <f>IF(PG!D627="","",PG!D627)</f>
        <v/>
      </c>
      <c r="O627" s="2"/>
    </row>
    <row r="628" spans="2:15" ht="35.1" customHeight="1" thickTop="1" thickBot="1">
      <c r="B628" s="76" t="str">
        <f t="shared" si="9"/>
        <v/>
      </c>
      <c r="C628" s="35"/>
      <c r="D628" s="16"/>
      <c r="E628" s="16"/>
      <c r="F628" s="33"/>
      <c r="G628" s="33"/>
      <c r="H628" s="43" t="str">
        <f>IFERROR(VLOOKUP(D628,PG!$D$7:$N$1006,11,FALSE),"")</f>
        <v/>
      </c>
      <c r="I628" s="42">
        <f>IFERROR(VLOOKUP(D628,PG!$D$7:$O$1006,12,FALSE)*G628,0)</f>
        <v>0</v>
      </c>
      <c r="N628" s="2" t="str">
        <f>IF(PG!D628="","",PG!D628)</f>
        <v/>
      </c>
      <c r="O628" s="2"/>
    </row>
    <row r="629" spans="2:15" ht="35.1" customHeight="1" thickTop="1" thickBot="1">
      <c r="B629" s="76" t="str">
        <f t="shared" si="9"/>
        <v/>
      </c>
      <c r="C629" s="35"/>
      <c r="D629" s="16"/>
      <c r="E629" s="16"/>
      <c r="F629" s="33"/>
      <c r="G629" s="33"/>
      <c r="H629" s="43" t="str">
        <f>IFERROR(VLOOKUP(D629,PG!$D$7:$N$1006,11,FALSE),"")</f>
        <v/>
      </c>
      <c r="I629" s="42">
        <f>IFERROR(VLOOKUP(D629,PG!$D$7:$O$1006,12,FALSE)*G629,0)</f>
        <v>0</v>
      </c>
      <c r="N629" s="2" t="str">
        <f>IF(PG!D629="","",PG!D629)</f>
        <v/>
      </c>
      <c r="O629" s="2"/>
    </row>
    <row r="630" spans="2:15" ht="35.1" customHeight="1" thickTop="1" thickBot="1">
      <c r="B630" s="76" t="str">
        <f t="shared" si="9"/>
        <v/>
      </c>
      <c r="C630" s="35"/>
      <c r="D630" s="16"/>
      <c r="E630" s="16"/>
      <c r="F630" s="33"/>
      <c r="G630" s="33"/>
      <c r="H630" s="43" t="str">
        <f>IFERROR(VLOOKUP(D630,PG!$D$7:$N$1006,11,FALSE),"")</f>
        <v/>
      </c>
      <c r="I630" s="42">
        <f>IFERROR(VLOOKUP(D630,PG!$D$7:$O$1006,12,FALSE)*G630,0)</f>
        <v>0</v>
      </c>
      <c r="N630" s="2" t="str">
        <f>IF(PG!D630="","",PG!D630)</f>
        <v/>
      </c>
      <c r="O630" s="2"/>
    </row>
    <row r="631" spans="2:15" ht="35.1" customHeight="1" thickTop="1" thickBot="1">
      <c r="B631" s="76" t="str">
        <f t="shared" si="9"/>
        <v/>
      </c>
      <c r="C631" s="35"/>
      <c r="D631" s="16"/>
      <c r="E631" s="16"/>
      <c r="F631" s="33"/>
      <c r="G631" s="33"/>
      <c r="H631" s="43" t="str">
        <f>IFERROR(VLOOKUP(D631,PG!$D$7:$N$1006,11,FALSE),"")</f>
        <v/>
      </c>
      <c r="I631" s="42">
        <f>IFERROR(VLOOKUP(D631,PG!$D$7:$O$1006,12,FALSE)*G631,0)</f>
        <v>0</v>
      </c>
      <c r="N631" s="2" t="str">
        <f>IF(PG!D631="","",PG!D631)</f>
        <v/>
      </c>
      <c r="O631" s="2"/>
    </row>
    <row r="632" spans="2:15" ht="35.1" customHeight="1" thickTop="1" thickBot="1">
      <c r="B632" s="76" t="str">
        <f t="shared" si="9"/>
        <v/>
      </c>
      <c r="C632" s="35"/>
      <c r="D632" s="16"/>
      <c r="E632" s="16"/>
      <c r="F632" s="33"/>
      <c r="G632" s="33"/>
      <c r="H632" s="43" t="str">
        <f>IFERROR(VLOOKUP(D632,PG!$D$7:$N$1006,11,FALSE),"")</f>
        <v/>
      </c>
      <c r="I632" s="42">
        <f>IFERROR(VLOOKUP(D632,PG!$D$7:$O$1006,12,FALSE)*G632,0)</f>
        <v>0</v>
      </c>
      <c r="N632" s="2" t="str">
        <f>IF(PG!D632="","",PG!D632)</f>
        <v/>
      </c>
      <c r="O632" s="2"/>
    </row>
    <row r="633" spans="2:15" ht="35.1" customHeight="1" thickTop="1" thickBot="1">
      <c r="B633" s="76" t="str">
        <f t="shared" si="9"/>
        <v/>
      </c>
      <c r="C633" s="35"/>
      <c r="D633" s="16"/>
      <c r="E633" s="16"/>
      <c r="F633" s="33"/>
      <c r="G633" s="33"/>
      <c r="H633" s="43" t="str">
        <f>IFERROR(VLOOKUP(D633,PG!$D$7:$N$1006,11,FALSE),"")</f>
        <v/>
      </c>
      <c r="I633" s="42">
        <f>IFERROR(VLOOKUP(D633,PG!$D$7:$O$1006,12,FALSE)*G633,0)</f>
        <v>0</v>
      </c>
      <c r="N633" s="2" t="str">
        <f>IF(PG!D633="","",PG!D633)</f>
        <v/>
      </c>
      <c r="O633" s="2"/>
    </row>
    <row r="634" spans="2:15" ht="35.1" customHeight="1" thickTop="1" thickBot="1">
      <c r="B634" s="76" t="str">
        <f t="shared" si="9"/>
        <v/>
      </c>
      <c r="C634" s="35"/>
      <c r="D634" s="16"/>
      <c r="E634" s="16"/>
      <c r="F634" s="33"/>
      <c r="G634" s="33"/>
      <c r="H634" s="43" t="str">
        <f>IFERROR(VLOOKUP(D634,PG!$D$7:$N$1006,11,FALSE),"")</f>
        <v/>
      </c>
      <c r="I634" s="42">
        <f>IFERROR(VLOOKUP(D634,PG!$D$7:$O$1006,12,FALSE)*G634,0)</f>
        <v>0</v>
      </c>
      <c r="N634" s="2" t="str">
        <f>IF(PG!D634="","",PG!D634)</f>
        <v/>
      </c>
      <c r="O634" s="2"/>
    </row>
    <row r="635" spans="2:15" ht="35.1" customHeight="1" thickTop="1" thickBot="1">
      <c r="B635" s="76" t="str">
        <f t="shared" si="9"/>
        <v/>
      </c>
      <c r="C635" s="35"/>
      <c r="D635" s="16"/>
      <c r="E635" s="16"/>
      <c r="F635" s="33"/>
      <c r="G635" s="33"/>
      <c r="H635" s="43" t="str">
        <f>IFERROR(VLOOKUP(D635,PG!$D$7:$N$1006,11,FALSE),"")</f>
        <v/>
      </c>
      <c r="I635" s="42">
        <f>IFERROR(VLOOKUP(D635,PG!$D$7:$O$1006,12,FALSE)*G635,0)</f>
        <v>0</v>
      </c>
      <c r="N635" s="2" t="str">
        <f>IF(PG!D635="","",PG!D635)</f>
        <v/>
      </c>
      <c r="O635" s="2"/>
    </row>
    <row r="636" spans="2:15" ht="35.1" customHeight="1" thickTop="1" thickBot="1">
      <c r="B636" s="76" t="str">
        <f t="shared" si="9"/>
        <v/>
      </c>
      <c r="C636" s="35"/>
      <c r="D636" s="16"/>
      <c r="E636" s="16"/>
      <c r="F636" s="33"/>
      <c r="G636" s="33"/>
      <c r="H636" s="43" t="str">
        <f>IFERROR(VLOOKUP(D636,PG!$D$7:$N$1006,11,FALSE),"")</f>
        <v/>
      </c>
      <c r="I636" s="42">
        <f>IFERROR(VLOOKUP(D636,PG!$D$7:$O$1006,12,FALSE)*G636,0)</f>
        <v>0</v>
      </c>
      <c r="N636" s="2" t="str">
        <f>IF(PG!D636="","",PG!D636)</f>
        <v/>
      </c>
      <c r="O636" s="2"/>
    </row>
    <row r="637" spans="2:15" ht="35.1" customHeight="1" thickTop="1" thickBot="1">
      <c r="B637" s="76" t="str">
        <f t="shared" si="9"/>
        <v/>
      </c>
      <c r="C637" s="35"/>
      <c r="D637" s="16"/>
      <c r="E637" s="16"/>
      <c r="F637" s="33"/>
      <c r="G637" s="33"/>
      <c r="H637" s="43" t="str">
        <f>IFERROR(VLOOKUP(D637,PG!$D$7:$N$1006,11,FALSE),"")</f>
        <v/>
      </c>
      <c r="I637" s="42">
        <f>IFERROR(VLOOKUP(D637,PG!$D$7:$O$1006,12,FALSE)*G637,0)</f>
        <v>0</v>
      </c>
      <c r="N637" s="2" t="str">
        <f>IF(PG!D637="","",PG!D637)</f>
        <v/>
      </c>
      <c r="O637" s="2"/>
    </row>
    <row r="638" spans="2:15" ht="35.1" customHeight="1" thickTop="1" thickBot="1">
      <c r="B638" s="76" t="str">
        <f t="shared" si="9"/>
        <v/>
      </c>
      <c r="C638" s="35"/>
      <c r="D638" s="16"/>
      <c r="E638" s="16"/>
      <c r="F638" s="33"/>
      <c r="G638" s="33"/>
      <c r="H638" s="43" t="str">
        <f>IFERROR(VLOOKUP(D638,PG!$D$7:$N$1006,11,FALSE),"")</f>
        <v/>
      </c>
      <c r="I638" s="42">
        <f>IFERROR(VLOOKUP(D638,PG!$D$7:$O$1006,12,FALSE)*G638,0)</f>
        <v>0</v>
      </c>
      <c r="N638" s="2" t="str">
        <f>IF(PG!D638="","",PG!D638)</f>
        <v/>
      </c>
      <c r="O638" s="2"/>
    </row>
    <row r="639" spans="2:15" ht="35.1" customHeight="1" thickTop="1" thickBot="1">
      <c r="B639" s="76" t="str">
        <f t="shared" si="9"/>
        <v/>
      </c>
      <c r="C639" s="35"/>
      <c r="D639" s="16"/>
      <c r="E639" s="16"/>
      <c r="F639" s="33"/>
      <c r="G639" s="33"/>
      <c r="H639" s="43" t="str">
        <f>IFERROR(VLOOKUP(D639,PG!$D$7:$N$1006,11,FALSE),"")</f>
        <v/>
      </c>
      <c r="I639" s="42">
        <f>IFERROR(VLOOKUP(D639,PG!$D$7:$O$1006,12,FALSE)*G639,0)</f>
        <v>0</v>
      </c>
      <c r="N639" s="2" t="str">
        <f>IF(PG!D639="","",PG!D639)</f>
        <v/>
      </c>
      <c r="O639" s="2"/>
    </row>
    <row r="640" spans="2:15" ht="35.1" customHeight="1" thickTop="1" thickBot="1">
      <c r="B640" s="76" t="str">
        <f t="shared" si="9"/>
        <v/>
      </c>
      <c r="C640" s="35"/>
      <c r="D640" s="16"/>
      <c r="E640" s="16"/>
      <c r="F640" s="33"/>
      <c r="G640" s="33"/>
      <c r="H640" s="43" t="str">
        <f>IFERROR(VLOOKUP(D640,PG!$D$7:$N$1006,11,FALSE),"")</f>
        <v/>
      </c>
      <c r="I640" s="42">
        <f>IFERROR(VLOOKUP(D640,PG!$D$7:$O$1006,12,FALSE)*G640,0)</f>
        <v>0</v>
      </c>
      <c r="N640" s="2" t="str">
        <f>IF(PG!D640="","",PG!D640)</f>
        <v/>
      </c>
      <c r="O640" s="2"/>
    </row>
    <row r="641" spans="2:15" ht="35.1" customHeight="1" thickTop="1" thickBot="1">
      <c r="B641" s="76" t="str">
        <f t="shared" si="9"/>
        <v/>
      </c>
      <c r="C641" s="35"/>
      <c r="D641" s="16"/>
      <c r="E641" s="16"/>
      <c r="F641" s="33"/>
      <c r="G641" s="33"/>
      <c r="H641" s="43" t="str">
        <f>IFERROR(VLOOKUP(D641,PG!$D$7:$N$1006,11,FALSE),"")</f>
        <v/>
      </c>
      <c r="I641" s="42">
        <f>IFERROR(VLOOKUP(D641,PG!$D$7:$O$1006,12,FALSE)*G641,0)</f>
        <v>0</v>
      </c>
      <c r="N641" s="2" t="str">
        <f>IF(PG!D641="","",PG!D641)</f>
        <v/>
      </c>
      <c r="O641" s="2"/>
    </row>
    <row r="642" spans="2:15" ht="35.1" customHeight="1" thickTop="1" thickBot="1">
      <c r="B642" s="76" t="str">
        <f t="shared" si="9"/>
        <v/>
      </c>
      <c r="C642" s="35"/>
      <c r="D642" s="16"/>
      <c r="E642" s="16"/>
      <c r="F642" s="33"/>
      <c r="G642" s="33"/>
      <c r="H642" s="43" t="str">
        <f>IFERROR(VLOOKUP(D642,PG!$D$7:$N$1006,11,FALSE),"")</f>
        <v/>
      </c>
      <c r="I642" s="42">
        <f>IFERROR(VLOOKUP(D642,PG!$D$7:$O$1006,12,FALSE)*G642,0)</f>
        <v>0</v>
      </c>
      <c r="N642" s="2" t="str">
        <f>IF(PG!D642="","",PG!D642)</f>
        <v/>
      </c>
      <c r="O642" s="2"/>
    </row>
    <row r="643" spans="2:15" ht="35.1" customHeight="1" thickTop="1" thickBot="1">
      <c r="B643" s="76" t="str">
        <f t="shared" si="9"/>
        <v/>
      </c>
      <c r="C643" s="35"/>
      <c r="D643" s="16"/>
      <c r="E643" s="16"/>
      <c r="F643" s="33"/>
      <c r="G643" s="33"/>
      <c r="H643" s="43" t="str">
        <f>IFERROR(VLOOKUP(D643,PG!$D$7:$N$1006,11,FALSE),"")</f>
        <v/>
      </c>
      <c r="I643" s="42">
        <f>IFERROR(VLOOKUP(D643,PG!$D$7:$O$1006,12,FALSE)*G643,0)</f>
        <v>0</v>
      </c>
      <c r="N643" s="2" t="str">
        <f>IF(PG!D643="","",PG!D643)</f>
        <v/>
      </c>
      <c r="O643" s="2"/>
    </row>
    <row r="644" spans="2:15" ht="35.1" customHeight="1" thickTop="1" thickBot="1">
      <c r="B644" s="76" t="str">
        <f t="shared" si="9"/>
        <v/>
      </c>
      <c r="C644" s="35"/>
      <c r="D644" s="16"/>
      <c r="E644" s="16"/>
      <c r="F644" s="33"/>
      <c r="G644" s="33"/>
      <c r="H644" s="43" t="str">
        <f>IFERROR(VLOOKUP(D644,PG!$D$7:$N$1006,11,FALSE),"")</f>
        <v/>
      </c>
      <c r="I644" s="42">
        <f>IFERROR(VLOOKUP(D644,PG!$D$7:$O$1006,12,FALSE)*G644,0)</f>
        <v>0</v>
      </c>
      <c r="N644" s="2" t="str">
        <f>IF(PG!D644="","",PG!D644)</f>
        <v/>
      </c>
      <c r="O644" s="2"/>
    </row>
    <row r="645" spans="2:15" ht="35.1" customHeight="1" thickTop="1" thickBot="1">
      <c r="B645" s="76" t="str">
        <f t="shared" si="9"/>
        <v/>
      </c>
      <c r="C645" s="35"/>
      <c r="D645" s="16"/>
      <c r="E645" s="16"/>
      <c r="F645" s="33"/>
      <c r="G645" s="33"/>
      <c r="H645" s="43" t="str">
        <f>IFERROR(VLOOKUP(D645,PG!$D$7:$N$1006,11,FALSE),"")</f>
        <v/>
      </c>
      <c r="I645" s="42">
        <f>IFERROR(VLOOKUP(D645,PG!$D$7:$O$1006,12,FALSE)*G645,0)</f>
        <v>0</v>
      </c>
      <c r="N645" s="2" t="str">
        <f>IF(PG!D645="","",PG!D645)</f>
        <v/>
      </c>
      <c r="O645" s="2"/>
    </row>
    <row r="646" spans="2:15" ht="35.1" customHeight="1" thickTop="1" thickBot="1">
      <c r="B646" s="76" t="str">
        <f t="shared" si="9"/>
        <v/>
      </c>
      <c r="C646" s="35"/>
      <c r="D646" s="16"/>
      <c r="E646" s="16"/>
      <c r="F646" s="33"/>
      <c r="G646" s="33"/>
      <c r="H646" s="43" t="str">
        <f>IFERROR(VLOOKUP(D646,PG!$D$7:$N$1006,11,FALSE),"")</f>
        <v/>
      </c>
      <c r="I646" s="42">
        <f>IFERROR(VLOOKUP(D646,PG!$D$7:$O$1006,12,FALSE)*G646,0)</f>
        <v>0</v>
      </c>
      <c r="N646" s="2" t="str">
        <f>IF(PG!D646="","",PG!D646)</f>
        <v/>
      </c>
      <c r="O646" s="2"/>
    </row>
    <row r="647" spans="2:15" ht="35.1" customHeight="1" thickTop="1" thickBot="1">
      <c r="B647" s="76" t="str">
        <f t="shared" si="9"/>
        <v/>
      </c>
      <c r="C647" s="35"/>
      <c r="D647" s="16"/>
      <c r="E647" s="16"/>
      <c r="F647" s="33"/>
      <c r="G647" s="33"/>
      <c r="H647" s="43" t="str">
        <f>IFERROR(VLOOKUP(D647,PG!$D$7:$N$1006,11,FALSE),"")</f>
        <v/>
      </c>
      <c r="I647" s="42">
        <f>IFERROR(VLOOKUP(D647,PG!$D$7:$O$1006,12,FALSE)*G647,0)</f>
        <v>0</v>
      </c>
      <c r="N647" s="2" t="str">
        <f>IF(PG!D647="","",PG!D647)</f>
        <v/>
      </c>
      <c r="O647" s="2"/>
    </row>
    <row r="648" spans="2:15" ht="35.1" customHeight="1" thickTop="1" thickBot="1">
      <c r="B648" s="76" t="str">
        <f t="shared" ref="B648:B711" si="10">IF(C648="","",MONTH(C648))</f>
        <v/>
      </c>
      <c r="C648" s="35"/>
      <c r="D648" s="16"/>
      <c r="E648" s="16"/>
      <c r="F648" s="33"/>
      <c r="G648" s="33"/>
      <c r="H648" s="43" t="str">
        <f>IFERROR(VLOOKUP(D648,PG!$D$7:$N$1006,11,FALSE),"")</f>
        <v/>
      </c>
      <c r="I648" s="42">
        <f>IFERROR(VLOOKUP(D648,PG!$D$7:$O$1006,12,FALSE)*G648,0)</f>
        <v>0</v>
      </c>
      <c r="N648" s="2" t="str">
        <f>IF(PG!D648="","",PG!D648)</f>
        <v/>
      </c>
      <c r="O648" s="2"/>
    </row>
    <row r="649" spans="2:15" ht="35.1" customHeight="1" thickTop="1" thickBot="1">
      <c r="B649" s="76" t="str">
        <f t="shared" si="10"/>
        <v/>
      </c>
      <c r="C649" s="35"/>
      <c r="D649" s="16"/>
      <c r="E649" s="16"/>
      <c r="F649" s="33"/>
      <c r="G649" s="33"/>
      <c r="H649" s="43" t="str">
        <f>IFERROR(VLOOKUP(D649,PG!$D$7:$N$1006,11,FALSE),"")</f>
        <v/>
      </c>
      <c r="I649" s="42">
        <f>IFERROR(VLOOKUP(D649,PG!$D$7:$O$1006,12,FALSE)*G649,0)</f>
        <v>0</v>
      </c>
      <c r="N649" s="2" t="str">
        <f>IF(PG!D649="","",PG!D649)</f>
        <v/>
      </c>
      <c r="O649" s="2"/>
    </row>
    <row r="650" spans="2:15" ht="35.1" customHeight="1" thickTop="1" thickBot="1">
      <c r="B650" s="76" t="str">
        <f t="shared" si="10"/>
        <v/>
      </c>
      <c r="C650" s="35"/>
      <c r="D650" s="16"/>
      <c r="E650" s="16"/>
      <c r="F650" s="33"/>
      <c r="G650" s="33"/>
      <c r="H650" s="43" t="str">
        <f>IFERROR(VLOOKUP(D650,PG!$D$7:$N$1006,11,FALSE),"")</f>
        <v/>
      </c>
      <c r="I650" s="42">
        <f>IFERROR(VLOOKUP(D650,PG!$D$7:$O$1006,12,FALSE)*G650,0)</f>
        <v>0</v>
      </c>
      <c r="N650" s="2" t="str">
        <f>IF(PG!D650="","",PG!D650)</f>
        <v/>
      </c>
      <c r="O650" s="2"/>
    </row>
    <row r="651" spans="2:15" ht="35.1" customHeight="1" thickTop="1" thickBot="1">
      <c r="B651" s="76" t="str">
        <f t="shared" si="10"/>
        <v/>
      </c>
      <c r="C651" s="35"/>
      <c r="D651" s="16"/>
      <c r="E651" s="16"/>
      <c r="F651" s="33"/>
      <c r="G651" s="33"/>
      <c r="H651" s="43" t="str">
        <f>IFERROR(VLOOKUP(D651,PG!$D$7:$N$1006,11,FALSE),"")</f>
        <v/>
      </c>
      <c r="I651" s="42">
        <f>IFERROR(VLOOKUP(D651,PG!$D$7:$O$1006,12,FALSE)*G651,0)</f>
        <v>0</v>
      </c>
      <c r="N651" s="2" t="str">
        <f>IF(PG!D651="","",PG!D651)</f>
        <v/>
      </c>
      <c r="O651" s="2"/>
    </row>
    <row r="652" spans="2:15" ht="35.1" customHeight="1" thickTop="1" thickBot="1">
      <c r="B652" s="76" t="str">
        <f t="shared" si="10"/>
        <v/>
      </c>
      <c r="C652" s="35"/>
      <c r="D652" s="16"/>
      <c r="E652" s="16"/>
      <c r="F652" s="33"/>
      <c r="G652" s="33"/>
      <c r="H652" s="43" t="str">
        <f>IFERROR(VLOOKUP(D652,PG!$D$7:$N$1006,11,FALSE),"")</f>
        <v/>
      </c>
      <c r="I652" s="42">
        <f>IFERROR(VLOOKUP(D652,PG!$D$7:$O$1006,12,FALSE)*G652,0)</f>
        <v>0</v>
      </c>
      <c r="N652" s="2" t="str">
        <f>IF(PG!D652="","",PG!D652)</f>
        <v/>
      </c>
      <c r="O652" s="2"/>
    </row>
    <row r="653" spans="2:15" ht="35.1" customHeight="1" thickTop="1" thickBot="1">
      <c r="B653" s="76" t="str">
        <f t="shared" si="10"/>
        <v/>
      </c>
      <c r="C653" s="35"/>
      <c r="D653" s="16"/>
      <c r="E653" s="16"/>
      <c r="F653" s="33"/>
      <c r="G653" s="33"/>
      <c r="H653" s="43" t="str">
        <f>IFERROR(VLOOKUP(D653,PG!$D$7:$N$1006,11,FALSE),"")</f>
        <v/>
      </c>
      <c r="I653" s="42">
        <f>IFERROR(VLOOKUP(D653,PG!$D$7:$O$1006,12,FALSE)*G653,0)</f>
        <v>0</v>
      </c>
      <c r="N653" s="2" t="str">
        <f>IF(PG!D653="","",PG!D653)</f>
        <v/>
      </c>
      <c r="O653" s="2"/>
    </row>
    <row r="654" spans="2:15" ht="35.1" customHeight="1" thickTop="1" thickBot="1">
      <c r="B654" s="76" t="str">
        <f t="shared" si="10"/>
        <v/>
      </c>
      <c r="C654" s="35"/>
      <c r="D654" s="16"/>
      <c r="E654" s="16"/>
      <c r="F654" s="33"/>
      <c r="G654" s="33"/>
      <c r="H654" s="43" t="str">
        <f>IFERROR(VLOOKUP(D654,PG!$D$7:$N$1006,11,FALSE),"")</f>
        <v/>
      </c>
      <c r="I654" s="42">
        <f>IFERROR(VLOOKUP(D654,PG!$D$7:$O$1006,12,FALSE)*G654,0)</f>
        <v>0</v>
      </c>
      <c r="N654" s="2" t="str">
        <f>IF(PG!D654="","",PG!D654)</f>
        <v/>
      </c>
      <c r="O654" s="2"/>
    </row>
    <row r="655" spans="2:15" ht="35.1" customHeight="1" thickTop="1" thickBot="1">
      <c r="B655" s="76" t="str">
        <f t="shared" si="10"/>
        <v/>
      </c>
      <c r="C655" s="35"/>
      <c r="D655" s="16"/>
      <c r="E655" s="16"/>
      <c r="F655" s="33"/>
      <c r="G655" s="33"/>
      <c r="H655" s="43" t="str">
        <f>IFERROR(VLOOKUP(D655,PG!$D$7:$N$1006,11,FALSE),"")</f>
        <v/>
      </c>
      <c r="I655" s="42">
        <f>IFERROR(VLOOKUP(D655,PG!$D$7:$O$1006,12,FALSE)*G655,0)</f>
        <v>0</v>
      </c>
      <c r="N655" s="2" t="str">
        <f>IF(PG!D655="","",PG!D655)</f>
        <v/>
      </c>
      <c r="O655" s="2"/>
    </row>
    <row r="656" spans="2:15" ht="35.1" customHeight="1" thickTop="1" thickBot="1">
      <c r="B656" s="76" t="str">
        <f t="shared" si="10"/>
        <v/>
      </c>
      <c r="C656" s="35"/>
      <c r="D656" s="16"/>
      <c r="E656" s="16"/>
      <c r="F656" s="33"/>
      <c r="G656" s="33"/>
      <c r="H656" s="43" t="str">
        <f>IFERROR(VLOOKUP(D656,PG!$D$7:$N$1006,11,FALSE),"")</f>
        <v/>
      </c>
      <c r="I656" s="42">
        <f>IFERROR(VLOOKUP(D656,PG!$D$7:$O$1006,12,FALSE)*G656,0)</f>
        <v>0</v>
      </c>
      <c r="N656" s="2" t="str">
        <f>IF(PG!D656="","",PG!D656)</f>
        <v/>
      </c>
      <c r="O656" s="2"/>
    </row>
    <row r="657" spans="2:15" ht="35.1" customHeight="1" thickTop="1" thickBot="1">
      <c r="B657" s="76" t="str">
        <f t="shared" si="10"/>
        <v/>
      </c>
      <c r="C657" s="35"/>
      <c r="D657" s="16"/>
      <c r="E657" s="16"/>
      <c r="F657" s="33"/>
      <c r="G657" s="33"/>
      <c r="H657" s="43" t="str">
        <f>IFERROR(VLOOKUP(D657,PG!$D$7:$N$1006,11,FALSE),"")</f>
        <v/>
      </c>
      <c r="I657" s="42">
        <f>IFERROR(VLOOKUP(D657,PG!$D$7:$O$1006,12,FALSE)*G657,0)</f>
        <v>0</v>
      </c>
      <c r="N657" s="2" t="str">
        <f>IF(PG!D657="","",PG!D657)</f>
        <v/>
      </c>
      <c r="O657" s="2"/>
    </row>
    <row r="658" spans="2:15" ht="35.1" customHeight="1" thickTop="1" thickBot="1">
      <c r="B658" s="76" t="str">
        <f t="shared" si="10"/>
        <v/>
      </c>
      <c r="C658" s="35"/>
      <c r="D658" s="16"/>
      <c r="E658" s="16"/>
      <c r="F658" s="33"/>
      <c r="G658" s="33"/>
      <c r="H658" s="43" t="str">
        <f>IFERROR(VLOOKUP(D658,PG!$D$7:$N$1006,11,FALSE),"")</f>
        <v/>
      </c>
      <c r="I658" s="42">
        <f>IFERROR(VLOOKUP(D658,PG!$D$7:$O$1006,12,FALSE)*G658,0)</f>
        <v>0</v>
      </c>
      <c r="N658" s="2" t="str">
        <f>IF(PG!D658="","",PG!D658)</f>
        <v/>
      </c>
      <c r="O658" s="2"/>
    </row>
    <row r="659" spans="2:15" ht="35.1" customHeight="1" thickTop="1" thickBot="1">
      <c r="B659" s="76" t="str">
        <f t="shared" si="10"/>
        <v/>
      </c>
      <c r="C659" s="35"/>
      <c r="D659" s="16"/>
      <c r="E659" s="16"/>
      <c r="F659" s="33"/>
      <c r="G659" s="33"/>
      <c r="H659" s="43" t="str">
        <f>IFERROR(VLOOKUP(D659,PG!$D$7:$N$1006,11,FALSE),"")</f>
        <v/>
      </c>
      <c r="I659" s="42">
        <f>IFERROR(VLOOKUP(D659,PG!$D$7:$O$1006,12,FALSE)*G659,0)</f>
        <v>0</v>
      </c>
      <c r="N659" s="2" t="str">
        <f>IF(PG!D659="","",PG!D659)</f>
        <v/>
      </c>
      <c r="O659" s="2"/>
    </row>
    <row r="660" spans="2:15" ht="35.1" customHeight="1" thickTop="1" thickBot="1">
      <c r="B660" s="76" t="str">
        <f t="shared" si="10"/>
        <v/>
      </c>
      <c r="C660" s="35"/>
      <c r="D660" s="16"/>
      <c r="E660" s="16"/>
      <c r="F660" s="33"/>
      <c r="G660" s="33"/>
      <c r="H660" s="43" t="str">
        <f>IFERROR(VLOOKUP(D660,PG!$D$7:$N$1006,11,FALSE),"")</f>
        <v/>
      </c>
      <c r="I660" s="42">
        <f>IFERROR(VLOOKUP(D660,PG!$D$7:$O$1006,12,FALSE)*G660,0)</f>
        <v>0</v>
      </c>
      <c r="N660" s="2" t="str">
        <f>IF(PG!D660="","",PG!D660)</f>
        <v/>
      </c>
      <c r="O660" s="2"/>
    </row>
    <row r="661" spans="2:15" ht="35.1" customHeight="1" thickTop="1" thickBot="1">
      <c r="B661" s="76" t="str">
        <f t="shared" si="10"/>
        <v/>
      </c>
      <c r="C661" s="35"/>
      <c r="D661" s="16"/>
      <c r="E661" s="16"/>
      <c r="F661" s="33"/>
      <c r="G661" s="33"/>
      <c r="H661" s="43" t="str">
        <f>IFERROR(VLOOKUP(D661,PG!$D$7:$N$1006,11,FALSE),"")</f>
        <v/>
      </c>
      <c r="I661" s="42">
        <f>IFERROR(VLOOKUP(D661,PG!$D$7:$O$1006,12,FALSE)*G661,0)</f>
        <v>0</v>
      </c>
      <c r="N661" s="2" t="str">
        <f>IF(PG!D661="","",PG!D661)</f>
        <v/>
      </c>
      <c r="O661" s="2"/>
    </row>
    <row r="662" spans="2:15" ht="35.1" customHeight="1" thickTop="1" thickBot="1">
      <c r="B662" s="76" t="str">
        <f t="shared" si="10"/>
        <v/>
      </c>
      <c r="C662" s="35"/>
      <c r="D662" s="16"/>
      <c r="E662" s="16"/>
      <c r="F662" s="33"/>
      <c r="G662" s="33"/>
      <c r="H662" s="43" t="str">
        <f>IFERROR(VLOOKUP(D662,PG!$D$7:$N$1006,11,FALSE),"")</f>
        <v/>
      </c>
      <c r="I662" s="42">
        <f>IFERROR(VLOOKUP(D662,PG!$D$7:$O$1006,12,FALSE)*G662,0)</f>
        <v>0</v>
      </c>
      <c r="N662" s="2" t="str">
        <f>IF(PG!D662="","",PG!D662)</f>
        <v/>
      </c>
      <c r="O662" s="2"/>
    </row>
    <row r="663" spans="2:15" ht="35.1" customHeight="1" thickTop="1" thickBot="1">
      <c r="B663" s="76" t="str">
        <f t="shared" si="10"/>
        <v/>
      </c>
      <c r="C663" s="35"/>
      <c r="D663" s="16"/>
      <c r="E663" s="16"/>
      <c r="F663" s="33"/>
      <c r="G663" s="33"/>
      <c r="H663" s="43" t="str">
        <f>IFERROR(VLOOKUP(D663,PG!$D$7:$N$1006,11,FALSE),"")</f>
        <v/>
      </c>
      <c r="I663" s="42">
        <f>IFERROR(VLOOKUP(D663,PG!$D$7:$O$1006,12,FALSE)*G663,0)</f>
        <v>0</v>
      </c>
      <c r="N663" s="2" t="str">
        <f>IF(PG!D663="","",PG!D663)</f>
        <v/>
      </c>
      <c r="O663" s="2"/>
    </row>
    <row r="664" spans="2:15" ht="35.1" customHeight="1" thickTop="1" thickBot="1">
      <c r="B664" s="76" t="str">
        <f t="shared" si="10"/>
        <v/>
      </c>
      <c r="C664" s="35"/>
      <c r="D664" s="16"/>
      <c r="E664" s="16"/>
      <c r="F664" s="33"/>
      <c r="G664" s="33"/>
      <c r="H664" s="43" t="str">
        <f>IFERROR(VLOOKUP(D664,PG!$D$7:$N$1006,11,FALSE),"")</f>
        <v/>
      </c>
      <c r="I664" s="42">
        <f>IFERROR(VLOOKUP(D664,PG!$D$7:$O$1006,12,FALSE)*G664,0)</f>
        <v>0</v>
      </c>
      <c r="N664" s="2" t="str">
        <f>IF(PG!D664="","",PG!D664)</f>
        <v/>
      </c>
      <c r="O664" s="2"/>
    </row>
    <row r="665" spans="2:15" ht="35.1" customHeight="1" thickTop="1" thickBot="1">
      <c r="B665" s="76" t="str">
        <f t="shared" si="10"/>
        <v/>
      </c>
      <c r="C665" s="35"/>
      <c r="D665" s="16"/>
      <c r="E665" s="16"/>
      <c r="F665" s="33"/>
      <c r="G665" s="33"/>
      <c r="H665" s="43" t="str">
        <f>IFERROR(VLOOKUP(D665,PG!$D$7:$N$1006,11,FALSE),"")</f>
        <v/>
      </c>
      <c r="I665" s="42">
        <f>IFERROR(VLOOKUP(D665,PG!$D$7:$O$1006,12,FALSE)*G665,0)</f>
        <v>0</v>
      </c>
      <c r="N665" s="2" t="str">
        <f>IF(PG!D665="","",PG!D665)</f>
        <v/>
      </c>
      <c r="O665" s="2"/>
    </row>
    <row r="666" spans="2:15" ht="35.1" customHeight="1" thickTop="1" thickBot="1">
      <c r="B666" s="76" t="str">
        <f t="shared" si="10"/>
        <v/>
      </c>
      <c r="C666" s="35"/>
      <c r="D666" s="16"/>
      <c r="E666" s="16"/>
      <c r="F666" s="33"/>
      <c r="G666" s="33"/>
      <c r="H666" s="43" t="str">
        <f>IFERROR(VLOOKUP(D666,PG!$D$7:$N$1006,11,FALSE),"")</f>
        <v/>
      </c>
      <c r="I666" s="42">
        <f>IFERROR(VLOOKUP(D666,PG!$D$7:$O$1006,12,FALSE)*G666,0)</f>
        <v>0</v>
      </c>
      <c r="N666" s="2" t="str">
        <f>IF(PG!D666="","",PG!D666)</f>
        <v/>
      </c>
      <c r="O666" s="2"/>
    </row>
    <row r="667" spans="2:15" ht="35.1" customHeight="1" thickTop="1" thickBot="1">
      <c r="B667" s="76" t="str">
        <f t="shared" si="10"/>
        <v/>
      </c>
      <c r="C667" s="35"/>
      <c r="D667" s="16"/>
      <c r="E667" s="16"/>
      <c r="F667" s="33"/>
      <c r="G667" s="33"/>
      <c r="H667" s="43" t="str">
        <f>IFERROR(VLOOKUP(D667,PG!$D$7:$N$1006,11,FALSE),"")</f>
        <v/>
      </c>
      <c r="I667" s="42">
        <f>IFERROR(VLOOKUP(D667,PG!$D$7:$O$1006,12,FALSE)*G667,0)</f>
        <v>0</v>
      </c>
      <c r="N667" s="2" t="str">
        <f>IF(PG!D667="","",PG!D667)</f>
        <v/>
      </c>
      <c r="O667" s="2"/>
    </row>
    <row r="668" spans="2:15" ht="35.1" customHeight="1" thickTop="1" thickBot="1">
      <c r="B668" s="76" t="str">
        <f t="shared" si="10"/>
        <v/>
      </c>
      <c r="C668" s="35"/>
      <c r="D668" s="16"/>
      <c r="E668" s="16"/>
      <c r="F668" s="33"/>
      <c r="G668" s="33"/>
      <c r="H668" s="43" t="str">
        <f>IFERROR(VLOOKUP(D668,PG!$D$7:$N$1006,11,FALSE),"")</f>
        <v/>
      </c>
      <c r="I668" s="42">
        <f>IFERROR(VLOOKUP(D668,PG!$D$7:$O$1006,12,FALSE)*G668,0)</f>
        <v>0</v>
      </c>
      <c r="N668" s="2" t="str">
        <f>IF(PG!D668="","",PG!D668)</f>
        <v/>
      </c>
      <c r="O668" s="2"/>
    </row>
    <row r="669" spans="2:15" ht="35.1" customHeight="1" thickTop="1" thickBot="1">
      <c r="B669" s="76" t="str">
        <f t="shared" si="10"/>
        <v/>
      </c>
      <c r="C669" s="35"/>
      <c r="D669" s="16"/>
      <c r="E669" s="16"/>
      <c r="F669" s="33"/>
      <c r="G669" s="33"/>
      <c r="H669" s="43" t="str">
        <f>IFERROR(VLOOKUP(D669,PG!$D$7:$N$1006,11,FALSE),"")</f>
        <v/>
      </c>
      <c r="I669" s="42">
        <f>IFERROR(VLOOKUP(D669,PG!$D$7:$O$1006,12,FALSE)*G669,0)</f>
        <v>0</v>
      </c>
      <c r="N669" s="2" t="str">
        <f>IF(PG!D669="","",PG!D669)</f>
        <v/>
      </c>
      <c r="O669" s="2"/>
    </row>
    <row r="670" spans="2:15" ht="35.1" customHeight="1" thickTop="1" thickBot="1">
      <c r="B670" s="76" t="str">
        <f t="shared" si="10"/>
        <v/>
      </c>
      <c r="C670" s="35"/>
      <c r="D670" s="16"/>
      <c r="E670" s="16"/>
      <c r="F670" s="33"/>
      <c r="G670" s="33"/>
      <c r="H670" s="43" t="str">
        <f>IFERROR(VLOOKUP(D670,PG!$D$7:$N$1006,11,FALSE),"")</f>
        <v/>
      </c>
      <c r="I670" s="42">
        <f>IFERROR(VLOOKUP(D670,PG!$D$7:$O$1006,12,FALSE)*G670,0)</f>
        <v>0</v>
      </c>
      <c r="N670" s="2" t="str">
        <f>IF(PG!D670="","",PG!D670)</f>
        <v/>
      </c>
      <c r="O670" s="2"/>
    </row>
    <row r="671" spans="2:15" ht="35.1" customHeight="1" thickTop="1" thickBot="1">
      <c r="B671" s="76" t="str">
        <f t="shared" si="10"/>
        <v/>
      </c>
      <c r="C671" s="35"/>
      <c r="D671" s="16"/>
      <c r="E671" s="16"/>
      <c r="F671" s="33"/>
      <c r="G671" s="33"/>
      <c r="H671" s="43" t="str">
        <f>IFERROR(VLOOKUP(D671,PG!$D$7:$N$1006,11,FALSE),"")</f>
        <v/>
      </c>
      <c r="I671" s="42">
        <f>IFERROR(VLOOKUP(D671,PG!$D$7:$O$1006,12,FALSE)*G671,0)</f>
        <v>0</v>
      </c>
      <c r="N671" s="2" t="str">
        <f>IF(PG!D671="","",PG!D671)</f>
        <v/>
      </c>
      <c r="O671" s="2"/>
    </row>
    <row r="672" spans="2:15" ht="35.1" customHeight="1" thickTop="1" thickBot="1">
      <c r="B672" s="76" t="str">
        <f t="shared" si="10"/>
        <v/>
      </c>
      <c r="C672" s="35"/>
      <c r="D672" s="16"/>
      <c r="E672" s="16"/>
      <c r="F672" s="33"/>
      <c r="G672" s="33"/>
      <c r="H672" s="43" t="str">
        <f>IFERROR(VLOOKUP(D672,PG!$D$7:$N$1006,11,FALSE),"")</f>
        <v/>
      </c>
      <c r="I672" s="42">
        <f>IFERROR(VLOOKUP(D672,PG!$D$7:$O$1006,12,FALSE)*G672,0)</f>
        <v>0</v>
      </c>
      <c r="N672" s="2" t="str">
        <f>IF(PG!D672="","",PG!D672)</f>
        <v/>
      </c>
      <c r="O672" s="2"/>
    </row>
    <row r="673" spans="2:15" ht="35.1" customHeight="1" thickTop="1" thickBot="1">
      <c r="B673" s="76" t="str">
        <f t="shared" si="10"/>
        <v/>
      </c>
      <c r="C673" s="35"/>
      <c r="D673" s="16"/>
      <c r="E673" s="16"/>
      <c r="F673" s="33"/>
      <c r="G673" s="33"/>
      <c r="H673" s="43" t="str">
        <f>IFERROR(VLOOKUP(D673,PG!$D$7:$N$1006,11,FALSE),"")</f>
        <v/>
      </c>
      <c r="I673" s="42">
        <f>IFERROR(VLOOKUP(D673,PG!$D$7:$O$1006,12,FALSE)*G673,0)</f>
        <v>0</v>
      </c>
      <c r="N673" s="2" t="str">
        <f>IF(PG!D673="","",PG!D673)</f>
        <v/>
      </c>
      <c r="O673" s="2"/>
    </row>
    <row r="674" spans="2:15" ht="35.1" customHeight="1" thickTop="1" thickBot="1">
      <c r="B674" s="76" t="str">
        <f t="shared" si="10"/>
        <v/>
      </c>
      <c r="C674" s="35"/>
      <c r="D674" s="16"/>
      <c r="E674" s="16"/>
      <c r="F674" s="33"/>
      <c r="G674" s="33"/>
      <c r="H674" s="43" t="str">
        <f>IFERROR(VLOOKUP(D674,PG!$D$7:$N$1006,11,FALSE),"")</f>
        <v/>
      </c>
      <c r="I674" s="42">
        <f>IFERROR(VLOOKUP(D674,PG!$D$7:$O$1006,12,FALSE)*G674,0)</f>
        <v>0</v>
      </c>
      <c r="N674" s="2" t="str">
        <f>IF(PG!D674="","",PG!D674)</f>
        <v/>
      </c>
      <c r="O674" s="2"/>
    </row>
    <row r="675" spans="2:15" ht="35.1" customHeight="1" thickTop="1" thickBot="1">
      <c r="B675" s="76" t="str">
        <f t="shared" si="10"/>
        <v/>
      </c>
      <c r="C675" s="35"/>
      <c r="D675" s="16"/>
      <c r="E675" s="16"/>
      <c r="F675" s="33"/>
      <c r="G675" s="33"/>
      <c r="H675" s="43" t="str">
        <f>IFERROR(VLOOKUP(D675,PG!$D$7:$N$1006,11,FALSE),"")</f>
        <v/>
      </c>
      <c r="I675" s="42">
        <f>IFERROR(VLOOKUP(D675,PG!$D$7:$O$1006,12,FALSE)*G675,0)</f>
        <v>0</v>
      </c>
      <c r="N675" s="2" t="str">
        <f>IF(PG!D675="","",PG!D675)</f>
        <v/>
      </c>
      <c r="O675" s="2"/>
    </row>
    <row r="676" spans="2:15" ht="35.1" customHeight="1" thickTop="1" thickBot="1">
      <c r="B676" s="76" t="str">
        <f t="shared" si="10"/>
        <v/>
      </c>
      <c r="C676" s="35"/>
      <c r="D676" s="16"/>
      <c r="E676" s="16"/>
      <c r="F676" s="33"/>
      <c r="G676" s="33"/>
      <c r="H676" s="43" t="str">
        <f>IFERROR(VLOOKUP(D676,PG!$D$7:$N$1006,11,FALSE),"")</f>
        <v/>
      </c>
      <c r="I676" s="42">
        <f>IFERROR(VLOOKUP(D676,PG!$D$7:$O$1006,12,FALSE)*G676,0)</f>
        <v>0</v>
      </c>
      <c r="N676" s="2" t="str">
        <f>IF(PG!D676="","",PG!D676)</f>
        <v/>
      </c>
      <c r="O676" s="2"/>
    </row>
    <row r="677" spans="2:15" ht="35.1" customHeight="1" thickTop="1" thickBot="1">
      <c r="B677" s="76" t="str">
        <f t="shared" si="10"/>
        <v/>
      </c>
      <c r="C677" s="35"/>
      <c r="D677" s="16"/>
      <c r="E677" s="16"/>
      <c r="F677" s="33"/>
      <c r="G677" s="33"/>
      <c r="H677" s="43" t="str">
        <f>IFERROR(VLOOKUP(D677,PG!$D$7:$N$1006,11,FALSE),"")</f>
        <v/>
      </c>
      <c r="I677" s="42">
        <f>IFERROR(VLOOKUP(D677,PG!$D$7:$O$1006,12,FALSE)*G677,0)</f>
        <v>0</v>
      </c>
      <c r="N677" s="2" t="str">
        <f>IF(PG!D677="","",PG!D677)</f>
        <v/>
      </c>
      <c r="O677" s="2"/>
    </row>
    <row r="678" spans="2:15" ht="35.1" customHeight="1" thickTop="1" thickBot="1">
      <c r="B678" s="76" t="str">
        <f t="shared" si="10"/>
        <v/>
      </c>
      <c r="C678" s="35"/>
      <c r="D678" s="16"/>
      <c r="E678" s="16"/>
      <c r="F678" s="33"/>
      <c r="G678" s="33"/>
      <c r="H678" s="43" t="str">
        <f>IFERROR(VLOOKUP(D678,PG!$D$7:$N$1006,11,FALSE),"")</f>
        <v/>
      </c>
      <c r="I678" s="42">
        <f>IFERROR(VLOOKUP(D678,PG!$D$7:$O$1006,12,FALSE)*G678,0)</f>
        <v>0</v>
      </c>
      <c r="N678" s="2" t="str">
        <f>IF(PG!D678="","",PG!D678)</f>
        <v/>
      </c>
      <c r="O678" s="2"/>
    </row>
    <row r="679" spans="2:15" ht="35.1" customHeight="1" thickTop="1" thickBot="1">
      <c r="B679" s="76" t="str">
        <f t="shared" si="10"/>
        <v/>
      </c>
      <c r="C679" s="35"/>
      <c r="D679" s="16"/>
      <c r="E679" s="16"/>
      <c r="F679" s="33"/>
      <c r="G679" s="33"/>
      <c r="H679" s="43" t="str">
        <f>IFERROR(VLOOKUP(D679,PG!$D$7:$N$1006,11,FALSE),"")</f>
        <v/>
      </c>
      <c r="I679" s="42">
        <f>IFERROR(VLOOKUP(D679,PG!$D$7:$O$1006,12,FALSE)*G679,0)</f>
        <v>0</v>
      </c>
      <c r="N679" s="2" t="str">
        <f>IF(PG!D679="","",PG!D679)</f>
        <v/>
      </c>
      <c r="O679" s="2"/>
    </row>
    <row r="680" spans="2:15" ht="35.1" customHeight="1" thickTop="1" thickBot="1">
      <c r="B680" s="76" t="str">
        <f t="shared" si="10"/>
        <v/>
      </c>
      <c r="C680" s="35"/>
      <c r="D680" s="16"/>
      <c r="E680" s="16"/>
      <c r="F680" s="33"/>
      <c r="G680" s="33"/>
      <c r="H680" s="43" t="str">
        <f>IFERROR(VLOOKUP(D680,PG!$D$7:$N$1006,11,FALSE),"")</f>
        <v/>
      </c>
      <c r="I680" s="42">
        <f>IFERROR(VLOOKUP(D680,PG!$D$7:$O$1006,12,FALSE)*G680,0)</f>
        <v>0</v>
      </c>
      <c r="N680" s="2" t="str">
        <f>IF(PG!D680="","",PG!D680)</f>
        <v/>
      </c>
      <c r="O680" s="2"/>
    </row>
    <row r="681" spans="2:15" ht="35.1" customHeight="1" thickTop="1" thickBot="1">
      <c r="B681" s="76" t="str">
        <f t="shared" si="10"/>
        <v/>
      </c>
      <c r="C681" s="35"/>
      <c r="D681" s="16"/>
      <c r="E681" s="16"/>
      <c r="F681" s="33"/>
      <c r="G681" s="33"/>
      <c r="H681" s="43" t="str">
        <f>IFERROR(VLOOKUP(D681,PG!$D$7:$N$1006,11,FALSE),"")</f>
        <v/>
      </c>
      <c r="I681" s="42">
        <f>IFERROR(VLOOKUP(D681,PG!$D$7:$O$1006,12,FALSE)*G681,0)</f>
        <v>0</v>
      </c>
      <c r="N681" s="2" t="str">
        <f>IF(PG!D681="","",PG!D681)</f>
        <v/>
      </c>
      <c r="O681" s="2"/>
    </row>
    <row r="682" spans="2:15" ht="35.1" customHeight="1" thickTop="1" thickBot="1">
      <c r="B682" s="76" t="str">
        <f t="shared" si="10"/>
        <v/>
      </c>
      <c r="C682" s="35"/>
      <c r="D682" s="16"/>
      <c r="E682" s="16"/>
      <c r="F682" s="33"/>
      <c r="G682" s="33"/>
      <c r="H682" s="43" t="str">
        <f>IFERROR(VLOOKUP(D682,PG!$D$7:$N$1006,11,FALSE),"")</f>
        <v/>
      </c>
      <c r="I682" s="42">
        <f>IFERROR(VLOOKUP(D682,PG!$D$7:$O$1006,12,FALSE)*G682,0)</f>
        <v>0</v>
      </c>
      <c r="N682" s="2" t="str">
        <f>IF(PG!D682="","",PG!D682)</f>
        <v/>
      </c>
      <c r="O682" s="2"/>
    </row>
    <row r="683" spans="2:15" ht="35.1" customHeight="1" thickTop="1" thickBot="1">
      <c r="B683" s="76" t="str">
        <f t="shared" si="10"/>
        <v/>
      </c>
      <c r="C683" s="35"/>
      <c r="D683" s="16"/>
      <c r="E683" s="16"/>
      <c r="F683" s="33"/>
      <c r="G683" s="33"/>
      <c r="H683" s="43" t="str">
        <f>IFERROR(VLOOKUP(D683,PG!$D$7:$N$1006,11,FALSE),"")</f>
        <v/>
      </c>
      <c r="I683" s="42">
        <f>IFERROR(VLOOKUP(D683,PG!$D$7:$O$1006,12,FALSE)*G683,0)</f>
        <v>0</v>
      </c>
      <c r="N683" s="2" t="str">
        <f>IF(PG!D683="","",PG!D683)</f>
        <v/>
      </c>
      <c r="O683" s="2"/>
    </row>
    <row r="684" spans="2:15" ht="35.1" customHeight="1" thickTop="1" thickBot="1">
      <c r="B684" s="76" t="str">
        <f t="shared" si="10"/>
        <v/>
      </c>
      <c r="C684" s="35"/>
      <c r="D684" s="16"/>
      <c r="E684" s="16"/>
      <c r="F684" s="33"/>
      <c r="G684" s="33"/>
      <c r="H684" s="43" t="str">
        <f>IFERROR(VLOOKUP(D684,PG!$D$7:$N$1006,11,FALSE),"")</f>
        <v/>
      </c>
      <c r="I684" s="42">
        <f>IFERROR(VLOOKUP(D684,PG!$D$7:$O$1006,12,FALSE)*G684,0)</f>
        <v>0</v>
      </c>
      <c r="N684" s="2" t="str">
        <f>IF(PG!D684="","",PG!D684)</f>
        <v/>
      </c>
      <c r="O684" s="2"/>
    </row>
    <row r="685" spans="2:15" ht="35.1" customHeight="1" thickTop="1" thickBot="1">
      <c r="B685" s="76" t="str">
        <f t="shared" si="10"/>
        <v/>
      </c>
      <c r="C685" s="35"/>
      <c r="D685" s="16"/>
      <c r="E685" s="16"/>
      <c r="F685" s="33"/>
      <c r="G685" s="33"/>
      <c r="H685" s="43" t="str">
        <f>IFERROR(VLOOKUP(D685,PG!$D$7:$N$1006,11,FALSE),"")</f>
        <v/>
      </c>
      <c r="I685" s="42">
        <f>IFERROR(VLOOKUP(D685,PG!$D$7:$O$1006,12,FALSE)*G685,0)</f>
        <v>0</v>
      </c>
      <c r="N685" s="2" t="str">
        <f>IF(PG!D685="","",PG!D685)</f>
        <v/>
      </c>
      <c r="O685" s="2"/>
    </row>
    <row r="686" spans="2:15" ht="35.1" customHeight="1" thickTop="1" thickBot="1">
      <c r="B686" s="76" t="str">
        <f t="shared" si="10"/>
        <v/>
      </c>
      <c r="C686" s="35"/>
      <c r="D686" s="16"/>
      <c r="E686" s="16"/>
      <c r="F686" s="33"/>
      <c r="G686" s="33"/>
      <c r="H686" s="43" t="str">
        <f>IFERROR(VLOOKUP(D686,PG!$D$7:$N$1006,11,FALSE),"")</f>
        <v/>
      </c>
      <c r="I686" s="42">
        <f>IFERROR(VLOOKUP(D686,PG!$D$7:$O$1006,12,FALSE)*G686,0)</f>
        <v>0</v>
      </c>
      <c r="N686" s="2" t="str">
        <f>IF(PG!D686="","",PG!D686)</f>
        <v/>
      </c>
      <c r="O686" s="2"/>
    </row>
    <row r="687" spans="2:15" ht="35.1" customHeight="1" thickTop="1" thickBot="1">
      <c r="B687" s="76" t="str">
        <f t="shared" si="10"/>
        <v/>
      </c>
      <c r="C687" s="35"/>
      <c r="D687" s="16"/>
      <c r="E687" s="16"/>
      <c r="F687" s="33"/>
      <c r="G687" s="33"/>
      <c r="H687" s="43" t="str">
        <f>IFERROR(VLOOKUP(D687,PG!$D$7:$N$1006,11,FALSE),"")</f>
        <v/>
      </c>
      <c r="I687" s="42">
        <f>IFERROR(VLOOKUP(D687,PG!$D$7:$O$1006,12,FALSE)*G687,0)</f>
        <v>0</v>
      </c>
      <c r="N687" s="2" t="str">
        <f>IF(PG!D687="","",PG!D687)</f>
        <v/>
      </c>
      <c r="O687" s="2"/>
    </row>
    <row r="688" spans="2:15" ht="35.1" customHeight="1" thickTop="1" thickBot="1">
      <c r="B688" s="76" t="str">
        <f t="shared" si="10"/>
        <v/>
      </c>
      <c r="C688" s="35"/>
      <c r="D688" s="16"/>
      <c r="E688" s="16"/>
      <c r="F688" s="33"/>
      <c r="G688" s="33"/>
      <c r="H688" s="43" t="str">
        <f>IFERROR(VLOOKUP(D688,PG!$D$7:$N$1006,11,FALSE),"")</f>
        <v/>
      </c>
      <c r="I688" s="42">
        <f>IFERROR(VLOOKUP(D688,PG!$D$7:$O$1006,12,FALSE)*G688,0)</f>
        <v>0</v>
      </c>
      <c r="N688" s="2" t="str">
        <f>IF(PG!D688="","",PG!D688)</f>
        <v/>
      </c>
      <c r="O688" s="2"/>
    </row>
    <row r="689" spans="2:15" ht="35.1" customHeight="1" thickTop="1" thickBot="1">
      <c r="B689" s="76" t="str">
        <f t="shared" si="10"/>
        <v/>
      </c>
      <c r="C689" s="35"/>
      <c r="D689" s="16"/>
      <c r="E689" s="16"/>
      <c r="F689" s="33"/>
      <c r="G689" s="33"/>
      <c r="H689" s="43" t="str">
        <f>IFERROR(VLOOKUP(D689,PG!$D$7:$N$1006,11,FALSE),"")</f>
        <v/>
      </c>
      <c r="I689" s="42">
        <f>IFERROR(VLOOKUP(D689,PG!$D$7:$O$1006,12,FALSE)*G689,0)</f>
        <v>0</v>
      </c>
      <c r="N689" s="2" t="str">
        <f>IF(PG!D689="","",PG!D689)</f>
        <v/>
      </c>
      <c r="O689" s="2"/>
    </row>
    <row r="690" spans="2:15" ht="35.1" customHeight="1" thickTop="1" thickBot="1">
      <c r="B690" s="76" t="str">
        <f t="shared" si="10"/>
        <v/>
      </c>
      <c r="C690" s="35"/>
      <c r="D690" s="16"/>
      <c r="E690" s="16"/>
      <c r="F690" s="33"/>
      <c r="G690" s="33"/>
      <c r="H690" s="43" t="str">
        <f>IFERROR(VLOOKUP(D690,PG!$D$7:$N$1006,11,FALSE),"")</f>
        <v/>
      </c>
      <c r="I690" s="42">
        <f>IFERROR(VLOOKUP(D690,PG!$D$7:$O$1006,12,FALSE)*G690,0)</f>
        <v>0</v>
      </c>
      <c r="N690" s="2" t="str">
        <f>IF(PG!D690="","",PG!D690)</f>
        <v/>
      </c>
      <c r="O690" s="2"/>
    </row>
    <row r="691" spans="2:15" ht="35.1" customHeight="1" thickTop="1" thickBot="1">
      <c r="B691" s="76" t="str">
        <f t="shared" si="10"/>
        <v/>
      </c>
      <c r="C691" s="35"/>
      <c r="D691" s="16"/>
      <c r="E691" s="16"/>
      <c r="F691" s="33"/>
      <c r="G691" s="33"/>
      <c r="H691" s="43" t="str">
        <f>IFERROR(VLOOKUP(D691,PG!$D$7:$N$1006,11,FALSE),"")</f>
        <v/>
      </c>
      <c r="I691" s="42">
        <f>IFERROR(VLOOKUP(D691,PG!$D$7:$O$1006,12,FALSE)*G691,0)</f>
        <v>0</v>
      </c>
      <c r="N691" s="2" t="str">
        <f>IF(PG!D691="","",PG!D691)</f>
        <v/>
      </c>
      <c r="O691" s="2"/>
    </row>
    <row r="692" spans="2:15" ht="35.1" customHeight="1" thickTop="1" thickBot="1">
      <c r="B692" s="76" t="str">
        <f t="shared" si="10"/>
        <v/>
      </c>
      <c r="C692" s="35"/>
      <c r="D692" s="16"/>
      <c r="E692" s="16"/>
      <c r="F692" s="33"/>
      <c r="G692" s="33"/>
      <c r="H692" s="43" t="str">
        <f>IFERROR(VLOOKUP(D692,PG!$D$7:$N$1006,11,FALSE),"")</f>
        <v/>
      </c>
      <c r="I692" s="42">
        <f>IFERROR(VLOOKUP(D692,PG!$D$7:$O$1006,12,FALSE)*G692,0)</f>
        <v>0</v>
      </c>
      <c r="N692" s="2" t="str">
        <f>IF(PG!D692="","",PG!D692)</f>
        <v/>
      </c>
      <c r="O692" s="2"/>
    </row>
    <row r="693" spans="2:15" ht="35.1" customHeight="1" thickTop="1" thickBot="1">
      <c r="B693" s="76" t="str">
        <f t="shared" si="10"/>
        <v/>
      </c>
      <c r="C693" s="35"/>
      <c r="D693" s="16"/>
      <c r="E693" s="16"/>
      <c r="F693" s="33"/>
      <c r="G693" s="33"/>
      <c r="H693" s="43" t="str">
        <f>IFERROR(VLOOKUP(D693,PG!$D$7:$N$1006,11,FALSE),"")</f>
        <v/>
      </c>
      <c r="I693" s="42">
        <f>IFERROR(VLOOKUP(D693,PG!$D$7:$O$1006,12,FALSE)*G693,0)</f>
        <v>0</v>
      </c>
      <c r="N693" s="2" t="str">
        <f>IF(PG!D693="","",PG!D693)</f>
        <v/>
      </c>
      <c r="O693" s="2"/>
    </row>
    <row r="694" spans="2:15" ht="35.1" customHeight="1" thickTop="1" thickBot="1">
      <c r="B694" s="76" t="str">
        <f t="shared" si="10"/>
        <v/>
      </c>
      <c r="C694" s="35"/>
      <c r="D694" s="16"/>
      <c r="E694" s="16"/>
      <c r="F694" s="33"/>
      <c r="G694" s="33"/>
      <c r="H694" s="43" t="str">
        <f>IFERROR(VLOOKUP(D694,PG!$D$7:$N$1006,11,FALSE),"")</f>
        <v/>
      </c>
      <c r="I694" s="42">
        <f>IFERROR(VLOOKUP(D694,PG!$D$7:$O$1006,12,FALSE)*G694,0)</f>
        <v>0</v>
      </c>
      <c r="N694" s="2" t="str">
        <f>IF(PG!D694="","",PG!D694)</f>
        <v/>
      </c>
      <c r="O694" s="2"/>
    </row>
    <row r="695" spans="2:15" ht="35.1" customHeight="1" thickTop="1" thickBot="1">
      <c r="B695" s="76" t="str">
        <f t="shared" si="10"/>
        <v/>
      </c>
      <c r="C695" s="35"/>
      <c r="D695" s="16"/>
      <c r="E695" s="16"/>
      <c r="F695" s="33"/>
      <c r="G695" s="33"/>
      <c r="H695" s="43" t="str">
        <f>IFERROR(VLOOKUP(D695,PG!$D$7:$N$1006,11,FALSE),"")</f>
        <v/>
      </c>
      <c r="I695" s="42">
        <f>IFERROR(VLOOKUP(D695,PG!$D$7:$O$1006,12,FALSE)*G695,0)</f>
        <v>0</v>
      </c>
      <c r="N695" s="2" t="str">
        <f>IF(PG!D695="","",PG!D695)</f>
        <v/>
      </c>
      <c r="O695" s="2"/>
    </row>
    <row r="696" spans="2:15" ht="35.1" customHeight="1" thickTop="1" thickBot="1">
      <c r="B696" s="76" t="str">
        <f t="shared" si="10"/>
        <v/>
      </c>
      <c r="C696" s="35"/>
      <c r="D696" s="16"/>
      <c r="E696" s="16"/>
      <c r="F696" s="33"/>
      <c r="G696" s="33"/>
      <c r="H696" s="43" t="str">
        <f>IFERROR(VLOOKUP(D696,PG!$D$7:$N$1006,11,FALSE),"")</f>
        <v/>
      </c>
      <c r="I696" s="42">
        <f>IFERROR(VLOOKUP(D696,PG!$D$7:$O$1006,12,FALSE)*G696,0)</f>
        <v>0</v>
      </c>
      <c r="N696" s="2" t="str">
        <f>IF(PG!D696="","",PG!D696)</f>
        <v/>
      </c>
      <c r="O696" s="2"/>
    </row>
    <row r="697" spans="2:15" ht="35.1" customHeight="1" thickTop="1" thickBot="1">
      <c r="B697" s="76" t="str">
        <f t="shared" si="10"/>
        <v/>
      </c>
      <c r="C697" s="35"/>
      <c r="D697" s="16"/>
      <c r="E697" s="16"/>
      <c r="F697" s="33"/>
      <c r="G697" s="33"/>
      <c r="H697" s="43" t="str">
        <f>IFERROR(VLOOKUP(D697,PG!$D$7:$N$1006,11,FALSE),"")</f>
        <v/>
      </c>
      <c r="I697" s="42">
        <f>IFERROR(VLOOKUP(D697,PG!$D$7:$O$1006,12,FALSE)*G697,0)</f>
        <v>0</v>
      </c>
      <c r="N697" s="2" t="str">
        <f>IF(PG!D697="","",PG!D697)</f>
        <v/>
      </c>
      <c r="O697" s="2"/>
    </row>
    <row r="698" spans="2:15" ht="35.1" customHeight="1" thickTop="1" thickBot="1">
      <c r="B698" s="76" t="str">
        <f t="shared" si="10"/>
        <v/>
      </c>
      <c r="C698" s="35"/>
      <c r="D698" s="16"/>
      <c r="E698" s="16"/>
      <c r="F698" s="33"/>
      <c r="G698" s="33"/>
      <c r="H698" s="43" t="str">
        <f>IFERROR(VLOOKUP(D698,PG!$D$7:$N$1006,11,FALSE),"")</f>
        <v/>
      </c>
      <c r="I698" s="42">
        <f>IFERROR(VLOOKUP(D698,PG!$D$7:$O$1006,12,FALSE)*G698,0)</f>
        <v>0</v>
      </c>
      <c r="N698" s="2" t="str">
        <f>IF(PG!D698="","",PG!D698)</f>
        <v/>
      </c>
      <c r="O698" s="2"/>
    </row>
    <row r="699" spans="2:15" ht="35.1" customHeight="1" thickTop="1" thickBot="1">
      <c r="B699" s="76" t="str">
        <f t="shared" si="10"/>
        <v/>
      </c>
      <c r="C699" s="35"/>
      <c r="D699" s="16"/>
      <c r="E699" s="16"/>
      <c r="F699" s="33"/>
      <c r="G699" s="33"/>
      <c r="H699" s="43" t="str">
        <f>IFERROR(VLOOKUP(D699,PG!$D$7:$N$1006,11,FALSE),"")</f>
        <v/>
      </c>
      <c r="I699" s="42">
        <f>IFERROR(VLOOKUP(D699,PG!$D$7:$O$1006,12,FALSE)*G699,0)</f>
        <v>0</v>
      </c>
      <c r="N699" s="2" t="str">
        <f>IF(PG!D699="","",PG!D699)</f>
        <v/>
      </c>
      <c r="O699" s="2"/>
    </row>
    <row r="700" spans="2:15" ht="35.1" customHeight="1" thickTop="1" thickBot="1">
      <c r="B700" s="76" t="str">
        <f t="shared" si="10"/>
        <v/>
      </c>
      <c r="C700" s="35"/>
      <c r="D700" s="16"/>
      <c r="E700" s="16"/>
      <c r="F700" s="33"/>
      <c r="G700" s="33"/>
      <c r="H700" s="43" t="str">
        <f>IFERROR(VLOOKUP(D700,PG!$D$7:$N$1006,11,FALSE),"")</f>
        <v/>
      </c>
      <c r="I700" s="42">
        <f>IFERROR(VLOOKUP(D700,PG!$D$7:$O$1006,12,FALSE)*G700,0)</f>
        <v>0</v>
      </c>
      <c r="N700" s="2" t="str">
        <f>IF(PG!D700="","",PG!D700)</f>
        <v/>
      </c>
      <c r="O700" s="2"/>
    </row>
    <row r="701" spans="2:15" ht="35.1" customHeight="1" thickTop="1" thickBot="1">
      <c r="B701" s="76" t="str">
        <f t="shared" si="10"/>
        <v/>
      </c>
      <c r="C701" s="35"/>
      <c r="D701" s="16"/>
      <c r="E701" s="16"/>
      <c r="F701" s="33"/>
      <c r="G701" s="33"/>
      <c r="H701" s="43" t="str">
        <f>IFERROR(VLOOKUP(D701,PG!$D$7:$N$1006,11,FALSE),"")</f>
        <v/>
      </c>
      <c r="I701" s="42">
        <f>IFERROR(VLOOKUP(D701,PG!$D$7:$O$1006,12,FALSE)*G701,0)</f>
        <v>0</v>
      </c>
      <c r="N701" s="2" t="str">
        <f>IF(PG!D701="","",PG!D701)</f>
        <v/>
      </c>
      <c r="O701" s="2"/>
    </row>
    <row r="702" spans="2:15" ht="35.1" customHeight="1" thickTop="1" thickBot="1">
      <c r="B702" s="76" t="str">
        <f t="shared" si="10"/>
        <v/>
      </c>
      <c r="C702" s="35"/>
      <c r="D702" s="16"/>
      <c r="E702" s="16"/>
      <c r="F702" s="33"/>
      <c r="G702" s="33"/>
      <c r="H702" s="43" t="str">
        <f>IFERROR(VLOOKUP(D702,PG!$D$7:$N$1006,11,FALSE),"")</f>
        <v/>
      </c>
      <c r="I702" s="42">
        <f>IFERROR(VLOOKUP(D702,PG!$D$7:$O$1006,12,FALSE)*G702,0)</f>
        <v>0</v>
      </c>
      <c r="N702" s="2" t="str">
        <f>IF(PG!D702="","",PG!D702)</f>
        <v/>
      </c>
      <c r="O702" s="2"/>
    </row>
    <row r="703" spans="2:15" ht="35.1" customHeight="1" thickTop="1" thickBot="1">
      <c r="B703" s="76" t="str">
        <f t="shared" si="10"/>
        <v/>
      </c>
      <c r="C703" s="35"/>
      <c r="D703" s="16"/>
      <c r="E703" s="16"/>
      <c r="F703" s="33"/>
      <c r="G703" s="33"/>
      <c r="H703" s="43" t="str">
        <f>IFERROR(VLOOKUP(D703,PG!$D$7:$N$1006,11,FALSE),"")</f>
        <v/>
      </c>
      <c r="I703" s="42">
        <f>IFERROR(VLOOKUP(D703,PG!$D$7:$O$1006,12,FALSE)*G703,0)</f>
        <v>0</v>
      </c>
      <c r="N703" s="2" t="str">
        <f>IF(PG!D703="","",PG!D703)</f>
        <v/>
      </c>
      <c r="O703" s="2"/>
    </row>
    <row r="704" spans="2:15" ht="35.1" customHeight="1" thickTop="1" thickBot="1">
      <c r="B704" s="76" t="str">
        <f t="shared" si="10"/>
        <v/>
      </c>
      <c r="C704" s="35"/>
      <c r="D704" s="16"/>
      <c r="E704" s="16"/>
      <c r="F704" s="33"/>
      <c r="G704" s="33"/>
      <c r="H704" s="43" t="str">
        <f>IFERROR(VLOOKUP(D704,PG!$D$7:$N$1006,11,FALSE),"")</f>
        <v/>
      </c>
      <c r="I704" s="42">
        <f>IFERROR(VLOOKUP(D704,PG!$D$7:$O$1006,12,FALSE)*G704,0)</f>
        <v>0</v>
      </c>
      <c r="N704" s="2" t="str">
        <f>IF(PG!D704="","",PG!D704)</f>
        <v/>
      </c>
      <c r="O704" s="2"/>
    </row>
    <row r="705" spans="2:15" ht="35.1" customHeight="1" thickTop="1" thickBot="1">
      <c r="B705" s="76" t="str">
        <f t="shared" si="10"/>
        <v/>
      </c>
      <c r="C705" s="35"/>
      <c r="D705" s="16"/>
      <c r="E705" s="16"/>
      <c r="F705" s="33"/>
      <c r="G705" s="33"/>
      <c r="H705" s="43" t="str">
        <f>IFERROR(VLOOKUP(D705,PG!$D$7:$N$1006,11,FALSE),"")</f>
        <v/>
      </c>
      <c r="I705" s="42">
        <f>IFERROR(VLOOKUP(D705,PG!$D$7:$O$1006,12,FALSE)*G705,0)</f>
        <v>0</v>
      </c>
      <c r="N705" s="2" t="str">
        <f>IF(PG!D705="","",PG!D705)</f>
        <v/>
      </c>
      <c r="O705" s="2"/>
    </row>
    <row r="706" spans="2:15" ht="35.1" customHeight="1" thickTop="1" thickBot="1">
      <c r="B706" s="76" t="str">
        <f t="shared" si="10"/>
        <v/>
      </c>
      <c r="C706" s="35"/>
      <c r="D706" s="16"/>
      <c r="E706" s="16"/>
      <c r="F706" s="33"/>
      <c r="G706" s="33"/>
      <c r="H706" s="43" t="str">
        <f>IFERROR(VLOOKUP(D706,PG!$D$7:$N$1006,11,FALSE),"")</f>
        <v/>
      </c>
      <c r="I706" s="42">
        <f>IFERROR(VLOOKUP(D706,PG!$D$7:$O$1006,12,FALSE)*G706,0)</f>
        <v>0</v>
      </c>
      <c r="N706" s="2" t="str">
        <f>IF(PG!D706="","",PG!D706)</f>
        <v/>
      </c>
      <c r="O706" s="2"/>
    </row>
    <row r="707" spans="2:15" ht="35.1" customHeight="1" thickTop="1" thickBot="1">
      <c r="B707" s="76" t="str">
        <f t="shared" si="10"/>
        <v/>
      </c>
      <c r="C707" s="35"/>
      <c r="D707" s="16"/>
      <c r="E707" s="16"/>
      <c r="F707" s="33"/>
      <c r="G707" s="33"/>
      <c r="H707" s="43" t="str">
        <f>IFERROR(VLOOKUP(D707,PG!$D$7:$N$1006,11,FALSE),"")</f>
        <v/>
      </c>
      <c r="I707" s="42">
        <f>IFERROR(VLOOKUP(D707,PG!$D$7:$O$1006,12,FALSE)*G707,0)</f>
        <v>0</v>
      </c>
      <c r="N707" s="2" t="str">
        <f>IF(PG!D707="","",PG!D707)</f>
        <v/>
      </c>
      <c r="O707" s="2"/>
    </row>
    <row r="708" spans="2:15" ht="35.1" customHeight="1" thickTop="1" thickBot="1">
      <c r="B708" s="76" t="str">
        <f t="shared" si="10"/>
        <v/>
      </c>
      <c r="C708" s="35"/>
      <c r="D708" s="16"/>
      <c r="E708" s="16"/>
      <c r="F708" s="33"/>
      <c r="G708" s="33"/>
      <c r="H708" s="43" t="str">
        <f>IFERROR(VLOOKUP(D708,PG!$D$7:$N$1006,11,FALSE),"")</f>
        <v/>
      </c>
      <c r="I708" s="42">
        <f>IFERROR(VLOOKUP(D708,PG!$D$7:$O$1006,12,FALSE)*G708,0)</f>
        <v>0</v>
      </c>
      <c r="N708" s="2" t="str">
        <f>IF(PG!D708="","",PG!D708)</f>
        <v/>
      </c>
      <c r="O708" s="2"/>
    </row>
    <row r="709" spans="2:15" ht="35.1" customHeight="1" thickTop="1" thickBot="1">
      <c r="B709" s="76" t="str">
        <f t="shared" si="10"/>
        <v/>
      </c>
      <c r="C709" s="35"/>
      <c r="D709" s="16"/>
      <c r="E709" s="16"/>
      <c r="F709" s="33"/>
      <c r="G709" s="33"/>
      <c r="H709" s="43" t="str">
        <f>IFERROR(VLOOKUP(D709,PG!$D$7:$N$1006,11,FALSE),"")</f>
        <v/>
      </c>
      <c r="I709" s="42">
        <f>IFERROR(VLOOKUP(D709,PG!$D$7:$O$1006,12,FALSE)*G709,0)</f>
        <v>0</v>
      </c>
      <c r="N709" s="2" t="str">
        <f>IF(PG!D709="","",PG!D709)</f>
        <v/>
      </c>
      <c r="O709" s="2"/>
    </row>
    <row r="710" spans="2:15" ht="35.1" customHeight="1" thickTop="1" thickBot="1">
      <c r="B710" s="76" t="str">
        <f t="shared" si="10"/>
        <v/>
      </c>
      <c r="C710" s="35"/>
      <c r="D710" s="16"/>
      <c r="E710" s="16"/>
      <c r="F710" s="33"/>
      <c r="G710" s="33"/>
      <c r="H710" s="43" t="str">
        <f>IFERROR(VLOOKUP(D710,PG!$D$7:$N$1006,11,FALSE),"")</f>
        <v/>
      </c>
      <c r="I710" s="42">
        <f>IFERROR(VLOOKUP(D710,PG!$D$7:$O$1006,12,FALSE)*G710,0)</f>
        <v>0</v>
      </c>
      <c r="N710" s="2" t="str">
        <f>IF(PG!D710="","",PG!D710)</f>
        <v/>
      </c>
      <c r="O710" s="2"/>
    </row>
    <row r="711" spans="2:15" ht="35.1" customHeight="1" thickTop="1" thickBot="1">
      <c r="B711" s="76" t="str">
        <f t="shared" si="10"/>
        <v/>
      </c>
      <c r="C711" s="35"/>
      <c r="D711" s="16"/>
      <c r="E711" s="16"/>
      <c r="F711" s="33"/>
      <c r="G711" s="33"/>
      <c r="H711" s="43" t="str">
        <f>IFERROR(VLOOKUP(D711,PG!$D$7:$N$1006,11,FALSE),"")</f>
        <v/>
      </c>
      <c r="I711" s="42">
        <f>IFERROR(VLOOKUP(D711,PG!$D$7:$O$1006,12,FALSE)*G711,0)</f>
        <v>0</v>
      </c>
      <c r="N711" s="2" t="str">
        <f>IF(PG!D711="","",PG!D711)</f>
        <v/>
      </c>
      <c r="O711" s="2"/>
    </row>
    <row r="712" spans="2:15" ht="35.1" customHeight="1" thickTop="1" thickBot="1">
      <c r="B712" s="76" t="str">
        <f t="shared" ref="B712:B775" si="11">IF(C712="","",MONTH(C712))</f>
        <v/>
      </c>
      <c r="C712" s="35"/>
      <c r="D712" s="16"/>
      <c r="E712" s="16"/>
      <c r="F712" s="33"/>
      <c r="G712" s="33"/>
      <c r="H712" s="43" t="str">
        <f>IFERROR(VLOOKUP(D712,PG!$D$7:$N$1006,11,FALSE),"")</f>
        <v/>
      </c>
      <c r="I712" s="42">
        <f>IFERROR(VLOOKUP(D712,PG!$D$7:$O$1006,12,FALSE)*G712,0)</f>
        <v>0</v>
      </c>
      <c r="N712" s="2" t="str">
        <f>IF(PG!D712="","",PG!D712)</f>
        <v/>
      </c>
      <c r="O712" s="2"/>
    </row>
    <row r="713" spans="2:15" ht="35.1" customHeight="1" thickTop="1" thickBot="1">
      <c r="B713" s="76" t="str">
        <f t="shared" si="11"/>
        <v/>
      </c>
      <c r="C713" s="35"/>
      <c r="D713" s="16"/>
      <c r="E713" s="16"/>
      <c r="F713" s="33"/>
      <c r="G713" s="33"/>
      <c r="H713" s="43" t="str">
        <f>IFERROR(VLOOKUP(D713,PG!$D$7:$N$1006,11,FALSE),"")</f>
        <v/>
      </c>
      <c r="I713" s="42">
        <f>IFERROR(VLOOKUP(D713,PG!$D$7:$O$1006,12,FALSE)*G713,0)</f>
        <v>0</v>
      </c>
      <c r="N713" s="2" t="str">
        <f>IF(PG!D713="","",PG!D713)</f>
        <v/>
      </c>
      <c r="O713" s="2"/>
    </row>
    <row r="714" spans="2:15" ht="35.1" customHeight="1" thickTop="1" thickBot="1">
      <c r="B714" s="76" t="str">
        <f t="shared" si="11"/>
        <v/>
      </c>
      <c r="C714" s="35"/>
      <c r="D714" s="16"/>
      <c r="E714" s="16"/>
      <c r="F714" s="33"/>
      <c r="G714" s="33"/>
      <c r="H714" s="43" t="str">
        <f>IFERROR(VLOOKUP(D714,PG!$D$7:$N$1006,11,FALSE),"")</f>
        <v/>
      </c>
      <c r="I714" s="42">
        <f>IFERROR(VLOOKUP(D714,PG!$D$7:$O$1006,12,FALSE)*G714,0)</f>
        <v>0</v>
      </c>
      <c r="N714" s="2" t="str">
        <f>IF(PG!D714="","",PG!D714)</f>
        <v/>
      </c>
      <c r="O714" s="2"/>
    </row>
    <row r="715" spans="2:15" ht="35.1" customHeight="1" thickTop="1" thickBot="1">
      <c r="B715" s="76" t="str">
        <f t="shared" si="11"/>
        <v/>
      </c>
      <c r="C715" s="35"/>
      <c r="D715" s="16"/>
      <c r="E715" s="16"/>
      <c r="F715" s="33"/>
      <c r="G715" s="33"/>
      <c r="H715" s="43" t="str">
        <f>IFERROR(VLOOKUP(D715,PG!$D$7:$N$1006,11,FALSE),"")</f>
        <v/>
      </c>
      <c r="I715" s="42">
        <f>IFERROR(VLOOKUP(D715,PG!$D$7:$O$1006,12,FALSE)*G715,0)</f>
        <v>0</v>
      </c>
      <c r="N715" s="2" t="str">
        <f>IF(PG!D715="","",PG!D715)</f>
        <v/>
      </c>
      <c r="O715" s="2"/>
    </row>
    <row r="716" spans="2:15" ht="35.1" customHeight="1" thickTop="1" thickBot="1">
      <c r="B716" s="76" t="str">
        <f t="shared" si="11"/>
        <v/>
      </c>
      <c r="C716" s="35"/>
      <c r="D716" s="16"/>
      <c r="E716" s="16"/>
      <c r="F716" s="33"/>
      <c r="G716" s="33"/>
      <c r="H716" s="43" t="str">
        <f>IFERROR(VLOOKUP(D716,PG!$D$7:$N$1006,11,FALSE),"")</f>
        <v/>
      </c>
      <c r="I716" s="42">
        <f>IFERROR(VLOOKUP(D716,PG!$D$7:$O$1006,12,FALSE)*G716,0)</f>
        <v>0</v>
      </c>
      <c r="N716" s="2" t="str">
        <f>IF(PG!D716="","",PG!D716)</f>
        <v/>
      </c>
      <c r="O716" s="2"/>
    </row>
    <row r="717" spans="2:15" ht="35.1" customHeight="1" thickTop="1" thickBot="1">
      <c r="B717" s="76" t="str">
        <f t="shared" si="11"/>
        <v/>
      </c>
      <c r="C717" s="35"/>
      <c r="D717" s="16"/>
      <c r="E717" s="16"/>
      <c r="F717" s="33"/>
      <c r="G717" s="33"/>
      <c r="H717" s="43" t="str">
        <f>IFERROR(VLOOKUP(D717,PG!$D$7:$N$1006,11,FALSE),"")</f>
        <v/>
      </c>
      <c r="I717" s="42">
        <f>IFERROR(VLOOKUP(D717,PG!$D$7:$O$1006,12,FALSE)*G717,0)</f>
        <v>0</v>
      </c>
      <c r="N717" s="2" t="str">
        <f>IF(PG!D717="","",PG!D717)</f>
        <v/>
      </c>
      <c r="O717" s="2"/>
    </row>
    <row r="718" spans="2:15" ht="35.1" customHeight="1" thickTop="1" thickBot="1">
      <c r="B718" s="76" t="str">
        <f t="shared" si="11"/>
        <v/>
      </c>
      <c r="C718" s="35"/>
      <c r="D718" s="16"/>
      <c r="E718" s="16"/>
      <c r="F718" s="33"/>
      <c r="G718" s="33"/>
      <c r="H718" s="43" t="str">
        <f>IFERROR(VLOOKUP(D718,PG!$D$7:$N$1006,11,FALSE),"")</f>
        <v/>
      </c>
      <c r="I718" s="42">
        <f>IFERROR(VLOOKUP(D718,PG!$D$7:$O$1006,12,FALSE)*G718,0)</f>
        <v>0</v>
      </c>
      <c r="N718" s="2" t="str">
        <f>IF(PG!D718="","",PG!D718)</f>
        <v/>
      </c>
      <c r="O718" s="2"/>
    </row>
    <row r="719" spans="2:15" ht="35.1" customHeight="1" thickTop="1" thickBot="1">
      <c r="B719" s="76" t="str">
        <f t="shared" si="11"/>
        <v/>
      </c>
      <c r="C719" s="35"/>
      <c r="D719" s="16"/>
      <c r="E719" s="16"/>
      <c r="F719" s="33"/>
      <c r="G719" s="33"/>
      <c r="H719" s="43" t="str">
        <f>IFERROR(VLOOKUP(D719,PG!$D$7:$N$1006,11,FALSE),"")</f>
        <v/>
      </c>
      <c r="I719" s="42">
        <f>IFERROR(VLOOKUP(D719,PG!$D$7:$O$1006,12,FALSE)*G719,0)</f>
        <v>0</v>
      </c>
      <c r="N719" s="2" t="str">
        <f>IF(PG!D719="","",PG!D719)</f>
        <v/>
      </c>
      <c r="O719" s="2"/>
    </row>
    <row r="720" spans="2:15" ht="35.1" customHeight="1" thickTop="1" thickBot="1">
      <c r="B720" s="76" t="str">
        <f t="shared" si="11"/>
        <v/>
      </c>
      <c r="C720" s="35"/>
      <c r="D720" s="16"/>
      <c r="E720" s="16"/>
      <c r="F720" s="33"/>
      <c r="G720" s="33"/>
      <c r="H720" s="43" t="str">
        <f>IFERROR(VLOOKUP(D720,PG!$D$7:$N$1006,11,FALSE),"")</f>
        <v/>
      </c>
      <c r="I720" s="42">
        <f>IFERROR(VLOOKUP(D720,PG!$D$7:$O$1006,12,FALSE)*G720,0)</f>
        <v>0</v>
      </c>
      <c r="N720" s="2" t="str">
        <f>IF(PG!D720="","",PG!D720)</f>
        <v/>
      </c>
      <c r="O720" s="2"/>
    </row>
    <row r="721" spans="2:15" ht="35.1" customHeight="1" thickTop="1" thickBot="1">
      <c r="B721" s="76" t="str">
        <f t="shared" si="11"/>
        <v/>
      </c>
      <c r="C721" s="35"/>
      <c r="D721" s="16"/>
      <c r="E721" s="16"/>
      <c r="F721" s="33"/>
      <c r="G721" s="33"/>
      <c r="H721" s="43" t="str">
        <f>IFERROR(VLOOKUP(D721,PG!$D$7:$N$1006,11,FALSE),"")</f>
        <v/>
      </c>
      <c r="I721" s="42">
        <f>IFERROR(VLOOKUP(D721,PG!$D$7:$O$1006,12,FALSE)*G721,0)</f>
        <v>0</v>
      </c>
      <c r="N721" s="2" t="str">
        <f>IF(PG!D721="","",PG!D721)</f>
        <v/>
      </c>
      <c r="O721" s="2"/>
    </row>
    <row r="722" spans="2:15" ht="35.1" customHeight="1" thickTop="1" thickBot="1">
      <c r="B722" s="76" t="str">
        <f t="shared" si="11"/>
        <v/>
      </c>
      <c r="C722" s="35"/>
      <c r="D722" s="16"/>
      <c r="E722" s="16"/>
      <c r="F722" s="33"/>
      <c r="G722" s="33"/>
      <c r="H722" s="43" t="str">
        <f>IFERROR(VLOOKUP(D722,PG!$D$7:$N$1006,11,FALSE),"")</f>
        <v/>
      </c>
      <c r="I722" s="42">
        <f>IFERROR(VLOOKUP(D722,PG!$D$7:$O$1006,12,FALSE)*G722,0)</f>
        <v>0</v>
      </c>
      <c r="N722" s="2" t="str">
        <f>IF(PG!D722="","",PG!D722)</f>
        <v/>
      </c>
      <c r="O722" s="2"/>
    </row>
    <row r="723" spans="2:15" ht="35.1" customHeight="1" thickTop="1" thickBot="1">
      <c r="B723" s="76" t="str">
        <f t="shared" si="11"/>
        <v/>
      </c>
      <c r="C723" s="35"/>
      <c r="D723" s="16"/>
      <c r="E723" s="16"/>
      <c r="F723" s="33"/>
      <c r="G723" s="33"/>
      <c r="H723" s="43" t="str">
        <f>IFERROR(VLOOKUP(D723,PG!$D$7:$N$1006,11,FALSE),"")</f>
        <v/>
      </c>
      <c r="I723" s="42">
        <f>IFERROR(VLOOKUP(D723,PG!$D$7:$O$1006,12,FALSE)*G723,0)</f>
        <v>0</v>
      </c>
      <c r="N723" s="2" t="str">
        <f>IF(PG!D723="","",PG!D723)</f>
        <v/>
      </c>
      <c r="O723" s="2"/>
    </row>
    <row r="724" spans="2:15" ht="35.1" customHeight="1" thickTop="1" thickBot="1">
      <c r="B724" s="76" t="str">
        <f t="shared" si="11"/>
        <v/>
      </c>
      <c r="C724" s="35"/>
      <c r="D724" s="16"/>
      <c r="E724" s="16"/>
      <c r="F724" s="33"/>
      <c r="G724" s="33"/>
      <c r="H724" s="43" t="str">
        <f>IFERROR(VLOOKUP(D724,PG!$D$7:$N$1006,11,FALSE),"")</f>
        <v/>
      </c>
      <c r="I724" s="42">
        <f>IFERROR(VLOOKUP(D724,PG!$D$7:$O$1006,12,FALSE)*G724,0)</f>
        <v>0</v>
      </c>
      <c r="N724" s="2" t="str">
        <f>IF(PG!D724="","",PG!D724)</f>
        <v/>
      </c>
      <c r="O724" s="2"/>
    </row>
    <row r="725" spans="2:15" ht="35.1" customHeight="1" thickTop="1" thickBot="1">
      <c r="B725" s="76" t="str">
        <f t="shared" si="11"/>
        <v/>
      </c>
      <c r="C725" s="35"/>
      <c r="D725" s="16"/>
      <c r="E725" s="16"/>
      <c r="F725" s="33"/>
      <c r="G725" s="33"/>
      <c r="H725" s="43" t="str">
        <f>IFERROR(VLOOKUP(D725,PG!$D$7:$N$1006,11,FALSE),"")</f>
        <v/>
      </c>
      <c r="I725" s="42">
        <f>IFERROR(VLOOKUP(D725,PG!$D$7:$O$1006,12,FALSE)*G725,0)</f>
        <v>0</v>
      </c>
      <c r="N725" s="2" t="str">
        <f>IF(PG!D725="","",PG!D725)</f>
        <v/>
      </c>
      <c r="O725" s="2"/>
    </row>
    <row r="726" spans="2:15" ht="35.1" customHeight="1" thickTop="1" thickBot="1">
      <c r="B726" s="76" t="str">
        <f t="shared" si="11"/>
        <v/>
      </c>
      <c r="C726" s="35"/>
      <c r="D726" s="16"/>
      <c r="E726" s="16"/>
      <c r="F726" s="33"/>
      <c r="G726" s="33"/>
      <c r="H726" s="43" t="str">
        <f>IFERROR(VLOOKUP(D726,PG!$D$7:$N$1006,11,FALSE),"")</f>
        <v/>
      </c>
      <c r="I726" s="42">
        <f>IFERROR(VLOOKUP(D726,PG!$D$7:$O$1006,12,FALSE)*G726,0)</f>
        <v>0</v>
      </c>
      <c r="N726" s="2" t="str">
        <f>IF(PG!D726="","",PG!D726)</f>
        <v/>
      </c>
      <c r="O726" s="2"/>
    </row>
    <row r="727" spans="2:15" ht="35.1" customHeight="1" thickTop="1" thickBot="1">
      <c r="B727" s="76" t="str">
        <f t="shared" si="11"/>
        <v/>
      </c>
      <c r="C727" s="35"/>
      <c r="D727" s="16"/>
      <c r="E727" s="16"/>
      <c r="F727" s="33"/>
      <c r="G727" s="33"/>
      <c r="H727" s="43" t="str">
        <f>IFERROR(VLOOKUP(D727,PG!$D$7:$N$1006,11,FALSE),"")</f>
        <v/>
      </c>
      <c r="I727" s="42">
        <f>IFERROR(VLOOKUP(D727,PG!$D$7:$O$1006,12,FALSE)*G727,0)</f>
        <v>0</v>
      </c>
      <c r="N727" s="2" t="str">
        <f>IF(PG!D727="","",PG!D727)</f>
        <v/>
      </c>
      <c r="O727" s="2"/>
    </row>
    <row r="728" spans="2:15" ht="35.1" customHeight="1" thickTop="1" thickBot="1">
      <c r="B728" s="76" t="str">
        <f t="shared" si="11"/>
        <v/>
      </c>
      <c r="C728" s="35"/>
      <c r="D728" s="16"/>
      <c r="E728" s="16"/>
      <c r="F728" s="33"/>
      <c r="G728" s="33"/>
      <c r="H728" s="43" t="str">
        <f>IFERROR(VLOOKUP(D728,PG!$D$7:$N$1006,11,FALSE),"")</f>
        <v/>
      </c>
      <c r="I728" s="42">
        <f>IFERROR(VLOOKUP(D728,PG!$D$7:$O$1006,12,FALSE)*G728,0)</f>
        <v>0</v>
      </c>
      <c r="N728" s="2" t="str">
        <f>IF(PG!D728="","",PG!D728)</f>
        <v/>
      </c>
      <c r="O728" s="2"/>
    </row>
    <row r="729" spans="2:15" ht="35.1" customHeight="1" thickTop="1" thickBot="1">
      <c r="B729" s="76" t="str">
        <f t="shared" si="11"/>
        <v/>
      </c>
      <c r="C729" s="35"/>
      <c r="D729" s="16"/>
      <c r="E729" s="16"/>
      <c r="F729" s="33"/>
      <c r="G729" s="33"/>
      <c r="H729" s="43" t="str">
        <f>IFERROR(VLOOKUP(D729,PG!$D$7:$N$1006,11,FALSE),"")</f>
        <v/>
      </c>
      <c r="I729" s="42">
        <f>IFERROR(VLOOKUP(D729,PG!$D$7:$O$1006,12,FALSE)*G729,0)</f>
        <v>0</v>
      </c>
      <c r="N729" s="2" t="str">
        <f>IF(PG!D729="","",PG!D729)</f>
        <v/>
      </c>
      <c r="O729" s="2"/>
    </row>
    <row r="730" spans="2:15" ht="35.1" customHeight="1" thickTop="1" thickBot="1">
      <c r="B730" s="76" t="str">
        <f t="shared" si="11"/>
        <v/>
      </c>
      <c r="C730" s="35"/>
      <c r="D730" s="16"/>
      <c r="E730" s="16"/>
      <c r="F730" s="33"/>
      <c r="G730" s="33"/>
      <c r="H730" s="43" t="str">
        <f>IFERROR(VLOOKUP(D730,PG!$D$7:$N$1006,11,FALSE),"")</f>
        <v/>
      </c>
      <c r="I730" s="42">
        <f>IFERROR(VLOOKUP(D730,PG!$D$7:$O$1006,12,FALSE)*G730,0)</f>
        <v>0</v>
      </c>
      <c r="N730" s="2" t="str">
        <f>IF(PG!D730="","",PG!D730)</f>
        <v/>
      </c>
      <c r="O730" s="2"/>
    </row>
    <row r="731" spans="2:15" ht="35.1" customHeight="1" thickTop="1" thickBot="1">
      <c r="B731" s="76" t="str">
        <f t="shared" si="11"/>
        <v/>
      </c>
      <c r="C731" s="35"/>
      <c r="D731" s="16"/>
      <c r="E731" s="16"/>
      <c r="F731" s="33"/>
      <c r="G731" s="33"/>
      <c r="H731" s="43" t="str">
        <f>IFERROR(VLOOKUP(D731,PG!$D$7:$N$1006,11,FALSE),"")</f>
        <v/>
      </c>
      <c r="I731" s="42">
        <f>IFERROR(VLOOKUP(D731,PG!$D$7:$O$1006,12,FALSE)*G731,0)</f>
        <v>0</v>
      </c>
      <c r="N731" s="2" t="str">
        <f>IF(PG!D731="","",PG!D731)</f>
        <v/>
      </c>
      <c r="O731" s="2"/>
    </row>
    <row r="732" spans="2:15" ht="35.1" customHeight="1" thickTop="1" thickBot="1">
      <c r="B732" s="76" t="str">
        <f t="shared" si="11"/>
        <v/>
      </c>
      <c r="C732" s="35"/>
      <c r="D732" s="16"/>
      <c r="E732" s="16"/>
      <c r="F732" s="33"/>
      <c r="G732" s="33"/>
      <c r="H732" s="43" t="str">
        <f>IFERROR(VLOOKUP(D732,PG!$D$7:$N$1006,11,FALSE),"")</f>
        <v/>
      </c>
      <c r="I732" s="42">
        <f>IFERROR(VLOOKUP(D732,PG!$D$7:$O$1006,12,FALSE)*G732,0)</f>
        <v>0</v>
      </c>
      <c r="N732" s="2" t="str">
        <f>IF(PG!D732="","",PG!D732)</f>
        <v/>
      </c>
      <c r="O732" s="2"/>
    </row>
    <row r="733" spans="2:15" ht="35.1" customHeight="1" thickTop="1" thickBot="1">
      <c r="B733" s="76" t="str">
        <f t="shared" si="11"/>
        <v/>
      </c>
      <c r="C733" s="35"/>
      <c r="D733" s="16"/>
      <c r="E733" s="16"/>
      <c r="F733" s="33"/>
      <c r="G733" s="33"/>
      <c r="H733" s="43" t="str">
        <f>IFERROR(VLOOKUP(D733,PG!$D$7:$N$1006,11,FALSE),"")</f>
        <v/>
      </c>
      <c r="I733" s="42">
        <f>IFERROR(VLOOKUP(D733,PG!$D$7:$O$1006,12,FALSE)*G733,0)</f>
        <v>0</v>
      </c>
      <c r="N733" s="2" t="str">
        <f>IF(PG!D733="","",PG!D733)</f>
        <v/>
      </c>
      <c r="O733" s="2"/>
    </row>
    <row r="734" spans="2:15" ht="35.1" customHeight="1" thickTop="1" thickBot="1">
      <c r="B734" s="76" t="str">
        <f t="shared" si="11"/>
        <v/>
      </c>
      <c r="C734" s="35"/>
      <c r="D734" s="16"/>
      <c r="E734" s="16"/>
      <c r="F734" s="33"/>
      <c r="G734" s="33"/>
      <c r="H734" s="43" t="str">
        <f>IFERROR(VLOOKUP(D734,PG!$D$7:$N$1006,11,FALSE),"")</f>
        <v/>
      </c>
      <c r="I734" s="42">
        <f>IFERROR(VLOOKUP(D734,PG!$D$7:$O$1006,12,FALSE)*G734,0)</f>
        <v>0</v>
      </c>
      <c r="N734" s="2" t="str">
        <f>IF(PG!D734="","",PG!D734)</f>
        <v/>
      </c>
      <c r="O734" s="2"/>
    </row>
    <row r="735" spans="2:15" ht="35.1" customHeight="1" thickTop="1" thickBot="1">
      <c r="B735" s="76" t="str">
        <f t="shared" si="11"/>
        <v/>
      </c>
      <c r="C735" s="35"/>
      <c r="D735" s="16"/>
      <c r="E735" s="16"/>
      <c r="F735" s="33"/>
      <c r="G735" s="33"/>
      <c r="H735" s="43" t="str">
        <f>IFERROR(VLOOKUP(D735,PG!$D$7:$N$1006,11,FALSE),"")</f>
        <v/>
      </c>
      <c r="I735" s="42">
        <f>IFERROR(VLOOKUP(D735,PG!$D$7:$O$1006,12,FALSE)*G735,0)</f>
        <v>0</v>
      </c>
      <c r="N735" s="2" t="str">
        <f>IF(PG!D735="","",PG!D735)</f>
        <v/>
      </c>
      <c r="O735" s="2"/>
    </row>
    <row r="736" spans="2:15" ht="35.1" customHeight="1" thickTop="1" thickBot="1">
      <c r="B736" s="76" t="str">
        <f t="shared" si="11"/>
        <v/>
      </c>
      <c r="C736" s="35"/>
      <c r="D736" s="16"/>
      <c r="E736" s="16"/>
      <c r="F736" s="33"/>
      <c r="G736" s="33"/>
      <c r="H736" s="43" t="str">
        <f>IFERROR(VLOOKUP(D736,PG!$D$7:$N$1006,11,FALSE),"")</f>
        <v/>
      </c>
      <c r="I736" s="42">
        <f>IFERROR(VLOOKUP(D736,PG!$D$7:$O$1006,12,FALSE)*G736,0)</f>
        <v>0</v>
      </c>
      <c r="N736" s="2" t="str">
        <f>IF(PG!D736="","",PG!D736)</f>
        <v/>
      </c>
      <c r="O736" s="2"/>
    </row>
    <row r="737" spans="2:15" ht="35.1" customHeight="1" thickTop="1" thickBot="1">
      <c r="B737" s="76" t="str">
        <f t="shared" si="11"/>
        <v/>
      </c>
      <c r="C737" s="35"/>
      <c r="D737" s="16"/>
      <c r="E737" s="16"/>
      <c r="F737" s="33"/>
      <c r="G737" s="33"/>
      <c r="H737" s="43" t="str">
        <f>IFERROR(VLOOKUP(D737,PG!$D$7:$N$1006,11,FALSE),"")</f>
        <v/>
      </c>
      <c r="I737" s="42">
        <f>IFERROR(VLOOKUP(D737,PG!$D$7:$O$1006,12,FALSE)*G737,0)</f>
        <v>0</v>
      </c>
      <c r="N737" s="2" t="str">
        <f>IF(PG!D737="","",PG!D737)</f>
        <v/>
      </c>
      <c r="O737" s="2"/>
    </row>
    <row r="738" spans="2:15" ht="35.1" customHeight="1" thickTop="1" thickBot="1">
      <c r="B738" s="76" t="str">
        <f t="shared" si="11"/>
        <v/>
      </c>
      <c r="C738" s="35"/>
      <c r="D738" s="16"/>
      <c r="E738" s="16"/>
      <c r="F738" s="33"/>
      <c r="G738" s="33"/>
      <c r="H738" s="43" t="str">
        <f>IFERROR(VLOOKUP(D738,PG!$D$7:$N$1006,11,FALSE),"")</f>
        <v/>
      </c>
      <c r="I738" s="42">
        <f>IFERROR(VLOOKUP(D738,PG!$D$7:$O$1006,12,FALSE)*G738,0)</f>
        <v>0</v>
      </c>
      <c r="N738" s="2" t="str">
        <f>IF(PG!D738="","",PG!D738)</f>
        <v/>
      </c>
      <c r="O738" s="2"/>
    </row>
    <row r="739" spans="2:15" ht="35.1" customHeight="1" thickTop="1" thickBot="1">
      <c r="B739" s="76" t="str">
        <f t="shared" si="11"/>
        <v/>
      </c>
      <c r="C739" s="35"/>
      <c r="D739" s="16"/>
      <c r="E739" s="16"/>
      <c r="F739" s="33"/>
      <c r="G739" s="33"/>
      <c r="H739" s="43" t="str">
        <f>IFERROR(VLOOKUP(D739,PG!$D$7:$N$1006,11,FALSE),"")</f>
        <v/>
      </c>
      <c r="I739" s="42">
        <f>IFERROR(VLOOKUP(D739,PG!$D$7:$O$1006,12,FALSE)*G739,0)</f>
        <v>0</v>
      </c>
      <c r="N739" s="2" t="str">
        <f>IF(PG!D739="","",PG!D739)</f>
        <v/>
      </c>
      <c r="O739" s="2"/>
    </row>
    <row r="740" spans="2:15" ht="35.1" customHeight="1" thickTop="1" thickBot="1">
      <c r="B740" s="76" t="str">
        <f t="shared" si="11"/>
        <v/>
      </c>
      <c r="C740" s="35"/>
      <c r="D740" s="16"/>
      <c r="E740" s="16"/>
      <c r="F740" s="33"/>
      <c r="G740" s="33"/>
      <c r="H740" s="43" t="str">
        <f>IFERROR(VLOOKUP(D740,PG!$D$7:$N$1006,11,FALSE),"")</f>
        <v/>
      </c>
      <c r="I740" s="42">
        <f>IFERROR(VLOOKUP(D740,PG!$D$7:$O$1006,12,FALSE)*G740,0)</f>
        <v>0</v>
      </c>
      <c r="N740" s="2" t="str">
        <f>IF(PG!D740="","",PG!D740)</f>
        <v/>
      </c>
      <c r="O740" s="2"/>
    </row>
    <row r="741" spans="2:15" ht="35.1" customHeight="1" thickTop="1" thickBot="1">
      <c r="B741" s="76" t="str">
        <f t="shared" si="11"/>
        <v/>
      </c>
      <c r="C741" s="35"/>
      <c r="D741" s="16"/>
      <c r="E741" s="16"/>
      <c r="F741" s="33"/>
      <c r="G741" s="33"/>
      <c r="H741" s="43" t="str">
        <f>IFERROR(VLOOKUP(D741,PG!$D$7:$N$1006,11,FALSE),"")</f>
        <v/>
      </c>
      <c r="I741" s="42">
        <f>IFERROR(VLOOKUP(D741,PG!$D$7:$O$1006,12,FALSE)*G741,0)</f>
        <v>0</v>
      </c>
      <c r="N741" s="2" t="str">
        <f>IF(PG!D741="","",PG!D741)</f>
        <v/>
      </c>
      <c r="O741" s="2"/>
    </row>
    <row r="742" spans="2:15" ht="35.1" customHeight="1" thickTop="1" thickBot="1">
      <c r="B742" s="76" t="str">
        <f t="shared" si="11"/>
        <v/>
      </c>
      <c r="C742" s="35"/>
      <c r="D742" s="16"/>
      <c r="E742" s="16"/>
      <c r="F742" s="33"/>
      <c r="G742" s="33"/>
      <c r="H742" s="43" t="str">
        <f>IFERROR(VLOOKUP(D742,PG!$D$7:$N$1006,11,FALSE),"")</f>
        <v/>
      </c>
      <c r="I742" s="42">
        <f>IFERROR(VLOOKUP(D742,PG!$D$7:$O$1006,12,FALSE)*G742,0)</f>
        <v>0</v>
      </c>
      <c r="N742" s="2" t="str">
        <f>IF(PG!D742="","",PG!D742)</f>
        <v/>
      </c>
      <c r="O742" s="2"/>
    </row>
    <row r="743" spans="2:15" ht="35.1" customHeight="1" thickTop="1" thickBot="1">
      <c r="B743" s="76" t="str">
        <f t="shared" si="11"/>
        <v/>
      </c>
      <c r="C743" s="35"/>
      <c r="D743" s="16"/>
      <c r="E743" s="16"/>
      <c r="F743" s="33"/>
      <c r="G743" s="33"/>
      <c r="H743" s="43" t="str">
        <f>IFERROR(VLOOKUP(D743,PG!$D$7:$N$1006,11,FALSE),"")</f>
        <v/>
      </c>
      <c r="I743" s="42">
        <f>IFERROR(VLOOKUP(D743,PG!$D$7:$O$1006,12,FALSE)*G743,0)</f>
        <v>0</v>
      </c>
      <c r="N743" s="2" t="str">
        <f>IF(PG!D743="","",PG!D743)</f>
        <v/>
      </c>
      <c r="O743" s="2"/>
    </row>
    <row r="744" spans="2:15" ht="35.1" customHeight="1" thickTop="1" thickBot="1">
      <c r="B744" s="76" t="str">
        <f t="shared" si="11"/>
        <v/>
      </c>
      <c r="C744" s="35"/>
      <c r="D744" s="16"/>
      <c r="E744" s="16"/>
      <c r="F744" s="33"/>
      <c r="G744" s="33"/>
      <c r="H744" s="43" t="str">
        <f>IFERROR(VLOOKUP(D744,PG!$D$7:$N$1006,11,FALSE),"")</f>
        <v/>
      </c>
      <c r="I744" s="42">
        <f>IFERROR(VLOOKUP(D744,PG!$D$7:$O$1006,12,FALSE)*G744,0)</f>
        <v>0</v>
      </c>
      <c r="N744" s="2" t="str">
        <f>IF(PG!D744="","",PG!D744)</f>
        <v/>
      </c>
      <c r="O744" s="2"/>
    </row>
    <row r="745" spans="2:15" ht="35.1" customHeight="1" thickTop="1" thickBot="1">
      <c r="B745" s="76" t="str">
        <f t="shared" si="11"/>
        <v/>
      </c>
      <c r="C745" s="35"/>
      <c r="D745" s="16"/>
      <c r="E745" s="16"/>
      <c r="F745" s="33"/>
      <c r="G745" s="33"/>
      <c r="H745" s="43" t="str">
        <f>IFERROR(VLOOKUP(D745,PG!$D$7:$N$1006,11,FALSE),"")</f>
        <v/>
      </c>
      <c r="I745" s="42">
        <f>IFERROR(VLOOKUP(D745,PG!$D$7:$O$1006,12,FALSE)*G745,0)</f>
        <v>0</v>
      </c>
      <c r="N745" s="2" t="str">
        <f>IF(PG!D745="","",PG!D745)</f>
        <v/>
      </c>
      <c r="O745" s="2"/>
    </row>
    <row r="746" spans="2:15" ht="35.1" customHeight="1" thickTop="1" thickBot="1">
      <c r="B746" s="76" t="str">
        <f t="shared" si="11"/>
        <v/>
      </c>
      <c r="C746" s="35"/>
      <c r="D746" s="16"/>
      <c r="E746" s="16"/>
      <c r="F746" s="33"/>
      <c r="G746" s="33"/>
      <c r="H746" s="43" t="str">
        <f>IFERROR(VLOOKUP(D746,PG!$D$7:$N$1006,11,FALSE),"")</f>
        <v/>
      </c>
      <c r="I746" s="42">
        <f>IFERROR(VLOOKUP(D746,PG!$D$7:$O$1006,12,FALSE)*G746,0)</f>
        <v>0</v>
      </c>
      <c r="N746" s="2" t="str">
        <f>IF(PG!D746="","",PG!D746)</f>
        <v/>
      </c>
      <c r="O746" s="2"/>
    </row>
    <row r="747" spans="2:15" ht="35.1" customHeight="1" thickTop="1" thickBot="1">
      <c r="B747" s="76" t="str">
        <f t="shared" si="11"/>
        <v/>
      </c>
      <c r="C747" s="35"/>
      <c r="D747" s="16"/>
      <c r="E747" s="16"/>
      <c r="F747" s="33"/>
      <c r="G747" s="33"/>
      <c r="H747" s="43" t="str">
        <f>IFERROR(VLOOKUP(D747,PG!$D$7:$N$1006,11,FALSE),"")</f>
        <v/>
      </c>
      <c r="I747" s="42">
        <f>IFERROR(VLOOKUP(D747,PG!$D$7:$O$1006,12,FALSE)*G747,0)</f>
        <v>0</v>
      </c>
      <c r="N747" s="2" t="str">
        <f>IF(PG!D747="","",PG!D747)</f>
        <v/>
      </c>
      <c r="O747" s="2"/>
    </row>
    <row r="748" spans="2:15" ht="35.1" customHeight="1" thickTop="1" thickBot="1">
      <c r="B748" s="76" t="str">
        <f t="shared" si="11"/>
        <v/>
      </c>
      <c r="C748" s="35"/>
      <c r="D748" s="16"/>
      <c r="E748" s="16"/>
      <c r="F748" s="33"/>
      <c r="G748" s="33"/>
      <c r="H748" s="43" t="str">
        <f>IFERROR(VLOOKUP(D748,PG!$D$7:$N$1006,11,FALSE),"")</f>
        <v/>
      </c>
      <c r="I748" s="42">
        <f>IFERROR(VLOOKUP(D748,PG!$D$7:$O$1006,12,FALSE)*G748,0)</f>
        <v>0</v>
      </c>
      <c r="N748" s="2" t="str">
        <f>IF(PG!D748="","",PG!D748)</f>
        <v/>
      </c>
      <c r="O748" s="2"/>
    </row>
    <row r="749" spans="2:15" ht="35.1" customHeight="1" thickTop="1" thickBot="1">
      <c r="B749" s="76" t="str">
        <f t="shared" si="11"/>
        <v/>
      </c>
      <c r="C749" s="35"/>
      <c r="D749" s="16"/>
      <c r="E749" s="16"/>
      <c r="F749" s="33"/>
      <c r="G749" s="33"/>
      <c r="H749" s="43" t="str">
        <f>IFERROR(VLOOKUP(D749,PG!$D$7:$N$1006,11,FALSE),"")</f>
        <v/>
      </c>
      <c r="I749" s="42">
        <f>IFERROR(VLOOKUP(D749,PG!$D$7:$O$1006,12,FALSE)*G749,0)</f>
        <v>0</v>
      </c>
      <c r="N749" s="2" t="str">
        <f>IF(PG!D749="","",PG!D749)</f>
        <v/>
      </c>
      <c r="O749" s="2"/>
    </row>
    <row r="750" spans="2:15" ht="35.1" customHeight="1" thickTop="1" thickBot="1">
      <c r="B750" s="76" t="str">
        <f t="shared" si="11"/>
        <v/>
      </c>
      <c r="C750" s="35"/>
      <c r="D750" s="16"/>
      <c r="E750" s="16"/>
      <c r="F750" s="33"/>
      <c r="G750" s="33"/>
      <c r="H750" s="43" t="str">
        <f>IFERROR(VLOOKUP(D750,PG!$D$7:$N$1006,11,FALSE),"")</f>
        <v/>
      </c>
      <c r="I750" s="42">
        <f>IFERROR(VLOOKUP(D750,PG!$D$7:$O$1006,12,FALSE)*G750,0)</f>
        <v>0</v>
      </c>
      <c r="N750" s="2" t="str">
        <f>IF(PG!D750="","",PG!D750)</f>
        <v/>
      </c>
      <c r="O750" s="2"/>
    </row>
    <row r="751" spans="2:15" ht="35.1" customHeight="1" thickTop="1" thickBot="1">
      <c r="B751" s="76" t="str">
        <f t="shared" si="11"/>
        <v/>
      </c>
      <c r="C751" s="35"/>
      <c r="D751" s="16"/>
      <c r="E751" s="16"/>
      <c r="F751" s="33"/>
      <c r="G751" s="33"/>
      <c r="H751" s="43" t="str">
        <f>IFERROR(VLOOKUP(D751,PG!$D$7:$N$1006,11,FALSE),"")</f>
        <v/>
      </c>
      <c r="I751" s="42">
        <f>IFERROR(VLOOKUP(D751,PG!$D$7:$O$1006,12,FALSE)*G751,0)</f>
        <v>0</v>
      </c>
      <c r="N751" s="2" t="str">
        <f>IF(PG!D751="","",PG!D751)</f>
        <v/>
      </c>
      <c r="O751" s="2"/>
    </row>
    <row r="752" spans="2:15" ht="35.1" customHeight="1" thickTop="1" thickBot="1">
      <c r="B752" s="76" t="str">
        <f t="shared" si="11"/>
        <v/>
      </c>
      <c r="C752" s="35"/>
      <c r="D752" s="16"/>
      <c r="E752" s="16"/>
      <c r="F752" s="33"/>
      <c r="G752" s="33"/>
      <c r="H752" s="43" t="str">
        <f>IFERROR(VLOOKUP(D752,PG!$D$7:$N$1006,11,FALSE),"")</f>
        <v/>
      </c>
      <c r="I752" s="42">
        <f>IFERROR(VLOOKUP(D752,PG!$D$7:$O$1006,12,FALSE)*G752,0)</f>
        <v>0</v>
      </c>
      <c r="N752" s="2" t="str">
        <f>IF(PG!D752="","",PG!D752)</f>
        <v/>
      </c>
      <c r="O752" s="2"/>
    </row>
    <row r="753" spans="2:15" ht="35.1" customHeight="1" thickTop="1" thickBot="1">
      <c r="B753" s="76" t="str">
        <f t="shared" si="11"/>
        <v/>
      </c>
      <c r="C753" s="35"/>
      <c r="D753" s="16"/>
      <c r="E753" s="16"/>
      <c r="F753" s="33"/>
      <c r="G753" s="33"/>
      <c r="H753" s="43" t="str">
        <f>IFERROR(VLOOKUP(D753,PG!$D$7:$N$1006,11,FALSE),"")</f>
        <v/>
      </c>
      <c r="I753" s="42">
        <f>IFERROR(VLOOKUP(D753,PG!$D$7:$O$1006,12,FALSE)*G753,0)</f>
        <v>0</v>
      </c>
      <c r="N753" s="2" t="str">
        <f>IF(PG!D753="","",PG!D753)</f>
        <v/>
      </c>
      <c r="O753" s="2"/>
    </row>
    <row r="754" spans="2:15" ht="35.1" customHeight="1" thickTop="1" thickBot="1">
      <c r="B754" s="76" t="str">
        <f t="shared" si="11"/>
        <v/>
      </c>
      <c r="C754" s="35"/>
      <c r="D754" s="16"/>
      <c r="E754" s="16"/>
      <c r="F754" s="33"/>
      <c r="G754" s="33"/>
      <c r="H754" s="43" t="str">
        <f>IFERROR(VLOOKUP(D754,PG!$D$7:$N$1006,11,FALSE),"")</f>
        <v/>
      </c>
      <c r="I754" s="42">
        <f>IFERROR(VLOOKUP(D754,PG!$D$7:$O$1006,12,FALSE)*G754,0)</f>
        <v>0</v>
      </c>
      <c r="N754" s="2" t="str">
        <f>IF(PG!D754="","",PG!D754)</f>
        <v/>
      </c>
      <c r="O754" s="2"/>
    </row>
    <row r="755" spans="2:15" ht="35.1" customHeight="1" thickTop="1" thickBot="1">
      <c r="B755" s="76" t="str">
        <f t="shared" si="11"/>
        <v/>
      </c>
      <c r="C755" s="35"/>
      <c r="D755" s="16"/>
      <c r="E755" s="16"/>
      <c r="F755" s="33"/>
      <c r="G755" s="33"/>
      <c r="H755" s="43" t="str">
        <f>IFERROR(VLOOKUP(D755,PG!$D$7:$N$1006,11,FALSE),"")</f>
        <v/>
      </c>
      <c r="I755" s="42">
        <f>IFERROR(VLOOKUP(D755,PG!$D$7:$O$1006,12,FALSE)*G755,0)</f>
        <v>0</v>
      </c>
      <c r="N755" s="2" t="str">
        <f>IF(PG!D755="","",PG!D755)</f>
        <v/>
      </c>
      <c r="O755" s="2"/>
    </row>
    <row r="756" spans="2:15" ht="35.1" customHeight="1" thickTop="1" thickBot="1">
      <c r="B756" s="76" t="str">
        <f t="shared" si="11"/>
        <v/>
      </c>
      <c r="C756" s="35"/>
      <c r="D756" s="16"/>
      <c r="E756" s="16"/>
      <c r="F756" s="33"/>
      <c r="G756" s="33"/>
      <c r="H756" s="43" t="str">
        <f>IFERROR(VLOOKUP(D756,PG!$D$7:$N$1006,11,FALSE),"")</f>
        <v/>
      </c>
      <c r="I756" s="42">
        <f>IFERROR(VLOOKUP(D756,PG!$D$7:$O$1006,12,FALSE)*G756,0)</f>
        <v>0</v>
      </c>
      <c r="N756" s="2" t="str">
        <f>IF(PG!D756="","",PG!D756)</f>
        <v/>
      </c>
      <c r="O756" s="2"/>
    </row>
    <row r="757" spans="2:15" ht="35.1" customHeight="1" thickTop="1" thickBot="1">
      <c r="B757" s="76" t="str">
        <f t="shared" si="11"/>
        <v/>
      </c>
      <c r="C757" s="35"/>
      <c r="D757" s="16"/>
      <c r="E757" s="16"/>
      <c r="F757" s="33"/>
      <c r="G757" s="33"/>
      <c r="H757" s="43" t="str">
        <f>IFERROR(VLOOKUP(D757,PG!$D$7:$N$1006,11,FALSE),"")</f>
        <v/>
      </c>
      <c r="I757" s="42">
        <f>IFERROR(VLOOKUP(D757,PG!$D$7:$O$1006,12,FALSE)*G757,0)</f>
        <v>0</v>
      </c>
      <c r="N757" s="2" t="str">
        <f>IF(PG!D757="","",PG!D757)</f>
        <v/>
      </c>
      <c r="O757" s="2"/>
    </row>
    <row r="758" spans="2:15" ht="35.1" customHeight="1" thickTop="1" thickBot="1">
      <c r="B758" s="76" t="str">
        <f t="shared" si="11"/>
        <v/>
      </c>
      <c r="C758" s="35"/>
      <c r="D758" s="16"/>
      <c r="E758" s="16"/>
      <c r="F758" s="33"/>
      <c r="G758" s="33"/>
      <c r="H758" s="43" t="str">
        <f>IFERROR(VLOOKUP(D758,PG!$D$7:$N$1006,11,FALSE),"")</f>
        <v/>
      </c>
      <c r="I758" s="42">
        <f>IFERROR(VLOOKUP(D758,PG!$D$7:$O$1006,12,FALSE)*G758,0)</f>
        <v>0</v>
      </c>
      <c r="N758" s="2" t="str">
        <f>IF(PG!D758="","",PG!D758)</f>
        <v/>
      </c>
      <c r="O758" s="2"/>
    </row>
    <row r="759" spans="2:15" ht="35.1" customHeight="1" thickTop="1" thickBot="1">
      <c r="B759" s="76" t="str">
        <f t="shared" si="11"/>
        <v/>
      </c>
      <c r="C759" s="35"/>
      <c r="D759" s="16"/>
      <c r="E759" s="16"/>
      <c r="F759" s="33"/>
      <c r="G759" s="33"/>
      <c r="H759" s="43" t="str">
        <f>IFERROR(VLOOKUP(D759,PG!$D$7:$N$1006,11,FALSE),"")</f>
        <v/>
      </c>
      <c r="I759" s="42">
        <f>IFERROR(VLOOKUP(D759,PG!$D$7:$O$1006,12,FALSE)*G759,0)</f>
        <v>0</v>
      </c>
      <c r="N759" s="2" t="str">
        <f>IF(PG!D759="","",PG!D759)</f>
        <v/>
      </c>
      <c r="O759" s="2"/>
    </row>
    <row r="760" spans="2:15" ht="35.1" customHeight="1" thickTop="1" thickBot="1">
      <c r="B760" s="76" t="str">
        <f t="shared" si="11"/>
        <v/>
      </c>
      <c r="C760" s="35"/>
      <c r="D760" s="16"/>
      <c r="E760" s="16"/>
      <c r="F760" s="33"/>
      <c r="G760" s="33"/>
      <c r="H760" s="43" t="str">
        <f>IFERROR(VLOOKUP(D760,PG!$D$7:$N$1006,11,FALSE),"")</f>
        <v/>
      </c>
      <c r="I760" s="42">
        <f>IFERROR(VLOOKUP(D760,PG!$D$7:$O$1006,12,FALSE)*G760,0)</f>
        <v>0</v>
      </c>
      <c r="N760" s="2" t="str">
        <f>IF(PG!D760="","",PG!D760)</f>
        <v/>
      </c>
      <c r="O760" s="2"/>
    </row>
    <row r="761" spans="2:15" ht="35.1" customHeight="1" thickTop="1" thickBot="1">
      <c r="B761" s="76" t="str">
        <f t="shared" si="11"/>
        <v/>
      </c>
      <c r="C761" s="35"/>
      <c r="D761" s="16"/>
      <c r="E761" s="16"/>
      <c r="F761" s="33"/>
      <c r="G761" s="33"/>
      <c r="H761" s="43" t="str">
        <f>IFERROR(VLOOKUP(D761,PG!$D$7:$N$1006,11,FALSE),"")</f>
        <v/>
      </c>
      <c r="I761" s="42">
        <f>IFERROR(VLOOKUP(D761,PG!$D$7:$O$1006,12,FALSE)*G761,0)</f>
        <v>0</v>
      </c>
      <c r="N761" s="2" t="str">
        <f>IF(PG!D761="","",PG!D761)</f>
        <v/>
      </c>
      <c r="O761" s="2"/>
    </row>
    <row r="762" spans="2:15" ht="35.1" customHeight="1" thickTop="1" thickBot="1">
      <c r="B762" s="76" t="str">
        <f t="shared" si="11"/>
        <v/>
      </c>
      <c r="C762" s="35"/>
      <c r="D762" s="16"/>
      <c r="E762" s="16"/>
      <c r="F762" s="33"/>
      <c r="G762" s="33"/>
      <c r="H762" s="43" t="str">
        <f>IFERROR(VLOOKUP(D762,PG!$D$7:$N$1006,11,FALSE),"")</f>
        <v/>
      </c>
      <c r="I762" s="42">
        <f>IFERROR(VLOOKUP(D762,PG!$D$7:$O$1006,12,FALSE)*G762,0)</f>
        <v>0</v>
      </c>
      <c r="N762" s="2" t="str">
        <f>IF(PG!D762="","",PG!D762)</f>
        <v/>
      </c>
      <c r="O762" s="2"/>
    </row>
    <row r="763" spans="2:15" ht="35.1" customHeight="1" thickTop="1" thickBot="1">
      <c r="B763" s="76" t="str">
        <f t="shared" si="11"/>
        <v/>
      </c>
      <c r="C763" s="35"/>
      <c r="D763" s="16"/>
      <c r="E763" s="16"/>
      <c r="F763" s="33"/>
      <c r="G763" s="33"/>
      <c r="H763" s="43" t="str">
        <f>IFERROR(VLOOKUP(D763,PG!$D$7:$N$1006,11,FALSE),"")</f>
        <v/>
      </c>
      <c r="I763" s="42">
        <f>IFERROR(VLOOKUP(D763,PG!$D$7:$O$1006,12,FALSE)*G763,0)</f>
        <v>0</v>
      </c>
      <c r="N763" s="2" t="str">
        <f>IF(PG!D763="","",PG!D763)</f>
        <v/>
      </c>
      <c r="O763" s="2"/>
    </row>
    <row r="764" spans="2:15" ht="35.1" customHeight="1" thickTop="1" thickBot="1">
      <c r="B764" s="76" t="str">
        <f t="shared" si="11"/>
        <v/>
      </c>
      <c r="C764" s="35"/>
      <c r="D764" s="16"/>
      <c r="E764" s="16"/>
      <c r="F764" s="33"/>
      <c r="G764" s="33"/>
      <c r="H764" s="43" t="str">
        <f>IFERROR(VLOOKUP(D764,PG!$D$7:$N$1006,11,FALSE),"")</f>
        <v/>
      </c>
      <c r="I764" s="42">
        <f>IFERROR(VLOOKUP(D764,PG!$D$7:$O$1006,12,FALSE)*G764,0)</f>
        <v>0</v>
      </c>
      <c r="N764" s="2" t="str">
        <f>IF(PG!D764="","",PG!D764)</f>
        <v/>
      </c>
      <c r="O764" s="2"/>
    </row>
    <row r="765" spans="2:15" ht="35.1" customHeight="1" thickTop="1" thickBot="1">
      <c r="B765" s="76" t="str">
        <f t="shared" si="11"/>
        <v/>
      </c>
      <c r="C765" s="35"/>
      <c r="D765" s="16"/>
      <c r="E765" s="16"/>
      <c r="F765" s="33"/>
      <c r="G765" s="33"/>
      <c r="H765" s="43" t="str">
        <f>IFERROR(VLOOKUP(D765,PG!$D$7:$N$1006,11,FALSE),"")</f>
        <v/>
      </c>
      <c r="I765" s="42">
        <f>IFERROR(VLOOKUP(D765,PG!$D$7:$O$1006,12,FALSE)*G765,0)</f>
        <v>0</v>
      </c>
      <c r="N765" s="2" t="str">
        <f>IF(PG!D765="","",PG!D765)</f>
        <v/>
      </c>
      <c r="O765" s="2"/>
    </row>
    <row r="766" spans="2:15" ht="35.1" customHeight="1" thickTop="1" thickBot="1">
      <c r="B766" s="76" t="str">
        <f t="shared" si="11"/>
        <v/>
      </c>
      <c r="C766" s="35"/>
      <c r="D766" s="16"/>
      <c r="E766" s="16"/>
      <c r="F766" s="33"/>
      <c r="G766" s="33"/>
      <c r="H766" s="43" t="str">
        <f>IFERROR(VLOOKUP(D766,PG!$D$7:$N$1006,11,FALSE),"")</f>
        <v/>
      </c>
      <c r="I766" s="42">
        <f>IFERROR(VLOOKUP(D766,PG!$D$7:$O$1006,12,FALSE)*G766,0)</f>
        <v>0</v>
      </c>
      <c r="N766" s="2" t="str">
        <f>IF(PG!D766="","",PG!D766)</f>
        <v/>
      </c>
      <c r="O766" s="2"/>
    </row>
    <row r="767" spans="2:15" ht="35.1" customHeight="1" thickTop="1" thickBot="1">
      <c r="B767" s="76" t="str">
        <f t="shared" si="11"/>
        <v/>
      </c>
      <c r="C767" s="35"/>
      <c r="D767" s="16"/>
      <c r="E767" s="16"/>
      <c r="F767" s="33"/>
      <c r="G767" s="33"/>
      <c r="H767" s="43" t="str">
        <f>IFERROR(VLOOKUP(D767,PG!$D$7:$N$1006,11,FALSE),"")</f>
        <v/>
      </c>
      <c r="I767" s="42">
        <f>IFERROR(VLOOKUP(D767,PG!$D$7:$O$1006,12,FALSE)*G767,0)</f>
        <v>0</v>
      </c>
      <c r="N767" s="2" t="str">
        <f>IF(PG!D767="","",PG!D767)</f>
        <v/>
      </c>
      <c r="O767" s="2"/>
    </row>
    <row r="768" spans="2:15" ht="35.1" customHeight="1" thickTop="1" thickBot="1">
      <c r="B768" s="76" t="str">
        <f t="shared" si="11"/>
        <v/>
      </c>
      <c r="C768" s="35"/>
      <c r="D768" s="16"/>
      <c r="E768" s="16"/>
      <c r="F768" s="33"/>
      <c r="G768" s="33"/>
      <c r="H768" s="43" t="str">
        <f>IFERROR(VLOOKUP(D768,PG!$D$7:$N$1006,11,FALSE),"")</f>
        <v/>
      </c>
      <c r="I768" s="42">
        <f>IFERROR(VLOOKUP(D768,PG!$D$7:$O$1006,12,FALSE)*G768,0)</f>
        <v>0</v>
      </c>
      <c r="N768" s="2" t="str">
        <f>IF(PG!D768="","",PG!D768)</f>
        <v/>
      </c>
      <c r="O768" s="2"/>
    </row>
    <row r="769" spans="2:15" ht="35.1" customHeight="1" thickTop="1" thickBot="1">
      <c r="B769" s="76" t="str">
        <f t="shared" si="11"/>
        <v/>
      </c>
      <c r="C769" s="35"/>
      <c r="D769" s="16"/>
      <c r="E769" s="16"/>
      <c r="F769" s="33"/>
      <c r="G769" s="33"/>
      <c r="H769" s="43" t="str">
        <f>IFERROR(VLOOKUP(D769,PG!$D$7:$N$1006,11,FALSE),"")</f>
        <v/>
      </c>
      <c r="I769" s="42">
        <f>IFERROR(VLOOKUP(D769,PG!$D$7:$O$1006,12,FALSE)*G769,0)</f>
        <v>0</v>
      </c>
      <c r="N769" s="2" t="str">
        <f>IF(PG!D769="","",PG!D769)</f>
        <v/>
      </c>
      <c r="O769" s="2"/>
    </row>
    <row r="770" spans="2:15" ht="35.1" customHeight="1" thickTop="1" thickBot="1">
      <c r="B770" s="76" t="str">
        <f t="shared" si="11"/>
        <v/>
      </c>
      <c r="C770" s="35"/>
      <c r="D770" s="16"/>
      <c r="E770" s="16"/>
      <c r="F770" s="33"/>
      <c r="G770" s="33"/>
      <c r="H770" s="43" t="str">
        <f>IFERROR(VLOOKUP(D770,PG!$D$7:$N$1006,11,FALSE),"")</f>
        <v/>
      </c>
      <c r="I770" s="42">
        <f>IFERROR(VLOOKUP(D770,PG!$D$7:$O$1006,12,FALSE)*G770,0)</f>
        <v>0</v>
      </c>
      <c r="N770" s="2" t="str">
        <f>IF(PG!D770="","",PG!D770)</f>
        <v/>
      </c>
      <c r="O770" s="2"/>
    </row>
    <row r="771" spans="2:15" ht="35.1" customHeight="1" thickTop="1" thickBot="1">
      <c r="B771" s="76" t="str">
        <f t="shared" si="11"/>
        <v/>
      </c>
      <c r="C771" s="35"/>
      <c r="D771" s="16"/>
      <c r="E771" s="16"/>
      <c r="F771" s="33"/>
      <c r="G771" s="33"/>
      <c r="H771" s="43" t="str">
        <f>IFERROR(VLOOKUP(D771,PG!$D$7:$N$1006,11,FALSE),"")</f>
        <v/>
      </c>
      <c r="I771" s="42">
        <f>IFERROR(VLOOKUP(D771,PG!$D$7:$O$1006,12,FALSE)*G771,0)</f>
        <v>0</v>
      </c>
      <c r="N771" s="2" t="str">
        <f>IF(PG!D771="","",PG!D771)</f>
        <v/>
      </c>
      <c r="O771" s="2"/>
    </row>
    <row r="772" spans="2:15" ht="35.1" customHeight="1" thickTop="1" thickBot="1">
      <c r="B772" s="76" t="str">
        <f t="shared" si="11"/>
        <v/>
      </c>
      <c r="C772" s="35"/>
      <c r="D772" s="16"/>
      <c r="E772" s="16"/>
      <c r="F772" s="33"/>
      <c r="G772" s="33"/>
      <c r="H772" s="43" t="str">
        <f>IFERROR(VLOOKUP(D772,PG!$D$7:$N$1006,11,FALSE),"")</f>
        <v/>
      </c>
      <c r="I772" s="42">
        <f>IFERROR(VLOOKUP(D772,PG!$D$7:$O$1006,12,FALSE)*G772,0)</f>
        <v>0</v>
      </c>
      <c r="N772" s="2" t="str">
        <f>IF(PG!D772="","",PG!D772)</f>
        <v/>
      </c>
      <c r="O772" s="2"/>
    </row>
    <row r="773" spans="2:15" ht="35.1" customHeight="1" thickTop="1" thickBot="1">
      <c r="B773" s="76" t="str">
        <f t="shared" si="11"/>
        <v/>
      </c>
      <c r="C773" s="35"/>
      <c r="D773" s="16"/>
      <c r="E773" s="16"/>
      <c r="F773" s="33"/>
      <c r="G773" s="33"/>
      <c r="H773" s="43" t="str">
        <f>IFERROR(VLOOKUP(D773,PG!$D$7:$N$1006,11,FALSE),"")</f>
        <v/>
      </c>
      <c r="I773" s="42">
        <f>IFERROR(VLOOKUP(D773,PG!$D$7:$O$1006,12,FALSE)*G773,0)</f>
        <v>0</v>
      </c>
      <c r="N773" s="2" t="str">
        <f>IF(PG!D773="","",PG!D773)</f>
        <v/>
      </c>
      <c r="O773" s="2"/>
    </row>
    <row r="774" spans="2:15" ht="35.1" customHeight="1" thickTop="1" thickBot="1">
      <c r="B774" s="76" t="str">
        <f t="shared" si="11"/>
        <v/>
      </c>
      <c r="C774" s="35"/>
      <c r="D774" s="16"/>
      <c r="E774" s="16"/>
      <c r="F774" s="33"/>
      <c r="G774" s="33"/>
      <c r="H774" s="43" t="str">
        <f>IFERROR(VLOOKUP(D774,PG!$D$7:$N$1006,11,FALSE),"")</f>
        <v/>
      </c>
      <c r="I774" s="42">
        <f>IFERROR(VLOOKUP(D774,PG!$D$7:$O$1006,12,FALSE)*G774,0)</f>
        <v>0</v>
      </c>
      <c r="N774" s="2" t="str">
        <f>IF(PG!D774="","",PG!D774)</f>
        <v/>
      </c>
      <c r="O774" s="2"/>
    </row>
    <row r="775" spans="2:15" ht="35.1" customHeight="1" thickTop="1" thickBot="1">
      <c r="B775" s="76" t="str">
        <f t="shared" si="11"/>
        <v/>
      </c>
      <c r="C775" s="35"/>
      <c r="D775" s="16"/>
      <c r="E775" s="16"/>
      <c r="F775" s="33"/>
      <c r="G775" s="33"/>
      <c r="H775" s="43" t="str">
        <f>IFERROR(VLOOKUP(D775,PG!$D$7:$N$1006,11,FALSE),"")</f>
        <v/>
      </c>
      <c r="I775" s="42">
        <f>IFERROR(VLOOKUP(D775,PG!$D$7:$O$1006,12,FALSE)*G775,0)</f>
        <v>0</v>
      </c>
      <c r="N775" s="2" t="str">
        <f>IF(PG!D775="","",PG!D775)</f>
        <v/>
      </c>
      <c r="O775" s="2"/>
    </row>
    <row r="776" spans="2:15" ht="35.1" customHeight="1" thickTop="1" thickBot="1">
      <c r="B776" s="76" t="str">
        <f t="shared" ref="B776:B839" si="12">IF(C776="","",MONTH(C776))</f>
        <v/>
      </c>
      <c r="C776" s="35"/>
      <c r="D776" s="16"/>
      <c r="E776" s="16"/>
      <c r="F776" s="33"/>
      <c r="G776" s="33"/>
      <c r="H776" s="43" t="str">
        <f>IFERROR(VLOOKUP(D776,PG!$D$7:$N$1006,11,FALSE),"")</f>
        <v/>
      </c>
      <c r="I776" s="42">
        <f>IFERROR(VLOOKUP(D776,PG!$D$7:$O$1006,12,FALSE)*G776,0)</f>
        <v>0</v>
      </c>
      <c r="N776" s="2" t="str">
        <f>IF(PG!D776="","",PG!D776)</f>
        <v/>
      </c>
      <c r="O776" s="2"/>
    </row>
    <row r="777" spans="2:15" ht="35.1" customHeight="1" thickTop="1" thickBot="1">
      <c r="B777" s="76" t="str">
        <f t="shared" si="12"/>
        <v/>
      </c>
      <c r="C777" s="35"/>
      <c r="D777" s="16"/>
      <c r="E777" s="16"/>
      <c r="F777" s="33"/>
      <c r="G777" s="33"/>
      <c r="H777" s="43" t="str">
        <f>IFERROR(VLOOKUP(D777,PG!$D$7:$N$1006,11,FALSE),"")</f>
        <v/>
      </c>
      <c r="I777" s="42">
        <f>IFERROR(VLOOKUP(D777,PG!$D$7:$O$1006,12,FALSE)*G777,0)</f>
        <v>0</v>
      </c>
      <c r="N777" s="2" t="str">
        <f>IF(PG!D777="","",PG!D777)</f>
        <v/>
      </c>
      <c r="O777" s="2"/>
    </row>
    <row r="778" spans="2:15" ht="35.1" customHeight="1" thickTop="1" thickBot="1">
      <c r="B778" s="76" t="str">
        <f t="shared" si="12"/>
        <v/>
      </c>
      <c r="C778" s="35"/>
      <c r="D778" s="16"/>
      <c r="E778" s="16"/>
      <c r="F778" s="33"/>
      <c r="G778" s="33"/>
      <c r="H778" s="43" t="str">
        <f>IFERROR(VLOOKUP(D778,PG!$D$7:$N$1006,11,FALSE),"")</f>
        <v/>
      </c>
      <c r="I778" s="42">
        <f>IFERROR(VLOOKUP(D778,PG!$D$7:$O$1006,12,FALSE)*G778,0)</f>
        <v>0</v>
      </c>
      <c r="N778" s="2" t="str">
        <f>IF(PG!D778="","",PG!D778)</f>
        <v/>
      </c>
      <c r="O778" s="2"/>
    </row>
    <row r="779" spans="2:15" ht="35.1" customHeight="1" thickTop="1" thickBot="1">
      <c r="B779" s="76" t="str">
        <f t="shared" si="12"/>
        <v/>
      </c>
      <c r="C779" s="35"/>
      <c r="D779" s="16"/>
      <c r="E779" s="16"/>
      <c r="F779" s="33"/>
      <c r="G779" s="33"/>
      <c r="H779" s="43" t="str">
        <f>IFERROR(VLOOKUP(D779,PG!$D$7:$N$1006,11,FALSE),"")</f>
        <v/>
      </c>
      <c r="I779" s="42">
        <f>IFERROR(VLOOKUP(D779,PG!$D$7:$O$1006,12,FALSE)*G779,0)</f>
        <v>0</v>
      </c>
      <c r="N779" s="2" t="str">
        <f>IF(PG!D779="","",PG!D779)</f>
        <v/>
      </c>
      <c r="O779" s="2"/>
    </row>
    <row r="780" spans="2:15" ht="35.1" customHeight="1" thickTop="1" thickBot="1">
      <c r="B780" s="76" t="str">
        <f t="shared" si="12"/>
        <v/>
      </c>
      <c r="C780" s="35"/>
      <c r="D780" s="16"/>
      <c r="E780" s="16"/>
      <c r="F780" s="33"/>
      <c r="G780" s="33"/>
      <c r="H780" s="43" t="str">
        <f>IFERROR(VLOOKUP(D780,PG!$D$7:$N$1006,11,FALSE),"")</f>
        <v/>
      </c>
      <c r="I780" s="42">
        <f>IFERROR(VLOOKUP(D780,PG!$D$7:$O$1006,12,FALSE)*G780,0)</f>
        <v>0</v>
      </c>
      <c r="N780" s="2" t="str">
        <f>IF(PG!D780="","",PG!D780)</f>
        <v/>
      </c>
      <c r="O780" s="2"/>
    </row>
    <row r="781" spans="2:15" ht="35.1" customHeight="1" thickTop="1" thickBot="1">
      <c r="B781" s="76" t="str">
        <f t="shared" si="12"/>
        <v/>
      </c>
      <c r="C781" s="35"/>
      <c r="D781" s="16"/>
      <c r="E781" s="16"/>
      <c r="F781" s="33"/>
      <c r="G781" s="33"/>
      <c r="H781" s="43" t="str">
        <f>IFERROR(VLOOKUP(D781,PG!$D$7:$N$1006,11,FALSE),"")</f>
        <v/>
      </c>
      <c r="I781" s="42">
        <f>IFERROR(VLOOKUP(D781,PG!$D$7:$O$1006,12,FALSE)*G781,0)</f>
        <v>0</v>
      </c>
      <c r="N781" s="2" t="str">
        <f>IF(PG!D781="","",PG!D781)</f>
        <v/>
      </c>
      <c r="O781" s="2"/>
    </row>
    <row r="782" spans="2:15" ht="35.1" customHeight="1" thickTop="1" thickBot="1">
      <c r="B782" s="76" t="str">
        <f t="shared" si="12"/>
        <v/>
      </c>
      <c r="C782" s="35"/>
      <c r="D782" s="16"/>
      <c r="E782" s="16"/>
      <c r="F782" s="33"/>
      <c r="G782" s="33"/>
      <c r="H782" s="43" t="str">
        <f>IFERROR(VLOOKUP(D782,PG!$D$7:$N$1006,11,FALSE),"")</f>
        <v/>
      </c>
      <c r="I782" s="42">
        <f>IFERROR(VLOOKUP(D782,PG!$D$7:$O$1006,12,FALSE)*G782,0)</f>
        <v>0</v>
      </c>
      <c r="N782" s="2" t="str">
        <f>IF(PG!D782="","",PG!D782)</f>
        <v/>
      </c>
      <c r="O782" s="2"/>
    </row>
    <row r="783" spans="2:15" ht="35.1" customHeight="1" thickTop="1" thickBot="1">
      <c r="B783" s="76" t="str">
        <f t="shared" si="12"/>
        <v/>
      </c>
      <c r="C783" s="35"/>
      <c r="D783" s="16"/>
      <c r="E783" s="16"/>
      <c r="F783" s="33"/>
      <c r="G783" s="33"/>
      <c r="H783" s="43" t="str">
        <f>IFERROR(VLOOKUP(D783,PG!$D$7:$N$1006,11,FALSE),"")</f>
        <v/>
      </c>
      <c r="I783" s="42">
        <f>IFERROR(VLOOKUP(D783,PG!$D$7:$O$1006,12,FALSE)*G783,0)</f>
        <v>0</v>
      </c>
      <c r="N783" s="2" t="str">
        <f>IF(PG!D783="","",PG!D783)</f>
        <v/>
      </c>
      <c r="O783" s="2"/>
    </row>
    <row r="784" spans="2:15" ht="35.1" customHeight="1" thickTop="1" thickBot="1">
      <c r="B784" s="76" t="str">
        <f t="shared" si="12"/>
        <v/>
      </c>
      <c r="C784" s="35"/>
      <c r="D784" s="16"/>
      <c r="E784" s="16"/>
      <c r="F784" s="33"/>
      <c r="G784" s="33"/>
      <c r="H784" s="43" t="str">
        <f>IFERROR(VLOOKUP(D784,PG!$D$7:$N$1006,11,FALSE),"")</f>
        <v/>
      </c>
      <c r="I784" s="42">
        <f>IFERROR(VLOOKUP(D784,PG!$D$7:$O$1006,12,FALSE)*G784,0)</f>
        <v>0</v>
      </c>
      <c r="N784" s="2" t="str">
        <f>IF(PG!D784="","",PG!D784)</f>
        <v/>
      </c>
      <c r="O784" s="2"/>
    </row>
    <row r="785" spans="2:15" ht="35.1" customHeight="1" thickTop="1" thickBot="1">
      <c r="B785" s="76" t="str">
        <f t="shared" si="12"/>
        <v/>
      </c>
      <c r="C785" s="35"/>
      <c r="D785" s="16"/>
      <c r="E785" s="16"/>
      <c r="F785" s="33"/>
      <c r="G785" s="33"/>
      <c r="H785" s="43" t="str">
        <f>IFERROR(VLOOKUP(D785,PG!$D$7:$N$1006,11,FALSE),"")</f>
        <v/>
      </c>
      <c r="I785" s="42">
        <f>IFERROR(VLOOKUP(D785,PG!$D$7:$O$1006,12,FALSE)*G785,0)</f>
        <v>0</v>
      </c>
      <c r="N785" s="2" t="str">
        <f>IF(PG!D785="","",PG!D785)</f>
        <v/>
      </c>
      <c r="O785" s="2"/>
    </row>
    <row r="786" spans="2:15" ht="35.1" customHeight="1" thickTop="1" thickBot="1">
      <c r="B786" s="76" t="str">
        <f t="shared" si="12"/>
        <v/>
      </c>
      <c r="C786" s="35"/>
      <c r="D786" s="16"/>
      <c r="E786" s="16"/>
      <c r="F786" s="33"/>
      <c r="G786" s="33"/>
      <c r="H786" s="43" t="str">
        <f>IFERROR(VLOOKUP(D786,PG!$D$7:$N$1006,11,FALSE),"")</f>
        <v/>
      </c>
      <c r="I786" s="42">
        <f>IFERROR(VLOOKUP(D786,PG!$D$7:$O$1006,12,FALSE)*G786,0)</f>
        <v>0</v>
      </c>
      <c r="N786" s="2" t="str">
        <f>IF(PG!D786="","",PG!D786)</f>
        <v/>
      </c>
      <c r="O786" s="2"/>
    </row>
    <row r="787" spans="2:15" ht="35.1" customHeight="1" thickTop="1" thickBot="1">
      <c r="B787" s="76" t="str">
        <f t="shared" si="12"/>
        <v/>
      </c>
      <c r="C787" s="35"/>
      <c r="D787" s="16"/>
      <c r="E787" s="16"/>
      <c r="F787" s="33"/>
      <c r="G787" s="33"/>
      <c r="H787" s="43" t="str">
        <f>IFERROR(VLOOKUP(D787,PG!$D$7:$N$1006,11,FALSE),"")</f>
        <v/>
      </c>
      <c r="I787" s="42">
        <f>IFERROR(VLOOKUP(D787,PG!$D$7:$O$1006,12,FALSE)*G787,0)</f>
        <v>0</v>
      </c>
      <c r="N787" s="2" t="str">
        <f>IF(PG!D787="","",PG!D787)</f>
        <v/>
      </c>
      <c r="O787" s="2"/>
    </row>
    <row r="788" spans="2:15" ht="35.1" customHeight="1" thickTop="1" thickBot="1">
      <c r="B788" s="76" t="str">
        <f t="shared" si="12"/>
        <v/>
      </c>
      <c r="C788" s="35"/>
      <c r="D788" s="16"/>
      <c r="E788" s="16"/>
      <c r="F788" s="33"/>
      <c r="G788" s="33"/>
      <c r="H788" s="43" t="str">
        <f>IFERROR(VLOOKUP(D788,PG!$D$7:$N$1006,11,FALSE),"")</f>
        <v/>
      </c>
      <c r="I788" s="42">
        <f>IFERROR(VLOOKUP(D788,PG!$D$7:$O$1006,12,FALSE)*G788,0)</f>
        <v>0</v>
      </c>
      <c r="N788" s="2" t="str">
        <f>IF(PG!D788="","",PG!D788)</f>
        <v/>
      </c>
      <c r="O788" s="2"/>
    </row>
    <row r="789" spans="2:15" ht="35.1" customHeight="1" thickTop="1" thickBot="1">
      <c r="B789" s="76" t="str">
        <f t="shared" si="12"/>
        <v/>
      </c>
      <c r="C789" s="35"/>
      <c r="D789" s="16"/>
      <c r="E789" s="16"/>
      <c r="F789" s="33"/>
      <c r="G789" s="33"/>
      <c r="H789" s="43" t="str">
        <f>IFERROR(VLOOKUP(D789,PG!$D$7:$N$1006,11,FALSE),"")</f>
        <v/>
      </c>
      <c r="I789" s="42">
        <f>IFERROR(VLOOKUP(D789,PG!$D$7:$O$1006,12,FALSE)*G789,0)</f>
        <v>0</v>
      </c>
      <c r="N789" s="2" t="str">
        <f>IF(PG!D789="","",PG!D789)</f>
        <v/>
      </c>
      <c r="O789" s="2"/>
    </row>
    <row r="790" spans="2:15" ht="35.1" customHeight="1" thickTop="1" thickBot="1">
      <c r="B790" s="76" t="str">
        <f t="shared" si="12"/>
        <v/>
      </c>
      <c r="C790" s="35"/>
      <c r="D790" s="16"/>
      <c r="E790" s="16"/>
      <c r="F790" s="33"/>
      <c r="G790" s="33"/>
      <c r="H790" s="43" t="str">
        <f>IFERROR(VLOOKUP(D790,PG!$D$7:$N$1006,11,FALSE),"")</f>
        <v/>
      </c>
      <c r="I790" s="42">
        <f>IFERROR(VLOOKUP(D790,PG!$D$7:$O$1006,12,FALSE)*G790,0)</f>
        <v>0</v>
      </c>
      <c r="N790" s="2" t="str">
        <f>IF(PG!D790="","",PG!D790)</f>
        <v/>
      </c>
      <c r="O790" s="2"/>
    </row>
    <row r="791" spans="2:15" ht="35.1" customHeight="1" thickTop="1" thickBot="1">
      <c r="B791" s="76" t="str">
        <f t="shared" si="12"/>
        <v/>
      </c>
      <c r="C791" s="35"/>
      <c r="D791" s="16"/>
      <c r="E791" s="16"/>
      <c r="F791" s="33"/>
      <c r="G791" s="33"/>
      <c r="H791" s="43" t="str">
        <f>IFERROR(VLOOKUP(D791,PG!$D$7:$N$1006,11,FALSE),"")</f>
        <v/>
      </c>
      <c r="I791" s="42">
        <f>IFERROR(VLOOKUP(D791,PG!$D$7:$O$1006,12,FALSE)*G791,0)</f>
        <v>0</v>
      </c>
      <c r="N791" s="2" t="str">
        <f>IF(PG!D791="","",PG!D791)</f>
        <v/>
      </c>
      <c r="O791" s="2"/>
    </row>
    <row r="792" spans="2:15" ht="35.1" customHeight="1" thickTop="1" thickBot="1">
      <c r="B792" s="76" t="str">
        <f t="shared" si="12"/>
        <v/>
      </c>
      <c r="C792" s="35"/>
      <c r="D792" s="16"/>
      <c r="E792" s="16"/>
      <c r="F792" s="33"/>
      <c r="G792" s="33"/>
      <c r="H792" s="43" t="str">
        <f>IFERROR(VLOOKUP(D792,PG!$D$7:$N$1006,11,FALSE),"")</f>
        <v/>
      </c>
      <c r="I792" s="42">
        <f>IFERROR(VLOOKUP(D792,PG!$D$7:$O$1006,12,FALSE)*G792,0)</f>
        <v>0</v>
      </c>
      <c r="N792" s="2" t="str">
        <f>IF(PG!D792="","",PG!D792)</f>
        <v/>
      </c>
      <c r="O792" s="2"/>
    </row>
    <row r="793" spans="2:15" ht="35.1" customHeight="1" thickTop="1" thickBot="1">
      <c r="B793" s="76" t="str">
        <f t="shared" si="12"/>
        <v/>
      </c>
      <c r="C793" s="35"/>
      <c r="D793" s="16"/>
      <c r="E793" s="16"/>
      <c r="F793" s="33"/>
      <c r="G793" s="33"/>
      <c r="H793" s="43" t="str">
        <f>IFERROR(VLOOKUP(D793,PG!$D$7:$N$1006,11,FALSE),"")</f>
        <v/>
      </c>
      <c r="I793" s="42">
        <f>IFERROR(VLOOKUP(D793,PG!$D$7:$O$1006,12,FALSE)*G793,0)</f>
        <v>0</v>
      </c>
      <c r="N793" s="2" t="str">
        <f>IF(PG!D793="","",PG!D793)</f>
        <v/>
      </c>
      <c r="O793" s="2"/>
    </row>
    <row r="794" spans="2:15" ht="35.1" customHeight="1" thickTop="1" thickBot="1">
      <c r="B794" s="76" t="str">
        <f t="shared" si="12"/>
        <v/>
      </c>
      <c r="C794" s="35"/>
      <c r="D794" s="16"/>
      <c r="E794" s="16"/>
      <c r="F794" s="33"/>
      <c r="G794" s="33"/>
      <c r="H794" s="43" t="str">
        <f>IFERROR(VLOOKUP(D794,PG!$D$7:$N$1006,11,FALSE),"")</f>
        <v/>
      </c>
      <c r="I794" s="42">
        <f>IFERROR(VLOOKUP(D794,PG!$D$7:$O$1006,12,FALSE)*G794,0)</f>
        <v>0</v>
      </c>
      <c r="N794" s="2" t="str">
        <f>IF(PG!D794="","",PG!D794)</f>
        <v/>
      </c>
      <c r="O794" s="2"/>
    </row>
    <row r="795" spans="2:15" ht="35.1" customHeight="1" thickTop="1" thickBot="1">
      <c r="B795" s="76" t="str">
        <f t="shared" si="12"/>
        <v/>
      </c>
      <c r="C795" s="35"/>
      <c r="D795" s="16"/>
      <c r="E795" s="16"/>
      <c r="F795" s="33"/>
      <c r="G795" s="33"/>
      <c r="H795" s="43" t="str">
        <f>IFERROR(VLOOKUP(D795,PG!$D$7:$N$1006,11,FALSE),"")</f>
        <v/>
      </c>
      <c r="I795" s="42">
        <f>IFERROR(VLOOKUP(D795,PG!$D$7:$O$1006,12,FALSE)*G795,0)</f>
        <v>0</v>
      </c>
      <c r="N795" s="2" t="str">
        <f>IF(PG!D795="","",PG!D795)</f>
        <v/>
      </c>
      <c r="O795" s="2"/>
    </row>
    <row r="796" spans="2:15" ht="35.1" customHeight="1" thickTop="1" thickBot="1">
      <c r="B796" s="76" t="str">
        <f t="shared" si="12"/>
        <v/>
      </c>
      <c r="C796" s="35"/>
      <c r="D796" s="16"/>
      <c r="E796" s="16"/>
      <c r="F796" s="33"/>
      <c r="G796" s="33"/>
      <c r="H796" s="43" t="str">
        <f>IFERROR(VLOOKUP(D796,PG!$D$7:$N$1006,11,FALSE),"")</f>
        <v/>
      </c>
      <c r="I796" s="42">
        <f>IFERROR(VLOOKUP(D796,PG!$D$7:$O$1006,12,FALSE)*G796,0)</f>
        <v>0</v>
      </c>
      <c r="N796" s="2" t="str">
        <f>IF(PG!D796="","",PG!D796)</f>
        <v/>
      </c>
      <c r="O796" s="2"/>
    </row>
    <row r="797" spans="2:15" ht="35.1" customHeight="1" thickTop="1" thickBot="1">
      <c r="B797" s="76" t="str">
        <f t="shared" si="12"/>
        <v/>
      </c>
      <c r="C797" s="35"/>
      <c r="D797" s="16"/>
      <c r="E797" s="16"/>
      <c r="F797" s="33"/>
      <c r="G797" s="33"/>
      <c r="H797" s="43" t="str">
        <f>IFERROR(VLOOKUP(D797,PG!$D$7:$N$1006,11,FALSE),"")</f>
        <v/>
      </c>
      <c r="I797" s="42">
        <f>IFERROR(VLOOKUP(D797,PG!$D$7:$O$1006,12,FALSE)*G797,0)</f>
        <v>0</v>
      </c>
      <c r="N797" s="2" t="str">
        <f>IF(PG!D797="","",PG!D797)</f>
        <v/>
      </c>
      <c r="O797" s="2"/>
    </row>
    <row r="798" spans="2:15" ht="35.1" customHeight="1" thickTop="1" thickBot="1">
      <c r="B798" s="76" t="str">
        <f t="shared" si="12"/>
        <v/>
      </c>
      <c r="C798" s="35"/>
      <c r="D798" s="16"/>
      <c r="E798" s="16"/>
      <c r="F798" s="33"/>
      <c r="G798" s="33"/>
      <c r="H798" s="43" t="str">
        <f>IFERROR(VLOOKUP(D798,PG!$D$7:$N$1006,11,FALSE),"")</f>
        <v/>
      </c>
      <c r="I798" s="42">
        <f>IFERROR(VLOOKUP(D798,PG!$D$7:$O$1006,12,FALSE)*G798,0)</f>
        <v>0</v>
      </c>
      <c r="N798" s="2" t="str">
        <f>IF(PG!D798="","",PG!D798)</f>
        <v/>
      </c>
      <c r="O798" s="2"/>
    </row>
    <row r="799" spans="2:15" ht="35.1" customHeight="1" thickTop="1" thickBot="1">
      <c r="B799" s="76" t="str">
        <f t="shared" si="12"/>
        <v/>
      </c>
      <c r="C799" s="35"/>
      <c r="D799" s="16"/>
      <c r="E799" s="16"/>
      <c r="F799" s="33"/>
      <c r="G799" s="33"/>
      <c r="H799" s="43" t="str">
        <f>IFERROR(VLOOKUP(D799,PG!$D$7:$N$1006,11,FALSE),"")</f>
        <v/>
      </c>
      <c r="I799" s="42">
        <f>IFERROR(VLOOKUP(D799,PG!$D$7:$O$1006,12,FALSE)*G799,0)</f>
        <v>0</v>
      </c>
      <c r="N799" s="2" t="str">
        <f>IF(PG!D799="","",PG!D799)</f>
        <v/>
      </c>
      <c r="O799" s="2"/>
    </row>
    <row r="800" spans="2:15" ht="35.1" customHeight="1" thickTop="1" thickBot="1">
      <c r="B800" s="76" t="str">
        <f t="shared" si="12"/>
        <v/>
      </c>
      <c r="C800" s="35"/>
      <c r="D800" s="16"/>
      <c r="E800" s="16"/>
      <c r="F800" s="33"/>
      <c r="G800" s="33"/>
      <c r="H800" s="43" t="str">
        <f>IFERROR(VLOOKUP(D800,PG!$D$7:$N$1006,11,FALSE),"")</f>
        <v/>
      </c>
      <c r="I800" s="42">
        <f>IFERROR(VLOOKUP(D800,PG!$D$7:$O$1006,12,FALSE)*G800,0)</f>
        <v>0</v>
      </c>
      <c r="N800" s="2" t="str">
        <f>IF(PG!D800="","",PG!D800)</f>
        <v/>
      </c>
      <c r="O800" s="2"/>
    </row>
    <row r="801" spans="2:15" ht="35.1" customHeight="1" thickTop="1" thickBot="1">
      <c r="B801" s="76" t="str">
        <f t="shared" si="12"/>
        <v/>
      </c>
      <c r="C801" s="35"/>
      <c r="D801" s="16"/>
      <c r="E801" s="16"/>
      <c r="F801" s="33"/>
      <c r="G801" s="33"/>
      <c r="H801" s="43" t="str">
        <f>IFERROR(VLOOKUP(D801,PG!$D$7:$N$1006,11,FALSE),"")</f>
        <v/>
      </c>
      <c r="I801" s="42">
        <f>IFERROR(VLOOKUP(D801,PG!$D$7:$O$1006,12,FALSE)*G801,0)</f>
        <v>0</v>
      </c>
      <c r="N801" s="2" t="str">
        <f>IF(PG!D801="","",PG!D801)</f>
        <v/>
      </c>
      <c r="O801" s="2"/>
    </row>
    <row r="802" spans="2:15" ht="35.1" customHeight="1" thickTop="1" thickBot="1">
      <c r="B802" s="76" t="str">
        <f t="shared" si="12"/>
        <v/>
      </c>
      <c r="C802" s="35"/>
      <c r="D802" s="16"/>
      <c r="E802" s="16"/>
      <c r="F802" s="33"/>
      <c r="G802" s="33"/>
      <c r="H802" s="43" t="str">
        <f>IFERROR(VLOOKUP(D802,PG!$D$7:$N$1006,11,FALSE),"")</f>
        <v/>
      </c>
      <c r="I802" s="42">
        <f>IFERROR(VLOOKUP(D802,PG!$D$7:$O$1006,12,FALSE)*G802,0)</f>
        <v>0</v>
      </c>
      <c r="N802" s="2" t="str">
        <f>IF(PG!D802="","",PG!D802)</f>
        <v/>
      </c>
      <c r="O802" s="2"/>
    </row>
    <row r="803" spans="2:15" ht="35.1" customHeight="1" thickTop="1" thickBot="1">
      <c r="B803" s="76" t="str">
        <f t="shared" si="12"/>
        <v/>
      </c>
      <c r="C803" s="35"/>
      <c r="D803" s="16"/>
      <c r="E803" s="16"/>
      <c r="F803" s="33"/>
      <c r="G803" s="33"/>
      <c r="H803" s="43" t="str">
        <f>IFERROR(VLOOKUP(D803,PG!$D$7:$N$1006,11,FALSE),"")</f>
        <v/>
      </c>
      <c r="I803" s="42">
        <f>IFERROR(VLOOKUP(D803,PG!$D$7:$O$1006,12,FALSE)*G803,0)</f>
        <v>0</v>
      </c>
      <c r="N803" s="2" t="str">
        <f>IF(PG!D803="","",PG!D803)</f>
        <v/>
      </c>
      <c r="O803" s="2"/>
    </row>
    <row r="804" spans="2:15" ht="35.1" customHeight="1" thickTop="1" thickBot="1">
      <c r="B804" s="76" t="str">
        <f t="shared" si="12"/>
        <v/>
      </c>
      <c r="C804" s="35"/>
      <c r="D804" s="16"/>
      <c r="E804" s="16"/>
      <c r="F804" s="33"/>
      <c r="G804" s="33"/>
      <c r="H804" s="43" t="str">
        <f>IFERROR(VLOOKUP(D804,PG!$D$7:$N$1006,11,FALSE),"")</f>
        <v/>
      </c>
      <c r="I804" s="42">
        <f>IFERROR(VLOOKUP(D804,PG!$D$7:$O$1006,12,FALSE)*G804,0)</f>
        <v>0</v>
      </c>
      <c r="N804" s="2" t="str">
        <f>IF(PG!D804="","",PG!D804)</f>
        <v/>
      </c>
      <c r="O804" s="2"/>
    </row>
    <row r="805" spans="2:15" ht="35.1" customHeight="1" thickTop="1" thickBot="1">
      <c r="B805" s="76" t="str">
        <f t="shared" si="12"/>
        <v/>
      </c>
      <c r="C805" s="35"/>
      <c r="D805" s="16"/>
      <c r="E805" s="16"/>
      <c r="F805" s="33"/>
      <c r="G805" s="33"/>
      <c r="H805" s="43" t="str">
        <f>IFERROR(VLOOKUP(D805,PG!$D$7:$N$1006,11,FALSE),"")</f>
        <v/>
      </c>
      <c r="I805" s="42">
        <f>IFERROR(VLOOKUP(D805,PG!$D$7:$O$1006,12,FALSE)*G805,0)</f>
        <v>0</v>
      </c>
      <c r="N805" s="2" t="str">
        <f>IF(PG!D805="","",PG!D805)</f>
        <v/>
      </c>
      <c r="O805" s="2"/>
    </row>
    <row r="806" spans="2:15" ht="35.1" customHeight="1" thickTop="1" thickBot="1">
      <c r="B806" s="76" t="str">
        <f t="shared" si="12"/>
        <v/>
      </c>
      <c r="C806" s="35"/>
      <c r="D806" s="16"/>
      <c r="E806" s="16"/>
      <c r="F806" s="33"/>
      <c r="G806" s="33"/>
      <c r="H806" s="43" t="str">
        <f>IFERROR(VLOOKUP(D806,PG!$D$7:$N$1006,11,FALSE),"")</f>
        <v/>
      </c>
      <c r="I806" s="42">
        <f>IFERROR(VLOOKUP(D806,PG!$D$7:$O$1006,12,FALSE)*G806,0)</f>
        <v>0</v>
      </c>
      <c r="N806" s="2" t="str">
        <f>IF(PG!D806="","",PG!D806)</f>
        <v/>
      </c>
      <c r="O806" s="2"/>
    </row>
    <row r="807" spans="2:15" ht="35.1" customHeight="1" thickTop="1" thickBot="1">
      <c r="B807" s="76" t="str">
        <f t="shared" si="12"/>
        <v/>
      </c>
      <c r="C807" s="35"/>
      <c r="D807" s="16"/>
      <c r="E807" s="16"/>
      <c r="F807" s="33"/>
      <c r="G807" s="33"/>
      <c r="H807" s="43" t="str">
        <f>IFERROR(VLOOKUP(D807,PG!$D$7:$N$1006,11,FALSE),"")</f>
        <v/>
      </c>
      <c r="I807" s="42">
        <f>IFERROR(VLOOKUP(D807,PG!$D$7:$O$1006,12,FALSE)*G807,0)</f>
        <v>0</v>
      </c>
      <c r="N807" s="2" t="str">
        <f>IF(PG!D807="","",PG!D807)</f>
        <v/>
      </c>
      <c r="O807" s="2"/>
    </row>
    <row r="808" spans="2:15" ht="35.1" customHeight="1" thickTop="1" thickBot="1">
      <c r="B808" s="76" t="str">
        <f t="shared" si="12"/>
        <v/>
      </c>
      <c r="C808" s="35"/>
      <c r="D808" s="16"/>
      <c r="E808" s="16"/>
      <c r="F808" s="33"/>
      <c r="G808" s="33"/>
      <c r="H808" s="43" t="str">
        <f>IFERROR(VLOOKUP(D808,PG!$D$7:$N$1006,11,FALSE),"")</f>
        <v/>
      </c>
      <c r="I808" s="42">
        <f>IFERROR(VLOOKUP(D808,PG!$D$7:$O$1006,12,FALSE)*G808,0)</f>
        <v>0</v>
      </c>
      <c r="N808" s="2" t="str">
        <f>IF(PG!D808="","",PG!D808)</f>
        <v/>
      </c>
      <c r="O808" s="2"/>
    </row>
    <row r="809" spans="2:15" ht="35.1" customHeight="1" thickTop="1" thickBot="1">
      <c r="B809" s="76" t="str">
        <f t="shared" si="12"/>
        <v/>
      </c>
      <c r="C809" s="35"/>
      <c r="D809" s="16"/>
      <c r="E809" s="16"/>
      <c r="F809" s="33"/>
      <c r="G809" s="33"/>
      <c r="H809" s="43" t="str">
        <f>IFERROR(VLOOKUP(D809,PG!$D$7:$N$1006,11,FALSE),"")</f>
        <v/>
      </c>
      <c r="I809" s="42">
        <f>IFERROR(VLOOKUP(D809,PG!$D$7:$O$1006,12,FALSE)*G809,0)</f>
        <v>0</v>
      </c>
      <c r="N809" s="2" t="str">
        <f>IF(PG!D809="","",PG!D809)</f>
        <v/>
      </c>
      <c r="O809" s="2"/>
    </row>
    <row r="810" spans="2:15" ht="35.1" customHeight="1" thickTop="1" thickBot="1">
      <c r="B810" s="76" t="str">
        <f t="shared" si="12"/>
        <v/>
      </c>
      <c r="C810" s="35"/>
      <c r="D810" s="16"/>
      <c r="E810" s="16"/>
      <c r="F810" s="33"/>
      <c r="G810" s="33"/>
      <c r="H810" s="43" t="str">
        <f>IFERROR(VLOOKUP(D810,PG!$D$7:$N$1006,11,FALSE),"")</f>
        <v/>
      </c>
      <c r="I810" s="42">
        <f>IFERROR(VLOOKUP(D810,PG!$D$7:$O$1006,12,FALSE)*G810,0)</f>
        <v>0</v>
      </c>
      <c r="N810" s="2" t="str">
        <f>IF(PG!D810="","",PG!D810)</f>
        <v/>
      </c>
      <c r="O810" s="2"/>
    </row>
    <row r="811" spans="2:15" ht="35.1" customHeight="1" thickTop="1" thickBot="1">
      <c r="B811" s="76" t="str">
        <f t="shared" si="12"/>
        <v/>
      </c>
      <c r="C811" s="35"/>
      <c r="D811" s="16"/>
      <c r="E811" s="16"/>
      <c r="F811" s="33"/>
      <c r="G811" s="33"/>
      <c r="H811" s="43" t="str">
        <f>IFERROR(VLOOKUP(D811,PG!$D$7:$N$1006,11,FALSE),"")</f>
        <v/>
      </c>
      <c r="I811" s="42">
        <f>IFERROR(VLOOKUP(D811,PG!$D$7:$O$1006,12,FALSE)*G811,0)</f>
        <v>0</v>
      </c>
      <c r="N811" s="2" t="str">
        <f>IF(PG!D811="","",PG!D811)</f>
        <v/>
      </c>
      <c r="O811" s="2"/>
    </row>
    <row r="812" spans="2:15" ht="35.1" customHeight="1" thickTop="1" thickBot="1">
      <c r="B812" s="76" t="str">
        <f t="shared" si="12"/>
        <v/>
      </c>
      <c r="C812" s="35"/>
      <c r="D812" s="16"/>
      <c r="E812" s="16"/>
      <c r="F812" s="33"/>
      <c r="G812" s="33"/>
      <c r="H812" s="43" t="str">
        <f>IFERROR(VLOOKUP(D812,PG!$D$7:$N$1006,11,FALSE),"")</f>
        <v/>
      </c>
      <c r="I812" s="42">
        <f>IFERROR(VLOOKUP(D812,PG!$D$7:$O$1006,12,FALSE)*G812,0)</f>
        <v>0</v>
      </c>
      <c r="N812" s="2" t="str">
        <f>IF(PG!D812="","",PG!D812)</f>
        <v/>
      </c>
      <c r="O812" s="2"/>
    </row>
    <row r="813" spans="2:15" ht="35.1" customHeight="1" thickTop="1" thickBot="1">
      <c r="B813" s="76" t="str">
        <f t="shared" si="12"/>
        <v/>
      </c>
      <c r="C813" s="35"/>
      <c r="D813" s="16"/>
      <c r="E813" s="16"/>
      <c r="F813" s="33"/>
      <c r="G813" s="33"/>
      <c r="H813" s="43" t="str">
        <f>IFERROR(VLOOKUP(D813,PG!$D$7:$N$1006,11,FALSE),"")</f>
        <v/>
      </c>
      <c r="I813" s="42">
        <f>IFERROR(VLOOKUP(D813,PG!$D$7:$O$1006,12,FALSE)*G813,0)</f>
        <v>0</v>
      </c>
      <c r="N813" s="2" t="str">
        <f>IF(PG!D813="","",PG!D813)</f>
        <v/>
      </c>
      <c r="O813" s="2"/>
    </row>
    <row r="814" spans="2:15" ht="35.1" customHeight="1" thickTop="1" thickBot="1">
      <c r="B814" s="76" t="str">
        <f t="shared" si="12"/>
        <v/>
      </c>
      <c r="C814" s="35"/>
      <c r="D814" s="16"/>
      <c r="E814" s="16"/>
      <c r="F814" s="33"/>
      <c r="G814" s="33"/>
      <c r="H814" s="43" t="str">
        <f>IFERROR(VLOOKUP(D814,PG!$D$7:$N$1006,11,FALSE),"")</f>
        <v/>
      </c>
      <c r="I814" s="42">
        <f>IFERROR(VLOOKUP(D814,PG!$D$7:$O$1006,12,FALSE)*G814,0)</f>
        <v>0</v>
      </c>
      <c r="N814" s="2" t="str">
        <f>IF(PG!D814="","",PG!D814)</f>
        <v/>
      </c>
      <c r="O814" s="2"/>
    </row>
    <row r="815" spans="2:15" ht="35.1" customHeight="1" thickTop="1" thickBot="1">
      <c r="B815" s="76" t="str">
        <f t="shared" si="12"/>
        <v/>
      </c>
      <c r="C815" s="35"/>
      <c r="D815" s="16"/>
      <c r="E815" s="16"/>
      <c r="F815" s="33"/>
      <c r="G815" s="33"/>
      <c r="H815" s="43" t="str">
        <f>IFERROR(VLOOKUP(D815,PG!$D$7:$N$1006,11,FALSE),"")</f>
        <v/>
      </c>
      <c r="I815" s="42">
        <f>IFERROR(VLOOKUP(D815,PG!$D$7:$O$1006,12,FALSE)*G815,0)</f>
        <v>0</v>
      </c>
      <c r="N815" s="2" t="str">
        <f>IF(PG!D815="","",PG!D815)</f>
        <v/>
      </c>
      <c r="O815" s="2"/>
    </row>
    <row r="816" spans="2:15" ht="35.1" customHeight="1" thickTop="1" thickBot="1">
      <c r="B816" s="76" t="str">
        <f t="shared" si="12"/>
        <v/>
      </c>
      <c r="C816" s="35"/>
      <c r="D816" s="16"/>
      <c r="E816" s="16"/>
      <c r="F816" s="33"/>
      <c r="G816" s="33"/>
      <c r="H816" s="43" t="str">
        <f>IFERROR(VLOOKUP(D816,PG!$D$7:$N$1006,11,FALSE),"")</f>
        <v/>
      </c>
      <c r="I816" s="42">
        <f>IFERROR(VLOOKUP(D816,PG!$D$7:$O$1006,12,FALSE)*G816,0)</f>
        <v>0</v>
      </c>
      <c r="N816" s="2" t="str">
        <f>IF(PG!D816="","",PG!D816)</f>
        <v/>
      </c>
      <c r="O816" s="2"/>
    </row>
    <row r="817" spans="2:15" ht="35.1" customHeight="1" thickTop="1" thickBot="1">
      <c r="B817" s="76" t="str">
        <f t="shared" si="12"/>
        <v/>
      </c>
      <c r="C817" s="35"/>
      <c r="D817" s="16"/>
      <c r="E817" s="16"/>
      <c r="F817" s="33"/>
      <c r="G817" s="33"/>
      <c r="H817" s="43" t="str">
        <f>IFERROR(VLOOKUP(D817,PG!$D$7:$N$1006,11,FALSE),"")</f>
        <v/>
      </c>
      <c r="I817" s="42">
        <f>IFERROR(VLOOKUP(D817,PG!$D$7:$O$1006,12,FALSE)*G817,0)</f>
        <v>0</v>
      </c>
      <c r="N817" s="2" t="str">
        <f>IF(PG!D817="","",PG!D817)</f>
        <v/>
      </c>
      <c r="O817" s="2"/>
    </row>
    <row r="818" spans="2:15" ht="35.1" customHeight="1" thickTop="1" thickBot="1">
      <c r="B818" s="76" t="str">
        <f t="shared" si="12"/>
        <v/>
      </c>
      <c r="C818" s="35"/>
      <c r="D818" s="16"/>
      <c r="E818" s="16"/>
      <c r="F818" s="33"/>
      <c r="G818" s="33"/>
      <c r="H818" s="43" t="str">
        <f>IFERROR(VLOOKUP(D818,PG!$D$7:$N$1006,11,FALSE),"")</f>
        <v/>
      </c>
      <c r="I818" s="42">
        <f>IFERROR(VLOOKUP(D818,PG!$D$7:$O$1006,12,FALSE)*G818,0)</f>
        <v>0</v>
      </c>
      <c r="N818" s="2" t="str">
        <f>IF(PG!D818="","",PG!D818)</f>
        <v/>
      </c>
      <c r="O818" s="2"/>
    </row>
    <row r="819" spans="2:15" ht="35.1" customHeight="1" thickTop="1" thickBot="1">
      <c r="B819" s="76" t="str">
        <f t="shared" si="12"/>
        <v/>
      </c>
      <c r="C819" s="35"/>
      <c r="D819" s="16"/>
      <c r="E819" s="16"/>
      <c r="F819" s="33"/>
      <c r="G819" s="33"/>
      <c r="H819" s="43" t="str">
        <f>IFERROR(VLOOKUP(D819,PG!$D$7:$N$1006,11,FALSE),"")</f>
        <v/>
      </c>
      <c r="I819" s="42">
        <f>IFERROR(VLOOKUP(D819,PG!$D$7:$O$1006,12,FALSE)*G819,0)</f>
        <v>0</v>
      </c>
      <c r="N819" s="2" t="str">
        <f>IF(PG!D819="","",PG!D819)</f>
        <v/>
      </c>
      <c r="O819" s="2"/>
    </row>
    <row r="820" spans="2:15" ht="35.1" customHeight="1" thickTop="1" thickBot="1">
      <c r="B820" s="76" t="str">
        <f t="shared" si="12"/>
        <v/>
      </c>
      <c r="C820" s="35"/>
      <c r="D820" s="16"/>
      <c r="E820" s="16"/>
      <c r="F820" s="33"/>
      <c r="G820" s="33"/>
      <c r="H820" s="43" t="str">
        <f>IFERROR(VLOOKUP(D820,PG!$D$7:$N$1006,11,FALSE),"")</f>
        <v/>
      </c>
      <c r="I820" s="42">
        <f>IFERROR(VLOOKUP(D820,PG!$D$7:$O$1006,12,FALSE)*G820,0)</f>
        <v>0</v>
      </c>
      <c r="N820" s="2" t="str">
        <f>IF(PG!D820="","",PG!D820)</f>
        <v/>
      </c>
      <c r="O820" s="2"/>
    </row>
    <row r="821" spans="2:15" ht="35.1" customHeight="1" thickTop="1" thickBot="1">
      <c r="B821" s="76" t="str">
        <f t="shared" si="12"/>
        <v/>
      </c>
      <c r="C821" s="35"/>
      <c r="D821" s="16"/>
      <c r="E821" s="16"/>
      <c r="F821" s="33"/>
      <c r="G821" s="33"/>
      <c r="H821" s="43" t="str">
        <f>IFERROR(VLOOKUP(D821,PG!$D$7:$N$1006,11,FALSE),"")</f>
        <v/>
      </c>
      <c r="I821" s="42">
        <f>IFERROR(VLOOKUP(D821,PG!$D$7:$O$1006,12,FALSE)*G821,0)</f>
        <v>0</v>
      </c>
      <c r="N821" s="2" t="str">
        <f>IF(PG!D821="","",PG!D821)</f>
        <v/>
      </c>
      <c r="O821" s="2"/>
    </row>
    <row r="822" spans="2:15" ht="35.1" customHeight="1" thickTop="1" thickBot="1">
      <c r="B822" s="76" t="str">
        <f t="shared" si="12"/>
        <v/>
      </c>
      <c r="C822" s="35"/>
      <c r="D822" s="16"/>
      <c r="E822" s="16"/>
      <c r="F822" s="33"/>
      <c r="G822" s="33"/>
      <c r="H822" s="43" t="str">
        <f>IFERROR(VLOOKUP(D822,PG!$D$7:$N$1006,11,FALSE),"")</f>
        <v/>
      </c>
      <c r="I822" s="42">
        <f>IFERROR(VLOOKUP(D822,PG!$D$7:$O$1006,12,FALSE)*G822,0)</f>
        <v>0</v>
      </c>
      <c r="N822" s="2" t="str">
        <f>IF(PG!D822="","",PG!D822)</f>
        <v/>
      </c>
      <c r="O822" s="2"/>
    </row>
    <row r="823" spans="2:15" ht="35.1" customHeight="1" thickTop="1" thickBot="1">
      <c r="B823" s="76" t="str">
        <f t="shared" si="12"/>
        <v/>
      </c>
      <c r="C823" s="35"/>
      <c r="D823" s="16"/>
      <c r="E823" s="16"/>
      <c r="F823" s="33"/>
      <c r="G823" s="33"/>
      <c r="H823" s="43" t="str">
        <f>IFERROR(VLOOKUP(D823,PG!$D$7:$N$1006,11,FALSE),"")</f>
        <v/>
      </c>
      <c r="I823" s="42">
        <f>IFERROR(VLOOKUP(D823,PG!$D$7:$O$1006,12,FALSE)*G823,0)</f>
        <v>0</v>
      </c>
      <c r="N823" s="2" t="str">
        <f>IF(PG!D823="","",PG!D823)</f>
        <v/>
      </c>
      <c r="O823" s="2"/>
    </row>
    <row r="824" spans="2:15" ht="35.1" customHeight="1" thickTop="1" thickBot="1">
      <c r="B824" s="76" t="str">
        <f t="shared" si="12"/>
        <v/>
      </c>
      <c r="C824" s="35"/>
      <c r="D824" s="16"/>
      <c r="E824" s="16"/>
      <c r="F824" s="33"/>
      <c r="G824" s="33"/>
      <c r="H824" s="43" t="str">
        <f>IFERROR(VLOOKUP(D824,PG!$D$7:$N$1006,11,FALSE),"")</f>
        <v/>
      </c>
      <c r="I824" s="42">
        <f>IFERROR(VLOOKUP(D824,PG!$D$7:$O$1006,12,FALSE)*G824,0)</f>
        <v>0</v>
      </c>
      <c r="N824" s="2" t="str">
        <f>IF(PG!D824="","",PG!D824)</f>
        <v/>
      </c>
      <c r="O824" s="2"/>
    </row>
    <row r="825" spans="2:15" ht="35.1" customHeight="1" thickTop="1" thickBot="1">
      <c r="B825" s="76" t="str">
        <f t="shared" si="12"/>
        <v/>
      </c>
      <c r="C825" s="35"/>
      <c r="D825" s="16"/>
      <c r="E825" s="16"/>
      <c r="F825" s="33"/>
      <c r="G825" s="33"/>
      <c r="H825" s="43" t="str">
        <f>IFERROR(VLOOKUP(D825,PG!$D$7:$N$1006,11,FALSE),"")</f>
        <v/>
      </c>
      <c r="I825" s="42">
        <f>IFERROR(VLOOKUP(D825,PG!$D$7:$O$1006,12,FALSE)*G825,0)</f>
        <v>0</v>
      </c>
      <c r="N825" s="2" t="str">
        <f>IF(PG!D825="","",PG!D825)</f>
        <v/>
      </c>
      <c r="O825" s="2"/>
    </row>
    <row r="826" spans="2:15" ht="35.1" customHeight="1" thickTop="1" thickBot="1">
      <c r="B826" s="76" t="str">
        <f t="shared" si="12"/>
        <v/>
      </c>
      <c r="C826" s="35"/>
      <c r="D826" s="16"/>
      <c r="E826" s="16"/>
      <c r="F826" s="33"/>
      <c r="G826" s="33"/>
      <c r="H826" s="43" t="str">
        <f>IFERROR(VLOOKUP(D826,PG!$D$7:$N$1006,11,FALSE),"")</f>
        <v/>
      </c>
      <c r="I826" s="42">
        <f>IFERROR(VLOOKUP(D826,PG!$D$7:$O$1006,12,FALSE)*G826,0)</f>
        <v>0</v>
      </c>
      <c r="N826" s="2" t="str">
        <f>IF(PG!D826="","",PG!D826)</f>
        <v/>
      </c>
      <c r="O826" s="2"/>
    </row>
    <row r="827" spans="2:15" ht="35.1" customHeight="1" thickTop="1" thickBot="1">
      <c r="B827" s="76" t="str">
        <f t="shared" si="12"/>
        <v/>
      </c>
      <c r="C827" s="35"/>
      <c r="D827" s="16"/>
      <c r="E827" s="16"/>
      <c r="F827" s="33"/>
      <c r="G827" s="33"/>
      <c r="H827" s="43" t="str">
        <f>IFERROR(VLOOKUP(D827,PG!$D$7:$N$1006,11,FALSE),"")</f>
        <v/>
      </c>
      <c r="I827" s="42">
        <f>IFERROR(VLOOKUP(D827,PG!$D$7:$O$1006,12,FALSE)*G827,0)</f>
        <v>0</v>
      </c>
      <c r="N827" s="2" t="str">
        <f>IF(PG!D827="","",PG!D827)</f>
        <v/>
      </c>
      <c r="O827" s="2"/>
    </row>
    <row r="828" spans="2:15" ht="35.1" customHeight="1" thickTop="1" thickBot="1">
      <c r="B828" s="76" t="str">
        <f t="shared" si="12"/>
        <v/>
      </c>
      <c r="C828" s="35"/>
      <c r="D828" s="16"/>
      <c r="E828" s="16"/>
      <c r="F828" s="33"/>
      <c r="G828" s="33"/>
      <c r="H828" s="43" t="str">
        <f>IFERROR(VLOOKUP(D828,PG!$D$7:$N$1006,11,FALSE),"")</f>
        <v/>
      </c>
      <c r="I828" s="42">
        <f>IFERROR(VLOOKUP(D828,PG!$D$7:$O$1006,12,FALSE)*G828,0)</f>
        <v>0</v>
      </c>
      <c r="N828" s="2" t="str">
        <f>IF(PG!D828="","",PG!D828)</f>
        <v/>
      </c>
      <c r="O828" s="2"/>
    </row>
    <row r="829" spans="2:15" ht="35.1" customHeight="1" thickTop="1" thickBot="1">
      <c r="B829" s="76" t="str">
        <f t="shared" si="12"/>
        <v/>
      </c>
      <c r="C829" s="35"/>
      <c r="D829" s="16"/>
      <c r="E829" s="16"/>
      <c r="F829" s="33"/>
      <c r="G829" s="33"/>
      <c r="H829" s="43" t="str">
        <f>IFERROR(VLOOKUP(D829,PG!$D$7:$N$1006,11,FALSE),"")</f>
        <v/>
      </c>
      <c r="I829" s="42">
        <f>IFERROR(VLOOKUP(D829,PG!$D$7:$O$1006,12,FALSE)*G829,0)</f>
        <v>0</v>
      </c>
      <c r="N829" s="2" t="str">
        <f>IF(PG!D829="","",PG!D829)</f>
        <v/>
      </c>
      <c r="O829" s="2"/>
    </row>
    <row r="830" spans="2:15" ht="35.1" customHeight="1" thickTop="1" thickBot="1">
      <c r="B830" s="76" t="str">
        <f t="shared" si="12"/>
        <v/>
      </c>
      <c r="C830" s="35"/>
      <c r="D830" s="16"/>
      <c r="E830" s="16"/>
      <c r="F830" s="33"/>
      <c r="G830" s="33"/>
      <c r="H830" s="43" t="str">
        <f>IFERROR(VLOOKUP(D830,PG!$D$7:$N$1006,11,FALSE),"")</f>
        <v/>
      </c>
      <c r="I830" s="42">
        <f>IFERROR(VLOOKUP(D830,PG!$D$7:$O$1006,12,FALSE)*G830,0)</f>
        <v>0</v>
      </c>
      <c r="N830" s="2" t="str">
        <f>IF(PG!D830="","",PG!D830)</f>
        <v/>
      </c>
      <c r="O830" s="2"/>
    </row>
    <row r="831" spans="2:15" ht="35.1" customHeight="1" thickTop="1" thickBot="1">
      <c r="B831" s="76" t="str">
        <f t="shared" si="12"/>
        <v/>
      </c>
      <c r="C831" s="35"/>
      <c r="D831" s="16"/>
      <c r="E831" s="16"/>
      <c r="F831" s="33"/>
      <c r="G831" s="33"/>
      <c r="H831" s="43" t="str">
        <f>IFERROR(VLOOKUP(D831,PG!$D$7:$N$1006,11,FALSE),"")</f>
        <v/>
      </c>
      <c r="I831" s="42">
        <f>IFERROR(VLOOKUP(D831,PG!$D$7:$O$1006,12,FALSE)*G831,0)</f>
        <v>0</v>
      </c>
      <c r="N831" s="2" t="str">
        <f>IF(PG!D831="","",PG!D831)</f>
        <v/>
      </c>
      <c r="O831" s="2"/>
    </row>
    <row r="832" spans="2:15" ht="35.1" customHeight="1" thickTop="1" thickBot="1">
      <c r="B832" s="76" t="str">
        <f t="shared" si="12"/>
        <v/>
      </c>
      <c r="C832" s="35"/>
      <c r="D832" s="16"/>
      <c r="E832" s="16"/>
      <c r="F832" s="33"/>
      <c r="G832" s="33"/>
      <c r="H832" s="43" t="str">
        <f>IFERROR(VLOOKUP(D832,PG!$D$7:$N$1006,11,FALSE),"")</f>
        <v/>
      </c>
      <c r="I832" s="42">
        <f>IFERROR(VLOOKUP(D832,PG!$D$7:$O$1006,12,FALSE)*G832,0)</f>
        <v>0</v>
      </c>
      <c r="N832" s="2" t="str">
        <f>IF(PG!D832="","",PG!D832)</f>
        <v/>
      </c>
      <c r="O832" s="2"/>
    </row>
    <row r="833" spans="2:15" ht="35.1" customHeight="1" thickTop="1" thickBot="1">
      <c r="B833" s="76" t="str">
        <f t="shared" si="12"/>
        <v/>
      </c>
      <c r="C833" s="35"/>
      <c r="D833" s="16"/>
      <c r="E833" s="16"/>
      <c r="F833" s="33"/>
      <c r="G833" s="33"/>
      <c r="H833" s="43" t="str">
        <f>IFERROR(VLOOKUP(D833,PG!$D$7:$N$1006,11,FALSE),"")</f>
        <v/>
      </c>
      <c r="I833" s="42">
        <f>IFERROR(VLOOKUP(D833,PG!$D$7:$O$1006,12,FALSE)*G833,0)</f>
        <v>0</v>
      </c>
      <c r="N833" s="2" t="str">
        <f>IF(PG!D833="","",PG!D833)</f>
        <v/>
      </c>
      <c r="O833" s="2"/>
    </row>
    <row r="834" spans="2:15" ht="35.1" customHeight="1" thickTop="1" thickBot="1">
      <c r="B834" s="76" t="str">
        <f t="shared" si="12"/>
        <v/>
      </c>
      <c r="C834" s="35"/>
      <c r="D834" s="16"/>
      <c r="E834" s="16"/>
      <c r="F834" s="33"/>
      <c r="G834" s="33"/>
      <c r="H834" s="43" t="str">
        <f>IFERROR(VLOOKUP(D834,PG!$D$7:$N$1006,11,FALSE),"")</f>
        <v/>
      </c>
      <c r="I834" s="42">
        <f>IFERROR(VLOOKUP(D834,PG!$D$7:$O$1006,12,FALSE)*G834,0)</f>
        <v>0</v>
      </c>
      <c r="N834" s="2" t="str">
        <f>IF(PG!D834="","",PG!D834)</f>
        <v/>
      </c>
      <c r="O834" s="2"/>
    </row>
    <row r="835" spans="2:15" ht="35.1" customHeight="1" thickTop="1" thickBot="1">
      <c r="B835" s="76" t="str">
        <f t="shared" si="12"/>
        <v/>
      </c>
      <c r="C835" s="35"/>
      <c r="D835" s="16"/>
      <c r="E835" s="16"/>
      <c r="F835" s="33"/>
      <c r="G835" s="33"/>
      <c r="H835" s="43" t="str">
        <f>IFERROR(VLOOKUP(D835,PG!$D$7:$N$1006,11,FALSE),"")</f>
        <v/>
      </c>
      <c r="I835" s="42">
        <f>IFERROR(VLOOKUP(D835,PG!$D$7:$O$1006,12,FALSE)*G835,0)</f>
        <v>0</v>
      </c>
      <c r="N835" s="2" t="str">
        <f>IF(PG!D835="","",PG!D835)</f>
        <v/>
      </c>
      <c r="O835" s="2"/>
    </row>
    <row r="836" spans="2:15" ht="35.1" customHeight="1" thickTop="1" thickBot="1">
      <c r="B836" s="76" t="str">
        <f t="shared" si="12"/>
        <v/>
      </c>
      <c r="C836" s="35"/>
      <c r="D836" s="16"/>
      <c r="E836" s="16"/>
      <c r="F836" s="33"/>
      <c r="G836" s="33"/>
      <c r="H836" s="43" t="str">
        <f>IFERROR(VLOOKUP(D836,PG!$D$7:$N$1006,11,FALSE),"")</f>
        <v/>
      </c>
      <c r="I836" s="42">
        <f>IFERROR(VLOOKUP(D836,PG!$D$7:$O$1006,12,FALSE)*G836,0)</f>
        <v>0</v>
      </c>
      <c r="N836" s="2" t="str">
        <f>IF(PG!D836="","",PG!D836)</f>
        <v/>
      </c>
      <c r="O836" s="2"/>
    </row>
    <row r="837" spans="2:15" ht="35.1" customHeight="1" thickTop="1" thickBot="1">
      <c r="B837" s="76" t="str">
        <f t="shared" si="12"/>
        <v/>
      </c>
      <c r="C837" s="35"/>
      <c r="D837" s="16"/>
      <c r="E837" s="16"/>
      <c r="F837" s="33"/>
      <c r="G837" s="33"/>
      <c r="H837" s="43" t="str">
        <f>IFERROR(VLOOKUP(D837,PG!$D$7:$N$1006,11,FALSE),"")</f>
        <v/>
      </c>
      <c r="I837" s="42">
        <f>IFERROR(VLOOKUP(D837,PG!$D$7:$O$1006,12,FALSE)*G837,0)</f>
        <v>0</v>
      </c>
      <c r="N837" s="2" t="str">
        <f>IF(PG!D837="","",PG!D837)</f>
        <v/>
      </c>
      <c r="O837" s="2"/>
    </row>
    <row r="838" spans="2:15" ht="35.1" customHeight="1" thickTop="1" thickBot="1">
      <c r="B838" s="76" t="str">
        <f t="shared" si="12"/>
        <v/>
      </c>
      <c r="C838" s="35"/>
      <c r="D838" s="16"/>
      <c r="E838" s="16"/>
      <c r="F838" s="33"/>
      <c r="G838" s="33"/>
      <c r="H838" s="43" t="str">
        <f>IFERROR(VLOOKUP(D838,PG!$D$7:$N$1006,11,FALSE),"")</f>
        <v/>
      </c>
      <c r="I838" s="42">
        <f>IFERROR(VLOOKUP(D838,PG!$D$7:$O$1006,12,FALSE)*G838,0)</f>
        <v>0</v>
      </c>
      <c r="N838" s="2" t="str">
        <f>IF(PG!D838="","",PG!D838)</f>
        <v/>
      </c>
      <c r="O838" s="2"/>
    </row>
    <row r="839" spans="2:15" ht="35.1" customHeight="1" thickTop="1" thickBot="1">
      <c r="B839" s="76" t="str">
        <f t="shared" si="12"/>
        <v/>
      </c>
      <c r="C839" s="35"/>
      <c r="D839" s="16"/>
      <c r="E839" s="16"/>
      <c r="F839" s="33"/>
      <c r="G839" s="33"/>
      <c r="H839" s="43" t="str">
        <f>IFERROR(VLOOKUP(D839,PG!$D$7:$N$1006,11,FALSE),"")</f>
        <v/>
      </c>
      <c r="I839" s="42">
        <f>IFERROR(VLOOKUP(D839,PG!$D$7:$O$1006,12,FALSE)*G839,0)</f>
        <v>0</v>
      </c>
      <c r="N839" s="2" t="str">
        <f>IF(PG!D839="","",PG!D839)</f>
        <v/>
      </c>
      <c r="O839" s="2"/>
    </row>
    <row r="840" spans="2:15" ht="35.1" customHeight="1" thickTop="1" thickBot="1">
      <c r="B840" s="76" t="str">
        <f t="shared" ref="B840:B903" si="13">IF(C840="","",MONTH(C840))</f>
        <v/>
      </c>
      <c r="C840" s="35"/>
      <c r="D840" s="16"/>
      <c r="E840" s="16"/>
      <c r="F840" s="33"/>
      <c r="G840" s="33"/>
      <c r="H840" s="43" t="str">
        <f>IFERROR(VLOOKUP(D840,PG!$D$7:$N$1006,11,FALSE),"")</f>
        <v/>
      </c>
      <c r="I840" s="42">
        <f>IFERROR(VLOOKUP(D840,PG!$D$7:$O$1006,12,FALSE)*G840,0)</f>
        <v>0</v>
      </c>
      <c r="N840" s="2" t="str">
        <f>IF(PG!D840="","",PG!D840)</f>
        <v/>
      </c>
      <c r="O840" s="2"/>
    </row>
    <row r="841" spans="2:15" ht="35.1" customHeight="1" thickTop="1" thickBot="1">
      <c r="B841" s="76" t="str">
        <f t="shared" si="13"/>
        <v/>
      </c>
      <c r="C841" s="35"/>
      <c r="D841" s="16"/>
      <c r="E841" s="16"/>
      <c r="F841" s="33"/>
      <c r="G841" s="33"/>
      <c r="H841" s="43" t="str">
        <f>IFERROR(VLOOKUP(D841,PG!$D$7:$N$1006,11,FALSE),"")</f>
        <v/>
      </c>
      <c r="I841" s="42">
        <f>IFERROR(VLOOKUP(D841,PG!$D$7:$O$1006,12,FALSE)*G841,0)</f>
        <v>0</v>
      </c>
      <c r="N841" s="2" t="str">
        <f>IF(PG!D841="","",PG!D841)</f>
        <v/>
      </c>
      <c r="O841" s="2"/>
    </row>
    <row r="842" spans="2:15" ht="35.1" customHeight="1" thickTop="1" thickBot="1">
      <c r="B842" s="76" t="str">
        <f t="shared" si="13"/>
        <v/>
      </c>
      <c r="C842" s="35"/>
      <c r="D842" s="16"/>
      <c r="E842" s="16"/>
      <c r="F842" s="33"/>
      <c r="G842" s="33"/>
      <c r="H842" s="43" t="str">
        <f>IFERROR(VLOOKUP(D842,PG!$D$7:$N$1006,11,FALSE),"")</f>
        <v/>
      </c>
      <c r="I842" s="42">
        <f>IFERROR(VLOOKUP(D842,PG!$D$7:$O$1006,12,FALSE)*G842,0)</f>
        <v>0</v>
      </c>
      <c r="N842" s="2" t="str">
        <f>IF(PG!D842="","",PG!D842)</f>
        <v/>
      </c>
      <c r="O842" s="2"/>
    </row>
    <row r="843" spans="2:15" ht="35.1" customHeight="1" thickTop="1" thickBot="1">
      <c r="B843" s="76" t="str">
        <f t="shared" si="13"/>
        <v/>
      </c>
      <c r="C843" s="35"/>
      <c r="D843" s="16"/>
      <c r="E843" s="16"/>
      <c r="F843" s="33"/>
      <c r="G843" s="33"/>
      <c r="H843" s="43" t="str">
        <f>IFERROR(VLOOKUP(D843,PG!$D$7:$N$1006,11,FALSE),"")</f>
        <v/>
      </c>
      <c r="I843" s="42">
        <f>IFERROR(VLOOKUP(D843,PG!$D$7:$O$1006,12,FALSE)*G843,0)</f>
        <v>0</v>
      </c>
      <c r="N843" s="2" t="str">
        <f>IF(PG!D843="","",PG!D843)</f>
        <v/>
      </c>
      <c r="O843" s="2"/>
    </row>
    <row r="844" spans="2:15" ht="35.1" customHeight="1" thickTop="1" thickBot="1">
      <c r="B844" s="76" t="str">
        <f t="shared" si="13"/>
        <v/>
      </c>
      <c r="C844" s="35"/>
      <c r="D844" s="16"/>
      <c r="E844" s="16"/>
      <c r="F844" s="33"/>
      <c r="G844" s="33"/>
      <c r="H844" s="43" t="str">
        <f>IFERROR(VLOOKUP(D844,PG!$D$7:$N$1006,11,FALSE),"")</f>
        <v/>
      </c>
      <c r="I844" s="42">
        <f>IFERROR(VLOOKUP(D844,PG!$D$7:$O$1006,12,FALSE)*G844,0)</f>
        <v>0</v>
      </c>
      <c r="N844" s="2" t="str">
        <f>IF(PG!D844="","",PG!D844)</f>
        <v/>
      </c>
      <c r="O844" s="2"/>
    </row>
    <row r="845" spans="2:15" ht="35.1" customHeight="1" thickTop="1" thickBot="1">
      <c r="B845" s="76" t="str">
        <f t="shared" si="13"/>
        <v/>
      </c>
      <c r="C845" s="35"/>
      <c r="D845" s="16"/>
      <c r="E845" s="16"/>
      <c r="F845" s="33"/>
      <c r="G845" s="33"/>
      <c r="H845" s="43" t="str">
        <f>IFERROR(VLOOKUP(D845,PG!$D$7:$N$1006,11,FALSE),"")</f>
        <v/>
      </c>
      <c r="I845" s="42">
        <f>IFERROR(VLOOKUP(D845,PG!$D$7:$O$1006,12,FALSE)*G845,0)</f>
        <v>0</v>
      </c>
      <c r="N845" s="2" t="str">
        <f>IF(PG!D845="","",PG!D845)</f>
        <v/>
      </c>
      <c r="O845" s="2"/>
    </row>
    <row r="846" spans="2:15" ht="35.1" customHeight="1" thickTop="1" thickBot="1">
      <c r="B846" s="76" t="str">
        <f t="shared" si="13"/>
        <v/>
      </c>
      <c r="C846" s="35"/>
      <c r="D846" s="16"/>
      <c r="E846" s="16"/>
      <c r="F846" s="33"/>
      <c r="G846" s="33"/>
      <c r="H846" s="43" t="str">
        <f>IFERROR(VLOOKUP(D846,PG!$D$7:$N$1006,11,FALSE),"")</f>
        <v/>
      </c>
      <c r="I846" s="42">
        <f>IFERROR(VLOOKUP(D846,PG!$D$7:$O$1006,12,FALSE)*G846,0)</f>
        <v>0</v>
      </c>
      <c r="N846" s="2" t="str">
        <f>IF(PG!D846="","",PG!D846)</f>
        <v/>
      </c>
      <c r="O846" s="2"/>
    </row>
    <row r="847" spans="2:15" ht="35.1" customHeight="1" thickTop="1" thickBot="1">
      <c r="B847" s="76" t="str">
        <f t="shared" si="13"/>
        <v/>
      </c>
      <c r="C847" s="35"/>
      <c r="D847" s="16"/>
      <c r="E847" s="16"/>
      <c r="F847" s="33"/>
      <c r="G847" s="33"/>
      <c r="H847" s="43" t="str">
        <f>IFERROR(VLOOKUP(D847,PG!$D$7:$N$1006,11,FALSE),"")</f>
        <v/>
      </c>
      <c r="I847" s="42">
        <f>IFERROR(VLOOKUP(D847,PG!$D$7:$O$1006,12,FALSE)*G847,0)</f>
        <v>0</v>
      </c>
      <c r="N847" s="2" t="str">
        <f>IF(PG!D847="","",PG!D847)</f>
        <v/>
      </c>
      <c r="O847" s="2"/>
    </row>
    <row r="848" spans="2:15" ht="35.1" customHeight="1" thickTop="1" thickBot="1">
      <c r="B848" s="76" t="str">
        <f t="shared" si="13"/>
        <v/>
      </c>
      <c r="C848" s="35"/>
      <c r="D848" s="16"/>
      <c r="E848" s="16"/>
      <c r="F848" s="33"/>
      <c r="G848" s="33"/>
      <c r="H848" s="43" t="str">
        <f>IFERROR(VLOOKUP(D848,PG!$D$7:$N$1006,11,FALSE),"")</f>
        <v/>
      </c>
      <c r="I848" s="42">
        <f>IFERROR(VLOOKUP(D848,PG!$D$7:$O$1006,12,FALSE)*G848,0)</f>
        <v>0</v>
      </c>
      <c r="N848" s="2" t="str">
        <f>IF(PG!D848="","",PG!D848)</f>
        <v/>
      </c>
      <c r="O848" s="2"/>
    </row>
    <row r="849" spans="2:15" ht="35.1" customHeight="1" thickTop="1" thickBot="1">
      <c r="B849" s="76" t="str">
        <f t="shared" si="13"/>
        <v/>
      </c>
      <c r="C849" s="35"/>
      <c r="D849" s="16"/>
      <c r="E849" s="16"/>
      <c r="F849" s="33"/>
      <c r="G849" s="33"/>
      <c r="H849" s="43" t="str">
        <f>IFERROR(VLOOKUP(D849,PG!$D$7:$N$1006,11,FALSE),"")</f>
        <v/>
      </c>
      <c r="I849" s="42">
        <f>IFERROR(VLOOKUP(D849,PG!$D$7:$O$1006,12,FALSE)*G849,0)</f>
        <v>0</v>
      </c>
      <c r="N849" s="2" t="str">
        <f>IF(PG!D849="","",PG!D849)</f>
        <v/>
      </c>
      <c r="O849" s="2"/>
    </row>
    <row r="850" spans="2:15" ht="35.1" customHeight="1" thickTop="1" thickBot="1">
      <c r="B850" s="76" t="str">
        <f t="shared" si="13"/>
        <v/>
      </c>
      <c r="C850" s="35"/>
      <c r="D850" s="16"/>
      <c r="E850" s="16"/>
      <c r="F850" s="33"/>
      <c r="G850" s="33"/>
      <c r="H850" s="43" t="str">
        <f>IFERROR(VLOOKUP(D850,PG!$D$7:$N$1006,11,FALSE),"")</f>
        <v/>
      </c>
      <c r="I850" s="42">
        <f>IFERROR(VLOOKUP(D850,PG!$D$7:$O$1006,12,FALSE)*G850,0)</f>
        <v>0</v>
      </c>
      <c r="N850" s="2" t="str">
        <f>IF(PG!D850="","",PG!D850)</f>
        <v/>
      </c>
      <c r="O850" s="2"/>
    </row>
    <row r="851" spans="2:15" ht="35.1" customHeight="1" thickTop="1" thickBot="1">
      <c r="B851" s="76" t="str">
        <f t="shared" si="13"/>
        <v/>
      </c>
      <c r="C851" s="35"/>
      <c r="D851" s="16"/>
      <c r="E851" s="16"/>
      <c r="F851" s="33"/>
      <c r="G851" s="33"/>
      <c r="H851" s="43" t="str">
        <f>IFERROR(VLOOKUP(D851,PG!$D$7:$N$1006,11,FALSE),"")</f>
        <v/>
      </c>
      <c r="I851" s="42">
        <f>IFERROR(VLOOKUP(D851,PG!$D$7:$O$1006,12,FALSE)*G851,0)</f>
        <v>0</v>
      </c>
      <c r="N851" s="2" t="str">
        <f>IF(PG!D851="","",PG!D851)</f>
        <v/>
      </c>
      <c r="O851" s="2"/>
    </row>
    <row r="852" spans="2:15" ht="35.1" customHeight="1" thickTop="1" thickBot="1">
      <c r="B852" s="76" t="str">
        <f t="shared" si="13"/>
        <v/>
      </c>
      <c r="C852" s="35"/>
      <c r="D852" s="16"/>
      <c r="E852" s="16"/>
      <c r="F852" s="33"/>
      <c r="G852" s="33"/>
      <c r="H852" s="43" t="str">
        <f>IFERROR(VLOOKUP(D852,PG!$D$7:$N$1006,11,FALSE),"")</f>
        <v/>
      </c>
      <c r="I852" s="42">
        <f>IFERROR(VLOOKUP(D852,PG!$D$7:$O$1006,12,FALSE)*G852,0)</f>
        <v>0</v>
      </c>
      <c r="N852" s="2" t="str">
        <f>IF(PG!D852="","",PG!D852)</f>
        <v/>
      </c>
      <c r="O852" s="2"/>
    </row>
    <row r="853" spans="2:15" ht="35.1" customHeight="1" thickTop="1" thickBot="1">
      <c r="B853" s="76" t="str">
        <f t="shared" si="13"/>
        <v/>
      </c>
      <c r="C853" s="35"/>
      <c r="D853" s="16"/>
      <c r="E853" s="16"/>
      <c r="F853" s="33"/>
      <c r="G853" s="33"/>
      <c r="H853" s="43" t="str">
        <f>IFERROR(VLOOKUP(D853,PG!$D$7:$N$1006,11,FALSE),"")</f>
        <v/>
      </c>
      <c r="I853" s="42">
        <f>IFERROR(VLOOKUP(D853,PG!$D$7:$O$1006,12,FALSE)*G853,0)</f>
        <v>0</v>
      </c>
      <c r="N853" s="2" t="str">
        <f>IF(PG!D853="","",PG!D853)</f>
        <v/>
      </c>
      <c r="O853" s="2"/>
    </row>
    <row r="854" spans="2:15" ht="35.1" customHeight="1" thickTop="1" thickBot="1">
      <c r="B854" s="76" t="str">
        <f t="shared" si="13"/>
        <v/>
      </c>
      <c r="C854" s="35"/>
      <c r="D854" s="16"/>
      <c r="E854" s="16"/>
      <c r="F854" s="33"/>
      <c r="G854" s="33"/>
      <c r="H854" s="43" t="str">
        <f>IFERROR(VLOOKUP(D854,PG!$D$7:$N$1006,11,FALSE),"")</f>
        <v/>
      </c>
      <c r="I854" s="42">
        <f>IFERROR(VLOOKUP(D854,PG!$D$7:$O$1006,12,FALSE)*G854,0)</f>
        <v>0</v>
      </c>
      <c r="N854" s="2" t="str">
        <f>IF(PG!D854="","",PG!D854)</f>
        <v/>
      </c>
      <c r="O854" s="2"/>
    </row>
    <row r="855" spans="2:15" ht="35.1" customHeight="1" thickTop="1" thickBot="1">
      <c r="B855" s="76" t="str">
        <f t="shared" si="13"/>
        <v/>
      </c>
      <c r="C855" s="35"/>
      <c r="D855" s="16"/>
      <c r="E855" s="16"/>
      <c r="F855" s="33"/>
      <c r="G855" s="33"/>
      <c r="H855" s="43" t="str">
        <f>IFERROR(VLOOKUP(D855,PG!$D$7:$N$1006,11,FALSE),"")</f>
        <v/>
      </c>
      <c r="I855" s="42">
        <f>IFERROR(VLOOKUP(D855,PG!$D$7:$O$1006,12,FALSE)*G855,0)</f>
        <v>0</v>
      </c>
      <c r="N855" s="2" t="str">
        <f>IF(PG!D855="","",PG!D855)</f>
        <v/>
      </c>
      <c r="O855" s="2"/>
    </row>
    <row r="856" spans="2:15" ht="35.1" customHeight="1" thickTop="1" thickBot="1">
      <c r="B856" s="76" t="str">
        <f t="shared" si="13"/>
        <v/>
      </c>
      <c r="C856" s="35"/>
      <c r="D856" s="16"/>
      <c r="E856" s="16"/>
      <c r="F856" s="33"/>
      <c r="G856" s="33"/>
      <c r="H856" s="43" t="str">
        <f>IFERROR(VLOOKUP(D856,PG!$D$7:$N$1006,11,FALSE),"")</f>
        <v/>
      </c>
      <c r="I856" s="42">
        <f>IFERROR(VLOOKUP(D856,PG!$D$7:$O$1006,12,FALSE)*G856,0)</f>
        <v>0</v>
      </c>
      <c r="N856" s="2" t="str">
        <f>IF(PG!D856="","",PG!D856)</f>
        <v/>
      </c>
      <c r="O856" s="2"/>
    </row>
    <row r="857" spans="2:15" ht="35.1" customHeight="1" thickTop="1" thickBot="1">
      <c r="B857" s="76" t="str">
        <f t="shared" si="13"/>
        <v/>
      </c>
      <c r="C857" s="35"/>
      <c r="D857" s="16"/>
      <c r="E857" s="16"/>
      <c r="F857" s="33"/>
      <c r="G857" s="33"/>
      <c r="H857" s="43" t="str">
        <f>IFERROR(VLOOKUP(D857,PG!$D$7:$N$1006,11,FALSE),"")</f>
        <v/>
      </c>
      <c r="I857" s="42">
        <f>IFERROR(VLOOKUP(D857,PG!$D$7:$O$1006,12,FALSE)*G857,0)</f>
        <v>0</v>
      </c>
      <c r="N857" s="2" t="str">
        <f>IF(PG!D857="","",PG!D857)</f>
        <v/>
      </c>
      <c r="O857" s="2"/>
    </row>
    <row r="858" spans="2:15" ht="35.1" customHeight="1" thickTop="1" thickBot="1">
      <c r="B858" s="76" t="str">
        <f t="shared" si="13"/>
        <v/>
      </c>
      <c r="C858" s="35"/>
      <c r="D858" s="16"/>
      <c r="E858" s="16"/>
      <c r="F858" s="33"/>
      <c r="G858" s="33"/>
      <c r="H858" s="43" t="str">
        <f>IFERROR(VLOOKUP(D858,PG!$D$7:$N$1006,11,FALSE),"")</f>
        <v/>
      </c>
      <c r="I858" s="42">
        <f>IFERROR(VLOOKUP(D858,PG!$D$7:$O$1006,12,FALSE)*G858,0)</f>
        <v>0</v>
      </c>
      <c r="N858" s="2" t="str">
        <f>IF(PG!D858="","",PG!D858)</f>
        <v/>
      </c>
      <c r="O858" s="2"/>
    </row>
    <row r="859" spans="2:15" ht="35.1" customHeight="1" thickTop="1" thickBot="1">
      <c r="B859" s="76" t="str">
        <f t="shared" si="13"/>
        <v/>
      </c>
      <c r="C859" s="35"/>
      <c r="D859" s="16"/>
      <c r="E859" s="16"/>
      <c r="F859" s="33"/>
      <c r="G859" s="33"/>
      <c r="H859" s="43" t="str">
        <f>IFERROR(VLOOKUP(D859,PG!$D$7:$N$1006,11,FALSE),"")</f>
        <v/>
      </c>
      <c r="I859" s="42">
        <f>IFERROR(VLOOKUP(D859,PG!$D$7:$O$1006,12,FALSE)*G859,0)</f>
        <v>0</v>
      </c>
      <c r="N859" s="2" t="str">
        <f>IF(PG!D859="","",PG!D859)</f>
        <v/>
      </c>
      <c r="O859" s="2"/>
    </row>
    <row r="860" spans="2:15" ht="35.1" customHeight="1" thickTop="1" thickBot="1">
      <c r="B860" s="76" t="str">
        <f t="shared" si="13"/>
        <v/>
      </c>
      <c r="C860" s="35"/>
      <c r="D860" s="16"/>
      <c r="E860" s="16"/>
      <c r="F860" s="33"/>
      <c r="G860" s="33"/>
      <c r="H860" s="43" t="str">
        <f>IFERROR(VLOOKUP(D860,PG!$D$7:$N$1006,11,FALSE),"")</f>
        <v/>
      </c>
      <c r="I860" s="42">
        <f>IFERROR(VLOOKUP(D860,PG!$D$7:$O$1006,12,FALSE)*G860,0)</f>
        <v>0</v>
      </c>
      <c r="N860" s="2" t="str">
        <f>IF(PG!D860="","",PG!D860)</f>
        <v/>
      </c>
      <c r="O860" s="2"/>
    </row>
    <row r="861" spans="2:15" ht="35.1" customHeight="1" thickTop="1" thickBot="1">
      <c r="B861" s="76" t="str">
        <f t="shared" si="13"/>
        <v/>
      </c>
      <c r="C861" s="35"/>
      <c r="D861" s="16"/>
      <c r="E861" s="16"/>
      <c r="F861" s="33"/>
      <c r="G861" s="33"/>
      <c r="H861" s="43" t="str">
        <f>IFERROR(VLOOKUP(D861,PG!$D$7:$N$1006,11,FALSE),"")</f>
        <v/>
      </c>
      <c r="I861" s="42">
        <f>IFERROR(VLOOKUP(D861,PG!$D$7:$O$1006,12,FALSE)*G861,0)</f>
        <v>0</v>
      </c>
      <c r="N861" s="2" t="str">
        <f>IF(PG!D861="","",PG!D861)</f>
        <v/>
      </c>
      <c r="O861" s="2"/>
    </row>
    <row r="862" spans="2:15" ht="35.1" customHeight="1" thickTop="1" thickBot="1">
      <c r="B862" s="76" t="str">
        <f t="shared" si="13"/>
        <v/>
      </c>
      <c r="C862" s="35"/>
      <c r="D862" s="16"/>
      <c r="E862" s="16"/>
      <c r="F862" s="33"/>
      <c r="G862" s="33"/>
      <c r="H862" s="43" t="str">
        <f>IFERROR(VLOOKUP(D862,PG!$D$7:$N$1006,11,FALSE),"")</f>
        <v/>
      </c>
      <c r="I862" s="42">
        <f>IFERROR(VLOOKUP(D862,PG!$D$7:$O$1006,12,FALSE)*G862,0)</f>
        <v>0</v>
      </c>
      <c r="N862" s="2" t="str">
        <f>IF(PG!D862="","",PG!D862)</f>
        <v/>
      </c>
      <c r="O862" s="2"/>
    </row>
    <row r="863" spans="2:15" ht="35.1" customHeight="1" thickTop="1" thickBot="1">
      <c r="B863" s="76" t="str">
        <f t="shared" si="13"/>
        <v/>
      </c>
      <c r="C863" s="35"/>
      <c r="D863" s="16"/>
      <c r="E863" s="16"/>
      <c r="F863" s="33"/>
      <c r="G863" s="33"/>
      <c r="H863" s="43" t="str">
        <f>IFERROR(VLOOKUP(D863,PG!$D$7:$N$1006,11,FALSE),"")</f>
        <v/>
      </c>
      <c r="I863" s="42">
        <f>IFERROR(VLOOKUP(D863,PG!$D$7:$O$1006,12,FALSE)*G863,0)</f>
        <v>0</v>
      </c>
      <c r="N863" s="2" t="str">
        <f>IF(PG!D863="","",PG!D863)</f>
        <v/>
      </c>
      <c r="O863" s="2"/>
    </row>
    <row r="864" spans="2:15" ht="35.1" customHeight="1" thickTop="1" thickBot="1">
      <c r="B864" s="76" t="str">
        <f t="shared" si="13"/>
        <v/>
      </c>
      <c r="C864" s="35"/>
      <c r="D864" s="16"/>
      <c r="E864" s="16"/>
      <c r="F864" s="33"/>
      <c r="G864" s="33"/>
      <c r="H864" s="43" t="str">
        <f>IFERROR(VLOOKUP(D864,PG!$D$7:$N$1006,11,FALSE),"")</f>
        <v/>
      </c>
      <c r="I864" s="42">
        <f>IFERROR(VLOOKUP(D864,PG!$D$7:$O$1006,12,FALSE)*G864,0)</f>
        <v>0</v>
      </c>
      <c r="N864" s="2" t="str">
        <f>IF(PG!D864="","",PG!D864)</f>
        <v/>
      </c>
      <c r="O864" s="2"/>
    </row>
    <row r="865" spans="2:15" ht="35.1" customHeight="1" thickTop="1" thickBot="1">
      <c r="B865" s="76" t="str">
        <f t="shared" si="13"/>
        <v/>
      </c>
      <c r="C865" s="35"/>
      <c r="D865" s="16"/>
      <c r="E865" s="16"/>
      <c r="F865" s="33"/>
      <c r="G865" s="33"/>
      <c r="H865" s="43" t="str">
        <f>IFERROR(VLOOKUP(D865,PG!$D$7:$N$1006,11,FALSE),"")</f>
        <v/>
      </c>
      <c r="I865" s="42">
        <f>IFERROR(VLOOKUP(D865,PG!$D$7:$O$1006,12,FALSE)*G865,0)</f>
        <v>0</v>
      </c>
      <c r="N865" s="2" t="str">
        <f>IF(PG!D865="","",PG!D865)</f>
        <v/>
      </c>
      <c r="O865" s="2"/>
    </row>
    <row r="866" spans="2:15" ht="35.1" customHeight="1" thickTop="1" thickBot="1">
      <c r="B866" s="76" t="str">
        <f t="shared" si="13"/>
        <v/>
      </c>
      <c r="C866" s="35"/>
      <c r="D866" s="16"/>
      <c r="E866" s="16"/>
      <c r="F866" s="33"/>
      <c r="G866" s="33"/>
      <c r="H866" s="43" t="str">
        <f>IFERROR(VLOOKUP(D866,PG!$D$7:$N$1006,11,FALSE),"")</f>
        <v/>
      </c>
      <c r="I866" s="42">
        <f>IFERROR(VLOOKUP(D866,PG!$D$7:$O$1006,12,FALSE)*G866,0)</f>
        <v>0</v>
      </c>
      <c r="N866" s="2" t="str">
        <f>IF(PG!D866="","",PG!D866)</f>
        <v/>
      </c>
      <c r="O866" s="2"/>
    </row>
    <row r="867" spans="2:15" ht="35.1" customHeight="1" thickTop="1" thickBot="1">
      <c r="B867" s="76" t="str">
        <f t="shared" si="13"/>
        <v/>
      </c>
      <c r="C867" s="35"/>
      <c r="D867" s="16"/>
      <c r="E867" s="16"/>
      <c r="F867" s="33"/>
      <c r="G867" s="33"/>
      <c r="H867" s="43" t="str">
        <f>IFERROR(VLOOKUP(D867,PG!$D$7:$N$1006,11,FALSE),"")</f>
        <v/>
      </c>
      <c r="I867" s="42">
        <f>IFERROR(VLOOKUP(D867,PG!$D$7:$O$1006,12,FALSE)*G867,0)</f>
        <v>0</v>
      </c>
      <c r="N867" s="2" t="str">
        <f>IF(PG!D867="","",PG!D867)</f>
        <v/>
      </c>
      <c r="O867" s="2"/>
    </row>
    <row r="868" spans="2:15" ht="35.1" customHeight="1" thickTop="1" thickBot="1">
      <c r="B868" s="76" t="str">
        <f t="shared" si="13"/>
        <v/>
      </c>
      <c r="C868" s="35"/>
      <c r="D868" s="16"/>
      <c r="E868" s="16"/>
      <c r="F868" s="33"/>
      <c r="G868" s="33"/>
      <c r="H868" s="43" t="str">
        <f>IFERROR(VLOOKUP(D868,PG!$D$7:$N$1006,11,FALSE),"")</f>
        <v/>
      </c>
      <c r="I868" s="42">
        <f>IFERROR(VLOOKUP(D868,PG!$D$7:$O$1006,12,FALSE)*G868,0)</f>
        <v>0</v>
      </c>
      <c r="N868" s="2" t="str">
        <f>IF(PG!D868="","",PG!D868)</f>
        <v/>
      </c>
      <c r="O868" s="2"/>
    </row>
    <row r="869" spans="2:15" ht="35.1" customHeight="1" thickTop="1" thickBot="1">
      <c r="B869" s="76" t="str">
        <f t="shared" si="13"/>
        <v/>
      </c>
      <c r="C869" s="35"/>
      <c r="D869" s="16"/>
      <c r="E869" s="16"/>
      <c r="F869" s="33"/>
      <c r="G869" s="33"/>
      <c r="H869" s="43" t="str">
        <f>IFERROR(VLOOKUP(D869,PG!$D$7:$N$1006,11,FALSE),"")</f>
        <v/>
      </c>
      <c r="I869" s="42">
        <f>IFERROR(VLOOKUP(D869,PG!$D$7:$O$1006,12,FALSE)*G869,0)</f>
        <v>0</v>
      </c>
      <c r="N869" s="2" t="str">
        <f>IF(PG!D869="","",PG!D869)</f>
        <v/>
      </c>
      <c r="O869" s="2"/>
    </row>
    <row r="870" spans="2:15" ht="35.1" customHeight="1" thickTop="1" thickBot="1">
      <c r="B870" s="76" t="str">
        <f t="shared" si="13"/>
        <v/>
      </c>
      <c r="C870" s="35"/>
      <c r="D870" s="16"/>
      <c r="E870" s="16"/>
      <c r="F870" s="33"/>
      <c r="G870" s="33"/>
      <c r="H870" s="43" t="str">
        <f>IFERROR(VLOOKUP(D870,PG!$D$7:$N$1006,11,FALSE),"")</f>
        <v/>
      </c>
      <c r="I870" s="42">
        <f>IFERROR(VLOOKUP(D870,PG!$D$7:$O$1006,12,FALSE)*G870,0)</f>
        <v>0</v>
      </c>
      <c r="N870" s="2" t="str">
        <f>IF(PG!D870="","",PG!D870)</f>
        <v/>
      </c>
      <c r="O870" s="2"/>
    </row>
    <row r="871" spans="2:15" ht="35.1" customHeight="1" thickTop="1" thickBot="1">
      <c r="B871" s="76" t="str">
        <f t="shared" si="13"/>
        <v/>
      </c>
      <c r="C871" s="35"/>
      <c r="D871" s="16"/>
      <c r="E871" s="16"/>
      <c r="F871" s="33"/>
      <c r="G871" s="33"/>
      <c r="H871" s="43" t="str">
        <f>IFERROR(VLOOKUP(D871,PG!$D$7:$N$1006,11,FALSE),"")</f>
        <v/>
      </c>
      <c r="I871" s="42">
        <f>IFERROR(VLOOKUP(D871,PG!$D$7:$O$1006,12,FALSE)*G871,0)</f>
        <v>0</v>
      </c>
      <c r="N871" s="2" t="str">
        <f>IF(PG!D871="","",PG!D871)</f>
        <v/>
      </c>
      <c r="O871" s="2"/>
    </row>
    <row r="872" spans="2:15" ht="35.1" customHeight="1" thickTop="1" thickBot="1">
      <c r="B872" s="76" t="str">
        <f t="shared" si="13"/>
        <v/>
      </c>
      <c r="C872" s="35"/>
      <c r="D872" s="16"/>
      <c r="E872" s="16"/>
      <c r="F872" s="33"/>
      <c r="G872" s="33"/>
      <c r="H872" s="43" t="str">
        <f>IFERROR(VLOOKUP(D872,PG!$D$7:$N$1006,11,FALSE),"")</f>
        <v/>
      </c>
      <c r="I872" s="42">
        <f>IFERROR(VLOOKUP(D872,PG!$D$7:$O$1006,12,FALSE)*G872,0)</f>
        <v>0</v>
      </c>
      <c r="N872" s="2" t="str">
        <f>IF(PG!D872="","",PG!D872)</f>
        <v/>
      </c>
      <c r="O872" s="2"/>
    </row>
    <row r="873" spans="2:15" ht="35.1" customHeight="1" thickTop="1" thickBot="1">
      <c r="B873" s="76" t="str">
        <f t="shared" si="13"/>
        <v/>
      </c>
      <c r="C873" s="35"/>
      <c r="D873" s="16"/>
      <c r="E873" s="16"/>
      <c r="F873" s="33"/>
      <c r="G873" s="33"/>
      <c r="H873" s="43" t="str">
        <f>IFERROR(VLOOKUP(D873,PG!$D$7:$N$1006,11,FALSE),"")</f>
        <v/>
      </c>
      <c r="I873" s="42">
        <f>IFERROR(VLOOKUP(D873,PG!$D$7:$O$1006,12,FALSE)*G873,0)</f>
        <v>0</v>
      </c>
      <c r="N873" s="2" t="str">
        <f>IF(PG!D873="","",PG!D873)</f>
        <v/>
      </c>
      <c r="O873" s="2"/>
    </row>
    <row r="874" spans="2:15" ht="35.1" customHeight="1" thickTop="1" thickBot="1">
      <c r="B874" s="76" t="str">
        <f t="shared" si="13"/>
        <v/>
      </c>
      <c r="C874" s="35"/>
      <c r="D874" s="16"/>
      <c r="E874" s="16"/>
      <c r="F874" s="33"/>
      <c r="G874" s="33"/>
      <c r="H874" s="43" t="str">
        <f>IFERROR(VLOOKUP(D874,PG!$D$7:$N$1006,11,FALSE),"")</f>
        <v/>
      </c>
      <c r="I874" s="42">
        <f>IFERROR(VLOOKUP(D874,PG!$D$7:$O$1006,12,FALSE)*G874,0)</f>
        <v>0</v>
      </c>
      <c r="N874" s="2" t="str">
        <f>IF(PG!D874="","",PG!D874)</f>
        <v/>
      </c>
      <c r="O874" s="2"/>
    </row>
    <row r="875" spans="2:15" ht="35.1" customHeight="1" thickTop="1" thickBot="1">
      <c r="B875" s="76" t="str">
        <f t="shared" si="13"/>
        <v/>
      </c>
      <c r="C875" s="35"/>
      <c r="D875" s="16"/>
      <c r="E875" s="16"/>
      <c r="F875" s="33"/>
      <c r="G875" s="33"/>
      <c r="H875" s="43" t="str">
        <f>IFERROR(VLOOKUP(D875,PG!$D$7:$N$1006,11,FALSE),"")</f>
        <v/>
      </c>
      <c r="I875" s="42">
        <f>IFERROR(VLOOKUP(D875,PG!$D$7:$O$1006,12,FALSE)*G875,0)</f>
        <v>0</v>
      </c>
      <c r="N875" s="2" t="str">
        <f>IF(PG!D875="","",PG!D875)</f>
        <v/>
      </c>
      <c r="O875" s="2"/>
    </row>
    <row r="876" spans="2:15" ht="35.1" customHeight="1" thickTop="1" thickBot="1">
      <c r="B876" s="76" t="str">
        <f t="shared" si="13"/>
        <v/>
      </c>
      <c r="C876" s="35"/>
      <c r="D876" s="16"/>
      <c r="E876" s="16"/>
      <c r="F876" s="33"/>
      <c r="G876" s="33"/>
      <c r="H876" s="43" t="str">
        <f>IFERROR(VLOOKUP(D876,PG!$D$7:$N$1006,11,FALSE),"")</f>
        <v/>
      </c>
      <c r="I876" s="42">
        <f>IFERROR(VLOOKUP(D876,PG!$D$7:$O$1006,12,FALSE)*G876,0)</f>
        <v>0</v>
      </c>
      <c r="N876" s="2" t="str">
        <f>IF(PG!D876="","",PG!D876)</f>
        <v/>
      </c>
      <c r="O876" s="2"/>
    </row>
    <row r="877" spans="2:15" ht="35.1" customHeight="1" thickTop="1" thickBot="1">
      <c r="B877" s="76" t="str">
        <f t="shared" si="13"/>
        <v/>
      </c>
      <c r="C877" s="35"/>
      <c r="D877" s="16"/>
      <c r="E877" s="16"/>
      <c r="F877" s="33"/>
      <c r="G877" s="33"/>
      <c r="H877" s="43" t="str">
        <f>IFERROR(VLOOKUP(D877,PG!$D$7:$N$1006,11,FALSE),"")</f>
        <v/>
      </c>
      <c r="I877" s="42">
        <f>IFERROR(VLOOKUP(D877,PG!$D$7:$O$1006,12,FALSE)*G877,0)</f>
        <v>0</v>
      </c>
      <c r="N877" s="2" t="str">
        <f>IF(PG!D877="","",PG!D877)</f>
        <v/>
      </c>
      <c r="O877" s="2"/>
    </row>
    <row r="878" spans="2:15" ht="35.1" customHeight="1" thickTop="1" thickBot="1">
      <c r="B878" s="76" t="str">
        <f t="shared" si="13"/>
        <v/>
      </c>
      <c r="C878" s="35"/>
      <c r="D878" s="16"/>
      <c r="E878" s="16"/>
      <c r="F878" s="33"/>
      <c r="G878" s="33"/>
      <c r="H878" s="43" t="str">
        <f>IFERROR(VLOOKUP(D878,PG!$D$7:$N$1006,11,FALSE),"")</f>
        <v/>
      </c>
      <c r="I878" s="42">
        <f>IFERROR(VLOOKUP(D878,PG!$D$7:$O$1006,12,FALSE)*G878,0)</f>
        <v>0</v>
      </c>
      <c r="N878" s="2" t="str">
        <f>IF(PG!D878="","",PG!D878)</f>
        <v/>
      </c>
      <c r="O878" s="2"/>
    </row>
    <row r="879" spans="2:15" ht="35.1" customHeight="1" thickTop="1" thickBot="1">
      <c r="B879" s="76" t="str">
        <f t="shared" si="13"/>
        <v/>
      </c>
      <c r="C879" s="35"/>
      <c r="D879" s="16"/>
      <c r="E879" s="16"/>
      <c r="F879" s="33"/>
      <c r="G879" s="33"/>
      <c r="H879" s="43" t="str">
        <f>IFERROR(VLOOKUP(D879,PG!$D$7:$N$1006,11,FALSE),"")</f>
        <v/>
      </c>
      <c r="I879" s="42">
        <f>IFERROR(VLOOKUP(D879,PG!$D$7:$O$1006,12,FALSE)*G879,0)</f>
        <v>0</v>
      </c>
      <c r="N879" s="2" t="str">
        <f>IF(PG!D879="","",PG!D879)</f>
        <v/>
      </c>
      <c r="O879" s="2"/>
    </row>
    <row r="880" spans="2:15" ht="35.1" customHeight="1" thickTop="1" thickBot="1">
      <c r="B880" s="76" t="str">
        <f t="shared" si="13"/>
        <v/>
      </c>
      <c r="C880" s="35"/>
      <c r="D880" s="16"/>
      <c r="E880" s="16"/>
      <c r="F880" s="33"/>
      <c r="G880" s="33"/>
      <c r="H880" s="43" t="str">
        <f>IFERROR(VLOOKUP(D880,PG!$D$7:$N$1006,11,FALSE),"")</f>
        <v/>
      </c>
      <c r="I880" s="42">
        <f>IFERROR(VLOOKUP(D880,PG!$D$7:$O$1006,12,FALSE)*G880,0)</f>
        <v>0</v>
      </c>
      <c r="N880" s="2" t="str">
        <f>IF(PG!D880="","",PG!D880)</f>
        <v/>
      </c>
      <c r="O880" s="2"/>
    </row>
    <row r="881" spans="2:15" ht="35.1" customHeight="1" thickTop="1" thickBot="1">
      <c r="B881" s="76" t="str">
        <f t="shared" si="13"/>
        <v/>
      </c>
      <c r="C881" s="35"/>
      <c r="D881" s="16"/>
      <c r="E881" s="16"/>
      <c r="F881" s="33"/>
      <c r="G881" s="33"/>
      <c r="H881" s="43" t="str">
        <f>IFERROR(VLOOKUP(D881,PG!$D$7:$N$1006,11,FALSE),"")</f>
        <v/>
      </c>
      <c r="I881" s="42">
        <f>IFERROR(VLOOKUP(D881,PG!$D$7:$O$1006,12,FALSE)*G881,0)</f>
        <v>0</v>
      </c>
      <c r="N881" s="2" t="str">
        <f>IF(PG!D881="","",PG!D881)</f>
        <v/>
      </c>
      <c r="O881" s="2"/>
    </row>
    <row r="882" spans="2:15" ht="35.1" customHeight="1" thickTop="1" thickBot="1">
      <c r="B882" s="76" t="str">
        <f t="shared" si="13"/>
        <v/>
      </c>
      <c r="C882" s="35"/>
      <c r="D882" s="16"/>
      <c r="E882" s="16"/>
      <c r="F882" s="33"/>
      <c r="G882" s="33"/>
      <c r="H882" s="43" t="str">
        <f>IFERROR(VLOOKUP(D882,PG!$D$7:$N$1006,11,FALSE),"")</f>
        <v/>
      </c>
      <c r="I882" s="42">
        <f>IFERROR(VLOOKUP(D882,PG!$D$7:$O$1006,12,FALSE)*G882,0)</f>
        <v>0</v>
      </c>
      <c r="N882" s="2" t="str">
        <f>IF(PG!D882="","",PG!D882)</f>
        <v/>
      </c>
      <c r="O882" s="2"/>
    </row>
    <row r="883" spans="2:15" ht="35.1" customHeight="1" thickTop="1" thickBot="1">
      <c r="B883" s="76" t="str">
        <f t="shared" si="13"/>
        <v/>
      </c>
      <c r="C883" s="35"/>
      <c r="D883" s="16"/>
      <c r="E883" s="16"/>
      <c r="F883" s="33"/>
      <c r="G883" s="33"/>
      <c r="H883" s="43" t="str">
        <f>IFERROR(VLOOKUP(D883,PG!$D$7:$N$1006,11,FALSE),"")</f>
        <v/>
      </c>
      <c r="I883" s="42">
        <f>IFERROR(VLOOKUP(D883,PG!$D$7:$O$1006,12,FALSE)*G883,0)</f>
        <v>0</v>
      </c>
      <c r="N883" s="2" t="str">
        <f>IF(PG!D883="","",PG!D883)</f>
        <v/>
      </c>
      <c r="O883" s="2"/>
    </row>
    <row r="884" spans="2:15" ht="35.1" customHeight="1" thickTop="1" thickBot="1">
      <c r="B884" s="76" t="str">
        <f t="shared" si="13"/>
        <v/>
      </c>
      <c r="C884" s="35"/>
      <c r="D884" s="16"/>
      <c r="E884" s="16"/>
      <c r="F884" s="33"/>
      <c r="G884" s="33"/>
      <c r="H884" s="43" t="str">
        <f>IFERROR(VLOOKUP(D884,PG!$D$7:$N$1006,11,FALSE),"")</f>
        <v/>
      </c>
      <c r="I884" s="42">
        <f>IFERROR(VLOOKUP(D884,PG!$D$7:$O$1006,12,FALSE)*G884,0)</f>
        <v>0</v>
      </c>
      <c r="N884" s="2" t="str">
        <f>IF(PG!D884="","",PG!D884)</f>
        <v/>
      </c>
      <c r="O884" s="2"/>
    </row>
    <row r="885" spans="2:15" ht="35.1" customHeight="1" thickTop="1" thickBot="1">
      <c r="B885" s="76" t="str">
        <f t="shared" si="13"/>
        <v/>
      </c>
      <c r="C885" s="35"/>
      <c r="D885" s="16"/>
      <c r="E885" s="16"/>
      <c r="F885" s="33"/>
      <c r="G885" s="33"/>
      <c r="H885" s="43" t="str">
        <f>IFERROR(VLOOKUP(D885,PG!$D$7:$N$1006,11,FALSE),"")</f>
        <v/>
      </c>
      <c r="I885" s="42">
        <f>IFERROR(VLOOKUP(D885,PG!$D$7:$O$1006,12,FALSE)*G885,0)</f>
        <v>0</v>
      </c>
      <c r="N885" s="2" t="str">
        <f>IF(PG!D885="","",PG!D885)</f>
        <v/>
      </c>
      <c r="O885" s="2"/>
    </row>
    <row r="886" spans="2:15" ht="35.1" customHeight="1" thickTop="1" thickBot="1">
      <c r="B886" s="76" t="str">
        <f t="shared" si="13"/>
        <v/>
      </c>
      <c r="C886" s="35"/>
      <c r="D886" s="16"/>
      <c r="E886" s="16"/>
      <c r="F886" s="33"/>
      <c r="G886" s="33"/>
      <c r="H886" s="43" t="str">
        <f>IFERROR(VLOOKUP(D886,PG!$D$7:$N$1006,11,FALSE),"")</f>
        <v/>
      </c>
      <c r="I886" s="42">
        <f>IFERROR(VLOOKUP(D886,PG!$D$7:$O$1006,12,FALSE)*G886,0)</f>
        <v>0</v>
      </c>
      <c r="N886" s="2" t="str">
        <f>IF(PG!D886="","",PG!D886)</f>
        <v/>
      </c>
      <c r="O886" s="2"/>
    </row>
    <row r="887" spans="2:15" ht="35.1" customHeight="1" thickTop="1" thickBot="1">
      <c r="B887" s="76" t="str">
        <f t="shared" si="13"/>
        <v/>
      </c>
      <c r="C887" s="35"/>
      <c r="D887" s="16"/>
      <c r="E887" s="16"/>
      <c r="F887" s="33"/>
      <c r="G887" s="33"/>
      <c r="H887" s="43" t="str">
        <f>IFERROR(VLOOKUP(D887,PG!$D$7:$N$1006,11,FALSE),"")</f>
        <v/>
      </c>
      <c r="I887" s="42">
        <f>IFERROR(VLOOKUP(D887,PG!$D$7:$O$1006,12,FALSE)*G887,0)</f>
        <v>0</v>
      </c>
      <c r="N887" s="2" t="str">
        <f>IF(PG!D887="","",PG!D887)</f>
        <v/>
      </c>
      <c r="O887" s="2"/>
    </row>
    <row r="888" spans="2:15" ht="35.1" customHeight="1" thickTop="1" thickBot="1">
      <c r="B888" s="76" t="str">
        <f t="shared" si="13"/>
        <v/>
      </c>
      <c r="C888" s="35"/>
      <c r="D888" s="16"/>
      <c r="E888" s="16"/>
      <c r="F888" s="33"/>
      <c r="G888" s="33"/>
      <c r="H888" s="43" t="str">
        <f>IFERROR(VLOOKUP(D888,PG!$D$7:$N$1006,11,FALSE),"")</f>
        <v/>
      </c>
      <c r="I888" s="42">
        <f>IFERROR(VLOOKUP(D888,PG!$D$7:$O$1006,12,FALSE)*G888,0)</f>
        <v>0</v>
      </c>
      <c r="N888" s="2" t="str">
        <f>IF(PG!D888="","",PG!D888)</f>
        <v/>
      </c>
      <c r="O888" s="2"/>
    </row>
    <row r="889" spans="2:15" ht="35.1" customHeight="1" thickTop="1" thickBot="1">
      <c r="B889" s="76" t="str">
        <f t="shared" si="13"/>
        <v/>
      </c>
      <c r="C889" s="35"/>
      <c r="D889" s="16"/>
      <c r="E889" s="16"/>
      <c r="F889" s="33"/>
      <c r="G889" s="33"/>
      <c r="H889" s="43" t="str">
        <f>IFERROR(VLOOKUP(D889,PG!$D$7:$N$1006,11,FALSE),"")</f>
        <v/>
      </c>
      <c r="I889" s="42">
        <f>IFERROR(VLOOKUP(D889,PG!$D$7:$O$1006,12,FALSE)*G889,0)</f>
        <v>0</v>
      </c>
      <c r="N889" s="2" t="str">
        <f>IF(PG!D889="","",PG!D889)</f>
        <v/>
      </c>
      <c r="O889" s="2"/>
    </row>
    <row r="890" spans="2:15" ht="35.1" customHeight="1" thickTop="1" thickBot="1">
      <c r="B890" s="76" t="str">
        <f t="shared" si="13"/>
        <v/>
      </c>
      <c r="C890" s="35"/>
      <c r="D890" s="16"/>
      <c r="E890" s="16"/>
      <c r="F890" s="33"/>
      <c r="G890" s="33"/>
      <c r="H890" s="43" t="str">
        <f>IFERROR(VLOOKUP(D890,PG!$D$7:$N$1006,11,FALSE),"")</f>
        <v/>
      </c>
      <c r="I890" s="42">
        <f>IFERROR(VLOOKUP(D890,PG!$D$7:$O$1006,12,FALSE)*G890,0)</f>
        <v>0</v>
      </c>
      <c r="N890" s="2" t="str">
        <f>IF(PG!D890="","",PG!D890)</f>
        <v/>
      </c>
      <c r="O890" s="2"/>
    </row>
    <row r="891" spans="2:15" ht="35.1" customHeight="1" thickTop="1" thickBot="1">
      <c r="B891" s="76" t="str">
        <f t="shared" si="13"/>
        <v/>
      </c>
      <c r="C891" s="35"/>
      <c r="D891" s="16"/>
      <c r="E891" s="16"/>
      <c r="F891" s="33"/>
      <c r="G891" s="33"/>
      <c r="H891" s="43" t="str">
        <f>IFERROR(VLOOKUP(D891,PG!$D$7:$N$1006,11,FALSE),"")</f>
        <v/>
      </c>
      <c r="I891" s="42">
        <f>IFERROR(VLOOKUP(D891,PG!$D$7:$O$1006,12,FALSE)*G891,0)</f>
        <v>0</v>
      </c>
      <c r="N891" s="2" t="str">
        <f>IF(PG!D891="","",PG!D891)</f>
        <v/>
      </c>
      <c r="O891" s="2"/>
    </row>
    <row r="892" spans="2:15" ht="35.1" customHeight="1" thickTop="1" thickBot="1">
      <c r="B892" s="76" t="str">
        <f t="shared" si="13"/>
        <v/>
      </c>
      <c r="C892" s="35"/>
      <c r="D892" s="16"/>
      <c r="E892" s="16"/>
      <c r="F892" s="33"/>
      <c r="G892" s="33"/>
      <c r="H892" s="43" t="str">
        <f>IFERROR(VLOOKUP(D892,PG!$D$7:$N$1006,11,FALSE),"")</f>
        <v/>
      </c>
      <c r="I892" s="42">
        <f>IFERROR(VLOOKUP(D892,PG!$D$7:$O$1006,12,FALSE)*G892,0)</f>
        <v>0</v>
      </c>
      <c r="N892" s="2" t="str">
        <f>IF(PG!D892="","",PG!D892)</f>
        <v/>
      </c>
      <c r="O892" s="2"/>
    </row>
    <row r="893" spans="2:15" ht="35.1" customHeight="1" thickTop="1" thickBot="1">
      <c r="B893" s="76" t="str">
        <f t="shared" si="13"/>
        <v/>
      </c>
      <c r="C893" s="35"/>
      <c r="D893" s="16"/>
      <c r="E893" s="16"/>
      <c r="F893" s="33"/>
      <c r="G893" s="33"/>
      <c r="H893" s="43" t="str">
        <f>IFERROR(VLOOKUP(D893,PG!$D$7:$N$1006,11,FALSE),"")</f>
        <v/>
      </c>
      <c r="I893" s="42">
        <f>IFERROR(VLOOKUP(D893,PG!$D$7:$O$1006,12,FALSE)*G893,0)</f>
        <v>0</v>
      </c>
      <c r="N893" s="2" t="str">
        <f>IF(PG!D893="","",PG!D893)</f>
        <v/>
      </c>
      <c r="O893" s="2"/>
    </row>
    <row r="894" spans="2:15" ht="35.1" customHeight="1" thickTop="1" thickBot="1">
      <c r="B894" s="76" t="str">
        <f t="shared" si="13"/>
        <v/>
      </c>
      <c r="C894" s="35"/>
      <c r="D894" s="16"/>
      <c r="E894" s="16"/>
      <c r="F894" s="33"/>
      <c r="G894" s="33"/>
      <c r="H894" s="43" t="str">
        <f>IFERROR(VLOOKUP(D894,PG!$D$7:$N$1006,11,FALSE),"")</f>
        <v/>
      </c>
      <c r="I894" s="42">
        <f>IFERROR(VLOOKUP(D894,PG!$D$7:$O$1006,12,FALSE)*G894,0)</f>
        <v>0</v>
      </c>
      <c r="N894" s="2" t="str">
        <f>IF(PG!D894="","",PG!D894)</f>
        <v/>
      </c>
      <c r="O894" s="2"/>
    </row>
    <row r="895" spans="2:15" ht="35.1" customHeight="1" thickTop="1" thickBot="1">
      <c r="B895" s="76" t="str">
        <f t="shared" si="13"/>
        <v/>
      </c>
      <c r="C895" s="35"/>
      <c r="D895" s="16"/>
      <c r="E895" s="16"/>
      <c r="F895" s="33"/>
      <c r="G895" s="33"/>
      <c r="H895" s="43" t="str">
        <f>IFERROR(VLOOKUP(D895,PG!$D$7:$N$1006,11,FALSE),"")</f>
        <v/>
      </c>
      <c r="I895" s="42">
        <f>IFERROR(VLOOKUP(D895,PG!$D$7:$O$1006,12,FALSE)*G895,0)</f>
        <v>0</v>
      </c>
      <c r="N895" s="2" t="str">
        <f>IF(PG!D895="","",PG!D895)</f>
        <v/>
      </c>
      <c r="O895" s="2"/>
    </row>
    <row r="896" spans="2:15" ht="35.1" customHeight="1" thickTop="1" thickBot="1">
      <c r="B896" s="76" t="str">
        <f t="shared" si="13"/>
        <v/>
      </c>
      <c r="C896" s="35"/>
      <c r="D896" s="16"/>
      <c r="E896" s="16"/>
      <c r="F896" s="33"/>
      <c r="G896" s="33"/>
      <c r="H896" s="43" t="str">
        <f>IFERROR(VLOOKUP(D896,PG!$D$7:$N$1006,11,FALSE),"")</f>
        <v/>
      </c>
      <c r="I896" s="42">
        <f>IFERROR(VLOOKUP(D896,PG!$D$7:$O$1006,12,FALSE)*G896,0)</f>
        <v>0</v>
      </c>
      <c r="N896" s="2" t="str">
        <f>IF(PG!D896="","",PG!D896)</f>
        <v/>
      </c>
      <c r="O896" s="2"/>
    </row>
    <row r="897" spans="2:15" ht="35.1" customHeight="1" thickTop="1" thickBot="1">
      <c r="B897" s="76" t="str">
        <f t="shared" si="13"/>
        <v/>
      </c>
      <c r="C897" s="35"/>
      <c r="D897" s="16"/>
      <c r="E897" s="16"/>
      <c r="F897" s="33"/>
      <c r="G897" s="33"/>
      <c r="H897" s="43" t="str">
        <f>IFERROR(VLOOKUP(D897,PG!$D$7:$N$1006,11,FALSE),"")</f>
        <v/>
      </c>
      <c r="I897" s="42">
        <f>IFERROR(VLOOKUP(D897,PG!$D$7:$O$1006,12,FALSE)*G897,0)</f>
        <v>0</v>
      </c>
      <c r="N897" s="2" t="str">
        <f>IF(PG!D897="","",PG!D897)</f>
        <v/>
      </c>
      <c r="O897" s="2"/>
    </row>
    <row r="898" spans="2:15" ht="35.1" customHeight="1" thickTop="1" thickBot="1">
      <c r="B898" s="76" t="str">
        <f t="shared" si="13"/>
        <v/>
      </c>
      <c r="C898" s="35"/>
      <c r="D898" s="16"/>
      <c r="E898" s="16"/>
      <c r="F898" s="33"/>
      <c r="G898" s="33"/>
      <c r="H898" s="43" t="str">
        <f>IFERROR(VLOOKUP(D898,PG!$D$7:$N$1006,11,FALSE),"")</f>
        <v/>
      </c>
      <c r="I898" s="42">
        <f>IFERROR(VLOOKUP(D898,PG!$D$7:$O$1006,12,FALSE)*G898,0)</f>
        <v>0</v>
      </c>
      <c r="N898" s="2" t="str">
        <f>IF(PG!D898="","",PG!D898)</f>
        <v/>
      </c>
      <c r="O898" s="2"/>
    </row>
    <row r="899" spans="2:15" ht="35.1" customHeight="1" thickTop="1" thickBot="1">
      <c r="B899" s="76" t="str">
        <f t="shared" si="13"/>
        <v/>
      </c>
      <c r="C899" s="35"/>
      <c r="D899" s="16"/>
      <c r="E899" s="16"/>
      <c r="F899" s="33"/>
      <c r="G899" s="33"/>
      <c r="H899" s="43" t="str">
        <f>IFERROR(VLOOKUP(D899,PG!$D$7:$N$1006,11,FALSE),"")</f>
        <v/>
      </c>
      <c r="I899" s="42">
        <f>IFERROR(VLOOKUP(D899,PG!$D$7:$O$1006,12,FALSE)*G899,0)</f>
        <v>0</v>
      </c>
      <c r="N899" s="2" t="str">
        <f>IF(PG!D899="","",PG!D899)</f>
        <v/>
      </c>
      <c r="O899" s="2"/>
    </row>
    <row r="900" spans="2:15" ht="35.1" customHeight="1" thickTop="1" thickBot="1">
      <c r="B900" s="76" t="str">
        <f t="shared" si="13"/>
        <v/>
      </c>
      <c r="C900" s="35"/>
      <c r="D900" s="16"/>
      <c r="E900" s="16"/>
      <c r="F900" s="33"/>
      <c r="G900" s="33"/>
      <c r="H900" s="43" t="str">
        <f>IFERROR(VLOOKUP(D900,PG!$D$7:$N$1006,11,FALSE),"")</f>
        <v/>
      </c>
      <c r="I900" s="42">
        <f>IFERROR(VLOOKUP(D900,PG!$D$7:$O$1006,12,FALSE)*G900,0)</f>
        <v>0</v>
      </c>
      <c r="N900" s="2" t="str">
        <f>IF(PG!D900="","",PG!D900)</f>
        <v/>
      </c>
      <c r="O900" s="2"/>
    </row>
    <row r="901" spans="2:15" ht="35.1" customHeight="1" thickTop="1" thickBot="1">
      <c r="B901" s="76" t="str">
        <f t="shared" si="13"/>
        <v/>
      </c>
      <c r="C901" s="35"/>
      <c r="D901" s="16"/>
      <c r="E901" s="16"/>
      <c r="F901" s="33"/>
      <c r="G901" s="33"/>
      <c r="H901" s="43" t="str">
        <f>IFERROR(VLOOKUP(D901,PG!$D$7:$N$1006,11,FALSE),"")</f>
        <v/>
      </c>
      <c r="I901" s="42">
        <f>IFERROR(VLOOKUP(D901,PG!$D$7:$O$1006,12,FALSE)*G901,0)</f>
        <v>0</v>
      </c>
      <c r="N901" s="2" t="str">
        <f>IF(PG!D901="","",PG!D901)</f>
        <v/>
      </c>
      <c r="O901" s="2"/>
    </row>
    <row r="902" spans="2:15" ht="35.1" customHeight="1" thickTop="1" thickBot="1">
      <c r="B902" s="76" t="str">
        <f t="shared" si="13"/>
        <v/>
      </c>
      <c r="C902" s="35"/>
      <c r="D902" s="16"/>
      <c r="E902" s="16"/>
      <c r="F902" s="33"/>
      <c r="G902" s="33"/>
      <c r="H902" s="43" t="str">
        <f>IFERROR(VLOOKUP(D902,PG!$D$7:$N$1006,11,FALSE),"")</f>
        <v/>
      </c>
      <c r="I902" s="42">
        <f>IFERROR(VLOOKUP(D902,PG!$D$7:$O$1006,12,FALSE)*G902,0)</f>
        <v>0</v>
      </c>
      <c r="N902" s="2" t="str">
        <f>IF(PG!D902="","",PG!D902)</f>
        <v/>
      </c>
      <c r="O902" s="2"/>
    </row>
    <row r="903" spans="2:15" ht="35.1" customHeight="1" thickTop="1" thickBot="1">
      <c r="B903" s="76" t="str">
        <f t="shared" si="13"/>
        <v/>
      </c>
      <c r="C903" s="35"/>
      <c r="D903" s="16"/>
      <c r="E903" s="16"/>
      <c r="F903" s="33"/>
      <c r="G903" s="33"/>
      <c r="H903" s="43" t="str">
        <f>IFERROR(VLOOKUP(D903,PG!$D$7:$N$1006,11,FALSE),"")</f>
        <v/>
      </c>
      <c r="I903" s="42">
        <f>IFERROR(VLOOKUP(D903,PG!$D$7:$O$1006,12,FALSE)*G903,0)</f>
        <v>0</v>
      </c>
      <c r="N903" s="2" t="str">
        <f>IF(PG!D903="","",PG!D903)</f>
        <v/>
      </c>
      <c r="O903" s="2"/>
    </row>
    <row r="904" spans="2:15" ht="35.1" customHeight="1" thickTop="1" thickBot="1">
      <c r="B904" s="76" t="str">
        <f t="shared" ref="B904:B967" si="14">IF(C904="","",MONTH(C904))</f>
        <v/>
      </c>
      <c r="C904" s="35"/>
      <c r="D904" s="16"/>
      <c r="E904" s="16"/>
      <c r="F904" s="33"/>
      <c r="G904" s="33"/>
      <c r="H904" s="43" t="str">
        <f>IFERROR(VLOOKUP(D904,PG!$D$7:$N$1006,11,FALSE),"")</f>
        <v/>
      </c>
      <c r="I904" s="42">
        <f>IFERROR(VLOOKUP(D904,PG!$D$7:$O$1006,12,FALSE)*G904,0)</f>
        <v>0</v>
      </c>
      <c r="N904" s="2" t="str">
        <f>IF(PG!D904="","",PG!D904)</f>
        <v/>
      </c>
      <c r="O904" s="2"/>
    </row>
    <row r="905" spans="2:15" ht="35.1" customHeight="1" thickTop="1" thickBot="1">
      <c r="B905" s="76" t="str">
        <f t="shared" si="14"/>
        <v/>
      </c>
      <c r="C905" s="35"/>
      <c r="D905" s="16"/>
      <c r="E905" s="16"/>
      <c r="F905" s="33"/>
      <c r="G905" s="33"/>
      <c r="H905" s="43" t="str">
        <f>IFERROR(VLOOKUP(D905,PG!$D$7:$N$1006,11,FALSE),"")</f>
        <v/>
      </c>
      <c r="I905" s="42">
        <f>IFERROR(VLOOKUP(D905,PG!$D$7:$O$1006,12,FALSE)*G905,0)</f>
        <v>0</v>
      </c>
      <c r="N905" s="2" t="str">
        <f>IF(PG!D905="","",PG!D905)</f>
        <v/>
      </c>
      <c r="O905" s="2"/>
    </row>
    <row r="906" spans="2:15" ht="35.1" customHeight="1" thickTop="1" thickBot="1">
      <c r="B906" s="76" t="str">
        <f t="shared" si="14"/>
        <v/>
      </c>
      <c r="C906" s="35"/>
      <c r="D906" s="16"/>
      <c r="E906" s="16"/>
      <c r="F906" s="33"/>
      <c r="G906" s="33"/>
      <c r="H906" s="43" t="str">
        <f>IFERROR(VLOOKUP(D906,PG!$D$7:$N$1006,11,FALSE),"")</f>
        <v/>
      </c>
      <c r="I906" s="42">
        <f>IFERROR(VLOOKUP(D906,PG!$D$7:$O$1006,12,FALSE)*G906,0)</f>
        <v>0</v>
      </c>
      <c r="N906" s="2" t="str">
        <f>IF(PG!D906="","",PG!D906)</f>
        <v/>
      </c>
      <c r="O906" s="2"/>
    </row>
    <row r="907" spans="2:15" ht="35.1" customHeight="1" thickTop="1" thickBot="1">
      <c r="B907" s="76" t="str">
        <f t="shared" si="14"/>
        <v/>
      </c>
      <c r="C907" s="35"/>
      <c r="D907" s="16"/>
      <c r="E907" s="16"/>
      <c r="F907" s="33"/>
      <c r="G907" s="33"/>
      <c r="H907" s="43" t="str">
        <f>IFERROR(VLOOKUP(D907,PG!$D$7:$N$1006,11,FALSE),"")</f>
        <v/>
      </c>
      <c r="I907" s="42">
        <f>IFERROR(VLOOKUP(D907,PG!$D$7:$O$1006,12,FALSE)*G907,0)</f>
        <v>0</v>
      </c>
      <c r="N907" s="2" t="str">
        <f>IF(PG!D907="","",PG!D907)</f>
        <v/>
      </c>
      <c r="O907" s="2"/>
    </row>
    <row r="908" spans="2:15" ht="35.1" customHeight="1" thickTop="1" thickBot="1">
      <c r="B908" s="76" t="str">
        <f t="shared" si="14"/>
        <v/>
      </c>
      <c r="C908" s="35"/>
      <c r="D908" s="16"/>
      <c r="E908" s="16"/>
      <c r="F908" s="33"/>
      <c r="G908" s="33"/>
      <c r="H908" s="43" t="str">
        <f>IFERROR(VLOOKUP(D908,PG!$D$7:$N$1006,11,FALSE),"")</f>
        <v/>
      </c>
      <c r="I908" s="42">
        <f>IFERROR(VLOOKUP(D908,PG!$D$7:$O$1006,12,FALSE)*G908,0)</f>
        <v>0</v>
      </c>
      <c r="N908" s="2" t="str">
        <f>IF(PG!D908="","",PG!D908)</f>
        <v/>
      </c>
      <c r="O908" s="2"/>
    </row>
    <row r="909" spans="2:15" ht="35.1" customHeight="1" thickTop="1" thickBot="1">
      <c r="B909" s="76" t="str">
        <f t="shared" si="14"/>
        <v/>
      </c>
      <c r="C909" s="35"/>
      <c r="D909" s="16"/>
      <c r="E909" s="16"/>
      <c r="F909" s="33"/>
      <c r="G909" s="33"/>
      <c r="H909" s="43" t="str">
        <f>IFERROR(VLOOKUP(D909,PG!$D$7:$N$1006,11,FALSE),"")</f>
        <v/>
      </c>
      <c r="I909" s="42">
        <f>IFERROR(VLOOKUP(D909,PG!$D$7:$O$1006,12,FALSE)*G909,0)</f>
        <v>0</v>
      </c>
      <c r="N909" s="2" t="str">
        <f>IF(PG!D909="","",PG!D909)</f>
        <v/>
      </c>
      <c r="O909" s="2"/>
    </row>
    <row r="910" spans="2:15" ht="35.1" customHeight="1" thickTop="1" thickBot="1">
      <c r="B910" s="76" t="str">
        <f t="shared" si="14"/>
        <v/>
      </c>
      <c r="C910" s="35"/>
      <c r="D910" s="16"/>
      <c r="E910" s="16"/>
      <c r="F910" s="33"/>
      <c r="G910" s="33"/>
      <c r="H910" s="43" t="str">
        <f>IFERROR(VLOOKUP(D910,PG!$D$7:$N$1006,11,FALSE),"")</f>
        <v/>
      </c>
      <c r="I910" s="42">
        <f>IFERROR(VLOOKUP(D910,PG!$D$7:$O$1006,12,FALSE)*G910,0)</f>
        <v>0</v>
      </c>
      <c r="N910" s="2" t="str">
        <f>IF(PG!D910="","",PG!D910)</f>
        <v/>
      </c>
      <c r="O910" s="2"/>
    </row>
    <row r="911" spans="2:15" ht="35.1" customHeight="1" thickTop="1" thickBot="1">
      <c r="B911" s="76" t="str">
        <f t="shared" si="14"/>
        <v/>
      </c>
      <c r="C911" s="35"/>
      <c r="D911" s="16"/>
      <c r="E911" s="16"/>
      <c r="F911" s="33"/>
      <c r="G911" s="33"/>
      <c r="H911" s="43" t="str">
        <f>IFERROR(VLOOKUP(D911,PG!$D$7:$N$1006,11,FALSE),"")</f>
        <v/>
      </c>
      <c r="I911" s="42">
        <f>IFERROR(VLOOKUP(D911,PG!$D$7:$O$1006,12,FALSE)*G911,0)</f>
        <v>0</v>
      </c>
      <c r="N911" s="2" t="str">
        <f>IF(PG!D911="","",PG!D911)</f>
        <v/>
      </c>
      <c r="O911" s="2"/>
    </row>
    <row r="912" spans="2:15" ht="35.1" customHeight="1" thickTop="1" thickBot="1">
      <c r="B912" s="76" t="str">
        <f t="shared" si="14"/>
        <v/>
      </c>
      <c r="C912" s="35"/>
      <c r="D912" s="16"/>
      <c r="E912" s="16"/>
      <c r="F912" s="33"/>
      <c r="G912" s="33"/>
      <c r="H912" s="43" t="str">
        <f>IFERROR(VLOOKUP(D912,PG!$D$7:$N$1006,11,FALSE),"")</f>
        <v/>
      </c>
      <c r="I912" s="42">
        <f>IFERROR(VLOOKUP(D912,PG!$D$7:$O$1006,12,FALSE)*G912,0)</f>
        <v>0</v>
      </c>
      <c r="N912" s="2" t="str">
        <f>IF(PG!D912="","",PG!D912)</f>
        <v/>
      </c>
      <c r="O912" s="2"/>
    </row>
    <row r="913" spans="2:15" ht="35.1" customHeight="1" thickTop="1" thickBot="1">
      <c r="B913" s="76" t="str">
        <f t="shared" si="14"/>
        <v/>
      </c>
      <c r="C913" s="35"/>
      <c r="D913" s="16"/>
      <c r="E913" s="16"/>
      <c r="F913" s="33"/>
      <c r="G913" s="33"/>
      <c r="H913" s="43" t="str">
        <f>IFERROR(VLOOKUP(D913,PG!$D$7:$N$1006,11,FALSE),"")</f>
        <v/>
      </c>
      <c r="I913" s="42">
        <f>IFERROR(VLOOKUP(D913,PG!$D$7:$O$1006,12,FALSE)*G913,0)</f>
        <v>0</v>
      </c>
      <c r="N913" s="2" t="str">
        <f>IF(PG!D913="","",PG!D913)</f>
        <v/>
      </c>
      <c r="O913" s="2"/>
    </row>
    <row r="914" spans="2:15" ht="35.1" customHeight="1" thickTop="1" thickBot="1">
      <c r="B914" s="76" t="str">
        <f t="shared" si="14"/>
        <v/>
      </c>
      <c r="C914" s="35"/>
      <c r="D914" s="16"/>
      <c r="E914" s="16"/>
      <c r="F914" s="33"/>
      <c r="G914" s="33"/>
      <c r="H914" s="43" t="str">
        <f>IFERROR(VLOOKUP(D914,PG!$D$7:$N$1006,11,FALSE),"")</f>
        <v/>
      </c>
      <c r="I914" s="42">
        <f>IFERROR(VLOOKUP(D914,PG!$D$7:$O$1006,12,FALSE)*G914,0)</f>
        <v>0</v>
      </c>
      <c r="N914" s="2" t="str">
        <f>IF(PG!D914="","",PG!D914)</f>
        <v/>
      </c>
      <c r="O914" s="2"/>
    </row>
    <row r="915" spans="2:15" ht="35.1" customHeight="1" thickTop="1" thickBot="1">
      <c r="B915" s="76" t="str">
        <f t="shared" si="14"/>
        <v/>
      </c>
      <c r="C915" s="35"/>
      <c r="D915" s="16"/>
      <c r="E915" s="16"/>
      <c r="F915" s="33"/>
      <c r="G915" s="33"/>
      <c r="H915" s="43" t="str">
        <f>IFERROR(VLOOKUP(D915,PG!$D$7:$N$1006,11,FALSE),"")</f>
        <v/>
      </c>
      <c r="I915" s="42">
        <f>IFERROR(VLOOKUP(D915,PG!$D$7:$O$1006,12,FALSE)*G915,0)</f>
        <v>0</v>
      </c>
      <c r="N915" s="2" t="str">
        <f>IF(PG!D915="","",PG!D915)</f>
        <v/>
      </c>
      <c r="O915" s="2"/>
    </row>
    <row r="916" spans="2:15" ht="35.1" customHeight="1" thickTop="1" thickBot="1">
      <c r="B916" s="76" t="str">
        <f t="shared" si="14"/>
        <v/>
      </c>
      <c r="C916" s="35"/>
      <c r="D916" s="16"/>
      <c r="E916" s="16"/>
      <c r="F916" s="33"/>
      <c r="G916" s="33"/>
      <c r="H916" s="43" t="str">
        <f>IFERROR(VLOOKUP(D916,PG!$D$7:$N$1006,11,FALSE),"")</f>
        <v/>
      </c>
      <c r="I916" s="42">
        <f>IFERROR(VLOOKUP(D916,PG!$D$7:$O$1006,12,FALSE)*G916,0)</f>
        <v>0</v>
      </c>
      <c r="N916" s="2" t="str">
        <f>IF(PG!D916="","",PG!D916)</f>
        <v/>
      </c>
      <c r="O916" s="2"/>
    </row>
    <row r="917" spans="2:15" ht="35.1" customHeight="1" thickTop="1" thickBot="1">
      <c r="B917" s="76" t="str">
        <f t="shared" si="14"/>
        <v/>
      </c>
      <c r="C917" s="35"/>
      <c r="D917" s="16"/>
      <c r="E917" s="16"/>
      <c r="F917" s="33"/>
      <c r="G917" s="33"/>
      <c r="H917" s="43" t="str">
        <f>IFERROR(VLOOKUP(D917,PG!$D$7:$N$1006,11,FALSE),"")</f>
        <v/>
      </c>
      <c r="I917" s="42">
        <f>IFERROR(VLOOKUP(D917,PG!$D$7:$O$1006,12,FALSE)*G917,0)</f>
        <v>0</v>
      </c>
      <c r="N917" s="2" t="str">
        <f>IF(PG!D917="","",PG!D917)</f>
        <v/>
      </c>
      <c r="O917" s="2"/>
    </row>
    <row r="918" spans="2:15" ht="35.1" customHeight="1" thickTop="1" thickBot="1">
      <c r="B918" s="76" t="str">
        <f t="shared" si="14"/>
        <v/>
      </c>
      <c r="C918" s="35"/>
      <c r="D918" s="16"/>
      <c r="E918" s="16"/>
      <c r="F918" s="33"/>
      <c r="G918" s="33"/>
      <c r="H918" s="43" t="str">
        <f>IFERROR(VLOOKUP(D918,PG!$D$7:$N$1006,11,FALSE),"")</f>
        <v/>
      </c>
      <c r="I918" s="42">
        <f>IFERROR(VLOOKUP(D918,PG!$D$7:$O$1006,12,FALSE)*G918,0)</f>
        <v>0</v>
      </c>
      <c r="N918" s="2" t="str">
        <f>IF(PG!D918="","",PG!D918)</f>
        <v/>
      </c>
      <c r="O918" s="2"/>
    </row>
    <row r="919" spans="2:15" ht="35.1" customHeight="1" thickTop="1" thickBot="1">
      <c r="B919" s="76" t="str">
        <f t="shared" si="14"/>
        <v/>
      </c>
      <c r="C919" s="35"/>
      <c r="D919" s="16"/>
      <c r="E919" s="16"/>
      <c r="F919" s="33"/>
      <c r="G919" s="33"/>
      <c r="H919" s="43" t="str">
        <f>IFERROR(VLOOKUP(D919,PG!$D$7:$N$1006,11,FALSE),"")</f>
        <v/>
      </c>
      <c r="I919" s="42">
        <f>IFERROR(VLOOKUP(D919,PG!$D$7:$O$1006,12,FALSE)*G919,0)</f>
        <v>0</v>
      </c>
      <c r="N919" s="2" t="str">
        <f>IF(PG!D919="","",PG!D919)</f>
        <v/>
      </c>
      <c r="O919" s="2"/>
    </row>
    <row r="920" spans="2:15" ht="35.1" customHeight="1" thickTop="1" thickBot="1">
      <c r="B920" s="76" t="str">
        <f t="shared" si="14"/>
        <v/>
      </c>
      <c r="C920" s="35"/>
      <c r="D920" s="16"/>
      <c r="E920" s="16"/>
      <c r="F920" s="33"/>
      <c r="G920" s="33"/>
      <c r="H920" s="43" t="str">
        <f>IFERROR(VLOOKUP(D920,PG!$D$7:$N$1006,11,FALSE),"")</f>
        <v/>
      </c>
      <c r="I920" s="42">
        <f>IFERROR(VLOOKUP(D920,PG!$D$7:$O$1006,12,FALSE)*G920,0)</f>
        <v>0</v>
      </c>
      <c r="N920" s="2" t="str">
        <f>IF(PG!D920="","",PG!D920)</f>
        <v/>
      </c>
      <c r="O920" s="2"/>
    </row>
    <row r="921" spans="2:15" ht="35.1" customHeight="1" thickTop="1" thickBot="1">
      <c r="B921" s="76" t="str">
        <f t="shared" si="14"/>
        <v/>
      </c>
      <c r="C921" s="35"/>
      <c r="D921" s="16"/>
      <c r="E921" s="16"/>
      <c r="F921" s="33"/>
      <c r="G921" s="33"/>
      <c r="H921" s="43" t="str">
        <f>IFERROR(VLOOKUP(D921,PG!$D$7:$N$1006,11,FALSE),"")</f>
        <v/>
      </c>
      <c r="I921" s="42">
        <f>IFERROR(VLOOKUP(D921,PG!$D$7:$O$1006,12,FALSE)*G921,0)</f>
        <v>0</v>
      </c>
      <c r="N921" s="2" t="str">
        <f>IF(PG!D921="","",PG!D921)</f>
        <v/>
      </c>
      <c r="O921" s="2"/>
    </row>
    <row r="922" spans="2:15" ht="35.1" customHeight="1" thickTop="1" thickBot="1">
      <c r="B922" s="76" t="str">
        <f t="shared" si="14"/>
        <v/>
      </c>
      <c r="C922" s="35"/>
      <c r="D922" s="16"/>
      <c r="E922" s="16"/>
      <c r="F922" s="33"/>
      <c r="G922" s="33"/>
      <c r="H922" s="43" t="str">
        <f>IFERROR(VLOOKUP(D922,PG!$D$7:$N$1006,11,FALSE),"")</f>
        <v/>
      </c>
      <c r="I922" s="42">
        <f>IFERROR(VLOOKUP(D922,PG!$D$7:$O$1006,12,FALSE)*G922,0)</f>
        <v>0</v>
      </c>
      <c r="N922" s="2" t="str">
        <f>IF(PG!D922="","",PG!D922)</f>
        <v/>
      </c>
      <c r="O922" s="2"/>
    </row>
    <row r="923" spans="2:15" ht="35.1" customHeight="1" thickTop="1" thickBot="1">
      <c r="B923" s="76" t="str">
        <f t="shared" si="14"/>
        <v/>
      </c>
      <c r="C923" s="35"/>
      <c r="D923" s="16"/>
      <c r="E923" s="16"/>
      <c r="F923" s="33"/>
      <c r="G923" s="33"/>
      <c r="H923" s="43" t="str">
        <f>IFERROR(VLOOKUP(D923,PG!$D$7:$N$1006,11,FALSE),"")</f>
        <v/>
      </c>
      <c r="I923" s="42">
        <f>IFERROR(VLOOKUP(D923,PG!$D$7:$O$1006,12,FALSE)*G923,0)</f>
        <v>0</v>
      </c>
      <c r="N923" s="2" t="str">
        <f>IF(PG!D923="","",PG!D923)</f>
        <v/>
      </c>
      <c r="O923" s="2"/>
    </row>
    <row r="924" spans="2:15" ht="35.1" customHeight="1" thickTop="1" thickBot="1">
      <c r="B924" s="76" t="str">
        <f t="shared" si="14"/>
        <v/>
      </c>
      <c r="C924" s="35"/>
      <c r="D924" s="16"/>
      <c r="E924" s="16"/>
      <c r="F924" s="33"/>
      <c r="G924" s="33"/>
      <c r="H924" s="43" t="str">
        <f>IFERROR(VLOOKUP(D924,PG!$D$7:$N$1006,11,FALSE),"")</f>
        <v/>
      </c>
      <c r="I924" s="42">
        <f>IFERROR(VLOOKUP(D924,PG!$D$7:$O$1006,12,FALSE)*G924,0)</f>
        <v>0</v>
      </c>
      <c r="N924" s="2" t="str">
        <f>IF(PG!D924="","",PG!D924)</f>
        <v/>
      </c>
      <c r="O924" s="2"/>
    </row>
    <row r="925" spans="2:15" ht="35.1" customHeight="1" thickTop="1" thickBot="1">
      <c r="B925" s="76" t="str">
        <f t="shared" si="14"/>
        <v/>
      </c>
      <c r="C925" s="35"/>
      <c r="D925" s="16"/>
      <c r="E925" s="16"/>
      <c r="F925" s="33"/>
      <c r="G925" s="33"/>
      <c r="H925" s="43" t="str">
        <f>IFERROR(VLOOKUP(D925,PG!$D$7:$N$1006,11,FALSE),"")</f>
        <v/>
      </c>
      <c r="I925" s="42">
        <f>IFERROR(VLOOKUP(D925,PG!$D$7:$O$1006,12,FALSE)*G925,0)</f>
        <v>0</v>
      </c>
      <c r="N925" s="2" t="str">
        <f>IF(PG!D925="","",PG!D925)</f>
        <v/>
      </c>
      <c r="O925" s="2"/>
    </row>
    <row r="926" spans="2:15" ht="35.1" customHeight="1" thickTop="1" thickBot="1">
      <c r="B926" s="76" t="str">
        <f t="shared" si="14"/>
        <v/>
      </c>
      <c r="C926" s="35"/>
      <c r="D926" s="16"/>
      <c r="E926" s="16"/>
      <c r="F926" s="33"/>
      <c r="G926" s="33"/>
      <c r="H926" s="43" t="str">
        <f>IFERROR(VLOOKUP(D926,PG!$D$7:$N$1006,11,FALSE),"")</f>
        <v/>
      </c>
      <c r="I926" s="42">
        <f>IFERROR(VLOOKUP(D926,PG!$D$7:$O$1006,12,FALSE)*G926,0)</f>
        <v>0</v>
      </c>
      <c r="N926" s="2" t="str">
        <f>IF(PG!D926="","",PG!D926)</f>
        <v/>
      </c>
      <c r="O926" s="2"/>
    </row>
    <row r="927" spans="2:15" ht="35.1" customHeight="1" thickTop="1" thickBot="1">
      <c r="B927" s="76" t="str">
        <f t="shared" si="14"/>
        <v/>
      </c>
      <c r="C927" s="35"/>
      <c r="D927" s="16"/>
      <c r="E927" s="16"/>
      <c r="F927" s="33"/>
      <c r="G927" s="33"/>
      <c r="H927" s="43" t="str">
        <f>IFERROR(VLOOKUP(D927,PG!$D$7:$N$1006,11,FALSE),"")</f>
        <v/>
      </c>
      <c r="I927" s="42">
        <f>IFERROR(VLOOKUP(D927,PG!$D$7:$O$1006,12,FALSE)*G927,0)</f>
        <v>0</v>
      </c>
      <c r="N927" s="2" t="str">
        <f>IF(PG!D927="","",PG!D927)</f>
        <v/>
      </c>
      <c r="O927" s="2"/>
    </row>
    <row r="928" spans="2:15" ht="35.1" customHeight="1" thickTop="1" thickBot="1">
      <c r="B928" s="76" t="str">
        <f t="shared" si="14"/>
        <v/>
      </c>
      <c r="C928" s="35"/>
      <c r="D928" s="16"/>
      <c r="E928" s="16"/>
      <c r="F928" s="33"/>
      <c r="G928" s="33"/>
      <c r="H928" s="43" t="str">
        <f>IFERROR(VLOOKUP(D928,PG!$D$7:$N$1006,11,FALSE),"")</f>
        <v/>
      </c>
      <c r="I928" s="42">
        <f>IFERROR(VLOOKUP(D928,PG!$D$7:$O$1006,12,FALSE)*G928,0)</f>
        <v>0</v>
      </c>
      <c r="N928" s="2" t="str">
        <f>IF(PG!D928="","",PG!D928)</f>
        <v/>
      </c>
      <c r="O928" s="2"/>
    </row>
    <row r="929" spans="2:15" ht="35.1" customHeight="1" thickTop="1" thickBot="1">
      <c r="B929" s="76" t="str">
        <f t="shared" si="14"/>
        <v/>
      </c>
      <c r="C929" s="35"/>
      <c r="D929" s="16"/>
      <c r="E929" s="16"/>
      <c r="F929" s="33"/>
      <c r="G929" s="33"/>
      <c r="H929" s="43" t="str">
        <f>IFERROR(VLOOKUP(D929,PG!$D$7:$N$1006,11,FALSE),"")</f>
        <v/>
      </c>
      <c r="I929" s="42">
        <f>IFERROR(VLOOKUP(D929,PG!$D$7:$O$1006,12,FALSE)*G929,0)</f>
        <v>0</v>
      </c>
      <c r="N929" s="2" t="str">
        <f>IF(PG!D929="","",PG!D929)</f>
        <v/>
      </c>
      <c r="O929" s="2"/>
    </row>
    <row r="930" spans="2:15" ht="35.1" customHeight="1" thickTop="1" thickBot="1">
      <c r="B930" s="76" t="str">
        <f t="shared" si="14"/>
        <v/>
      </c>
      <c r="C930" s="35"/>
      <c r="D930" s="16"/>
      <c r="E930" s="16"/>
      <c r="F930" s="33"/>
      <c r="G930" s="33"/>
      <c r="H930" s="43" t="str">
        <f>IFERROR(VLOOKUP(D930,PG!$D$7:$N$1006,11,FALSE),"")</f>
        <v/>
      </c>
      <c r="I930" s="42">
        <f>IFERROR(VLOOKUP(D930,PG!$D$7:$O$1006,12,FALSE)*G930,0)</f>
        <v>0</v>
      </c>
      <c r="N930" s="2" t="str">
        <f>IF(PG!D930="","",PG!D930)</f>
        <v/>
      </c>
      <c r="O930" s="2"/>
    </row>
    <row r="931" spans="2:15" ht="35.1" customHeight="1" thickTop="1" thickBot="1">
      <c r="B931" s="76" t="str">
        <f t="shared" si="14"/>
        <v/>
      </c>
      <c r="C931" s="35"/>
      <c r="D931" s="16"/>
      <c r="E931" s="16"/>
      <c r="F931" s="33"/>
      <c r="G931" s="33"/>
      <c r="H931" s="43" t="str">
        <f>IFERROR(VLOOKUP(D931,PG!$D$7:$N$1006,11,FALSE),"")</f>
        <v/>
      </c>
      <c r="I931" s="42">
        <f>IFERROR(VLOOKUP(D931,PG!$D$7:$O$1006,12,FALSE)*G931,0)</f>
        <v>0</v>
      </c>
      <c r="N931" s="2" t="str">
        <f>IF(PG!D931="","",PG!D931)</f>
        <v/>
      </c>
      <c r="O931" s="2"/>
    </row>
    <row r="932" spans="2:15" ht="35.1" customHeight="1" thickTop="1" thickBot="1">
      <c r="B932" s="76" t="str">
        <f t="shared" si="14"/>
        <v/>
      </c>
      <c r="C932" s="35"/>
      <c r="D932" s="16"/>
      <c r="E932" s="16"/>
      <c r="F932" s="33"/>
      <c r="G932" s="33"/>
      <c r="H932" s="43" t="str">
        <f>IFERROR(VLOOKUP(D932,PG!$D$7:$N$1006,11,FALSE),"")</f>
        <v/>
      </c>
      <c r="I932" s="42">
        <f>IFERROR(VLOOKUP(D932,PG!$D$7:$O$1006,12,FALSE)*G932,0)</f>
        <v>0</v>
      </c>
      <c r="N932" s="2" t="str">
        <f>IF(PG!D932="","",PG!D932)</f>
        <v/>
      </c>
      <c r="O932" s="2"/>
    </row>
    <row r="933" spans="2:15" ht="35.1" customHeight="1" thickTop="1" thickBot="1">
      <c r="B933" s="76" t="str">
        <f t="shared" si="14"/>
        <v/>
      </c>
      <c r="C933" s="35"/>
      <c r="D933" s="16"/>
      <c r="E933" s="16"/>
      <c r="F933" s="33"/>
      <c r="G933" s="33"/>
      <c r="H933" s="43" t="str">
        <f>IFERROR(VLOOKUP(D933,PG!$D$7:$N$1006,11,FALSE),"")</f>
        <v/>
      </c>
      <c r="I933" s="42">
        <f>IFERROR(VLOOKUP(D933,PG!$D$7:$O$1006,12,FALSE)*G933,0)</f>
        <v>0</v>
      </c>
      <c r="N933" s="2" t="str">
        <f>IF(PG!D933="","",PG!D933)</f>
        <v/>
      </c>
      <c r="O933" s="2"/>
    </row>
    <row r="934" spans="2:15" ht="35.1" customHeight="1" thickTop="1" thickBot="1">
      <c r="B934" s="76" t="str">
        <f t="shared" si="14"/>
        <v/>
      </c>
      <c r="C934" s="35"/>
      <c r="D934" s="16"/>
      <c r="E934" s="16"/>
      <c r="F934" s="33"/>
      <c r="G934" s="33"/>
      <c r="H934" s="43" t="str">
        <f>IFERROR(VLOOKUP(D934,PG!$D$7:$N$1006,11,FALSE),"")</f>
        <v/>
      </c>
      <c r="I934" s="42">
        <f>IFERROR(VLOOKUP(D934,PG!$D$7:$O$1006,12,FALSE)*G934,0)</f>
        <v>0</v>
      </c>
      <c r="N934" s="2" t="str">
        <f>IF(PG!D934="","",PG!D934)</f>
        <v/>
      </c>
      <c r="O934" s="2"/>
    </row>
    <row r="935" spans="2:15" ht="35.1" customHeight="1" thickTop="1" thickBot="1">
      <c r="B935" s="76" t="str">
        <f t="shared" si="14"/>
        <v/>
      </c>
      <c r="C935" s="35"/>
      <c r="D935" s="16"/>
      <c r="E935" s="16"/>
      <c r="F935" s="33"/>
      <c r="G935" s="33"/>
      <c r="H935" s="43" t="str">
        <f>IFERROR(VLOOKUP(D935,PG!$D$7:$N$1006,11,FALSE),"")</f>
        <v/>
      </c>
      <c r="I935" s="42">
        <f>IFERROR(VLOOKUP(D935,PG!$D$7:$O$1006,12,FALSE)*G935,0)</f>
        <v>0</v>
      </c>
      <c r="N935" s="2" t="str">
        <f>IF(PG!D935="","",PG!D935)</f>
        <v/>
      </c>
      <c r="O935" s="2"/>
    </row>
    <row r="936" spans="2:15" ht="35.1" customHeight="1" thickTop="1" thickBot="1">
      <c r="B936" s="76" t="str">
        <f t="shared" si="14"/>
        <v/>
      </c>
      <c r="C936" s="35"/>
      <c r="D936" s="16"/>
      <c r="E936" s="16"/>
      <c r="F936" s="33"/>
      <c r="G936" s="33"/>
      <c r="H936" s="43" t="str">
        <f>IFERROR(VLOOKUP(D936,PG!$D$7:$N$1006,11,FALSE),"")</f>
        <v/>
      </c>
      <c r="I936" s="42">
        <f>IFERROR(VLOOKUP(D936,PG!$D$7:$O$1006,12,FALSE)*G936,0)</f>
        <v>0</v>
      </c>
      <c r="N936" s="2" t="str">
        <f>IF(PG!D936="","",PG!D936)</f>
        <v/>
      </c>
      <c r="O936" s="2"/>
    </row>
    <row r="937" spans="2:15" ht="35.1" customHeight="1" thickTop="1" thickBot="1">
      <c r="B937" s="76" t="str">
        <f t="shared" si="14"/>
        <v/>
      </c>
      <c r="C937" s="35"/>
      <c r="D937" s="16"/>
      <c r="E937" s="16"/>
      <c r="F937" s="33"/>
      <c r="G937" s="33"/>
      <c r="H937" s="43" t="str">
        <f>IFERROR(VLOOKUP(D937,PG!$D$7:$N$1006,11,FALSE),"")</f>
        <v/>
      </c>
      <c r="I937" s="42">
        <f>IFERROR(VLOOKUP(D937,PG!$D$7:$O$1006,12,FALSE)*G937,0)</f>
        <v>0</v>
      </c>
      <c r="N937" s="2" t="str">
        <f>IF(PG!D937="","",PG!D937)</f>
        <v/>
      </c>
      <c r="O937" s="2"/>
    </row>
    <row r="938" spans="2:15" ht="35.1" customHeight="1" thickTop="1" thickBot="1">
      <c r="B938" s="76" t="str">
        <f t="shared" si="14"/>
        <v/>
      </c>
      <c r="C938" s="35"/>
      <c r="D938" s="16"/>
      <c r="E938" s="16"/>
      <c r="F938" s="33"/>
      <c r="G938" s="33"/>
      <c r="H938" s="43" t="str">
        <f>IFERROR(VLOOKUP(D938,PG!$D$7:$N$1006,11,FALSE),"")</f>
        <v/>
      </c>
      <c r="I938" s="42">
        <f>IFERROR(VLOOKUP(D938,PG!$D$7:$O$1006,12,FALSE)*G938,0)</f>
        <v>0</v>
      </c>
      <c r="N938" s="2" t="str">
        <f>IF(PG!D938="","",PG!D938)</f>
        <v/>
      </c>
      <c r="O938" s="2"/>
    </row>
    <row r="939" spans="2:15" ht="35.1" customHeight="1" thickTop="1" thickBot="1">
      <c r="B939" s="76" t="str">
        <f t="shared" si="14"/>
        <v/>
      </c>
      <c r="C939" s="35"/>
      <c r="D939" s="16"/>
      <c r="E939" s="16"/>
      <c r="F939" s="33"/>
      <c r="G939" s="33"/>
      <c r="H939" s="43" t="str">
        <f>IFERROR(VLOOKUP(D939,PG!$D$7:$N$1006,11,FALSE),"")</f>
        <v/>
      </c>
      <c r="I939" s="42">
        <f>IFERROR(VLOOKUP(D939,PG!$D$7:$O$1006,12,FALSE)*G939,0)</f>
        <v>0</v>
      </c>
      <c r="N939" s="2" t="str">
        <f>IF(PG!D939="","",PG!D939)</f>
        <v/>
      </c>
      <c r="O939" s="2"/>
    </row>
    <row r="940" spans="2:15" ht="35.1" customHeight="1" thickTop="1" thickBot="1">
      <c r="B940" s="76" t="str">
        <f t="shared" si="14"/>
        <v/>
      </c>
      <c r="C940" s="35"/>
      <c r="D940" s="16"/>
      <c r="E940" s="16"/>
      <c r="F940" s="33"/>
      <c r="G940" s="33"/>
      <c r="H940" s="43" t="str">
        <f>IFERROR(VLOOKUP(D940,PG!$D$7:$N$1006,11,FALSE),"")</f>
        <v/>
      </c>
      <c r="I940" s="42">
        <f>IFERROR(VLOOKUP(D940,PG!$D$7:$O$1006,12,FALSE)*G940,0)</f>
        <v>0</v>
      </c>
      <c r="N940" s="2" t="str">
        <f>IF(PG!D940="","",PG!D940)</f>
        <v/>
      </c>
      <c r="O940" s="2"/>
    </row>
    <row r="941" spans="2:15" ht="35.1" customHeight="1" thickTop="1" thickBot="1">
      <c r="B941" s="76" t="str">
        <f t="shared" si="14"/>
        <v/>
      </c>
      <c r="C941" s="35"/>
      <c r="D941" s="16"/>
      <c r="E941" s="16"/>
      <c r="F941" s="33"/>
      <c r="G941" s="33"/>
      <c r="H941" s="43" t="str">
        <f>IFERROR(VLOOKUP(D941,PG!$D$7:$N$1006,11,FALSE),"")</f>
        <v/>
      </c>
      <c r="I941" s="42">
        <f>IFERROR(VLOOKUP(D941,PG!$D$7:$O$1006,12,FALSE)*G941,0)</f>
        <v>0</v>
      </c>
      <c r="N941" s="2" t="str">
        <f>IF(PG!D941="","",PG!D941)</f>
        <v/>
      </c>
      <c r="O941" s="2"/>
    </row>
    <row r="942" spans="2:15" ht="35.1" customHeight="1" thickTop="1" thickBot="1">
      <c r="B942" s="76" t="str">
        <f t="shared" si="14"/>
        <v/>
      </c>
      <c r="C942" s="35"/>
      <c r="D942" s="16"/>
      <c r="E942" s="16"/>
      <c r="F942" s="33"/>
      <c r="G942" s="33"/>
      <c r="H942" s="43" t="str">
        <f>IFERROR(VLOOKUP(D942,PG!$D$7:$N$1006,11,FALSE),"")</f>
        <v/>
      </c>
      <c r="I942" s="42">
        <f>IFERROR(VLOOKUP(D942,PG!$D$7:$O$1006,12,FALSE)*G942,0)</f>
        <v>0</v>
      </c>
      <c r="N942" s="2" t="str">
        <f>IF(PG!D942="","",PG!D942)</f>
        <v/>
      </c>
      <c r="O942" s="2"/>
    </row>
    <row r="943" spans="2:15" ht="35.1" customHeight="1" thickTop="1" thickBot="1">
      <c r="B943" s="76" t="str">
        <f t="shared" si="14"/>
        <v/>
      </c>
      <c r="C943" s="35"/>
      <c r="D943" s="16"/>
      <c r="E943" s="16"/>
      <c r="F943" s="33"/>
      <c r="G943" s="33"/>
      <c r="H943" s="43" t="str">
        <f>IFERROR(VLOOKUP(D943,PG!$D$7:$N$1006,11,FALSE),"")</f>
        <v/>
      </c>
      <c r="I943" s="42">
        <f>IFERROR(VLOOKUP(D943,PG!$D$7:$O$1006,12,FALSE)*G943,0)</f>
        <v>0</v>
      </c>
      <c r="N943" s="2" t="str">
        <f>IF(PG!D943="","",PG!D943)</f>
        <v/>
      </c>
      <c r="O943" s="2"/>
    </row>
    <row r="944" spans="2:15" ht="35.1" customHeight="1" thickTop="1" thickBot="1">
      <c r="B944" s="76" t="str">
        <f t="shared" si="14"/>
        <v/>
      </c>
      <c r="C944" s="35"/>
      <c r="D944" s="16"/>
      <c r="E944" s="16"/>
      <c r="F944" s="33"/>
      <c r="G944" s="33"/>
      <c r="H944" s="43" t="str">
        <f>IFERROR(VLOOKUP(D944,PG!$D$7:$N$1006,11,FALSE),"")</f>
        <v/>
      </c>
      <c r="I944" s="42">
        <f>IFERROR(VLOOKUP(D944,PG!$D$7:$O$1006,12,FALSE)*G944,0)</f>
        <v>0</v>
      </c>
      <c r="N944" s="2" t="str">
        <f>IF(PG!D944="","",PG!D944)</f>
        <v/>
      </c>
      <c r="O944" s="2"/>
    </row>
    <row r="945" spans="2:15" ht="35.1" customHeight="1" thickTop="1" thickBot="1">
      <c r="B945" s="76" t="str">
        <f t="shared" si="14"/>
        <v/>
      </c>
      <c r="C945" s="35"/>
      <c r="D945" s="16"/>
      <c r="E945" s="16"/>
      <c r="F945" s="33"/>
      <c r="G945" s="33"/>
      <c r="H945" s="43" t="str">
        <f>IFERROR(VLOOKUP(D945,PG!$D$7:$N$1006,11,FALSE),"")</f>
        <v/>
      </c>
      <c r="I945" s="42">
        <f>IFERROR(VLOOKUP(D945,PG!$D$7:$O$1006,12,FALSE)*G945,0)</f>
        <v>0</v>
      </c>
      <c r="N945" s="2" t="str">
        <f>IF(PG!D945="","",PG!D945)</f>
        <v/>
      </c>
      <c r="O945" s="2"/>
    </row>
    <row r="946" spans="2:15" ht="35.1" customHeight="1" thickTop="1" thickBot="1">
      <c r="B946" s="76" t="str">
        <f t="shared" si="14"/>
        <v/>
      </c>
      <c r="C946" s="35"/>
      <c r="D946" s="16"/>
      <c r="E946" s="16"/>
      <c r="F946" s="33"/>
      <c r="G946" s="33"/>
      <c r="H946" s="43" t="str">
        <f>IFERROR(VLOOKUP(D946,PG!$D$7:$N$1006,11,FALSE),"")</f>
        <v/>
      </c>
      <c r="I946" s="42">
        <f>IFERROR(VLOOKUP(D946,PG!$D$7:$O$1006,12,FALSE)*G946,0)</f>
        <v>0</v>
      </c>
      <c r="N946" s="2" t="str">
        <f>IF(PG!D946="","",PG!D946)</f>
        <v/>
      </c>
      <c r="O946" s="2"/>
    </row>
    <row r="947" spans="2:15" ht="35.1" customHeight="1" thickTop="1" thickBot="1">
      <c r="B947" s="76" t="str">
        <f t="shared" si="14"/>
        <v/>
      </c>
      <c r="C947" s="35"/>
      <c r="D947" s="16"/>
      <c r="E947" s="16"/>
      <c r="F947" s="33"/>
      <c r="G947" s="33"/>
      <c r="H947" s="43" t="str">
        <f>IFERROR(VLOOKUP(D947,PG!$D$7:$N$1006,11,FALSE),"")</f>
        <v/>
      </c>
      <c r="I947" s="42">
        <f>IFERROR(VLOOKUP(D947,PG!$D$7:$O$1006,12,FALSE)*G947,0)</f>
        <v>0</v>
      </c>
      <c r="N947" s="2" t="str">
        <f>IF(PG!D947="","",PG!D947)</f>
        <v/>
      </c>
      <c r="O947" s="2"/>
    </row>
    <row r="948" spans="2:15" ht="35.1" customHeight="1" thickTop="1" thickBot="1">
      <c r="B948" s="76" t="str">
        <f t="shared" si="14"/>
        <v/>
      </c>
      <c r="C948" s="35"/>
      <c r="D948" s="16"/>
      <c r="E948" s="16"/>
      <c r="F948" s="33"/>
      <c r="G948" s="33"/>
      <c r="H948" s="43" t="str">
        <f>IFERROR(VLOOKUP(D948,PG!$D$7:$N$1006,11,FALSE),"")</f>
        <v/>
      </c>
      <c r="I948" s="42">
        <f>IFERROR(VLOOKUP(D948,PG!$D$7:$O$1006,12,FALSE)*G948,0)</f>
        <v>0</v>
      </c>
      <c r="N948" s="2" t="str">
        <f>IF(PG!D948="","",PG!D948)</f>
        <v/>
      </c>
      <c r="O948" s="2"/>
    </row>
    <row r="949" spans="2:15" ht="35.1" customHeight="1" thickTop="1" thickBot="1">
      <c r="B949" s="76" t="str">
        <f t="shared" si="14"/>
        <v/>
      </c>
      <c r="C949" s="35"/>
      <c r="D949" s="16"/>
      <c r="E949" s="16"/>
      <c r="F949" s="33"/>
      <c r="G949" s="33"/>
      <c r="H949" s="43" t="str">
        <f>IFERROR(VLOOKUP(D949,PG!$D$7:$N$1006,11,FALSE),"")</f>
        <v/>
      </c>
      <c r="I949" s="42">
        <f>IFERROR(VLOOKUP(D949,PG!$D$7:$O$1006,12,FALSE)*G949,0)</f>
        <v>0</v>
      </c>
      <c r="N949" s="2" t="str">
        <f>IF(PG!D949="","",PG!D949)</f>
        <v/>
      </c>
      <c r="O949" s="2"/>
    </row>
    <row r="950" spans="2:15" ht="35.1" customHeight="1" thickTop="1" thickBot="1">
      <c r="B950" s="76" t="str">
        <f t="shared" si="14"/>
        <v/>
      </c>
      <c r="C950" s="35"/>
      <c r="D950" s="16"/>
      <c r="E950" s="16"/>
      <c r="F950" s="33"/>
      <c r="G950" s="33"/>
      <c r="H950" s="43" t="str">
        <f>IFERROR(VLOOKUP(D950,PG!$D$7:$N$1006,11,FALSE),"")</f>
        <v/>
      </c>
      <c r="I950" s="42">
        <f>IFERROR(VLOOKUP(D950,PG!$D$7:$O$1006,12,FALSE)*G950,0)</f>
        <v>0</v>
      </c>
      <c r="N950" s="2" t="str">
        <f>IF(PG!D950="","",PG!D950)</f>
        <v/>
      </c>
      <c r="O950" s="2"/>
    </row>
    <row r="951" spans="2:15" ht="35.1" customHeight="1" thickTop="1" thickBot="1">
      <c r="B951" s="76" t="str">
        <f t="shared" si="14"/>
        <v/>
      </c>
      <c r="C951" s="35"/>
      <c r="D951" s="16"/>
      <c r="E951" s="16"/>
      <c r="F951" s="33"/>
      <c r="G951" s="33"/>
      <c r="H951" s="43" t="str">
        <f>IFERROR(VLOOKUP(D951,PG!$D$7:$N$1006,11,FALSE),"")</f>
        <v/>
      </c>
      <c r="I951" s="42">
        <f>IFERROR(VLOOKUP(D951,PG!$D$7:$O$1006,12,FALSE)*G951,0)</f>
        <v>0</v>
      </c>
      <c r="N951" s="2" t="str">
        <f>IF(PG!D951="","",PG!D951)</f>
        <v/>
      </c>
      <c r="O951" s="2"/>
    </row>
    <row r="952" spans="2:15" ht="35.1" customHeight="1" thickTop="1" thickBot="1">
      <c r="B952" s="76" t="str">
        <f t="shared" si="14"/>
        <v/>
      </c>
      <c r="C952" s="35"/>
      <c r="D952" s="16"/>
      <c r="E952" s="16"/>
      <c r="F952" s="33"/>
      <c r="G952" s="33"/>
      <c r="H952" s="43" t="str">
        <f>IFERROR(VLOOKUP(D952,PG!$D$7:$N$1006,11,FALSE),"")</f>
        <v/>
      </c>
      <c r="I952" s="42">
        <f>IFERROR(VLOOKUP(D952,PG!$D$7:$O$1006,12,FALSE)*G952,0)</f>
        <v>0</v>
      </c>
      <c r="N952" s="2" t="str">
        <f>IF(PG!D952="","",PG!D952)</f>
        <v/>
      </c>
      <c r="O952" s="2"/>
    </row>
    <row r="953" spans="2:15" ht="35.1" customHeight="1" thickTop="1" thickBot="1">
      <c r="B953" s="76" t="str">
        <f t="shared" si="14"/>
        <v/>
      </c>
      <c r="C953" s="35"/>
      <c r="D953" s="16"/>
      <c r="E953" s="16"/>
      <c r="F953" s="33"/>
      <c r="G953" s="33"/>
      <c r="H953" s="43" t="str">
        <f>IFERROR(VLOOKUP(D953,PG!$D$7:$N$1006,11,FALSE),"")</f>
        <v/>
      </c>
      <c r="I953" s="42">
        <f>IFERROR(VLOOKUP(D953,PG!$D$7:$O$1006,12,FALSE)*G953,0)</f>
        <v>0</v>
      </c>
      <c r="N953" s="2" t="str">
        <f>IF(PG!D953="","",PG!D953)</f>
        <v/>
      </c>
      <c r="O953" s="2"/>
    </row>
    <row r="954" spans="2:15" ht="35.1" customHeight="1" thickTop="1" thickBot="1">
      <c r="B954" s="76" t="str">
        <f t="shared" si="14"/>
        <v/>
      </c>
      <c r="C954" s="35"/>
      <c r="D954" s="16"/>
      <c r="E954" s="16"/>
      <c r="F954" s="33"/>
      <c r="G954" s="33"/>
      <c r="H954" s="43" t="str">
        <f>IFERROR(VLOOKUP(D954,PG!$D$7:$N$1006,11,FALSE),"")</f>
        <v/>
      </c>
      <c r="I954" s="42">
        <f>IFERROR(VLOOKUP(D954,PG!$D$7:$O$1006,12,FALSE)*G954,0)</f>
        <v>0</v>
      </c>
      <c r="N954" s="2" t="str">
        <f>IF(PG!D954="","",PG!D954)</f>
        <v/>
      </c>
      <c r="O954" s="2"/>
    </row>
    <row r="955" spans="2:15" ht="35.1" customHeight="1" thickTop="1" thickBot="1">
      <c r="B955" s="76" t="str">
        <f t="shared" si="14"/>
        <v/>
      </c>
      <c r="C955" s="35"/>
      <c r="D955" s="16"/>
      <c r="E955" s="16"/>
      <c r="F955" s="33"/>
      <c r="G955" s="33"/>
      <c r="H955" s="43" t="str">
        <f>IFERROR(VLOOKUP(D955,PG!$D$7:$N$1006,11,FALSE),"")</f>
        <v/>
      </c>
      <c r="I955" s="42">
        <f>IFERROR(VLOOKUP(D955,PG!$D$7:$O$1006,12,FALSE)*G955,0)</f>
        <v>0</v>
      </c>
      <c r="N955" s="2" t="str">
        <f>IF(PG!D955="","",PG!D955)</f>
        <v/>
      </c>
      <c r="O955" s="2"/>
    </row>
    <row r="956" spans="2:15" ht="35.1" customHeight="1" thickTop="1" thickBot="1">
      <c r="B956" s="76" t="str">
        <f t="shared" si="14"/>
        <v/>
      </c>
      <c r="C956" s="35"/>
      <c r="D956" s="16"/>
      <c r="E956" s="16"/>
      <c r="F956" s="33"/>
      <c r="G956" s="33"/>
      <c r="H956" s="43" t="str">
        <f>IFERROR(VLOOKUP(D956,PG!$D$7:$N$1006,11,FALSE),"")</f>
        <v/>
      </c>
      <c r="I956" s="42">
        <f>IFERROR(VLOOKUP(D956,PG!$D$7:$O$1006,12,FALSE)*G956,0)</f>
        <v>0</v>
      </c>
      <c r="N956" s="2" t="str">
        <f>IF(PG!D956="","",PG!D956)</f>
        <v/>
      </c>
      <c r="O956" s="2"/>
    </row>
    <row r="957" spans="2:15" ht="35.1" customHeight="1" thickTop="1" thickBot="1">
      <c r="B957" s="76" t="str">
        <f t="shared" si="14"/>
        <v/>
      </c>
      <c r="C957" s="35"/>
      <c r="D957" s="16"/>
      <c r="E957" s="16"/>
      <c r="F957" s="33"/>
      <c r="G957" s="33"/>
      <c r="H957" s="43" t="str">
        <f>IFERROR(VLOOKUP(D957,PG!$D$7:$N$1006,11,FALSE),"")</f>
        <v/>
      </c>
      <c r="I957" s="42">
        <f>IFERROR(VLOOKUP(D957,PG!$D$7:$O$1006,12,FALSE)*G957,0)</f>
        <v>0</v>
      </c>
      <c r="N957" s="2" t="str">
        <f>IF(PG!D957="","",PG!D957)</f>
        <v/>
      </c>
      <c r="O957" s="2"/>
    </row>
    <row r="958" spans="2:15" ht="35.1" customHeight="1" thickTop="1" thickBot="1">
      <c r="B958" s="76" t="str">
        <f t="shared" si="14"/>
        <v/>
      </c>
      <c r="C958" s="35"/>
      <c r="D958" s="16"/>
      <c r="E958" s="16"/>
      <c r="F958" s="33"/>
      <c r="G958" s="33"/>
      <c r="H958" s="43" t="str">
        <f>IFERROR(VLOOKUP(D958,PG!$D$7:$N$1006,11,FALSE),"")</f>
        <v/>
      </c>
      <c r="I958" s="42">
        <f>IFERROR(VLOOKUP(D958,PG!$D$7:$O$1006,12,FALSE)*G958,0)</f>
        <v>0</v>
      </c>
      <c r="N958" s="2" t="str">
        <f>IF(PG!D958="","",PG!D958)</f>
        <v/>
      </c>
      <c r="O958" s="2"/>
    </row>
    <row r="959" spans="2:15" ht="35.1" customHeight="1" thickTop="1" thickBot="1">
      <c r="B959" s="76" t="str">
        <f t="shared" si="14"/>
        <v/>
      </c>
      <c r="C959" s="35"/>
      <c r="D959" s="16"/>
      <c r="E959" s="16"/>
      <c r="F959" s="33"/>
      <c r="G959" s="33"/>
      <c r="H959" s="43" t="str">
        <f>IFERROR(VLOOKUP(D959,PG!$D$7:$N$1006,11,FALSE),"")</f>
        <v/>
      </c>
      <c r="I959" s="42">
        <f>IFERROR(VLOOKUP(D959,PG!$D$7:$O$1006,12,FALSE)*G959,0)</f>
        <v>0</v>
      </c>
      <c r="N959" s="2" t="str">
        <f>IF(PG!D959="","",PG!D959)</f>
        <v/>
      </c>
      <c r="O959" s="2"/>
    </row>
    <row r="960" spans="2:15" ht="35.1" customHeight="1" thickTop="1" thickBot="1">
      <c r="B960" s="76" t="str">
        <f t="shared" si="14"/>
        <v/>
      </c>
      <c r="C960" s="35"/>
      <c r="D960" s="16"/>
      <c r="E960" s="16"/>
      <c r="F960" s="33"/>
      <c r="G960" s="33"/>
      <c r="H960" s="43" t="str">
        <f>IFERROR(VLOOKUP(D960,PG!$D$7:$N$1006,11,FALSE),"")</f>
        <v/>
      </c>
      <c r="I960" s="42">
        <f>IFERROR(VLOOKUP(D960,PG!$D$7:$O$1006,12,FALSE)*G960,0)</f>
        <v>0</v>
      </c>
      <c r="N960" s="2" t="str">
        <f>IF(PG!D960="","",PG!D960)</f>
        <v/>
      </c>
      <c r="O960" s="2"/>
    </row>
    <row r="961" spans="2:15" ht="35.1" customHeight="1" thickTop="1" thickBot="1">
      <c r="B961" s="76" t="str">
        <f t="shared" si="14"/>
        <v/>
      </c>
      <c r="C961" s="35"/>
      <c r="D961" s="16"/>
      <c r="E961" s="16"/>
      <c r="F961" s="33"/>
      <c r="G961" s="33"/>
      <c r="H961" s="43" t="str">
        <f>IFERROR(VLOOKUP(D961,PG!$D$7:$N$1006,11,FALSE),"")</f>
        <v/>
      </c>
      <c r="I961" s="42">
        <f>IFERROR(VLOOKUP(D961,PG!$D$7:$O$1006,12,FALSE)*G961,0)</f>
        <v>0</v>
      </c>
      <c r="N961" s="2" t="str">
        <f>IF(PG!D961="","",PG!D961)</f>
        <v/>
      </c>
      <c r="O961" s="2"/>
    </row>
    <row r="962" spans="2:15" ht="35.1" customHeight="1" thickTop="1" thickBot="1">
      <c r="B962" s="76" t="str">
        <f t="shared" si="14"/>
        <v/>
      </c>
      <c r="C962" s="35"/>
      <c r="D962" s="16"/>
      <c r="E962" s="16"/>
      <c r="F962" s="33"/>
      <c r="G962" s="33"/>
      <c r="H962" s="43" t="str">
        <f>IFERROR(VLOOKUP(D962,PG!$D$7:$N$1006,11,FALSE),"")</f>
        <v/>
      </c>
      <c r="I962" s="42">
        <f>IFERROR(VLOOKUP(D962,PG!$D$7:$O$1006,12,FALSE)*G962,0)</f>
        <v>0</v>
      </c>
      <c r="N962" s="2" t="str">
        <f>IF(PG!D962="","",PG!D962)</f>
        <v/>
      </c>
      <c r="O962" s="2"/>
    </row>
    <row r="963" spans="2:15" ht="35.1" customHeight="1" thickTop="1" thickBot="1">
      <c r="B963" s="76" t="str">
        <f t="shared" si="14"/>
        <v/>
      </c>
      <c r="C963" s="35"/>
      <c r="D963" s="16"/>
      <c r="E963" s="16"/>
      <c r="F963" s="33"/>
      <c r="G963" s="33"/>
      <c r="H963" s="43" t="str">
        <f>IFERROR(VLOOKUP(D963,PG!$D$7:$N$1006,11,FALSE),"")</f>
        <v/>
      </c>
      <c r="I963" s="42">
        <f>IFERROR(VLOOKUP(D963,PG!$D$7:$O$1006,12,FALSE)*G963,0)</f>
        <v>0</v>
      </c>
      <c r="N963" s="2" t="str">
        <f>IF(PG!D963="","",PG!D963)</f>
        <v/>
      </c>
      <c r="O963" s="2"/>
    </row>
    <row r="964" spans="2:15" ht="35.1" customHeight="1" thickTop="1" thickBot="1">
      <c r="B964" s="76" t="str">
        <f t="shared" si="14"/>
        <v/>
      </c>
      <c r="C964" s="35"/>
      <c r="D964" s="16"/>
      <c r="E964" s="16"/>
      <c r="F964" s="33"/>
      <c r="G964" s="33"/>
      <c r="H964" s="43" t="str">
        <f>IFERROR(VLOOKUP(D964,PG!$D$7:$N$1006,11,FALSE),"")</f>
        <v/>
      </c>
      <c r="I964" s="42">
        <f>IFERROR(VLOOKUP(D964,PG!$D$7:$O$1006,12,FALSE)*G964,0)</f>
        <v>0</v>
      </c>
      <c r="N964" s="2" t="str">
        <f>IF(PG!D964="","",PG!D964)</f>
        <v/>
      </c>
      <c r="O964" s="2"/>
    </row>
    <row r="965" spans="2:15" ht="35.1" customHeight="1" thickTop="1" thickBot="1">
      <c r="B965" s="76" t="str">
        <f t="shared" si="14"/>
        <v/>
      </c>
      <c r="C965" s="35"/>
      <c r="D965" s="16"/>
      <c r="E965" s="16"/>
      <c r="F965" s="33"/>
      <c r="G965" s="33"/>
      <c r="H965" s="43" t="str">
        <f>IFERROR(VLOOKUP(D965,PG!$D$7:$N$1006,11,FALSE),"")</f>
        <v/>
      </c>
      <c r="I965" s="42">
        <f>IFERROR(VLOOKUP(D965,PG!$D$7:$O$1006,12,FALSE)*G965,0)</f>
        <v>0</v>
      </c>
      <c r="N965" s="2" t="str">
        <f>IF(PG!D965="","",PG!D965)</f>
        <v/>
      </c>
      <c r="O965" s="2"/>
    </row>
    <row r="966" spans="2:15" ht="35.1" customHeight="1" thickTop="1" thickBot="1">
      <c r="B966" s="76" t="str">
        <f t="shared" si="14"/>
        <v/>
      </c>
      <c r="C966" s="35"/>
      <c r="D966" s="16"/>
      <c r="E966" s="16"/>
      <c r="F966" s="33"/>
      <c r="G966" s="33"/>
      <c r="H966" s="43" t="str">
        <f>IFERROR(VLOOKUP(D966,PG!$D$7:$N$1006,11,FALSE),"")</f>
        <v/>
      </c>
      <c r="I966" s="42">
        <f>IFERROR(VLOOKUP(D966,PG!$D$7:$O$1006,12,FALSE)*G966,0)</f>
        <v>0</v>
      </c>
      <c r="N966" s="2" t="str">
        <f>IF(PG!D966="","",PG!D966)</f>
        <v/>
      </c>
      <c r="O966" s="2"/>
    </row>
    <row r="967" spans="2:15" ht="35.1" customHeight="1" thickTop="1" thickBot="1">
      <c r="B967" s="76" t="str">
        <f t="shared" si="14"/>
        <v/>
      </c>
      <c r="C967" s="35"/>
      <c r="D967" s="16"/>
      <c r="E967" s="16"/>
      <c r="F967" s="33"/>
      <c r="G967" s="33"/>
      <c r="H967" s="43" t="str">
        <f>IFERROR(VLOOKUP(D967,PG!$D$7:$N$1006,11,FALSE),"")</f>
        <v/>
      </c>
      <c r="I967" s="42">
        <f>IFERROR(VLOOKUP(D967,PG!$D$7:$O$1006,12,FALSE)*G967,0)</f>
        <v>0</v>
      </c>
      <c r="N967" s="2" t="str">
        <f>IF(PG!D967="","",PG!D967)</f>
        <v/>
      </c>
      <c r="O967" s="2"/>
    </row>
    <row r="968" spans="2:15" ht="35.1" customHeight="1" thickTop="1" thickBot="1">
      <c r="B968" s="76" t="str">
        <f t="shared" ref="B968:B1031" si="15">IF(C968="","",MONTH(C968))</f>
        <v/>
      </c>
      <c r="C968" s="35"/>
      <c r="D968" s="16"/>
      <c r="E968" s="16"/>
      <c r="F968" s="33"/>
      <c r="G968" s="33"/>
      <c r="H968" s="43" t="str">
        <f>IFERROR(VLOOKUP(D968,PG!$D$7:$N$1006,11,FALSE),"")</f>
        <v/>
      </c>
      <c r="I968" s="42">
        <f>IFERROR(VLOOKUP(D968,PG!$D$7:$O$1006,12,FALSE)*G968,0)</f>
        <v>0</v>
      </c>
      <c r="N968" s="2" t="str">
        <f>IF(PG!D968="","",PG!D968)</f>
        <v/>
      </c>
      <c r="O968" s="2"/>
    </row>
    <row r="969" spans="2:15" ht="35.1" customHeight="1" thickTop="1" thickBot="1">
      <c r="B969" s="76" t="str">
        <f t="shared" si="15"/>
        <v/>
      </c>
      <c r="C969" s="35"/>
      <c r="D969" s="16"/>
      <c r="E969" s="16"/>
      <c r="F969" s="33"/>
      <c r="G969" s="33"/>
      <c r="H969" s="43" t="str">
        <f>IFERROR(VLOOKUP(D969,PG!$D$7:$N$1006,11,FALSE),"")</f>
        <v/>
      </c>
      <c r="I969" s="42">
        <f>IFERROR(VLOOKUP(D969,PG!$D$7:$O$1006,12,FALSE)*G969,0)</f>
        <v>0</v>
      </c>
      <c r="N969" s="2" t="str">
        <f>IF(PG!D969="","",PG!D969)</f>
        <v/>
      </c>
      <c r="O969" s="2"/>
    </row>
    <row r="970" spans="2:15" ht="35.1" customHeight="1" thickTop="1" thickBot="1">
      <c r="B970" s="76" t="str">
        <f t="shared" si="15"/>
        <v/>
      </c>
      <c r="C970" s="35"/>
      <c r="D970" s="16"/>
      <c r="E970" s="16"/>
      <c r="F970" s="33"/>
      <c r="G970" s="33"/>
      <c r="H970" s="43" t="str">
        <f>IFERROR(VLOOKUP(D970,PG!$D$7:$N$1006,11,FALSE),"")</f>
        <v/>
      </c>
      <c r="I970" s="42">
        <f>IFERROR(VLOOKUP(D970,PG!$D$7:$O$1006,12,FALSE)*G970,0)</f>
        <v>0</v>
      </c>
      <c r="N970" s="2" t="str">
        <f>IF(PG!D970="","",PG!D970)</f>
        <v/>
      </c>
      <c r="O970" s="2"/>
    </row>
    <row r="971" spans="2:15" ht="35.1" customHeight="1" thickTop="1" thickBot="1">
      <c r="B971" s="76" t="str">
        <f t="shared" si="15"/>
        <v/>
      </c>
      <c r="C971" s="35"/>
      <c r="D971" s="16"/>
      <c r="E971" s="16"/>
      <c r="F971" s="33"/>
      <c r="G971" s="33"/>
      <c r="H971" s="43" t="str">
        <f>IFERROR(VLOOKUP(D971,PG!$D$7:$N$1006,11,FALSE),"")</f>
        <v/>
      </c>
      <c r="I971" s="42">
        <f>IFERROR(VLOOKUP(D971,PG!$D$7:$O$1006,12,FALSE)*G971,0)</f>
        <v>0</v>
      </c>
      <c r="N971" s="2" t="str">
        <f>IF(PG!D971="","",PG!D971)</f>
        <v/>
      </c>
      <c r="O971" s="2"/>
    </row>
    <row r="972" spans="2:15" ht="35.1" customHeight="1" thickTop="1" thickBot="1">
      <c r="B972" s="76" t="str">
        <f t="shared" si="15"/>
        <v/>
      </c>
      <c r="C972" s="35"/>
      <c r="D972" s="16"/>
      <c r="E972" s="16"/>
      <c r="F972" s="33"/>
      <c r="G972" s="33"/>
      <c r="H972" s="43" t="str">
        <f>IFERROR(VLOOKUP(D972,PG!$D$7:$N$1006,11,FALSE),"")</f>
        <v/>
      </c>
      <c r="I972" s="42">
        <f>IFERROR(VLOOKUP(D972,PG!$D$7:$O$1006,12,FALSE)*G972,0)</f>
        <v>0</v>
      </c>
      <c r="N972" s="2" t="str">
        <f>IF(PG!D972="","",PG!D972)</f>
        <v/>
      </c>
      <c r="O972" s="2"/>
    </row>
    <row r="973" spans="2:15" ht="35.1" customHeight="1" thickTop="1" thickBot="1">
      <c r="B973" s="76" t="str">
        <f t="shared" si="15"/>
        <v/>
      </c>
      <c r="C973" s="35"/>
      <c r="D973" s="16"/>
      <c r="E973" s="16"/>
      <c r="F973" s="33"/>
      <c r="G973" s="33"/>
      <c r="H973" s="43" t="str">
        <f>IFERROR(VLOOKUP(D973,PG!$D$7:$N$1006,11,FALSE),"")</f>
        <v/>
      </c>
      <c r="I973" s="42">
        <f>IFERROR(VLOOKUP(D973,PG!$D$7:$O$1006,12,FALSE)*G973,0)</f>
        <v>0</v>
      </c>
      <c r="N973" s="2" t="str">
        <f>IF(PG!D973="","",PG!D973)</f>
        <v/>
      </c>
      <c r="O973" s="2"/>
    </row>
    <row r="974" spans="2:15" ht="35.1" customHeight="1" thickTop="1" thickBot="1">
      <c r="B974" s="76" t="str">
        <f t="shared" si="15"/>
        <v/>
      </c>
      <c r="C974" s="35"/>
      <c r="D974" s="16"/>
      <c r="E974" s="16"/>
      <c r="F974" s="33"/>
      <c r="G974" s="33"/>
      <c r="H974" s="43" t="str">
        <f>IFERROR(VLOOKUP(D974,PG!$D$7:$N$1006,11,FALSE),"")</f>
        <v/>
      </c>
      <c r="I974" s="42">
        <f>IFERROR(VLOOKUP(D974,PG!$D$7:$O$1006,12,FALSE)*G974,0)</f>
        <v>0</v>
      </c>
      <c r="N974" s="2" t="str">
        <f>IF(PG!D974="","",PG!D974)</f>
        <v/>
      </c>
      <c r="O974" s="2"/>
    </row>
    <row r="975" spans="2:15" ht="35.1" customHeight="1" thickTop="1" thickBot="1">
      <c r="B975" s="76" t="str">
        <f t="shared" si="15"/>
        <v/>
      </c>
      <c r="C975" s="35"/>
      <c r="D975" s="16"/>
      <c r="E975" s="16"/>
      <c r="F975" s="33"/>
      <c r="G975" s="33"/>
      <c r="H975" s="43" t="str">
        <f>IFERROR(VLOOKUP(D975,PG!$D$7:$N$1006,11,FALSE),"")</f>
        <v/>
      </c>
      <c r="I975" s="42">
        <f>IFERROR(VLOOKUP(D975,PG!$D$7:$O$1006,12,FALSE)*G975,0)</f>
        <v>0</v>
      </c>
      <c r="N975" s="2" t="str">
        <f>IF(PG!D975="","",PG!D975)</f>
        <v/>
      </c>
      <c r="O975" s="2"/>
    </row>
    <row r="976" spans="2:15" ht="35.1" customHeight="1" thickTop="1" thickBot="1">
      <c r="B976" s="76" t="str">
        <f t="shared" si="15"/>
        <v/>
      </c>
      <c r="C976" s="35"/>
      <c r="D976" s="16"/>
      <c r="E976" s="16"/>
      <c r="F976" s="33"/>
      <c r="G976" s="33"/>
      <c r="H976" s="43" t="str">
        <f>IFERROR(VLOOKUP(D976,PG!$D$7:$N$1006,11,FALSE),"")</f>
        <v/>
      </c>
      <c r="I976" s="42">
        <f>IFERROR(VLOOKUP(D976,PG!$D$7:$O$1006,12,FALSE)*G976,0)</f>
        <v>0</v>
      </c>
      <c r="N976" s="2" t="str">
        <f>IF(PG!D976="","",PG!D976)</f>
        <v/>
      </c>
      <c r="O976" s="2"/>
    </row>
    <row r="977" spans="2:15" ht="35.1" customHeight="1" thickTop="1" thickBot="1">
      <c r="B977" s="76" t="str">
        <f t="shared" si="15"/>
        <v/>
      </c>
      <c r="C977" s="35"/>
      <c r="D977" s="16"/>
      <c r="E977" s="16"/>
      <c r="F977" s="33"/>
      <c r="G977" s="33"/>
      <c r="H977" s="43" t="str">
        <f>IFERROR(VLOOKUP(D977,PG!$D$7:$N$1006,11,FALSE),"")</f>
        <v/>
      </c>
      <c r="I977" s="42">
        <f>IFERROR(VLOOKUP(D977,PG!$D$7:$O$1006,12,FALSE)*G977,0)</f>
        <v>0</v>
      </c>
      <c r="N977" s="2" t="str">
        <f>IF(PG!D977="","",PG!D977)</f>
        <v/>
      </c>
      <c r="O977" s="2"/>
    </row>
    <row r="978" spans="2:15" ht="35.1" customHeight="1" thickTop="1" thickBot="1">
      <c r="B978" s="76" t="str">
        <f t="shared" si="15"/>
        <v/>
      </c>
      <c r="C978" s="35"/>
      <c r="D978" s="16"/>
      <c r="E978" s="16"/>
      <c r="F978" s="33"/>
      <c r="G978" s="33"/>
      <c r="H978" s="43" t="str">
        <f>IFERROR(VLOOKUP(D978,PG!$D$7:$N$1006,11,FALSE),"")</f>
        <v/>
      </c>
      <c r="I978" s="42">
        <f>IFERROR(VLOOKUP(D978,PG!$D$7:$O$1006,12,FALSE)*G978,0)</f>
        <v>0</v>
      </c>
      <c r="N978" s="2" t="str">
        <f>IF(PG!D978="","",PG!D978)</f>
        <v/>
      </c>
      <c r="O978" s="2"/>
    </row>
    <row r="979" spans="2:15" ht="35.1" customHeight="1" thickTop="1" thickBot="1">
      <c r="B979" s="76" t="str">
        <f t="shared" si="15"/>
        <v/>
      </c>
      <c r="C979" s="35"/>
      <c r="D979" s="16"/>
      <c r="E979" s="16"/>
      <c r="F979" s="33"/>
      <c r="G979" s="33"/>
      <c r="H979" s="43" t="str">
        <f>IFERROR(VLOOKUP(D979,PG!$D$7:$N$1006,11,FALSE),"")</f>
        <v/>
      </c>
      <c r="I979" s="42">
        <f>IFERROR(VLOOKUP(D979,PG!$D$7:$O$1006,12,FALSE)*G979,0)</f>
        <v>0</v>
      </c>
      <c r="N979" s="2" t="str">
        <f>IF(PG!D979="","",PG!D979)</f>
        <v/>
      </c>
      <c r="O979" s="2"/>
    </row>
    <row r="980" spans="2:15" ht="35.1" customHeight="1" thickTop="1" thickBot="1">
      <c r="B980" s="76" t="str">
        <f t="shared" si="15"/>
        <v/>
      </c>
      <c r="C980" s="35"/>
      <c r="D980" s="16"/>
      <c r="E980" s="16"/>
      <c r="F980" s="33"/>
      <c r="G980" s="33"/>
      <c r="H980" s="43" t="str">
        <f>IFERROR(VLOOKUP(D980,PG!$D$7:$N$1006,11,FALSE),"")</f>
        <v/>
      </c>
      <c r="I980" s="42">
        <f>IFERROR(VLOOKUP(D980,PG!$D$7:$O$1006,12,FALSE)*G980,0)</f>
        <v>0</v>
      </c>
      <c r="N980" s="2" t="str">
        <f>IF(PG!D980="","",PG!D980)</f>
        <v/>
      </c>
      <c r="O980" s="2"/>
    </row>
    <row r="981" spans="2:15" ht="35.1" customHeight="1" thickTop="1" thickBot="1">
      <c r="B981" s="76" t="str">
        <f t="shared" si="15"/>
        <v/>
      </c>
      <c r="C981" s="35"/>
      <c r="D981" s="16"/>
      <c r="E981" s="16"/>
      <c r="F981" s="33"/>
      <c r="G981" s="33"/>
      <c r="H981" s="43" t="str">
        <f>IFERROR(VLOOKUP(D981,PG!$D$7:$N$1006,11,FALSE),"")</f>
        <v/>
      </c>
      <c r="I981" s="42">
        <f>IFERROR(VLOOKUP(D981,PG!$D$7:$O$1006,12,FALSE)*G981,0)</f>
        <v>0</v>
      </c>
      <c r="N981" s="2" t="str">
        <f>IF(PG!D981="","",PG!D981)</f>
        <v/>
      </c>
      <c r="O981" s="2"/>
    </row>
    <row r="982" spans="2:15" ht="35.1" customHeight="1" thickTop="1" thickBot="1">
      <c r="B982" s="76" t="str">
        <f t="shared" si="15"/>
        <v/>
      </c>
      <c r="C982" s="35"/>
      <c r="D982" s="16"/>
      <c r="E982" s="16"/>
      <c r="F982" s="33"/>
      <c r="G982" s="33"/>
      <c r="H982" s="43" t="str">
        <f>IFERROR(VLOOKUP(D982,PG!$D$7:$N$1006,11,FALSE),"")</f>
        <v/>
      </c>
      <c r="I982" s="42">
        <f>IFERROR(VLOOKUP(D982,PG!$D$7:$O$1006,12,FALSE)*G982,0)</f>
        <v>0</v>
      </c>
      <c r="N982" s="2" t="str">
        <f>IF(PG!D982="","",PG!D982)</f>
        <v/>
      </c>
      <c r="O982" s="2"/>
    </row>
    <row r="983" spans="2:15" ht="35.1" customHeight="1" thickTop="1" thickBot="1">
      <c r="B983" s="76" t="str">
        <f t="shared" si="15"/>
        <v/>
      </c>
      <c r="C983" s="35"/>
      <c r="D983" s="16"/>
      <c r="E983" s="16"/>
      <c r="F983" s="33"/>
      <c r="G983" s="33"/>
      <c r="H983" s="43" t="str">
        <f>IFERROR(VLOOKUP(D983,PG!$D$7:$N$1006,11,FALSE),"")</f>
        <v/>
      </c>
      <c r="I983" s="42">
        <f>IFERROR(VLOOKUP(D983,PG!$D$7:$O$1006,12,FALSE)*G983,0)</f>
        <v>0</v>
      </c>
      <c r="N983" s="2" t="str">
        <f>IF(PG!D983="","",PG!D983)</f>
        <v/>
      </c>
      <c r="O983" s="2"/>
    </row>
    <row r="984" spans="2:15" ht="35.1" customHeight="1" thickTop="1" thickBot="1">
      <c r="B984" s="76" t="str">
        <f t="shared" si="15"/>
        <v/>
      </c>
      <c r="C984" s="35"/>
      <c r="D984" s="16"/>
      <c r="E984" s="16"/>
      <c r="F984" s="33"/>
      <c r="G984" s="33"/>
      <c r="H984" s="43" t="str">
        <f>IFERROR(VLOOKUP(D984,PG!$D$7:$N$1006,11,FALSE),"")</f>
        <v/>
      </c>
      <c r="I984" s="42">
        <f>IFERROR(VLOOKUP(D984,PG!$D$7:$O$1006,12,FALSE)*G984,0)</f>
        <v>0</v>
      </c>
      <c r="N984" s="2" t="str">
        <f>IF(PG!D984="","",PG!D984)</f>
        <v/>
      </c>
      <c r="O984" s="2"/>
    </row>
    <row r="985" spans="2:15" ht="35.1" customHeight="1" thickTop="1" thickBot="1">
      <c r="B985" s="76" t="str">
        <f t="shared" si="15"/>
        <v/>
      </c>
      <c r="C985" s="35"/>
      <c r="D985" s="16"/>
      <c r="E985" s="16"/>
      <c r="F985" s="33"/>
      <c r="G985" s="33"/>
      <c r="H985" s="43" t="str">
        <f>IFERROR(VLOOKUP(D985,PG!$D$7:$N$1006,11,FALSE),"")</f>
        <v/>
      </c>
      <c r="I985" s="42">
        <f>IFERROR(VLOOKUP(D985,PG!$D$7:$O$1006,12,FALSE)*G985,0)</f>
        <v>0</v>
      </c>
      <c r="N985" s="2" t="str">
        <f>IF(PG!D985="","",PG!D985)</f>
        <v/>
      </c>
      <c r="O985" s="2"/>
    </row>
    <row r="986" spans="2:15" ht="35.1" customHeight="1" thickTop="1" thickBot="1">
      <c r="B986" s="76" t="str">
        <f t="shared" si="15"/>
        <v/>
      </c>
      <c r="C986" s="35"/>
      <c r="D986" s="16"/>
      <c r="E986" s="16"/>
      <c r="F986" s="33"/>
      <c r="G986" s="33"/>
      <c r="H986" s="43" t="str">
        <f>IFERROR(VLOOKUP(D986,PG!$D$7:$N$1006,11,FALSE),"")</f>
        <v/>
      </c>
      <c r="I986" s="42">
        <f>IFERROR(VLOOKUP(D986,PG!$D$7:$O$1006,12,FALSE)*G986,0)</f>
        <v>0</v>
      </c>
      <c r="N986" s="2" t="str">
        <f>IF(PG!D986="","",PG!D986)</f>
        <v/>
      </c>
      <c r="O986" s="2"/>
    </row>
    <row r="987" spans="2:15" ht="35.1" customHeight="1" thickTop="1" thickBot="1">
      <c r="B987" s="76" t="str">
        <f t="shared" si="15"/>
        <v/>
      </c>
      <c r="C987" s="35"/>
      <c r="D987" s="16"/>
      <c r="E987" s="16"/>
      <c r="F987" s="33"/>
      <c r="G987" s="33"/>
      <c r="H987" s="43" t="str">
        <f>IFERROR(VLOOKUP(D987,PG!$D$7:$N$1006,11,FALSE),"")</f>
        <v/>
      </c>
      <c r="I987" s="42">
        <f>IFERROR(VLOOKUP(D987,PG!$D$7:$O$1006,12,FALSE)*G987,0)</f>
        <v>0</v>
      </c>
      <c r="N987" s="2" t="str">
        <f>IF(PG!D987="","",PG!D987)</f>
        <v/>
      </c>
      <c r="O987" s="2"/>
    </row>
    <row r="988" spans="2:15" ht="35.1" customHeight="1" thickTop="1" thickBot="1">
      <c r="B988" s="76" t="str">
        <f t="shared" si="15"/>
        <v/>
      </c>
      <c r="C988" s="35"/>
      <c r="D988" s="16"/>
      <c r="E988" s="16"/>
      <c r="F988" s="33"/>
      <c r="G988" s="33"/>
      <c r="H988" s="43" t="str">
        <f>IFERROR(VLOOKUP(D988,PG!$D$7:$N$1006,11,FALSE),"")</f>
        <v/>
      </c>
      <c r="I988" s="42">
        <f>IFERROR(VLOOKUP(D988,PG!$D$7:$O$1006,12,FALSE)*G988,0)</f>
        <v>0</v>
      </c>
      <c r="N988" s="2" t="str">
        <f>IF(PG!D988="","",PG!D988)</f>
        <v/>
      </c>
      <c r="O988" s="2"/>
    </row>
    <row r="989" spans="2:15" ht="35.1" customHeight="1" thickTop="1" thickBot="1">
      <c r="B989" s="76" t="str">
        <f t="shared" si="15"/>
        <v/>
      </c>
      <c r="C989" s="35"/>
      <c r="D989" s="16"/>
      <c r="E989" s="16"/>
      <c r="F989" s="33"/>
      <c r="G989" s="33"/>
      <c r="H989" s="43" t="str">
        <f>IFERROR(VLOOKUP(D989,PG!$D$7:$N$1006,11,FALSE),"")</f>
        <v/>
      </c>
      <c r="I989" s="42">
        <f>IFERROR(VLOOKUP(D989,PG!$D$7:$O$1006,12,FALSE)*G989,0)</f>
        <v>0</v>
      </c>
      <c r="N989" s="2" t="str">
        <f>IF(PG!D989="","",PG!D989)</f>
        <v/>
      </c>
      <c r="O989" s="2"/>
    </row>
    <row r="990" spans="2:15" ht="35.1" customHeight="1" thickTop="1" thickBot="1">
      <c r="B990" s="76" t="str">
        <f t="shared" si="15"/>
        <v/>
      </c>
      <c r="C990" s="35"/>
      <c r="D990" s="16"/>
      <c r="E990" s="16"/>
      <c r="F990" s="33"/>
      <c r="G990" s="33"/>
      <c r="H990" s="43" t="str">
        <f>IFERROR(VLOOKUP(D990,PG!$D$7:$N$1006,11,FALSE),"")</f>
        <v/>
      </c>
      <c r="I990" s="42">
        <f>IFERROR(VLOOKUP(D990,PG!$D$7:$O$1006,12,FALSE)*G990,0)</f>
        <v>0</v>
      </c>
      <c r="N990" s="2" t="str">
        <f>IF(PG!D990="","",PG!D990)</f>
        <v/>
      </c>
      <c r="O990" s="2"/>
    </row>
    <row r="991" spans="2:15" ht="35.1" customHeight="1" thickTop="1" thickBot="1">
      <c r="B991" s="76" t="str">
        <f t="shared" si="15"/>
        <v/>
      </c>
      <c r="C991" s="35"/>
      <c r="D991" s="16"/>
      <c r="E991" s="16"/>
      <c r="F991" s="33"/>
      <c r="G991" s="33"/>
      <c r="H991" s="43" t="str">
        <f>IFERROR(VLOOKUP(D991,PG!$D$7:$N$1006,11,FALSE),"")</f>
        <v/>
      </c>
      <c r="I991" s="42">
        <f>IFERROR(VLOOKUP(D991,PG!$D$7:$O$1006,12,FALSE)*G991,0)</f>
        <v>0</v>
      </c>
      <c r="N991" s="2" t="str">
        <f>IF(PG!D991="","",PG!D991)</f>
        <v/>
      </c>
      <c r="O991" s="2"/>
    </row>
    <row r="992" spans="2:15" ht="35.1" customHeight="1" thickTop="1" thickBot="1">
      <c r="B992" s="76" t="str">
        <f t="shared" si="15"/>
        <v/>
      </c>
      <c r="C992" s="35"/>
      <c r="D992" s="16"/>
      <c r="E992" s="16"/>
      <c r="F992" s="33"/>
      <c r="G992" s="33"/>
      <c r="H992" s="43" t="str">
        <f>IFERROR(VLOOKUP(D992,PG!$D$7:$N$1006,11,FALSE),"")</f>
        <v/>
      </c>
      <c r="I992" s="42">
        <f>IFERROR(VLOOKUP(D992,PG!$D$7:$O$1006,12,FALSE)*G992,0)</f>
        <v>0</v>
      </c>
      <c r="N992" s="2" t="str">
        <f>IF(PG!D992="","",PG!D992)</f>
        <v/>
      </c>
      <c r="O992" s="2"/>
    </row>
    <row r="993" spans="2:15" ht="35.1" customHeight="1" thickTop="1" thickBot="1">
      <c r="B993" s="76" t="str">
        <f t="shared" si="15"/>
        <v/>
      </c>
      <c r="C993" s="35"/>
      <c r="D993" s="16"/>
      <c r="E993" s="16"/>
      <c r="F993" s="33"/>
      <c r="G993" s="33"/>
      <c r="H993" s="43" t="str">
        <f>IFERROR(VLOOKUP(D993,PG!$D$7:$N$1006,11,FALSE),"")</f>
        <v/>
      </c>
      <c r="I993" s="42">
        <f>IFERROR(VLOOKUP(D993,PG!$D$7:$O$1006,12,FALSE)*G993,0)</f>
        <v>0</v>
      </c>
      <c r="N993" s="2" t="str">
        <f>IF(PG!D993="","",PG!D993)</f>
        <v/>
      </c>
      <c r="O993" s="2"/>
    </row>
    <row r="994" spans="2:15" ht="35.1" customHeight="1" thickTop="1" thickBot="1">
      <c r="B994" s="76" t="str">
        <f t="shared" si="15"/>
        <v/>
      </c>
      <c r="C994" s="35"/>
      <c r="D994" s="16"/>
      <c r="E994" s="16"/>
      <c r="F994" s="33"/>
      <c r="G994" s="33"/>
      <c r="H994" s="43" t="str">
        <f>IFERROR(VLOOKUP(D994,PG!$D$7:$N$1006,11,FALSE),"")</f>
        <v/>
      </c>
      <c r="I994" s="42">
        <f>IFERROR(VLOOKUP(D994,PG!$D$7:$O$1006,12,FALSE)*G994,0)</f>
        <v>0</v>
      </c>
      <c r="N994" s="2" t="str">
        <f>IF(PG!D994="","",PG!D994)</f>
        <v/>
      </c>
      <c r="O994" s="2"/>
    </row>
    <row r="995" spans="2:15" ht="35.1" customHeight="1" thickTop="1" thickBot="1">
      <c r="B995" s="76" t="str">
        <f t="shared" si="15"/>
        <v/>
      </c>
      <c r="C995" s="35"/>
      <c r="D995" s="16"/>
      <c r="E995" s="16"/>
      <c r="F995" s="33"/>
      <c r="G995" s="33"/>
      <c r="H995" s="43" t="str">
        <f>IFERROR(VLOOKUP(D995,PG!$D$7:$N$1006,11,FALSE),"")</f>
        <v/>
      </c>
      <c r="I995" s="42">
        <f>IFERROR(VLOOKUP(D995,PG!$D$7:$O$1006,12,FALSE)*G995,0)</f>
        <v>0</v>
      </c>
      <c r="N995" s="2" t="str">
        <f>IF(PG!D995="","",PG!D995)</f>
        <v/>
      </c>
      <c r="O995" s="2"/>
    </row>
    <row r="996" spans="2:15" ht="35.1" customHeight="1" thickTop="1" thickBot="1">
      <c r="B996" s="76" t="str">
        <f t="shared" si="15"/>
        <v/>
      </c>
      <c r="C996" s="35"/>
      <c r="D996" s="16"/>
      <c r="E996" s="16"/>
      <c r="F996" s="33"/>
      <c r="G996" s="33"/>
      <c r="H996" s="43" t="str">
        <f>IFERROR(VLOOKUP(D996,PG!$D$7:$N$1006,11,FALSE),"")</f>
        <v/>
      </c>
      <c r="I996" s="42">
        <f>IFERROR(VLOOKUP(D996,PG!$D$7:$O$1006,12,FALSE)*G996,0)</f>
        <v>0</v>
      </c>
      <c r="N996" s="2" t="str">
        <f>IF(PG!D996="","",PG!D996)</f>
        <v/>
      </c>
      <c r="O996" s="2"/>
    </row>
    <row r="997" spans="2:15" ht="35.1" customHeight="1" thickTop="1" thickBot="1">
      <c r="B997" s="76" t="str">
        <f t="shared" si="15"/>
        <v/>
      </c>
      <c r="C997" s="35"/>
      <c r="D997" s="16"/>
      <c r="E997" s="16"/>
      <c r="F997" s="33"/>
      <c r="G997" s="33"/>
      <c r="H997" s="43" t="str">
        <f>IFERROR(VLOOKUP(D997,PG!$D$7:$N$1006,11,FALSE),"")</f>
        <v/>
      </c>
      <c r="I997" s="42">
        <f>IFERROR(VLOOKUP(D997,PG!$D$7:$O$1006,12,FALSE)*G997,0)</f>
        <v>0</v>
      </c>
      <c r="N997" s="2" t="str">
        <f>IF(PG!D997="","",PG!D997)</f>
        <v/>
      </c>
      <c r="O997" s="2"/>
    </row>
    <row r="998" spans="2:15" ht="35.1" customHeight="1" thickTop="1" thickBot="1">
      <c r="B998" s="76" t="str">
        <f t="shared" si="15"/>
        <v/>
      </c>
      <c r="C998" s="35"/>
      <c r="D998" s="16"/>
      <c r="E998" s="16"/>
      <c r="F998" s="33"/>
      <c r="G998" s="33"/>
      <c r="H998" s="43" t="str">
        <f>IFERROR(VLOOKUP(D998,PG!$D$7:$N$1006,11,FALSE),"")</f>
        <v/>
      </c>
      <c r="I998" s="42">
        <f>IFERROR(VLOOKUP(D998,PG!$D$7:$O$1006,12,FALSE)*G998,0)</f>
        <v>0</v>
      </c>
      <c r="N998" s="2" t="str">
        <f>IF(PG!D998="","",PG!D998)</f>
        <v/>
      </c>
      <c r="O998" s="2"/>
    </row>
    <row r="999" spans="2:15" ht="35.1" customHeight="1" thickTop="1" thickBot="1">
      <c r="B999" s="76" t="str">
        <f t="shared" si="15"/>
        <v/>
      </c>
      <c r="C999" s="35"/>
      <c r="D999" s="16"/>
      <c r="E999" s="16"/>
      <c r="F999" s="33"/>
      <c r="G999" s="33"/>
      <c r="H999" s="43" t="str">
        <f>IFERROR(VLOOKUP(D999,PG!$D$7:$N$1006,11,FALSE),"")</f>
        <v/>
      </c>
      <c r="I999" s="42">
        <f>IFERROR(VLOOKUP(D999,PG!$D$7:$O$1006,12,FALSE)*G999,0)</f>
        <v>0</v>
      </c>
      <c r="N999" s="2" t="str">
        <f>IF(PG!D999="","",PG!D999)</f>
        <v/>
      </c>
      <c r="O999" s="2"/>
    </row>
    <row r="1000" spans="2:15" ht="35.1" customHeight="1" thickTop="1" thickBot="1">
      <c r="B1000" s="76" t="str">
        <f t="shared" si="15"/>
        <v/>
      </c>
      <c r="C1000" s="35"/>
      <c r="D1000" s="16"/>
      <c r="E1000" s="16"/>
      <c r="F1000" s="33"/>
      <c r="G1000" s="33"/>
      <c r="H1000" s="43" t="str">
        <f>IFERROR(VLOOKUP(D1000,PG!$D$7:$N$1006,11,FALSE),"")</f>
        <v/>
      </c>
      <c r="I1000" s="42">
        <f>IFERROR(VLOOKUP(D1000,PG!$D$7:$O$1006,12,FALSE)*G1000,0)</f>
        <v>0</v>
      </c>
      <c r="N1000" s="2" t="str">
        <f>IF(PG!D1000="","",PG!D1000)</f>
        <v/>
      </c>
      <c r="O1000" s="2"/>
    </row>
    <row r="1001" spans="2:15" ht="35.1" customHeight="1" thickTop="1" thickBot="1">
      <c r="B1001" s="76" t="str">
        <f t="shared" si="15"/>
        <v/>
      </c>
      <c r="C1001" s="35"/>
      <c r="D1001" s="16"/>
      <c r="E1001" s="16"/>
      <c r="F1001" s="33"/>
      <c r="G1001" s="33"/>
      <c r="H1001" s="43" t="str">
        <f>IFERROR(VLOOKUP(D1001,PG!$D$7:$N$1006,11,FALSE),"")</f>
        <v/>
      </c>
      <c r="I1001" s="42">
        <f>IFERROR(VLOOKUP(D1001,PG!$D$7:$O$1006,12,FALSE)*G1001,0)</f>
        <v>0</v>
      </c>
      <c r="N1001" s="2" t="str">
        <f>IF(PG!D1001="","",PG!D1001)</f>
        <v/>
      </c>
      <c r="O1001" s="2"/>
    </row>
    <row r="1002" spans="2:15" ht="35.1" customHeight="1" thickTop="1" thickBot="1">
      <c r="B1002" s="76" t="str">
        <f t="shared" si="15"/>
        <v/>
      </c>
      <c r="C1002" s="35"/>
      <c r="D1002" s="16"/>
      <c r="E1002" s="16"/>
      <c r="F1002" s="33"/>
      <c r="G1002" s="33"/>
      <c r="H1002" s="43" t="str">
        <f>IFERROR(VLOOKUP(D1002,PG!$D$7:$N$1006,11,FALSE),"")</f>
        <v/>
      </c>
      <c r="I1002" s="42">
        <f>IFERROR(VLOOKUP(D1002,PG!$D$7:$O$1006,12,FALSE)*G1002,0)</f>
        <v>0</v>
      </c>
      <c r="N1002" s="2" t="str">
        <f>IF(PG!D1002="","",PG!D1002)</f>
        <v/>
      </c>
      <c r="O1002" s="2"/>
    </row>
    <row r="1003" spans="2:15" ht="35.1" customHeight="1" thickTop="1" thickBot="1">
      <c r="B1003" s="76" t="str">
        <f t="shared" si="15"/>
        <v/>
      </c>
      <c r="C1003" s="35"/>
      <c r="D1003" s="16"/>
      <c r="E1003" s="16"/>
      <c r="F1003" s="33"/>
      <c r="G1003" s="33"/>
      <c r="H1003" s="43" t="str">
        <f>IFERROR(VLOOKUP(D1003,PG!$D$7:$N$1006,11,FALSE),"")</f>
        <v/>
      </c>
      <c r="I1003" s="42">
        <f>IFERROR(VLOOKUP(D1003,PG!$D$7:$O$1006,12,FALSE)*G1003,0)</f>
        <v>0</v>
      </c>
      <c r="N1003" s="2" t="str">
        <f>IF(PG!D1003="","",PG!D1003)</f>
        <v/>
      </c>
      <c r="O1003" s="2"/>
    </row>
    <row r="1004" spans="2:15" ht="35.1" customHeight="1" thickTop="1" thickBot="1">
      <c r="B1004" s="76" t="str">
        <f t="shared" si="15"/>
        <v/>
      </c>
      <c r="C1004" s="35"/>
      <c r="D1004" s="16"/>
      <c r="E1004" s="16"/>
      <c r="F1004" s="33"/>
      <c r="G1004" s="33"/>
      <c r="H1004" s="43" t="str">
        <f>IFERROR(VLOOKUP(D1004,PG!$D$7:$N$1006,11,FALSE),"")</f>
        <v/>
      </c>
      <c r="I1004" s="42">
        <f>IFERROR(VLOOKUP(D1004,PG!$D$7:$O$1006,12,FALSE)*G1004,0)</f>
        <v>0</v>
      </c>
      <c r="N1004" s="2" t="str">
        <f>IF(PG!D1004="","",PG!D1004)</f>
        <v/>
      </c>
      <c r="O1004" s="2"/>
    </row>
    <row r="1005" spans="2:15" ht="35.1" customHeight="1" thickTop="1" thickBot="1">
      <c r="B1005" s="76" t="str">
        <f t="shared" si="15"/>
        <v/>
      </c>
      <c r="C1005" s="35"/>
      <c r="D1005" s="16"/>
      <c r="E1005" s="16"/>
      <c r="F1005" s="33"/>
      <c r="G1005" s="33"/>
      <c r="H1005" s="43" t="str">
        <f>IFERROR(VLOOKUP(D1005,PG!$D$7:$N$1006,11,FALSE),"")</f>
        <v/>
      </c>
      <c r="I1005" s="42">
        <f>IFERROR(VLOOKUP(D1005,PG!$D$7:$O$1006,12,FALSE)*G1005,0)</f>
        <v>0</v>
      </c>
      <c r="N1005" s="2" t="str">
        <f>IF(PG!D1005="","",PG!D1005)</f>
        <v/>
      </c>
      <c r="O1005" s="2"/>
    </row>
    <row r="1006" spans="2:15" ht="35.1" customHeight="1" thickTop="1" thickBot="1">
      <c r="B1006" s="76" t="str">
        <f t="shared" si="15"/>
        <v/>
      </c>
      <c r="C1006" s="35"/>
      <c r="D1006" s="16"/>
      <c r="E1006" s="16"/>
      <c r="F1006" s="33"/>
      <c r="G1006" s="33"/>
      <c r="H1006" s="43" t="str">
        <f>IFERROR(VLOOKUP(D1006,PG!$D$7:$N$1006,11,FALSE),"")</f>
        <v/>
      </c>
      <c r="I1006" s="42">
        <f>IFERROR(VLOOKUP(D1006,PG!$D$7:$O$1006,12,FALSE)*G1006,0)</f>
        <v>0</v>
      </c>
      <c r="N1006" s="2" t="str">
        <f>IF(PG!D1006="","",PG!D1006)</f>
        <v/>
      </c>
      <c r="O1006" s="2"/>
    </row>
    <row r="1007" spans="2:15" ht="35.1" customHeight="1" thickTop="1" thickBot="1">
      <c r="B1007" s="76" t="str">
        <f t="shared" si="15"/>
        <v/>
      </c>
      <c r="C1007" s="35"/>
      <c r="D1007" s="16"/>
      <c r="E1007" s="16"/>
      <c r="F1007" s="33"/>
      <c r="G1007" s="33"/>
      <c r="H1007" s="43" t="str">
        <f>IFERROR(VLOOKUP(D1007,PG!$D$7:$N$1006,11,FALSE),"")</f>
        <v/>
      </c>
      <c r="I1007" s="42">
        <f>IFERROR(VLOOKUP(D1007,PG!$D$7:$O$1006,12,FALSE)*G1007,0)</f>
        <v>0</v>
      </c>
    </row>
    <row r="1008" spans="2:15" ht="35.1" customHeight="1" thickTop="1" thickBot="1">
      <c r="B1008" s="76" t="str">
        <f t="shared" si="15"/>
        <v/>
      </c>
      <c r="C1008" s="35"/>
      <c r="D1008" s="16"/>
      <c r="E1008" s="16"/>
      <c r="F1008" s="33"/>
      <c r="G1008" s="33"/>
      <c r="H1008" s="43" t="str">
        <f>IFERROR(VLOOKUP(D1008,PG!$D$7:$N$1006,11,FALSE),"")</f>
        <v/>
      </c>
      <c r="I1008" s="42">
        <f>IFERROR(VLOOKUP(D1008,PG!$D$7:$O$1006,12,FALSE)*G1008,0)</f>
        <v>0</v>
      </c>
    </row>
    <row r="1009" spans="2:9" ht="35.1" customHeight="1" thickTop="1" thickBot="1">
      <c r="B1009" s="76" t="str">
        <f t="shared" si="15"/>
        <v/>
      </c>
      <c r="C1009" s="35"/>
      <c r="D1009" s="16"/>
      <c r="E1009" s="16"/>
      <c r="F1009" s="33"/>
      <c r="G1009" s="33"/>
      <c r="H1009" s="43" t="str">
        <f>IFERROR(VLOOKUP(D1009,PG!$D$7:$N$1006,11,FALSE),"")</f>
        <v/>
      </c>
      <c r="I1009" s="42">
        <f>IFERROR(VLOOKUP(D1009,PG!$D$7:$O$1006,12,FALSE)*G1009,0)</f>
        <v>0</v>
      </c>
    </row>
    <row r="1010" spans="2:9" ht="35.1" customHeight="1" thickTop="1" thickBot="1">
      <c r="B1010" s="76" t="str">
        <f t="shared" si="15"/>
        <v/>
      </c>
      <c r="C1010" s="35"/>
      <c r="D1010" s="16"/>
      <c r="E1010" s="16"/>
      <c r="F1010" s="33"/>
      <c r="G1010" s="33"/>
      <c r="H1010" s="43" t="str">
        <f>IFERROR(VLOOKUP(D1010,PG!$D$7:$N$1006,11,FALSE),"")</f>
        <v/>
      </c>
      <c r="I1010" s="42">
        <f>IFERROR(VLOOKUP(D1010,PG!$D$7:$O$1006,12,FALSE)*G1010,0)</f>
        <v>0</v>
      </c>
    </row>
    <row r="1011" spans="2:9" ht="35.1" customHeight="1" thickTop="1" thickBot="1">
      <c r="B1011" s="76" t="str">
        <f t="shared" si="15"/>
        <v/>
      </c>
      <c r="C1011" s="35"/>
      <c r="D1011" s="16"/>
      <c r="E1011" s="16"/>
      <c r="F1011" s="33"/>
      <c r="G1011" s="33"/>
      <c r="H1011" s="43" t="str">
        <f>IFERROR(VLOOKUP(D1011,PG!$D$7:$N$1006,11,FALSE),"")</f>
        <v/>
      </c>
      <c r="I1011" s="42">
        <f>IFERROR(VLOOKUP(D1011,PG!$D$7:$O$1006,12,FALSE)*G1011,0)</f>
        <v>0</v>
      </c>
    </row>
    <row r="1012" spans="2:9" ht="35.1" customHeight="1" thickTop="1" thickBot="1">
      <c r="B1012" s="76" t="str">
        <f t="shared" si="15"/>
        <v/>
      </c>
      <c r="C1012" s="35"/>
      <c r="D1012" s="16"/>
      <c r="E1012" s="16"/>
      <c r="F1012" s="33"/>
      <c r="G1012" s="33"/>
      <c r="H1012" s="43" t="str">
        <f>IFERROR(VLOOKUP(D1012,PG!$D$7:$N$1006,11,FALSE),"")</f>
        <v/>
      </c>
      <c r="I1012" s="42">
        <f>IFERROR(VLOOKUP(D1012,PG!$D$7:$O$1006,12,FALSE)*G1012,0)</f>
        <v>0</v>
      </c>
    </row>
    <row r="1013" spans="2:9" ht="35.1" customHeight="1" thickTop="1" thickBot="1">
      <c r="B1013" s="76" t="str">
        <f t="shared" si="15"/>
        <v/>
      </c>
      <c r="C1013" s="35"/>
      <c r="D1013" s="16"/>
      <c r="E1013" s="16"/>
      <c r="F1013" s="33"/>
      <c r="G1013" s="33"/>
      <c r="H1013" s="43" t="str">
        <f>IFERROR(VLOOKUP(D1013,PG!$D$7:$N$1006,11,FALSE),"")</f>
        <v/>
      </c>
      <c r="I1013" s="42">
        <f>IFERROR(VLOOKUP(D1013,PG!$D$7:$O$1006,12,FALSE)*G1013,0)</f>
        <v>0</v>
      </c>
    </row>
    <row r="1014" spans="2:9" ht="35.1" customHeight="1" thickTop="1" thickBot="1">
      <c r="B1014" s="76" t="str">
        <f t="shared" si="15"/>
        <v/>
      </c>
      <c r="C1014" s="35"/>
      <c r="D1014" s="16"/>
      <c r="E1014" s="16"/>
      <c r="F1014" s="33"/>
      <c r="G1014" s="33"/>
      <c r="H1014" s="43" t="str">
        <f>IFERROR(VLOOKUP(D1014,PG!$D$7:$N$1006,11,FALSE),"")</f>
        <v/>
      </c>
      <c r="I1014" s="42">
        <f>IFERROR(VLOOKUP(D1014,PG!$D$7:$O$1006,12,FALSE)*G1014,0)</f>
        <v>0</v>
      </c>
    </row>
    <row r="1015" spans="2:9" ht="35.1" customHeight="1" thickTop="1" thickBot="1">
      <c r="B1015" s="76" t="str">
        <f t="shared" si="15"/>
        <v/>
      </c>
      <c r="C1015" s="35"/>
      <c r="D1015" s="16"/>
      <c r="E1015" s="16"/>
      <c r="F1015" s="33"/>
      <c r="G1015" s="33"/>
      <c r="H1015" s="43" t="str">
        <f>IFERROR(VLOOKUP(D1015,PG!$D$7:$N$1006,11,FALSE),"")</f>
        <v/>
      </c>
      <c r="I1015" s="42">
        <f>IFERROR(VLOOKUP(D1015,PG!$D$7:$O$1006,12,FALSE)*G1015,0)</f>
        <v>0</v>
      </c>
    </row>
    <row r="1016" spans="2:9" ht="35.1" customHeight="1" thickTop="1" thickBot="1">
      <c r="B1016" s="76" t="str">
        <f t="shared" si="15"/>
        <v/>
      </c>
      <c r="C1016" s="35"/>
      <c r="D1016" s="16"/>
      <c r="E1016" s="16"/>
      <c r="F1016" s="33"/>
      <c r="G1016" s="33"/>
      <c r="H1016" s="43" t="str">
        <f>IFERROR(VLOOKUP(D1016,PG!$D$7:$N$1006,11,FALSE),"")</f>
        <v/>
      </c>
      <c r="I1016" s="42">
        <f>IFERROR(VLOOKUP(D1016,PG!$D$7:$O$1006,12,FALSE)*G1016,0)</f>
        <v>0</v>
      </c>
    </row>
    <row r="1017" spans="2:9" ht="35.1" customHeight="1" thickTop="1" thickBot="1">
      <c r="B1017" s="76" t="str">
        <f t="shared" si="15"/>
        <v/>
      </c>
      <c r="C1017" s="35"/>
      <c r="D1017" s="16"/>
      <c r="E1017" s="16"/>
      <c r="F1017" s="33"/>
      <c r="G1017" s="33"/>
      <c r="H1017" s="43" t="str">
        <f>IFERROR(VLOOKUP(D1017,PG!$D$7:$N$1006,11,FALSE),"")</f>
        <v/>
      </c>
      <c r="I1017" s="42">
        <f>IFERROR(VLOOKUP(D1017,PG!$D$7:$O$1006,12,FALSE)*G1017,0)</f>
        <v>0</v>
      </c>
    </row>
    <row r="1018" spans="2:9" ht="35.1" customHeight="1" thickTop="1" thickBot="1">
      <c r="B1018" s="76" t="str">
        <f t="shared" si="15"/>
        <v/>
      </c>
      <c r="C1018" s="35"/>
      <c r="D1018" s="16"/>
      <c r="E1018" s="16"/>
      <c r="F1018" s="33"/>
      <c r="G1018" s="33"/>
      <c r="H1018" s="43" t="str">
        <f>IFERROR(VLOOKUP(D1018,PG!$D$7:$N$1006,11,FALSE),"")</f>
        <v/>
      </c>
      <c r="I1018" s="42">
        <f>IFERROR(VLOOKUP(D1018,PG!$D$7:$O$1006,12,FALSE)*G1018,0)</f>
        <v>0</v>
      </c>
    </row>
    <row r="1019" spans="2:9" ht="35.1" customHeight="1" thickTop="1" thickBot="1">
      <c r="B1019" s="76" t="str">
        <f t="shared" si="15"/>
        <v/>
      </c>
      <c r="C1019" s="35"/>
      <c r="D1019" s="16"/>
      <c r="E1019" s="16"/>
      <c r="F1019" s="33"/>
      <c r="G1019" s="33"/>
      <c r="H1019" s="43" t="str">
        <f>IFERROR(VLOOKUP(D1019,PG!$D$7:$N$1006,11,FALSE),"")</f>
        <v/>
      </c>
      <c r="I1019" s="42">
        <f>IFERROR(VLOOKUP(D1019,PG!$D$7:$O$1006,12,FALSE)*G1019,0)</f>
        <v>0</v>
      </c>
    </row>
    <row r="1020" spans="2:9" ht="35.1" customHeight="1" thickTop="1" thickBot="1">
      <c r="B1020" s="76" t="str">
        <f t="shared" si="15"/>
        <v/>
      </c>
      <c r="C1020" s="35"/>
      <c r="D1020" s="16"/>
      <c r="E1020" s="16"/>
      <c r="F1020" s="33"/>
      <c r="G1020" s="33"/>
      <c r="H1020" s="43" t="str">
        <f>IFERROR(VLOOKUP(D1020,PG!$D$7:$N$1006,11,FALSE),"")</f>
        <v/>
      </c>
      <c r="I1020" s="42">
        <f>IFERROR(VLOOKUP(D1020,PG!$D$7:$O$1006,12,FALSE)*G1020,0)</f>
        <v>0</v>
      </c>
    </row>
    <row r="1021" spans="2:9" ht="35.1" customHeight="1" thickTop="1" thickBot="1">
      <c r="B1021" s="76" t="str">
        <f t="shared" si="15"/>
        <v/>
      </c>
      <c r="C1021" s="35"/>
      <c r="D1021" s="16"/>
      <c r="E1021" s="16"/>
      <c r="F1021" s="33"/>
      <c r="G1021" s="33"/>
      <c r="H1021" s="43" t="str">
        <f>IFERROR(VLOOKUP(D1021,PG!$D$7:$N$1006,11,FALSE),"")</f>
        <v/>
      </c>
      <c r="I1021" s="42">
        <f>IFERROR(VLOOKUP(D1021,PG!$D$7:$O$1006,12,FALSE)*G1021,0)</f>
        <v>0</v>
      </c>
    </row>
    <row r="1022" spans="2:9" ht="35.1" customHeight="1" thickTop="1" thickBot="1">
      <c r="B1022" s="76" t="str">
        <f t="shared" si="15"/>
        <v/>
      </c>
      <c r="C1022" s="35"/>
      <c r="D1022" s="16"/>
      <c r="E1022" s="16"/>
      <c r="F1022" s="33"/>
      <c r="G1022" s="33"/>
      <c r="H1022" s="43" t="str">
        <f>IFERROR(VLOOKUP(D1022,PG!$D$7:$N$1006,11,FALSE),"")</f>
        <v/>
      </c>
      <c r="I1022" s="42">
        <f>IFERROR(VLOOKUP(D1022,PG!$D$7:$O$1006,12,FALSE)*G1022,0)</f>
        <v>0</v>
      </c>
    </row>
    <row r="1023" spans="2:9" ht="35.1" customHeight="1" thickTop="1" thickBot="1">
      <c r="B1023" s="76" t="str">
        <f t="shared" si="15"/>
        <v/>
      </c>
      <c r="C1023" s="35"/>
      <c r="D1023" s="16"/>
      <c r="E1023" s="16"/>
      <c r="F1023" s="33"/>
      <c r="G1023" s="33"/>
      <c r="H1023" s="43" t="str">
        <f>IFERROR(VLOOKUP(D1023,PG!$D$7:$N$1006,11,FALSE),"")</f>
        <v/>
      </c>
      <c r="I1023" s="42">
        <f>IFERROR(VLOOKUP(D1023,PG!$D$7:$O$1006,12,FALSE)*G1023,0)</f>
        <v>0</v>
      </c>
    </row>
    <row r="1024" spans="2:9" ht="35.1" customHeight="1" thickTop="1" thickBot="1">
      <c r="B1024" s="76" t="str">
        <f t="shared" si="15"/>
        <v/>
      </c>
      <c r="C1024" s="35"/>
      <c r="D1024" s="16"/>
      <c r="E1024" s="16"/>
      <c r="F1024" s="33"/>
      <c r="G1024" s="33"/>
      <c r="H1024" s="43" t="str">
        <f>IFERROR(VLOOKUP(D1024,PG!$D$7:$N$1006,11,FALSE),"")</f>
        <v/>
      </c>
      <c r="I1024" s="42">
        <f>IFERROR(VLOOKUP(D1024,PG!$D$7:$O$1006,12,FALSE)*G1024,0)</f>
        <v>0</v>
      </c>
    </row>
    <row r="1025" spans="2:9" ht="35.1" customHeight="1" thickTop="1" thickBot="1">
      <c r="B1025" s="76" t="str">
        <f t="shared" si="15"/>
        <v/>
      </c>
      <c r="C1025" s="35"/>
      <c r="D1025" s="16"/>
      <c r="E1025" s="16"/>
      <c r="F1025" s="33"/>
      <c r="G1025" s="33"/>
      <c r="H1025" s="43" t="str">
        <f>IFERROR(VLOOKUP(D1025,PG!$D$7:$N$1006,11,FALSE),"")</f>
        <v/>
      </c>
      <c r="I1025" s="42">
        <f>IFERROR(VLOOKUP(D1025,PG!$D$7:$O$1006,12,FALSE)*G1025,0)</f>
        <v>0</v>
      </c>
    </row>
    <row r="1026" spans="2:9" ht="35.1" customHeight="1" thickTop="1" thickBot="1">
      <c r="B1026" s="76" t="str">
        <f t="shared" si="15"/>
        <v/>
      </c>
      <c r="C1026" s="35"/>
      <c r="D1026" s="16"/>
      <c r="E1026" s="16"/>
      <c r="F1026" s="33"/>
      <c r="G1026" s="33"/>
      <c r="H1026" s="43" t="str">
        <f>IFERROR(VLOOKUP(D1026,PG!$D$7:$N$1006,11,FALSE),"")</f>
        <v/>
      </c>
      <c r="I1026" s="42">
        <f>IFERROR(VLOOKUP(D1026,PG!$D$7:$O$1006,12,FALSE)*G1026,0)</f>
        <v>0</v>
      </c>
    </row>
    <row r="1027" spans="2:9" ht="35.1" customHeight="1" thickTop="1" thickBot="1">
      <c r="B1027" s="76" t="str">
        <f t="shared" si="15"/>
        <v/>
      </c>
      <c r="C1027" s="35"/>
      <c r="D1027" s="16"/>
      <c r="E1027" s="16"/>
      <c r="F1027" s="33"/>
      <c r="G1027" s="33"/>
      <c r="H1027" s="43" t="str">
        <f>IFERROR(VLOOKUP(D1027,PG!$D$7:$N$1006,11,FALSE),"")</f>
        <v/>
      </c>
      <c r="I1027" s="42">
        <f>IFERROR(VLOOKUP(D1027,PG!$D$7:$O$1006,12,FALSE)*G1027,0)</f>
        <v>0</v>
      </c>
    </row>
    <row r="1028" spans="2:9" ht="35.1" customHeight="1" thickTop="1" thickBot="1">
      <c r="B1028" s="76" t="str">
        <f t="shared" si="15"/>
        <v/>
      </c>
      <c r="C1028" s="35"/>
      <c r="D1028" s="16"/>
      <c r="E1028" s="16"/>
      <c r="F1028" s="33"/>
      <c r="G1028" s="33"/>
      <c r="H1028" s="43" t="str">
        <f>IFERROR(VLOOKUP(D1028,PG!$D$7:$N$1006,11,FALSE),"")</f>
        <v/>
      </c>
      <c r="I1028" s="42">
        <f>IFERROR(VLOOKUP(D1028,PG!$D$7:$O$1006,12,FALSE)*G1028,0)</f>
        <v>0</v>
      </c>
    </row>
    <row r="1029" spans="2:9" ht="35.1" customHeight="1" thickTop="1" thickBot="1">
      <c r="B1029" s="76" t="str">
        <f t="shared" si="15"/>
        <v/>
      </c>
      <c r="C1029" s="35"/>
      <c r="D1029" s="16"/>
      <c r="E1029" s="16"/>
      <c r="F1029" s="33"/>
      <c r="G1029" s="33"/>
      <c r="H1029" s="43" t="str">
        <f>IFERROR(VLOOKUP(D1029,PG!$D$7:$N$1006,11,FALSE),"")</f>
        <v/>
      </c>
      <c r="I1029" s="42">
        <f>IFERROR(VLOOKUP(D1029,PG!$D$7:$O$1006,12,FALSE)*G1029,0)</f>
        <v>0</v>
      </c>
    </row>
    <row r="1030" spans="2:9" ht="35.1" customHeight="1" thickTop="1" thickBot="1">
      <c r="B1030" s="76" t="str">
        <f t="shared" si="15"/>
        <v/>
      </c>
      <c r="C1030" s="35"/>
      <c r="D1030" s="16"/>
      <c r="E1030" s="16"/>
      <c r="F1030" s="33"/>
      <c r="G1030" s="33"/>
      <c r="H1030" s="43" t="str">
        <f>IFERROR(VLOOKUP(D1030,PG!$D$7:$N$1006,11,FALSE),"")</f>
        <v/>
      </c>
      <c r="I1030" s="42">
        <f>IFERROR(VLOOKUP(D1030,PG!$D$7:$O$1006,12,FALSE)*G1030,0)</f>
        <v>0</v>
      </c>
    </row>
    <row r="1031" spans="2:9" ht="35.1" customHeight="1" thickTop="1" thickBot="1">
      <c r="B1031" s="76" t="str">
        <f t="shared" si="15"/>
        <v/>
      </c>
      <c r="C1031" s="35"/>
      <c r="D1031" s="16"/>
      <c r="E1031" s="16"/>
      <c r="F1031" s="33"/>
      <c r="G1031" s="33"/>
      <c r="H1031" s="43" t="str">
        <f>IFERROR(VLOOKUP(D1031,PG!$D$7:$N$1006,11,FALSE),"")</f>
        <v/>
      </c>
      <c r="I1031" s="42">
        <f>IFERROR(VLOOKUP(D1031,PG!$D$7:$O$1006,12,FALSE)*G1031,0)</f>
        <v>0</v>
      </c>
    </row>
    <row r="1032" spans="2:9" ht="35.1" customHeight="1" thickTop="1" thickBot="1">
      <c r="B1032" s="76" t="str">
        <f t="shared" ref="B1032:B1095" si="16">IF(C1032="","",MONTH(C1032))</f>
        <v/>
      </c>
      <c r="C1032" s="35"/>
      <c r="D1032" s="16"/>
      <c r="E1032" s="16"/>
      <c r="F1032" s="33"/>
      <c r="G1032" s="33"/>
      <c r="H1032" s="43" t="str">
        <f>IFERROR(VLOOKUP(D1032,PG!$D$7:$N$1006,11,FALSE),"")</f>
        <v/>
      </c>
      <c r="I1032" s="42">
        <f>IFERROR(VLOOKUP(D1032,PG!$D$7:$O$1006,12,FALSE)*G1032,0)</f>
        <v>0</v>
      </c>
    </row>
    <row r="1033" spans="2:9" ht="35.1" customHeight="1" thickTop="1" thickBot="1">
      <c r="B1033" s="76" t="str">
        <f t="shared" si="16"/>
        <v/>
      </c>
      <c r="C1033" s="35"/>
      <c r="D1033" s="16"/>
      <c r="E1033" s="16"/>
      <c r="F1033" s="33"/>
      <c r="G1033" s="33"/>
      <c r="H1033" s="43" t="str">
        <f>IFERROR(VLOOKUP(D1033,PG!$D$7:$N$1006,11,FALSE),"")</f>
        <v/>
      </c>
      <c r="I1033" s="42">
        <f>IFERROR(VLOOKUP(D1033,PG!$D$7:$O$1006,12,FALSE)*G1033,0)</f>
        <v>0</v>
      </c>
    </row>
    <row r="1034" spans="2:9" ht="35.1" customHeight="1" thickTop="1" thickBot="1">
      <c r="B1034" s="76" t="str">
        <f t="shared" si="16"/>
        <v/>
      </c>
      <c r="C1034" s="35"/>
      <c r="D1034" s="16"/>
      <c r="E1034" s="16"/>
      <c r="F1034" s="33"/>
      <c r="G1034" s="33"/>
      <c r="H1034" s="43" t="str">
        <f>IFERROR(VLOOKUP(D1034,PG!$D$7:$N$1006,11,FALSE),"")</f>
        <v/>
      </c>
      <c r="I1034" s="42">
        <f>IFERROR(VLOOKUP(D1034,PG!$D$7:$O$1006,12,FALSE)*G1034,0)</f>
        <v>0</v>
      </c>
    </row>
    <row r="1035" spans="2:9" ht="35.1" customHeight="1" thickTop="1" thickBot="1">
      <c r="B1035" s="76" t="str">
        <f t="shared" si="16"/>
        <v/>
      </c>
      <c r="C1035" s="35"/>
      <c r="D1035" s="16"/>
      <c r="E1035" s="16"/>
      <c r="F1035" s="33"/>
      <c r="G1035" s="33"/>
      <c r="H1035" s="43" t="str">
        <f>IFERROR(VLOOKUP(D1035,PG!$D$7:$N$1006,11,FALSE),"")</f>
        <v/>
      </c>
      <c r="I1035" s="42">
        <f>IFERROR(VLOOKUP(D1035,PG!$D$7:$O$1006,12,FALSE)*G1035,0)</f>
        <v>0</v>
      </c>
    </row>
    <row r="1036" spans="2:9" ht="35.1" customHeight="1" thickTop="1" thickBot="1">
      <c r="B1036" s="76" t="str">
        <f t="shared" si="16"/>
        <v/>
      </c>
      <c r="C1036" s="35"/>
      <c r="D1036" s="16"/>
      <c r="E1036" s="16"/>
      <c r="F1036" s="33"/>
      <c r="G1036" s="33"/>
      <c r="H1036" s="43" t="str">
        <f>IFERROR(VLOOKUP(D1036,PG!$D$7:$N$1006,11,FALSE),"")</f>
        <v/>
      </c>
      <c r="I1036" s="42">
        <f>IFERROR(VLOOKUP(D1036,PG!$D$7:$O$1006,12,FALSE)*G1036,0)</f>
        <v>0</v>
      </c>
    </row>
    <row r="1037" spans="2:9" ht="35.1" customHeight="1" thickTop="1" thickBot="1">
      <c r="B1037" s="76" t="str">
        <f t="shared" si="16"/>
        <v/>
      </c>
      <c r="C1037" s="35"/>
      <c r="D1037" s="16"/>
      <c r="E1037" s="16"/>
      <c r="F1037" s="33"/>
      <c r="G1037" s="33"/>
      <c r="H1037" s="43" t="str">
        <f>IFERROR(VLOOKUP(D1037,PG!$D$7:$N$1006,11,FALSE),"")</f>
        <v/>
      </c>
      <c r="I1037" s="42">
        <f>IFERROR(VLOOKUP(D1037,PG!$D$7:$O$1006,12,FALSE)*G1037,0)</f>
        <v>0</v>
      </c>
    </row>
    <row r="1038" spans="2:9" ht="35.1" customHeight="1" thickTop="1" thickBot="1">
      <c r="B1038" s="76" t="str">
        <f t="shared" si="16"/>
        <v/>
      </c>
      <c r="C1038" s="35"/>
      <c r="D1038" s="16"/>
      <c r="E1038" s="16"/>
      <c r="F1038" s="33"/>
      <c r="G1038" s="33"/>
      <c r="H1038" s="43" t="str">
        <f>IFERROR(VLOOKUP(D1038,PG!$D$7:$N$1006,11,FALSE),"")</f>
        <v/>
      </c>
      <c r="I1038" s="42">
        <f>IFERROR(VLOOKUP(D1038,PG!$D$7:$O$1006,12,FALSE)*G1038,0)</f>
        <v>0</v>
      </c>
    </row>
    <row r="1039" spans="2:9" ht="35.1" customHeight="1" thickTop="1" thickBot="1">
      <c r="B1039" s="76" t="str">
        <f t="shared" si="16"/>
        <v/>
      </c>
      <c r="C1039" s="35"/>
      <c r="D1039" s="16"/>
      <c r="E1039" s="16"/>
      <c r="F1039" s="33"/>
      <c r="G1039" s="33"/>
      <c r="H1039" s="43" t="str">
        <f>IFERROR(VLOOKUP(D1039,PG!$D$7:$N$1006,11,FALSE),"")</f>
        <v/>
      </c>
      <c r="I1039" s="42">
        <f>IFERROR(VLOOKUP(D1039,PG!$D$7:$O$1006,12,FALSE)*G1039,0)</f>
        <v>0</v>
      </c>
    </row>
    <row r="1040" spans="2:9" ht="35.1" customHeight="1" thickTop="1" thickBot="1">
      <c r="B1040" s="76" t="str">
        <f t="shared" si="16"/>
        <v/>
      </c>
      <c r="C1040" s="35"/>
      <c r="D1040" s="16"/>
      <c r="E1040" s="16"/>
      <c r="F1040" s="33"/>
      <c r="G1040" s="33"/>
      <c r="H1040" s="43" t="str">
        <f>IFERROR(VLOOKUP(D1040,PG!$D$7:$N$1006,11,FALSE),"")</f>
        <v/>
      </c>
      <c r="I1040" s="42">
        <f>IFERROR(VLOOKUP(D1040,PG!$D$7:$O$1006,12,FALSE)*G1040,0)</f>
        <v>0</v>
      </c>
    </row>
    <row r="1041" spans="2:9" ht="35.1" customHeight="1" thickTop="1" thickBot="1">
      <c r="B1041" s="76" t="str">
        <f t="shared" si="16"/>
        <v/>
      </c>
      <c r="C1041" s="35"/>
      <c r="D1041" s="16"/>
      <c r="E1041" s="16"/>
      <c r="F1041" s="33"/>
      <c r="G1041" s="33"/>
      <c r="H1041" s="43" t="str">
        <f>IFERROR(VLOOKUP(D1041,PG!$D$7:$N$1006,11,FALSE),"")</f>
        <v/>
      </c>
      <c r="I1041" s="42">
        <f>IFERROR(VLOOKUP(D1041,PG!$D$7:$O$1006,12,FALSE)*G1041,0)</f>
        <v>0</v>
      </c>
    </row>
    <row r="1042" spans="2:9" ht="35.1" customHeight="1" thickTop="1" thickBot="1">
      <c r="B1042" s="76" t="str">
        <f t="shared" si="16"/>
        <v/>
      </c>
      <c r="C1042" s="35"/>
      <c r="D1042" s="16"/>
      <c r="E1042" s="16"/>
      <c r="F1042" s="33"/>
      <c r="G1042" s="33"/>
      <c r="H1042" s="43" t="str">
        <f>IFERROR(VLOOKUP(D1042,PG!$D$7:$N$1006,11,FALSE),"")</f>
        <v/>
      </c>
      <c r="I1042" s="42">
        <f>IFERROR(VLOOKUP(D1042,PG!$D$7:$O$1006,12,FALSE)*G1042,0)</f>
        <v>0</v>
      </c>
    </row>
    <row r="1043" spans="2:9" ht="35.1" customHeight="1" thickTop="1" thickBot="1">
      <c r="B1043" s="76" t="str">
        <f t="shared" si="16"/>
        <v/>
      </c>
      <c r="C1043" s="35"/>
      <c r="D1043" s="16"/>
      <c r="E1043" s="16"/>
      <c r="F1043" s="33"/>
      <c r="G1043" s="33"/>
      <c r="H1043" s="43" t="str">
        <f>IFERROR(VLOOKUP(D1043,PG!$D$7:$N$1006,11,FALSE),"")</f>
        <v/>
      </c>
      <c r="I1043" s="42">
        <f>IFERROR(VLOOKUP(D1043,PG!$D$7:$O$1006,12,FALSE)*G1043,0)</f>
        <v>0</v>
      </c>
    </row>
    <row r="1044" spans="2:9" ht="35.1" customHeight="1" thickTop="1" thickBot="1">
      <c r="B1044" s="76" t="str">
        <f t="shared" si="16"/>
        <v/>
      </c>
      <c r="C1044" s="35"/>
      <c r="D1044" s="16"/>
      <c r="E1044" s="16"/>
      <c r="F1044" s="33"/>
      <c r="G1044" s="33"/>
      <c r="H1044" s="43" t="str">
        <f>IFERROR(VLOOKUP(D1044,PG!$D$7:$N$1006,11,FALSE),"")</f>
        <v/>
      </c>
      <c r="I1044" s="42">
        <f>IFERROR(VLOOKUP(D1044,PG!$D$7:$O$1006,12,FALSE)*G1044,0)</f>
        <v>0</v>
      </c>
    </row>
    <row r="1045" spans="2:9" ht="35.1" customHeight="1" thickTop="1" thickBot="1">
      <c r="B1045" s="76" t="str">
        <f t="shared" si="16"/>
        <v/>
      </c>
      <c r="C1045" s="35"/>
      <c r="D1045" s="16"/>
      <c r="E1045" s="16"/>
      <c r="F1045" s="33"/>
      <c r="G1045" s="33"/>
      <c r="H1045" s="43" t="str">
        <f>IFERROR(VLOOKUP(D1045,PG!$D$7:$N$1006,11,FALSE),"")</f>
        <v/>
      </c>
      <c r="I1045" s="42">
        <f>IFERROR(VLOOKUP(D1045,PG!$D$7:$O$1006,12,FALSE)*G1045,0)</f>
        <v>0</v>
      </c>
    </row>
    <row r="1046" spans="2:9" ht="35.1" customHeight="1" thickTop="1" thickBot="1">
      <c r="B1046" s="76" t="str">
        <f t="shared" si="16"/>
        <v/>
      </c>
      <c r="C1046" s="35"/>
      <c r="D1046" s="16"/>
      <c r="E1046" s="16"/>
      <c r="F1046" s="33"/>
      <c r="G1046" s="33"/>
      <c r="H1046" s="43" t="str">
        <f>IFERROR(VLOOKUP(D1046,PG!$D$7:$N$1006,11,FALSE),"")</f>
        <v/>
      </c>
      <c r="I1046" s="42">
        <f>IFERROR(VLOOKUP(D1046,PG!$D$7:$O$1006,12,FALSE)*G1046,0)</f>
        <v>0</v>
      </c>
    </row>
    <row r="1047" spans="2:9" ht="35.1" customHeight="1" thickTop="1" thickBot="1">
      <c r="B1047" s="76" t="str">
        <f t="shared" si="16"/>
        <v/>
      </c>
      <c r="C1047" s="35"/>
      <c r="D1047" s="16"/>
      <c r="E1047" s="16"/>
      <c r="F1047" s="33"/>
      <c r="G1047" s="33"/>
      <c r="H1047" s="43" t="str">
        <f>IFERROR(VLOOKUP(D1047,PG!$D$7:$N$1006,11,FALSE),"")</f>
        <v/>
      </c>
      <c r="I1047" s="42">
        <f>IFERROR(VLOOKUP(D1047,PG!$D$7:$O$1006,12,FALSE)*G1047,0)</f>
        <v>0</v>
      </c>
    </row>
    <row r="1048" spans="2:9" ht="35.1" customHeight="1" thickTop="1" thickBot="1">
      <c r="B1048" s="76" t="str">
        <f t="shared" si="16"/>
        <v/>
      </c>
      <c r="C1048" s="35"/>
      <c r="D1048" s="16"/>
      <c r="E1048" s="16"/>
      <c r="F1048" s="33"/>
      <c r="G1048" s="33"/>
      <c r="H1048" s="43" t="str">
        <f>IFERROR(VLOOKUP(D1048,PG!$D$7:$N$1006,11,FALSE),"")</f>
        <v/>
      </c>
      <c r="I1048" s="42">
        <f>IFERROR(VLOOKUP(D1048,PG!$D$7:$O$1006,12,FALSE)*G1048,0)</f>
        <v>0</v>
      </c>
    </row>
    <row r="1049" spans="2:9" ht="35.1" customHeight="1" thickTop="1" thickBot="1">
      <c r="B1049" s="76" t="str">
        <f t="shared" si="16"/>
        <v/>
      </c>
      <c r="C1049" s="35"/>
      <c r="D1049" s="16"/>
      <c r="E1049" s="16"/>
      <c r="F1049" s="33"/>
      <c r="G1049" s="33"/>
      <c r="H1049" s="43" t="str">
        <f>IFERROR(VLOOKUP(D1049,PG!$D$7:$N$1006,11,FALSE),"")</f>
        <v/>
      </c>
      <c r="I1049" s="42">
        <f>IFERROR(VLOOKUP(D1049,PG!$D$7:$O$1006,12,FALSE)*G1049,0)</f>
        <v>0</v>
      </c>
    </row>
    <row r="1050" spans="2:9" ht="35.1" customHeight="1" thickTop="1" thickBot="1">
      <c r="B1050" s="76" t="str">
        <f t="shared" si="16"/>
        <v/>
      </c>
      <c r="C1050" s="35"/>
      <c r="D1050" s="16"/>
      <c r="E1050" s="16"/>
      <c r="F1050" s="33"/>
      <c r="G1050" s="33"/>
      <c r="H1050" s="43" t="str">
        <f>IFERROR(VLOOKUP(D1050,PG!$D$7:$N$1006,11,FALSE),"")</f>
        <v/>
      </c>
      <c r="I1050" s="42">
        <f>IFERROR(VLOOKUP(D1050,PG!$D$7:$O$1006,12,FALSE)*G1050,0)</f>
        <v>0</v>
      </c>
    </row>
    <row r="1051" spans="2:9" ht="35.1" customHeight="1" thickTop="1" thickBot="1">
      <c r="B1051" s="76" t="str">
        <f t="shared" si="16"/>
        <v/>
      </c>
      <c r="C1051" s="35"/>
      <c r="D1051" s="16"/>
      <c r="E1051" s="16"/>
      <c r="F1051" s="33"/>
      <c r="G1051" s="33"/>
      <c r="H1051" s="43" t="str">
        <f>IFERROR(VLOOKUP(D1051,PG!$D$7:$N$1006,11,FALSE),"")</f>
        <v/>
      </c>
      <c r="I1051" s="42">
        <f>IFERROR(VLOOKUP(D1051,PG!$D$7:$O$1006,12,FALSE)*G1051,0)</f>
        <v>0</v>
      </c>
    </row>
    <row r="1052" spans="2:9" ht="35.1" customHeight="1" thickTop="1" thickBot="1">
      <c r="B1052" s="76" t="str">
        <f t="shared" si="16"/>
        <v/>
      </c>
      <c r="C1052" s="35"/>
      <c r="D1052" s="16"/>
      <c r="E1052" s="16"/>
      <c r="F1052" s="33"/>
      <c r="G1052" s="33"/>
      <c r="H1052" s="43" t="str">
        <f>IFERROR(VLOOKUP(D1052,PG!$D$7:$N$1006,11,FALSE),"")</f>
        <v/>
      </c>
      <c r="I1052" s="42">
        <f>IFERROR(VLOOKUP(D1052,PG!$D$7:$O$1006,12,FALSE)*G1052,0)</f>
        <v>0</v>
      </c>
    </row>
    <row r="1053" spans="2:9" ht="35.1" customHeight="1" thickTop="1" thickBot="1">
      <c r="B1053" s="76" t="str">
        <f t="shared" si="16"/>
        <v/>
      </c>
      <c r="C1053" s="35"/>
      <c r="D1053" s="16"/>
      <c r="E1053" s="16"/>
      <c r="F1053" s="33"/>
      <c r="G1053" s="33"/>
      <c r="H1053" s="43" t="str">
        <f>IFERROR(VLOOKUP(D1053,PG!$D$7:$N$1006,11,FALSE),"")</f>
        <v/>
      </c>
      <c r="I1053" s="42">
        <f>IFERROR(VLOOKUP(D1053,PG!$D$7:$O$1006,12,FALSE)*G1053,0)</f>
        <v>0</v>
      </c>
    </row>
    <row r="1054" spans="2:9" ht="35.1" customHeight="1" thickTop="1" thickBot="1">
      <c r="B1054" s="76" t="str">
        <f t="shared" si="16"/>
        <v/>
      </c>
      <c r="C1054" s="35"/>
      <c r="D1054" s="16"/>
      <c r="E1054" s="16"/>
      <c r="F1054" s="33"/>
      <c r="G1054" s="33"/>
      <c r="H1054" s="43" t="str">
        <f>IFERROR(VLOOKUP(D1054,PG!$D$7:$N$1006,11,FALSE),"")</f>
        <v/>
      </c>
      <c r="I1054" s="42">
        <f>IFERROR(VLOOKUP(D1054,PG!$D$7:$O$1006,12,FALSE)*G1054,0)</f>
        <v>0</v>
      </c>
    </row>
    <row r="1055" spans="2:9" ht="35.1" customHeight="1" thickTop="1" thickBot="1">
      <c r="B1055" s="76" t="str">
        <f t="shared" si="16"/>
        <v/>
      </c>
      <c r="C1055" s="35"/>
      <c r="D1055" s="16"/>
      <c r="E1055" s="16"/>
      <c r="F1055" s="33"/>
      <c r="G1055" s="33"/>
      <c r="H1055" s="43" t="str">
        <f>IFERROR(VLOOKUP(D1055,PG!$D$7:$N$1006,11,FALSE),"")</f>
        <v/>
      </c>
      <c r="I1055" s="42">
        <f>IFERROR(VLOOKUP(D1055,PG!$D$7:$O$1006,12,FALSE)*G1055,0)</f>
        <v>0</v>
      </c>
    </row>
    <row r="1056" spans="2:9" ht="35.1" customHeight="1" thickTop="1" thickBot="1">
      <c r="B1056" s="76" t="str">
        <f t="shared" si="16"/>
        <v/>
      </c>
      <c r="C1056" s="35"/>
      <c r="D1056" s="16"/>
      <c r="E1056" s="16"/>
      <c r="F1056" s="33"/>
      <c r="G1056" s="33"/>
      <c r="H1056" s="43" t="str">
        <f>IFERROR(VLOOKUP(D1056,PG!$D$7:$N$1006,11,FALSE),"")</f>
        <v/>
      </c>
      <c r="I1056" s="42">
        <f>IFERROR(VLOOKUP(D1056,PG!$D$7:$O$1006,12,FALSE)*G1056,0)</f>
        <v>0</v>
      </c>
    </row>
    <row r="1057" spans="2:9" ht="35.1" customHeight="1" thickTop="1" thickBot="1">
      <c r="B1057" s="76" t="str">
        <f t="shared" si="16"/>
        <v/>
      </c>
      <c r="C1057" s="35"/>
      <c r="D1057" s="16"/>
      <c r="E1057" s="16"/>
      <c r="F1057" s="33"/>
      <c r="G1057" s="33"/>
      <c r="H1057" s="43" t="str">
        <f>IFERROR(VLOOKUP(D1057,PG!$D$7:$N$1006,11,FALSE),"")</f>
        <v/>
      </c>
      <c r="I1057" s="42">
        <f>IFERROR(VLOOKUP(D1057,PG!$D$7:$O$1006,12,FALSE)*G1057,0)</f>
        <v>0</v>
      </c>
    </row>
    <row r="1058" spans="2:9" ht="35.1" customHeight="1" thickTop="1" thickBot="1">
      <c r="B1058" s="76" t="str">
        <f t="shared" si="16"/>
        <v/>
      </c>
      <c r="C1058" s="35"/>
      <c r="D1058" s="16"/>
      <c r="E1058" s="16"/>
      <c r="F1058" s="33"/>
      <c r="G1058" s="33"/>
      <c r="H1058" s="43" t="str">
        <f>IFERROR(VLOOKUP(D1058,PG!$D$7:$N$1006,11,FALSE),"")</f>
        <v/>
      </c>
      <c r="I1058" s="42">
        <f>IFERROR(VLOOKUP(D1058,PG!$D$7:$O$1006,12,FALSE)*G1058,0)</f>
        <v>0</v>
      </c>
    </row>
    <row r="1059" spans="2:9" ht="35.1" customHeight="1" thickTop="1" thickBot="1">
      <c r="B1059" s="76" t="str">
        <f t="shared" si="16"/>
        <v/>
      </c>
      <c r="C1059" s="35"/>
      <c r="D1059" s="16"/>
      <c r="E1059" s="16"/>
      <c r="F1059" s="33"/>
      <c r="G1059" s="33"/>
      <c r="H1059" s="43" t="str">
        <f>IFERROR(VLOOKUP(D1059,PG!$D$7:$N$1006,11,FALSE),"")</f>
        <v/>
      </c>
      <c r="I1059" s="42">
        <f>IFERROR(VLOOKUP(D1059,PG!$D$7:$O$1006,12,FALSE)*G1059,0)</f>
        <v>0</v>
      </c>
    </row>
    <row r="1060" spans="2:9" ht="35.1" customHeight="1" thickTop="1" thickBot="1">
      <c r="B1060" s="76" t="str">
        <f t="shared" si="16"/>
        <v/>
      </c>
      <c r="C1060" s="35"/>
      <c r="D1060" s="16"/>
      <c r="E1060" s="16"/>
      <c r="F1060" s="33"/>
      <c r="G1060" s="33"/>
      <c r="H1060" s="43" t="str">
        <f>IFERROR(VLOOKUP(D1060,PG!$D$7:$N$1006,11,FALSE),"")</f>
        <v/>
      </c>
      <c r="I1060" s="42">
        <f>IFERROR(VLOOKUP(D1060,PG!$D$7:$O$1006,12,FALSE)*G1060,0)</f>
        <v>0</v>
      </c>
    </row>
    <row r="1061" spans="2:9" ht="35.1" customHeight="1" thickTop="1" thickBot="1">
      <c r="B1061" s="76" t="str">
        <f t="shared" si="16"/>
        <v/>
      </c>
      <c r="C1061" s="35"/>
      <c r="D1061" s="16"/>
      <c r="E1061" s="16"/>
      <c r="F1061" s="33"/>
      <c r="G1061" s="33"/>
      <c r="H1061" s="43" t="str">
        <f>IFERROR(VLOOKUP(D1061,PG!$D$7:$N$1006,11,FALSE),"")</f>
        <v/>
      </c>
      <c r="I1061" s="42">
        <f>IFERROR(VLOOKUP(D1061,PG!$D$7:$O$1006,12,FALSE)*G1061,0)</f>
        <v>0</v>
      </c>
    </row>
    <row r="1062" spans="2:9" ht="35.1" customHeight="1" thickTop="1" thickBot="1">
      <c r="B1062" s="76" t="str">
        <f t="shared" si="16"/>
        <v/>
      </c>
      <c r="C1062" s="35"/>
      <c r="D1062" s="16"/>
      <c r="E1062" s="16"/>
      <c r="F1062" s="33"/>
      <c r="G1062" s="33"/>
      <c r="H1062" s="43" t="str">
        <f>IFERROR(VLOOKUP(D1062,PG!$D$7:$N$1006,11,FALSE),"")</f>
        <v/>
      </c>
      <c r="I1062" s="42">
        <f>IFERROR(VLOOKUP(D1062,PG!$D$7:$O$1006,12,FALSE)*G1062,0)</f>
        <v>0</v>
      </c>
    </row>
    <row r="1063" spans="2:9" ht="35.1" customHeight="1" thickTop="1" thickBot="1">
      <c r="B1063" s="76" t="str">
        <f t="shared" si="16"/>
        <v/>
      </c>
      <c r="C1063" s="35"/>
      <c r="D1063" s="16"/>
      <c r="E1063" s="16"/>
      <c r="F1063" s="33"/>
      <c r="G1063" s="33"/>
      <c r="H1063" s="43" t="str">
        <f>IFERROR(VLOOKUP(D1063,PG!$D$7:$N$1006,11,FALSE),"")</f>
        <v/>
      </c>
      <c r="I1063" s="42">
        <f>IFERROR(VLOOKUP(D1063,PG!$D$7:$O$1006,12,FALSE)*G1063,0)</f>
        <v>0</v>
      </c>
    </row>
    <row r="1064" spans="2:9" ht="35.1" customHeight="1" thickTop="1" thickBot="1">
      <c r="B1064" s="76" t="str">
        <f t="shared" si="16"/>
        <v/>
      </c>
      <c r="C1064" s="35"/>
      <c r="D1064" s="16"/>
      <c r="E1064" s="16"/>
      <c r="F1064" s="33"/>
      <c r="G1064" s="33"/>
      <c r="H1064" s="43" t="str">
        <f>IFERROR(VLOOKUP(D1064,PG!$D$7:$N$1006,11,FALSE),"")</f>
        <v/>
      </c>
      <c r="I1064" s="42">
        <f>IFERROR(VLOOKUP(D1064,PG!$D$7:$O$1006,12,FALSE)*G1064,0)</f>
        <v>0</v>
      </c>
    </row>
    <row r="1065" spans="2:9" ht="35.1" customHeight="1" thickTop="1" thickBot="1">
      <c r="B1065" s="76" t="str">
        <f t="shared" si="16"/>
        <v/>
      </c>
      <c r="C1065" s="35"/>
      <c r="D1065" s="16"/>
      <c r="E1065" s="16"/>
      <c r="F1065" s="33"/>
      <c r="G1065" s="33"/>
      <c r="H1065" s="43" t="str">
        <f>IFERROR(VLOOKUP(D1065,PG!$D$7:$N$1006,11,FALSE),"")</f>
        <v/>
      </c>
      <c r="I1065" s="42">
        <f>IFERROR(VLOOKUP(D1065,PG!$D$7:$O$1006,12,FALSE)*G1065,0)</f>
        <v>0</v>
      </c>
    </row>
    <row r="1066" spans="2:9" ht="35.1" customHeight="1" thickTop="1" thickBot="1">
      <c r="B1066" s="76" t="str">
        <f t="shared" si="16"/>
        <v/>
      </c>
      <c r="C1066" s="35"/>
      <c r="D1066" s="16"/>
      <c r="E1066" s="16"/>
      <c r="F1066" s="33"/>
      <c r="G1066" s="33"/>
      <c r="H1066" s="43" t="str">
        <f>IFERROR(VLOOKUP(D1066,PG!$D$7:$N$1006,11,FALSE),"")</f>
        <v/>
      </c>
      <c r="I1066" s="42">
        <f>IFERROR(VLOOKUP(D1066,PG!$D$7:$O$1006,12,FALSE)*G1066,0)</f>
        <v>0</v>
      </c>
    </row>
    <row r="1067" spans="2:9" ht="35.1" customHeight="1" thickTop="1" thickBot="1">
      <c r="B1067" s="76" t="str">
        <f t="shared" si="16"/>
        <v/>
      </c>
      <c r="C1067" s="35"/>
      <c r="D1067" s="16"/>
      <c r="E1067" s="16"/>
      <c r="F1067" s="33"/>
      <c r="G1067" s="33"/>
      <c r="H1067" s="43" t="str">
        <f>IFERROR(VLOOKUP(D1067,PG!$D$7:$N$1006,11,FALSE),"")</f>
        <v/>
      </c>
      <c r="I1067" s="42">
        <f>IFERROR(VLOOKUP(D1067,PG!$D$7:$O$1006,12,FALSE)*G1067,0)</f>
        <v>0</v>
      </c>
    </row>
    <row r="1068" spans="2:9" ht="35.1" customHeight="1" thickTop="1" thickBot="1">
      <c r="B1068" s="76" t="str">
        <f t="shared" si="16"/>
        <v/>
      </c>
      <c r="C1068" s="35"/>
      <c r="D1068" s="16"/>
      <c r="E1068" s="16"/>
      <c r="F1068" s="33"/>
      <c r="G1068" s="33"/>
      <c r="H1068" s="43" t="str">
        <f>IFERROR(VLOOKUP(D1068,PG!$D$7:$N$1006,11,FALSE),"")</f>
        <v/>
      </c>
      <c r="I1068" s="42">
        <f>IFERROR(VLOOKUP(D1068,PG!$D$7:$O$1006,12,FALSE)*G1068,0)</f>
        <v>0</v>
      </c>
    </row>
    <row r="1069" spans="2:9" ht="35.1" customHeight="1" thickTop="1" thickBot="1">
      <c r="B1069" s="76" t="str">
        <f t="shared" si="16"/>
        <v/>
      </c>
      <c r="C1069" s="35"/>
      <c r="D1069" s="16"/>
      <c r="E1069" s="16"/>
      <c r="F1069" s="33"/>
      <c r="G1069" s="33"/>
      <c r="H1069" s="43" t="str">
        <f>IFERROR(VLOOKUP(D1069,PG!$D$7:$N$1006,11,FALSE),"")</f>
        <v/>
      </c>
      <c r="I1069" s="42">
        <f>IFERROR(VLOOKUP(D1069,PG!$D$7:$O$1006,12,FALSE)*G1069,0)</f>
        <v>0</v>
      </c>
    </row>
    <row r="1070" spans="2:9" ht="35.1" customHeight="1" thickTop="1" thickBot="1">
      <c r="B1070" s="76" t="str">
        <f t="shared" si="16"/>
        <v/>
      </c>
      <c r="C1070" s="35"/>
      <c r="D1070" s="16"/>
      <c r="E1070" s="16"/>
      <c r="F1070" s="33"/>
      <c r="G1070" s="33"/>
      <c r="H1070" s="43" t="str">
        <f>IFERROR(VLOOKUP(D1070,PG!$D$7:$N$1006,11,FALSE),"")</f>
        <v/>
      </c>
      <c r="I1070" s="42">
        <f>IFERROR(VLOOKUP(D1070,PG!$D$7:$O$1006,12,FALSE)*G1070,0)</f>
        <v>0</v>
      </c>
    </row>
    <row r="1071" spans="2:9" ht="35.1" customHeight="1" thickTop="1" thickBot="1">
      <c r="B1071" s="76" t="str">
        <f t="shared" si="16"/>
        <v/>
      </c>
      <c r="C1071" s="35"/>
      <c r="D1071" s="16"/>
      <c r="E1071" s="16"/>
      <c r="F1071" s="33"/>
      <c r="G1071" s="33"/>
      <c r="H1071" s="43" t="str">
        <f>IFERROR(VLOOKUP(D1071,PG!$D$7:$N$1006,11,FALSE),"")</f>
        <v/>
      </c>
      <c r="I1071" s="42">
        <f>IFERROR(VLOOKUP(D1071,PG!$D$7:$O$1006,12,FALSE)*G1071,0)</f>
        <v>0</v>
      </c>
    </row>
    <row r="1072" spans="2:9" ht="35.1" customHeight="1" thickTop="1" thickBot="1">
      <c r="B1072" s="76" t="str">
        <f t="shared" si="16"/>
        <v/>
      </c>
      <c r="C1072" s="35"/>
      <c r="D1072" s="16"/>
      <c r="E1072" s="16"/>
      <c r="F1072" s="33"/>
      <c r="G1072" s="33"/>
      <c r="H1072" s="43" t="str">
        <f>IFERROR(VLOOKUP(D1072,PG!$D$7:$N$1006,11,FALSE),"")</f>
        <v/>
      </c>
      <c r="I1072" s="42">
        <f>IFERROR(VLOOKUP(D1072,PG!$D$7:$O$1006,12,FALSE)*G1072,0)</f>
        <v>0</v>
      </c>
    </row>
    <row r="1073" spans="2:9" ht="35.1" customHeight="1" thickTop="1" thickBot="1">
      <c r="B1073" s="76" t="str">
        <f t="shared" si="16"/>
        <v/>
      </c>
      <c r="C1073" s="35"/>
      <c r="D1073" s="16"/>
      <c r="E1073" s="16"/>
      <c r="F1073" s="33"/>
      <c r="G1073" s="33"/>
      <c r="H1073" s="43" t="str">
        <f>IFERROR(VLOOKUP(D1073,PG!$D$7:$N$1006,11,FALSE),"")</f>
        <v/>
      </c>
      <c r="I1073" s="42">
        <f>IFERROR(VLOOKUP(D1073,PG!$D$7:$O$1006,12,FALSE)*G1073,0)</f>
        <v>0</v>
      </c>
    </row>
    <row r="1074" spans="2:9" ht="35.1" customHeight="1" thickTop="1" thickBot="1">
      <c r="B1074" s="76" t="str">
        <f t="shared" si="16"/>
        <v/>
      </c>
      <c r="C1074" s="35"/>
      <c r="D1074" s="16"/>
      <c r="E1074" s="16"/>
      <c r="F1074" s="33"/>
      <c r="G1074" s="33"/>
      <c r="H1074" s="43" t="str">
        <f>IFERROR(VLOOKUP(D1074,PG!$D$7:$N$1006,11,FALSE),"")</f>
        <v/>
      </c>
      <c r="I1074" s="42">
        <f>IFERROR(VLOOKUP(D1074,PG!$D$7:$O$1006,12,FALSE)*G1074,0)</f>
        <v>0</v>
      </c>
    </row>
    <row r="1075" spans="2:9" ht="35.1" customHeight="1" thickTop="1" thickBot="1">
      <c r="B1075" s="76" t="str">
        <f t="shared" si="16"/>
        <v/>
      </c>
      <c r="C1075" s="35"/>
      <c r="D1075" s="16"/>
      <c r="E1075" s="16"/>
      <c r="F1075" s="33"/>
      <c r="G1075" s="33"/>
      <c r="H1075" s="43" t="str">
        <f>IFERROR(VLOOKUP(D1075,PG!$D$7:$N$1006,11,FALSE),"")</f>
        <v/>
      </c>
      <c r="I1075" s="42">
        <f>IFERROR(VLOOKUP(D1075,PG!$D$7:$O$1006,12,FALSE)*G1075,0)</f>
        <v>0</v>
      </c>
    </row>
    <row r="1076" spans="2:9" ht="35.1" customHeight="1" thickTop="1" thickBot="1">
      <c r="B1076" s="76" t="str">
        <f t="shared" si="16"/>
        <v/>
      </c>
      <c r="C1076" s="35"/>
      <c r="D1076" s="16"/>
      <c r="E1076" s="16"/>
      <c r="F1076" s="33"/>
      <c r="G1076" s="33"/>
      <c r="H1076" s="43" t="str">
        <f>IFERROR(VLOOKUP(D1076,PG!$D$7:$N$1006,11,FALSE),"")</f>
        <v/>
      </c>
      <c r="I1076" s="42">
        <f>IFERROR(VLOOKUP(D1076,PG!$D$7:$O$1006,12,FALSE)*G1076,0)</f>
        <v>0</v>
      </c>
    </row>
    <row r="1077" spans="2:9" ht="35.1" customHeight="1" thickTop="1" thickBot="1">
      <c r="B1077" s="76" t="str">
        <f t="shared" si="16"/>
        <v/>
      </c>
      <c r="C1077" s="35"/>
      <c r="D1077" s="16"/>
      <c r="E1077" s="16"/>
      <c r="F1077" s="33"/>
      <c r="G1077" s="33"/>
      <c r="H1077" s="43" t="str">
        <f>IFERROR(VLOOKUP(D1077,PG!$D$7:$N$1006,11,FALSE),"")</f>
        <v/>
      </c>
      <c r="I1077" s="42">
        <f>IFERROR(VLOOKUP(D1077,PG!$D$7:$O$1006,12,FALSE)*G1077,0)</f>
        <v>0</v>
      </c>
    </row>
    <row r="1078" spans="2:9" ht="35.1" customHeight="1" thickTop="1" thickBot="1">
      <c r="B1078" s="76" t="str">
        <f t="shared" si="16"/>
        <v/>
      </c>
      <c r="C1078" s="35"/>
      <c r="D1078" s="16"/>
      <c r="E1078" s="16"/>
      <c r="F1078" s="33"/>
      <c r="G1078" s="33"/>
      <c r="H1078" s="43" t="str">
        <f>IFERROR(VLOOKUP(D1078,PG!$D$7:$N$1006,11,FALSE),"")</f>
        <v/>
      </c>
      <c r="I1078" s="42">
        <f>IFERROR(VLOOKUP(D1078,PG!$D$7:$O$1006,12,FALSE)*G1078,0)</f>
        <v>0</v>
      </c>
    </row>
    <row r="1079" spans="2:9" ht="35.1" customHeight="1" thickTop="1" thickBot="1">
      <c r="B1079" s="76" t="str">
        <f t="shared" si="16"/>
        <v/>
      </c>
      <c r="C1079" s="35"/>
      <c r="D1079" s="16"/>
      <c r="E1079" s="16"/>
      <c r="F1079" s="33"/>
      <c r="G1079" s="33"/>
      <c r="H1079" s="43" t="str">
        <f>IFERROR(VLOOKUP(D1079,PG!$D$7:$N$1006,11,FALSE),"")</f>
        <v/>
      </c>
      <c r="I1079" s="42">
        <f>IFERROR(VLOOKUP(D1079,PG!$D$7:$O$1006,12,FALSE)*G1079,0)</f>
        <v>0</v>
      </c>
    </row>
    <row r="1080" spans="2:9" ht="35.1" customHeight="1" thickTop="1" thickBot="1">
      <c r="B1080" s="76" t="str">
        <f t="shared" si="16"/>
        <v/>
      </c>
      <c r="C1080" s="35"/>
      <c r="D1080" s="16"/>
      <c r="E1080" s="16"/>
      <c r="F1080" s="33"/>
      <c r="G1080" s="33"/>
      <c r="H1080" s="43" t="str">
        <f>IFERROR(VLOOKUP(D1080,PG!$D$7:$N$1006,11,FALSE),"")</f>
        <v/>
      </c>
      <c r="I1080" s="42">
        <f>IFERROR(VLOOKUP(D1080,PG!$D$7:$O$1006,12,FALSE)*G1080,0)</f>
        <v>0</v>
      </c>
    </row>
    <row r="1081" spans="2:9" ht="35.1" customHeight="1" thickTop="1" thickBot="1">
      <c r="B1081" s="76" t="str">
        <f t="shared" si="16"/>
        <v/>
      </c>
      <c r="C1081" s="35"/>
      <c r="D1081" s="16"/>
      <c r="E1081" s="16"/>
      <c r="F1081" s="33"/>
      <c r="G1081" s="33"/>
      <c r="H1081" s="43" t="str">
        <f>IFERROR(VLOOKUP(D1081,PG!$D$7:$N$1006,11,FALSE),"")</f>
        <v/>
      </c>
      <c r="I1081" s="42">
        <f>IFERROR(VLOOKUP(D1081,PG!$D$7:$O$1006,12,FALSE)*G1081,0)</f>
        <v>0</v>
      </c>
    </row>
    <row r="1082" spans="2:9" ht="35.1" customHeight="1" thickTop="1" thickBot="1">
      <c r="B1082" s="76" t="str">
        <f t="shared" si="16"/>
        <v/>
      </c>
      <c r="C1082" s="35"/>
      <c r="D1082" s="16"/>
      <c r="E1082" s="16"/>
      <c r="F1082" s="33"/>
      <c r="G1082" s="33"/>
      <c r="H1082" s="43" t="str">
        <f>IFERROR(VLOOKUP(D1082,PG!$D$7:$N$1006,11,FALSE),"")</f>
        <v/>
      </c>
      <c r="I1082" s="42">
        <f>IFERROR(VLOOKUP(D1082,PG!$D$7:$O$1006,12,FALSE)*G1082,0)</f>
        <v>0</v>
      </c>
    </row>
    <row r="1083" spans="2:9" ht="35.1" customHeight="1" thickTop="1" thickBot="1">
      <c r="B1083" s="76" t="str">
        <f t="shared" si="16"/>
        <v/>
      </c>
      <c r="C1083" s="35"/>
      <c r="D1083" s="16"/>
      <c r="E1083" s="16"/>
      <c r="F1083" s="33"/>
      <c r="G1083" s="33"/>
      <c r="H1083" s="43" t="str">
        <f>IFERROR(VLOOKUP(D1083,PG!$D$7:$N$1006,11,FALSE),"")</f>
        <v/>
      </c>
      <c r="I1083" s="42">
        <f>IFERROR(VLOOKUP(D1083,PG!$D$7:$O$1006,12,FALSE)*G1083,0)</f>
        <v>0</v>
      </c>
    </row>
    <row r="1084" spans="2:9" ht="35.1" customHeight="1" thickTop="1" thickBot="1">
      <c r="B1084" s="76" t="str">
        <f t="shared" si="16"/>
        <v/>
      </c>
      <c r="C1084" s="35"/>
      <c r="D1084" s="16"/>
      <c r="E1084" s="16"/>
      <c r="F1084" s="33"/>
      <c r="G1084" s="33"/>
      <c r="H1084" s="43" t="str">
        <f>IFERROR(VLOOKUP(D1084,PG!$D$7:$N$1006,11,FALSE),"")</f>
        <v/>
      </c>
      <c r="I1084" s="42">
        <f>IFERROR(VLOOKUP(D1084,PG!$D$7:$O$1006,12,FALSE)*G1084,0)</f>
        <v>0</v>
      </c>
    </row>
    <row r="1085" spans="2:9" ht="35.1" customHeight="1" thickTop="1" thickBot="1">
      <c r="B1085" s="76" t="str">
        <f t="shared" si="16"/>
        <v/>
      </c>
      <c r="C1085" s="35"/>
      <c r="D1085" s="16"/>
      <c r="E1085" s="16"/>
      <c r="F1085" s="33"/>
      <c r="G1085" s="33"/>
      <c r="H1085" s="43" t="str">
        <f>IFERROR(VLOOKUP(D1085,PG!$D$7:$N$1006,11,FALSE),"")</f>
        <v/>
      </c>
      <c r="I1085" s="42">
        <f>IFERROR(VLOOKUP(D1085,PG!$D$7:$O$1006,12,FALSE)*G1085,0)</f>
        <v>0</v>
      </c>
    </row>
    <row r="1086" spans="2:9" ht="35.1" customHeight="1" thickTop="1" thickBot="1">
      <c r="B1086" s="76" t="str">
        <f t="shared" si="16"/>
        <v/>
      </c>
      <c r="C1086" s="35"/>
      <c r="D1086" s="16"/>
      <c r="E1086" s="16"/>
      <c r="F1086" s="33"/>
      <c r="G1086" s="33"/>
      <c r="H1086" s="43" t="str">
        <f>IFERROR(VLOOKUP(D1086,PG!$D$7:$N$1006,11,FALSE),"")</f>
        <v/>
      </c>
      <c r="I1086" s="42">
        <f>IFERROR(VLOOKUP(D1086,PG!$D$7:$O$1006,12,FALSE)*G1086,0)</f>
        <v>0</v>
      </c>
    </row>
    <row r="1087" spans="2:9" ht="35.1" customHeight="1" thickTop="1" thickBot="1">
      <c r="B1087" s="76" t="str">
        <f t="shared" si="16"/>
        <v/>
      </c>
      <c r="C1087" s="35"/>
      <c r="D1087" s="16"/>
      <c r="E1087" s="16"/>
      <c r="F1087" s="33"/>
      <c r="G1087" s="33"/>
      <c r="H1087" s="43" t="str">
        <f>IFERROR(VLOOKUP(D1087,PG!$D$7:$N$1006,11,FALSE),"")</f>
        <v/>
      </c>
      <c r="I1087" s="42">
        <f>IFERROR(VLOOKUP(D1087,PG!$D$7:$O$1006,12,FALSE)*G1087,0)</f>
        <v>0</v>
      </c>
    </row>
    <row r="1088" spans="2:9" ht="35.1" customHeight="1" thickTop="1" thickBot="1">
      <c r="B1088" s="76" t="str">
        <f t="shared" si="16"/>
        <v/>
      </c>
      <c r="C1088" s="35"/>
      <c r="D1088" s="16"/>
      <c r="E1088" s="16"/>
      <c r="F1088" s="33"/>
      <c r="G1088" s="33"/>
      <c r="H1088" s="43" t="str">
        <f>IFERROR(VLOOKUP(D1088,PG!$D$7:$N$1006,11,FALSE),"")</f>
        <v/>
      </c>
      <c r="I1088" s="42">
        <f>IFERROR(VLOOKUP(D1088,PG!$D$7:$O$1006,12,FALSE)*G1088,0)</f>
        <v>0</v>
      </c>
    </row>
    <row r="1089" spans="2:9" ht="35.1" customHeight="1" thickTop="1" thickBot="1">
      <c r="B1089" s="76" t="str">
        <f t="shared" si="16"/>
        <v/>
      </c>
      <c r="C1089" s="35"/>
      <c r="D1089" s="16"/>
      <c r="E1089" s="16"/>
      <c r="F1089" s="33"/>
      <c r="G1089" s="33"/>
      <c r="H1089" s="43" t="str">
        <f>IFERROR(VLOOKUP(D1089,PG!$D$7:$N$1006,11,FALSE),"")</f>
        <v/>
      </c>
      <c r="I1089" s="42">
        <f>IFERROR(VLOOKUP(D1089,PG!$D$7:$O$1006,12,FALSE)*G1089,0)</f>
        <v>0</v>
      </c>
    </row>
    <row r="1090" spans="2:9" ht="35.1" customHeight="1" thickTop="1" thickBot="1">
      <c r="B1090" s="76" t="str">
        <f t="shared" si="16"/>
        <v/>
      </c>
      <c r="C1090" s="35"/>
      <c r="D1090" s="16"/>
      <c r="E1090" s="16"/>
      <c r="F1090" s="33"/>
      <c r="G1090" s="33"/>
      <c r="H1090" s="43" t="str">
        <f>IFERROR(VLOOKUP(D1090,PG!$D$7:$N$1006,11,FALSE),"")</f>
        <v/>
      </c>
      <c r="I1090" s="42">
        <f>IFERROR(VLOOKUP(D1090,PG!$D$7:$O$1006,12,FALSE)*G1090,0)</f>
        <v>0</v>
      </c>
    </row>
    <row r="1091" spans="2:9" ht="35.1" customHeight="1" thickTop="1" thickBot="1">
      <c r="B1091" s="76" t="str">
        <f t="shared" si="16"/>
        <v/>
      </c>
      <c r="C1091" s="35"/>
      <c r="D1091" s="16"/>
      <c r="E1091" s="16"/>
      <c r="F1091" s="33"/>
      <c r="G1091" s="33"/>
      <c r="H1091" s="43" t="str">
        <f>IFERROR(VLOOKUP(D1091,PG!$D$7:$N$1006,11,FALSE),"")</f>
        <v/>
      </c>
      <c r="I1091" s="42">
        <f>IFERROR(VLOOKUP(D1091,PG!$D$7:$O$1006,12,FALSE)*G1091,0)</f>
        <v>0</v>
      </c>
    </row>
    <row r="1092" spans="2:9" ht="35.1" customHeight="1" thickTop="1" thickBot="1">
      <c r="B1092" s="76" t="str">
        <f t="shared" si="16"/>
        <v/>
      </c>
      <c r="C1092" s="35"/>
      <c r="D1092" s="16"/>
      <c r="E1092" s="16"/>
      <c r="F1092" s="33"/>
      <c r="G1092" s="33"/>
      <c r="H1092" s="43" t="str">
        <f>IFERROR(VLOOKUP(D1092,PG!$D$7:$N$1006,11,FALSE),"")</f>
        <v/>
      </c>
      <c r="I1092" s="42">
        <f>IFERROR(VLOOKUP(D1092,PG!$D$7:$O$1006,12,FALSE)*G1092,0)</f>
        <v>0</v>
      </c>
    </row>
    <row r="1093" spans="2:9" ht="35.1" customHeight="1" thickTop="1" thickBot="1">
      <c r="B1093" s="76" t="str">
        <f t="shared" si="16"/>
        <v/>
      </c>
      <c r="C1093" s="35"/>
      <c r="D1093" s="16"/>
      <c r="E1093" s="16"/>
      <c r="F1093" s="33"/>
      <c r="G1093" s="33"/>
      <c r="H1093" s="43" t="str">
        <f>IFERROR(VLOOKUP(D1093,PG!$D$7:$N$1006,11,FALSE),"")</f>
        <v/>
      </c>
      <c r="I1093" s="42">
        <f>IFERROR(VLOOKUP(D1093,PG!$D$7:$O$1006,12,FALSE)*G1093,0)</f>
        <v>0</v>
      </c>
    </row>
    <row r="1094" spans="2:9" ht="35.1" customHeight="1" thickTop="1" thickBot="1">
      <c r="B1094" s="76" t="str">
        <f t="shared" si="16"/>
        <v/>
      </c>
      <c r="C1094" s="35"/>
      <c r="D1094" s="16"/>
      <c r="E1094" s="16"/>
      <c r="F1094" s="33"/>
      <c r="G1094" s="33"/>
      <c r="H1094" s="43" t="str">
        <f>IFERROR(VLOOKUP(D1094,PG!$D$7:$N$1006,11,FALSE),"")</f>
        <v/>
      </c>
      <c r="I1094" s="42">
        <f>IFERROR(VLOOKUP(D1094,PG!$D$7:$O$1006,12,FALSE)*G1094,0)</f>
        <v>0</v>
      </c>
    </row>
    <row r="1095" spans="2:9" ht="35.1" customHeight="1" thickTop="1" thickBot="1">
      <c r="B1095" s="76" t="str">
        <f t="shared" si="16"/>
        <v/>
      </c>
      <c r="C1095" s="35"/>
      <c r="D1095" s="16"/>
      <c r="E1095" s="16"/>
      <c r="F1095" s="33"/>
      <c r="G1095" s="33"/>
      <c r="H1095" s="43" t="str">
        <f>IFERROR(VLOOKUP(D1095,PG!$D$7:$N$1006,11,FALSE),"")</f>
        <v/>
      </c>
      <c r="I1095" s="42">
        <f>IFERROR(VLOOKUP(D1095,PG!$D$7:$O$1006,12,FALSE)*G1095,0)</f>
        <v>0</v>
      </c>
    </row>
    <row r="1096" spans="2:9" ht="35.1" customHeight="1" thickTop="1" thickBot="1">
      <c r="B1096" s="76" t="str">
        <f t="shared" ref="B1096:B1159" si="17">IF(C1096="","",MONTH(C1096))</f>
        <v/>
      </c>
      <c r="C1096" s="35"/>
      <c r="D1096" s="16"/>
      <c r="E1096" s="16"/>
      <c r="F1096" s="33"/>
      <c r="G1096" s="33"/>
      <c r="H1096" s="43" t="str">
        <f>IFERROR(VLOOKUP(D1096,PG!$D$7:$N$1006,11,FALSE),"")</f>
        <v/>
      </c>
      <c r="I1096" s="42">
        <f>IFERROR(VLOOKUP(D1096,PG!$D$7:$O$1006,12,FALSE)*G1096,0)</f>
        <v>0</v>
      </c>
    </row>
    <row r="1097" spans="2:9" ht="35.1" customHeight="1" thickTop="1" thickBot="1">
      <c r="B1097" s="76" t="str">
        <f t="shared" si="17"/>
        <v/>
      </c>
      <c r="C1097" s="35"/>
      <c r="D1097" s="16"/>
      <c r="E1097" s="16"/>
      <c r="F1097" s="33"/>
      <c r="G1097" s="33"/>
      <c r="H1097" s="43" t="str">
        <f>IFERROR(VLOOKUP(D1097,PG!$D$7:$N$1006,11,FALSE),"")</f>
        <v/>
      </c>
      <c r="I1097" s="42">
        <f>IFERROR(VLOOKUP(D1097,PG!$D$7:$O$1006,12,FALSE)*G1097,0)</f>
        <v>0</v>
      </c>
    </row>
    <row r="1098" spans="2:9" ht="35.1" customHeight="1" thickTop="1" thickBot="1">
      <c r="B1098" s="76" t="str">
        <f t="shared" si="17"/>
        <v/>
      </c>
      <c r="C1098" s="35"/>
      <c r="D1098" s="16"/>
      <c r="E1098" s="16"/>
      <c r="F1098" s="33"/>
      <c r="G1098" s="33"/>
      <c r="H1098" s="43" t="str">
        <f>IFERROR(VLOOKUP(D1098,PG!$D$7:$N$1006,11,FALSE),"")</f>
        <v/>
      </c>
      <c r="I1098" s="42">
        <f>IFERROR(VLOOKUP(D1098,PG!$D$7:$O$1006,12,FALSE)*G1098,0)</f>
        <v>0</v>
      </c>
    </row>
    <row r="1099" spans="2:9" ht="35.1" customHeight="1" thickTop="1" thickBot="1">
      <c r="B1099" s="76" t="str">
        <f t="shared" si="17"/>
        <v/>
      </c>
      <c r="C1099" s="35"/>
      <c r="D1099" s="16"/>
      <c r="E1099" s="16"/>
      <c r="F1099" s="33"/>
      <c r="G1099" s="33"/>
      <c r="H1099" s="43" t="str">
        <f>IFERROR(VLOOKUP(D1099,PG!$D$7:$N$1006,11,FALSE),"")</f>
        <v/>
      </c>
      <c r="I1099" s="42">
        <f>IFERROR(VLOOKUP(D1099,PG!$D$7:$O$1006,12,FALSE)*G1099,0)</f>
        <v>0</v>
      </c>
    </row>
    <row r="1100" spans="2:9" ht="35.1" customHeight="1" thickTop="1" thickBot="1">
      <c r="B1100" s="76" t="str">
        <f t="shared" si="17"/>
        <v/>
      </c>
      <c r="C1100" s="35"/>
      <c r="D1100" s="16"/>
      <c r="E1100" s="16"/>
      <c r="F1100" s="33"/>
      <c r="G1100" s="33"/>
      <c r="H1100" s="43" t="str">
        <f>IFERROR(VLOOKUP(D1100,PG!$D$7:$N$1006,11,FALSE),"")</f>
        <v/>
      </c>
      <c r="I1100" s="42">
        <f>IFERROR(VLOOKUP(D1100,PG!$D$7:$O$1006,12,FALSE)*G1100,0)</f>
        <v>0</v>
      </c>
    </row>
    <row r="1101" spans="2:9" ht="35.1" customHeight="1" thickTop="1" thickBot="1">
      <c r="B1101" s="76" t="str">
        <f t="shared" si="17"/>
        <v/>
      </c>
      <c r="C1101" s="35"/>
      <c r="D1101" s="16"/>
      <c r="E1101" s="16"/>
      <c r="F1101" s="33"/>
      <c r="G1101" s="33"/>
      <c r="H1101" s="43" t="str">
        <f>IFERROR(VLOOKUP(D1101,PG!$D$7:$N$1006,11,FALSE),"")</f>
        <v/>
      </c>
      <c r="I1101" s="42">
        <f>IFERROR(VLOOKUP(D1101,PG!$D$7:$O$1006,12,FALSE)*G1101,0)</f>
        <v>0</v>
      </c>
    </row>
    <row r="1102" spans="2:9" ht="35.1" customHeight="1" thickTop="1" thickBot="1">
      <c r="B1102" s="76" t="str">
        <f t="shared" si="17"/>
        <v/>
      </c>
      <c r="C1102" s="35"/>
      <c r="D1102" s="16"/>
      <c r="E1102" s="16"/>
      <c r="F1102" s="33"/>
      <c r="G1102" s="33"/>
      <c r="H1102" s="43" t="str">
        <f>IFERROR(VLOOKUP(D1102,PG!$D$7:$N$1006,11,FALSE),"")</f>
        <v/>
      </c>
      <c r="I1102" s="42">
        <f>IFERROR(VLOOKUP(D1102,PG!$D$7:$O$1006,12,FALSE)*G1102,0)</f>
        <v>0</v>
      </c>
    </row>
    <row r="1103" spans="2:9" ht="35.1" customHeight="1" thickTop="1" thickBot="1">
      <c r="B1103" s="76" t="str">
        <f t="shared" si="17"/>
        <v/>
      </c>
      <c r="C1103" s="35"/>
      <c r="D1103" s="16"/>
      <c r="E1103" s="16"/>
      <c r="F1103" s="33"/>
      <c r="G1103" s="33"/>
      <c r="H1103" s="43" t="str">
        <f>IFERROR(VLOOKUP(D1103,PG!$D$7:$N$1006,11,FALSE),"")</f>
        <v/>
      </c>
      <c r="I1103" s="42">
        <f>IFERROR(VLOOKUP(D1103,PG!$D$7:$O$1006,12,FALSE)*G1103,0)</f>
        <v>0</v>
      </c>
    </row>
    <row r="1104" spans="2:9" ht="35.1" customHeight="1" thickTop="1" thickBot="1">
      <c r="B1104" s="76" t="str">
        <f t="shared" si="17"/>
        <v/>
      </c>
      <c r="C1104" s="35"/>
      <c r="D1104" s="16"/>
      <c r="E1104" s="16"/>
      <c r="F1104" s="33"/>
      <c r="G1104" s="33"/>
      <c r="H1104" s="43" t="str">
        <f>IFERROR(VLOOKUP(D1104,PG!$D$7:$N$1006,11,FALSE),"")</f>
        <v/>
      </c>
      <c r="I1104" s="42">
        <f>IFERROR(VLOOKUP(D1104,PG!$D$7:$O$1006,12,FALSE)*G1104,0)</f>
        <v>0</v>
      </c>
    </row>
    <row r="1105" spans="2:9" ht="35.1" customHeight="1" thickTop="1" thickBot="1">
      <c r="B1105" s="76" t="str">
        <f t="shared" si="17"/>
        <v/>
      </c>
      <c r="C1105" s="35"/>
      <c r="D1105" s="16"/>
      <c r="E1105" s="16"/>
      <c r="F1105" s="33"/>
      <c r="G1105" s="33"/>
      <c r="H1105" s="43" t="str">
        <f>IFERROR(VLOOKUP(D1105,PG!$D$7:$N$1006,11,FALSE),"")</f>
        <v/>
      </c>
      <c r="I1105" s="42">
        <f>IFERROR(VLOOKUP(D1105,PG!$D$7:$O$1006,12,FALSE)*G1105,0)</f>
        <v>0</v>
      </c>
    </row>
    <row r="1106" spans="2:9" ht="35.1" customHeight="1" thickTop="1" thickBot="1">
      <c r="B1106" s="76" t="str">
        <f t="shared" si="17"/>
        <v/>
      </c>
      <c r="C1106" s="35"/>
      <c r="D1106" s="16"/>
      <c r="E1106" s="16"/>
      <c r="F1106" s="33"/>
      <c r="G1106" s="33"/>
      <c r="H1106" s="43" t="str">
        <f>IFERROR(VLOOKUP(D1106,PG!$D$7:$N$1006,11,FALSE),"")</f>
        <v/>
      </c>
      <c r="I1106" s="42">
        <f>IFERROR(VLOOKUP(D1106,PG!$D$7:$O$1006,12,FALSE)*G1106,0)</f>
        <v>0</v>
      </c>
    </row>
    <row r="1107" spans="2:9" ht="35.1" customHeight="1" thickTop="1" thickBot="1">
      <c r="B1107" s="76" t="str">
        <f t="shared" si="17"/>
        <v/>
      </c>
      <c r="C1107" s="35"/>
      <c r="D1107" s="16"/>
      <c r="E1107" s="16"/>
      <c r="F1107" s="33"/>
      <c r="G1107" s="33"/>
      <c r="H1107" s="43" t="str">
        <f>IFERROR(VLOOKUP(D1107,PG!$D$7:$N$1006,11,FALSE),"")</f>
        <v/>
      </c>
      <c r="I1107" s="42">
        <f>IFERROR(VLOOKUP(D1107,PG!$D$7:$O$1006,12,FALSE)*G1107,0)</f>
        <v>0</v>
      </c>
    </row>
    <row r="1108" spans="2:9" ht="35.1" customHeight="1" thickTop="1" thickBot="1">
      <c r="B1108" s="76" t="str">
        <f t="shared" si="17"/>
        <v/>
      </c>
      <c r="C1108" s="35"/>
      <c r="D1108" s="16"/>
      <c r="E1108" s="16"/>
      <c r="F1108" s="33"/>
      <c r="G1108" s="33"/>
      <c r="H1108" s="43" t="str">
        <f>IFERROR(VLOOKUP(D1108,PG!$D$7:$N$1006,11,FALSE),"")</f>
        <v/>
      </c>
      <c r="I1108" s="42">
        <f>IFERROR(VLOOKUP(D1108,PG!$D$7:$O$1006,12,FALSE)*G1108,0)</f>
        <v>0</v>
      </c>
    </row>
    <row r="1109" spans="2:9" ht="35.1" customHeight="1" thickTop="1" thickBot="1">
      <c r="B1109" s="76" t="str">
        <f t="shared" si="17"/>
        <v/>
      </c>
      <c r="C1109" s="35"/>
      <c r="D1109" s="16"/>
      <c r="E1109" s="16"/>
      <c r="F1109" s="33"/>
      <c r="G1109" s="33"/>
      <c r="H1109" s="43" t="str">
        <f>IFERROR(VLOOKUP(D1109,PG!$D$7:$N$1006,11,FALSE),"")</f>
        <v/>
      </c>
      <c r="I1109" s="42">
        <f>IFERROR(VLOOKUP(D1109,PG!$D$7:$O$1006,12,FALSE)*G1109,0)</f>
        <v>0</v>
      </c>
    </row>
    <row r="1110" spans="2:9" ht="35.1" customHeight="1" thickTop="1" thickBot="1">
      <c r="B1110" s="76" t="str">
        <f t="shared" si="17"/>
        <v/>
      </c>
      <c r="C1110" s="35"/>
      <c r="D1110" s="16"/>
      <c r="E1110" s="16"/>
      <c r="F1110" s="33"/>
      <c r="G1110" s="33"/>
      <c r="H1110" s="43" t="str">
        <f>IFERROR(VLOOKUP(D1110,PG!$D$7:$N$1006,11,FALSE),"")</f>
        <v/>
      </c>
      <c r="I1110" s="42">
        <f>IFERROR(VLOOKUP(D1110,PG!$D$7:$O$1006,12,FALSE)*G1110,0)</f>
        <v>0</v>
      </c>
    </row>
    <row r="1111" spans="2:9" ht="35.1" customHeight="1" thickTop="1" thickBot="1">
      <c r="B1111" s="76" t="str">
        <f t="shared" si="17"/>
        <v/>
      </c>
      <c r="C1111" s="35"/>
      <c r="D1111" s="16"/>
      <c r="E1111" s="16"/>
      <c r="F1111" s="33"/>
      <c r="G1111" s="33"/>
      <c r="H1111" s="43" t="str">
        <f>IFERROR(VLOOKUP(D1111,PG!$D$7:$N$1006,11,FALSE),"")</f>
        <v/>
      </c>
      <c r="I1111" s="42">
        <f>IFERROR(VLOOKUP(D1111,PG!$D$7:$O$1006,12,FALSE)*G1111,0)</f>
        <v>0</v>
      </c>
    </row>
    <row r="1112" spans="2:9" ht="35.1" customHeight="1" thickTop="1" thickBot="1">
      <c r="B1112" s="76" t="str">
        <f t="shared" si="17"/>
        <v/>
      </c>
      <c r="C1112" s="35"/>
      <c r="D1112" s="16"/>
      <c r="E1112" s="16"/>
      <c r="F1112" s="33"/>
      <c r="G1112" s="33"/>
      <c r="H1112" s="43" t="str">
        <f>IFERROR(VLOOKUP(D1112,PG!$D$7:$N$1006,11,FALSE),"")</f>
        <v/>
      </c>
      <c r="I1112" s="42">
        <f>IFERROR(VLOOKUP(D1112,PG!$D$7:$O$1006,12,FALSE)*G1112,0)</f>
        <v>0</v>
      </c>
    </row>
    <row r="1113" spans="2:9" ht="35.1" customHeight="1" thickTop="1" thickBot="1">
      <c r="B1113" s="76" t="str">
        <f t="shared" si="17"/>
        <v/>
      </c>
      <c r="C1113" s="35"/>
      <c r="D1113" s="16"/>
      <c r="E1113" s="16"/>
      <c r="F1113" s="33"/>
      <c r="G1113" s="33"/>
      <c r="H1113" s="43" t="str">
        <f>IFERROR(VLOOKUP(D1113,PG!$D$7:$N$1006,11,FALSE),"")</f>
        <v/>
      </c>
      <c r="I1113" s="42">
        <f>IFERROR(VLOOKUP(D1113,PG!$D$7:$O$1006,12,FALSE)*G1113,0)</f>
        <v>0</v>
      </c>
    </row>
    <row r="1114" spans="2:9" ht="35.1" customHeight="1" thickTop="1" thickBot="1">
      <c r="B1114" s="76" t="str">
        <f t="shared" si="17"/>
        <v/>
      </c>
      <c r="C1114" s="35"/>
      <c r="D1114" s="16"/>
      <c r="E1114" s="16"/>
      <c r="F1114" s="33"/>
      <c r="G1114" s="33"/>
      <c r="H1114" s="43" t="str">
        <f>IFERROR(VLOOKUP(D1114,PG!$D$7:$N$1006,11,FALSE),"")</f>
        <v/>
      </c>
      <c r="I1114" s="42">
        <f>IFERROR(VLOOKUP(D1114,PG!$D$7:$O$1006,12,FALSE)*G1114,0)</f>
        <v>0</v>
      </c>
    </row>
    <row r="1115" spans="2:9" ht="35.1" customHeight="1" thickTop="1" thickBot="1">
      <c r="B1115" s="76" t="str">
        <f t="shared" si="17"/>
        <v/>
      </c>
      <c r="C1115" s="35"/>
      <c r="D1115" s="16"/>
      <c r="E1115" s="16"/>
      <c r="F1115" s="33"/>
      <c r="G1115" s="33"/>
      <c r="H1115" s="43" t="str">
        <f>IFERROR(VLOOKUP(D1115,PG!$D$7:$N$1006,11,FALSE),"")</f>
        <v/>
      </c>
      <c r="I1115" s="42">
        <f>IFERROR(VLOOKUP(D1115,PG!$D$7:$O$1006,12,FALSE)*G1115,0)</f>
        <v>0</v>
      </c>
    </row>
    <row r="1116" spans="2:9" ht="35.1" customHeight="1" thickTop="1" thickBot="1">
      <c r="B1116" s="76" t="str">
        <f t="shared" si="17"/>
        <v/>
      </c>
      <c r="C1116" s="35"/>
      <c r="D1116" s="16"/>
      <c r="E1116" s="16"/>
      <c r="F1116" s="33"/>
      <c r="G1116" s="33"/>
      <c r="H1116" s="43" t="str">
        <f>IFERROR(VLOOKUP(D1116,PG!$D$7:$N$1006,11,FALSE),"")</f>
        <v/>
      </c>
      <c r="I1116" s="42">
        <f>IFERROR(VLOOKUP(D1116,PG!$D$7:$O$1006,12,FALSE)*G1116,0)</f>
        <v>0</v>
      </c>
    </row>
    <row r="1117" spans="2:9" ht="35.1" customHeight="1" thickTop="1" thickBot="1">
      <c r="B1117" s="76" t="str">
        <f t="shared" si="17"/>
        <v/>
      </c>
      <c r="C1117" s="35"/>
      <c r="D1117" s="16"/>
      <c r="E1117" s="16"/>
      <c r="F1117" s="33"/>
      <c r="G1117" s="33"/>
      <c r="H1117" s="43" t="str">
        <f>IFERROR(VLOOKUP(D1117,PG!$D$7:$N$1006,11,FALSE),"")</f>
        <v/>
      </c>
      <c r="I1117" s="42">
        <f>IFERROR(VLOOKUP(D1117,PG!$D$7:$O$1006,12,FALSE)*G1117,0)</f>
        <v>0</v>
      </c>
    </row>
    <row r="1118" spans="2:9" ht="35.1" customHeight="1" thickTop="1" thickBot="1">
      <c r="B1118" s="76" t="str">
        <f t="shared" si="17"/>
        <v/>
      </c>
      <c r="C1118" s="35"/>
      <c r="D1118" s="16"/>
      <c r="E1118" s="16"/>
      <c r="F1118" s="33"/>
      <c r="G1118" s="33"/>
      <c r="H1118" s="43" t="str">
        <f>IFERROR(VLOOKUP(D1118,PG!$D$7:$N$1006,11,FALSE),"")</f>
        <v/>
      </c>
      <c r="I1118" s="42">
        <f>IFERROR(VLOOKUP(D1118,PG!$D$7:$O$1006,12,FALSE)*G1118,0)</f>
        <v>0</v>
      </c>
    </row>
    <row r="1119" spans="2:9" ht="35.1" customHeight="1" thickTop="1" thickBot="1">
      <c r="B1119" s="76" t="str">
        <f t="shared" si="17"/>
        <v/>
      </c>
      <c r="C1119" s="35"/>
      <c r="D1119" s="16"/>
      <c r="E1119" s="16"/>
      <c r="F1119" s="33"/>
      <c r="G1119" s="33"/>
      <c r="H1119" s="43" t="str">
        <f>IFERROR(VLOOKUP(D1119,PG!$D$7:$N$1006,11,FALSE),"")</f>
        <v/>
      </c>
      <c r="I1119" s="42">
        <f>IFERROR(VLOOKUP(D1119,PG!$D$7:$O$1006,12,FALSE)*G1119,0)</f>
        <v>0</v>
      </c>
    </row>
    <row r="1120" spans="2:9" ht="35.1" customHeight="1" thickTop="1" thickBot="1">
      <c r="B1120" s="76" t="str">
        <f t="shared" si="17"/>
        <v/>
      </c>
      <c r="C1120" s="35"/>
      <c r="D1120" s="16"/>
      <c r="E1120" s="16"/>
      <c r="F1120" s="33"/>
      <c r="G1120" s="33"/>
      <c r="H1120" s="43" t="str">
        <f>IFERROR(VLOOKUP(D1120,PG!$D$7:$N$1006,11,FALSE),"")</f>
        <v/>
      </c>
      <c r="I1120" s="42">
        <f>IFERROR(VLOOKUP(D1120,PG!$D$7:$O$1006,12,FALSE)*G1120,0)</f>
        <v>0</v>
      </c>
    </row>
    <row r="1121" spans="2:9" ht="35.1" customHeight="1" thickTop="1" thickBot="1">
      <c r="B1121" s="76" t="str">
        <f t="shared" si="17"/>
        <v/>
      </c>
      <c r="C1121" s="35"/>
      <c r="D1121" s="16"/>
      <c r="E1121" s="16"/>
      <c r="F1121" s="33"/>
      <c r="G1121" s="33"/>
      <c r="H1121" s="43" t="str">
        <f>IFERROR(VLOOKUP(D1121,PG!$D$7:$N$1006,11,FALSE),"")</f>
        <v/>
      </c>
      <c r="I1121" s="42">
        <f>IFERROR(VLOOKUP(D1121,PG!$D$7:$O$1006,12,FALSE)*G1121,0)</f>
        <v>0</v>
      </c>
    </row>
    <row r="1122" spans="2:9" ht="35.1" customHeight="1" thickTop="1" thickBot="1">
      <c r="B1122" s="76" t="str">
        <f t="shared" si="17"/>
        <v/>
      </c>
      <c r="C1122" s="35"/>
      <c r="D1122" s="16"/>
      <c r="E1122" s="16"/>
      <c r="F1122" s="33"/>
      <c r="G1122" s="33"/>
      <c r="H1122" s="43" t="str">
        <f>IFERROR(VLOOKUP(D1122,PG!$D$7:$N$1006,11,FALSE),"")</f>
        <v/>
      </c>
      <c r="I1122" s="42">
        <f>IFERROR(VLOOKUP(D1122,PG!$D$7:$O$1006,12,FALSE)*G1122,0)</f>
        <v>0</v>
      </c>
    </row>
    <row r="1123" spans="2:9" ht="35.1" customHeight="1" thickTop="1" thickBot="1">
      <c r="B1123" s="76" t="str">
        <f t="shared" si="17"/>
        <v/>
      </c>
      <c r="C1123" s="35"/>
      <c r="D1123" s="16"/>
      <c r="E1123" s="16"/>
      <c r="F1123" s="33"/>
      <c r="G1123" s="33"/>
      <c r="H1123" s="43" t="str">
        <f>IFERROR(VLOOKUP(D1123,PG!$D$7:$N$1006,11,FALSE),"")</f>
        <v/>
      </c>
      <c r="I1123" s="42">
        <f>IFERROR(VLOOKUP(D1123,PG!$D$7:$O$1006,12,FALSE)*G1123,0)</f>
        <v>0</v>
      </c>
    </row>
    <row r="1124" spans="2:9" ht="35.1" customHeight="1" thickTop="1" thickBot="1">
      <c r="B1124" s="76" t="str">
        <f t="shared" si="17"/>
        <v/>
      </c>
      <c r="C1124" s="35"/>
      <c r="D1124" s="16"/>
      <c r="E1124" s="16"/>
      <c r="F1124" s="33"/>
      <c r="G1124" s="33"/>
      <c r="H1124" s="43" t="str">
        <f>IFERROR(VLOOKUP(D1124,PG!$D$7:$N$1006,11,FALSE),"")</f>
        <v/>
      </c>
      <c r="I1124" s="42">
        <f>IFERROR(VLOOKUP(D1124,PG!$D$7:$O$1006,12,FALSE)*G1124,0)</f>
        <v>0</v>
      </c>
    </row>
    <row r="1125" spans="2:9" ht="35.1" customHeight="1" thickTop="1" thickBot="1">
      <c r="B1125" s="76" t="str">
        <f t="shared" si="17"/>
        <v/>
      </c>
      <c r="C1125" s="35"/>
      <c r="D1125" s="16"/>
      <c r="E1125" s="16"/>
      <c r="F1125" s="33"/>
      <c r="G1125" s="33"/>
      <c r="H1125" s="43" t="str">
        <f>IFERROR(VLOOKUP(D1125,PG!$D$7:$N$1006,11,FALSE),"")</f>
        <v/>
      </c>
      <c r="I1125" s="42">
        <f>IFERROR(VLOOKUP(D1125,PG!$D$7:$O$1006,12,FALSE)*G1125,0)</f>
        <v>0</v>
      </c>
    </row>
    <row r="1126" spans="2:9" ht="35.1" customHeight="1" thickTop="1" thickBot="1">
      <c r="B1126" s="76" t="str">
        <f t="shared" si="17"/>
        <v/>
      </c>
      <c r="C1126" s="35"/>
      <c r="D1126" s="16"/>
      <c r="E1126" s="16"/>
      <c r="F1126" s="33"/>
      <c r="G1126" s="33"/>
      <c r="H1126" s="43" t="str">
        <f>IFERROR(VLOOKUP(D1126,PG!$D$7:$N$1006,11,FALSE),"")</f>
        <v/>
      </c>
      <c r="I1126" s="42">
        <f>IFERROR(VLOOKUP(D1126,PG!$D$7:$O$1006,12,FALSE)*G1126,0)</f>
        <v>0</v>
      </c>
    </row>
    <row r="1127" spans="2:9" ht="35.1" customHeight="1" thickTop="1" thickBot="1">
      <c r="B1127" s="76" t="str">
        <f t="shared" si="17"/>
        <v/>
      </c>
      <c r="C1127" s="35"/>
      <c r="D1127" s="16"/>
      <c r="E1127" s="16"/>
      <c r="F1127" s="33"/>
      <c r="G1127" s="33"/>
      <c r="H1127" s="43" t="str">
        <f>IFERROR(VLOOKUP(D1127,PG!$D$7:$N$1006,11,FALSE),"")</f>
        <v/>
      </c>
      <c r="I1127" s="42">
        <f>IFERROR(VLOOKUP(D1127,PG!$D$7:$O$1006,12,FALSE)*G1127,0)</f>
        <v>0</v>
      </c>
    </row>
    <row r="1128" spans="2:9" ht="35.1" customHeight="1" thickTop="1" thickBot="1">
      <c r="B1128" s="76" t="str">
        <f t="shared" si="17"/>
        <v/>
      </c>
      <c r="C1128" s="35"/>
      <c r="D1128" s="16"/>
      <c r="E1128" s="16"/>
      <c r="F1128" s="33"/>
      <c r="G1128" s="33"/>
      <c r="H1128" s="43" t="str">
        <f>IFERROR(VLOOKUP(D1128,PG!$D$7:$N$1006,11,FALSE),"")</f>
        <v/>
      </c>
      <c r="I1128" s="42">
        <f>IFERROR(VLOOKUP(D1128,PG!$D$7:$O$1006,12,FALSE)*G1128,0)</f>
        <v>0</v>
      </c>
    </row>
    <row r="1129" spans="2:9" ht="35.1" customHeight="1" thickTop="1" thickBot="1">
      <c r="B1129" s="76" t="str">
        <f t="shared" si="17"/>
        <v/>
      </c>
      <c r="C1129" s="35"/>
      <c r="D1129" s="16"/>
      <c r="E1129" s="16"/>
      <c r="F1129" s="33"/>
      <c r="G1129" s="33"/>
      <c r="H1129" s="43" t="str">
        <f>IFERROR(VLOOKUP(D1129,PG!$D$7:$N$1006,11,FALSE),"")</f>
        <v/>
      </c>
      <c r="I1129" s="42">
        <f>IFERROR(VLOOKUP(D1129,PG!$D$7:$O$1006,12,FALSE)*G1129,0)</f>
        <v>0</v>
      </c>
    </row>
    <row r="1130" spans="2:9" ht="35.1" customHeight="1" thickTop="1" thickBot="1">
      <c r="B1130" s="76" t="str">
        <f t="shared" si="17"/>
        <v/>
      </c>
      <c r="C1130" s="35"/>
      <c r="D1130" s="16"/>
      <c r="E1130" s="16"/>
      <c r="F1130" s="33"/>
      <c r="G1130" s="33"/>
      <c r="H1130" s="43" t="str">
        <f>IFERROR(VLOOKUP(D1130,PG!$D$7:$N$1006,11,FALSE),"")</f>
        <v/>
      </c>
      <c r="I1130" s="42">
        <f>IFERROR(VLOOKUP(D1130,PG!$D$7:$O$1006,12,FALSE)*G1130,0)</f>
        <v>0</v>
      </c>
    </row>
    <row r="1131" spans="2:9" ht="35.1" customHeight="1" thickTop="1" thickBot="1">
      <c r="B1131" s="76" t="str">
        <f t="shared" si="17"/>
        <v/>
      </c>
      <c r="C1131" s="35"/>
      <c r="D1131" s="16"/>
      <c r="E1131" s="16"/>
      <c r="F1131" s="33"/>
      <c r="G1131" s="33"/>
      <c r="H1131" s="43" t="str">
        <f>IFERROR(VLOOKUP(D1131,PG!$D$7:$N$1006,11,FALSE),"")</f>
        <v/>
      </c>
      <c r="I1131" s="42">
        <f>IFERROR(VLOOKUP(D1131,PG!$D$7:$O$1006,12,FALSE)*G1131,0)</f>
        <v>0</v>
      </c>
    </row>
    <row r="1132" spans="2:9" ht="35.1" customHeight="1" thickTop="1" thickBot="1">
      <c r="B1132" s="76" t="str">
        <f t="shared" si="17"/>
        <v/>
      </c>
      <c r="C1132" s="35"/>
      <c r="D1132" s="16"/>
      <c r="E1132" s="16"/>
      <c r="F1132" s="33"/>
      <c r="G1132" s="33"/>
      <c r="H1132" s="43" t="str">
        <f>IFERROR(VLOOKUP(D1132,PG!$D$7:$N$1006,11,FALSE),"")</f>
        <v/>
      </c>
      <c r="I1132" s="42">
        <f>IFERROR(VLOOKUP(D1132,PG!$D$7:$O$1006,12,FALSE)*G1132,0)</f>
        <v>0</v>
      </c>
    </row>
    <row r="1133" spans="2:9" ht="35.1" customHeight="1" thickTop="1" thickBot="1">
      <c r="B1133" s="76" t="str">
        <f t="shared" si="17"/>
        <v/>
      </c>
      <c r="C1133" s="35"/>
      <c r="D1133" s="16"/>
      <c r="E1133" s="16"/>
      <c r="F1133" s="33"/>
      <c r="G1133" s="33"/>
      <c r="H1133" s="43" t="str">
        <f>IFERROR(VLOOKUP(D1133,PG!$D$7:$N$1006,11,FALSE),"")</f>
        <v/>
      </c>
      <c r="I1133" s="42">
        <f>IFERROR(VLOOKUP(D1133,PG!$D$7:$O$1006,12,FALSE)*G1133,0)</f>
        <v>0</v>
      </c>
    </row>
    <row r="1134" spans="2:9" ht="35.1" customHeight="1" thickTop="1" thickBot="1">
      <c r="B1134" s="76" t="str">
        <f t="shared" si="17"/>
        <v/>
      </c>
      <c r="C1134" s="35"/>
      <c r="D1134" s="16"/>
      <c r="E1134" s="16"/>
      <c r="F1134" s="33"/>
      <c r="G1134" s="33"/>
      <c r="H1134" s="43" t="str">
        <f>IFERROR(VLOOKUP(D1134,PG!$D$7:$N$1006,11,FALSE),"")</f>
        <v/>
      </c>
      <c r="I1134" s="42">
        <f>IFERROR(VLOOKUP(D1134,PG!$D$7:$O$1006,12,FALSE)*G1134,0)</f>
        <v>0</v>
      </c>
    </row>
    <row r="1135" spans="2:9" ht="35.1" customHeight="1" thickTop="1" thickBot="1">
      <c r="B1135" s="76" t="str">
        <f t="shared" si="17"/>
        <v/>
      </c>
      <c r="C1135" s="35"/>
      <c r="D1135" s="16"/>
      <c r="E1135" s="16"/>
      <c r="F1135" s="33"/>
      <c r="G1135" s="33"/>
      <c r="H1135" s="43" t="str">
        <f>IFERROR(VLOOKUP(D1135,PG!$D$7:$N$1006,11,FALSE),"")</f>
        <v/>
      </c>
      <c r="I1135" s="42">
        <f>IFERROR(VLOOKUP(D1135,PG!$D$7:$O$1006,12,FALSE)*G1135,0)</f>
        <v>0</v>
      </c>
    </row>
    <row r="1136" spans="2:9" ht="35.1" customHeight="1" thickTop="1" thickBot="1">
      <c r="B1136" s="76" t="str">
        <f t="shared" si="17"/>
        <v/>
      </c>
      <c r="C1136" s="35"/>
      <c r="D1136" s="16"/>
      <c r="E1136" s="16"/>
      <c r="F1136" s="33"/>
      <c r="G1136" s="33"/>
      <c r="H1136" s="43" t="str">
        <f>IFERROR(VLOOKUP(D1136,PG!$D$7:$N$1006,11,FALSE),"")</f>
        <v/>
      </c>
      <c r="I1136" s="42">
        <f>IFERROR(VLOOKUP(D1136,PG!$D$7:$O$1006,12,FALSE)*G1136,0)</f>
        <v>0</v>
      </c>
    </row>
    <row r="1137" spans="2:9" ht="35.1" customHeight="1" thickTop="1" thickBot="1">
      <c r="B1137" s="76" t="str">
        <f t="shared" si="17"/>
        <v/>
      </c>
      <c r="C1137" s="35"/>
      <c r="D1137" s="16"/>
      <c r="E1137" s="16"/>
      <c r="F1137" s="33"/>
      <c r="G1137" s="33"/>
      <c r="H1137" s="43" t="str">
        <f>IFERROR(VLOOKUP(D1137,PG!$D$7:$N$1006,11,FALSE),"")</f>
        <v/>
      </c>
      <c r="I1137" s="42">
        <f>IFERROR(VLOOKUP(D1137,PG!$D$7:$O$1006,12,FALSE)*G1137,0)</f>
        <v>0</v>
      </c>
    </row>
    <row r="1138" spans="2:9" ht="35.1" customHeight="1" thickTop="1" thickBot="1">
      <c r="B1138" s="76" t="str">
        <f t="shared" si="17"/>
        <v/>
      </c>
      <c r="C1138" s="35"/>
      <c r="D1138" s="16"/>
      <c r="E1138" s="16"/>
      <c r="F1138" s="33"/>
      <c r="G1138" s="33"/>
      <c r="H1138" s="43" t="str">
        <f>IFERROR(VLOOKUP(D1138,PG!$D$7:$N$1006,11,FALSE),"")</f>
        <v/>
      </c>
      <c r="I1138" s="42">
        <f>IFERROR(VLOOKUP(D1138,PG!$D$7:$O$1006,12,FALSE)*G1138,0)</f>
        <v>0</v>
      </c>
    </row>
    <row r="1139" spans="2:9" ht="35.1" customHeight="1" thickTop="1" thickBot="1">
      <c r="B1139" s="76" t="str">
        <f t="shared" si="17"/>
        <v/>
      </c>
      <c r="C1139" s="35"/>
      <c r="D1139" s="16"/>
      <c r="E1139" s="16"/>
      <c r="F1139" s="33"/>
      <c r="G1139" s="33"/>
      <c r="H1139" s="43" t="str">
        <f>IFERROR(VLOOKUP(D1139,PG!$D$7:$N$1006,11,FALSE),"")</f>
        <v/>
      </c>
      <c r="I1139" s="42">
        <f>IFERROR(VLOOKUP(D1139,PG!$D$7:$O$1006,12,FALSE)*G1139,0)</f>
        <v>0</v>
      </c>
    </row>
    <row r="1140" spans="2:9" ht="35.1" customHeight="1" thickTop="1" thickBot="1">
      <c r="B1140" s="76" t="str">
        <f t="shared" si="17"/>
        <v/>
      </c>
      <c r="C1140" s="35"/>
      <c r="D1140" s="16"/>
      <c r="E1140" s="16"/>
      <c r="F1140" s="33"/>
      <c r="G1140" s="33"/>
      <c r="H1140" s="43" t="str">
        <f>IFERROR(VLOOKUP(D1140,PG!$D$7:$N$1006,11,FALSE),"")</f>
        <v/>
      </c>
      <c r="I1140" s="42">
        <f>IFERROR(VLOOKUP(D1140,PG!$D$7:$O$1006,12,FALSE)*G1140,0)</f>
        <v>0</v>
      </c>
    </row>
    <row r="1141" spans="2:9" ht="35.1" customHeight="1" thickTop="1" thickBot="1">
      <c r="B1141" s="76" t="str">
        <f t="shared" si="17"/>
        <v/>
      </c>
      <c r="C1141" s="35"/>
      <c r="D1141" s="16"/>
      <c r="E1141" s="16"/>
      <c r="F1141" s="33"/>
      <c r="G1141" s="33"/>
      <c r="H1141" s="43" t="str">
        <f>IFERROR(VLOOKUP(D1141,PG!$D$7:$N$1006,11,FALSE),"")</f>
        <v/>
      </c>
      <c r="I1141" s="42">
        <f>IFERROR(VLOOKUP(D1141,PG!$D$7:$O$1006,12,FALSE)*G1141,0)</f>
        <v>0</v>
      </c>
    </row>
    <row r="1142" spans="2:9" ht="35.1" customHeight="1" thickTop="1" thickBot="1">
      <c r="B1142" s="76" t="str">
        <f t="shared" si="17"/>
        <v/>
      </c>
      <c r="C1142" s="35"/>
      <c r="D1142" s="16"/>
      <c r="E1142" s="16"/>
      <c r="F1142" s="33"/>
      <c r="G1142" s="33"/>
      <c r="H1142" s="43" t="str">
        <f>IFERROR(VLOOKUP(D1142,PG!$D$7:$N$1006,11,FALSE),"")</f>
        <v/>
      </c>
      <c r="I1142" s="42">
        <f>IFERROR(VLOOKUP(D1142,PG!$D$7:$O$1006,12,FALSE)*G1142,0)</f>
        <v>0</v>
      </c>
    </row>
    <row r="1143" spans="2:9" ht="35.1" customHeight="1" thickTop="1" thickBot="1">
      <c r="B1143" s="76" t="str">
        <f t="shared" si="17"/>
        <v/>
      </c>
      <c r="C1143" s="35"/>
      <c r="D1143" s="16"/>
      <c r="E1143" s="16"/>
      <c r="F1143" s="33"/>
      <c r="G1143" s="33"/>
      <c r="H1143" s="43" t="str">
        <f>IFERROR(VLOOKUP(D1143,PG!$D$7:$N$1006,11,FALSE),"")</f>
        <v/>
      </c>
      <c r="I1143" s="42">
        <f>IFERROR(VLOOKUP(D1143,PG!$D$7:$O$1006,12,FALSE)*G1143,0)</f>
        <v>0</v>
      </c>
    </row>
    <row r="1144" spans="2:9" ht="35.1" customHeight="1" thickTop="1" thickBot="1">
      <c r="B1144" s="76" t="str">
        <f t="shared" si="17"/>
        <v/>
      </c>
      <c r="C1144" s="35"/>
      <c r="D1144" s="16"/>
      <c r="E1144" s="16"/>
      <c r="F1144" s="33"/>
      <c r="G1144" s="33"/>
      <c r="H1144" s="43" t="str">
        <f>IFERROR(VLOOKUP(D1144,PG!$D$7:$N$1006,11,FALSE),"")</f>
        <v/>
      </c>
      <c r="I1144" s="42">
        <f>IFERROR(VLOOKUP(D1144,PG!$D$7:$O$1006,12,FALSE)*G1144,0)</f>
        <v>0</v>
      </c>
    </row>
    <row r="1145" spans="2:9" ht="35.1" customHeight="1" thickTop="1" thickBot="1">
      <c r="B1145" s="76" t="str">
        <f t="shared" si="17"/>
        <v/>
      </c>
      <c r="C1145" s="35"/>
      <c r="D1145" s="16"/>
      <c r="E1145" s="16"/>
      <c r="F1145" s="33"/>
      <c r="G1145" s="33"/>
      <c r="H1145" s="43" t="str">
        <f>IFERROR(VLOOKUP(D1145,PG!$D$7:$N$1006,11,FALSE),"")</f>
        <v/>
      </c>
      <c r="I1145" s="42">
        <f>IFERROR(VLOOKUP(D1145,PG!$D$7:$O$1006,12,FALSE)*G1145,0)</f>
        <v>0</v>
      </c>
    </row>
    <row r="1146" spans="2:9" ht="35.1" customHeight="1" thickTop="1" thickBot="1">
      <c r="B1146" s="76" t="str">
        <f t="shared" si="17"/>
        <v/>
      </c>
      <c r="C1146" s="35"/>
      <c r="D1146" s="16"/>
      <c r="E1146" s="16"/>
      <c r="F1146" s="33"/>
      <c r="G1146" s="33"/>
      <c r="H1146" s="43" t="str">
        <f>IFERROR(VLOOKUP(D1146,PG!$D$7:$N$1006,11,FALSE),"")</f>
        <v/>
      </c>
      <c r="I1146" s="42">
        <f>IFERROR(VLOOKUP(D1146,PG!$D$7:$O$1006,12,FALSE)*G1146,0)</f>
        <v>0</v>
      </c>
    </row>
    <row r="1147" spans="2:9" ht="35.1" customHeight="1" thickTop="1" thickBot="1">
      <c r="B1147" s="76" t="str">
        <f t="shared" si="17"/>
        <v/>
      </c>
      <c r="C1147" s="35"/>
      <c r="D1147" s="16"/>
      <c r="E1147" s="16"/>
      <c r="F1147" s="33"/>
      <c r="G1147" s="33"/>
      <c r="H1147" s="43" t="str">
        <f>IFERROR(VLOOKUP(D1147,PG!$D$7:$N$1006,11,FALSE),"")</f>
        <v/>
      </c>
      <c r="I1147" s="42">
        <f>IFERROR(VLOOKUP(D1147,PG!$D$7:$O$1006,12,FALSE)*G1147,0)</f>
        <v>0</v>
      </c>
    </row>
    <row r="1148" spans="2:9" ht="35.1" customHeight="1" thickTop="1" thickBot="1">
      <c r="B1148" s="76" t="str">
        <f t="shared" si="17"/>
        <v/>
      </c>
      <c r="C1148" s="35"/>
      <c r="D1148" s="16"/>
      <c r="E1148" s="16"/>
      <c r="F1148" s="33"/>
      <c r="G1148" s="33"/>
      <c r="H1148" s="43" t="str">
        <f>IFERROR(VLOOKUP(D1148,PG!$D$7:$N$1006,11,FALSE),"")</f>
        <v/>
      </c>
      <c r="I1148" s="42">
        <f>IFERROR(VLOOKUP(D1148,PG!$D$7:$O$1006,12,FALSE)*G1148,0)</f>
        <v>0</v>
      </c>
    </row>
    <row r="1149" spans="2:9" ht="35.1" customHeight="1" thickTop="1" thickBot="1">
      <c r="B1149" s="76" t="str">
        <f t="shared" si="17"/>
        <v/>
      </c>
      <c r="C1149" s="35"/>
      <c r="D1149" s="16"/>
      <c r="E1149" s="16"/>
      <c r="F1149" s="33"/>
      <c r="G1149" s="33"/>
      <c r="H1149" s="43" t="str">
        <f>IFERROR(VLOOKUP(D1149,PG!$D$7:$N$1006,11,FALSE),"")</f>
        <v/>
      </c>
      <c r="I1149" s="42">
        <f>IFERROR(VLOOKUP(D1149,PG!$D$7:$O$1006,12,FALSE)*G1149,0)</f>
        <v>0</v>
      </c>
    </row>
    <row r="1150" spans="2:9" ht="35.1" customHeight="1" thickTop="1" thickBot="1">
      <c r="B1150" s="76" t="str">
        <f t="shared" si="17"/>
        <v/>
      </c>
      <c r="C1150" s="35"/>
      <c r="D1150" s="16"/>
      <c r="E1150" s="16"/>
      <c r="F1150" s="33"/>
      <c r="G1150" s="33"/>
      <c r="H1150" s="43" t="str">
        <f>IFERROR(VLOOKUP(D1150,PG!$D$7:$N$1006,11,FALSE),"")</f>
        <v/>
      </c>
      <c r="I1150" s="42">
        <f>IFERROR(VLOOKUP(D1150,PG!$D$7:$O$1006,12,FALSE)*G1150,0)</f>
        <v>0</v>
      </c>
    </row>
    <row r="1151" spans="2:9" ht="35.1" customHeight="1" thickTop="1" thickBot="1">
      <c r="B1151" s="76" t="str">
        <f t="shared" si="17"/>
        <v/>
      </c>
      <c r="C1151" s="35"/>
      <c r="D1151" s="16"/>
      <c r="E1151" s="16"/>
      <c r="F1151" s="33"/>
      <c r="G1151" s="33"/>
      <c r="H1151" s="43" t="str">
        <f>IFERROR(VLOOKUP(D1151,PG!$D$7:$N$1006,11,FALSE),"")</f>
        <v/>
      </c>
      <c r="I1151" s="42">
        <f>IFERROR(VLOOKUP(D1151,PG!$D$7:$O$1006,12,FALSE)*G1151,0)</f>
        <v>0</v>
      </c>
    </row>
    <row r="1152" spans="2:9" ht="35.1" customHeight="1" thickTop="1" thickBot="1">
      <c r="B1152" s="76" t="str">
        <f t="shared" si="17"/>
        <v/>
      </c>
      <c r="C1152" s="35"/>
      <c r="D1152" s="16"/>
      <c r="E1152" s="16"/>
      <c r="F1152" s="33"/>
      <c r="G1152" s="33"/>
      <c r="H1152" s="43" t="str">
        <f>IFERROR(VLOOKUP(D1152,PG!$D$7:$N$1006,11,FALSE),"")</f>
        <v/>
      </c>
      <c r="I1152" s="42">
        <f>IFERROR(VLOOKUP(D1152,PG!$D$7:$O$1006,12,FALSE)*G1152,0)</f>
        <v>0</v>
      </c>
    </row>
    <row r="1153" spans="2:9" ht="35.1" customHeight="1" thickTop="1" thickBot="1">
      <c r="B1153" s="76" t="str">
        <f t="shared" si="17"/>
        <v/>
      </c>
      <c r="C1153" s="35"/>
      <c r="D1153" s="16"/>
      <c r="E1153" s="16"/>
      <c r="F1153" s="33"/>
      <c r="G1153" s="33"/>
      <c r="H1153" s="43" t="str">
        <f>IFERROR(VLOOKUP(D1153,PG!$D$7:$N$1006,11,FALSE),"")</f>
        <v/>
      </c>
      <c r="I1153" s="42">
        <f>IFERROR(VLOOKUP(D1153,PG!$D$7:$O$1006,12,FALSE)*G1153,0)</f>
        <v>0</v>
      </c>
    </row>
    <row r="1154" spans="2:9" ht="35.1" customHeight="1" thickTop="1" thickBot="1">
      <c r="B1154" s="76" t="str">
        <f t="shared" si="17"/>
        <v/>
      </c>
      <c r="C1154" s="35"/>
      <c r="D1154" s="16"/>
      <c r="E1154" s="16"/>
      <c r="F1154" s="33"/>
      <c r="G1154" s="33"/>
      <c r="H1154" s="43" t="str">
        <f>IFERROR(VLOOKUP(D1154,PG!$D$7:$N$1006,11,FALSE),"")</f>
        <v/>
      </c>
      <c r="I1154" s="42">
        <f>IFERROR(VLOOKUP(D1154,PG!$D$7:$O$1006,12,FALSE)*G1154,0)</f>
        <v>0</v>
      </c>
    </row>
    <row r="1155" spans="2:9" ht="35.1" customHeight="1" thickTop="1" thickBot="1">
      <c r="B1155" s="76" t="str">
        <f t="shared" si="17"/>
        <v/>
      </c>
      <c r="C1155" s="35"/>
      <c r="D1155" s="16"/>
      <c r="E1155" s="16"/>
      <c r="F1155" s="33"/>
      <c r="G1155" s="33"/>
      <c r="H1155" s="43" t="str">
        <f>IFERROR(VLOOKUP(D1155,PG!$D$7:$N$1006,11,FALSE),"")</f>
        <v/>
      </c>
      <c r="I1155" s="42">
        <f>IFERROR(VLOOKUP(D1155,PG!$D$7:$O$1006,12,FALSE)*G1155,0)</f>
        <v>0</v>
      </c>
    </row>
    <row r="1156" spans="2:9" ht="35.1" customHeight="1" thickTop="1" thickBot="1">
      <c r="B1156" s="76" t="str">
        <f t="shared" si="17"/>
        <v/>
      </c>
      <c r="C1156" s="35"/>
      <c r="D1156" s="16"/>
      <c r="E1156" s="16"/>
      <c r="F1156" s="33"/>
      <c r="G1156" s="33"/>
      <c r="H1156" s="43" t="str">
        <f>IFERROR(VLOOKUP(D1156,PG!$D$7:$N$1006,11,FALSE),"")</f>
        <v/>
      </c>
      <c r="I1156" s="42">
        <f>IFERROR(VLOOKUP(D1156,PG!$D$7:$O$1006,12,FALSE)*G1156,0)</f>
        <v>0</v>
      </c>
    </row>
    <row r="1157" spans="2:9" ht="35.1" customHeight="1" thickTop="1" thickBot="1">
      <c r="B1157" s="76" t="str">
        <f t="shared" si="17"/>
        <v/>
      </c>
      <c r="C1157" s="35"/>
      <c r="D1157" s="16"/>
      <c r="E1157" s="16"/>
      <c r="F1157" s="33"/>
      <c r="G1157" s="33"/>
      <c r="H1157" s="43" t="str">
        <f>IFERROR(VLOOKUP(D1157,PG!$D$7:$N$1006,11,FALSE),"")</f>
        <v/>
      </c>
      <c r="I1157" s="42">
        <f>IFERROR(VLOOKUP(D1157,PG!$D$7:$O$1006,12,FALSE)*G1157,0)</f>
        <v>0</v>
      </c>
    </row>
    <row r="1158" spans="2:9" ht="35.1" customHeight="1" thickTop="1" thickBot="1">
      <c r="B1158" s="76" t="str">
        <f t="shared" si="17"/>
        <v/>
      </c>
      <c r="C1158" s="35"/>
      <c r="D1158" s="16"/>
      <c r="E1158" s="16"/>
      <c r="F1158" s="33"/>
      <c r="G1158" s="33"/>
      <c r="H1158" s="43" t="str">
        <f>IFERROR(VLOOKUP(D1158,PG!$D$7:$N$1006,11,FALSE),"")</f>
        <v/>
      </c>
      <c r="I1158" s="42">
        <f>IFERROR(VLOOKUP(D1158,PG!$D$7:$O$1006,12,FALSE)*G1158,0)</f>
        <v>0</v>
      </c>
    </row>
    <row r="1159" spans="2:9" ht="35.1" customHeight="1" thickTop="1" thickBot="1">
      <c r="B1159" s="76" t="str">
        <f t="shared" si="17"/>
        <v/>
      </c>
      <c r="C1159" s="35"/>
      <c r="D1159" s="16"/>
      <c r="E1159" s="16"/>
      <c r="F1159" s="33"/>
      <c r="G1159" s="33"/>
      <c r="H1159" s="43" t="str">
        <f>IFERROR(VLOOKUP(D1159,PG!$D$7:$N$1006,11,FALSE),"")</f>
        <v/>
      </c>
      <c r="I1159" s="42">
        <f>IFERROR(VLOOKUP(D1159,PG!$D$7:$O$1006,12,FALSE)*G1159,0)</f>
        <v>0</v>
      </c>
    </row>
    <row r="1160" spans="2:9" ht="35.1" customHeight="1" thickTop="1" thickBot="1">
      <c r="B1160" s="76" t="str">
        <f t="shared" ref="B1160:B1223" si="18">IF(C1160="","",MONTH(C1160))</f>
        <v/>
      </c>
      <c r="C1160" s="35"/>
      <c r="D1160" s="16"/>
      <c r="E1160" s="16"/>
      <c r="F1160" s="33"/>
      <c r="G1160" s="33"/>
      <c r="H1160" s="43" t="str">
        <f>IFERROR(VLOOKUP(D1160,PG!$D$7:$N$1006,11,FALSE),"")</f>
        <v/>
      </c>
      <c r="I1160" s="42">
        <f>IFERROR(VLOOKUP(D1160,PG!$D$7:$O$1006,12,FALSE)*G1160,0)</f>
        <v>0</v>
      </c>
    </row>
    <row r="1161" spans="2:9" ht="35.1" customHeight="1" thickTop="1" thickBot="1">
      <c r="B1161" s="76" t="str">
        <f t="shared" si="18"/>
        <v/>
      </c>
      <c r="C1161" s="35"/>
      <c r="D1161" s="16"/>
      <c r="E1161" s="16"/>
      <c r="F1161" s="33"/>
      <c r="G1161" s="33"/>
      <c r="H1161" s="43" t="str">
        <f>IFERROR(VLOOKUP(D1161,PG!$D$7:$N$1006,11,FALSE),"")</f>
        <v/>
      </c>
      <c r="I1161" s="42">
        <f>IFERROR(VLOOKUP(D1161,PG!$D$7:$O$1006,12,FALSE)*G1161,0)</f>
        <v>0</v>
      </c>
    </row>
    <row r="1162" spans="2:9" ht="35.1" customHeight="1" thickTop="1" thickBot="1">
      <c r="B1162" s="76" t="str">
        <f t="shared" si="18"/>
        <v/>
      </c>
      <c r="C1162" s="35"/>
      <c r="D1162" s="16"/>
      <c r="E1162" s="16"/>
      <c r="F1162" s="33"/>
      <c r="G1162" s="33"/>
      <c r="H1162" s="43" t="str">
        <f>IFERROR(VLOOKUP(D1162,PG!$D$7:$N$1006,11,FALSE),"")</f>
        <v/>
      </c>
      <c r="I1162" s="42">
        <f>IFERROR(VLOOKUP(D1162,PG!$D$7:$O$1006,12,FALSE)*G1162,0)</f>
        <v>0</v>
      </c>
    </row>
    <row r="1163" spans="2:9" ht="35.1" customHeight="1" thickTop="1" thickBot="1">
      <c r="B1163" s="76" t="str">
        <f t="shared" si="18"/>
        <v/>
      </c>
      <c r="C1163" s="35"/>
      <c r="D1163" s="16"/>
      <c r="E1163" s="16"/>
      <c r="F1163" s="33"/>
      <c r="G1163" s="33"/>
      <c r="H1163" s="43" t="str">
        <f>IFERROR(VLOOKUP(D1163,PG!$D$7:$N$1006,11,FALSE),"")</f>
        <v/>
      </c>
      <c r="I1163" s="42">
        <f>IFERROR(VLOOKUP(D1163,PG!$D$7:$O$1006,12,FALSE)*G1163,0)</f>
        <v>0</v>
      </c>
    </row>
    <row r="1164" spans="2:9" ht="35.1" customHeight="1" thickTop="1" thickBot="1">
      <c r="B1164" s="76" t="str">
        <f t="shared" si="18"/>
        <v/>
      </c>
      <c r="C1164" s="35"/>
      <c r="D1164" s="16"/>
      <c r="E1164" s="16"/>
      <c r="F1164" s="33"/>
      <c r="G1164" s="33"/>
      <c r="H1164" s="43" t="str">
        <f>IFERROR(VLOOKUP(D1164,PG!$D$7:$N$1006,11,FALSE),"")</f>
        <v/>
      </c>
      <c r="I1164" s="42">
        <f>IFERROR(VLOOKUP(D1164,PG!$D$7:$O$1006,12,FALSE)*G1164,0)</f>
        <v>0</v>
      </c>
    </row>
    <row r="1165" spans="2:9" ht="35.1" customHeight="1" thickTop="1" thickBot="1">
      <c r="B1165" s="76" t="str">
        <f t="shared" si="18"/>
        <v/>
      </c>
      <c r="C1165" s="35"/>
      <c r="D1165" s="16"/>
      <c r="E1165" s="16"/>
      <c r="F1165" s="33"/>
      <c r="G1165" s="33"/>
      <c r="H1165" s="43" t="str">
        <f>IFERROR(VLOOKUP(D1165,PG!$D$7:$N$1006,11,FALSE),"")</f>
        <v/>
      </c>
      <c r="I1165" s="42">
        <f>IFERROR(VLOOKUP(D1165,PG!$D$7:$O$1006,12,FALSE)*G1165,0)</f>
        <v>0</v>
      </c>
    </row>
    <row r="1166" spans="2:9" ht="35.1" customHeight="1" thickTop="1" thickBot="1">
      <c r="B1166" s="76" t="str">
        <f t="shared" si="18"/>
        <v/>
      </c>
      <c r="C1166" s="35"/>
      <c r="D1166" s="16"/>
      <c r="E1166" s="16"/>
      <c r="F1166" s="33"/>
      <c r="G1166" s="33"/>
      <c r="H1166" s="43" t="str">
        <f>IFERROR(VLOOKUP(D1166,PG!$D$7:$N$1006,11,FALSE),"")</f>
        <v/>
      </c>
      <c r="I1166" s="42">
        <f>IFERROR(VLOOKUP(D1166,PG!$D$7:$O$1006,12,FALSE)*G1166,0)</f>
        <v>0</v>
      </c>
    </row>
    <row r="1167" spans="2:9" ht="35.1" customHeight="1" thickTop="1" thickBot="1">
      <c r="B1167" s="76" t="str">
        <f t="shared" si="18"/>
        <v/>
      </c>
      <c r="C1167" s="35"/>
      <c r="D1167" s="16"/>
      <c r="E1167" s="16"/>
      <c r="F1167" s="33"/>
      <c r="G1167" s="33"/>
      <c r="H1167" s="43" t="str">
        <f>IFERROR(VLOOKUP(D1167,PG!$D$7:$N$1006,11,FALSE),"")</f>
        <v/>
      </c>
      <c r="I1167" s="42">
        <f>IFERROR(VLOOKUP(D1167,PG!$D$7:$O$1006,12,FALSE)*G1167,0)</f>
        <v>0</v>
      </c>
    </row>
    <row r="1168" spans="2:9" ht="35.1" customHeight="1" thickTop="1" thickBot="1">
      <c r="B1168" s="76" t="str">
        <f t="shared" si="18"/>
        <v/>
      </c>
      <c r="C1168" s="35"/>
      <c r="D1168" s="16"/>
      <c r="E1168" s="16"/>
      <c r="F1168" s="33"/>
      <c r="G1168" s="33"/>
      <c r="H1168" s="43" t="str">
        <f>IFERROR(VLOOKUP(D1168,PG!$D$7:$N$1006,11,FALSE),"")</f>
        <v/>
      </c>
      <c r="I1168" s="42">
        <f>IFERROR(VLOOKUP(D1168,PG!$D$7:$O$1006,12,FALSE)*G1168,0)</f>
        <v>0</v>
      </c>
    </row>
    <row r="1169" spans="2:9" ht="35.1" customHeight="1" thickTop="1" thickBot="1">
      <c r="B1169" s="76" t="str">
        <f t="shared" si="18"/>
        <v/>
      </c>
      <c r="C1169" s="35"/>
      <c r="D1169" s="16"/>
      <c r="E1169" s="16"/>
      <c r="F1169" s="33"/>
      <c r="G1169" s="33"/>
      <c r="H1169" s="43" t="str">
        <f>IFERROR(VLOOKUP(D1169,PG!$D$7:$N$1006,11,FALSE),"")</f>
        <v/>
      </c>
      <c r="I1169" s="42">
        <f>IFERROR(VLOOKUP(D1169,PG!$D$7:$O$1006,12,FALSE)*G1169,0)</f>
        <v>0</v>
      </c>
    </row>
    <row r="1170" spans="2:9" ht="35.1" customHeight="1" thickTop="1" thickBot="1">
      <c r="B1170" s="76" t="str">
        <f t="shared" si="18"/>
        <v/>
      </c>
      <c r="C1170" s="35"/>
      <c r="D1170" s="16"/>
      <c r="E1170" s="16"/>
      <c r="F1170" s="33"/>
      <c r="G1170" s="33"/>
      <c r="H1170" s="43" t="str">
        <f>IFERROR(VLOOKUP(D1170,PG!$D$7:$N$1006,11,FALSE),"")</f>
        <v/>
      </c>
      <c r="I1170" s="42">
        <f>IFERROR(VLOOKUP(D1170,PG!$D$7:$O$1006,12,FALSE)*G1170,0)</f>
        <v>0</v>
      </c>
    </row>
    <row r="1171" spans="2:9" ht="35.1" customHeight="1" thickTop="1" thickBot="1">
      <c r="B1171" s="76" t="str">
        <f t="shared" si="18"/>
        <v/>
      </c>
      <c r="C1171" s="35"/>
      <c r="D1171" s="16"/>
      <c r="E1171" s="16"/>
      <c r="F1171" s="33"/>
      <c r="G1171" s="33"/>
      <c r="H1171" s="43" t="str">
        <f>IFERROR(VLOOKUP(D1171,PG!$D$7:$N$1006,11,FALSE),"")</f>
        <v/>
      </c>
      <c r="I1171" s="42">
        <f>IFERROR(VLOOKUP(D1171,PG!$D$7:$O$1006,12,FALSE)*G1171,0)</f>
        <v>0</v>
      </c>
    </row>
    <row r="1172" spans="2:9" ht="35.1" customHeight="1" thickTop="1" thickBot="1">
      <c r="B1172" s="76" t="str">
        <f t="shared" si="18"/>
        <v/>
      </c>
      <c r="C1172" s="35"/>
      <c r="D1172" s="16"/>
      <c r="E1172" s="16"/>
      <c r="F1172" s="33"/>
      <c r="G1172" s="33"/>
      <c r="H1172" s="43" t="str">
        <f>IFERROR(VLOOKUP(D1172,PG!$D$7:$N$1006,11,FALSE),"")</f>
        <v/>
      </c>
      <c r="I1172" s="42">
        <f>IFERROR(VLOOKUP(D1172,PG!$D$7:$O$1006,12,FALSE)*G1172,0)</f>
        <v>0</v>
      </c>
    </row>
    <row r="1173" spans="2:9" ht="35.1" customHeight="1" thickTop="1" thickBot="1">
      <c r="B1173" s="76" t="str">
        <f t="shared" si="18"/>
        <v/>
      </c>
      <c r="C1173" s="35"/>
      <c r="D1173" s="16"/>
      <c r="E1173" s="16"/>
      <c r="F1173" s="33"/>
      <c r="G1173" s="33"/>
      <c r="H1173" s="43" t="str">
        <f>IFERROR(VLOOKUP(D1173,PG!$D$7:$N$1006,11,FALSE),"")</f>
        <v/>
      </c>
      <c r="I1173" s="42">
        <f>IFERROR(VLOOKUP(D1173,PG!$D$7:$O$1006,12,FALSE)*G1173,0)</f>
        <v>0</v>
      </c>
    </row>
    <row r="1174" spans="2:9" ht="35.1" customHeight="1" thickTop="1" thickBot="1">
      <c r="B1174" s="76" t="str">
        <f t="shared" si="18"/>
        <v/>
      </c>
      <c r="C1174" s="35"/>
      <c r="D1174" s="16"/>
      <c r="E1174" s="16"/>
      <c r="F1174" s="33"/>
      <c r="G1174" s="33"/>
      <c r="H1174" s="43" t="str">
        <f>IFERROR(VLOOKUP(D1174,PG!$D$7:$N$1006,11,FALSE),"")</f>
        <v/>
      </c>
      <c r="I1174" s="42">
        <f>IFERROR(VLOOKUP(D1174,PG!$D$7:$O$1006,12,FALSE)*G1174,0)</f>
        <v>0</v>
      </c>
    </row>
    <row r="1175" spans="2:9" ht="35.1" customHeight="1" thickTop="1" thickBot="1">
      <c r="B1175" s="76" t="str">
        <f t="shared" si="18"/>
        <v/>
      </c>
      <c r="C1175" s="35"/>
      <c r="D1175" s="16"/>
      <c r="E1175" s="16"/>
      <c r="F1175" s="33"/>
      <c r="G1175" s="33"/>
      <c r="H1175" s="43" t="str">
        <f>IFERROR(VLOOKUP(D1175,PG!$D$7:$N$1006,11,FALSE),"")</f>
        <v/>
      </c>
      <c r="I1175" s="42">
        <f>IFERROR(VLOOKUP(D1175,PG!$D$7:$O$1006,12,FALSE)*G1175,0)</f>
        <v>0</v>
      </c>
    </row>
    <row r="1176" spans="2:9" ht="35.1" customHeight="1" thickTop="1" thickBot="1">
      <c r="B1176" s="76" t="str">
        <f t="shared" si="18"/>
        <v/>
      </c>
      <c r="C1176" s="35"/>
      <c r="D1176" s="16"/>
      <c r="E1176" s="16"/>
      <c r="F1176" s="33"/>
      <c r="G1176" s="33"/>
      <c r="H1176" s="43" t="str">
        <f>IFERROR(VLOOKUP(D1176,PG!$D$7:$N$1006,11,FALSE),"")</f>
        <v/>
      </c>
      <c r="I1176" s="42">
        <f>IFERROR(VLOOKUP(D1176,PG!$D$7:$O$1006,12,FALSE)*G1176,0)</f>
        <v>0</v>
      </c>
    </row>
    <row r="1177" spans="2:9" ht="35.1" customHeight="1" thickTop="1" thickBot="1">
      <c r="B1177" s="76" t="str">
        <f t="shared" si="18"/>
        <v/>
      </c>
      <c r="C1177" s="35"/>
      <c r="D1177" s="16"/>
      <c r="E1177" s="16"/>
      <c r="F1177" s="33"/>
      <c r="G1177" s="33"/>
      <c r="H1177" s="43" t="str">
        <f>IFERROR(VLOOKUP(D1177,PG!$D$7:$N$1006,11,FALSE),"")</f>
        <v/>
      </c>
      <c r="I1177" s="42">
        <f>IFERROR(VLOOKUP(D1177,PG!$D$7:$O$1006,12,FALSE)*G1177,0)</f>
        <v>0</v>
      </c>
    </row>
    <row r="1178" spans="2:9" ht="35.1" customHeight="1" thickTop="1" thickBot="1">
      <c r="B1178" s="76" t="str">
        <f t="shared" si="18"/>
        <v/>
      </c>
      <c r="C1178" s="35"/>
      <c r="D1178" s="16"/>
      <c r="E1178" s="16"/>
      <c r="F1178" s="33"/>
      <c r="G1178" s="33"/>
      <c r="H1178" s="43" t="str">
        <f>IFERROR(VLOOKUP(D1178,PG!$D$7:$N$1006,11,FALSE),"")</f>
        <v/>
      </c>
      <c r="I1178" s="42">
        <f>IFERROR(VLOOKUP(D1178,PG!$D$7:$O$1006,12,FALSE)*G1178,0)</f>
        <v>0</v>
      </c>
    </row>
    <row r="1179" spans="2:9" ht="35.1" customHeight="1" thickTop="1" thickBot="1">
      <c r="B1179" s="76" t="str">
        <f t="shared" si="18"/>
        <v/>
      </c>
      <c r="C1179" s="35"/>
      <c r="D1179" s="16"/>
      <c r="E1179" s="16"/>
      <c r="F1179" s="33"/>
      <c r="G1179" s="33"/>
      <c r="H1179" s="43" t="str">
        <f>IFERROR(VLOOKUP(D1179,PG!$D$7:$N$1006,11,FALSE),"")</f>
        <v/>
      </c>
      <c r="I1179" s="42">
        <f>IFERROR(VLOOKUP(D1179,PG!$D$7:$O$1006,12,FALSE)*G1179,0)</f>
        <v>0</v>
      </c>
    </row>
    <row r="1180" spans="2:9" ht="35.1" customHeight="1" thickTop="1" thickBot="1">
      <c r="B1180" s="76" t="str">
        <f t="shared" si="18"/>
        <v/>
      </c>
      <c r="C1180" s="35"/>
      <c r="D1180" s="16"/>
      <c r="E1180" s="16"/>
      <c r="F1180" s="33"/>
      <c r="G1180" s="33"/>
      <c r="H1180" s="43" t="str">
        <f>IFERROR(VLOOKUP(D1180,PG!$D$7:$N$1006,11,FALSE),"")</f>
        <v/>
      </c>
      <c r="I1180" s="42">
        <f>IFERROR(VLOOKUP(D1180,PG!$D$7:$O$1006,12,FALSE)*G1180,0)</f>
        <v>0</v>
      </c>
    </row>
    <row r="1181" spans="2:9" ht="35.1" customHeight="1" thickTop="1" thickBot="1">
      <c r="B1181" s="76" t="str">
        <f t="shared" si="18"/>
        <v/>
      </c>
      <c r="C1181" s="35"/>
      <c r="D1181" s="16"/>
      <c r="E1181" s="16"/>
      <c r="F1181" s="33"/>
      <c r="G1181" s="33"/>
      <c r="H1181" s="43" t="str">
        <f>IFERROR(VLOOKUP(D1181,PG!$D$7:$N$1006,11,FALSE),"")</f>
        <v/>
      </c>
      <c r="I1181" s="42">
        <f>IFERROR(VLOOKUP(D1181,PG!$D$7:$O$1006,12,FALSE)*G1181,0)</f>
        <v>0</v>
      </c>
    </row>
    <row r="1182" spans="2:9" ht="35.1" customHeight="1" thickTop="1" thickBot="1">
      <c r="B1182" s="76" t="str">
        <f t="shared" si="18"/>
        <v/>
      </c>
      <c r="C1182" s="35"/>
      <c r="D1182" s="16"/>
      <c r="E1182" s="16"/>
      <c r="F1182" s="33"/>
      <c r="G1182" s="33"/>
      <c r="H1182" s="43" t="str">
        <f>IFERROR(VLOOKUP(D1182,PG!$D$7:$N$1006,11,FALSE),"")</f>
        <v/>
      </c>
      <c r="I1182" s="42">
        <f>IFERROR(VLOOKUP(D1182,PG!$D$7:$O$1006,12,FALSE)*G1182,0)</f>
        <v>0</v>
      </c>
    </row>
    <row r="1183" spans="2:9" ht="35.1" customHeight="1" thickTop="1" thickBot="1">
      <c r="B1183" s="76" t="str">
        <f t="shared" si="18"/>
        <v/>
      </c>
      <c r="C1183" s="35"/>
      <c r="D1183" s="16"/>
      <c r="E1183" s="16"/>
      <c r="F1183" s="33"/>
      <c r="G1183" s="33"/>
      <c r="H1183" s="43" t="str">
        <f>IFERROR(VLOOKUP(D1183,PG!$D$7:$N$1006,11,FALSE),"")</f>
        <v/>
      </c>
      <c r="I1183" s="42">
        <f>IFERROR(VLOOKUP(D1183,PG!$D$7:$O$1006,12,FALSE)*G1183,0)</f>
        <v>0</v>
      </c>
    </row>
    <row r="1184" spans="2:9" ht="35.1" customHeight="1" thickTop="1" thickBot="1">
      <c r="B1184" s="76" t="str">
        <f t="shared" si="18"/>
        <v/>
      </c>
      <c r="C1184" s="35"/>
      <c r="D1184" s="16"/>
      <c r="E1184" s="16"/>
      <c r="F1184" s="33"/>
      <c r="G1184" s="33"/>
      <c r="H1184" s="43" t="str">
        <f>IFERROR(VLOOKUP(D1184,PG!$D$7:$N$1006,11,FALSE),"")</f>
        <v/>
      </c>
      <c r="I1184" s="42">
        <f>IFERROR(VLOOKUP(D1184,PG!$D$7:$O$1006,12,FALSE)*G1184,0)</f>
        <v>0</v>
      </c>
    </row>
    <row r="1185" spans="2:9" ht="35.1" customHeight="1" thickTop="1" thickBot="1">
      <c r="B1185" s="76" t="str">
        <f t="shared" si="18"/>
        <v/>
      </c>
      <c r="C1185" s="35"/>
      <c r="D1185" s="16"/>
      <c r="E1185" s="16"/>
      <c r="F1185" s="33"/>
      <c r="G1185" s="33"/>
      <c r="H1185" s="43" t="str">
        <f>IFERROR(VLOOKUP(D1185,PG!$D$7:$N$1006,11,FALSE),"")</f>
        <v/>
      </c>
      <c r="I1185" s="42">
        <f>IFERROR(VLOOKUP(D1185,PG!$D$7:$O$1006,12,FALSE)*G1185,0)</f>
        <v>0</v>
      </c>
    </row>
    <row r="1186" spans="2:9" ht="35.1" customHeight="1" thickTop="1" thickBot="1">
      <c r="B1186" s="76" t="str">
        <f t="shared" si="18"/>
        <v/>
      </c>
      <c r="C1186" s="35"/>
      <c r="D1186" s="16"/>
      <c r="E1186" s="16"/>
      <c r="F1186" s="33"/>
      <c r="G1186" s="33"/>
      <c r="H1186" s="43" t="str">
        <f>IFERROR(VLOOKUP(D1186,PG!$D$7:$N$1006,11,FALSE),"")</f>
        <v/>
      </c>
      <c r="I1186" s="42">
        <f>IFERROR(VLOOKUP(D1186,PG!$D$7:$O$1006,12,FALSE)*G1186,0)</f>
        <v>0</v>
      </c>
    </row>
    <row r="1187" spans="2:9" ht="35.1" customHeight="1" thickTop="1" thickBot="1">
      <c r="B1187" s="76" t="str">
        <f t="shared" si="18"/>
        <v/>
      </c>
      <c r="C1187" s="35"/>
      <c r="D1187" s="16"/>
      <c r="E1187" s="16"/>
      <c r="F1187" s="33"/>
      <c r="G1187" s="33"/>
      <c r="H1187" s="43" t="str">
        <f>IFERROR(VLOOKUP(D1187,PG!$D$7:$N$1006,11,FALSE),"")</f>
        <v/>
      </c>
      <c r="I1187" s="42">
        <f>IFERROR(VLOOKUP(D1187,PG!$D$7:$O$1006,12,FALSE)*G1187,0)</f>
        <v>0</v>
      </c>
    </row>
    <row r="1188" spans="2:9" ht="35.1" customHeight="1" thickTop="1" thickBot="1">
      <c r="B1188" s="76" t="str">
        <f t="shared" si="18"/>
        <v/>
      </c>
      <c r="C1188" s="35"/>
      <c r="D1188" s="16"/>
      <c r="E1188" s="16"/>
      <c r="F1188" s="33"/>
      <c r="G1188" s="33"/>
      <c r="H1188" s="43" t="str">
        <f>IFERROR(VLOOKUP(D1188,PG!$D$7:$N$1006,11,FALSE),"")</f>
        <v/>
      </c>
      <c r="I1188" s="42">
        <f>IFERROR(VLOOKUP(D1188,PG!$D$7:$O$1006,12,FALSE)*G1188,0)</f>
        <v>0</v>
      </c>
    </row>
    <row r="1189" spans="2:9" ht="35.1" customHeight="1" thickTop="1" thickBot="1">
      <c r="B1189" s="76" t="str">
        <f t="shared" si="18"/>
        <v/>
      </c>
      <c r="C1189" s="35"/>
      <c r="D1189" s="16"/>
      <c r="E1189" s="16"/>
      <c r="F1189" s="33"/>
      <c r="G1189" s="33"/>
      <c r="H1189" s="43" t="str">
        <f>IFERROR(VLOOKUP(D1189,PG!$D$7:$N$1006,11,FALSE),"")</f>
        <v/>
      </c>
      <c r="I1189" s="42">
        <f>IFERROR(VLOOKUP(D1189,PG!$D$7:$O$1006,12,FALSE)*G1189,0)</f>
        <v>0</v>
      </c>
    </row>
    <row r="1190" spans="2:9" ht="35.1" customHeight="1" thickTop="1" thickBot="1">
      <c r="B1190" s="76" t="str">
        <f t="shared" si="18"/>
        <v/>
      </c>
      <c r="C1190" s="35"/>
      <c r="D1190" s="16"/>
      <c r="E1190" s="16"/>
      <c r="F1190" s="33"/>
      <c r="G1190" s="33"/>
      <c r="H1190" s="43" t="str">
        <f>IFERROR(VLOOKUP(D1190,PG!$D$7:$N$1006,11,FALSE),"")</f>
        <v/>
      </c>
      <c r="I1190" s="42">
        <f>IFERROR(VLOOKUP(D1190,PG!$D$7:$O$1006,12,FALSE)*G1190,0)</f>
        <v>0</v>
      </c>
    </row>
    <row r="1191" spans="2:9" ht="35.1" customHeight="1" thickTop="1" thickBot="1">
      <c r="B1191" s="76" t="str">
        <f t="shared" si="18"/>
        <v/>
      </c>
      <c r="C1191" s="35"/>
      <c r="D1191" s="16"/>
      <c r="E1191" s="16"/>
      <c r="F1191" s="33"/>
      <c r="G1191" s="33"/>
      <c r="H1191" s="43" t="str">
        <f>IFERROR(VLOOKUP(D1191,PG!$D$7:$N$1006,11,FALSE),"")</f>
        <v/>
      </c>
      <c r="I1191" s="42">
        <f>IFERROR(VLOOKUP(D1191,PG!$D$7:$O$1006,12,FALSE)*G1191,0)</f>
        <v>0</v>
      </c>
    </row>
    <row r="1192" spans="2:9" ht="35.1" customHeight="1" thickTop="1" thickBot="1">
      <c r="B1192" s="76" t="str">
        <f t="shared" si="18"/>
        <v/>
      </c>
      <c r="C1192" s="35"/>
      <c r="D1192" s="16"/>
      <c r="E1192" s="16"/>
      <c r="F1192" s="33"/>
      <c r="G1192" s="33"/>
      <c r="H1192" s="43" t="str">
        <f>IFERROR(VLOOKUP(D1192,PG!$D$7:$N$1006,11,FALSE),"")</f>
        <v/>
      </c>
      <c r="I1192" s="42">
        <f>IFERROR(VLOOKUP(D1192,PG!$D$7:$O$1006,12,FALSE)*G1192,0)</f>
        <v>0</v>
      </c>
    </row>
    <row r="1193" spans="2:9" ht="35.1" customHeight="1" thickTop="1" thickBot="1">
      <c r="B1193" s="76" t="str">
        <f t="shared" si="18"/>
        <v/>
      </c>
      <c r="C1193" s="35"/>
      <c r="D1193" s="16"/>
      <c r="E1193" s="16"/>
      <c r="F1193" s="33"/>
      <c r="G1193" s="33"/>
      <c r="H1193" s="43" t="str">
        <f>IFERROR(VLOOKUP(D1193,PG!$D$7:$N$1006,11,FALSE),"")</f>
        <v/>
      </c>
      <c r="I1193" s="42">
        <f>IFERROR(VLOOKUP(D1193,PG!$D$7:$O$1006,12,FALSE)*G1193,0)</f>
        <v>0</v>
      </c>
    </row>
    <row r="1194" spans="2:9" ht="35.1" customHeight="1" thickTop="1" thickBot="1">
      <c r="B1194" s="76" t="str">
        <f t="shared" si="18"/>
        <v/>
      </c>
      <c r="C1194" s="35"/>
      <c r="D1194" s="16"/>
      <c r="E1194" s="16"/>
      <c r="F1194" s="33"/>
      <c r="G1194" s="33"/>
      <c r="H1194" s="43" t="str">
        <f>IFERROR(VLOOKUP(D1194,PG!$D$7:$N$1006,11,FALSE),"")</f>
        <v/>
      </c>
      <c r="I1194" s="42">
        <f>IFERROR(VLOOKUP(D1194,PG!$D$7:$O$1006,12,FALSE)*G1194,0)</f>
        <v>0</v>
      </c>
    </row>
    <row r="1195" spans="2:9" ht="35.1" customHeight="1" thickTop="1" thickBot="1">
      <c r="B1195" s="76" t="str">
        <f t="shared" si="18"/>
        <v/>
      </c>
      <c r="C1195" s="35"/>
      <c r="D1195" s="16"/>
      <c r="E1195" s="16"/>
      <c r="F1195" s="33"/>
      <c r="G1195" s="33"/>
      <c r="H1195" s="43" t="str">
        <f>IFERROR(VLOOKUP(D1195,PG!$D$7:$N$1006,11,FALSE),"")</f>
        <v/>
      </c>
      <c r="I1195" s="42">
        <f>IFERROR(VLOOKUP(D1195,PG!$D$7:$O$1006,12,FALSE)*G1195,0)</f>
        <v>0</v>
      </c>
    </row>
    <row r="1196" spans="2:9" ht="35.1" customHeight="1" thickTop="1" thickBot="1">
      <c r="B1196" s="76" t="str">
        <f t="shared" si="18"/>
        <v/>
      </c>
      <c r="C1196" s="35"/>
      <c r="D1196" s="16"/>
      <c r="E1196" s="16"/>
      <c r="F1196" s="33"/>
      <c r="G1196" s="33"/>
      <c r="H1196" s="43" t="str">
        <f>IFERROR(VLOOKUP(D1196,PG!$D$7:$N$1006,11,FALSE),"")</f>
        <v/>
      </c>
      <c r="I1196" s="42">
        <f>IFERROR(VLOOKUP(D1196,PG!$D$7:$O$1006,12,FALSE)*G1196,0)</f>
        <v>0</v>
      </c>
    </row>
    <row r="1197" spans="2:9" ht="35.1" customHeight="1" thickTop="1" thickBot="1">
      <c r="B1197" s="76" t="str">
        <f t="shared" si="18"/>
        <v/>
      </c>
      <c r="C1197" s="35"/>
      <c r="D1197" s="16"/>
      <c r="E1197" s="16"/>
      <c r="F1197" s="33"/>
      <c r="G1197" s="33"/>
      <c r="H1197" s="43" t="str">
        <f>IFERROR(VLOOKUP(D1197,PG!$D$7:$N$1006,11,FALSE),"")</f>
        <v/>
      </c>
      <c r="I1197" s="42">
        <f>IFERROR(VLOOKUP(D1197,PG!$D$7:$O$1006,12,FALSE)*G1197,0)</f>
        <v>0</v>
      </c>
    </row>
    <row r="1198" spans="2:9" ht="35.1" customHeight="1" thickTop="1" thickBot="1">
      <c r="B1198" s="76" t="str">
        <f t="shared" si="18"/>
        <v/>
      </c>
      <c r="C1198" s="35"/>
      <c r="D1198" s="16"/>
      <c r="E1198" s="16"/>
      <c r="F1198" s="33"/>
      <c r="G1198" s="33"/>
      <c r="H1198" s="43" t="str">
        <f>IFERROR(VLOOKUP(D1198,PG!$D$7:$N$1006,11,FALSE),"")</f>
        <v/>
      </c>
      <c r="I1198" s="42">
        <f>IFERROR(VLOOKUP(D1198,PG!$D$7:$O$1006,12,FALSE)*G1198,0)</f>
        <v>0</v>
      </c>
    </row>
    <row r="1199" spans="2:9" ht="35.1" customHeight="1" thickTop="1" thickBot="1">
      <c r="B1199" s="76" t="str">
        <f t="shared" si="18"/>
        <v/>
      </c>
      <c r="C1199" s="35"/>
      <c r="D1199" s="16"/>
      <c r="E1199" s="16"/>
      <c r="F1199" s="33"/>
      <c r="G1199" s="33"/>
      <c r="H1199" s="43" t="str">
        <f>IFERROR(VLOOKUP(D1199,PG!$D$7:$N$1006,11,FALSE),"")</f>
        <v/>
      </c>
      <c r="I1199" s="42">
        <f>IFERROR(VLOOKUP(D1199,PG!$D$7:$O$1006,12,FALSE)*G1199,0)</f>
        <v>0</v>
      </c>
    </row>
    <row r="1200" spans="2:9" ht="35.1" customHeight="1" thickTop="1" thickBot="1">
      <c r="B1200" s="76" t="str">
        <f t="shared" si="18"/>
        <v/>
      </c>
      <c r="C1200" s="35"/>
      <c r="D1200" s="16"/>
      <c r="E1200" s="16"/>
      <c r="F1200" s="33"/>
      <c r="G1200" s="33"/>
      <c r="H1200" s="43" t="str">
        <f>IFERROR(VLOOKUP(D1200,PG!$D$7:$N$1006,11,FALSE),"")</f>
        <v/>
      </c>
      <c r="I1200" s="42">
        <f>IFERROR(VLOOKUP(D1200,PG!$D$7:$O$1006,12,FALSE)*G1200,0)</f>
        <v>0</v>
      </c>
    </row>
    <row r="1201" spans="2:9" ht="35.1" customHeight="1" thickTop="1" thickBot="1">
      <c r="B1201" s="76" t="str">
        <f t="shared" si="18"/>
        <v/>
      </c>
      <c r="C1201" s="35"/>
      <c r="D1201" s="16"/>
      <c r="E1201" s="16"/>
      <c r="F1201" s="33"/>
      <c r="G1201" s="33"/>
      <c r="H1201" s="43" t="str">
        <f>IFERROR(VLOOKUP(D1201,PG!$D$7:$N$1006,11,FALSE),"")</f>
        <v/>
      </c>
      <c r="I1201" s="42">
        <f>IFERROR(VLOOKUP(D1201,PG!$D$7:$O$1006,12,FALSE)*G1201,0)</f>
        <v>0</v>
      </c>
    </row>
    <row r="1202" spans="2:9" ht="35.1" customHeight="1" thickTop="1" thickBot="1">
      <c r="B1202" s="76" t="str">
        <f t="shared" si="18"/>
        <v/>
      </c>
      <c r="C1202" s="35"/>
      <c r="D1202" s="16"/>
      <c r="E1202" s="16"/>
      <c r="F1202" s="33"/>
      <c r="G1202" s="33"/>
      <c r="H1202" s="43" t="str">
        <f>IFERROR(VLOOKUP(D1202,PG!$D$7:$N$1006,11,FALSE),"")</f>
        <v/>
      </c>
      <c r="I1202" s="42">
        <f>IFERROR(VLOOKUP(D1202,PG!$D$7:$O$1006,12,FALSE)*G1202,0)</f>
        <v>0</v>
      </c>
    </row>
    <row r="1203" spans="2:9" ht="35.1" customHeight="1" thickTop="1" thickBot="1">
      <c r="B1203" s="76" t="str">
        <f t="shared" si="18"/>
        <v/>
      </c>
      <c r="C1203" s="35"/>
      <c r="D1203" s="16"/>
      <c r="E1203" s="16"/>
      <c r="F1203" s="33"/>
      <c r="G1203" s="33"/>
      <c r="H1203" s="43" t="str">
        <f>IFERROR(VLOOKUP(D1203,PG!$D$7:$N$1006,11,FALSE),"")</f>
        <v/>
      </c>
      <c r="I1203" s="42">
        <f>IFERROR(VLOOKUP(D1203,PG!$D$7:$O$1006,12,FALSE)*G1203,0)</f>
        <v>0</v>
      </c>
    </row>
    <row r="1204" spans="2:9" ht="35.1" customHeight="1" thickTop="1" thickBot="1">
      <c r="B1204" s="76" t="str">
        <f t="shared" si="18"/>
        <v/>
      </c>
      <c r="C1204" s="35"/>
      <c r="D1204" s="16"/>
      <c r="E1204" s="16"/>
      <c r="F1204" s="33"/>
      <c r="G1204" s="33"/>
      <c r="H1204" s="43" t="str">
        <f>IFERROR(VLOOKUP(D1204,PG!$D$7:$N$1006,11,FALSE),"")</f>
        <v/>
      </c>
      <c r="I1204" s="42">
        <f>IFERROR(VLOOKUP(D1204,PG!$D$7:$O$1006,12,FALSE)*G1204,0)</f>
        <v>0</v>
      </c>
    </row>
    <row r="1205" spans="2:9" ht="35.1" customHeight="1" thickTop="1" thickBot="1">
      <c r="B1205" s="76" t="str">
        <f t="shared" si="18"/>
        <v/>
      </c>
      <c r="C1205" s="35"/>
      <c r="D1205" s="16"/>
      <c r="E1205" s="16"/>
      <c r="F1205" s="33"/>
      <c r="G1205" s="33"/>
      <c r="H1205" s="43" t="str">
        <f>IFERROR(VLOOKUP(D1205,PG!$D$7:$N$1006,11,FALSE),"")</f>
        <v/>
      </c>
      <c r="I1205" s="42">
        <f>IFERROR(VLOOKUP(D1205,PG!$D$7:$O$1006,12,FALSE)*G1205,0)</f>
        <v>0</v>
      </c>
    </row>
    <row r="1206" spans="2:9" ht="35.1" customHeight="1" thickTop="1" thickBot="1">
      <c r="B1206" s="76" t="str">
        <f t="shared" si="18"/>
        <v/>
      </c>
      <c r="C1206" s="35"/>
      <c r="D1206" s="16"/>
      <c r="E1206" s="16"/>
      <c r="F1206" s="33"/>
      <c r="G1206" s="33"/>
      <c r="H1206" s="43" t="str">
        <f>IFERROR(VLOOKUP(D1206,PG!$D$7:$N$1006,11,FALSE),"")</f>
        <v/>
      </c>
      <c r="I1206" s="42">
        <f>IFERROR(VLOOKUP(D1206,PG!$D$7:$O$1006,12,FALSE)*G1206,0)</f>
        <v>0</v>
      </c>
    </row>
    <row r="1207" spans="2:9" ht="35.1" customHeight="1" thickTop="1" thickBot="1">
      <c r="B1207" s="76" t="str">
        <f t="shared" si="18"/>
        <v/>
      </c>
      <c r="C1207" s="35"/>
      <c r="D1207" s="16"/>
      <c r="E1207" s="16"/>
      <c r="F1207" s="33"/>
      <c r="G1207" s="33"/>
      <c r="H1207" s="43" t="str">
        <f>IFERROR(VLOOKUP(D1207,PG!$D$7:$N$1006,11,FALSE),"")</f>
        <v/>
      </c>
      <c r="I1207" s="42">
        <f>IFERROR(VLOOKUP(D1207,PG!$D$7:$O$1006,12,FALSE)*G1207,0)</f>
        <v>0</v>
      </c>
    </row>
    <row r="1208" spans="2:9" ht="35.1" customHeight="1" thickTop="1" thickBot="1">
      <c r="B1208" s="76" t="str">
        <f t="shared" si="18"/>
        <v/>
      </c>
      <c r="C1208" s="35"/>
      <c r="D1208" s="16"/>
      <c r="E1208" s="16"/>
      <c r="F1208" s="33"/>
      <c r="G1208" s="33"/>
      <c r="H1208" s="43" t="str">
        <f>IFERROR(VLOOKUP(D1208,PG!$D$7:$N$1006,11,FALSE),"")</f>
        <v/>
      </c>
      <c r="I1208" s="42">
        <f>IFERROR(VLOOKUP(D1208,PG!$D$7:$O$1006,12,FALSE)*G1208,0)</f>
        <v>0</v>
      </c>
    </row>
    <row r="1209" spans="2:9" ht="35.1" customHeight="1" thickTop="1" thickBot="1">
      <c r="B1209" s="76" t="str">
        <f t="shared" si="18"/>
        <v/>
      </c>
      <c r="C1209" s="35"/>
      <c r="D1209" s="16"/>
      <c r="E1209" s="16"/>
      <c r="F1209" s="33"/>
      <c r="G1209" s="33"/>
      <c r="H1209" s="43" t="str">
        <f>IFERROR(VLOOKUP(D1209,PG!$D$7:$N$1006,11,FALSE),"")</f>
        <v/>
      </c>
      <c r="I1209" s="42">
        <f>IFERROR(VLOOKUP(D1209,PG!$D$7:$O$1006,12,FALSE)*G1209,0)</f>
        <v>0</v>
      </c>
    </row>
    <row r="1210" spans="2:9" ht="35.1" customHeight="1" thickTop="1" thickBot="1">
      <c r="B1210" s="76" t="str">
        <f t="shared" si="18"/>
        <v/>
      </c>
      <c r="C1210" s="35"/>
      <c r="D1210" s="16"/>
      <c r="E1210" s="16"/>
      <c r="F1210" s="33"/>
      <c r="G1210" s="33"/>
      <c r="H1210" s="43" t="str">
        <f>IFERROR(VLOOKUP(D1210,PG!$D$7:$N$1006,11,FALSE),"")</f>
        <v/>
      </c>
      <c r="I1210" s="42">
        <f>IFERROR(VLOOKUP(D1210,PG!$D$7:$O$1006,12,FALSE)*G1210,0)</f>
        <v>0</v>
      </c>
    </row>
    <row r="1211" spans="2:9" ht="35.1" customHeight="1" thickTop="1" thickBot="1">
      <c r="B1211" s="76" t="str">
        <f t="shared" si="18"/>
        <v/>
      </c>
      <c r="C1211" s="35"/>
      <c r="D1211" s="16"/>
      <c r="E1211" s="16"/>
      <c r="F1211" s="33"/>
      <c r="G1211" s="33"/>
      <c r="H1211" s="43" t="str">
        <f>IFERROR(VLOOKUP(D1211,PG!$D$7:$N$1006,11,FALSE),"")</f>
        <v/>
      </c>
      <c r="I1211" s="42">
        <f>IFERROR(VLOOKUP(D1211,PG!$D$7:$O$1006,12,FALSE)*G1211,0)</f>
        <v>0</v>
      </c>
    </row>
    <row r="1212" spans="2:9" ht="35.1" customHeight="1" thickTop="1" thickBot="1">
      <c r="B1212" s="76" t="str">
        <f t="shared" si="18"/>
        <v/>
      </c>
      <c r="C1212" s="35"/>
      <c r="D1212" s="16"/>
      <c r="E1212" s="16"/>
      <c r="F1212" s="33"/>
      <c r="G1212" s="33"/>
      <c r="H1212" s="43" t="str">
        <f>IFERROR(VLOOKUP(D1212,PG!$D$7:$N$1006,11,FALSE),"")</f>
        <v/>
      </c>
      <c r="I1212" s="42">
        <f>IFERROR(VLOOKUP(D1212,PG!$D$7:$O$1006,12,FALSE)*G1212,0)</f>
        <v>0</v>
      </c>
    </row>
    <row r="1213" spans="2:9" ht="35.1" customHeight="1" thickTop="1" thickBot="1">
      <c r="B1213" s="76" t="str">
        <f t="shared" si="18"/>
        <v/>
      </c>
      <c r="C1213" s="35"/>
      <c r="D1213" s="16"/>
      <c r="E1213" s="16"/>
      <c r="F1213" s="33"/>
      <c r="G1213" s="33"/>
      <c r="H1213" s="43" t="str">
        <f>IFERROR(VLOOKUP(D1213,PG!$D$7:$N$1006,11,FALSE),"")</f>
        <v/>
      </c>
      <c r="I1213" s="42">
        <f>IFERROR(VLOOKUP(D1213,PG!$D$7:$O$1006,12,FALSE)*G1213,0)</f>
        <v>0</v>
      </c>
    </row>
    <row r="1214" spans="2:9" ht="35.1" customHeight="1" thickTop="1" thickBot="1">
      <c r="B1214" s="76" t="str">
        <f t="shared" si="18"/>
        <v/>
      </c>
      <c r="C1214" s="35"/>
      <c r="D1214" s="16"/>
      <c r="E1214" s="16"/>
      <c r="F1214" s="33"/>
      <c r="G1214" s="33"/>
      <c r="H1214" s="43" t="str">
        <f>IFERROR(VLOOKUP(D1214,PG!$D$7:$N$1006,11,FALSE),"")</f>
        <v/>
      </c>
      <c r="I1214" s="42">
        <f>IFERROR(VLOOKUP(D1214,PG!$D$7:$O$1006,12,FALSE)*G1214,0)</f>
        <v>0</v>
      </c>
    </row>
    <row r="1215" spans="2:9" ht="35.1" customHeight="1" thickTop="1" thickBot="1">
      <c r="B1215" s="76" t="str">
        <f t="shared" si="18"/>
        <v/>
      </c>
      <c r="C1215" s="35"/>
      <c r="D1215" s="16"/>
      <c r="E1215" s="16"/>
      <c r="F1215" s="33"/>
      <c r="G1215" s="33"/>
      <c r="H1215" s="43" t="str">
        <f>IFERROR(VLOOKUP(D1215,PG!$D$7:$N$1006,11,FALSE),"")</f>
        <v/>
      </c>
      <c r="I1215" s="42">
        <f>IFERROR(VLOOKUP(D1215,PG!$D$7:$O$1006,12,FALSE)*G1215,0)</f>
        <v>0</v>
      </c>
    </row>
    <row r="1216" spans="2:9" ht="35.1" customHeight="1" thickTop="1" thickBot="1">
      <c r="B1216" s="76" t="str">
        <f t="shared" si="18"/>
        <v/>
      </c>
      <c r="C1216" s="35"/>
      <c r="D1216" s="16"/>
      <c r="E1216" s="16"/>
      <c r="F1216" s="33"/>
      <c r="G1216" s="33"/>
      <c r="H1216" s="43" t="str">
        <f>IFERROR(VLOOKUP(D1216,PG!$D$7:$N$1006,11,FALSE),"")</f>
        <v/>
      </c>
      <c r="I1216" s="42">
        <f>IFERROR(VLOOKUP(D1216,PG!$D$7:$O$1006,12,FALSE)*G1216,0)</f>
        <v>0</v>
      </c>
    </row>
    <row r="1217" spans="2:9" ht="35.1" customHeight="1" thickTop="1" thickBot="1">
      <c r="B1217" s="76" t="str">
        <f t="shared" si="18"/>
        <v/>
      </c>
      <c r="C1217" s="35"/>
      <c r="D1217" s="16"/>
      <c r="E1217" s="16"/>
      <c r="F1217" s="33"/>
      <c r="G1217" s="33"/>
      <c r="H1217" s="43" t="str">
        <f>IFERROR(VLOOKUP(D1217,PG!$D$7:$N$1006,11,FALSE),"")</f>
        <v/>
      </c>
      <c r="I1217" s="42">
        <f>IFERROR(VLOOKUP(D1217,PG!$D$7:$O$1006,12,FALSE)*G1217,0)</f>
        <v>0</v>
      </c>
    </row>
    <row r="1218" spans="2:9" ht="35.1" customHeight="1" thickTop="1" thickBot="1">
      <c r="B1218" s="76" t="str">
        <f t="shared" si="18"/>
        <v/>
      </c>
      <c r="C1218" s="35"/>
      <c r="D1218" s="16"/>
      <c r="E1218" s="16"/>
      <c r="F1218" s="33"/>
      <c r="G1218" s="33"/>
      <c r="H1218" s="43" t="str">
        <f>IFERROR(VLOOKUP(D1218,PG!$D$7:$N$1006,11,FALSE),"")</f>
        <v/>
      </c>
      <c r="I1218" s="42">
        <f>IFERROR(VLOOKUP(D1218,PG!$D$7:$O$1006,12,FALSE)*G1218,0)</f>
        <v>0</v>
      </c>
    </row>
    <row r="1219" spans="2:9" ht="35.1" customHeight="1" thickTop="1" thickBot="1">
      <c r="B1219" s="76" t="str">
        <f t="shared" si="18"/>
        <v/>
      </c>
      <c r="C1219" s="35"/>
      <c r="D1219" s="16"/>
      <c r="E1219" s="16"/>
      <c r="F1219" s="33"/>
      <c r="G1219" s="33"/>
      <c r="H1219" s="43" t="str">
        <f>IFERROR(VLOOKUP(D1219,PG!$D$7:$N$1006,11,FALSE),"")</f>
        <v/>
      </c>
      <c r="I1219" s="42">
        <f>IFERROR(VLOOKUP(D1219,PG!$D$7:$O$1006,12,FALSE)*G1219,0)</f>
        <v>0</v>
      </c>
    </row>
    <row r="1220" spans="2:9" ht="35.1" customHeight="1" thickTop="1" thickBot="1">
      <c r="B1220" s="76" t="str">
        <f t="shared" si="18"/>
        <v/>
      </c>
      <c r="C1220" s="35"/>
      <c r="D1220" s="16"/>
      <c r="E1220" s="16"/>
      <c r="F1220" s="33"/>
      <c r="G1220" s="33"/>
      <c r="H1220" s="43" t="str">
        <f>IFERROR(VLOOKUP(D1220,PG!$D$7:$N$1006,11,FALSE),"")</f>
        <v/>
      </c>
      <c r="I1220" s="42">
        <f>IFERROR(VLOOKUP(D1220,PG!$D$7:$O$1006,12,FALSE)*G1220,0)</f>
        <v>0</v>
      </c>
    </row>
    <row r="1221" spans="2:9" ht="35.1" customHeight="1" thickTop="1" thickBot="1">
      <c r="B1221" s="76" t="str">
        <f t="shared" si="18"/>
        <v/>
      </c>
      <c r="C1221" s="35"/>
      <c r="D1221" s="16"/>
      <c r="E1221" s="16"/>
      <c r="F1221" s="33"/>
      <c r="G1221" s="33"/>
      <c r="H1221" s="43" t="str">
        <f>IFERROR(VLOOKUP(D1221,PG!$D$7:$N$1006,11,FALSE),"")</f>
        <v/>
      </c>
      <c r="I1221" s="42">
        <f>IFERROR(VLOOKUP(D1221,PG!$D$7:$O$1006,12,FALSE)*G1221,0)</f>
        <v>0</v>
      </c>
    </row>
    <row r="1222" spans="2:9" ht="35.1" customHeight="1" thickTop="1" thickBot="1">
      <c r="B1222" s="76" t="str">
        <f t="shared" si="18"/>
        <v/>
      </c>
      <c r="C1222" s="35"/>
      <c r="D1222" s="16"/>
      <c r="E1222" s="16"/>
      <c r="F1222" s="33"/>
      <c r="G1222" s="33"/>
      <c r="H1222" s="43" t="str">
        <f>IFERROR(VLOOKUP(D1222,PG!$D$7:$N$1006,11,FALSE),"")</f>
        <v/>
      </c>
      <c r="I1222" s="42">
        <f>IFERROR(VLOOKUP(D1222,PG!$D$7:$O$1006,12,FALSE)*G1222,0)</f>
        <v>0</v>
      </c>
    </row>
    <row r="1223" spans="2:9" ht="35.1" customHeight="1" thickTop="1" thickBot="1">
      <c r="B1223" s="76" t="str">
        <f t="shared" si="18"/>
        <v/>
      </c>
      <c r="C1223" s="35"/>
      <c r="D1223" s="16"/>
      <c r="E1223" s="16"/>
      <c r="F1223" s="33"/>
      <c r="G1223" s="33"/>
      <c r="H1223" s="43" t="str">
        <f>IFERROR(VLOOKUP(D1223,PG!$D$7:$N$1006,11,FALSE),"")</f>
        <v/>
      </c>
      <c r="I1223" s="42">
        <f>IFERROR(VLOOKUP(D1223,PG!$D$7:$O$1006,12,FALSE)*G1223,0)</f>
        <v>0</v>
      </c>
    </row>
    <row r="1224" spans="2:9" ht="35.1" customHeight="1" thickTop="1" thickBot="1">
      <c r="B1224" s="76" t="str">
        <f t="shared" ref="B1224:B1287" si="19">IF(C1224="","",MONTH(C1224))</f>
        <v/>
      </c>
      <c r="C1224" s="35"/>
      <c r="D1224" s="16"/>
      <c r="E1224" s="16"/>
      <c r="F1224" s="33"/>
      <c r="G1224" s="33"/>
      <c r="H1224" s="43" t="str">
        <f>IFERROR(VLOOKUP(D1224,PG!$D$7:$N$1006,11,FALSE),"")</f>
        <v/>
      </c>
      <c r="I1224" s="42">
        <f>IFERROR(VLOOKUP(D1224,PG!$D$7:$O$1006,12,FALSE)*G1224,0)</f>
        <v>0</v>
      </c>
    </row>
    <row r="1225" spans="2:9" ht="35.1" customHeight="1" thickTop="1" thickBot="1">
      <c r="B1225" s="76" t="str">
        <f t="shared" si="19"/>
        <v/>
      </c>
      <c r="C1225" s="35"/>
      <c r="D1225" s="16"/>
      <c r="E1225" s="16"/>
      <c r="F1225" s="33"/>
      <c r="G1225" s="33"/>
      <c r="H1225" s="43" t="str">
        <f>IFERROR(VLOOKUP(D1225,PG!$D$7:$N$1006,11,FALSE),"")</f>
        <v/>
      </c>
      <c r="I1225" s="42">
        <f>IFERROR(VLOOKUP(D1225,PG!$D$7:$O$1006,12,FALSE)*G1225,0)</f>
        <v>0</v>
      </c>
    </row>
    <row r="1226" spans="2:9" ht="35.1" customHeight="1" thickTop="1" thickBot="1">
      <c r="B1226" s="76" t="str">
        <f t="shared" si="19"/>
        <v/>
      </c>
      <c r="C1226" s="35"/>
      <c r="D1226" s="16"/>
      <c r="E1226" s="16"/>
      <c r="F1226" s="33"/>
      <c r="G1226" s="33"/>
      <c r="H1226" s="43" t="str">
        <f>IFERROR(VLOOKUP(D1226,PG!$D$7:$N$1006,11,FALSE),"")</f>
        <v/>
      </c>
      <c r="I1226" s="42">
        <f>IFERROR(VLOOKUP(D1226,PG!$D$7:$O$1006,12,FALSE)*G1226,0)</f>
        <v>0</v>
      </c>
    </row>
    <row r="1227" spans="2:9" ht="35.1" customHeight="1" thickTop="1" thickBot="1">
      <c r="B1227" s="76" t="str">
        <f t="shared" si="19"/>
        <v/>
      </c>
      <c r="C1227" s="35"/>
      <c r="D1227" s="16"/>
      <c r="E1227" s="16"/>
      <c r="F1227" s="33"/>
      <c r="G1227" s="33"/>
      <c r="H1227" s="43" t="str">
        <f>IFERROR(VLOOKUP(D1227,PG!$D$7:$N$1006,11,FALSE),"")</f>
        <v/>
      </c>
      <c r="I1227" s="42">
        <f>IFERROR(VLOOKUP(D1227,PG!$D$7:$O$1006,12,FALSE)*G1227,0)</f>
        <v>0</v>
      </c>
    </row>
    <row r="1228" spans="2:9" ht="35.1" customHeight="1" thickTop="1" thickBot="1">
      <c r="B1228" s="76" t="str">
        <f t="shared" si="19"/>
        <v/>
      </c>
      <c r="C1228" s="35"/>
      <c r="D1228" s="16"/>
      <c r="E1228" s="16"/>
      <c r="F1228" s="33"/>
      <c r="G1228" s="33"/>
      <c r="H1228" s="43" t="str">
        <f>IFERROR(VLOOKUP(D1228,PG!$D$7:$N$1006,11,FALSE),"")</f>
        <v/>
      </c>
      <c r="I1228" s="42">
        <f>IFERROR(VLOOKUP(D1228,PG!$D$7:$O$1006,12,FALSE)*G1228,0)</f>
        <v>0</v>
      </c>
    </row>
    <row r="1229" spans="2:9" ht="35.1" customHeight="1" thickTop="1" thickBot="1">
      <c r="B1229" s="76" t="str">
        <f t="shared" si="19"/>
        <v/>
      </c>
      <c r="C1229" s="35"/>
      <c r="D1229" s="16"/>
      <c r="E1229" s="16"/>
      <c r="F1229" s="33"/>
      <c r="G1229" s="33"/>
      <c r="H1229" s="43" t="str">
        <f>IFERROR(VLOOKUP(D1229,PG!$D$7:$N$1006,11,FALSE),"")</f>
        <v/>
      </c>
      <c r="I1229" s="42">
        <f>IFERROR(VLOOKUP(D1229,PG!$D$7:$O$1006,12,FALSE)*G1229,0)</f>
        <v>0</v>
      </c>
    </row>
    <row r="1230" spans="2:9" ht="35.1" customHeight="1" thickTop="1" thickBot="1">
      <c r="B1230" s="76" t="str">
        <f t="shared" si="19"/>
        <v/>
      </c>
      <c r="C1230" s="35"/>
      <c r="D1230" s="16"/>
      <c r="E1230" s="16"/>
      <c r="F1230" s="33"/>
      <c r="G1230" s="33"/>
      <c r="H1230" s="43" t="str">
        <f>IFERROR(VLOOKUP(D1230,PG!$D$7:$N$1006,11,FALSE),"")</f>
        <v/>
      </c>
      <c r="I1230" s="42">
        <f>IFERROR(VLOOKUP(D1230,PG!$D$7:$O$1006,12,FALSE)*G1230,0)</f>
        <v>0</v>
      </c>
    </row>
    <row r="1231" spans="2:9" ht="35.1" customHeight="1" thickTop="1" thickBot="1">
      <c r="B1231" s="76" t="str">
        <f t="shared" si="19"/>
        <v/>
      </c>
      <c r="C1231" s="35"/>
      <c r="D1231" s="16"/>
      <c r="E1231" s="16"/>
      <c r="F1231" s="33"/>
      <c r="G1231" s="33"/>
      <c r="H1231" s="43" t="str">
        <f>IFERROR(VLOOKUP(D1231,PG!$D$7:$N$1006,11,FALSE),"")</f>
        <v/>
      </c>
      <c r="I1231" s="42">
        <f>IFERROR(VLOOKUP(D1231,PG!$D$7:$O$1006,12,FALSE)*G1231,0)</f>
        <v>0</v>
      </c>
    </row>
    <row r="1232" spans="2:9" ht="35.1" customHeight="1" thickTop="1" thickBot="1">
      <c r="B1232" s="76" t="str">
        <f t="shared" si="19"/>
        <v/>
      </c>
      <c r="C1232" s="35"/>
      <c r="D1232" s="16"/>
      <c r="E1232" s="16"/>
      <c r="F1232" s="33"/>
      <c r="G1232" s="33"/>
      <c r="H1232" s="43" t="str">
        <f>IFERROR(VLOOKUP(D1232,PG!$D$7:$N$1006,11,FALSE),"")</f>
        <v/>
      </c>
      <c r="I1232" s="42">
        <f>IFERROR(VLOOKUP(D1232,PG!$D$7:$O$1006,12,FALSE)*G1232,0)</f>
        <v>0</v>
      </c>
    </row>
    <row r="1233" spans="2:9" ht="35.1" customHeight="1" thickTop="1" thickBot="1">
      <c r="B1233" s="76" t="str">
        <f t="shared" si="19"/>
        <v/>
      </c>
      <c r="C1233" s="35"/>
      <c r="D1233" s="16"/>
      <c r="E1233" s="16"/>
      <c r="F1233" s="33"/>
      <c r="G1233" s="33"/>
      <c r="H1233" s="43" t="str">
        <f>IFERROR(VLOOKUP(D1233,PG!$D$7:$N$1006,11,FALSE),"")</f>
        <v/>
      </c>
      <c r="I1233" s="42">
        <f>IFERROR(VLOOKUP(D1233,PG!$D$7:$O$1006,12,FALSE)*G1233,0)</f>
        <v>0</v>
      </c>
    </row>
    <row r="1234" spans="2:9" ht="35.1" customHeight="1" thickTop="1" thickBot="1">
      <c r="B1234" s="76" t="str">
        <f t="shared" si="19"/>
        <v/>
      </c>
      <c r="C1234" s="35"/>
      <c r="D1234" s="16"/>
      <c r="E1234" s="16"/>
      <c r="F1234" s="33"/>
      <c r="G1234" s="33"/>
      <c r="H1234" s="43" t="str">
        <f>IFERROR(VLOOKUP(D1234,PG!$D$7:$N$1006,11,FALSE),"")</f>
        <v/>
      </c>
      <c r="I1234" s="42">
        <f>IFERROR(VLOOKUP(D1234,PG!$D$7:$O$1006,12,FALSE)*G1234,0)</f>
        <v>0</v>
      </c>
    </row>
    <row r="1235" spans="2:9" ht="35.1" customHeight="1" thickTop="1" thickBot="1">
      <c r="B1235" s="76" t="str">
        <f t="shared" si="19"/>
        <v/>
      </c>
      <c r="C1235" s="35"/>
      <c r="D1235" s="16"/>
      <c r="E1235" s="16"/>
      <c r="F1235" s="33"/>
      <c r="G1235" s="33"/>
      <c r="H1235" s="43" t="str">
        <f>IFERROR(VLOOKUP(D1235,PG!$D$7:$N$1006,11,FALSE),"")</f>
        <v/>
      </c>
      <c r="I1235" s="42">
        <f>IFERROR(VLOOKUP(D1235,PG!$D$7:$O$1006,12,FALSE)*G1235,0)</f>
        <v>0</v>
      </c>
    </row>
    <row r="1236" spans="2:9" ht="35.1" customHeight="1" thickTop="1" thickBot="1">
      <c r="B1236" s="76" t="str">
        <f t="shared" si="19"/>
        <v/>
      </c>
      <c r="C1236" s="35"/>
      <c r="D1236" s="16"/>
      <c r="E1236" s="16"/>
      <c r="F1236" s="33"/>
      <c r="G1236" s="33"/>
      <c r="H1236" s="43" t="str">
        <f>IFERROR(VLOOKUP(D1236,PG!$D$7:$N$1006,11,FALSE),"")</f>
        <v/>
      </c>
      <c r="I1236" s="42">
        <f>IFERROR(VLOOKUP(D1236,PG!$D$7:$O$1006,12,FALSE)*G1236,0)</f>
        <v>0</v>
      </c>
    </row>
    <row r="1237" spans="2:9" ht="35.1" customHeight="1" thickTop="1" thickBot="1">
      <c r="B1237" s="76" t="str">
        <f t="shared" si="19"/>
        <v/>
      </c>
      <c r="C1237" s="35"/>
      <c r="D1237" s="16"/>
      <c r="E1237" s="16"/>
      <c r="F1237" s="33"/>
      <c r="G1237" s="33"/>
      <c r="H1237" s="43" t="str">
        <f>IFERROR(VLOOKUP(D1237,PG!$D$7:$N$1006,11,FALSE),"")</f>
        <v/>
      </c>
      <c r="I1237" s="42">
        <f>IFERROR(VLOOKUP(D1237,PG!$D$7:$O$1006,12,FALSE)*G1237,0)</f>
        <v>0</v>
      </c>
    </row>
    <row r="1238" spans="2:9" ht="35.1" customHeight="1" thickTop="1" thickBot="1">
      <c r="B1238" s="76" t="str">
        <f t="shared" si="19"/>
        <v/>
      </c>
      <c r="C1238" s="35"/>
      <c r="D1238" s="16"/>
      <c r="E1238" s="16"/>
      <c r="F1238" s="33"/>
      <c r="G1238" s="33"/>
      <c r="H1238" s="43" t="str">
        <f>IFERROR(VLOOKUP(D1238,PG!$D$7:$N$1006,11,FALSE),"")</f>
        <v/>
      </c>
      <c r="I1238" s="42">
        <f>IFERROR(VLOOKUP(D1238,PG!$D$7:$O$1006,12,FALSE)*G1238,0)</f>
        <v>0</v>
      </c>
    </row>
    <row r="1239" spans="2:9" ht="35.1" customHeight="1" thickTop="1" thickBot="1">
      <c r="B1239" s="76" t="str">
        <f t="shared" si="19"/>
        <v/>
      </c>
      <c r="C1239" s="35"/>
      <c r="D1239" s="16"/>
      <c r="E1239" s="16"/>
      <c r="F1239" s="33"/>
      <c r="G1239" s="33"/>
      <c r="H1239" s="43" t="str">
        <f>IFERROR(VLOOKUP(D1239,PG!$D$7:$N$1006,11,FALSE),"")</f>
        <v/>
      </c>
      <c r="I1239" s="42">
        <f>IFERROR(VLOOKUP(D1239,PG!$D$7:$O$1006,12,FALSE)*G1239,0)</f>
        <v>0</v>
      </c>
    </row>
    <row r="1240" spans="2:9" ht="35.1" customHeight="1" thickTop="1" thickBot="1">
      <c r="B1240" s="76" t="str">
        <f t="shared" si="19"/>
        <v/>
      </c>
      <c r="C1240" s="35"/>
      <c r="D1240" s="16"/>
      <c r="E1240" s="16"/>
      <c r="F1240" s="33"/>
      <c r="G1240" s="33"/>
      <c r="H1240" s="43" t="str">
        <f>IFERROR(VLOOKUP(D1240,PG!$D$7:$N$1006,11,FALSE),"")</f>
        <v/>
      </c>
      <c r="I1240" s="42">
        <f>IFERROR(VLOOKUP(D1240,PG!$D$7:$O$1006,12,FALSE)*G1240,0)</f>
        <v>0</v>
      </c>
    </row>
    <row r="1241" spans="2:9" ht="35.1" customHeight="1" thickTop="1" thickBot="1">
      <c r="B1241" s="76" t="str">
        <f t="shared" si="19"/>
        <v/>
      </c>
      <c r="C1241" s="35"/>
      <c r="D1241" s="16"/>
      <c r="E1241" s="16"/>
      <c r="F1241" s="33"/>
      <c r="G1241" s="33"/>
      <c r="H1241" s="43" t="str">
        <f>IFERROR(VLOOKUP(D1241,PG!$D$7:$N$1006,11,FALSE),"")</f>
        <v/>
      </c>
      <c r="I1241" s="42">
        <f>IFERROR(VLOOKUP(D1241,PG!$D$7:$O$1006,12,FALSE)*G1241,0)</f>
        <v>0</v>
      </c>
    </row>
    <row r="1242" spans="2:9" ht="35.1" customHeight="1" thickTop="1" thickBot="1">
      <c r="B1242" s="76" t="str">
        <f t="shared" si="19"/>
        <v/>
      </c>
      <c r="C1242" s="35"/>
      <c r="D1242" s="16"/>
      <c r="E1242" s="16"/>
      <c r="F1242" s="33"/>
      <c r="G1242" s="33"/>
      <c r="H1242" s="43" t="str">
        <f>IFERROR(VLOOKUP(D1242,PG!$D$7:$N$1006,11,FALSE),"")</f>
        <v/>
      </c>
      <c r="I1242" s="42">
        <f>IFERROR(VLOOKUP(D1242,PG!$D$7:$O$1006,12,FALSE)*G1242,0)</f>
        <v>0</v>
      </c>
    </row>
    <row r="1243" spans="2:9" ht="35.1" customHeight="1" thickTop="1" thickBot="1">
      <c r="B1243" s="76" t="str">
        <f t="shared" si="19"/>
        <v/>
      </c>
      <c r="C1243" s="35"/>
      <c r="D1243" s="16"/>
      <c r="E1243" s="16"/>
      <c r="F1243" s="33"/>
      <c r="G1243" s="33"/>
      <c r="H1243" s="43" t="str">
        <f>IFERROR(VLOOKUP(D1243,PG!$D$7:$N$1006,11,FALSE),"")</f>
        <v/>
      </c>
      <c r="I1243" s="42">
        <f>IFERROR(VLOOKUP(D1243,PG!$D$7:$O$1006,12,FALSE)*G1243,0)</f>
        <v>0</v>
      </c>
    </row>
    <row r="1244" spans="2:9" ht="35.1" customHeight="1" thickTop="1" thickBot="1">
      <c r="B1244" s="76" t="str">
        <f t="shared" si="19"/>
        <v/>
      </c>
      <c r="C1244" s="35"/>
      <c r="D1244" s="16"/>
      <c r="E1244" s="16"/>
      <c r="F1244" s="33"/>
      <c r="G1244" s="33"/>
      <c r="H1244" s="43" t="str">
        <f>IFERROR(VLOOKUP(D1244,PG!$D$7:$N$1006,11,FALSE),"")</f>
        <v/>
      </c>
      <c r="I1244" s="42">
        <f>IFERROR(VLOOKUP(D1244,PG!$D$7:$O$1006,12,FALSE)*G1244,0)</f>
        <v>0</v>
      </c>
    </row>
    <row r="1245" spans="2:9" ht="35.1" customHeight="1" thickTop="1" thickBot="1">
      <c r="B1245" s="76" t="str">
        <f t="shared" si="19"/>
        <v/>
      </c>
      <c r="C1245" s="35"/>
      <c r="D1245" s="16"/>
      <c r="E1245" s="16"/>
      <c r="F1245" s="33"/>
      <c r="G1245" s="33"/>
      <c r="H1245" s="43" t="str">
        <f>IFERROR(VLOOKUP(D1245,PG!$D$7:$N$1006,11,FALSE),"")</f>
        <v/>
      </c>
      <c r="I1245" s="42">
        <f>IFERROR(VLOOKUP(D1245,PG!$D$7:$O$1006,12,FALSE)*G1245,0)</f>
        <v>0</v>
      </c>
    </row>
    <row r="1246" spans="2:9" ht="35.1" customHeight="1" thickTop="1" thickBot="1">
      <c r="B1246" s="76" t="str">
        <f t="shared" si="19"/>
        <v/>
      </c>
      <c r="C1246" s="35"/>
      <c r="D1246" s="16"/>
      <c r="E1246" s="16"/>
      <c r="F1246" s="33"/>
      <c r="G1246" s="33"/>
      <c r="H1246" s="43" t="str">
        <f>IFERROR(VLOOKUP(D1246,PG!$D$7:$N$1006,11,FALSE),"")</f>
        <v/>
      </c>
      <c r="I1246" s="42">
        <f>IFERROR(VLOOKUP(D1246,PG!$D$7:$O$1006,12,FALSE)*G1246,0)</f>
        <v>0</v>
      </c>
    </row>
    <row r="1247" spans="2:9" ht="35.1" customHeight="1" thickTop="1" thickBot="1">
      <c r="B1247" s="76" t="str">
        <f t="shared" si="19"/>
        <v/>
      </c>
      <c r="C1247" s="35"/>
      <c r="D1247" s="16"/>
      <c r="E1247" s="16"/>
      <c r="F1247" s="33"/>
      <c r="G1247" s="33"/>
      <c r="H1247" s="43" t="str">
        <f>IFERROR(VLOOKUP(D1247,PG!$D$7:$N$1006,11,FALSE),"")</f>
        <v/>
      </c>
      <c r="I1247" s="42">
        <f>IFERROR(VLOOKUP(D1247,PG!$D$7:$O$1006,12,FALSE)*G1247,0)</f>
        <v>0</v>
      </c>
    </row>
    <row r="1248" spans="2:9" ht="35.1" customHeight="1" thickTop="1" thickBot="1">
      <c r="B1248" s="76" t="str">
        <f t="shared" si="19"/>
        <v/>
      </c>
      <c r="C1248" s="35"/>
      <c r="D1248" s="16"/>
      <c r="E1248" s="16"/>
      <c r="F1248" s="33"/>
      <c r="G1248" s="33"/>
      <c r="H1248" s="43" t="str">
        <f>IFERROR(VLOOKUP(D1248,PG!$D$7:$N$1006,11,FALSE),"")</f>
        <v/>
      </c>
      <c r="I1248" s="42">
        <f>IFERROR(VLOOKUP(D1248,PG!$D$7:$O$1006,12,FALSE)*G1248,0)</f>
        <v>0</v>
      </c>
    </row>
    <row r="1249" spans="2:9" ht="35.1" customHeight="1" thickTop="1" thickBot="1">
      <c r="B1249" s="76" t="str">
        <f t="shared" si="19"/>
        <v/>
      </c>
      <c r="C1249" s="35"/>
      <c r="D1249" s="16"/>
      <c r="E1249" s="16"/>
      <c r="F1249" s="33"/>
      <c r="G1249" s="33"/>
      <c r="H1249" s="43" t="str">
        <f>IFERROR(VLOOKUP(D1249,PG!$D$7:$N$1006,11,FALSE),"")</f>
        <v/>
      </c>
      <c r="I1249" s="42">
        <f>IFERROR(VLOOKUP(D1249,PG!$D$7:$O$1006,12,FALSE)*G1249,0)</f>
        <v>0</v>
      </c>
    </row>
    <row r="1250" spans="2:9" ht="35.1" customHeight="1" thickTop="1" thickBot="1">
      <c r="B1250" s="76" t="str">
        <f t="shared" si="19"/>
        <v/>
      </c>
      <c r="C1250" s="35"/>
      <c r="D1250" s="16"/>
      <c r="E1250" s="16"/>
      <c r="F1250" s="33"/>
      <c r="G1250" s="33"/>
      <c r="H1250" s="43" t="str">
        <f>IFERROR(VLOOKUP(D1250,PG!$D$7:$N$1006,11,FALSE),"")</f>
        <v/>
      </c>
      <c r="I1250" s="42">
        <f>IFERROR(VLOOKUP(D1250,PG!$D$7:$O$1006,12,FALSE)*G1250,0)</f>
        <v>0</v>
      </c>
    </row>
    <row r="1251" spans="2:9" ht="35.1" customHeight="1" thickTop="1" thickBot="1">
      <c r="B1251" s="76" t="str">
        <f t="shared" si="19"/>
        <v/>
      </c>
      <c r="C1251" s="35"/>
      <c r="D1251" s="16"/>
      <c r="E1251" s="16"/>
      <c r="F1251" s="33"/>
      <c r="G1251" s="33"/>
      <c r="H1251" s="43" t="str">
        <f>IFERROR(VLOOKUP(D1251,PG!$D$7:$N$1006,11,FALSE),"")</f>
        <v/>
      </c>
      <c r="I1251" s="42">
        <f>IFERROR(VLOOKUP(D1251,PG!$D$7:$O$1006,12,FALSE)*G1251,0)</f>
        <v>0</v>
      </c>
    </row>
    <row r="1252" spans="2:9" ht="35.1" customHeight="1" thickTop="1" thickBot="1">
      <c r="B1252" s="76" t="str">
        <f t="shared" si="19"/>
        <v/>
      </c>
      <c r="C1252" s="35"/>
      <c r="D1252" s="16"/>
      <c r="E1252" s="16"/>
      <c r="F1252" s="33"/>
      <c r="G1252" s="33"/>
      <c r="H1252" s="43" t="str">
        <f>IFERROR(VLOOKUP(D1252,PG!$D$7:$N$1006,11,FALSE),"")</f>
        <v/>
      </c>
      <c r="I1252" s="42">
        <f>IFERROR(VLOOKUP(D1252,PG!$D$7:$O$1006,12,FALSE)*G1252,0)</f>
        <v>0</v>
      </c>
    </row>
    <row r="1253" spans="2:9" ht="35.1" customHeight="1" thickTop="1" thickBot="1">
      <c r="B1253" s="76" t="str">
        <f t="shared" si="19"/>
        <v/>
      </c>
      <c r="C1253" s="35"/>
      <c r="D1253" s="16"/>
      <c r="E1253" s="16"/>
      <c r="F1253" s="33"/>
      <c r="G1253" s="33"/>
      <c r="H1253" s="43" t="str">
        <f>IFERROR(VLOOKUP(D1253,PG!$D$7:$N$1006,11,FALSE),"")</f>
        <v/>
      </c>
      <c r="I1253" s="42">
        <f>IFERROR(VLOOKUP(D1253,PG!$D$7:$O$1006,12,FALSE)*G1253,0)</f>
        <v>0</v>
      </c>
    </row>
    <row r="1254" spans="2:9" ht="35.1" customHeight="1" thickTop="1" thickBot="1">
      <c r="B1254" s="76" t="str">
        <f t="shared" si="19"/>
        <v/>
      </c>
      <c r="C1254" s="35"/>
      <c r="D1254" s="16"/>
      <c r="E1254" s="16"/>
      <c r="F1254" s="33"/>
      <c r="G1254" s="33"/>
      <c r="H1254" s="43" t="str">
        <f>IFERROR(VLOOKUP(D1254,PG!$D$7:$N$1006,11,FALSE),"")</f>
        <v/>
      </c>
      <c r="I1254" s="42">
        <f>IFERROR(VLOOKUP(D1254,PG!$D$7:$O$1006,12,FALSE)*G1254,0)</f>
        <v>0</v>
      </c>
    </row>
    <row r="1255" spans="2:9" ht="35.1" customHeight="1" thickTop="1" thickBot="1">
      <c r="B1255" s="76" t="str">
        <f t="shared" si="19"/>
        <v/>
      </c>
      <c r="C1255" s="35"/>
      <c r="D1255" s="16"/>
      <c r="E1255" s="16"/>
      <c r="F1255" s="33"/>
      <c r="G1255" s="33"/>
      <c r="H1255" s="43" t="str">
        <f>IFERROR(VLOOKUP(D1255,PG!$D$7:$N$1006,11,FALSE),"")</f>
        <v/>
      </c>
      <c r="I1255" s="42">
        <f>IFERROR(VLOOKUP(D1255,PG!$D$7:$O$1006,12,FALSE)*G1255,0)</f>
        <v>0</v>
      </c>
    </row>
    <row r="1256" spans="2:9" ht="35.1" customHeight="1" thickTop="1" thickBot="1">
      <c r="B1256" s="76" t="str">
        <f t="shared" si="19"/>
        <v/>
      </c>
      <c r="C1256" s="35"/>
      <c r="D1256" s="16"/>
      <c r="E1256" s="16"/>
      <c r="F1256" s="33"/>
      <c r="G1256" s="33"/>
      <c r="H1256" s="43" t="str">
        <f>IFERROR(VLOOKUP(D1256,PG!$D$7:$N$1006,11,FALSE),"")</f>
        <v/>
      </c>
      <c r="I1256" s="42">
        <f>IFERROR(VLOOKUP(D1256,PG!$D$7:$O$1006,12,FALSE)*G1256,0)</f>
        <v>0</v>
      </c>
    </row>
    <row r="1257" spans="2:9" ht="35.1" customHeight="1" thickTop="1" thickBot="1">
      <c r="B1257" s="76" t="str">
        <f t="shared" si="19"/>
        <v/>
      </c>
      <c r="C1257" s="35"/>
      <c r="D1257" s="16"/>
      <c r="E1257" s="16"/>
      <c r="F1257" s="33"/>
      <c r="G1257" s="33"/>
      <c r="H1257" s="43" t="str">
        <f>IFERROR(VLOOKUP(D1257,PG!$D$7:$N$1006,11,FALSE),"")</f>
        <v/>
      </c>
      <c r="I1257" s="42">
        <f>IFERROR(VLOOKUP(D1257,PG!$D$7:$O$1006,12,FALSE)*G1257,0)</f>
        <v>0</v>
      </c>
    </row>
    <row r="1258" spans="2:9" ht="35.1" customHeight="1" thickTop="1" thickBot="1">
      <c r="B1258" s="76" t="str">
        <f t="shared" si="19"/>
        <v/>
      </c>
      <c r="C1258" s="35"/>
      <c r="D1258" s="16"/>
      <c r="E1258" s="16"/>
      <c r="F1258" s="33"/>
      <c r="G1258" s="33"/>
      <c r="H1258" s="43" t="str">
        <f>IFERROR(VLOOKUP(D1258,PG!$D$7:$N$1006,11,FALSE),"")</f>
        <v/>
      </c>
      <c r="I1258" s="42">
        <f>IFERROR(VLOOKUP(D1258,PG!$D$7:$O$1006,12,FALSE)*G1258,0)</f>
        <v>0</v>
      </c>
    </row>
    <row r="1259" spans="2:9" ht="35.1" customHeight="1" thickTop="1" thickBot="1">
      <c r="B1259" s="76" t="str">
        <f t="shared" si="19"/>
        <v/>
      </c>
      <c r="C1259" s="35"/>
      <c r="D1259" s="16"/>
      <c r="E1259" s="16"/>
      <c r="F1259" s="33"/>
      <c r="G1259" s="33"/>
      <c r="H1259" s="43" t="str">
        <f>IFERROR(VLOOKUP(D1259,PG!$D$7:$N$1006,11,FALSE),"")</f>
        <v/>
      </c>
      <c r="I1259" s="42">
        <f>IFERROR(VLOOKUP(D1259,PG!$D$7:$O$1006,12,FALSE)*G1259,0)</f>
        <v>0</v>
      </c>
    </row>
    <row r="1260" spans="2:9" ht="35.1" customHeight="1" thickTop="1" thickBot="1">
      <c r="B1260" s="76" t="str">
        <f t="shared" si="19"/>
        <v/>
      </c>
      <c r="C1260" s="35"/>
      <c r="D1260" s="16"/>
      <c r="E1260" s="16"/>
      <c r="F1260" s="33"/>
      <c r="G1260" s="33"/>
      <c r="H1260" s="43" t="str">
        <f>IFERROR(VLOOKUP(D1260,PG!$D$7:$N$1006,11,FALSE),"")</f>
        <v/>
      </c>
      <c r="I1260" s="42">
        <f>IFERROR(VLOOKUP(D1260,PG!$D$7:$O$1006,12,FALSE)*G1260,0)</f>
        <v>0</v>
      </c>
    </row>
    <row r="1261" spans="2:9" ht="35.1" customHeight="1" thickTop="1" thickBot="1">
      <c r="B1261" s="76" t="str">
        <f t="shared" si="19"/>
        <v/>
      </c>
      <c r="C1261" s="35"/>
      <c r="D1261" s="16"/>
      <c r="E1261" s="16"/>
      <c r="F1261" s="33"/>
      <c r="G1261" s="33"/>
      <c r="H1261" s="43" t="str">
        <f>IFERROR(VLOOKUP(D1261,PG!$D$7:$N$1006,11,FALSE),"")</f>
        <v/>
      </c>
      <c r="I1261" s="42">
        <f>IFERROR(VLOOKUP(D1261,PG!$D$7:$O$1006,12,FALSE)*G1261,0)</f>
        <v>0</v>
      </c>
    </row>
    <row r="1262" spans="2:9" ht="35.1" customHeight="1" thickTop="1" thickBot="1">
      <c r="B1262" s="76" t="str">
        <f t="shared" si="19"/>
        <v/>
      </c>
      <c r="C1262" s="35"/>
      <c r="D1262" s="16"/>
      <c r="E1262" s="16"/>
      <c r="F1262" s="33"/>
      <c r="G1262" s="33"/>
      <c r="H1262" s="43" t="str">
        <f>IFERROR(VLOOKUP(D1262,PG!$D$7:$N$1006,11,FALSE),"")</f>
        <v/>
      </c>
      <c r="I1262" s="42">
        <f>IFERROR(VLOOKUP(D1262,PG!$D$7:$O$1006,12,FALSE)*G1262,0)</f>
        <v>0</v>
      </c>
    </row>
    <row r="1263" spans="2:9" ht="35.1" customHeight="1" thickTop="1" thickBot="1">
      <c r="B1263" s="76" t="str">
        <f t="shared" si="19"/>
        <v/>
      </c>
      <c r="C1263" s="35"/>
      <c r="D1263" s="16"/>
      <c r="E1263" s="16"/>
      <c r="F1263" s="33"/>
      <c r="G1263" s="33"/>
      <c r="H1263" s="43" t="str">
        <f>IFERROR(VLOOKUP(D1263,PG!$D$7:$N$1006,11,FALSE),"")</f>
        <v/>
      </c>
      <c r="I1263" s="42">
        <f>IFERROR(VLOOKUP(D1263,PG!$D$7:$O$1006,12,FALSE)*G1263,0)</f>
        <v>0</v>
      </c>
    </row>
    <row r="1264" spans="2:9" ht="35.1" customHeight="1" thickTop="1" thickBot="1">
      <c r="B1264" s="76" t="str">
        <f t="shared" si="19"/>
        <v/>
      </c>
      <c r="C1264" s="35"/>
      <c r="D1264" s="16"/>
      <c r="E1264" s="16"/>
      <c r="F1264" s="33"/>
      <c r="G1264" s="33"/>
      <c r="H1264" s="43" t="str">
        <f>IFERROR(VLOOKUP(D1264,PG!$D$7:$N$1006,11,FALSE),"")</f>
        <v/>
      </c>
      <c r="I1264" s="42">
        <f>IFERROR(VLOOKUP(D1264,PG!$D$7:$O$1006,12,FALSE)*G1264,0)</f>
        <v>0</v>
      </c>
    </row>
    <row r="1265" spans="2:9" ht="35.1" customHeight="1" thickTop="1" thickBot="1">
      <c r="B1265" s="76" t="str">
        <f t="shared" si="19"/>
        <v/>
      </c>
      <c r="C1265" s="35"/>
      <c r="D1265" s="16"/>
      <c r="E1265" s="16"/>
      <c r="F1265" s="33"/>
      <c r="G1265" s="33"/>
      <c r="H1265" s="43" t="str">
        <f>IFERROR(VLOOKUP(D1265,PG!$D$7:$N$1006,11,FALSE),"")</f>
        <v/>
      </c>
      <c r="I1265" s="42">
        <f>IFERROR(VLOOKUP(D1265,PG!$D$7:$O$1006,12,FALSE)*G1265,0)</f>
        <v>0</v>
      </c>
    </row>
    <row r="1266" spans="2:9" ht="35.1" customHeight="1" thickTop="1" thickBot="1">
      <c r="B1266" s="76" t="str">
        <f t="shared" si="19"/>
        <v/>
      </c>
      <c r="C1266" s="35"/>
      <c r="D1266" s="16"/>
      <c r="E1266" s="16"/>
      <c r="F1266" s="33"/>
      <c r="G1266" s="33"/>
      <c r="H1266" s="43" t="str">
        <f>IFERROR(VLOOKUP(D1266,PG!$D$7:$N$1006,11,FALSE),"")</f>
        <v/>
      </c>
      <c r="I1266" s="42">
        <f>IFERROR(VLOOKUP(D1266,PG!$D$7:$O$1006,12,FALSE)*G1266,0)</f>
        <v>0</v>
      </c>
    </row>
    <row r="1267" spans="2:9" ht="35.1" customHeight="1" thickTop="1" thickBot="1">
      <c r="B1267" s="76" t="str">
        <f t="shared" si="19"/>
        <v/>
      </c>
      <c r="C1267" s="35"/>
      <c r="D1267" s="16"/>
      <c r="E1267" s="16"/>
      <c r="F1267" s="33"/>
      <c r="G1267" s="33"/>
      <c r="H1267" s="43" t="str">
        <f>IFERROR(VLOOKUP(D1267,PG!$D$7:$N$1006,11,FALSE),"")</f>
        <v/>
      </c>
      <c r="I1267" s="42">
        <f>IFERROR(VLOOKUP(D1267,PG!$D$7:$O$1006,12,FALSE)*G1267,0)</f>
        <v>0</v>
      </c>
    </row>
    <row r="1268" spans="2:9" ht="35.1" customHeight="1" thickTop="1" thickBot="1">
      <c r="B1268" s="76" t="str">
        <f t="shared" si="19"/>
        <v/>
      </c>
      <c r="C1268" s="35"/>
      <c r="D1268" s="16"/>
      <c r="E1268" s="16"/>
      <c r="F1268" s="33"/>
      <c r="G1268" s="33"/>
      <c r="H1268" s="43" t="str">
        <f>IFERROR(VLOOKUP(D1268,PG!$D$7:$N$1006,11,FALSE),"")</f>
        <v/>
      </c>
      <c r="I1268" s="42">
        <f>IFERROR(VLOOKUP(D1268,PG!$D$7:$O$1006,12,FALSE)*G1268,0)</f>
        <v>0</v>
      </c>
    </row>
    <row r="1269" spans="2:9" ht="35.1" customHeight="1" thickTop="1" thickBot="1">
      <c r="B1269" s="76" t="str">
        <f t="shared" si="19"/>
        <v/>
      </c>
      <c r="C1269" s="35"/>
      <c r="D1269" s="16"/>
      <c r="E1269" s="16"/>
      <c r="F1269" s="33"/>
      <c r="G1269" s="33"/>
      <c r="H1269" s="43" t="str">
        <f>IFERROR(VLOOKUP(D1269,PG!$D$7:$N$1006,11,FALSE),"")</f>
        <v/>
      </c>
      <c r="I1269" s="42">
        <f>IFERROR(VLOOKUP(D1269,PG!$D$7:$O$1006,12,FALSE)*G1269,0)</f>
        <v>0</v>
      </c>
    </row>
    <row r="1270" spans="2:9" ht="35.1" customHeight="1" thickTop="1" thickBot="1">
      <c r="B1270" s="76" t="str">
        <f t="shared" si="19"/>
        <v/>
      </c>
      <c r="C1270" s="35"/>
      <c r="D1270" s="16"/>
      <c r="E1270" s="16"/>
      <c r="F1270" s="33"/>
      <c r="G1270" s="33"/>
      <c r="H1270" s="43" t="str">
        <f>IFERROR(VLOOKUP(D1270,PG!$D$7:$N$1006,11,FALSE),"")</f>
        <v/>
      </c>
      <c r="I1270" s="42">
        <f>IFERROR(VLOOKUP(D1270,PG!$D$7:$O$1006,12,FALSE)*G1270,0)</f>
        <v>0</v>
      </c>
    </row>
    <row r="1271" spans="2:9" ht="35.1" customHeight="1" thickTop="1" thickBot="1">
      <c r="B1271" s="76" t="str">
        <f t="shared" si="19"/>
        <v/>
      </c>
      <c r="C1271" s="35"/>
      <c r="D1271" s="16"/>
      <c r="E1271" s="16"/>
      <c r="F1271" s="33"/>
      <c r="G1271" s="33"/>
      <c r="H1271" s="43" t="str">
        <f>IFERROR(VLOOKUP(D1271,PG!$D$7:$N$1006,11,FALSE),"")</f>
        <v/>
      </c>
      <c r="I1271" s="42">
        <f>IFERROR(VLOOKUP(D1271,PG!$D$7:$O$1006,12,FALSE)*G1271,0)</f>
        <v>0</v>
      </c>
    </row>
    <row r="1272" spans="2:9" ht="35.1" customHeight="1" thickTop="1" thickBot="1">
      <c r="B1272" s="76" t="str">
        <f t="shared" si="19"/>
        <v/>
      </c>
      <c r="C1272" s="35"/>
      <c r="D1272" s="16"/>
      <c r="E1272" s="16"/>
      <c r="F1272" s="33"/>
      <c r="G1272" s="33"/>
      <c r="H1272" s="43" t="str">
        <f>IFERROR(VLOOKUP(D1272,PG!$D$7:$N$1006,11,FALSE),"")</f>
        <v/>
      </c>
      <c r="I1272" s="42">
        <f>IFERROR(VLOOKUP(D1272,PG!$D$7:$O$1006,12,FALSE)*G1272,0)</f>
        <v>0</v>
      </c>
    </row>
    <row r="1273" spans="2:9" ht="35.1" customHeight="1" thickTop="1" thickBot="1">
      <c r="B1273" s="76" t="str">
        <f t="shared" si="19"/>
        <v/>
      </c>
      <c r="C1273" s="35"/>
      <c r="D1273" s="16"/>
      <c r="E1273" s="16"/>
      <c r="F1273" s="33"/>
      <c r="G1273" s="33"/>
      <c r="H1273" s="43" t="str">
        <f>IFERROR(VLOOKUP(D1273,PG!$D$7:$N$1006,11,FALSE),"")</f>
        <v/>
      </c>
      <c r="I1273" s="42">
        <f>IFERROR(VLOOKUP(D1273,PG!$D$7:$O$1006,12,FALSE)*G1273,0)</f>
        <v>0</v>
      </c>
    </row>
    <row r="1274" spans="2:9" ht="35.1" customHeight="1" thickTop="1" thickBot="1">
      <c r="B1274" s="76" t="str">
        <f t="shared" si="19"/>
        <v/>
      </c>
      <c r="C1274" s="35"/>
      <c r="D1274" s="16"/>
      <c r="E1274" s="16"/>
      <c r="F1274" s="33"/>
      <c r="G1274" s="33"/>
      <c r="H1274" s="43" t="str">
        <f>IFERROR(VLOOKUP(D1274,PG!$D$7:$N$1006,11,FALSE),"")</f>
        <v/>
      </c>
      <c r="I1274" s="42">
        <f>IFERROR(VLOOKUP(D1274,PG!$D$7:$O$1006,12,FALSE)*G1274,0)</f>
        <v>0</v>
      </c>
    </row>
    <row r="1275" spans="2:9" ht="35.1" customHeight="1" thickTop="1" thickBot="1">
      <c r="B1275" s="76" t="str">
        <f t="shared" si="19"/>
        <v/>
      </c>
      <c r="C1275" s="35"/>
      <c r="D1275" s="16"/>
      <c r="E1275" s="16"/>
      <c r="F1275" s="33"/>
      <c r="G1275" s="33"/>
      <c r="H1275" s="43" t="str">
        <f>IFERROR(VLOOKUP(D1275,PG!$D$7:$N$1006,11,FALSE),"")</f>
        <v/>
      </c>
      <c r="I1275" s="42">
        <f>IFERROR(VLOOKUP(D1275,PG!$D$7:$O$1006,12,FALSE)*G1275,0)</f>
        <v>0</v>
      </c>
    </row>
    <row r="1276" spans="2:9" ht="35.1" customHeight="1" thickTop="1" thickBot="1">
      <c r="B1276" s="76" t="str">
        <f t="shared" si="19"/>
        <v/>
      </c>
      <c r="C1276" s="35"/>
      <c r="D1276" s="16"/>
      <c r="E1276" s="16"/>
      <c r="F1276" s="33"/>
      <c r="G1276" s="33"/>
      <c r="H1276" s="43" t="str">
        <f>IFERROR(VLOOKUP(D1276,PG!$D$7:$N$1006,11,FALSE),"")</f>
        <v/>
      </c>
      <c r="I1276" s="42">
        <f>IFERROR(VLOOKUP(D1276,PG!$D$7:$O$1006,12,FALSE)*G1276,0)</f>
        <v>0</v>
      </c>
    </row>
    <row r="1277" spans="2:9" ht="35.1" customHeight="1" thickTop="1" thickBot="1">
      <c r="B1277" s="76" t="str">
        <f t="shared" si="19"/>
        <v/>
      </c>
      <c r="C1277" s="35"/>
      <c r="D1277" s="16"/>
      <c r="E1277" s="16"/>
      <c r="F1277" s="33"/>
      <c r="G1277" s="33"/>
      <c r="H1277" s="43" t="str">
        <f>IFERROR(VLOOKUP(D1277,PG!$D$7:$N$1006,11,FALSE),"")</f>
        <v/>
      </c>
      <c r="I1277" s="42">
        <f>IFERROR(VLOOKUP(D1277,PG!$D$7:$O$1006,12,FALSE)*G1277,0)</f>
        <v>0</v>
      </c>
    </row>
    <row r="1278" spans="2:9" ht="35.1" customHeight="1" thickTop="1" thickBot="1">
      <c r="B1278" s="76" t="str">
        <f t="shared" si="19"/>
        <v/>
      </c>
      <c r="C1278" s="35"/>
      <c r="D1278" s="16"/>
      <c r="E1278" s="16"/>
      <c r="F1278" s="33"/>
      <c r="G1278" s="33"/>
      <c r="H1278" s="43" t="str">
        <f>IFERROR(VLOOKUP(D1278,PG!$D$7:$N$1006,11,FALSE),"")</f>
        <v/>
      </c>
      <c r="I1278" s="42">
        <f>IFERROR(VLOOKUP(D1278,PG!$D$7:$O$1006,12,FALSE)*G1278,0)</f>
        <v>0</v>
      </c>
    </row>
    <row r="1279" spans="2:9" ht="35.1" customHeight="1" thickTop="1" thickBot="1">
      <c r="B1279" s="76" t="str">
        <f t="shared" si="19"/>
        <v/>
      </c>
      <c r="C1279" s="35"/>
      <c r="D1279" s="16"/>
      <c r="E1279" s="16"/>
      <c r="F1279" s="33"/>
      <c r="G1279" s="33"/>
      <c r="H1279" s="43" t="str">
        <f>IFERROR(VLOOKUP(D1279,PG!$D$7:$N$1006,11,FALSE),"")</f>
        <v/>
      </c>
      <c r="I1279" s="42">
        <f>IFERROR(VLOOKUP(D1279,PG!$D$7:$O$1006,12,FALSE)*G1279,0)</f>
        <v>0</v>
      </c>
    </row>
    <row r="1280" spans="2:9" ht="35.1" customHeight="1" thickTop="1" thickBot="1">
      <c r="B1280" s="76" t="str">
        <f t="shared" si="19"/>
        <v/>
      </c>
      <c r="C1280" s="35"/>
      <c r="D1280" s="16"/>
      <c r="E1280" s="16"/>
      <c r="F1280" s="33"/>
      <c r="G1280" s="33"/>
      <c r="H1280" s="43" t="str">
        <f>IFERROR(VLOOKUP(D1280,PG!$D$7:$N$1006,11,FALSE),"")</f>
        <v/>
      </c>
      <c r="I1280" s="42">
        <f>IFERROR(VLOOKUP(D1280,PG!$D$7:$O$1006,12,FALSE)*G1280,0)</f>
        <v>0</v>
      </c>
    </row>
    <row r="1281" spans="2:9" ht="35.1" customHeight="1" thickTop="1" thickBot="1">
      <c r="B1281" s="76" t="str">
        <f t="shared" si="19"/>
        <v/>
      </c>
      <c r="C1281" s="35"/>
      <c r="D1281" s="16"/>
      <c r="E1281" s="16"/>
      <c r="F1281" s="33"/>
      <c r="G1281" s="33"/>
      <c r="H1281" s="43" t="str">
        <f>IFERROR(VLOOKUP(D1281,PG!$D$7:$N$1006,11,FALSE),"")</f>
        <v/>
      </c>
      <c r="I1281" s="42">
        <f>IFERROR(VLOOKUP(D1281,PG!$D$7:$O$1006,12,FALSE)*G1281,0)</f>
        <v>0</v>
      </c>
    </row>
    <row r="1282" spans="2:9" ht="35.1" customHeight="1" thickTop="1" thickBot="1">
      <c r="B1282" s="76" t="str">
        <f t="shared" si="19"/>
        <v/>
      </c>
      <c r="C1282" s="35"/>
      <c r="D1282" s="16"/>
      <c r="E1282" s="16"/>
      <c r="F1282" s="33"/>
      <c r="G1282" s="33"/>
      <c r="H1282" s="43" t="str">
        <f>IFERROR(VLOOKUP(D1282,PG!$D$7:$N$1006,11,FALSE),"")</f>
        <v/>
      </c>
      <c r="I1282" s="42">
        <f>IFERROR(VLOOKUP(D1282,PG!$D$7:$O$1006,12,FALSE)*G1282,0)</f>
        <v>0</v>
      </c>
    </row>
    <row r="1283" spans="2:9" ht="35.1" customHeight="1" thickTop="1" thickBot="1">
      <c r="B1283" s="76" t="str">
        <f t="shared" si="19"/>
        <v/>
      </c>
      <c r="C1283" s="35"/>
      <c r="D1283" s="16"/>
      <c r="E1283" s="16"/>
      <c r="F1283" s="33"/>
      <c r="G1283" s="33"/>
      <c r="H1283" s="43" t="str">
        <f>IFERROR(VLOOKUP(D1283,PG!$D$7:$N$1006,11,FALSE),"")</f>
        <v/>
      </c>
      <c r="I1283" s="42">
        <f>IFERROR(VLOOKUP(D1283,PG!$D$7:$O$1006,12,FALSE)*G1283,0)</f>
        <v>0</v>
      </c>
    </row>
    <row r="1284" spans="2:9" ht="35.1" customHeight="1" thickTop="1" thickBot="1">
      <c r="B1284" s="76" t="str">
        <f t="shared" si="19"/>
        <v/>
      </c>
      <c r="C1284" s="35"/>
      <c r="D1284" s="16"/>
      <c r="E1284" s="16"/>
      <c r="F1284" s="33"/>
      <c r="G1284" s="33"/>
      <c r="H1284" s="43" t="str">
        <f>IFERROR(VLOOKUP(D1284,PG!$D$7:$N$1006,11,FALSE),"")</f>
        <v/>
      </c>
      <c r="I1284" s="42">
        <f>IFERROR(VLOOKUP(D1284,PG!$D$7:$O$1006,12,FALSE)*G1284,0)</f>
        <v>0</v>
      </c>
    </row>
    <row r="1285" spans="2:9" ht="35.1" customHeight="1" thickTop="1" thickBot="1">
      <c r="B1285" s="76" t="str">
        <f t="shared" si="19"/>
        <v/>
      </c>
      <c r="C1285" s="35"/>
      <c r="D1285" s="16"/>
      <c r="E1285" s="16"/>
      <c r="F1285" s="33"/>
      <c r="G1285" s="33"/>
      <c r="H1285" s="43" t="str">
        <f>IFERROR(VLOOKUP(D1285,PG!$D$7:$N$1006,11,FALSE),"")</f>
        <v/>
      </c>
      <c r="I1285" s="42">
        <f>IFERROR(VLOOKUP(D1285,PG!$D$7:$O$1006,12,FALSE)*G1285,0)</f>
        <v>0</v>
      </c>
    </row>
    <row r="1286" spans="2:9" ht="35.1" customHeight="1" thickTop="1" thickBot="1">
      <c r="B1286" s="76" t="str">
        <f t="shared" si="19"/>
        <v/>
      </c>
      <c r="C1286" s="35"/>
      <c r="D1286" s="16"/>
      <c r="E1286" s="16"/>
      <c r="F1286" s="33"/>
      <c r="G1286" s="33"/>
      <c r="H1286" s="43" t="str">
        <f>IFERROR(VLOOKUP(D1286,PG!$D$7:$N$1006,11,FALSE),"")</f>
        <v/>
      </c>
      <c r="I1286" s="42">
        <f>IFERROR(VLOOKUP(D1286,PG!$D$7:$O$1006,12,FALSE)*G1286,0)</f>
        <v>0</v>
      </c>
    </row>
    <row r="1287" spans="2:9" ht="35.1" customHeight="1" thickTop="1" thickBot="1">
      <c r="B1287" s="76" t="str">
        <f t="shared" si="19"/>
        <v/>
      </c>
      <c r="C1287" s="35"/>
      <c r="D1287" s="16"/>
      <c r="E1287" s="16"/>
      <c r="F1287" s="33"/>
      <c r="G1287" s="33"/>
      <c r="H1287" s="43" t="str">
        <f>IFERROR(VLOOKUP(D1287,PG!$D$7:$N$1006,11,FALSE),"")</f>
        <v/>
      </c>
      <c r="I1287" s="42">
        <f>IFERROR(VLOOKUP(D1287,PG!$D$7:$O$1006,12,FALSE)*G1287,0)</f>
        <v>0</v>
      </c>
    </row>
    <row r="1288" spans="2:9" ht="35.1" customHeight="1" thickTop="1" thickBot="1">
      <c r="B1288" s="76" t="str">
        <f t="shared" ref="B1288:B1351" si="20">IF(C1288="","",MONTH(C1288))</f>
        <v/>
      </c>
      <c r="C1288" s="35"/>
      <c r="D1288" s="16"/>
      <c r="E1288" s="16"/>
      <c r="F1288" s="33"/>
      <c r="G1288" s="33"/>
      <c r="H1288" s="43" t="str">
        <f>IFERROR(VLOOKUP(D1288,PG!$D$7:$N$1006,11,FALSE),"")</f>
        <v/>
      </c>
      <c r="I1288" s="42">
        <f>IFERROR(VLOOKUP(D1288,PG!$D$7:$O$1006,12,FALSE)*G1288,0)</f>
        <v>0</v>
      </c>
    </row>
    <row r="1289" spans="2:9" ht="35.1" customHeight="1" thickTop="1" thickBot="1">
      <c r="B1289" s="76" t="str">
        <f t="shared" si="20"/>
        <v/>
      </c>
      <c r="C1289" s="35"/>
      <c r="D1289" s="16"/>
      <c r="E1289" s="16"/>
      <c r="F1289" s="33"/>
      <c r="G1289" s="33"/>
      <c r="H1289" s="43" t="str">
        <f>IFERROR(VLOOKUP(D1289,PG!$D$7:$N$1006,11,FALSE),"")</f>
        <v/>
      </c>
      <c r="I1289" s="42">
        <f>IFERROR(VLOOKUP(D1289,PG!$D$7:$O$1006,12,FALSE)*G1289,0)</f>
        <v>0</v>
      </c>
    </row>
    <row r="1290" spans="2:9" ht="35.1" customHeight="1" thickTop="1" thickBot="1">
      <c r="B1290" s="76" t="str">
        <f t="shared" si="20"/>
        <v/>
      </c>
      <c r="C1290" s="35"/>
      <c r="D1290" s="16"/>
      <c r="E1290" s="16"/>
      <c r="F1290" s="33"/>
      <c r="G1290" s="33"/>
      <c r="H1290" s="43" t="str">
        <f>IFERROR(VLOOKUP(D1290,PG!$D$7:$N$1006,11,FALSE),"")</f>
        <v/>
      </c>
      <c r="I1290" s="42">
        <f>IFERROR(VLOOKUP(D1290,PG!$D$7:$O$1006,12,FALSE)*G1290,0)</f>
        <v>0</v>
      </c>
    </row>
    <row r="1291" spans="2:9" ht="35.1" customHeight="1" thickTop="1" thickBot="1">
      <c r="B1291" s="76" t="str">
        <f t="shared" si="20"/>
        <v/>
      </c>
      <c r="C1291" s="35"/>
      <c r="D1291" s="16"/>
      <c r="E1291" s="16"/>
      <c r="F1291" s="33"/>
      <c r="G1291" s="33"/>
      <c r="H1291" s="43" t="str">
        <f>IFERROR(VLOOKUP(D1291,PG!$D$7:$N$1006,11,FALSE),"")</f>
        <v/>
      </c>
      <c r="I1291" s="42">
        <f>IFERROR(VLOOKUP(D1291,PG!$D$7:$O$1006,12,FALSE)*G1291,0)</f>
        <v>0</v>
      </c>
    </row>
    <row r="1292" spans="2:9" ht="35.1" customHeight="1" thickTop="1" thickBot="1">
      <c r="B1292" s="76" t="str">
        <f t="shared" si="20"/>
        <v/>
      </c>
      <c r="C1292" s="35"/>
      <c r="D1292" s="16"/>
      <c r="E1292" s="16"/>
      <c r="F1292" s="33"/>
      <c r="G1292" s="33"/>
      <c r="H1292" s="43" t="str">
        <f>IFERROR(VLOOKUP(D1292,PG!$D$7:$N$1006,11,FALSE),"")</f>
        <v/>
      </c>
      <c r="I1292" s="42">
        <f>IFERROR(VLOOKUP(D1292,PG!$D$7:$O$1006,12,FALSE)*G1292,0)</f>
        <v>0</v>
      </c>
    </row>
    <row r="1293" spans="2:9" ht="35.1" customHeight="1" thickTop="1" thickBot="1">
      <c r="B1293" s="76" t="str">
        <f t="shared" si="20"/>
        <v/>
      </c>
      <c r="C1293" s="35"/>
      <c r="D1293" s="16"/>
      <c r="E1293" s="16"/>
      <c r="F1293" s="33"/>
      <c r="G1293" s="33"/>
      <c r="H1293" s="43" t="str">
        <f>IFERROR(VLOOKUP(D1293,PG!$D$7:$N$1006,11,FALSE),"")</f>
        <v/>
      </c>
      <c r="I1293" s="42">
        <f>IFERROR(VLOOKUP(D1293,PG!$D$7:$O$1006,12,FALSE)*G1293,0)</f>
        <v>0</v>
      </c>
    </row>
    <row r="1294" spans="2:9" ht="35.1" customHeight="1" thickTop="1" thickBot="1">
      <c r="B1294" s="76" t="str">
        <f t="shared" si="20"/>
        <v/>
      </c>
      <c r="C1294" s="35"/>
      <c r="D1294" s="16"/>
      <c r="E1294" s="16"/>
      <c r="F1294" s="33"/>
      <c r="G1294" s="33"/>
      <c r="H1294" s="43" t="str">
        <f>IFERROR(VLOOKUP(D1294,PG!$D$7:$N$1006,11,FALSE),"")</f>
        <v/>
      </c>
      <c r="I1294" s="42">
        <f>IFERROR(VLOOKUP(D1294,PG!$D$7:$O$1006,12,FALSE)*G1294,0)</f>
        <v>0</v>
      </c>
    </row>
    <row r="1295" spans="2:9" ht="35.1" customHeight="1" thickTop="1" thickBot="1">
      <c r="B1295" s="76" t="str">
        <f t="shared" si="20"/>
        <v/>
      </c>
      <c r="C1295" s="35"/>
      <c r="D1295" s="16"/>
      <c r="E1295" s="16"/>
      <c r="F1295" s="33"/>
      <c r="G1295" s="33"/>
      <c r="H1295" s="43" t="str">
        <f>IFERROR(VLOOKUP(D1295,PG!$D$7:$N$1006,11,FALSE),"")</f>
        <v/>
      </c>
      <c r="I1295" s="42">
        <f>IFERROR(VLOOKUP(D1295,PG!$D$7:$O$1006,12,FALSE)*G1295,0)</f>
        <v>0</v>
      </c>
    </row>
    <row r="1296" spans="2:9" ht="35.1" customHeight="1" thickTop="1" thickBot="1">
      <c r="B1296" s="76" t="str">
        <f t="shared" si="20"/>
        <v/>
      </c>
      <c r="C1296" s="35"/>
      <c r="D1296" s="16"/>
      <c r="E1296" s="16"/>
      <c r="F1296" s="33"/>
      <c r="G1296" s="33"/>
      <c r="H1296" s="43" t="str">
        <f>IFERROR(VLOOKUP(D1296,PG!$D$7:$N$1006,11,FALSE),"")</f>
        <v/>
      </c>
      <c r="I1296" s="42">
        <f>IFERROR(VLOOKUP(D1296,PG!$D$7:$O$1006,12,FALSE)*G1296,0)</f>
        <v>0</v>
      </c>
    </row>
    <row r="1297" spans="2:9" ht="35.1" customHeight="1" thickTop="1" thickBot="1">
      <c r="B1297" s="76" t="str">
        <f t="shared" si="20"/>
        <v/>
      </c>
      <c r="C1297" s="35"/>
      <c r="D1297" s="16"/>
      <c r="E1297" s="16"/>
      <c r="F1297" s="33"/>
      <c r="G1297" s="33"/>
      <c r="H1297" s="43" t="str">
        <f>IFERROR(VLOOKUP(D1297,PG!$D$7:$N$1006,11,FALSE),"")</f>
        <v/>
      </c>
      <c r="I1297" s="42">
        <f>IFERROR(VLOOKUP(D1297,PG!$D$7:$O$1006,12,FALSE)*G1297,0)</f>
        <v>0</v>
      </c>
    </row>
    <row r="1298" spans="2:9" ht="35.1" customHeight="1" thickTop="1" thickBot="1">
      <c r="B1298" s="76" t="str">
        <f t="shared" si="20"/>
        <v/>
      </c>
      <c r="C1298" s="35"/>
      <c r="D1298" s="16"/>
      <c r="E1298" s="16"/>
      <c r="F1298" s="33"/>
      <c r="G1298" s="33"/>
      <c r="H1298" s="43" t="str">
        <f>IFERROR(VLOOKUP(D1298,PG!$D$7:$N$1006,11,FALSE),"")</f>
        <v/>
      </c>
      <c r="I1298" s="42">
        <f>IFERROR(VLOOKUP(D1298,PG!$D$7:$O$1006,12,FALSE)*G1298,0)</f>
        <v>0</v>
      </c>
    </row>
    <row r="1299" spans="2:9" ht="35.1" customHeight="1" thickTop="1" thickBot="1">
      <c r="B1299" s="76" t="str">
        <f t="shared" si="20"/>
        <v/>
      </c>
      <c r="C1299" s="35"/>
      <c r="D1299" s="16"/>
      <c r="E1299" s="16"/>
      <c r="F1299" s="33"/>
      <c r="G1299" s="33"/>
      <c r="H1299" s="43" t="str">
        <f>IFERROR(VLOOKUP(D1299,PG!$D$7:$N$1006,11,FALSE),"")</f>
        <v/>
      </c>
      <c r="I1299" s="42">
        <f>IFERROR(VLOOKUP(D1299,PG!$D$7:$O$1006,12,FALSE)*G1299,0)</f>
        <v>0</v>
      </c>
    </row>
    <row r="1300" spans="2:9" ht="35.1" customHeight="1" thickTop="1" thickBot="1">
      <c r="B1300" s="76" t="str">
        <f t="shared" si="20"/>
        <v/>
      </c>
      <c r="C1300" s="35"/>
      <c r="D1300" s="16"/>
      <c r="E1300" s="16"/>
      <c r="F1300" s="33"/>
      <c r="G1300" s="33"/>
      <c r="H1300" s="43" t="str">
        <f>IFERROR(VLOOKUP(D1300,PG!$D$7:$N$1006,11,FALSE),"")</f>
        <v/>
      </c>
      <c r="I1300" s="42">
        <f>IFERROR(VLOOKUP(D1300,PG!$D$7:$O$1006,12,FALSE)*G1300,0)</f>
        <v>0</v>
      </c>
    </row>
    <row r="1301" spans="2:9" ht="35.1" customHeight="1" thickTop="1" thickBot="1">
      <c r="B1301" s="76" t="str">
        <f t="shared" si="20"/>
        <v/>
      </c>
      <c r="C1301" s="35"/>
      <c r="D1301" s="16"/>
      <c r="E1301" s="16"/>
      <c r="F1301" s="33"/>
      <c r="G1301" s="33"/>
      <c r="H1301" s="43" t="str">
        <f>IFERROR(VLOOKUP(D1301,PG!$D$7:$N$1006,11,FALSE),"")</f>
        <v/>
      </c>
      <c r="I1301" s="42">
        <f>IFERROR(VLOOKUP(D1301,PG!$D$7:$O$1006,12,FALSE)*G1301,0)</f>
        <v>0</v>
      </c>
    </row>
    <row r="1302" spans="2:9" ht="35.1" customHeight="1" thickTop="1" thickBot="1">
      <c r="B1302" s="76" t="str">
        <f t="shared" si="20"/>
        <v/>
      </c>
      <c r="C1302" s="35"/>
      <c r="D1302" s="16"/>
      <c r="E1302" s="16"/>
      <c r="F1302" s="33"/>
      <c r="G1302" s="33"/>
      <c r="H1302" s="43" t="str">
        <f>IFERROR(VLOOKUP(D1302,PG!$D$7:$N$1006,11,FALSE),"")</f>
        <v/>
      </c>
      <c r="I1302" s="42">
        <f>IFERROR(VLOOKUP(D1302,PG!$D$7:$O$1006,12,FALSE)*G1302,0)</f>
        <v>0</v>
      </c>
    </row>
    <row r="1303" spans="2:9" ht="35.1" customHeight="1" thickTop="1" thickBot="1">
      <c r="B1303" s="76" t="str">
        <f t="shared" si="20"/>
        <v/>
      </c>
      <c r="C1303" s="35"/>
      <c r="D1303" s="16"/>
      <c r="E1303" s="16"/>
      <c r="F1303" s="33"/>
      <c r="G1303" s="33"/>
      <c r="H1303" s="43" t="str">
        <f>IFERROR(VLOOKUP(D1303,PG!$D$7:$N$1006,11,FALSE),"")</f>
        <v/>
      </c>
      <c r="I1303" s="42">
        <f>IFERROR(VLOOKUP(D1303,PG!$D$7:$O$1006,12,FALSE)*G1303,0)</f>
        <v>0</v>
      </c>
    </row>
    <row r="1304" spans="2:9" ht="35.1" customHeight="1" thickTop="1" thickBot="1">
      <c r="B1304" s="76" t="str">
        <f t="shared" si="20"/>
        <v/>
      </c>
      <c r="C1304" s="35"/>
      <c r="D1304" s="16"/>
      <c r="E1304" s="16"/>
      <c r="F1304" s="33"/>
      <c r="G1304" s="33"/>
      <c r="H1304" s="43" t="str">
        <f>IFERROR(VLOOKUP(D1304,PG!$D$7:$N$1006,11,FALSE),"")</f>
        <v/>
      </c>
      <c r="I1304" s="42">
        <f>IFERROR(VLOOKUP(D1304,PG!$D$7:$O$1006,12,FALSE)*G1304,0)</f>
        <v>0</v>
      </c>
    </row>
    <row r="1305" spans="2:9" ht="35.1" customHeight="1" thickTop="1" thickBot="1">
      <c r="B1305" s="76" t="str">
        <f t="shared" si="20"/>
        <v/>
      </c>
      <c r="C1305" s="35"/>
      <c r="D1305" s="16"/>
      <c r="E1305" s="16"/>
      <c r="F1305" s="33"/>
      <c r="G1305" s="33"/>
      <c r="H1305" s="43" t="str">
        <f>IFERROR(VLOOKUP(D1305,PG!$D$7:$N$1006,11,FALSE),"")</f>
        <v/>
      </c>
      <c r="I1305" s="42">
        <f>IFERROR(VLOOKUP(D1305,PG!$D$7:$O$1006,12,FALSE)*G1305,0)</f>
        <v>0</v>
      </c>
    </row>
    <row r="1306" spans="2:9" ht="35.1" customHeight="1" thickTop="1" thickBot="1">
      <c r="B1306" s="76" t="str">
        <f t="shared" si="20"/>
        <v/>
      </c>
      <c r="C1306" s="35"/>
      <c r="D1306" s="16"/>
      <c r="E1306" s="16"/>
      <c r="F1306" s="33"/>
      <c r="G1306" s="33"/>
      <c r="H1306" s="43" t="str">
        <f>IFERROR(VLOOKUP(D1306,PG!$D$7:$N$1006,11,FALSE),"")</f>
        <v/>
      </c>
      <c r="I1306" s="42">
        <f>IFERROR(VLOOKUP(D1306,PG!$D$7:$O$1006,12,FALSE)*G1306,0)</f>
        <v>0</v>
      </c>
    </row>
    <row r="1307" spans="2:9" ht="35.1" customHeight="1" thickTop="1" thickBot="1">
      <c r="B1307" s="76" t="str">
        <f t="shared" si="20"/>
        <v/>
      </c>
      <c r="C1307" s="35"/>
      <c r="D1307" s="16"/>
      <c r="E1307" s="16"/>
      <c r="F1307" s="33"/>
      <c r="G1307" s="33"/>
      <c r="H1307" s="43" t="str">
        <f>IFERROR(VLOOKUP(D1307,PG!$D$7:$N$1006,11,FALSE),"")</f>
        <v/>
      </c>
      <c r="I1307" s="42">
        <f>IFERROR(VLOOKUP(D1307,PG!$D$7:$O$1006,12,FALSE)*G1307,0)</f>
        <v>0</v>
      </c>
    </row>
    <row r="1308" spans="2:9" ht="35.1" customHeight="1" thickTop="1" thickBot="1">
      <c r="B1308" s="76" t="str">
        <f t="shared" si="20"/>
        <v/>
      </c>
      <c r="C1308" s="35"/>
      <c r="D1308" s="16"/>
      <c r="E1308" s="16"/>
      <c r="F1308" s="33"/>
      <c r="G1308" s="33"/>
      <c r="H1308" s="43" t="str">
        <f>IFERROR(VLOOKUP(D1308,PG!$D$7:$N$1006,11,FALSE),"")</f>
        <v/>
      </c>
      <c r="I1308" s="42">
        <f>IFERROR(VLOOKUP(D1308,PG!$D$7:$O$1006,12,FALSE)*G1308,0)</f>
        <v>0</v>
      </c>
    </row>
    <row r="1309" spans="2:9" ht="35.1" customHeight="1" thickTop="1" thickBot="1">
      <c r="B1309" s="76" t="str">
        <f t="shared" si="20"/>
        <v/>
      </c>
      <c r="C1309" s="35"/>
      <c r="D1309" s="16"/>
      <c r="E1309" s="16"/>
      <c r="F1309" s="33"/>
      <c r="G1309" s="33"/>
      <c r="H1309" s="43" t="str">
        <f>IFERROR(VLOOKUP(D1309,PG!$D$7:$N$1006,11,FALSE),"")</f>
        <v/>
      </c>
      <c r="I1309" s="42">
        <f>IFERROR(VLOOKUP(D1309,PG!$D$7:$O$1006,12,FALSE)*G1309,0)</f>
        <v>0</v>
      </c>
    </row>
    <row r="1310" spans="2:9" ht="35.1" customHeight="1" thickTop="1" thickBot="1">
      <c r="B1310" s="76" t="str">
        <f t="shared" si="20"/>
        <v/>
      </c>
      <c r="C1310" s="35"/>
      <c r="D1310" s="16"/>
      <c r="E1310" s="16"/>
      <c r="F1310" s="33"/>
      <c r="G1310" s="33"/>
      <c r="H1310" s="43" t="str">
        <f>IFERROR(VLOOKUP(D1310,PG!$D$7:$N$1006,11,FALSE),"")</f>
        <v/>
      </c>
      <c r="I1310" s="42">
        <f>IFERROR(VLOOKUP(D1310,PG!$D$7:$O$1006,12,FALSE)*G1310,0)</f>
        <v>0</v>
      </c>
    </row>
    <row r="1311" spans="2:9" ht="35.1" customHeight="1" thickTop="1" thickBot="1">
      <c r="B1311" s="76" t="str">
        <f t="shared" si="20"/>
        <v/>
      </c>
      <c r="C1311" s="35"/>
      <c r="D1311" s="16"/>
      <c r="E1311" s="16"/>
      <c r="F1311" s="33"/>
      <c r="G1311" s="33"/>
      <c r="H1311" s="43" t="str">
        <f>IFERROR(VLOOKUP(D1311,PG!$D$7:$N$1006,11,FALSE),"")</f>
        <v/>
      </c>
      <c r="I1311" s="42">
        <f>IFERROR(VLOOKUP(D1311,PG!$D$7:$O$1006,12,FALSE)*G1311,0)</f>
        <v>0</v>
      </c>
    </row>
    <row r="1312" spans="2:9" ht="35.1" customHeight="1" thickTop="1" thickBot="1">
      <c r="B1312" s="76" t="str">
        <f t="shared" si="20"/>
        <v/>
      </c>
      <c r="C1312" s="35"/>
      <c r="D1312" s="16"/>
      <c r="E1312" s="16"/>
      <c r="F1312" s="33"/>
      <c r="G1312" s="33"/>
      <c r="H1312" s="43" t="str">
        <f>IFERROR(VLOOKUP(D1312,PG!$D$7:$N$1006,11,FALSE),"")</f>
        <v/>
      </c>
      <c r="I1312" s="42">
        <f>IFERROR(VLOOKUP(D1312,PG!$D$7:$O$1006,12,FALSE)*G1312,0)</f>
        <v>0</v>
      </c>
    </row>
    <row r="1313" spans="2:9" ht="35.1" customHeight="1" thickTop="1" thickBot="1">
      <c r="B1313" s="76" t="str">
        <f t="shared" si="20"/>
        <v/>
      </c>
      <c r="C1313" s="35"/>
      <c r="D1313" s="16"/>
      <c r="E1313" s="16"/>
      <c r="F1313" s="33"/>
      <c r="G1313" s="33"/>
      <c r="H1313" s="43" t="str">
        <f>IFERROR(VLOOKUP(D1313,PG!$D$7:$N$1006,11,FALSE),"")</f>
        <v/>
      </c>
      <c r="I1313" s="42">
        <f>IFERROR(VLOOKUP(D1313,PG!$D$7:$O$1006,12,FALSE)*G1313,0)</f>
        <v>0</v>
      </c>
    </row>
    <row r="1314" spans="2:9" ht="35.1" customHeight="1" thickTop="1" thickBot="1">
      <c r="B1314" s="76" t="str">
        <f t="shared" si="20"/>
        <v/>
      </c>
      <c r="C1314" s="35"/>
      <c r="D1314" s="16"/>
      <c r="E1314" s="16"/>
      <c r="F1314" s="33"/>
      <c r="G1314" s="33"/>
      <c r="H1314" s="43" t="str">
        <f>IFERROR(VLOOKUP(D1314,PG!$D$7:$N$1006,11,FALSE),"")</f>
        <v/>
      </c>
      <c r="I1314" s="42">
        <f>IFERROR(VLOOKUP(D1314,PG!$D$7:$O$1006,12,FALSE)*G1314,0)</f>
        <v>0</v>
      </c>
    </row>
    <row r="1315" spans="2:9" ht="35.1" customHeight="1" thickTop="1" thickBot="1">
      <c r="B1315" s="76" t="str">
        <f t="shared" si="20"/>
        <v/>
      </c>
      <c r="C1315" s="35"/>
      <c r="D1315" s="16"/>
      <c r="E1315" s="16"/>
      <c r="F1315" s="33"/>
      <c r="G1315" s="33"/>
      <c r="H1315" s="43" t="str">
        <f>IFERROR(VLOOKUP(D1315,PG!$D$7:$N$1006,11,FALSE),"")</f>
        <v/>
      </c>
      <c r="I1315" s="42">
        <f>IFERROR(VLOOKUP(D1315,PG!$D$7:$O$1006,12,FALSE)*G1315,0)</f>
        <v>0</v>
      </c>
    </row>
    <row r="1316" spans="2:9" ht="35.1" customHeight="1" thickTop="1" thickBot="1">
      <c r="B1316" s="76" t="str">
        <f t="shared" si="20"/>
        <v/>
      </c>
      <c r="C1316" s="35"/>
      <c r="D1316" s="16"/>
      <c r="E1316" s="16"/>
      <c r="F1316" s="33"/>
      <c r="G1316" s="33"/>
      <c r="H1316" s="43" t="str">
        <f>IFERROR(VLOOKUP(D1316,PG!$D$7:$N$1006,11,FALSE),"")</f>
        <v/>
      </c>
      <c r="I1316" s="42">
        <f>IFERROR(VLOOKUP(D1316,PG!$D$7:$O$1006,12,FALSE)*G1316,0)</f>
        <v>0</v>
      </c>
    </row>
    <row r="1317" spans="2:9" ht="35.1" customHeight="1" thickTop="1" thickBot="1">
      <c r="B1317" s="76" t="str">
        <f t="shared" si="20"/>
        <v/>
      </c>
      <c r="C1317" s="35"/>
      <c r="D1317" s="16"/>
      <c r="E1317" s="16"/>
      <c r="F1317" s="33"/>
      <c r="G1317" s="33"/>
      <c r="H1317" s="43" t="str">
        <f>IFERROR(VLOOKUP(D1317,PG!$D$7:$N$1006,11,FALSE),"")</f>
        <v/>
      </c>
      <c r="I1317" s="42">
        <f>IFERROR(VLOOKUP(D1317,PG!$D$7:$O$1006,12,FALSE)*G1317,0)</f>
        <v>0</v>
      </c>
    </row>
    <row r="1318" spans="2:9" ht="35.1" customHeight="1" thickTop="1" thickBot="1">
      <c r="B1318" s="76" t="str">
        <f t="shared" si="20"/>
        <v/>
      </c>
      <c r="C1318" s="35"/>
      <c r="D1318" s="16"/>
      <c r="E1318" s="16"/>
      <c r="F1318" s="33"/>
      <c r="G1318" s="33"/>
      <c r="H1318" s="43" t="str">
        <f>IFERROR(VLOOKUP(D1318,PG!$D$7:$N$1006,11,FALSE),"")</f>
        <v/>
      </c>
      <c r="I1318" s="42">
        <f>IFERROR(VLOOKUP(D1318,PG!$D$7:$O$1006,12,FALSE)*G1318,0)</f>
        <v>0</v>
      </c>
    </row>
    <row r="1319" spans="2:9" ht="35.1" customHeight="1" thickTop="1" thickBot="1">
      <c r="B1319" s="76" t="str">
        <f t="shared" si="20"/>
        <v/>
      </c>
      <c r="C1319" s="35"/>
      <c r="D1319" s="16"/>
      <c r="E1319" s="16"/>
      <c r="F1319" s="33"/>
      <c r="G1319" s="33"/>
      <c r="H1319" s="43" t="str">
        <f>IFERROR(VLOOKUP(D1319,PG!$D$7:$N$1006,11,FALSE),"")</f>
        <v/>
      </c>
      <c r="I1319" s="42">
        <f>IFERROR(VLOOKUP(D1319,PG!$D$7:$O$1006,12,FALSE)*G1319,0)</f>
        <v>0</v>
      </c>
    </row>
    <row r="1320" spans="2:9" ht="35.1" customHeight="1" thickTop="1" thickBot="1">
      <c r="B1320" s="76" t="str">
        <f t="shared" si="20"/>
        <v/>
      </c>
      <c r="C1320" s="35"/>
      <c r="D1320" s="16"/>
      <c r="E1320" s="16"/>
      <c r="F1320" s="33"/>
      <c r="G1320" s="33"/>
      <c r="H1320" s="43" t="str">
        <f>IFERROR(VLOOKUP(D1320,PG!$D$7:$N$1006,11,FALSE),"")</f>
        <v/>
      </c>
      <c r="I1320" s="42">
        <f>IFERROR(VLOOKUP(D1320,PG!$D$7:$O$1006,12,FALSE)*G1320,0)</f>
        <v>0</v>
      </c>
    </row>
    <row r="1321" spans="2:9" ht="35.1" customHeight="1" thickTop="1" thickBot="1">
      <c r="B1321" s="76" t="str">
        <f t="shared" si="20"/>
        <v/>
      </c>
      <c r="C1321" s="35"/>
      <c r="D1321" s="16"/>
      <c r="E1321" s="16"/>
      <c r="F1321" s="33"/>
      <c r="G1321" s="33"/>
      <c r="H1321" s="43" t="str">
        <f>IFERROR(VLOOKUP(D1321,PG!$D$7:$N$1006,11,FALSE),"")</f>
        <v/>
      </c>
      <c r="I1321" s="42">
        <f>IFERROR(VLOOKUP(D1321,PG!$D$7:$O$1006,12,FALSE)*G1321,0)</f>
        <v>0</v>
      </c>
    </row>
    <row r="1322" spans="2:9" ht="35.1" customHeight="1" thickTop="1" thickBot="1">
      <c r="B1322" s="76" t="str">
        <f t="shared" si="20"/>
        <v/>
      </c>
      <c r="C1322" s="35"/>
      <c r="D1322" s="16"/>
      <c r="E1322" s="16"/>
      <c r="F1322" s="33"/>
      <c r="G1322" s="33"/>
      <c r="H1322" s="43" t="str">
        <f>IFERROR(VLOOKUP(D1322,PG!$D$7:$N$1006,11,FALSE),"")</f>
        <v/>
      </c>
      <c r="I1322" s="42">
        <f>IFERROR(VLOOKUP(D1322,PG!$D$7:$O$1006,12,FALSE)*G1322,0)</f>
        <v>0</v>
      </c>
    </row>
    <row r="1323" spans="2:9" ht="35.1" customHeight="1" thickTop="1" thickBot="1">
      <c r="B1323" s="76" t="str">
        <f t="shared" si="20"/>
        <v/>
      </c>
      <c r="C1323" s="35"/>
      <c r="D1323" s="16"/>
      <c r="E1323" s="16"/>
      <c r="F1323" s="33"/>
      <c r="G1323" s="33"/>
      <c r="H1323" s="43" t="str">
        <f>IFERROR(VLOOKUP(D1323,PG!$D$7:$N$1006,11,FALSE),"")</f>
        <v/>
      </c>
      <c r="I1323" s="42">
        <f>IFERROR(VLOOKUP(D1323,PG!$D$7:$O$1006,12,FALSE)*G1323,0)</f>
        <v>0</v>
      </c>
    </row>
    <row r="1324" spans="2:9" ht="35.1" customHeight="1" thickTop="1" thickBot="1">
      <c r="B1324" s="76" t="str">
        <f t="shared" si="20"/>
        <v/>
      </c>
      <c r="C1324" s="35"/>
      <c r="D1324" s="16"/>
      <c r="E1324" s="16"/>
      <c r="F1324" s="33"/>
      <c r="G1324" s="33"/>
      <c r="H1324" s="43" t="str">
        <f>IFERROR(VLOOKUP(D1324,PG!$D$7:$N$1006,11,FALSE),"")</f>
        <v/>
      </c>
      <c r="I1324" s="42">
        <f>IFERROR(VLOOKUP(D1324,PG!$D$7:$O$1006,12,FALSE)*G1324,0)</f>
        <v>0</v>
      </c>
    </row>
    <row r="1325" spans="2:9" ht="35.1" customHeight="1" thickTop="1" thickBot="1">
      <c r="B1325" s="76" t="str">
        <f t="shared" si="20"/>
        <v/>
      </c>
      <c r="C1325" s="35"/>
      <c r="D1325" s="16"/>
      <c r="E1325" s="16"/>
      <c r="F1325" s="33"/>
      <c r="G1325" s="33"/>
      <c r="H1325" s="43" t="str">
        <f>IFERROR(VLOOKUP(D1325,PG!$D$7:$N$1006,11,FALSE),"")</f>
        <v/>
      </c>
      <c r="I1325" s="42">
        <f>IFERROR(VLOOKUP(D1325,PG!$D$7:$O$1006,12,FALSE)*G1325,0)</f>
        <v>0</v>
      </c>
    </row>
    <row r="1326" spans="2:9" ht="35.1" customHeight="1" thickTop="1" thickBot="1">
      <c r="B1326" s="76" t="str">
        <f t="shared" si="20"/>
        <v/>
      </c>
      <c r="C1326" s="35"/>
      <c r="D1326" s="16"/>
      <c r="E1326" s="16"/>
      <c r="F1326" s="33"/>
      <c r="G1326" s="33"/>
      <c r="H1326" s="43" t="str">
        <f>IFERROR(VLOOKUP(D1326,PG!$D$7:$N$1006,11,FALSE),"")</f>
        <v/>
      </c>
      <c r="I1326" s="42">
        <f>IFERROR(VLOOKUP(D1326,PG!$D$7:$O$1006,12,FALSE)*G1326,0)</f>
        <v>0</v>
      </c>
    </row>
    <row r="1327" spans="2:9" ht="35.1" customHeight="1" thickTop="1" thickBot="1">
      <c r="B1327" s="76" t="str">
        <f t="shared" si="20"/>
        <v/>
      </c>
      <c r="C1327" s="35"/>
      <c r="D1327" s="16"/>
      <c r="E1327" s="16"/>
      <c r="F1327" s="33"/>
      <c r="G1327" s="33"/>
      <c r="H1327" s="43" t="str">
        <f>IFERROR(VLOOKUP(D1327,PG!$D$7:$N$1006,11,FALSE),"")</f>
        <v/>
      </c>
      <c r="I1327" s="42">
        <f>IFERROR(VLOOKUP(D1327,PG!$D$7:$O$1006,12,FALSE)*G1327,0)</f>
        <v>0</v>
      </c>
    </row>
    <row r="1328" spans="2:9" ht="35.1" customHeight="1" thickTop="1" thickBot="1">
      <c r="B1328" s="76" t="str">
        <f t="shared" si="20"/>
        <v/>
      </c>
      <c r="C1328" s="35"/>
      <c r="D1328" s="16"/>
      <c r="E1328" s="16"/>
      <c r="F1328" s="33"/>
      <c r="G1328" s="33"/>
      <c r="H1328" s="43" t="str">
        <f>IFERROR(VLOOKUP(D1328,PG!$D$7:$N$1006,11,FALSE),"")</f>
        <v/>
      </c>
      <c r="I1328" s="42">
        <f>IFERROR(VLOOKUP(D1328,PG!$D$7:$O$1006,12,FALSE)*G1328,0)</f>
        <v>0</v>
      </c>
    </row>
    <row r="1329" spans="2:9" ht="35.1" customHeight="1" thickTop="1" thickBot="1">
      <c r="B1329" s="76" t="str">
        <f t="shared" si="20"/>
        <v/>
      </c>
      <c r="C1329" s="35"/>
      <c r="D1329" s="16"/>
      <c r="E1329" s="16"/>
      <c r="F1329" s="33"/>
      <c r="G1329" s="33"/>
      <c r="H1329" s="43" t="str">
        <f>IFERROR(VLOOKUP(D1329,PG!$D$7:$N$1006,11,FALSE),"")</f>
        <v/>
      </c>
      <c r="I1329" s="42">
        <f>IFERROR(VLOOKUP(D1329,PG!$D$7:$O$1006,12,FALSE)*G1329,0)</f>
        <v>0</v>
      </c>
    </row>
    <row r="1330" spans="2:9" ht="35.1" customHeight="1" thickTop="1" thickBot="1">
      <c r="B1330" s="76" t="str">
        <f t="shared" si="20"/>
        <v/>
      </c>
      <c r="C1330" s="35"/>
      <c r="D1330" s="16"/>
      <c r="E1330" s="16"/>
      <c r="F1330" s="33"/>
      <c r="G1330" s="33"/>
      <c r="H1330" s="43" t="str">
        <f>IFERROR(VLOOKUP(D1330,PG!$D$7:$N$1006,11,FALSE),"")</f>
        <v/>
      </c>
      <c r="I1330" s="42">
        <f>IFERROR(VLOOKUP(D1330,PG!$D$7:$O$1006,12,FALSE)*G1330,0)</f>
        <v>0</v>
      </c>
    </row>
    <row r="1331" spans="2:9" ht="35.1" customHeight="1" thickTop="1" thickBot="1">
      <c r="B1331" s="76" t="str">
        <f t="shared" si="20"/>
        <v/>
      </c>
      <c r="C1331" s="35"/>
      <c r="D1331" s="16"/>
      <c r="E1331" s="16"/>
      <c r="F1331" s="33"/>
      <c r="G1331" s="33"/>
      <c r="H1331" s="43" t="str">
        <f>IFERROR(VLOOKUP(D1331,PG!$D$7:$N$1006,11,FALSE),"")</f>
        <v/>
      </c>
      <c r="I1331" s="42">
        <f>IFERROR(VLOOKUP(D1331,PG!$D$7:$O$1006,12,FALSE)*G1331,0)</f>
        <v>0</v>
      </c>
    </row>
    <row r="1332" spans="2:9" ht="35.1" customHeight="1" thickTop="1" thickBot="1">
      <c r="B1332" s="76" t="str">
        <f t="shared" si="20"/>
        <v/>
      </c>
      <c r="C1332" s="35"/>
      <c r="D1332" s="16"/>
      <c r="E1332" s="16"/>
      <c r="F1332" s="33"/>
      <c r="G1332" s="33"/>
      <c r="H1332" s="43" t="str">
        <f>IFERROR(VLOOKUP(D1332,PG!$D$7:$N$1006,11,FALSE),"")</f>
        <v/>
      </c>
      <c r="I1332" s="42">
        <f>IFERROR(VLOOKUP(D1332,PG!$D$7:$O$1006,12,FALSE)*G1332,0)</f>
        <v>0</v>
      </c>
    </row>
    <row r="1333" spans="2:9" ht="35.1" customHeight="1" thickTop="1" thickBot="1">
      <c r="B1333" s="76" t="str">
        <f t="shared" si="20"/>
        <v/>
      </c>
      <c r="C1333" s="35"/>
      <c r="D1333" s="16"/>
      <c r="E1333" s="16"/>
      <c r="F1333" s="33"/>
      <c r="G1333" s="33"/>
      <c r="H1333" s="43" t="str">
        <f>IFERROR(VLOOKUP(D1333,PG!$D$7:$N$1006,11,FALSE),"")</f>
        <v/>
      </c>
      <c r="I1333" s="42">
        <f>IFERROR(VLOOKUP(D1333,PG!$D$7:$O$1006,12,FALSE)*G1333,0)</f>
        <v>0</v>
      </c>
    </row>
    <row r="1334" spans="2:9" ht="35.1" customHeight="1" thickTop="1" thickBot="1">
      <c r="B1334" s="76" t="str">
        <f t="shared" si="20"/>
        <v/>
      </c>
      <c r="C1334" s="35"/>
      <c r="D1334" s="16"/>
      <c r="E1334" s="16"/>
      <c r="F1334" s="33"/>
      <c r="G1334" s="33"/>
      <c r="H1334" s="43" t="str">
        <f>IFERROR(VLOOKUP(D1334,PG!$D$7:$N$1006,11,FALSE),"")</f>
        <v/>
      </c>
      <c r="I1334" s="42">
        <f>IFERROR(VLOOKUP(D1334,PG!$D$7:$O$1006,12,FALSE)*G1334,0)</f>
        <v>0</v>
      </c>
    </row>
    <row r="1335" spans="2:9" ht="35.1" customHeight="1" thickTop="1" thickBot="1">
      <c r="B1335" s="76" t="str">
        <f t="shared" si="20"/>
        <v/>
      </c>
      <c r="C1335" s="35"/>
      <c r="D1335" s="16"/>
      <c r="E1335" s="16"/>
      <c r="F1335" s="33"/>
      <c r="G1335" s="33"/>
      <c r="H1335" s="43" t="str">
        <f>IFERROR(VLOOKUP(D1335,PG!$D$7:$N$1006,11,FALSE),"")</f>
        <v/>
      </c>
      <c r="I1335" s="42">
        <f>IFERROR(VLOOKUP(D1335,PG!$D$7:$O$1006,12,FALSE)*G1335,0)</f>
        <v>0</v>
      </c>
    </row>
    <row r="1336" spans="2:9" ht="35.1" customHeight="1" thickTop="1" thickBot="1">
      <c r="B1336" s="76" t="str">
        <f t="shared" si="20"/>
        <v/>
      </c>
      <c r="C1336" s="35"/>
      <c r="D1336" s="16"/>
      <c r="E1336" s="16"/>
      <c r="F1336" s="33"/>
      <c r="G1336" s="33"/>
      <c r="H1336" s="43" t="str">
        <f>IFERROR(VLOOKUP(D1336,PG!$D$7:$N$1006,11,FALSE),"")</f>
        <v/>
      </c>
      <c r="I1336" s="42">
        <f>IFERROR(VLOOKUP(D1336,PG!$D$7:$O$1006,12,FALSE)*G1336,0)</f>
        <v>0</v>
      </c>
    </row>
    <row r="1337" spans="2:9" ht="35.1" customHeight="1" thickTop="1" thickBot="1">
      <c r="B1337" s="76" t="str">
        <f t="shared" si="20"/>
        <v/>
      </c>
      <c r="C1337" s="35"/>
      <c r="D1337" s="16"/>
      <c r="E1337" s="16"/>
      <c r="F1337" s="33"/>
      <c r="G1337" s="33"/>
      <c r="H1337" s="43" t="str">
        <f>IFERROR(VLOOKUP(D1337,PG!$D$7:$N$1006,11,FALSE),"")</f>
        <v/>
      </c>
      <c r="I1337" s="42">
        <f>IFERROR(VLOOKUP(D1337,PG!$D$7:$O$1006,12,FALSE)*G1337,0)</f>
        <v>0</v>
      </c>
    </row>
    <row r="1338" spans="2:9" ht="35.1" customHeight="1" thickTop="1" thickBot="1">
      <c r="B1338" s="76" t="str">
        <f t="shared" si="20"/>
        <v/>
      </c>
      <c r="C1338" s="35"/>
      <c r="D1338" s="16"/>
      <c r="E1338" s="16"/>
      <c r="F1338" s="33"/>
      <c r="G1338" s="33"/>
      <c r="H1338" s="43" t="str">
        <f>IFERROR(VLOOKUP(D1338,PG!$D$7:$N$1006,11,FALSE),"")</f>
        <v/>
      </c>
      <c r="I1338" s="42">
        <f>IFERROR(VLOOKUP(D1338,PG!$D$7:$O$1006,12,FALSE)*G1338,0)</f>
        <v>0</v>
      </c>
    </row>
    <row r="1339" spans="2:9" ht="35.1" customHeight="1" thickTop="1" thickBot="1">
      <c r="B1339" s="76" t="str">
        <f t="shared" si="20"/>
        <v/>
      </c>
      <c r="C1339" s="35"/>
      <c r="D1339" s="16"/>
      <c r="E1339" s="16"/>
      <c r="F1339" s="33"/>
      <c r="G1339" s="33"/>
      <c r="H1339" s="43" t="str">
        <f>IFERROR(VLOOKUP(D1339,PG!$D$7:$N$1006,11,FALSE),"")</f>
        <v/>
      </c>
      <c r="I1339" s="42">
        <f>IFERROR(VLOOKUP(D1339,PG!$D$7:$O$1006,12,FALSE)*G1339,0)</f>
        <v>0</v>
      </c>
    </row>
    <row r="1340" spans="2:9" ht="35.1" customHeight="1" thickTop="1" thickBot="1">
      <c r="B1340" s="76" t="str">
        <f t="shared" si="20"/>
        <v/>
      </c>
      <c r="C1340" s="35"/>
      <c r="D1340" s="16"/>
      <c r="E1340" s="16"/>
      <c r="F1340" s="33"/>
      <c r="G1340" s="33"/>
      <c r="H1340" s="43" t="str">
        <f>IFERROR(VLOOKUP(D1340,PG!$D$7:$N$1006,11,FALSE),"")</f>
        <v/>
      </c>
      <c r="I1340" s="42">
        <f>IFERROR(VLOOKUP(D1340,PG!$D$7:$O$1006,12,FALSE)*G1340,0)</f>
        <v>0</v>
      </c>
    </row>
    <row r="1341" spans="2:9" ht="35.1" customHeight="1" thickTop="1" thickBot="1">
      <c r="B1341" s="76" t="str">
        <f t="shared" si="20"/>
        <v/>
      </c>
      <c r="C1341" s="35"/>
      <c r="D1341" s="16"/>
      <c r="E1341" s="16"/>
      <c r="F1341" s="33"/>
      <c r="G1341" s="33"/>
      <c r="H1341" s="43" t="str">
        <f>IFERROR(VLOOKUP(D1341,PG!$D$7:$N$1006,11,FALSE),"")</f>
        <v/>
      </c>
      <c r="I1341" s="42">
        <f>IFERROR(VLOOKUP(D1341,PG!$D$7:$O$1006,12,FALSE)*G1341,0)</f>
        <v>0</v>
      </c>
    </row>
    <row r="1342" spans="2:9" ht="35.1" customHeight="1" thickTop="1" thickBot="1">
      <c r="B1342" s="76" t="str">
        <f t="shared" si="20"/>
        <v/>
      </c>
      <c r="C1342" s="35"/>
      <c r="D1342" s="16"/>
      <c r="E1342" s="16"/>
      <c r="F1342" s="33"/>
      <c r="G1342" s="33"/>
      <c r="H1342" s="43" t="str">
        <f>IFERROR(VLOOKUP(D1342,PG!$D$7:$N$1006,11,FALSE),"")</f>
        <v/>
      </c>
      <c r="I1342" s="42">
        <f>IFERROR(VLOOKUP(D1342,PG!$D$7:$O$1006,12,FALSE)*G1342,0)</f>
        <v>0</v>
      </c>
    </row>
    <row r="1343" spans="2:9" ht="35.1" customHeight="1" thickTop="1" thickBot="1">
      <c r="B1343" s="76" t="str">
        <f t="shared" si="20"/>
        <v/>
      </c>
      <c r="C1343" s="35"/>
      <c r="D1343" s="16"/>
      <c r="E1343" s="16"/>
      <c r="F1343" s="33"/>
      <c r="G1343" s="33"/>
      <c r="H1343" s="43" t="str">
        <f>IFERROR(VLOOKUP(D1343,PG!$D$7:$N$1006,11,FALSE),"")</f>
        <v/>
      </c>
      <c r="I1343" s="42">
        <f>IFERROR(VLOOKUP(D1343,PG!$D$7:$O$1006,12,FALSE)*G1343,0)</f>
        <v>0</v>
      </c>
    </row>
    <row r="1344" spans="2:9" ht="35.1" customHeight="1" thickTop="1" thickBot="1">
      <c r="B1344" s="76" t="str">
        <f t="shared" si="20"/>
        <v/>
      </c>
      <c r="C1344" s="35"/>
      <c r="D1344" s="16"/>
      <c r="E1344" s="16"/>
      <c r="F1344" s="33"/>
      <c r="G1344" s="33"/>
      <c r="H1344" s="43" t="str">
        <f>IFERROR(VLOOKUP(D1344,PG!$D$7:$N$1006,11,FALSE),"")</f>
        <v/>
      </c>
      <c r="I1344" s="42">
        <f>IFERROR(VLOOKUP(D1344,PG!$D$7:$O$1006,12,FALSE)*G1344,0)</f>
        <v>0</v>
      </c>
    </row>
    <row r="1345" spans="2:9" ht="35.1" customHeight="1" thickTop="1" thickBot="1">
      <c r="B1345" s="76" t="str">
        <f t="shared" si="20"/>
        <v/>
      </c>
      <c r="C1345" s="35"/>
      <c r="D1345" s="16"/>
      <c r="E1345" s="16"/>
      <c r="F1345" s="33"/>
      <c r="G1345" s="33"/>
      <c r="H1345" s="43" t="str">
        <f>IFERROR(VLOOKUP(D1345,PG!$D$7:$N$1006,11,FALSE),"")</f>
        <v/>
      </c>
      <c r="I1345" s="42">
        <f>IFERROR(VLOOKUP(D1345,PG!$D$7:$O$1006,12,FALSE)*G1345,0)</f>
        <v>0</v>
      </c>
    </row>
    <row r="1346" spans="2:9" ht="35.1" customHeight="1" thickTop="1" thickBot="1">
      <c r="B1346" s="76" t="str">
        <f t="shared" si="20"/>
        <v/>
      </c>
      <c r="C1346" s="35"/>
      <c r="D1346" s="16"/>
      <c r="E1346" s="16"/>
      <c r="F1346" s="33"/>
      <c r="G1346" s="33"/>
      <c r="H1346" s="43" t="str">
        <f>IFERROR(VLOOKUP(D1346,PG!$D$7:$N$1006,11,FALSE),"")</f>
        <v/>
      </c>
      <c r="I1346" s="42">
        <f>IFERROR(VLOOKUP(D1346,PG!$D$7:$O$1006,12,FALSE)*G1346,0)</f>
        <v>0</v>
      </c>
    </row>
    <row r="1347" spans="2:9" ht="35.1" customHeight="1" thickTop="1" thickBot="1">
      <c r="B1347" s="76" t="str">
        <f t="shared" si="20"/>
        <v/>
      </c>
      <c r="C1347" s="35"/>
      <c r="D1347" s="16"/>
      <c r="E1347" s="16"/>
      <c r="F1347" s="33"/>
      <c r="G1347" s="33"/>
      <c r="H1347" s="43" t="str">
        <f>IFERROR(VLOOKUP(D1347,PG!$D$7:$N$1006,11,FALSE),"")</f>
        <v/>
      </c>
      <c r="I1347" s="42">
        <f>IFERROR(VLOOKUP(D1347,PG!$D$7:$O$1006,12,FALSE)*G1347,0)</f>
        <v>0</v>
      </c>
    </row>
    <row r="1348" spans="2:9" ht="35.1" customHeight="1" thickTop="1" thickBot="1">
      <c r="B1348" s="76" t="str">
        <f t="shared" si="20"/>
        <v/>
      </c>
      <c r="C1348" s="35"/>
      <c r="D1348" s="16"/>
      <c r="E1348" s="16"/>
      <c r="F1348" s="33"/>
      <c r="G1348" s="33"/>
      <c r="H1348" s="43" t="str">
        <f>IFERROR(VLOOKUP(D1348,PG!$D$7:$N$1006,11,FALSE),"")</f>
        <v/>
      </c>
      <c r="I1348" s="42">
        <f>IFERROR(VLOOKUP(D1348,PG!$D$7:$O$1006,12,FALSE)*G1348,0)</f>
        <v>0</v>
      </c>
    </row>
    <row r="1349" spans="2:9" ht="35.1" customHeight="1" thickTop="1" thickBot="1">
      <c r="B1349" s="76" t="str">
        <f t="shared" si="20"/>
        <v/>
      </c>
      <c r="C1349" s="35"/>
      <c r="D1349" s="16"/>
      <c r="E1349" s="16"/>
      <c r="F1349" s="33"/>
      <c r="G1349" s="33"/>
      <c r="H1349" s="43" t="str">
        <f>IFERROR(VLOOKUP(D1349,PG!$D$7:$N$1006,11,FALSE),"")</f>
        <v/>
      </c>
      <c r="I1349" s="42">
        <f>IFERROR(VLOOKUP(D1349,PG!$D$7:$O$1006,12,FALSE)*G1349,0)</f>
        <v>0</v>
      </c>
    </row>
    <row r="1350" spans="2:9" ht="35.1" customHeight="1" thickTop="1" thickBot="1">
      <c r="B1350" s="76" t="str">
        <f t="shared" si="20"/>
        <v/>
      </c>
      <c r="C1350" s="35"/>
      <c r="D1350" s="16"/>
      <c r="E1350" s="16"/>
      <c r="F1350" s="33"/>
      <c r="G1350" s="33"/>
      <c r="H1350" s="43" t="str">
        <f>IFERROR(VLOOKUP(D1350,PG!$D$7:$N$1006,11,FALSE),"")</f>
        <v/>
      </c>
      <c r="I1350" s="42">
        <f>IFERROR(VLOOKUP(D1350,PG!$D$7:$O$1006,12,FALSE)*G1350,0)</f>
        <v>0</v>
      </c>
    </row>
    <row r="1351" spans="2:9" ht="35.1" customHeight="1" thickTop="1" thickBot="1">
      <c r="B1351" s="76" t="str">
        <f t="shared" si="20"/>
        <v/>
      </c>
      <c r="C1351" s="35"/>
      <c r="D1351" s="16"/>
      <c r="E1351" s="16"/>
      <c r="F1351" s="33"/>
      <c r="G1351" s="33"/>
      <c r="H1351" s="43" t="str">
        <f>IFERROR(VLOOKUP(D1351,PG!$D$7:$N$1006,11,FALSE),"")</f>
        <v/>
      </c>
      <c r="I1351" s="42">
        <f>IFERROR(VLOOKUP(D1351,PG!$D$7:$O$1006,12,FALSE)*G1351,0)</f>
        <v>0</v>
      </c>
    </row>
    <row r="1352" spans="2:9" ht="35.1" customHeight="1" thickTop="1" thickBot="1">
      <c r="B1352" s="76" t="str">
        <f t="shared" ref="B1352:B1415" si="21">IF(C1352="","",MONTH(C1352))</f>
        <v/>
      </c>
      <c r="C1352" s="35"/>
      <c r="D1352" s="16"/>
      <c r="E1352" s="16"/>
      <c r="F1352" s="33"/>
      <c r="G1352" s="33"/>
      <c r="H1352" s="43" t="str">
        <f>IFERROR(VLOOKUP(D1352,PG!$D$7:$N$1006,11,FALSE),"")</f>
        <v/>
      </c>
      <c r="I1352" s="42">
        <f>IFERROR(VLOOKUP(D1352,PG!$D$7:$O$1006,12,FALSE)*G1352,0)</f>
        <v>0</v>
      </c>
    </row>
    <row r="1353" spans="2:9" ht="35.1" customHeight="1" thickTop="1" thickBot="1">
      <c r="B1353" s="76" t="str">
        <f t="shared" si="21"/>
        <v/>
      </c>
      <c r="C1353" s="35"/>
      <c r="D1353" s="16"/>
      <c r="E1353" s="16"/>
      <c r="F1353" s="33"/>
      <c r="G1353" s="33"/>
      <c r="H1353" s="43" t="str">
        <f>IFERROR(VLOOKUP(D1353,PG!$D$7:$N$1006,11,FALSE),"")</f>
        <v/>
      </c>
      <c r="I1353" s="42">
        <f>IFERROR(VLOOKUP(D1353,PG!$D$7:$O$1006,12,FALSE)*G1353,0)</f>
        <v>0</v>
      </c>
    </row>
    <row r="1354" spans="2:9" ht="35.1" customHeight="1" thickTop="1" thickBot="1">
      <c r="B1354" s="76" t="str">
        <f t="shared" si="21"/>
        <v/>
      </c>
      <c r="C1354" s="35"/>
      <c r="D1354" s="16"/>
      <c r="E1354" s="16"/>
      <c r="F1354" s="33"/>
      <c r="G1354" s="33"/>
      <c r="H1354" s="43" t="str">
        <f>IFERROR(VLOOKUP(D1354,PG!$D$7:$N$1006,11,FALSE),"")</f>
        <v/>
      </c>
      <c r="I1354" s="42">
        <f>IFERROR(VLOOKUP(D1354,PG!$D$7:$O$1006,12,FALSE)*G1354,0)</f>
        <v>0</v>
      </c>
    </row>
    <row r="1355" spans="2:9" ht="35.1" customHeight="1" thickTop="1" thickBot="1">
      <c r="B1355" s="76" t="str">
        <f t="shared" si="21"/>
        <v/>
      </c>
      <c r="C1355" s="35"/>
      <c r="D1355" s="16"/>
      <c r="E1355" s="16"/>
      <c r="F1355" s="33"/>
      <c r="G1355" s="33"/>
      <c r="H1355" s="43" t="str">
        <f>IFERROR(VLOOKUP(D1355,PG!$D$7:$N$1006,11,FALSE),"")</f>
        <v/>
      </c>
      <c r="I1355" s="42">
        <f>IFERROR(VLOOKUP(D1355,PG!$D$7:$O$1006,12,FALSE)*G1355,0)</f>
        <v>0</v>
      </c>
    </row>
    <row r="1356" spans="2:9" ht="35.1" customHeight="1" thickTop="1" thickBot="1">
      <c r="B1356" s="76" t="str">
        <f t="shared" si="21"/>
        <v/>
      </c>
      <c r="C1356" s="35"/>
      <c r="D1356" s="16"/>
      <c r="E1356" s="16"/>
      <c r="F1356" s="33"/>
      <c r="G1356" s="33"/>
      <c r="H1356" s="43" t="str">
        <f>IFERROR(VLOOKUP(D1356,PG!$D$7:$N$1006,11,FALSE),"")</f>
        <v/>
      </c>
      <c r="I1356" s="42">
        <f>IFERROR(VLOOKUP(D1356,PG!$D$7:$O$1006,12,FALSE)*G1356,0)</f>
        <v>0</v>
      </c>
    </row>
    <row r="1357" spans="2:9" ht="35.1" customHeight="1" thickTop="1" thickBot="1">
      <c r="B1357" s="76" t="str">
        <f t="shared" si="21"/>
        <v/>
      </c>
      <c r="C1357" s="35"/>
      <c r="D1357" s="16"/>
      <c r="E1357" s="16"/>
      <c r="F1357" s="33"/>
      <c r="G1357" s="33"/>
      <c r="H1357" s="43" t="str">
        <f>IFERROR(VLOOKUP(D1357,PG!$D$7:$N$1006,11,FALSE),"")</f>
        <v/>
      </c>
      <c r="I1357" s="42">
        <f>IFERROR(VLOOKUP(D1357,PG!$D$7:$O$1006,12,FALSE)*G1357,0)</f>
        <v>0</v>
      </c>
    </row>
    <row r="1358" spans="2:9" ht="35.1" customHeight="1" thickTop="1" thickBot="1">
      <c r="B1358" s="76" t="str">
        <f t="shared" si="21"/>
        <v/>
      </c>
      <c r="C1358" s="35"/>
      <c r="D1358" s="16"/>
      <c r="E1358" s="16"/>
      <c r="F1358" s="33"/>
      <c r="G1358" s="33"/>
      <c r="H1358" s="43" t="str">
        <f>IFERROR(VLOOKUP(D1358,PG!$D$7:$N$1006,11,FALSE),"")</f>
        <v/>
      </c>
      <c r="I1358" s="42">
        <f>IFERROR(VLOOKUP(D1358,PG!$D$7:$O$1006,12,FALSE)*G1358,0)</f>
        <v>0</v>
      </c>
    </row>
    <row r="1359" spans="2:9" ht="35.1" customHeight="1" thickTop="1" thickBot="1">
      <c r="B1359" s="76" t="str">
        <f t="shared" si="21"/>
        <v/>
      </c>
      <c r="C1359" s="35"/>
      <c r="D1359" s="16"/>
      <c r="E1359" s="16"/>
      <c r="F1359" s="33"/>
      <c r="G1359" s="33"/>
      <c r="H1359" s="43" t="str">
        <f>IFERROR(VLOOKUP(D1359,PG!$D$7:$N$1006,11,FALSE),"")</f>
        <v/>
      </c>
      <c r="I1359" s="42">
        <f>IFERROR(VLOOKUP(D1359,PG!$D$7:$O$1006,12,FALSE)*G1359,0)</f>
        <v>0</v>
      </c>
    </row>
    <row r="1360" spans="2:9" ht="35.1" customHeight="1" thickTop="1" thickBot="1">
      <c r="B1360" s="76" t="str">
        <f t="shared" si="21"/>
        <v/>
      </c>
      <c r="C1360" s="35"/>
      <c r="D1360" s="16"/>
      <c r="E1360" s="16"/>
      <c r="F1360" s="33"/>
      <c r="G1360" s="33"/>
      <c r="H1360" s="43" t="str">
        <f>IFERROR(VLOOKUP(D1360,PG!$D$7:$N$1006,11,FALSE),"")</f>
        <v/>
      </c>
      <c r="I1360" s="42">
        <f>IFERROR(VLOOKUP(D1360,PG!$D$7:$O$1006,12,FALSE)*G1360,0)</f>
        <v>0</v>
      </c>
    </row>
    <row r="1361" spans="2:9" ht="35.1" customHeight="1" thickTop="1" thickBot="1">
      <c r="B1361" s="76" t="str">
        <f t="shared" si="21"/>
        <v/>
      </c>
      <c r="C1361" s="35"/>
      <c r="D1361" s="16"/>
      <c r="E1361" s="16"/>
      <c r="F1361" s="33"/>
      <c r="G1361" s="33"/>
      <c r="H1361" s="43" t="str">
        <f>IFERROR(VLOOKUP(D1361,PG!$D$7:$N$1006,11,FALSE),"")</f>
        <v/>
      </c>
      <c r="I1361" s="42">
        <f>IFERROR(VLOOKUP(D1361,PG!$D$7:$O$1006,12,FALSE)*G1361,0)</f>
        <v>0</v>
      </c>
    </row>
    <row r="1362" spans="2:9" ht="35.1" customHeight="1" thickTop="1" thickBot="1">
      <c r="B1362" s="76" t="str">
        <f t="shared" si="21"/>
        <v/>
      </c>
      <c r="C1362" s="35"/>
      <c r="D1362" s="16"/>
      <c r="E1362" s="16"/>
      <c r="F1362" s="33"/>
      <c r="G1362" s="33"/>
      <c r="H1362" s="43" t="str">
        <f>IFERROR(VLOOKUP(D1362,PG!$D$7:$N$1006,11,FALSE),"")</f>
        <v/>
      </c>
      <c r="I1362" s="42">
        <f>IFERROR(VLOOKUP(D1362,PG!$D$7:$O$1006,12,FALSE)*G1362,0)</f>
        <v>0</v>
      </c>
    </row>
    <row r="1363" spans="2:9" ht="35.1" customHeight="1" thickTop="1" thickBot="1">
      <c r="B1363" s="76" t="str">
        <f t="shared" si="21"/>
        <v/>
      </c>
      <c r="C1363" s="35"/>
      <c r="D1363" s="16"/>
      <c r="E1363" s="16"/>
      <c r="F1363" s="33"/>
      <c r="G1363" s="33"/>
      <c r="H1363" s="43" t="str">
        <f>IFERROR(VLOOKUP(D1363,PG!$D$7:$N$1006,11,FALSE),"")</f>
        <v/>
      </c>
      <c r="I1363" s="42">
        <f>IFERROR(VLOOKUP(D1363,PG!$D$7:$O$1006,12,FALSE)*G1363,0)</f>
        <v>0</v>
      </c>
    </row>
    <row r="1364" spans="2:9" ht="35.1" customHeight="1" thickTop="1" thickBot="1">
      <c r="B1364" s="76" t="str">
        <f t="shared" si="21"/>
        <v/>
      </c>
      <c r="C1364" s="35"/>
      <c r="D1364" s="16"/>
      <c r="E1364" s="16"/>
      <c r="F1364" s="33"/>
      <c r="G1364" s="33"/>
      <c r="H1364" s="43" t="str">
        <f>IFERROR(VLOOKUP(D1364,PG!$D$7:$N$1006,11,FALSE),"")</f>
        <v/>
      </c>
      <c r="I1364" s="42">
        <f>IFERROR(VLOOKUP(D1364,PG!$D$7:$O$1006,12,FALSE)*G1364,0)</f>
        <v>0</v>
      </c>
    </row>
    <row r="1365" spans="2:9" ht="35.1" customHeight="1" thickTop="1" thickBot="1">
      <c r="B1365" s="76" t="str">
        <f t="shared" si="21"/>
        <v/>
      </c>
      <c r="C1365" s="35"/>
      <c r="D1365" s="16"/>
      <c r="E1365" s="16"/>
      <c r="F1365" s="33"/>
      <c r="G1365" s="33"/>
      <c r="H1365" s="43" t="str">
        <f>IFERROR(VLOOKUP(D1365,PG!$D$7:$N$1006,11,FALSE),"")</f>
        <v/>
      </c>
      <c r="I1365" s="42">
        <f>IFERROR(VLOOKUP(D1365,PG!$D$7:$O$1006,12,FALSE)*G1365,0)</f>
        <v>0</v>
      </c>
    </row>
    <row r="1366" spans="2:9" ht="35.1" customHeight="1" thickTop="1" thickBot="1">
      <c r="B1366" s="76" t="str">
        <f t="shared" si="21"/>
        <v/>
      </c>
      <c r="C1366" s="35"/>
      <c r="D1366" s="16"/>
      <c r="E1366" s="16"/>
      <c r="F1366" s="33"/>
      <c r="G1366" s="33"/>
      <c r="H1366" s="43" t="str">
        <f>IFERROR(VLOOKUP(D1366,PG!$D$7:$N$1006,11,FALSE),"")</f>
        <v/>
      </c>
      <c r="I1366" s="42">
        <f>IFERROR(VLOOKUP(D1366,PG!$D$7:$O$1006,12,FALSE)*G1366,0)</f>
        <v>0</v>
      </c>
    </row>
    <row r="1367" spans="2:9" ht="35.1" customHeight="1" thickTop="1" thickBot="1">
      <c r="B1367" s="76" t="str">
        <f t="shared" si="21"/>
        <v/>
      </c>
      <c r="C1367" s="35"/>
      <c r="D1367" s="16"/>
      <c r="E1367" s="16"/>
      <c r="F1367" s="33"/>
      <c r="G1367" s="33"/>
      <c r="H1367" s="43" t="str">
        <f>IFERROR(VLOOKUP(D1367,PG!$D$7:$N$1006,11,FALSE),"")</f>
        <v/>
      </c>
      <c r="I1367" s="42">
        <f>IFERROR(VLOOKUP(D1367,PG!$D$7:$O$1006,12,FALSE)*G1367,0)</f>
        <v>0</v>
      </c>
    </row>
    <row r="1368" spans="2:9" ht="35.1" customHeight="1" thickTop="1" thickBot="1">
      <c r="B1368" s="76" t="str">
        <f t="shared" si="21"/>
        <v/>
      </c>
      <c r="C1368" s="35"/>
      <c r="D1368" s="16"/>
      <c r="E1368" s="16"/>
      <c r="F1368" s="33"/>
      <c r="G1368" s="33"/>
      <c r="H1368" s="43" t="str">
        <f>IFERROR(VLOOKUP(D1368,PG!$D$7:$N$1006,11,FALSE),"")</f>
        <v/>
      </c>
      <c r="I1368" s="42">
        <f>IFERROR(VLOOKUP(D1368,PG!$D$7:$O$1006,12,FALSE)*G1368,0)</f>
        <v>0</v>
      </c>
    </row>
    <row r="1369" spans="2:9" ht="35.1" customHeight="1" thickTop="1" thickBot="1">
      <c r="B1369" s="76" t="str">
        <f t="shared" si="21"/>
        <v/>
      </c>
      <c r="C1369" s="35"/>
      <c r="D1369" s="16"/>
      <c r="E1369" s="16"/>
      <c r="F1369" s="33"/>
      <c r="G1369" s="33"/>
      <c r="H1369" s="43" t="str">
        <f>IFERROR(VLOOKUP(D1369,PG!$D$7:$N$1006,11,FALSE),"")</f>
        <v/>
      </c>
      <c r="I1369" s="42">
        <f>IFERROR(VLOOKUP(D1369,PG!$D$7:$O$1006,12,FALSE)*G1369,0)</f>
        <v>0</v>
      </c>
    </row>
    <row r="1370" spans="2:9" ht="35.1" customHeight="1" thickTop="1" thickBot="1">
      <c r="B1370" s="76" t="str">
        <f t="shared" si="21"/>
        <v/>
      </c>
      <c r="C1370" s="35"/>
      <c r="D1370" s="16"/>
      <c r="E1370" s="16"/>
      <c r="F1370" s="33"/>
      <c r="G1370" s="33"/>
      <c r="H1370" s="43" t="str">
        <f>IFERROR(VLOOKUP(D1370,PG!$D$7:$N$1006,11,FALSE),"")</f>
        <v/>
      </c>
      <c r="I1370" s="42">
        <f>IFERROR(VLOOKUP(D1370,PG!$D$7:$O$1006,12,FALSE)*G1370,0)</f>
        <v>0</v>
      </c>
    </row>
    <row r="1371" spans="2:9" ht="35.1" customHeight="1" thickTop="1" thickBot="1">
      <c r="B1371" s="76" t="str">
        <f t="shared" si="21"/>
        <v/>
      </c>
      <c r="C1371" s="35"/>
      <c r="D1371" s="16"/>
      <c r="E1371" s="16"/>
      <c r="F1371" s="33"/>
      <c r="G1371" s="33"/>
      <c r="H1371" s="43" t="str">
        <f>IFERROR(VLOOKUP(D1371,PG!$D$7:$N$1006,11,FALSE),"")</f>
        <v/>
      </c>
      <c r="I1371" s="42">
        <f>IFERROR(VLOOKUP(D1371,PG!$D$7:$O$1006,12,FALSE)*G1371,0)</f>
        <v>0</v>
      </c>
    </row>
    <row r="1372" spans="2:9" ht="35.1" customHeight="1" thickTop="1" thickBot="1">
      <c r="B1372" s="76" t="str">
        <f t="shared" si="21"/>
        <v/>
      </c>
      <c r="C1372" s="35"/>
      <c r="D1372" s="16"/>
      <c r="E1372" s="16"/>
      <c r="F1372" s="33"/>
      <c r="G1372" s="33"/>
      <c r="H1372" s="43" t="str">
        <f>IFERROR(VLOOKUP(D1372,PG!$D$7:$N$1006,11,FALSE),"")</f>
        <v/>
      </c>
      <c r="I1372" s="42">
        <f>IFERROR(VLOOKUP(D1372,PG!$D$7:$O$1006,12,FALSE)*G1372,0)</f>
        <v>0</v>
      </c>
    </row>
    <row r="1373" spans="2:9" ht="35.1" customHeight="1" thickTop="1" thickBot="1">
      <c r="B1373" s="76" t="str">
        <f t="shared" si="21"/>
        <v/>
      </c>
      <c r="C1373" s="35"/>
      <c r="D1373" s="16"/>
      <c r="E1373" s="16"/>
      <c r="F1373" s="33"/>
      <c r="G1373" s="33"/>
      <c r="H1373" s="43" t="str">
        <f>IFERROR(VLOOKUP(D1373,PG!$D$7:$N$1006,11,FALSE),"")</f>
        <v/>
      </c>
      <c r="I1373" s="42">
        <f>IFERROR(VLOOKUP(D1373,PG!$D$7:$O$1006,12,FALSE)*G1373,0)</f>
        <v>0</v>
      </c>
    </row>
    <row r="1374" spans="2:9" ht="35.1" customHeight="1" thickTop="1" thickBot="1">
      <c r="B1374" s="76" t="str">
        <f t="shared" si="21"/>
        <v/>
      </c>
      <c r="C1374" s="35"/>
      <c r="D1374" s="16"/>
      <c r="E1374" s="16"/>
      <c r="F1374" s="33"/>
      <c r="G1374" s="33"/>
      <c r="H1374" s="43" t="str">
        <f>IFERROR(VLOOKUP(D1374,PG!$D$7:$N$1006,11,FALSE),"")</f>
        <v/>
      </c>
      <c r="I1374" s="42">
        <f>IFERROR(VLOOKUP(D1374,PG!$D$7:$O$1006,12,FALSE)*G1374,0)</f>
        <v>0</v>
      </c>
    </row>
    <row r="1375" spans="2:9" ht="35.1" customHeight="1" thickTop="1" thickBot="1">
      <c r="B1375" s="76" t="str">
        <f t="shared" si="21"/>
        <v/>
      </c>
      <c r="C1375" s="35"/>
      <c r="D1375" s="16"/>
      <c r="E1375" s="16"/>
      <c r="F1375" s="33"/>
      <c r="G1375" s="33"/>
      <c r="H1375" s="43" t="str">
        <f>IFERROR(VLOOKUP(D1375,PG!$D$7:$N$1006,11,FALSE),"")</f>
        <v/>
      </c>
      <c r="I1375" s="42">
        <f>IFERROR(VLOOKUP(D1375,PG!$D$7:$O$1006,12,FALSE)*G1375,0)</f>
        <v>0</v>
      </c>
    </row>
    <row r="1376" spans="2:9" ht="35.1" customHeight="1" thickTop="1" thickBot="1">
      <c r="B1376" s="76" t="str">
        <f t="shared" si="21"/>
        <v/>
      </c>
      <c r="C1376" s="35"/>
      <c r="D1376" s="16"/>
      <c r="E1376" s="16"/>
      <c r="F1376" s="33"/>
      <c r="G1376" s="33"/>
      <c r="H1376" s="43" t="str">
        <f>IFERROR(VLOOKUP(D1376,PG!$D$7:$N$1006,11,FALSE),"")</f>
        <v/>
      </c>
      <c r="I1376" s="42">
        <f>IFERROR(VLOOKUP(D1376,PG!$D$7:$O$1006,12,FALSE)*G1376,0)</f>
        <v>0</v>
      </c>
    </row>
    <row r="1377" spans="2:9" ht="35.1" customHeight="1" thickTop="1" thickBot="1">
      <c r="B1377" s="76" t="str">
        <f t="shared" si="21"/>
        <v/>
      </c>
      <c r="C1377" s="35"/>
      <c r="D1377" s="16"/>
      <c r="E1377" s="16"/>
      <c r="F1377" s="33"/>
      <c r="G1377" s="33"/>
      <c r="H1377" s="43" t="str">
        <f>IFERROR(VLOOKUP(D1377,PG!$D$7:$N$1006,11,FALSE),"")</f>
        <v/>
      </c>
      <c r="I1377" s="42">
        <f>IFERROR(VLOOKUP(D1377,PG!$D$7:$O$1006,12,FALSE)*G1377,0)</f>
        <v>0</v>
      </c>
    </row>
    <row r="1378" spans="2:9" ht="35.1" customHeight="1" thickTop="1" thickBot="1">
      <c r="B1378" s="76" t="str">
        <f t="shared" si="21"/>
        <v/>
      </c>
      <c r="C1378" s="35"/>
      <c r="D1378" s="16"/>
      <c r="E1378" s="16"/>
      <c r="F1378" s="33"/>
      <c r="G1378" s="33"/>
      <c r="H1378" s="43" t="str">
        <f>IFERROR(VLOOKUP(D1378,PG!$D$7:$N$1006,11,FALSE),"")</f>
        <v/>
      </c>
      <c r="I1378" s="42">
        <f>IFERROR(VLOOKUP(D1378,PG!$D$7:$O$1006,12,FALSE)*G1378,0)</f>
        <v>0</v>
      </c>
    </row>
    <row r="1379" spans="2:9" ht="35.1" customHeight="1" thickTop="1" thickBot="1">
      <c r="B1379" s="76" t="str">
        <f t="shared" si="21"/>
        <v/>
      </c>
      <c r="C1379" s="35"/>
      <c r="D1379" s="16"/>
      <c r="E1379" s="16"/>
      <c r="F1379" s="33"/>
      <c r="G1379" s="33"/>
      <c r="H1379" s="43" t="str">
        <f>IFERROR(VLOOKUP(D1379,PG!$D$7:$N$1006,11,FALSE),"")</f>
        <v/>
      </c>
      <c r="I1379" s="42">
        <f>IFERROR(VLOOKUP(D1379,PG!$D$7:$O$1006,12,FALSE)*G1379,0)</f>
        <v>0</v>
      </c>
    </row>
    <row r="1380" spans="2:9" ht="35.1" customHeight="1" thickTop="1" thickBot="1">
      <c r="B1380" s="76" t="str">
        <f t="shared" si="21"/>
        <v/>
      </c>
      <c r="C1380" s="35"/>
      <c r="D1380" s="16"/>
      <c r="E1380" s="16"/>
      <c r="F1380" s="33"/>
      <c r="G1380" s="33"/>
      <c r="H1380" s="43" t="str">
        <f>IFERROR(VLOOKUP(D1380,PG!$D$7:$N$1006,11,FALSE),"")</f>
        <v/>
      </c>
      <c r="I1380" s="42">
        <f>IFERROR(VLOOKUP(D1380,PG!$D$7:$O$1006,12,FALSE)*G1380,0)</f>
        <v>0</v>
      </c>
    </row>
    <row r="1381" spans="2:9" ht="35.1" customHeight="1" thickTop="1" thickBot="1">
      <c r="B1381" s="76" t="str">
        <f t="shared" si="21"/>
        <v/>
      </c>
      <c r="C1381" s="35"/>
      <c r="D1381" s="16"/>
      <c r="E1381" s="16"/>
      <c r="F1381" s="33"/>
      <c r="G1381" s="33"/>
      <c r="H1381" s="43" t="str">
        <f>IFERROR(VLOOKUP(D1381,PG!$D$7:$N$1006,11,FALSE),"")</f>
        <v/>
      </c>
      <c r="I1381" s="42">
        <f>IFERROR(VLOOKUP(D1381,PG!$D$7:$O$1006,12,FALSE)*G1381,0)</f>
        <v>0</v>
      </c>
    </row>
    <row r="1382" spans="2:9" ht="35.1" customHeight="1" thickTop="1" thickBot="1">
      <c r="B1382" s="76" t="str">
        <f t="shared" si="21"/>
        <v/>
      </c>
      <c r="C1382" s="35"/>
      <c r="D1382" s="16"/>
      <c r="E1382" s="16"/>
      <c r="F1382" s="33"/>
      <c r="G1382" s="33"/>
      <c r="H1382" s="43" t="str">
        <f>IFERROR(VLOOKUP(D1382,PG!$D$7:$N$1006,11,FALSE),"")</f>
        <v/>
      </c>
      <c r="I1382" s="42">
        <f>IFERROR(VLOOKUP(D1382,PG!$D$7:$O$1006,12,FALSE)*G1382,0)</f>
        <v>0</v>
      </c>
    </row>
    <row r="1383" spans="2:9" ht="35.1" customHeight="1" thickTop="1" thickBot="1">
      <c r="B1383" s="76" t="str">
        <f t="shared" si="21"/>
        <v/>
      </c>
      <c r="C1383" s="35"/>
      <c r="D1383" s="16"/>
      <c r="E1383" s="16"/>
      <c r="F1383" s="33"/>
      <c r="G1383" s="33"/>
      <c r="H1383" s="43" t="str">
        <f>IFERROR(VLOOKUP(D1383,PG!$D$7:$N$1006,11,FALSE),"")</f>
        <v/>
      </c>
      <c r="I1383" s="42">
        <f>IFERROR(VLOOKUP(D1383,PG!$D$7:$O$1006,12,FALSE)*G1383,0)</f>
        <v>0</v>
      </c>
    </row>
    <row r="1384" spans="2:9" ht="35.1" customHeight="1" thickTop="1" thickBot="1">
      <c r="B1384" s="76" t="str">
        <f t="shared" si="21"/>
        <v/>
      </c>
      <c r="C1384" s="35"/>
      <c r="D1384" s="16"/>
      <c r="E1384" s="16"/>
      <c r="F1384" s="33"/>
      <c r="G1384" s="33"/>
      <c r="H1384" s="43" t="str">
        <f>IFERROR(VLOOKUP(D1384,PG!$D$7:$N$1006,11,FALSE),"")</f>
        <v/>
      </c>
      <c r="I1384" s="42">
        <f>IFERROR(VLOOKUP(D1384,PG!$D$7:$O$1006,12,FALSE)*G1384,0)</f>
        <v>0</v>
      </c>
    </row>
    <row r="1385" spans="2:9" ht="35.1" customHeight="1" thickTop="1" thickBot="1">
      <c r="B1385" s="76" t="str">
        <f t="shared" si="21"/>
        <v/>
      </c>
      <c r="C1385" s="35"/>
      <c r="D1385" s="16"/>
      <c r="E1385" s="16"/>
      <c r="F1385" s="33"/>
      <c r="G1385" s="33"/>
      <c r="H1385" s="43" t="str">
        <f>IFERROR(VLOOKUP(D1385,PG!$D$7:$N$1006,11,FALSE),"")</f>
        <v/>
      </c>
      <c r="I1385" s="42">
        <f>IFERROR(VLOOKUP(D1385,PG!$D$7:$O$1006,12,FALSE)*G1385,0)</f>
        <v>0</v>
      </c>
    </row>
    <row r="1386" spans="2:9" ht="35.1" customHeight="1" thickTop="1" thickBot="1">
      <c r="B1386" s="76" t="str">
        <f t="shared" si="21"/>
        <v/>
      </c>
      <c r="C1386" s="35"/>
      <c r="D1386" s="16"/>
      <c r="E1386" s="16"/>
      <c r="F1386" s="33"/>
      <c r="G1386" s="33"/>
      <c r="H1386" s="43" t="str">
        <f>IFERROR(VLOOKUP(D1386,PG!$D$7:$N$1006,11,FALSE),"")</f>
        <v/>
      </c>
      <c r="I1386" s="42">
        <f>IFERROR(VLOOKUP(D1386,PG!$D$7:$O$1006,12,FALSE)*G1386,0)</f>
        <v>0</v>
      </c>
    </row>
    <row r="1387" spans="2:9" ht="35.1" customHeight="1" thickTop="1" thickBot="1">
      <c r="B1387" s="76" t="str">
        <f t="shared" si="21"/>
        <v/>
      </c>
      <c r="C1387" s="35"/>
      <c r="D1387" s="16"/>
      <c r="E1387" s="16"/>
      <c r="F1387" s="33"/>
      <c r="G1387" s="33"/>
      <c r="H1387" s="43" t="str">
        <f>IFERROR(VLOOKUP(D1387,PG!$D$7:$N$1006,11,FALSE),"")</f>
        <v/>
      </c>
      <c r="I1387" s="42">
        <f>IFERROR(VLOOKUP(D1387,PG!$D$7:$O$1006,12,FALSE)*G1387,0)</f>
        <v>0</v>
      </c>
    </row>
    <row r="1388" spans="2:9" ht="35.1" customHeight="1" thickTop="1" thickBot="1">
      <c r="B1388" s="76" t="str">
        <f t="shared" si="21"/>
        <v/>
      </c>
      <c r="C1388" s="35"/>
      <c r="D1388" s="16"/>
      <c r="E1388" s="16"/>
      <c r="F1388" s="33"/>
      <c r="G1388" s="33"/>
      <c r="H1388" s="43" t="str">
        <f>IFERROR(VLOOKUP(D1388,PG!$D$7:$N$1006,11,FALSE),"")</f>
        <v/>
      </c>
      <c r="I1388" s="42">
        <f>IFERROR(VLOOKUP(D1388,PG!$D$7:$O$1006,12,FALSE)*G1388,0)</f>
        <v>0</v>
      </c>
    </row>
    <row r="1389" spans="2:9" ht="35.1" customHeight="1" thickTop="1" thickBot="1">
      <c r="B1389" s="76" t="str">
        <f t="shared" si="21"/>
        <v/>
      </c>
      <c r="C1389" s="35"/>
      <c r="D1389" s="16"/>
      <c r="E1389" s="16"/>
      <c r="F1389" s="33"/>
      <c r="G1389" s="33"/>
      <c r="H1389" s="43" t="str">
        <f>IFERROR(VLOOKUP(D1389,PG!$D$7:$N$1006,11,FALSE),"")</f>
        <v/>
      </c>
      <c r="I1389" s="42">
        <f>IFERROR(VLOOKUP(D1389,PG!$D$7:$O$1006,12,FALSE)*G1389,0)</f>
        <v>0</v>
      </c>
    </row>
    <row r="1390" spans="2:9" ht="35.1" customHeight="1" thickTop="1" thickBot="1">
      <c r="B1390" s="76" t="str">
        <f t="shared" si="21"/>
        <v/>
      </c>
      <c r="C1390" s="35"/>
      <c r="D1390" s="16"/>
      <c r="E1390" s="16"/>
      <c r="F1390" s="33"/>
      <c r="G1390" s="33"/>
      <c r="H1390" s="43" t="str">
        <f>IFERROR(VLOOKUP(D1390,PG!$D$7:$N$1006,11,FALSE),"")</f>
        <v/>
      </c>
      <c r="I1390" s="42">
        <f>IFERROR(VLOOKUP(D1390,PG!$D$7:$O$1006,12,FALSE)*G1390,0)</f>
        <v>0</v>
      </c>
    </row>
    <row r="1391" spans="2:9" ht="35.1" customHeight="1" thickTop="1" thickBot="1">
      <c r="B1391" s="76" t="str">
        <f t="shared" si="21"/>
        <v/>
      </c>
      <c r="C1391" s="35"/>
      <c r="D1391" s="16"/>
      <c r="E1391" s="16"/>
      <c r="F1391" s="33"/>
      <c r="G1391" s="33"/>
      <c r="H1391" s="43" t="str">
        <f>IFERROR(VLOOKUP(D1391,PG!$D$7:$N$1006,11,FALSE),"")</f>
        <v/>
      </c>
      <c r="I1391" s="42">
        <f>IFERROR(VLOOKUP(D1391,PG!$D$7:$O$1006,12,FALSE)*G1391,0)</f>
        <v>0</v>
      </c>
    </row>
    <row r="1392" spans="2:9" ht="35.1" customHeight="1" thickTop="1" thickBot="1">
      <c r="B1392" s="76" t="str">
        <f t="shared" si="21"/>
        <v/>
      </c>
      <c r="C1392" s="35"/>
      <c r="D1392" s="16"/>
      <c r="E1392" s="16"/>
      <c r="F1392" s="33"/>
      <c r="G1392" s="33"/>
      <c r="H1392" s="43" t="str">
        <f>IFERROR(VLOOKUP(D1392,PG!$D$7:$N$1006,11,FALSE),"")</f>
        <v/>
      </c>
      <c r="I1392" s="42">
        <f>IFERROR(VLOOKUP(D1392,PG!$D$7:$O$1006,12,FALSE)*G1392,0)</f>
        <v>0</v>
      </c>
    </row>
    <row r="1393" spans="2:9" ht="35.1" customHeight="1" thickTop="1" thickBot="1">
      <c r="B1393" s="76" t="str">
        <f t="shared" si="21"/>
        <v/>
      </c>
      <c r="C1393" s="35"/>
      <c r="D1393" s="16"/>
      <c r="E1393" s="16"/>
      <c r="F1393" s="33"/>
      <c r="G1393" s="33"/>
      <c r="H1393" s="43" t="str">
        <f>IFERROR(VLOOKUP(D1393,PG!$D$7:$N$1006,11,FALSE),"")</f>
        <v/>
      </c>
      <c r="I1393" s="42">
        <f>IFERROR(VLOOKUP(D1393,PG!$D$7:$O$1006,12,FALSE)*G1393,0)</f>
        <v>0</v>
      </c>
    </row>
    <row r="1394" spans="2:9" ht="35.1" customHeight="1" thickTop="1" thickBot="1">
      <c r="B1394" s="76" t="str">
        <f t="shared" si="21"/>
        <v/>
      </c>
      <c r="C1394" s="35"/>
      <c r="D1394" s="16"/>
      <c r="E1394" s="16"/>
      <c r="F1394" s="33"/>
      <c r="G1394" s="33"/>
      <c r="H1394" s="43" t="str">
        <f>IFERROR(VLOOKUP(D1394,PG!$D$7:$N$1006,11,FALSE),"")</f>
        <v/>
      </c>
      <c r="I1394" s="42">
        <f>IFERROR(VLOOKUP(D1394,PG!$D$7:$O$1006,12,FALSE)*G1394,0)</f>
        <v>0</v>
      </c>
    </row>
    <row r="1395" spans="2:9" ht="35.1" customHeight="1" thickTop="1" thickBot="1">
      <c r="B1395" s="76" t="str">
        <f t="shared" si="21"/>
        <v/>
      </c>
      <c r="C1395" s="35"/>
      <c r="D1395" s="16"/>
      <c r="E1395" s="16"/>
      <c r="F1395" s="33"/>
      <c r="G1395" s="33"/>
      <c r="H1395" s="43" t="str">
        <f>IFERROR(VLOOKUP(D1395,PG!$D$7:$N$1006,11,FALSE),"")</f>
        <v/>
      </c>
      <c r="I1395" s="42">
        <f>IFERROR(VLOOKUP(D1395,PG!$D$7:$O$1006,12,FALSE)*G1395,0)</f>
        <v>0</v>
      </c>
    </row>
    <row r="1396" spans="2:9" ht="35.1" customHeight="1" thickTop="1" thickBot="1">
      <c r="B1396" s="76" t="str">
        <f t="shared" si="21"/>
        <v/>
      </c>
      <c r="C1396" s="35"/>
      <c r="D1396" s="16"/>
      <c r="E1396" s="16"/>
      <c r="F1396" s="33"/>
      <c r="G1396" s="33"/>
      <c r="H1396" s="43" t="str">
        <f>IFERROR(VLOOKUP(D1396,PG!$D$7:$N$1006,11,FALSE),"")</f>
        <v/>
      </c>
      <c r="I1396" s="42">
        <f>IFERROR(VLOOKUP(D1396,PG!$D$7:$O$1006,12,FALSE)*G1396,0)</f>
        <v>0</v>
      </c>
    </row>
    <row r="1397" spans="2:9" ht="35.1" customHeight="1" thickTop="1" thickBot="1">
      <c r="B1397" s="76" t="str">
        <f t="shared" si="21"/>
        <v/>
      </c>
      <c r="C1397" s="35"/>
      <c r="D1397" s="16"/>
      <c r="E1397" s="16"/>
      <c r="F1397" s="33"/>
      <c r="G1397" s="33"/>
      <c r="H1397" s="43" t="str">
        <f>IFERROR(VLOOKUP(D1397,PG!$D$7:$N$1006,11,FALSE),"")</f>
        <v/>
      </c>
      <c r="I1397" s="42">
        <f>IFERROR(VLOOKUP(D1397,PG!$D$7:$O$1006,12,FALSE)*G1397,0)</f>
        <v>0</v>
      </c>
    </row>
    <row r="1398" spans="2:9" ht="35.1" customHeight="1" thickTop="1" thickBot="1">
      <c r="B1398" s="76" t="str">
        <f t="shared" si="21"/>
        <v/>
      </c>
      <c r="C1398" s="35"/>
      <c r="D1398" s="16"/>
      <c r="E1398" s="16"/>
      <c r="F1398" s="33"/>
      <c r="G1398" s="33"/>
      <c r="H1398" s="43" t="str">
        <f>IFERROR(VLOOKUP(D1398,PG!$D$7:$N$1006,11,FALSE),"")</f>
        <v/>
      </c>
      <c r="I1398" s="42">
        <f>IFERROR(VLOOKUP(D1398,PG!$D$7:$O$1006,12,FALSE)*G1398,0)</f>
        <v>0</v>
      </c>
    </row>
    <row r="1399" spans="2:9" ht="35.1" customHeight="1" thickTop="1" thickBot="1">
      <c r="B1399" s="76" t="str">
        <f t="shared" si="21"/>
        <v/>
      </c>
      <c r="C1399" s="35"/>
      <c r="D1399" s="16"/>
      <c r="E1399" s="16"/>
      <c r="F1399" s="33"/>
      <c r="G1399" s="33"/>
      <c r="H1399" s="43" t="str">
        <f>IFERROR(VLOOKUP(D1399,PG!$D$7:$N$1006,11,FALSE),"")</f>
        <v/>
      </c>
      <c r="I1399" s="42">
        <f>IFERROR(VLOOKUP(D1399,PG!$D$7:$O$1006,12,FALSE)*G1399,0)</f>
        <v>0</v>
      </c>
    </row>
    <row r="1400" spans="2:9" ht="35.1" customHeight="1" thickTop="1" thickBot="1">
      <c r="B1400" s="76" t="str">
        <f t="shared" si="21"/>
        <v/>
      </c>
      <c r="C1400" s="35"/>
      <c r="D1400" s="16"/>
      <c r="E1400" s="16"/>
      <c r="F1400" s="33"/>
      <c r="G1400" s="33"/>
      <c r="H1400" s="43" t="str">
        <f>IFERROR(VLOOKUP(D1400,PG!$D$7:$N$1006,11,FALSE),"")</f>
        <v/>
      </c>
      <c r="I1400" s="42">
        <f>IFERROR(VLOOKUP(D1400,PG!$D$7:$O$1006,12,FALSE)*G1400,0)</f>
        <v>0</v>
      </c>
    </row>
    <row r="1401" spans="2:9" ht="35.1" customHeight="1" thickTop="1" thickBot="1">
      <c r="B1401" s="76" t="str">
        <f t="shared" si="21"/>
        <v/>
      </c>
      <c r="C1401" s="35"/>
      <c r="D1401" s="16"/>
      <c r="E1401" s="16"/>
      <c r="F1401" s="33"/>
      <c r="G1401" s="33"/>
      <c r="H1401" s="43" t="str">
        <f>IFERROR(VLOOKUP(D1401,PG!$D$7:$N$1006,11,FALSE),"")</f>
        <v/>
      </c>
      <c r="I1401" s="42">
        <f>IFERROR(VLOOKUP(D1401,PG!$D$7:$O$1006,12,FALSE)*G1401,0)</f>
        <v>0</v>
      </c>
    </row>
    <row r="1402" spans="2:9" ht="35.1" customHeight="1" thickTop="1" thickBot="1">
      <c r="B1402" s="76" t="str">
        <f t="shared" si="21"/>
        <v/>
      </c>
      <c r="C1402" s="35"/>
      <c r="D1402" s="16"/>
      <c r="E1402" s="16"/>
      <c r="F1402" s="33"/>
      <c r="G1402" s="33"/>
      <c r="H1402" s="43" t="str">
        <f>IFERROR(VLOOKUP(D1402,PG!$D$7:$N$1006,11,FALSE),"")</f>
        <v/>
      </c>
      <c r="I1402" s="42">
        <f>IFERROR(VLOOKUP(D1402,PG!$D$7:$O$1006,12,FALSE)*G1402,0)</f>
        <v>0</v>
      </c>
    </row>
    <row r="1403" spans="2:9" ht="35.1" customHeight="1" thickTop="1" thickBot="1">
      <c r="B1403" s="76" t="str">
        <f t="shared" si="21"/>
        <v/>
      </c>
      <c r="C1403" s="35"/>
      <c r="D1403" s="16"/>
      <c r="E1403" s="16"/>
      <c r="F1403" s="33"/>
      <c r="G1403" s="33"/>
      <c r="H1403" s="43" t="str">
        <f>IFERROR(VLOOKUP(D1403,PG!$D$7:$N$1006,11,FALSE),"")</f>
        <v/>
      </c>
      <c r="I1403" s="42">
        <f>IFERROR(VLOOKUP(D1403,PG!$D$7:$O$1006,12,FALSE)*G1403,0)</f>
        <v>0</v>
      </c>
    </row>
    <row r="1404" spans="2:9" ht="35.1" customHeight="1" thickTop="1" thickBot="1">
      <c r="B1404" s="76" t="str">
        <f t="shared" si="21"/>
        <v/>
      </c>
      <c r="C1404" s="35"/>
      <c r="D1404" s="16"/>
      <c r="E1404" s="16"/>
      <c r="F1404" s="33"/>
      <c r="G1404" s="33"/>
      <c r="H1404" s="43" t="str">
        <f>IFERROR(VLOOKUP(D1404,PG!$D$7:$N$1006,11,FALSE),"")</f>
        <v/>
      </c>
      <c r="I1404" s="42">
        <f>IFERROR(VLOOKUP(D1404,PG!$D$7:$O$1006,12,FALSE)*G1404,0)</f>
        <v>0</v>
      </c>
    </row>
    <row r="1405" spans="2:9" ht="35.1" customHeight="1" thickTop="1" thickBot="1">
      <c r="B1405" s="76" t="str">
        <f t="shared" si="21"/>
        <v/>
      </c>
      <c r="C1405" s="35"/>
      <c r="D1405" s="16"/>
      <c r="E1405" s="16"/>
      <c r="F1405" s="33"/>
      <c r="G1405" s="33"/>
      <c r="H1405" s="43" t="str">
        <f>IFERROR(VLOOKUP(D1405,PG!$D$7:$N$1006,11,FALSE),"")</f>
        <v/>
      </c>
      <c r="I1405" s="42">
        <f>IFERROR(VLOOKUP(D1405,PG!$D$7:$O$1006,12,FALSE)*G1405,0)</f>
        <v>0</v>
      </c>
    </row>
    <row r="1406" spans="2:9" ht="35.1" customHeight="1" thickTop="1" thickBot="1">
      <c r="B1406" s="76" t="str">
        <f t="shared" si="21"/>
        <v/>
      </c>
      <c r="C1406" s="35"/>
      <c r="D1406" s="16"/>
      <c r="E1406" s="16"/>
      <c r="F1406" s="33"/>
      <c r="G1406" s="33"/>
      <c r="H1406" s="43" t="str">
        <f>IFERROR(VLOOKUP(D1406,PG!$D$7:$N$1006,11,FALSE),"")</f>
        <v/>
      </c>
      <c r="I1406" s="42">
        <f>IFERROR(VLOOKUP(D1406,PG!$D$7:$O$1006,12,FALSE)*G1406,0)</f>
        <v>0</v>
      </c>
    </row>
    <row r="1407" spans="2:9" ht="35.1" customHeight="1" thickTop="1" thickBot="1">
      <c r="B1407" s="76" t="str">
        <f t="shared" si="21"/>
        <v/>
      </c>
      <c r="C1407" s="35"/>
      <c r="D1407" s="16"/>
      <c r="E1407" s="16"/>
      <c r="F1407" s="33"/>
      <c r="G1407" s="33"/>
      <c r="H1407" s="43" t="str">
        <f>IFERROR(VLOOKUP(D1407,PG!$D$7:$N$1006,11,FALSE),"")</f>
        <v/>
      </c>
      <c r="I1407" s="42">
        <f>IFERROR(VLOOKUP(D1407,PG!$D$7:$O$1006,12,FALSE)*G1407,0)</f>
        <v>0</v>
      </c>
    </row>
    <row r="1408" spans="2:9" ht="35.1" customHeight="1" thickTop="1" thickBot="1">
      <c r="B1408" s="76" t="str">
        <f t="shared" si="21"/>
        <v/>
      </c>
      <c r="C1408" s="35"/>
      <c r="D1408" s="16"/>
      <c r="E1408" s="16"/>
      <c r="F1408" s="33"/>
      <c r="G1408" s="33"/>
      <c r="H1408" s="43" t="str">
        <f>IFERROR(VLOOKUP(D1408,PG!$D$7:$N$1006,11,FALSE),"")</f>
        <v/>
      </c>
      <c r="I1408" s="42">
        <f>IFERROR(VLOOKUP(D1408,PG!$D$7:$O$1006,12,FALSE)*G1408,0)</f>
        <v>0</v>
      </c>
    </row>
    <row r="1409" spans="2:9" ht="35.1" customHeight="1" thickTop="1" thickBot="1">
      <c r="B1409" s="76" t="str">
        <f t="shared" si="21"/>
        <v/>
      </c>
      <c r="C1409" s="35"/>
      <c r="D1409" s="16"/>
      <c r="E1409" s="16"/>
      <c r="F1409" s="33"/>
      <c r="G1409" s="33"/>
      <c r="H1409" s="43" t="str">
        <f>IFERROR(VLOOKUP(D1409,PG!$D$7:$N$1006,11,FALSE),"")</f>
        <v/>
      </c>
      <c r="I1409" s="42">
        <f>IFERROR(VLOOKUP(D1409,PG!$D$7:$O$1006,12,FALSE)*G1409,0)</f>
        <v>0</v>
      </c>
    </row>
    <row r="1410" spans="2:9" ht="35.1" customHeight="1" thickTop="1" thickBot="1">
      <c r="B1410" s="76" t="str">
        <f t="shared" si="21"/>
        <v/>
      </c>
      <c r="C1410" s="35"/>
      <c r="D1410" s="16"/>
      <c r="E1410" s="16"/>
      <c r="F1410" s="33"/>
      <c r="G1410" s="33"/>
      <c r="H1410" s="43" t="str">
        <f>IFERROR(VLOOKUP(D1410,PG!$D$7:$N$1006,11,FALSE),"")</f>
        <v/>
      </c>
      <c r="I1410" s="42">
        <f>IFERROR(VLOOKUP(D1410,PG!$D$7:$O$1006,12,FALSE)*G1410,0)</f>
        <v>0</v>
      </c>
    </row>
    <row r="1411" spans="2:9" ht="35.1" customHeight="1" thickTop="1" thickBot="1">
      <c r="B1411" s="76" t="str">
        <f t="shared" si="21"/>
        <v/>
      </c>
      <c r="C1411" s="35"/>
      <c r="D1411" s="16"/>
      <c r="E1411" s="16"/>
      <c r="F1411" s="33"/>
      <c r="G1411" s="33"/>
      <c r="H1411" s="43" t="str">
        <f>IFERROR(VLOOKUP(D1411,PG!$D$7:$N$1006,11,FALSE),"")</f>
        <v/>
      </c>
      <c r="I1411" s="42">
        <f>IFERROR(VLOOKUP(D1411,PG!$D$7:$O$1006,12,FALSE)*G1411,0)</f>
        <v>0</v>
      </c>
    </row>
    <row r="1412" spans="2:9" ht="35.1" customHeight="1" thickTop="1" thickBot="1">
      <c r="B1412" s="76" t="str">
        <f t="shared" si="21"/>
        <v/>
      </c>
      <c r="C1412" s="35"/>
      <c r="D1412" s="16"/>
      <c r="E1412" s="16"/>
      <c r="F1412" s="33"/>
      <c r="G1412" s="33"/>
      <c r="H1412" s="43" t="str">
        <f>IFERROR(VLOOKUP(D1412,PG!$D$7:$N$1006,11,FALSE),"")</f>
        <v/>
      </c>
      <c r="I1412" s="42">
        <f>IFERROR(VLOOKUP(D1412,PG!$D$7:$O$1006,12,FALSE)*G1412,0)</f>
        <v>0</v>
      </c>
    </row>
    <row r="1413" spans="2:9" ht="35.1" customHeight="1" thickTop="1" thickBot="1">
      <c r="B1413" s="76" t="str">
        <f t="shared" si="21"/>
        <v/>
      </c>
      <c r="C1413" s="35"/>
      <c r="D1413" s="16"/>
      <c r="E1413" s="16"/>
      <c r="F1413" s="33"/>
      <c r="G1413" s="33"/>
      <c r="H1413" s="43" t="str">
        <f>IFERROR(VLOOKUP(D1413,PG!$D$7:$N$1006,11,FALSE),"")</f>
        <v/>
      </c>
      <c r="I1413" s="42">
        <f>IFERROR(VLOOKUP(D1413,PG!$D$7:$O$1006,12,FALSE)*G1413,0)</f>
        <v>0</v>
      </c>
    </row>
    <row r="1414" spans="2:9" ht="35.1" customHeight="1" thickTop="1" thickBot="1">
      <c r="B1414" s="76" t="str">
        <f t="shared" si="21"/>
        <v/>
      </c>
      <c r="C1414" s="35"/>
      <c r="D1414" s="16"/>
      <c r="E1414" s="16"/>
      <c r="F1414" s="33"/>
      <c r="G1414" s="33"/>
      <c r="H1414" s="43" t="str">
        <f>IFERROR(VLOOKUP(D1414,PG!$D$7:$N$1006,11,FALSE),"")</f>
        <v/>
      </c>
      <c r="I1414" s="42">
        <f>IFERROR(VLOOKUP(D1414,PG!$D$7:$O$1006,12,FALSE)*G1414,0)</f>
        <v>0</v>
      </c>
    </row>
    <row r="1415" spans="2:9" ht="35.1" customHeight="1" thickTop="1" thickBot="1">
      <c r="B1415" s="76" t="str">
        <f t="shared" si="21"/>
        <v/>
      </c>
      <c r="C1415" s="35"/>
      <c r="D1415" s="16"/>
      <c r="E1415" s="16"/>
      <c r="F1415" s="33"/>
      <c r="G1415" s="33"/>
      <c r="H1415" s="43" t="str">
        <f>IFERROR(VLOOKUP(D1415,PG!$D$7:$N$1006,11,FALSE),"")</f>
        <v/>
      </c>
      <c r="I1415" s="42">
        <f>IFERROR(VLOOKUP(D1415,PG!$D$7:$O$1006,12,FALSE)*G1415,0)</f>
        <v>0</v>
      </c>
    </row>
    <row r="1416" spans="2:9" ht="35.1" customHeight="1" thickTop="1" thickBot="1">
      <c r="B1416" s="76" t="str">
        <f t="shared" ref="B1416:B1479" si="22">IF(C1416="","",MONTH(C1416))</f>
        <v/>
      </c>
      <c r="C1416" s="35"/>
      <c r="D1416" s="16"/>
      <c r="E1416" s="16"/>
      <c r="F1416" s="33"/>
      <c r="G1416" s="33"/>
      <c r="H1416" s="43" t="str">
        <f>IFERROR(VLOOKUP(D1416,PG!$D$7:$N$1006,11,FALSE),"")</f>
        <v/>
      </c>
      <c r="I1416" s="42">
        <f>IFERROR(VLOOKUP(D1416,PG!$D$7:$O$1006,12,FALSE)*G1416,0)</f>
        <v>0</v>
      </c>
    </row>
    <row r="1417" spans="2:9" ht="35.1" customHeight="1" thickTop="1" thickBot="1">
      <c r="B1417" s="76" t="str">
        <f t="shared" si="22"/>
        <v/>
      </c>
      <c r="C1417" s="35"/>
      <c r="D1417" s="16"/>
      <c r="E1417" s="16"/>
      <c r="F1417" s="33"/>
      <c r="G1417" s="33"/>
      <c r="H1417" s="43" t="str">
        <f>IFERROR(VLOOKUP(D1417,PG!$D$7:$N$1006,11,FALSE),"")</f>
        <v/>
      </c>
      <c r="I1417" s="42">
        <f>IFERROR(VLOOKUP(D1417,PG!$D$7:$O$1006,12,FALSE)*G1417,0)</f>
        <v>0</v>
      </c>
    </row>
    <row r="1418" spans="2:9" ht="35.1" customHeight="1" thickTop="1" thickBot="1">
      <c r="B1418" s="76" t="str">
        <f t="shared" si="22"/>
        <v/>
      </c>
      <c r="C1418" s="35"/>
      <c r="D1418" s="16"/>
      <c r="E1418" s="16"/>
      <c r="F1418" s="33"/>
      <c r="G1418" s="33"/>
      <c r="H1418" s="43" t="str">
        <f>IFERROR(VLOOKUP(D1418,PG!$D$7:$N$1006,11,FALSE),"")</f>
        <v/>
      </c>
      <c r="I1418" s="42">
        <f>IFERROR(VLOOKUP(D1418,PG!$D$7:$O$1006,12,FALSE)*G1418,0)</f>
        <v>0</v>
      </c>
    </row>
    <row r="1419" spans="2:9" ht="35.1" customHeight="1" thickTop="1" thickBot="1">
      <c r="B1419" s="76" t="str">
        <f t="shared" si="22"/>
        <v/>
      </c>
      <c r="C1419" s="35"/>
      <c r="D1419" s="16"/>
      <c r="E1419" s="16"/>
      <c r="F1419" s="33"/>
      <c r="G1419" s="33"/>
      <c r="H1419" s="43" t="str">
        <f>IFERROR(VLOOKUP(D1419,PG!$D$7:$N$1006,11,FALSE),"")</f>
        <v/>
      </c>
      <c r="I1419" s="42">
        <f>IFERROR(VLOOKUP(D1419,PG!$D$7:$O$1006,12,FALSE)*G1419,0)</f>
        <v>0</v>
      </c>
    </row>
    <row r="1420" spans="2:9" ht="35.1" customHeight="1" thickTop="1" thickBot="1">
      <c r="B1420" s="76" t="str">
        <f t="shared" si="22"/>
        <v/>
      </c>
      <c r="C1420" s="35"/>
      <c r="D1420" s="16"/>
      <c r="E1420" s="16"/>
      <c r="F1420" s="33"/>
      <c r="G1420" s="33"/>
      <c r="H1420" s="43" t="str">
        <f>IFERROR(VLOOKUP(D1420,PG!$D$7:$N$1006,11,FALSE),"")</f>
        <v/>
      </c>
      <c r="I1420" s="42">
        <f>IFERROR(VLOOKUP(D1420,PG!$D$7:$O$1006,12,FALSE)*G1420,0)</f>
        <v>0</v>
      </c>
    </row>
    <row r="1421" spans="2:9" ht="35.1" customHeight="1" thickTop="1" thickBot="1">
      <c r="B1421" s="76" t="str">
        <f t="shared" si="22"/>
        <v/>
      </c>
      <c r="C1421" s="35"/>
      <c r="D1421" s="16"/>
      <c r="E1421" s="16"/>
      <c r="F1421" s="33"/>
      <c r="G1421" s="33"/>
      <c r="H1421" s="43" t="str">
        <f>IFERROR(VLOOKUP(D1421,PG!$D$7:$N$1006,11,FALSE),"")</f>
        <v/>
      </c>
      <c r="I1421" s="42">
        <f>IFERROR(VLOOKUP(D1421,PG!$D$7:$O$1006,12,FALSE)*G1421,0)</f>
        <v>0</v>
      </c>
    </row>
    <row r="1422" spans="2:9" ht="35.1" customHeight="1" thickTop="1" thickBot="1">
      <c r="B1422" s="76" t="str">
        <f t="shared" si="22"/>
        <v/>
      </c>
      <c r="C1422" s="35"/>
      <c r="D1422" s="16"/>
      <c r="E1422" s="16"/>
      <c r="F1422" s="33"/>
      <c r="G1422" s="33"/>
      <c r="H1422" s="43" t="str">
        <f>IFERROR(VLOOKUP(D1422,PG!$D$7:$N$1006,11,FALSE),"")</f>
        <v/>
      </c>
      <c r="I1422" s="42">
        <f>IFERROR(VLOOKUP(D1422,PG!$D$7:$O$1006,12,FALSE)*G1422,0)</f>
        <v>0</v>
      </c>
    </row>
    <row r="1423" spans="2:9" ht="35.1" customHeight="1" thickTop="1" thickBot="1">
      <c r="B1423" s="76" t="str">
        <f t="shared" si="22"/>
        <v/>
      </c>
      <c r="C1423" s="35"/>
      <c r="D1423" s="16"/>
      <c r="E1423" s="16"/>
      <c r="F1423" s="33"/>
      <c r="G1423" s="33"/>
      <c r="H1423" s="43" t="str">
        <f>IFERROR(VLOOKUP(D1423,PG!$D$7:$N$1006,11,FALSE),"")</f>
        <v/>
      </c>
      <c r="I1423" s="42">
        <f>IFERROR(VLOOKUP(D1423,PG!$D$7:$O$1006,12,FALSE)*G1423,0)</f>
        <v>0</v>
      </c>
    </row>
    <row r="1424" spans="2:9" ht="35.1" customHeight="1" thickTop="1" thickBot="1">
      <c r="B1424" s="76" t="str">
        <f t="shared" si="22"/>
        <v/>
      </c>
      <c r="C1424" s="35"/>
      <c r="D1424" s="16"/>
      <c r="E1424" s="16"/>
      <c r="F1424" s="33"/>
      <c r="G1424" s="33"/>
      <c r="H1424" s="43" t="str">
        <f>IFERROR(VLOOKUP(D1424,PG!$D$7:$N$1006,11,FALSE),"")</f>
        <v/>
      </c>
      <c r="I1424" s="42">
        <f>IFERROR(VLOOKUP(D1424,PG!$D$7:$O$1006,12,FALSE)*G1424,0)</f>
        <v>0</v>
      </c>
    </row>
    <row r="1425" spans="2:9" ht="35.1" customHeight="1" thickTop="1" thickBot="1">
      <c r="B1425" s="76" t="str">
        <f t="shared" si="22"/>
        <v/>
      </c>
      <c r="C1425" s="35"/>
      <c r="D1425" s="16"/>
      <c r="E1425" s="16"/>
      <c r="F1425" s="33"/>
      <c r="G1425" s="33"/>
      <c r="H1425" s="43" t="str">
        <f>IFERROR(VLOOKUP(D1425,PG!$D$7:$N$1006,11,FALSE),"")</f>
        <v/>
      </c>
      <c r="I1425" s="42">
        <f>IFERROR(VLOOKUP(D1425,PG!$D$7:$O$1006,12,FALSE)*G1425,0)</f>
        <v>0</v>
      </c>
    </row>
    <row r="1426" spans="2:9" ht="35.1" customHeight="1" thickTop="1" thickBot="1">
      <c r="B1426" s="76" t="str">
        <f t="shared" si="22"/>
        <v/>
      </c>
      <c r="C1426" s="35"/>
      <c r="D1426" s="16"/>
      <c r="E1426" s="16"/>
      <c r="F1426" s="33"/>
      <c r="G1426" s="33"/>
      <c r="H1426" s="43" t="str">
        <f>IFERROR(VLOOKUP(D1426,PG!$D$7:$N$1006,11,FALSE),"")</f>
        <v/>
      </c>
      <c r="I1426" s="42">
        <f>IFERROR(VLOOKUP(D1426,PG!$D$7:$O$1006,12,FALSE)*G1426,0)</f>
        <v>0</v>
      </c>
    </row>
    <row r="1427" spans="2:9" ht="35.1" customHeight="1" thickTop="1" thickBot="1">
      <c r="B1427" s="76" t="str">
        <f t="shared" si="22"/>
        <v/>
      </c>
      <c r="C1427" s="35"/>
      <c r="D1427" s="16"/>
      <c r="E1427" s="16"/>
      <c r="F1427" s="33"/>
      <c r="G1427" s="33"/>
      <c r="H1427" s="43" t="str">
        <f>IFERROR(VLOOKUP(D1427,PG!$D$7:$N$1006,11,FALSE),"")</f>
        <v/>
      </c>
      <c r="I1427" s="42">
        <f>IFERROR(VLOOKUP(D1427,PG!$D$7:$O$1006,12,FALSE)*G1427,0)</f>
        <v>0</v>
      </c>
    </row>
    <row r="1428" spans="2:9" ht="35.1" customHeight="1" thickTop="1" thickBot="1">
      <c r="B1428" s="76" t="str">
        <f t="shared" si="22"/>
        <v/>
      </c>
      <c r="C1428" s="35"/>
      <c r="D1428" s="16"/>
      <c r="E1428" s="16"/>
      <c r="F1428" s="33"/>
      <c r="G1428" s="33"/>
      <c r="H1428" s="43" t="str">
        <f>IFERROR(VLOOKUP(D1428,PG!$D$7:$N$1006,11,FALSE),"")</f>
        <v/>
      </c>
      <c r="I1428" s="42">
        <f>IFERROR(VLOOKUP(D1428,PG!$D$7:$O$1006,12,FALSE)*G1428,0)</f>
        <v>0</v>
      </c>
    </row>
    <row r="1429" spans="2:9" ht="35.1" customHeight="1" thickTop="1" thickBot="1">
      <c r="B1429" s="76" t="str">
        <f t="shared" si="22"/>
        <v/>
      </c>
      <c r="C1429" s="35"/>
      <c r="D1429" s="16"/>
      <c r="E1429" s="16"/>
      <c r="F1429" s="33"/>
      <c r="G1429" s="33"/>
      <c r="H1429" s="43" t="str">
        <f>IFERROR(VLOOKUP(D1429,PG!$D$7:$N$1006,11,FALSE),"")</f>
        <v/>
      </c>
      <c r="I1429" s="42">
        <f>IFERROR(VLOOKUP(D1429,PG!$D$7:$O$1006,12,FALSE)*G1429,0)</f>
        <v>0</v>
      </c>
    </row>
    <row r="1430" spans="2:9" ht="35.1" customHeight="1" thickTop="1" thickBot="1">
      <c r="B1430" s="76" t="str">
        <f t="shared" si="22"/>
        <v/>
      </c>
      <c r="C1430" s="35"/>
      <c r="D1430" s="16"/>
      <c r="E1430" s="16"/>
      <c r="F1430" s="33"/>
      <c r="G1430" s="33"/>
      <c r="H1430" s="43" t="str">
        <f>IFERROR(VLOOKUP(D1430,PG!$D$7:$N$1006,11,FALSE),"")</f>
        <v/>
      </c>
      <c r="I1430" s="42">
        <f>IFERROR(VLOOKUP(D1430,PG!$D$7:$O$1006,12,FALSE)*G1430,0)</f>
        <v>0</v>
      </c>
    </row>
    <row r="1431" spans="2:9" ht="35.1" customHeight="1" thickTop="1" thickBot="1">
      <c r="B1431" s="76" t="str">
        <f t="shared" si="22"/>
        <v/>
      </c>
      <c r="C1431" s="35"/>
      <c r="D1431" s="16"/>
      <c r="E1431" s="16"/>
      <c r="F1431" s="33"/>
      <c r="G1431" s="33"/>
      <c r="H1431" s="43" t="str">
        <f>IFERROR(VLOOKUP(D1431,PG!$D$7:$N$1006,11,FALSE),"")</f>
        <v/>
      </c>
      <c r="I1431" s="42">
        <f>IFERROR(VLOOKUP(D1431,PG!$D$7:$O$1006,12,FALSE)*G1431,0)</f>
        <v>0</v>
      </c>
    </row>
    <row r="1432" spans="2:9" ht="35.1" customHeight="1" thickTop="1" thickBot="1">
      <c r="B1432" s="76" t="str">
        <f t="shared" si="22"/>
        <v/>
      </c>
      <c r="C1432" s="35"/>
      <c r="D1432" s="16"/>
      <c r="E1432" s="16"/>
      <c r="F1432" s="33"/>
      <c r="G1432" s="33"/>
      <c r="H1432" s="43" t="str">
        <f>IFERROR(VLOOKUP(D1432,PG!$D$7:$N$1006,11,FALSE),"")</f>
        <v/>
      </c>
      <c r="I1432" s="42">
        <f>IFERROR(VLOOKUP(D1432,PG!$D$7:$O$1006,12,FALSE)*G1432,0)</f>
        <v>0</v>
      </c>
    </row>
    <row r="1433" spans="2:9" ht="35.1" customHeight="1" thickTop="1" thickBot="1">
      <c r="B1433" s="76" t="str">
        <f t="shared" si="22"/>
        <v/>
      </c>
      <c r="C1433" s="35"/>
      <c r="D1433" s="16"/>
      <c r="E1433" s="16"/>
      <c r="F1433" s="33"/>
      <c r="G1433" s="33"/>
      <c r="H1433" s="43" t="str">
        <f>IFERROR(VLOOKUP(D1433,PG!$D$7:$N$1006,11,FALSE),"")</f>
        <v/>
      </c>
      <c r="I1433" s="42">
        <f>IFERROR(VLOOKUP(D1433,PG!$D$7:$O$1006,12,FALSE)*G1433,0)</f>
        <v>0</v>
      </c>
    </row>
    <row r="1434" spans="2:9" ht="35.1" customHeight="1" thickTop="1" thickBot="1">
      <c r="B1434" s="76" t="str">
        <f t="shared" si="22"/>
        <v/>
      </c>
      <c r="C1434" s="35"/>
      <c r="D1434" s="16"/>
      <c r="E1434" s="16"/>
      <c r="F1434" s="33"/>
      <c r="G1434" s="33"/>
      <c r="H1434" s="43" t="str">
        <f>IFERROR(VLOOKUP(D1434,PG!$D$7:$N$1006,11,FALSE),"")</f>
        <v/>
      </c>
      <c r="I1434" s="42">
        <f>IFERROR(VLOOKUP(D1434,PG!$D$7:$O$1006,12,FALSE)*G1434,0)</f>
        <v>0</v>
      </c>
    </row>
    <row r="1435" spans="2:9" ht="35.1" customHeight="1" thickTop="1" thickBot="1">
      <c r="B1435" s="76" t="str">
        <f t="shared" si="22"/>
        <v/>
      </c>
      <c r="C1435" s="35"/>
      <c r="D1435" s="16"/>
      <c r="E1435" s="16"/>
      <c r="F1435" s="33"/>
      <c r="G1435" s="33"/>
      <c r="H1435" s="43" t="str">
        <f>IFERROR(VLOOKUP(D1435,PG!$D$7:$N$1006,11,FALSE),"")</f>
        <v/>
      </c>
      <c r="I1435" s="42">
        <f>IFERROR(VLOOKUP(D1435,PG!$D$7:$O$1006,12,FALSE)*G1435,0)</f>
        <v>0</v>
      </c>
    </row>
    <row r="1436" spans="2:9" ht="35.1" customHeight="1" thickTop="1" thickBot="1">
      <c r="B1436" s="76" t="str">
        <f t="shared" si="22"/>
        <v/>
      </c>
      <c r="C1436" s="35"/>
      <c r="D1436" s="16"/>
      <c r="E1436" s="16"/>
      <c r="F1436" s="33"/>
      <c r="G1436" s="33"/>
      <c r="H1436" s="43" t="str">
        <f>IFERROR(VLOOKUP(D1436,PG!$D$7:$N$1006,11,FALSE),"")</f>
        <v/>
      </c>
      <c r="I1436" s="42">
        <f>IFERROR(VLOOKUP(D1436,PG!$D$7:$O$1006,12,FALSE)*G1436,0)</f>
        <v>0</v>
      </c>
    </row>
    <row r="1437" spans="2:9" ht="35.1" customHeight="1" thickTop="1" thickBot="1">
      <c r="B1437" s="76" t="str">
        <f t="shared" si="22"/>
        <v/>
      </c>
      <c r="C1437" s="35"/>
      <c r="D1437" s="16"/>
      <c r="E1437" s="16"/>
      <c r="F1437" s="33"/>
      <c r="G1437" s="33"/>
      <c r="H1437" s="43" t="str">
        <f>IFERROR(VLOOKUP(D1437,PG!$D$7:$N$1006,11,FALSE),"")</f>
        <v/>
      </c>
      <c r="I1437" s="42">
        <f>IFERROR(VLOOKUP(D1437,PG!$D$7:$O$1006,12,FALSE)*G1437,0)</f>
        <v>0</v>
      </c>
    </row>
    <row r="1438" spans="2:9" ht="35.1" customHeight="1" thickTop="1" thickBot="1">
      <c r="B1438" s="76" t="str">
        <f t="shared" si="22"/>
        <v/>
      </c>
      <c r="C1438" s="35"/>
      <c r="D1438" s="16"/>
      <c r="E1438" s="16"/>
      <c r="F1438" s="33"/>
      <c r="G1438" s="33"/>
      <c r="H1438" s="43" t="str">
        <f>IFERROR(VLOOKUP(D1438,PG!$D$7:$N$1006,11,FALSE),"")</f>
        <v/>
      </c>
      <c r="I1438" s="42">
        <f>IFERROR(VLOOKUP(D1438,PG!$D$7:$O$1006,12,FALSE)*G1438,0)</f>
        <v>0</v>
      </c>
    </row>
    <row r="1439" spans="2:9" ht="35.1" customHeight="1" thickTop="1" thickBot="1">
      <c r="B1439" s="76" t="str">
        <f t="shared" si="22"/>
        <v/>
      </c>
      <c r="C1439" s="35"/>
      <c r="D1439" s="16"/>
      <c r="E1439" s="16"/>
      <c r="F1439" s="33"/>
      <c r="G1439" s="33"/>
      <c r="H1439" s="43" t="str">
        <f>IFERROR(VLOOKUP(D1439,PG!$D$7:$N$1006,11,FALSE),"")</f>
        <v/>
      </c>
      <c r="I1439" s="42">
        <f>IFERROR(VLOOKUP(D1439,PG!$D$7:$O$1006,12,FALSE)*G1439,0)</f>
        <v>0</v>
      </c>
    </row>
    <row r="1440" spans="2:9" ht="35.1" customHeight="1" thickTop="1" thickBot="1">
      <c r="B1440" s="76" t="str">
        <f t="shared" si="22"/>
        <v/>
      </c>
      <c r="C1440" s="35"/>
      <c r="D1440" s="16"/>
      <c r="E1440" s="16"/>
      <c r="F1440" s="33"/>
      <c r="G1440" s="33"/>
      <c r="H1440" s="43" t="str">
        <f>IFERROR(VLOOKUP(D1440,PG!$D$7:$N$1006,11,FALSE),"")</f>
        <v/>
      </c>
      <c r="I1440" s="42">
        <f>IFERROR(VLOOKUP(D1440,PG!$D$7:$O$1006,12,FALSE)*G1440,0)</f>
        <v>0</v>
      </c>
    </row>
    <row r="1441" spans="2:9" ht="35.1" customHeight="1" thickTop="1" thickBot="1">
      <c r="B1441" s="76" t="str">
        <f t="shared" si="22"/>
        <v/>
      </c>
      <c r="C1441" s="35"/>
      <c r="D1441" s="16"/>
      <c r="E1441" s="16"/>
      <c r="F1441" s="33"/>
      <c r="G1441" s="33"/>
      <c r="H1441" s="43" t="str">
        <f>IFERROR(VLOOKUP(D1441,PG!$D$7:$N$1006,11,FALSE),"")</f>
        <v/>
      </c>
      <c r="I1441" s="42">
        <f>IFERROR(VLOOKUP(D1441,PG!$D$7:$O$1006,12,FALSE)*G1441,0)</f>
        <v>0</v>
      </c>
    </row>
    <row r="1442" spans="2:9" ht="35.1" customHeight="1" thickTop="1" thickBot="1">
      <c r="B1442" s="76" t="str">
        <f t="shared" si="22"/>
        <v/>
      </c>
      <c r="C1442" s="35"/>
      <c r="D1442" s="16"/>
      <c r="E1442" s="16"/>
      <c r="F1442" s="33"/>
      <c r="G1442" s="33"/>
      <c r="H1442" s="43" t="str">
        <f>IFERROR(VLOOKUP(D1442,PG!$D$7:$N$1006,11,FALSE),"")</f>
        <v/>
      </c>
      <c r="I1442" s="42">
        <f>IFERROR(VLOOKUP(D1442,PG!$D$7:$O$1006,12,FALSE)*G1442,0)</f>
        <v>0</v>
      </c>
    </row>
    <row r="1443" spans="2:9" ht="35.1" customHeight="1" thickTop="1" thickBot="1">
      <c r="B1443" s="76" t="str">
        <f t="shared" si="22"/>
        <v/>
      </c>
      <c r="C1443" s="35"/>
      <c r="D1443" s="16"/>
      <c r="E1443" s="16"/>
      <c r="F1443" s="33"/>
      <c r="G1443" s="33"/>
      <c r="H1443" s="43" t="str">
        <f>IFERROR(VLOOKUP(D1443,PG!$D$7:$N$1006,11,FALSE),"")</f>
        <v/>
      </c>
      <c r="I1443" s="42">
        <f>IFERROR(VLOOKUP(D1443,PG!$D$7:$O$1006,12,FALSE)*G1443,0)</f>
        <v>0</v>
      </c>
    </row>
    <row r="1444" spans="2:9" ht="35.1" customHeight="1" thickTop="1" thickBot="1">
      <c r="B1444" s="76" t="str">
        <f t="shared" si="22"/>
        <v/>
      </c>
      <c r="C1444" s="35"/>
      <c r="D1444" s="16"/>
      <c r="E1444" s="16"/>
      <c r="F1444" s="33"/>
      <c r="G1444" s="33"/>
      <c r="H1444" s="43" t="str">
        <f>IFERROR(VLOOKUP(D1444,PG!$D$7:$N$1006,11,FALSE),"")</f>
        <v/>
      </c>
      <c r="I1444" s="42">
        <f>IFERROR(VLOOKUP(D1444,PG!$D$7:$O$1006,12,FALSE)*G1444,0)</f>
        <v>0</v>
      </c>
    </row>
    <row r="1445" spans="2:9" ht="35.1" customHeight="1" thickTop="1" thickBot="1">
      <c r="B1445" s="76" t="str">
        <f t="shared" si="22"/>
        <v/>
      </c>
      <c r="C1445" s="35"/>
      <c r="D1445" s="16"/>
      <c r="E1445" s="16"/>
      <c r="F1445" s="33"/>
      <c r="G1445" s="33"/>
      <c r="H1445" s="43" t="str">
        <f>IFERROR(VLOOKUP(D1445,PG!$D$7:$N$1006,11,FALSE),"")</f>
        <v/>
      </c>
      <c r="I1445" s="42">
        <f>IFERROR(VLOOKUP(D1445,PG!$D$7:$O$1006,12,FALSE)*G1445,0)</f>
        <v>0</v>
      </c>
    </row>
    <row r="1446" spans="2:9" ht="35.1" customHeight="1" thickTop="1" thickBot="1">
      <c r="B1446" s="76" t="str">
        <f t="shared" si="22"/>
        <v/>
      </c>
      <c r="C1446" s="35"/>
      <c r="D1446" s="16"/>
      <c r="E1446" s="16"/>
      <c r="F1446" s="33"/>
      <c r="G1446" s="33"/>
      <c r="H1446" s="43" t="str">
        <f>IFERROR(VLOOKUP(D1446,PG!$D$7:$N$1006,11,FALSE),"")</f>
        <v/>
      </c>
      <c r="I1446" s="42">
        <f>IFERROR(VLOOKUP(D1446,PG!$D$7:$O$1006,12,FALSE)*G1446,0)</f>
        <v>0</v>
      </c>
    </row>
    <row r="1447" spans="2:9" ht="35.1" customHeight="1" thickTop="1" thickBot="1">
      <c r="B1447" s="76" t="str">
        <f t="shared" si="22"/>
        <v/>
      </c>
      <c r="C1447" s="35"/>
      <c r="D1447" s="16"/>
      <c r="E1447" s="16"/>
      <c r="F1447" s="33"/>
      <c r="G1447" s="33"/>
      <c r="H1447" s="43" t="str">
        <f>IFERROR(VLOOKUP(D1447,PG!$D$7:$N$1006,11,FALSE),"")</f>
        <v/>
      </c>
      <c r="I1447" s="42">
        <f>IFERROR(VLOOKUP(D1447,PG!$D$7:$O$1006,12,FALSE)*G1447,0)</f>
        <v>0</v>
      </c>
    </row>
    <row r="1448" spans="2:9" ht="35.1" customHeight="1" thickTop="1" thickBot="1">
      <c r="B1448" s="76" t="str">
        <f t="shared" si="22"/>
        <v/>
      </c>
      <c r="C1448" s="35"/>
      <c r="D1448" s="16"/>
      <c r="E1448" s="16"/>
      <c r="F1448" s="33"/>
      <c r="G1448" s="33"/>
      <c r="H1448" s="43" t="str">
        <f>IFERROR(VLOOKUP(D1448,PG!$D$7:$N$1006,11,FALSE),"")</f>
        <v/>
      </c>
      <c r="I1448" s="42">
        <f>IFERROR(VLOOKUP(D1448,PG!$D$7:$O$1006,12,FALSE)*G1448,0)</f>
        <v>0</v>
      </c>
    </row>
    <row r="1449" spans="2:9" ht="35.1" customHeight="1" thickTop="1" thickBot="1">
      <c r="B1449" s="76" t="str">
        <f t="shared" si="22"/>
        <v/>
      </c>
      <c r="C1449" s="35"/>
      <c r="D1449" s="16"/>
      <c r="E1449" s="16"/>
      <c r="F1449" s="33"/>
      <c r="G1449" s="33"/>
      <c r="H1449" s="43" t="str">
        <f>IFERROR(VLOOKUP(D1449,PG!$D$7:$N$1006,11,FALSE),"")</f>
        <v/>
      </c>
      <c r="I1449" s="42">
        <f>IFERROR(VLOOKUP(D1449,PG!$D$7:$O$1006,12,FALSE)*G1449,0)</f>
        <v>0</v>
      </c>
    </row>
    <row r="1450" spans="2:9" ht="35.1" customHeight="1" thickTop="1" thickBot="1">
      <c r="B1450" s="76" t="str">
        <f t="shared" si="22"/>
        <v/>
      </c>
      <c r="C1450" s="35"/>
      <c r="D1450" s="16"/>
      <c r="E1450" s="16"/>
      <c r="F1450" s="33"/>
      <c r="G1450" s="33"/>
      <c r="H1450" s="43" t="str">
        <f>IFERROR(VLOOKUP(D1450,PG!$D$7:$N$1006,11,FALSE),"")</f>
        <v/>
      </c>
      <c r="I1450" s="42">
        <f>IFERROR(VLOOKUP(D1450,PG!$D$7:$O$1006,12,FALSE)*G1450,0)</f>
        <v>0</v>
      </c>
    </row>
    <row r="1451" spans="2:9" ht="35.1" customHeight="1" thickTop="1" thickBot="1">
      <c r="B1451" s="76" t="str">
        <f t="shared" si="22"/>
        <v/>
      </c>
      <c r="C1451" s="35"/>
      <c r="D1451" s="16"/>
      <c r="E1451" s="16"/>
      <c r="F1451" s="33"/>
      <c r="G1451" s="33"/>
      <c r="H1451" s="43" t="str">
        <f>IFERROR(VLOOKUP(D1451,PG!$D$7:$N$1006,11,FALSE),"")</f>
        <v/>
      </c>
      <c r="I1451" s="42">
        <f>IFERROR(VLOOKUP(D1451,PG!$D$7:$O$1006,12,FALSE)*G1451,0)</f>
        <v>0</v>
      </c>
    </row>
    <row r="1452" spans="2:9" ht="35.1" customHeight="1" thickTop="1" thickBot="1">
      <c r="B1452" s="76" t="str">
        <f t="shared" si="22"/>
        <v/>
      </c>
      <c r="C1452" s="35"/>
      <c r="D1452" s="16"/>
      <c r="E1452" s="16"/>
      <c r="F1452" s="33"/>
      <c r="G1452" s="33"/>
      <c r="H1452" s="43" t="str">
        <f>IFERROR(VLOOKUP(D1452,PG!$D$7:$N$1006,11,FALSE),"")</f>
        <v/>
      </c>
      <c r="I1452" s="42">
        <f>IFERROR(VLOOKUP(D1452,PG!$D$7:$O$1006,12,FALSE)*G1452,0)</f>
        <v>0</v>
      </c>
    </row>
    <row r="1453" spans="2:9" ht="35.1" customHeight="1" thickTop="1" thickBot="1">
      <c r="B1453" s="76" t="str">
        <f t="shared" si="22"/>
        <v/>
      </c>
      <c r="C1453" s="35"/>
      <c r="D1453" s="16"/>
      <c r="E1453" s="16"/>
      <c r="F1453" s="33"/>
      <c r="G1453" s="33"/>
      <c r="H1453" s="43" t="str">
        <f>IFERROR(VLOOKUP(D1453,PG!$D$7:$N$1006,11,FALSE),"")</f>
        <v/>
      </c>
      <c r="I1453" s="42">
        <f>IFERROR(VLOOKUP(D1453,PG!$D$7:$O$1006,12,FALSE)*G1453,0)</f>
        <v>0</v>
      </c>
    </row>
    <row r="1454" spans="2:9" ht="35.1" customHeight="1" thickTop="1" thickBot="1">
      <c r="B1454" s="76" t="str">
        <f t="shared" si="22"/>
        <v/>
      </c>
      <c r="C1454" s="35"/>
      <c r="D1454" s="16"/>
      <c r="E1454" s="16"/>
      <c r="F1454" s="33"/>
      <c r="G1454" s="33"/>
      <c r="H1454" s="43" t="str">
        <f>IFERROR(VLOOKUP(D1454,PG!$D$7:$N$1006,11,FALSE),"")</f>
        <v/>
      </c>
      <c r="I1454" s="42">
        <f>IFERROR(VLOOKUP(D1454,PG!$D$7:$O$1006,12,FALSE)*G1454,0)</f>
        <v>0</v>
      </c>
    </row>
    <row r="1455" spans="2:9" ht="35.1" customHeight="1" thickTop="1" thickBot="1">
      <c r="B1455" s="76" t="str">
        <f t="shared" si="22"/>
        <v/>
      </c>
      <c r="C1455" s="35"/>
      <c r="D1455" s="16"/>
      <c r="E1455" s="16"/>
      <c r="F1455" s="33"/>
      <c r="G1455" s="33"/>
      <c r="H1455" s="43" t="str">
        <f>IFERROR(VLOOKUP(D1455,PG!$D$7:$N$1006,11,FALSE),"")</f>
        <v/>
      </c>
      <c r="I1455" s="42">
        <f>IFERROR(VLOOKUP(D1455,PG!$D$7:$O$1006,12,FALSE)*G1455,0)</f>
        <v>0</v>
      </c>
    </row>
    <row r="1456" spans="2:9" ht="35.1" customHeight="1" thickTop="1" thickBot="1">
      <c r="B1456" s="76" t="str">
        <f t="shared" si="22"/>
        <v/>
      </c>
      <c r="C1456" s="35"/>
      <c r="D1456" s="16"/>
      <c r="E1456" s="16"/>
      <c r="F1456" s="33"/>
      <c r="G1456" s="33"/>
      <c r="H1456" s="43" t="str">
        <f>IFERROR(VLOOKUP(D1456,PG!$D$7:$N$1006,11,FALSE),"")</f>
        <v/>
      </c>
      <c r="I1456" s="42">
        <f>IFERROR(VLOOKUP(D1456,PG!$D$7:$O$1006,12,FALSE)*G1456,0)</f>
        <v>0</v>
      </c>
    </row>
    <row r="1457" spans="2:9" ht="35.1" customHeight="1" thickTop="1" thickBot="1">
      <c r="B1457" s="76" t="str">
        <f t="shared" si="22"/>
        <v/>
      </c>
      <c r="C1457" s="35"/>
      <c r="D1457" s="16"/>
      <c r="E1457" s="16"/>
      <c r="F1457" s="33"/>
      <c r="G1457" s="33"/>
      <c r="H1457" s="43" t="str">
        <f>IFERROR(VLOOKUP(D1457,PG!$D$7:$N$1006,11,FALSE),"")</f>
        <v/>
      </c>
      <c r="I1457" s="42">
        <f>IFERROR(VLOOKUP(D1457,PG!$D$7:$O$1006,12,FALSE)*G1457,0)</f>
        <v>0</v>
      </c>
    </row>
    <row r="1458" spans="2:9" ht="35.1" customHeight="1" thickTop="1" thickBot="1">
      <c r="B1458" s="76" t="str">
        <f t="shared" si="22"/>
        <v/>
      </c>
      <c r="C1458" s="35"/>
      <c r="D1458" s="16"/>
      <c r="E1458" s="16"/>
      <c r="F1458" s="33"/>
      <c r="G1458" s="33"/>
      <c r="H1458" s="43" t="str">
        <f>IFERROR(VLOOKUP(D1458,PG!$D$7:$N$1006,11,FALSE),"")</f>
        <v/>
      </c>
      <c r="I1458" s="42">
        <f>IFERROR(VLOOKUP(D1458,PG!$D$7:$O$1006,12,FALSE)*G1458,0)</f>
        <v>0</v>
      </c>
    </row>
    <row r="1459" spans="2:9" ht="35.1" customHeight="1" thickTop="1" thickBot="1">
      <c r="B1459" s="76" t="str">
        <f t="shared" si="22"/>
        <v/>
      </c>
      <c r="C1459" s="35"/>
      <c r="D1459" s="16"/>
      <c r="E1459" s="16"/>
      <c r="F1459" s="33"/>
      <c r="G1459" s="33"/>
      <c r="H1459" s="43" t="str">
        <f>IFERROR(VLOOKUP(D1459,PG!$D$7:$N$1006,11,FALSE),"")</f>
        <v/>
      </c>
      <c r="I1459" s="42">
        <f>IFERROR(VLOOKUP(D1459,PG!$D$7:$O$1006,12,FALSE)*G1459,0)</f>
        <v>0</v>
      </c>
    </row>
    <row r="1460" spans="2:9" ht="35.1" customHeight="1" thickTop="1" thickBot="1">
      <c r="B1460" s="76" t="str">
        <f t="shared" si="22"/>
        <v/>
      </c>
      <c r="C1460" s="35"/>
      <c r="D1460" s="16"/>
      <c r="E1460" s="16"/>
      <c r="F1460" s="33"/>
      <c r="G1460" s="33"/>
      <c r="H1460" s="43" t="str">
        <f>IFERROR(VLOOKUP(D1460,PG!$D$7:$N$1006,11,FALSE),"")</f>
        <v/>
      </c>
      <c r="I1460" s="42">
        <f>IFERROR(VLOOKUP(D1460,PG!$D$7:$O$1006,12,FALSE)*G1460,0)</f>
        <v>0</v>
      </c>
    </row>
    <row r="1461" spans="2:9" ht="35.1" customHeight="1" thickTop="1" thickBot="1">
      <c r="B1461" s="76" t="str">
        <f t="shared" si="22"/>
        <v/>
      </c>
      <c r="C1461" s="35"/>
      <c r="D1461" s="16"/>
      <c r="E1461" s="16"/>
      <c r="F1461" s="33"/>
      <c r="G1461" s="33"/>
      <c r="H1461" s="43" t="str">
        <f>IFERROR(VLOOKUP(D1461,PG!$D$7:$N$1006,11,FALSE),"")</f>
        <v/>
      </c>
      <c r="I1461" s="42">
        <f>IFERROR(VLOOKUP(D1461,PG!$D$7:$O$1006,12,FALSE)*G1461,0)</f>
        <v>0</v>
      </c>
    </row>
    <row r="1462" spans="2:9" ht="35.1" customHeight="1" thickTop="1" thickBot="1">
      <c r="B1462" s="76" t="str">
        <f t="shared" si="22"/>
        <v/>
      </c>
      <c r="C1462" s="35"/>
      <c r="D1462" s="16"/>
      <c r="E1462" s="16"/>
      <c r="F1462" s="33"/>
      <c r="G1462" s="33"/>
      <c r="H1462" s="43" t="str">
        <f>IFERROR(VLOOKUP(D1462,PG!$D$7:$N$1006,11,FALSE),"")</f>
        <v/>
      </c>
      <c r="I1462" s="42">
        <f>IFERROR(VLOOKUP(D1462,PG!$D$7:$O$1006,12,FALSE)*G1462,0)</f>
        <v>0</v>
      </c>
    </row>
    <row r="1463" spans="2:9" ht="35.1" customHeight="1" thickTop="1" thickBot="1">
      <c r="B1463" s="76" t="str">
        <f t="shared" si="22"/>
        <v/>
      </c>
      <c r="C1463" s="35"/>
      <c r="D1463" s="16"/>
      <c r="E1463" s="16"/>
      <c r="F1463" s="33"/>
      <c r="G1463" s="33"/>
      <c r="H1463" s="43" t="str">
        <f>IFERROR(VLOOKUP(D1463,PG!$D$7:$N$1006,11,FALSE),"")</f>
        <v/>
      </c>
      <c r="I1463" s="42">
        <f>IFERROR(VLOOKUP(D1463,PG!$D$7:$O$1006,12,FALSE)*G1463,0)</f>
        <v>0</v>
      </c>
    </row>
    <row r="1464" spans="2:9" ht="35.1" customHeight="1" thickTop="1" thickBot="1">
      <c r="B1464" s="76" t="str">
        <f t="shared" si="22"/>
        <v/>
      </c>
      <c r="C1464" s="35"/>
      <c r="D1464" s="16"/>
      <c r="E1464" s="16"/>
      <c r="F1464" s="33"/>
      <c r="G1464" s="33"/>
      <c r="H1464" s="43" t="str">
        <f>IFERROR(VLOOKUP(D1464,PG!$D$7:$N$1006,11,FALSE),"")</f>
        <v/>
      </c>
      <c r="I1464" s="42">
        <f>IFERROR(VLOOKUP(D1464,PG!$D$7:$O$1006,12,FALSE)*G1464,0)</f>
        <v>0</v>
      </c>
    </row>
    <row r="1465" spans="2:9" ht="35.1" customHeight="1" thickTop="1" thickBot="1">
      <c r="B1465" s="76" t="str">
        <f t="shared" si="22"/>
        <v/>
      </c>
      <c r="C1465" s="35"/>
      <c r="D1465" s="16"/>
      <c r="E1465" s="16"/>
      <c r="F1465" s="33"/>
      <c r="G1465" s="33"/>
      <c r="H1465" s="43" t="str">
        <f>IFERROR(VLOOKUP(D1465,PG!$D$7:$N$1006,11,FALSE),"")</f>
        <v/>
      </c>
      <c r="I1465" s="42">
        <f>IFERROR(VLOOKUP(D1465,PG!$D$7:$O$1006,12,FALSE)*G1465,0)</f>
        <v>0</v>
      </c>
    </row>
    <row r="1466" spans="2:9" ht="35.1" customHeight="1" thickTop="1" thickBot="1">
      <c r="B1466" s="76" t="str">
        <f t="shared" si="22"/>
        <v/>
      </c>
      <c r="C1466" s="35"/>
      <c r="D1466" s="16"/>
      <c r="E1466" s="16"/>
      <c r="F1466" s="33"/>
      <c r="G1466" s="33"/>
      <c r="H1466" s="43" t="str">
        <f>IFERROR(VLOOKUP(D1466,PG!$D$7:$N$1006,11,FALSE),"")</f>
        <v/>
      </c>
      <c r="I1466" s="42">
        <f>IFERROR(VLOOKUP(D1466,PG!$D$7:$O$1006,12,FALSE)*G1466,0)</f>
        <v>0</v>
      </c>
    </row>
    <row r="1467" spans="2:9" ht="35.1" customHeight="1" thickTop="1" thickBot="1">
      <c r="B1467" s="76" t="str">
        <f t="shared" si="22"/>
        <v/>
      </c>
      <c r="C1467" s="35"/>
      <c r="D1467" s="16"/>
      <c r="E1467" s="16"/>
      <c r="F1467" s="33"/>
      <c r="G1467" s="33"/>
      <c r="H1467" s="43" t="str">
        <f>IFERROR(VLOOKUP(D1467,PG!$D$7:$N$1006,11,FALSE),"")</f>
        <v/>
      </c>
      <c r="I1467" s="42">
        <f>IFERROR(VLOOKUP(D1467,PG!$D$7:$O$1006,12,FALSE)*G1467,0)</f>
        <v>0</v>
      </c>
    </row>
    <row r="1468" spans="2:9" ht="35.1" customHeight="1" thickTop="1" thickBot="1">
      <c r="B1468" s="76" t="str">
        <f t="shared" si="22"/>
        <v/>
      </c>
      <c r="C1468" s="35"/>
      <c r="D1468" s="16"/>
      <c r="E1468" s="16"/>
      <c r="F1468" s="33"/>
      <c r="G1468" s="33"/>
      <c r="H1468" s="43" t="str">
        <f>IFERROR(VLOOKUP(D1468,PG!$D$7:$N$1006,11,FALSE),"")</f>
        <v/>
      </c>
      <c r="I1468" s="42">
        <f>IFERROR(VLOOKUP(D1468,PG!$D$7:$O$1006,12,FALSE)*G1468,0)</f>
        <v>0</v>
      </c>
    </row>
    <row r="1469" spans="2:9" ht="35.1" customHeight="1" thickTop="1" thickBot="1">
      <c r="B1469" s="76" t="str">
        <f t="shared" si="22"/>
        <v/>
      </c>
      <c r="C1469" s="35"/>
      <c r="D1469" s="16"/>
      <c r="E1469" s="16"/>
      <c r="F1469" s="33"/>
      <c r="G1469" s="33"/>
      <c r="H1469" s="43" t="str">
        <f>IFERROR(VLOOKUP(D1469,PG!$D$7:$N$1006,11,FALSE),"")</f>
        <v/>
      </c>
      <c r="I1469" s="42">
        <f>IFERROR(VLOOKUP(D1469,PG!$D$7:$O$1006,12,FALSE)*G1469,0)</f>
        <v>0</v>
      </c>
    </row>
    <row r="1470" spans="2:9" ht="35.1" customHeight="1" thickTop="1" thickBot="1">
      <c r="B1470" s="76" t="str">
        <f t="shared" si="22"/>
        <v/>
      </c>
      <c r="C1470" s="35"/>
      <c r="D1470" s="16"/>
      <c r="E1470" s="16"/>
      <c r="F1470" s="33"/>
      <c r="G1470" s="33"/>
      <c r="H1470" s="43" t="str">
        <f>IFERROR(VLOOKUP(D1470,PG!$D$7:$N$1006,11,FALSE),"")</f>
        <v/>
      </c>
      <c r="I1470" s="42">
        <f>IFERROR(VLOOKUP(D1470,PG!$D$7:$O$1006,12,FALSE)*G1470,0)</f>
        <v>0</v>
      </c>
    </row>
    <row r="1471" spans="2:9" ht="35.1" customHeight="1" thickTop="1" thickBot="1">
      <c r="B1471" s="76" t="str">
        <f t="shared" si="22"/>
        <v/>
      </c>
      <c r="C1471" s="35"/>
      <c r="D1471" s="16"/>
      <c r="E1471" s="16"/>
      <c r="F1471" s="33"/>
      <c r="G1471" s="33"/>
      <c r="H1471" s="43" t="str">
        <f>IFERROR(VLOOKUP(D1471,PG!$D$7:$N$1006,11,FALSE),"")</f>
        <v/>
      </c>
      <c r="I1471" s="42">
        <f>IFERROR(VLOOKUP(D1471,PG!$D$7:$O$1006,12,FALSE)*G1471,0)</f>
        <v>0</v>
      </c>
    </row>
    <row r="1472" spans="2:9" ht="35.1" customHeight="1" thickTop="1" thickBot="1">
      <c r="B1472" s="76" t="str">
        <f t="shared" si="22"/>
        <v/>
      </c>
      <c r="C1472" s="35"/>
      <c r="D1472" s="16"/>
      <c r="E1472" s="16"/>
      <c r="F1472" s="33"/>
      <c r="G1472" s="33"/>
      <c r="H1472" s="43" t="str">
        <f>IFERROR(VLOOKUP(D1472,PG!$D$7:$N$1006,11,FALSE),"")</f>
        <v/>
      </c>
      <c r="I1472" s="42">
        <f>IFERROR(VLOOKUP(D1472,PG!$D$7:$O$1006,12,FALSE)*G1472,0)</f>
        <v>0</v>
      </c>
    </row>
    <row r="1473" spans="2:9" ht="35.1" customHeight="1" thickTop="1" thickBot="1">
      <c r="B1473" s="76" t="str">
        <f t="shared" si="22"/>
        <v/>
      </c>
      <c r="C1473" s="35"/>
      <c r="D1473" s="16"/>
      <c r="E1473" s="16"/>
      <c r="F1473" s="33"/>
      <c r="G1473" s="33"/>
      <c r="H1473" s="43" t="str">
        <f>IFERROR(VLOOKUP(D1473,PG!$D$7:$N$1006,11,FALSE),"")</f>
        <v/>
      </c>
      <c r="I1473" s="42">
        <f>IFERROR(VLOOKUP(D1473,PG!$D$7:$O$1006,12,FALSE)*G1473,0)</f>
        <v>0</v>
      </c>
    </row>
    <row r="1474" spans="2:9" ht="35.1" customHeight="1" thickTop="1" thickBot="1">
      <c r="B1474" s="76" t="str">
        <f t="shared" si="22"/>
        <v/>
      </c>
      <c r="C1474" s="35"/>
      <c r="D1474" s="16"/>
      <c r="E1474" s="16"/>
      <c r="F1474" s="33"/>
      <c r="G1474" s="33"/>
      <c r="H1474" s="43" t="str">
        <f>IFERROR(VLOOKUP(D1474,PG!$D$7:$N$1006,11,FALSE),"")</f>
        <v/>
      </c>
      <c r="I1474" s="42">
        <f>IFERROR(VLOOKUP(D1474,PG!$D$7:$O$1006,12,FALSE)*G1474,0)</f>
        <v>0</v>
      </c>
    </row>
    <row r="1475" spans="2:9" ht="35.1" customHeight="1" thickTop="1" thickBot="1">
      <c r="B1475" s="76" t="str">
        <f t="shared" si="22"/>
        <v/>
      </c>
      <c r="C1475" s="35"/>
      <c r="D1475" s="16"/>
      <c r="E1475" s="16"/>
      <c r="F1475" s="33"/>
      <c r="G1475" s="33"/>
      <c r="H1475" s="43" t="str">
        <f>IFERROR(VLOOKUP(D1475,PG!$D$7:$N$1006,11,FALSE),"")</f>
        <v/>
      </c>
      <c r="I1475" s="42">
        <f>IFERROR(VLOOKUP(D1475,PG!$D$7:$O$1006,12,FALSE)*G1475,0)</f>
        <v>0</v>
      </c>
    </row>
    <row r="1476" spans="2:9" ht="35.1" customHeight="1" thickTop="1" thickBot="1">
      <c r="B1476" s="76" t="str">
        <f t="shared" si="22"/>
        <v/>
      </c>
      <c r="C1476" s="35"/>
      <c r="D1476" s="16"/>
      <c r="E1476" s="16"/>
      <c r="F1476" s="33"/>
      <c r="G1476" s="33"/>
      <c r="H1476" s="43" t="str">
        <f>IFERROR(VLOOKUP(D1476,PG!$D$7:$N$1006,11,FALSE),"")</f>
        <v/>
      </c>
      <c r="I1476" s="42">
        <f>IFERROR(VLOOKUP(D1476,PG!$D$7:$O$1006,12,FALSE)*G1476,0)</f>
        <v>0</v>
      </c>
    </row>
    <row r="1477" spans="2:9" ht="35.1" customHeight="1" thickTop="1" thickBot="1">
      <c r="B1477" s="76" t="str">
        <f t="shared" si="22"/>
        <v/>
      </c>
      <c r="C1477" s="35"/>
      <c r="D1477" s="16"/>
      <c r="E1477" s="16"/>
      <c r="F1477" s="33"/>
      <c r="G1477" s="33"/>
      <c r="H1477" s="43" t="str">
        <f>IFERROR(VLOOKUP(D1477,PG!$D$7:$N$1006,11,FALSE),"")</f>
        <v/>
      </c>
      <c r="I1477" s="42">
        <f>IFERROR(VLOOKUP(D1477,PG!$D$7:$O$1006,12,FALSE)*G1477,0)</f>
        <v>0</v>
      </c>
    </row>
    <row r="1478" spans="2:9" ht="35.1" customHeight="1" thickTop="1" thickBot="1">
      <c r="B1478" s="76" t="str">
        <f t="shared" si="22"/>
        <v/>
      </c>
      <c r="C1478" s="35"/>
      <c r="D1478" s="16"/>
      <c r="E1478" s="16"/>
      <c r="F1478" s="33"/>
      <c r="G1478" s="33"/>
      <c r="H1478" s="43" t="str">
        <f>IFERROR(VLOOKUP(D1478,PG!$D$7:$N$1006,11,FALSE),"")</f>
        <v/>
      </c>
      <c r="I1478" s="42">
        <f>IFERROR(VLOOKUP(D1478,PG!$D$7:$O$1006,12,FALSE)*G1478,0)</f>
        <v>0</v>
      </c>
    </row>
    <row r="1479" spans="2:9" ht="35.1" customHeight="1" thickTop="1" thickBot="1">
      <c r="B1479" s="76" t="str">
        <f t="shared" si="22"/>
        <v/>
      </c>
      <c r="C1479" s="35"/>
      <c r="D1479" s="16"/>
      <c r="E1479" s="16"/>
      <c r="F1479" s="33"/>
      <c r="G1479" s="33"/>
      <c r="H1479" s="43" t="str">
        <f>IFERROR(VLOOKUP(D1479,PG!$D$7:$N$1006,11,FALSE),"")</f>
        <v/>
      </c>
      <c r="I1479" s="42">
        <f>IFERROR(VLOOKUP(D1479,PG!$D$7:$O$1006,12,FALSE)*G1479,0)</f>
        <v>0</v>
      </c>
    </row>
    <row r="1480" spans="2:9" ht="35.1" customHeight="1" thickTop="1" thickBot="1">
      <c r="B1480" s="76" t="str">
        <f t="shared" ref="B1480:B1543" si="23">IF(C1480="","",MONTH(C1480))</f>
        <v/>
      </c>
      <c r="C1480" s="35"/>
      <c r="D1480" s="16"/>
      <c r="E1480" s="16"/>
      <c r="F1480" s="33"/>
      <c r="G1480" s="33"/>
      <c r="H1480" s="43" t="str">
        <f>IFERROR(VLOOKUP(D1480,PG!$D$7:$N$1006,11,FALSE),"")</f>
        <v/>
      </c>
      <c r="I1480" s="42">
        <f>IFERROR(VLOOKUP(D1480,PG!$D$7:$O$1006,12,FALSE)*G1480,0)</f>
        <v>0</v>
      </c>
    </row>
    <row r="1481" spans="2:9" ht="35.1" customHeight="1" thickTop="1" thickBot="1">
      <c r="B1481" s="76" t="str">
        <f t="shared" si="23"/>
        <v/>
      </c>
      <c r="C1481" s="35"/>
      <c r="D1481" s="16"/>
      <c r="E1481" s="16"/>
      <c r="F1481" s="33"/>
      <c r="G1481" s="33"/>
      <c r="H1481" s="43" t="str">
        <f>IFERROR(VLOOKUP(D1481,PG!$D$7:$N$1006,11,FALSE),"")</f>
        <v/>
      </c>
      <c r="I1481" s="42">
        <f>IFERROR(VLOOKUP(D1481,PG!$D$7:$O$1006,12,FALSE)*G1481,0)</f>
        <v>0</v>
      </c>
    </row>
    <row r="1482" spans="2:9" ht="35.1" customHeight="1" thickTop="1" thickBot="1">
      <c r="B1482" s="76" t="str">
        <f t="shared" si="23"/>
        <v/>
      </c>
      <c r="C1482" s="35"/>
      <c r="D1482" s="16"/>
      <c r="E1482" s="16"/>
      <c r="F1482" s="33"/>
      <c r="G1482" s="33"/>
      <c r="H1482" s="43" t="str">
        <f>IFERROR(VLOOKUP(D1482,PG!$D$7:$N$1006,11,FALSE),"")</f>
        <v/>
      </c>
      <c r="I1482" s="42">
        <f>IFERROR(VLOOKUP(D1482,PG!$D$7:$O$1006,12,FALSE)*G1482,0)</f>
        <v>0</v>
      </c>
    </row>
    <row r="1483" spans="2:9" ht="35.1" customHeight="1" thickTop="1" thickBot="1">
      <c r="B1483" s="76" t="str">
        <f t="shared" si="23"/>
        <v/>
      </c>
      <c r="C1483" s="35"/>
      <c r="D1483" s="16"/>
      <c r="E1483" s="16"/>
      <c r="F1483" s="33"/>
      <c r="G1483" s="33"/>
      <c r="H1483" s="43" t="str">
        <f>IFERROR(VLOOKUP(D1483,PG!$D$7:$N$1006,11,FALSE),"")</f>
        <v/>
      </c>
      <c r="I1483" s="42">
        <f>IFERROR(VLOOKUP(D1483,PG!$D$7:$O$1006,12,FALSE)*G1483,0)</f>
        <v>0</v>
      </c>
    </row>
    <row r="1484" spans="2:9" ht="35.1" customHeight="1" thickTop="1" thickBot="1">
      <c r="B1484" s="76" t="str">
        <f t="shared" si="23"/>
        <v/>
      </c>
      <c r="C1484" s="35"/>
      <c r="D1484" s="16"/>
      <c r="E1484" s="16"/>
      <c r="F1484" s="33"/>
      <c r="G1484" s="33"/>
      <c r="H1484" s="43" t="str">
        <f>IFERROR(VLOOKUP(D1484,PG!$D$7:$N$1006,11,FALSE),"")</f>
        <v/>
      </c>
      <c r="I1484" s="42">
        <f>IFERROR(VLOOKUP(D1484,PG!$D$7:$O$1006,12,FALSE)*G1484,0)</f>
        <v>0</v>
      </c>
    </row>
    <row r="1485" spans="2:9" ht="35.1" customHeight="1" thickTop="1" thickBot="1">
      <c r="B1485" s="76" t="str">
        <f t="shared" si="23"/>
        <v/>
      </c>
      <c r="C1485" s="35"/>
      <c r="D1485" s="16"/>
      <c r="E1485" s="16"/>
      <c r="F1485" s="33"/>
      <c r="G1485" s="33"/>
      <c r="H1485" s="43" t="str">
        <f>IFERROR(VLOOKUP(D1485,PG!$D$7:$N$1006,11,FALSE),"")</f>
        <v/>
      </c>
      <c r="I1485" s="42">
        <f>IFERROR(VLOOKUP(D1485,PG!$D$7:$O$1006,12,FALSE)*G1485,0)</f>
        <v>0</v>
      </c>
    </row>
    <row r="1486" spans="2:9" ht="35.1" customHeight="1" thickTop="1" thickBot="1">
      <c r="B1486" s="76" t="str">
        <f t="shared" si="23"/>
        <v/>
      </c>
      <c r="C1486" s="35"/>
      <c r="D1486" s="16"/>
      <c r="E1486" s="16"/>
      <c r="F1486" s="33"/>
      <c r="G1486" s="33"/>
      <c r="H1486" s="43" t="str">
        <f>IFERROR(VLOOKUP(D1486,PG!$D$7:$N$1006,11,FALSE),"")</f>
        <v/>
      </c>
      <c r="I1486" s="42">
        <f>IFERROR(VLOOKUP(D1486,PG!$D$7:$O$1006,12,FALSE)*G1486,0)</f>
        <v>0</v>
      </c>
    </row>
    <row r="1487" spans="2:9" ht="35.1" customHeight="1" thickTop="1" thickBot="1">
      <c r="B1487" s="76" t="str">
        <f t="shared" si="23"/>
        <v/>
      </c>
      <c r="C1487" s="35"/>
      <c r="D1487" s="16"/>
      <c r="E1487" s="16"/>
      <c r="F1487" s="33"/>
      <c r="G1487" s="33"/>
      <c r="H1487" s="43" t="str">
        <f>IFERROR(VLOOKUP(D1487,PG!$D$7:$N$1006,11,FALSE),"")</f>
        <v/>
      </c>
      <c r="I1487" s="42">
        <f>IFERROR(VLOOKUP(D1487,PG!$D$7:$O$1006,12,FALSE)*G1487,0)</f>
        <v>0</v>
      </c>
    </row>
    <row r="1488" spans="2:9" ht="35.1" customHeight="1" thickTop="1" thickBot="1">
      <c r="B1488" s="76" t="str">
        <f t="shared" si="23"/>
        <v/>
      </c>
      <c r="C1488" s="35"/>
      <c r="D1488" s="16"/>
      <c r="E1488" s="16"/>
      <c r="F1488" s="33"/>
      <c r="G1488" s="33"/>
      <c r="H1488" s="43" t="str">
        <f>IFERROR(VLOOKUP(D1488,PG!$D$7:$N$1006,11,FALSE),"")</f>
        <v/>
      </c>
      <c r="I1488" s="42">
        <f>IFERROR(VLOOKUP(D1488,PG!$D$7:$O$1006,12,FALSE)*G1488,0)</f>
        <v>0</v>
      </c>
    </row>
    <row r="1489" spans="2:9" ht="35.1" customHeight="1" thickTop="1" thickBot="1">
      <c r="B1489" s="76" t="str">
        <f t="shared" si="23"/>
        <v/>
      </c>
      <c r="C1489" s="35"/>
      <c r="D1489" s="16"/>
      <c r="E1489" s="16"/>
      <c r="F1489" s="33"/>
      <c r="G1489" s="33"/>
      <c r="H1489" s="43" t="str">
        <f>IFERROR(VLOOKUP(D1489,PG!$D$7:$N$1006,11,FALSE),"")</f>
        <v/>
      </c>
      <c r="I1489" s="42">
        <f>IFERROR(VLOOKUP(D1489,PG!$D$7:$O$1006,12,FALSE)*G1489,0)</f>
        <v>0</v>
      </c>
    </row>
    <row r="1490" spans="2:9" ht="35.1" customHeight="1" thickTop="1" thickBot="1">
      <c r="B1490" s="76" t="str">
        <f t="shared" si="23"/>
        <v/>
      </c>
      <c r="C1490" s="35"/>
      <c r="D1490" s="16"/>
      <c r="E1490" s="16"/>
      <c r="F1490" s="33"/>
      <c r="G1490" s="33"/>
      <c r="H1490" s="43" t="str">
        <f>IFERROR(VLOOKUP(D1490,PG!$D$7:$N$1006,11,FALSE),"")</f>
        <v/>
      </c>
      <c r="I1490" s="42">
        <f>IFERROR(VLOOKUP(D1490,PG!$D$7:$O$1006,12,FALSE)*G1490,0)</f>
        <v>0</v>
      </c>
    </row>
    <row r="1491" spans="2:9" ht="35.1" customHeight="1" thickTop="1" thickBot="1">
      <c r="B1491" s="76" t="str">
        <f t="shared" si="23"/>
        <v/>
      </c>
      <c r="C1491" s="35"/>
      <c r="D1491" s="16"/>
      <c r="E1491" s="16"/>
      <c r="F1491" s="33"/>
      <c r="G1491" s="33"/>
      <c r="H1491" s="43" t="str">
        <f>IFERROR(VLOOKUP(D1491,PG!$D$7:$N$1006,11,FALSE),"")</f>
        <v/>
      </c>
      <c r="I1491" s="42">
        <f>IFERROR(VLOOKUP(D1491,PG!$D$7:$O$1006,12,FALSE)*G1491,0)</f>
        <v>0</v>
      </c>
    </row>
    <row r="1492" spans="2:9" ht="35.1" customHeight="1" thickTop="1" thickBot="1">
      <c r="B1492" s="76" t="str">
        <f t="shared" si="23"/>
        <v/>
      </c>
      <c r="C1492" s="35"/>
      <c r="D1492" s="16"/>
      <c r="E1492" s="16"/>
      <c r="F1492" s="33"/>
      <c r="G1492" s="33"/>
      <c r="H1492" s="43" t="str">
        <f>IFERROR(VLOOKUP(D1492,PG!$D$7:$N$1006,11,FALSE),"")</f>
        <v/>
      </c>
      <c r="I1492" s="42">
        <f>IFERROR(VLOOKUP(D1492,PG!$D$7:$O$1006,12,FALSE)*G1492,0)</f>
        <v>0</v>
      </c>
    </row>
    <row r="1493" spans="2:9" ht="35.1" customHeight="1" thickTop="1" thickBot="1">
      <c r="B1493" s="76" t="str">
        <f t="shared" si="23"/>
        <v/>
      </c>
      <c r="C1493" s="35"/>
      <c r="D1493" s="16"/>
      <c r="E1493" s="16"/>
      <c r="F1493" s="33"/>
      <c r="G1493" s="33"/>
      <c r="H1493" s="43" t="str">
        <f>IFERROR(VLOOKUP(D1493,PG!$D$7:$N$1006,11,FALSE),"")</f>
        <v/>
      </c>
      <c r="I1493" s="42">
        <f>IFERROR(VLOOKUP(D1493,PG!$D$7:$O$1006,12,FALSE)*G1493,0)</f>
        <v>0</v>
      </c>
    </row>
    <row r="1494" spans="2:9" ht="35.1" customHeight="1" thickTop="1" thickBot="1">
      <c r="B1494" s="76" t="str">
        <f t="shared" si="23"/>
        <v/>
      </c>
      <c r="C1494" s="35"/>
      <c r="D1494" s="16"/>
      <c r="E1494" s="16"/>
      <c r="F1494" s="33"/>
      <c r="G1494" s="33"/>
      <c r="H1494" s="43" t="str">
        <f>IFERROR(VLOOKUP(D1494,PG!$D$7:$N$1006,11,FALSE),"")</f>
        <v/>
      </c>
      <c r="I1494" s="42">
        <f>IFERROR(VLOOKUP(D1494,PG!$D$7:$O$1006,12,FALSE)*G1494,0)</f>
        <v>0</v>
      </c>
    </row>
    <row r="1495" spans="2:9" ht="35.1" customHeight="1" thickTop="1" thickBot="1">
      <c r="B1495" s="76" t="str">
        <f t="shared" si="23"/>
        <v/>
      </c>
      <c r="C1495" s="35"/>
      <c r="D1495" s="16"/>
      <c r="E1495" s="16"/>
      <c r="F1495" s="33"/>
      <c r="G1495" s="33"/>
      <c r="H1495" s="43" t="str">
        <f>IFERROR(VLOOKUP(D1495,PG!$D$7:$N$1006,11,FALSE),"")</f>
        <v/>
      </c>
      <c r="I1495" s="42">
        <f>IFERROR(VLOOKUP(D1495,PG!$D$7:$O$1006,12,FALSE)*G1495,0)</f>
        <v>0</v>
      </c>
    </row>
    <row r="1496" spans="2:9" ht="35.1" customHeight="1" thickTop="1" thickBot="1">
      <c r="B1496" s="76" t="str">
        <f t="shared" si="23"/>
        <v/>
      </c>
      <c r="C1496" s="35"/>
      <c r="D1496" s="16"/>
      <c r="E1496" s="16"/>
      <c r="F1496" s="33"/>
      <c r="G1496" s="33"/>
      <c r="H1496" s="43" t="str">
        <f>IFERROR(VLOOKUP(D1496,PG!$D$7:$N$1006,11,FALSE),"")</f>
        <v/>
      </c>
      <c r="I1496" s="42">
        <f>IFERROR(VLOOKUP(D1496,PG!$D$7:$O$1006,12,FALSE)*G1496,0)</f>
        <v>0</v>
      </c>
    </row>
    <row r="1497" spans="2:9" ht="35.1" customHeight="1" thickTop="1" thickBot="1">
      <c r="B1497" s="76" t="str">
        <f t="shared" si="23"/>
        <v/>
      </c>
      <c r="C1497" s="35"/>
      <c r="D1497" s="16"/>
      <c r="E1497" s="16"/>
      <c r="F1497" s="33"/>
      <c r="G1497" s="33"/>
      <c r="H1497" s="43" t="str">
        <f>IFERROR(VLOOKUP(D1497,PG!$D$7:$N$1006,11,FALSE),"")</f>
        <v/>
      </c>
      <c r="I1497" s="42">
        <f>IFERROR(VLOOKUP(D1497,PG!$D$7:$O$1006,12,FALSE)*G1497,0)</f>
        <v>0</v>
      </c>
    </row>
    <row r="1498" spans="2:9" ht="35.1" customHeight="1" thickTop="1" thickBot="1">
      <c r="B1498" s="76" t="str">
        <f t="shared" si="23"/>
        <v/>
      </c>
      <c r="C1498" s="35"/>
      <c r="D1498" s="16"/>
      <c r="E1498" s="16"/>
      <c r="F1498" s="33"/>
      <c r="G1498" s="33"/>
      <c r="H1498" s="43" t="str">
        <f>IFERROR(VLOOKUP(D1498,PG!$D$7:$N$1006,11,FALSE),"")</f>
        <v/>
      </c>
      <c r="I1498" s="42">
        <f>IFERROR(VLOOKUP(D1498,PG!$D$7:$O$1006,12,FALSE)*G1498,0)</f>
        <v>0</v>
      </c>
    </row>
    <row r="1499" spans="2:9" ht="35.1" customHeight="1" thickTop="1" thickBot="1">
      <c r="B1499" s="76" t="str">
        <f t="shared" si="23"/>
        <v/>
      </c>
      <c r="C1499" s="35"/>
      <c r="D1499" s="16"/>
      <c r="E1499" s="16"/>
      <c r="F1499" s="33"/>
      <c r="G1499" s="33"/>
      <c r="H1499" s="43" t="str">
        <f>IFERROR(VLOOKUP(D1499,PG!$D$7:$N$1006,11,FALSE),"")</f>
        <v/>
      </c>
      <c r="I1499" s="42">
        <f>IFERROR(VLOOKUP(D1499,PG!$D$7:$O$1006,12,FALSE)*G1499,0)</f>
        <v>0</v>
      </c>
    </row>
    <row r="1500" spans="2:9" ht="35.1" customHeight="1" thickTop="1" thickBot="1">
      <c r="B1500" s="76" t="str">
        <f t="shared" si="23"/>
        <v/>
      </c>
      <c r="C1500" s="35"/>
      <c r="D1500" s="16"/>
      <c r="E1500" s="16"/>
      <c r="F1500" s="33"/>
      <c r="G1500" s="33"/>
      <c r="H1500" s="43" t="str">
        <f>IFERROR(VLOOKUP(D1500,PG!$D$7:$N$1006,11,FALSE),"")</f>
        <v/>
      </c>
      <c r="I1500" s="42">
        <f>IFERROR(VLOOKUP(D1500,PG!$D$7:$O$1006,12,FALSE)*G1500,0)</f>
        <v>0</v>
      </c>
    </row>
    <row r="1501" spans="2:9" ht="35.1" customHeight="1" thickTop="1" thickBot="1">
      <c r="B1501" s="76" t="str">
        <f t="shared" si="23"/>
        <v/>
      </c>
      <c r="C1501" s="35"/>
      <c r="D1501" s="16"/>
      <c r="E1501" s="16"/>
      <c r="F1501" s="33"/>
      <c r="G1501" s="33"/>
      <c r="H1501" s="43" t="str">
        <f>IFERROR(VLOOKUP(D1501,PG!$D$7:$N$1006,11,FALSE),"")</f>
        <v/>
      </c>
      <c r="I1501" s="42">
        <f>IFERROR(VLOOKUP(D1501,PG!$D$7:$O$1006,12,FALSE)*G1501,0)</f>
        <v>0</v>
      </c>
    </row>
    <row r="1502" spans="2:9" ht="35.1" customHeight="1" thickTop="1" thickBot="1">
      <c r="B1502" s="76" t="str">
        <f t="shared" si="23"/>
        <v/>
      </c>
      <c r="C1502" s="35"/>
      <c r="D1502" s="16"/>
      <c r="E1502" s="16"/>
      <c r="F1502" s="33"/>
      <c r="G1502" s="33"/>
      <c r="H1502" s="43" t="str">
        <f>IFERROR(VLOOKUP(D1502,PG!$D$7:$N$1006,11,FALSE),"")</f>
        <v/>
      </c>
      <c r="I1502" s="42">
        <f>IFERROR(VLOOKUP(D1502,PG!$D$7:$O$1006,12,FALSE)*G1502,0)</f>
        <v>0</v>
      </c>
    </row>
    <row r="1503" spans="2:9" ht="35.1" customHeight="1" thickTop="1" thickBot="1">
      <c r="B1503" s="76" t="str">
        <f t="shared" si="23"/>
        <v/>
      </c>
      <c r="C1503" s="35"/>
      <c r="D1503" s="16"/>
      <c r="E1503" s="16"/>
      <c r="F1503" s="33"/>
      <c r="G1503" s="33"/>
      <c r="H1503" s="43" t="str">
        <f>IFERROR(VLOOKUP(D1503,PG!$D$7:$N$1006,11,FALSE),"")</f>
        <v/>
      </c>
      <c r="I1503" s="42">
        <f>IFERROR(VLOOKUP(D1503,PG!$D$7:$O$1006,12,FALSE)*G1503,0)</f>
        <v>0</v>
      </c>
    </row>
    <row r="1504" spans="2:9" ht="35.1" customHeight="1" thickTop="1" thickBot="1">
      <c r="B1504" s="76" t="str">
        <f t="shared" si="23"/>
        <v/>
      </c>
      <c r="C1504" s="35"/>
      <c r="D1504" s="16"/>
      <c r="E1504" s="16"/>
      <c r="F1504" s="33"/>
      <c r="G1504" s="33"/>
      <c r="H1504" s="43" t="str">
        <f>IFERROR(VLOOKUP(D1504,PG!$D$7:$N$1006,11,FALSE),"")</f>
        <v/>
      </c>
      <c r="I1504" s="42">
        <f>IFERROR(VLOOKUP(D1504,PG!$D$7:$O$1006,12,FALSE)*G1504,0)</f>
        <v>0</v>
      </c>
    </row>
    <row r="1505" spans="2:9" ht="35.1" customHeight="1" thickTop="1" thickBot="1">
      <c r="B1505" s="76" t="str">
        <f t="shared" si="23"/>
        <v/>
      </c>
      <c r="C1505" s="35"/>
      <c r="D1505" s="16"/>
      <c r="E1505" s="16"/>
      <c r="F1505" s="33"/>
      <c r="G1505" s="33"/>
      <c r="H1505" s="43" t="str">
        <f>IFERROR(VLOOKUP(D1505,PG!$D$7:$N$1006,11,FALSE),"")</f>
        <v/>
      </c>
      <c r="I1505" s="42">
        <f>IFERROR(VLOOKUP(D1505,PG!$D$7:$O$1006,12,FALSE)*G1505,0)</f>
        <v>0</v>
      </c>
    </row>
    <row r="1506" spans="2:9" ht="35.1" customHeight="1" thickTop="1" thickBot="1">
      <c r="B1506" s="76" t="str">
        <f t="shared" si="23"/>
        <v/>
      </c>
      <c r="C1506" s="35"/>
      <c r="D1506" s="16"/>
      <c r="E1506" s="16"/>
      <c r="F1506" s="33"/>
      <c r="G1506" s="33"/>
      <c r="H1506" s="43" t="str">
        <f>IFERROR(VLOOKUP(D1506,PG!$D$7:$N$1006,11,FALSE),"")</f>
        <v/>
      </c>
      <c r="I1506" s="42">
        <f>IFERROR(VLOOKUP(D1506,PG!$D$7:$O$1006,12,FALSE)*G1506,0)</f>
        <v>0</v>
      </c>
    </row>
    <row r="1507" spans="2:9" ht="35.1" customHeight="1" thickTop="1" thickBot="1">
      <c r="B1507" s="76" t="str">
        <f t="shared" si="23"/>
        <v/>
      </c>
      <c r="C1507" s="35"/>
      <c r="D1507" s="16"/>
      <c r="E1507" s="16"/>
      <c r="F1507" s="33"/>
      <c r="G1507" s="33"/>
      <c r="H1507" s="43" t="str">
        <f>IFERROR(VLOOKUP(D1507,PG!$D$7:$N$1006,11,FALSE),"")</f>
        <v/>
      </c>
      <c r="I1507" s="42">
        <f>IFERROR(VLOOKUP(D1507,PG!$D$7:$O$1006,12,FALSE)*G1507,0)</f>
        <v>0</v>
      </c>
    </row>
    <row r="1508" spans="2:9" ht="35.1" customHeight="1" thickTop="1" thickBot="1">
      <c r="B1508" s="76" t="str">
        <f t="shared" si="23"/>
        <v/>
      </c>
      <c r="C1508" s="35"/>
      <c r="D1508" s="16"/>
      <c r="E1508" s="16"/>
      <c r="F1508" s="33"/>
      <c r="G1508" s="33"/>
      <c r="H1508" s="43" t="str">
        <f>IFERROR(VLOOKUP(D1508,PG!$D$7:$N$1006,11,FALSE),"")</f>
        <v/>
      </c>
      <c r="I1508" s="42">
        <f>IFERROR(VLOOKUP(D1508,PG!$D$7:$O$1006,12,FALSE)*G1508,0)</f>
        <v>0</v>
      </c>
    </row>
    <row r="1509" spans="2:9" ht="35.1" customHeight="1" thickTop="1" thickBot="1">
      <c r="B1509" s="76" t="str">
        <f t="shared" si="23"/>
        <v/>
      </c>
      <c r="C1509" s="35"/>
      <c r="D1509" s="16"/>
      <c r="E1509" s="16"/>
      <c r="F1509" s="33"/>
      <c r="G1509" s="33"/>
      <c r="H1509" s="43" t="str">
        <f>IFERROR(VLOOKUP(D1509,PG!$D$7:$N$1006,11,FALSE),"")</f>
        <v/>
      </c>
      <c r="I1509" s="42">
        <f>IFERROR(VLOOKUP(D1509,PG!$D$7:$O$1006,12,FALSE)*G1509,0)</f>
        <v>0</v>
      </c>
    </row>
    <row r="1510" spans="2:9" ht="35.1" customHeight="1" thickTop="1" thickBot="1">
      <c r="B1510" s="76" t="str">
        <f t="shared" si="23"/>
        <v/>
      </c>
      <c r="C1510" s="35"/>
      <c r="D1510" s="16"/>
      <c r="E1510" s="16"/>
      <c r="F1510" s="33"/>
      <c r="G1510" s="33"/>
      <c r="H1510" s="43" t="str">
        <f>IFERROR(VLOOKUP(D1510,PG!$D$7:$N$1006,11,FALSE),"")</f>
        <v/>
      </c>
      <c r="I1510" s="42">
        <f>IFERROR(VLOOKUP(D1510,PG!$D$7:$O$1006,12,FALSE)*G1510,0)</f>
        <v>0</v>
      </c>
    </row>
    <row r="1511" spans="2:9" ht="35.1" customHeight="1" thickTop="1" thickBot="1">
      <c r="B1511" s="76" t="str">
        <f t="shared" si="23"/>
        <v/>
      </c>
      <c r="C1511" s="35"/>
      <c r="D1511" s="16"/>
      <c r="E1511" s="16"/>
      <c r="F1511" s="33"/>
      <c r="G1511" s="33"/>
      <c r="H1511" s="43" t="str">
        <f>IFERROR(VLOOKUP(D1511,PG!$D$7:$N$1006,11,FALSE),"")</f>
        <v/>
      </c>
      <c r="I1511" s="42">
        <f>IFERROR(VLOOKUP(D1511,PG!$D$7:$O$1006,12,FALSE)*G1511,0)</f>
        <v>0</v>
      </c>
    </row>
    <row r="1512" spans="2:9" ht="35.1" customHeight="1" thickTop="1" thickBot="1">
      <c r="B1512" s="76" t="str">
        <f t="shared" si="23"/>
        <v/>
      </c>
      <c r="C1512" s="35"/>
      <c r="D1512" s="16"/>
      <c r="E1512" s="16"/>
      <c r="F1512" s="33"/>
      <c r="G1512" s="33"/>
      <c r="H1512" s="43" t="str">
        <f>IFERROR(VLOOKUP(D1512,PG!$D$7:$N$1006,11,FALSE),"")</f>
        <v/>
      </c>
      <c r="I1512" s="42">
        <f>IFERROR(VLOOKUP(D1512,PG!$D$7:$O$1006,12,FALSE)*G1512,0)</f>
        <v>0</v>
      </c>
    </row>
    <row r="1513" spans="2:9" ht="35.1" customHeight="1" thickTop="1" thickBot="1">
      <c r="B1513" s="76" t="str">
        <f t="shared" si="23"/>
        <v/>
      </c>
      <c r="C1513" s="35"/>
      <c r="D1513" s="16"/>
      <c r="E1513" s="16"/>
      <c r="F1513" s="33"/>
      <c r="G1513" s="33"/>
      <c r="H1513" s="43" t="str">
        <f>IFERROR(VLOOKUP(D1513,PG!$D$7:$N$1006,11,FALSE),"")</f>
        <v/>
      </c>
      <c r="I1513" s="42">
        <f>IFERROR(VLOOKUP(D1513,PG!$D$7:$O$1006,12,FALSE)*G1513,0)</f>
        <v>0</v>
      </c>
    </row>
    <row r="1514" spans="2:9" ht="35.1" customHeight="1" thickTop="1" thickBot="1">
      <c r="B1514" s="76" t="str">
        <f t="shared" si="23"/>
        <v/>
      </c>
      <c r="C1514" s="35"/>
      <c r="D1514" s="16"/>
      <c r="E1514" s="16"/>
      <c r="F1514" s="33"/>
      <c r="G1514" s="33"/>
      <c r="H1514" s="43" t="str">
        <f>IFERROR(VLOOKUP(D1514,PG!$D$7:$N$1006,11,FALSE),"")</f>
        <v/>
      </c>
      <c r="I1514" s="42">
        <f>IFERROR(VLOOKUP(D1514,PG!$D$7:$O$1006,12,FALSE)*G1514,0)</f>
        <v>0</v>
      </c>
    </row>
    <row r="1515" spans="2:9" ht="35.1" customHeight="1" thickTop="1" thickBot="1">
      <c r="B1515" s="76" t="str">
        <f t="shared" si="23"/>
        <v/>
      </c>
      <c r="C1515" s="35"/>
      <c r="D1515" s="16"/>
      <c r="E1515" s="16"/>
      <c r="F1515" s="33"/>
      <c r="G1515" s="33"/>
      <c r="H1515" s="43" t="str">
        <f>IFERROR(VLOOKUP(D1515,PG!$D$7:$N$1006,11,FALSE),"")</f>
        <v/>
      </c>
      <c r="I1515" s="42">
        <f>IFERROR(VLOOKUP(D1515,PG!$D$7:$O$1006,12,FALSE)*G1515,0)</f>
        <v>0</v>
      </c>
    </row>
    <row r="1516" spans="2:9" ht="35.1" customHeight="1" thickTop="1" thickBot="1">
      <c r="B1516" s="76" t="str">
        <f t="shared" si="23"/>
        <v/>
      </c>
      <c r="C1516" s="35"/>
      <c r="D1516" s="16"/>
      <c r="E1516" s="16"/>
      <c r="F1516" s="33"/>
      <c r="G1516" s="33"/>
      <c r="H1516" s="43" t="str">
        <f>IFERROR(VLOOKUP(D1516,PG!$D$7:$N$1006,11,FALSE),"")</f>
        <v/>
      </c>
      <c r="I1516" s="42">
        <f>IFERROR(VLOOKUP(D1516,PG!$D$7:$O$1006,12,FALSE)*G1516,0)</f>
        <v>0</v>
      </c>
    </row>
    <row r="1517" spans="2:9" ht="35.1" customHeight="1" thickTop="1" thickBot="1">
      <c r="B1517" s="76" t="str">
        <f t="shared" si="23"/>
        <v/>
      </c>
      <c r="C1517" s="35"/>
      <c r="D1517" s="16"/>
      <c r="E1517" s="16"/>
      <c r="F1517" s="33"/>
      <c r="G1517" s="33"/>
      <c r="H1517" s="43" t="str">
        <f>IFERROR(VLOOKUP(D1517,PG!$D$7:$N$1006,11,FALSE),"")</f>
        <v/>
      </c>
      <c r="I1517" s="42">
        <f>IFERROR(VLOOKUP(D1517,PG!$D$7:$O$1006,12,FALSE)*G1517,0)</f>
        <v>0</v>
      </c>
    </row>
    <row r="1518" spans="2:9" ht="35.1" customHeight="1" thickTop="1" thickBot="1">
      <c r="B1518" s="76" t="str">
        <f t="shared" si="23"/>
        <v/>
      </c>
      <c r="C1518" s="35"/>
      <c r="D1518" s="16"/>
      <c r="E1518" s="16"/>
      <c r="F1518" s="33"/>
      <c r="G1518" s="33"/>
      <c r="H1518" s="43" t="str">
        <f>IFERROR(VLOOKUP(D1518,PG!$D$7:$N$1006,11,FALSE),"")</f>
        <v/>
      </c>
      <c r="I1518" s="42">
        <f>IFERROR(VLOOKUP(D1518,PG!$D$7:$O$1006,12,FALSE)*G1518,0)</f>
        <v>0</v>
      </c>
    </row>
    <row r="1519" spans="2:9" ht="35.1" customHeight="1" thickTop="1" thickBot="1">
      <c r="B1519" s="76" t="str">
        <f t="shared" si="23"/>
        <v/>
      </c>
      <c r="C1519" s="35"/>
      <c r="D1519" s="16"/>
      <c r="E1519" s="16"/>
      <c r="F1519" s="33"/>
      <c r="G1519" s="33"/>
      <c r="H1519" s="43" t="str">
        <f>IFERROR(VLOOKUP(D1519,PG!$D$7:$N$1006,11,FALSE),"")</f>
        <v/>
      </c>
      <c r="I1519" s="42">
        <f>IFERROR(VLOOKUP(D1519,PG!$D$7:$O$1006,12,FALSE)*G1519,0)</f>
        <v>0</v>
      </c>
    </row>
    <row r="1520" spans="2:9" ht="35.1" customHeight="1" thickTop="1" thickBot="1">
      <c r="B1520" s="76" t="str">
        <f t="shared" si="23"/>
        <v/>
      </c>
      <c r="C1520" s="35"/>
      <c r="D1520" s="16"/>
      <c r="E1520" s="16"/>
      <c r="F1520" s="33"/>
      <c r="G1520" s="33"/>
      <c r="H1520" s="43" t="str">
        <f>IFERROR(VLOOKUP(D1520,PG!$D$7:$N$1006,11,FALSE),"")</f>
        <v/>
      </c>
      <c r="I1520" s="42">
        <f>IFERROR(VLOOKUP(D1520,PG!$D$7:$O$1006,12,FALSE)*G1520,0)</f>
        <v>0</v>
      </c>
    </row>
    <row r="1521" spans="2:9" ht="35.1" customHeight="1" thickTop="1" thickBot="1">
      <c r="B1521" s="76" t="str">
        <f t="shared" si="23"/>
        <v/>
      </c>
      <c r="C1521" s="35"/>
      <c r="D1521" s="16"/>
      <c r="E1521" s="16"/>
      <c r="F1521" s="33"/>
      <c r="G1521" s="33"/>
      <c r="H1521" s="43" t="str">
        <f>IFERROR(VLOOKUP(D1521,PG!$D$7:$N$1006,11,FALSE),"")</f>
        <v/>
      </c>
      <c r="I1521" s="42">
        <f>IFERROR(VLOOKUP(D1521,PG!$D$7:$O$1006,12,FALSE)*G1521,0)</f>
        <v>0</v>
      </c>
    </row>
    <row r="1522" spans="2:9" ht="35.1" customHeight="1" thickTop="1" thickBot="1">
      <c r="B1522" s="76" t="str">
        <f t="shared" si="23"/>
        <v/>
      </c>
      <c r="C1522" s="35"/>
      <c r="D1522" s="16"/>
      <c r="E1522" s="16"/>
      <c r="F1522" s="33"/>
      <c r="G1522" s="33"/>
      <c r="H1522" s="43" t="str">
        <f>IFERROR(VLOOKUP(D1522,PG!$D$7:$N$1006,11,FALSE),"")</f>
        <v/>
      </c>
      <c r="I1522" s="42">
        <f>IFERROR(VLOOKUP(D1522,PG!$D$7:$O$1006,12,FALSE)*G1522,0)</f>
        <v>0</v>
      </c>
    </row>
    <row r="1523" spans="2:9" ht="35.1" customHeight="1" thickTop="1" thickBot="1">
      <c r="B1523" s="76" t="str">
        <f t="shared" si="23"/>
        <v/>
      </c>
      <c r="C1523" s="35"/>
      <c r="D1523" s="16"/>
      <c r="E1523" s="16"/>
      <c r="F1523" s="33"/>
      <c r="G1523" s="33"/>
      <c r="H1523" s="43" t="str">
        <f>IFERROR(VLOOKUP(D1523,PG!$D$7:$N$1006,11,FALSE),"")</f>
        <v/>
      </c>
      <c r="I1523" s="42">
        <f>IFERROR(VLOOKUP(D1523,PG!$D$7:$O$1006,12,FALSE)*G1523,0)</f>
        <v>0</v>
      </c>
    </row>
    <row r="1524" spans="2:9" ht="35.1" customHeight="1" thickTop="1" thickBot="1">
      <c r="B1524" s="76" t="str">
        <f t="shared" si="23"/>
        <v/>
      </c>
      <c r="C1524" s="35"/>
      <c r="D1524" s="16"/>
      <c r="E1524" s="16"/>
      <c r="F1524" s="33"/>
      <c r="G1524" s="33"/>
      <c r="H1524" s="43" t="str">
        <f>IFERROR(VLOOKUP(D1524,PG!$D$7:$N$1006,11,FALSE),"")</f>
        <v/>
      </c>
      <c r="I1524" s="42">
        <f>IFERROR(VLOOKUP(D1524,PG!$D$7:$O$1006,12,FALSE)*G1524,0)</f>
        <v>0</v>
      </c>
    </row>
    <row r="1525" spans="2:9" ht="35.1" customHeight="1" thickTop="1" thickBot="1">
      <c r="B1525" s="76" t="str">
        <f t="shared" si="23"/>
        <v/>
      </c>
      <c r="C1525" s="35"/>
      <c r="D1525" s="16"/>
      <c r="E1525" s="16"/>
      <c r="F1525" s="33"/>
      <c r="G1525" s="33"/>
      <c r="H1525" s="43" t="str">
        <f>IFERROR(VLOOKUP(D1525,PG!$D$7:$N$1006,11,FALSE),"")</f>
        <v/>
      </c>
      <c r="I1525" s="42">
        <f>IFERROR(VLOOKUP(D1525,PG!$D$7:$O$1006,12,FALSE)*G1525,0)</f>
        <v>0</v>
      </c>
    </row>
    <row r="1526" spans="2:9" ht="35.1" customHeight="1" thickTop="1" thickBot="1">
      <c r="B1526" s="76" t="str">
        <f t="shared" si="23"/>
        <v/>
      </c>
      <c r="C1526" s="35"/>
      <c r="D1526" s="16"/>
      <c r="E1526" s="16"/>
      <c r="F1526" s="33"/>
      <c r="G1526" s="33"/>
      <c r="H1526" s="43" t="str">
        <f>IFERROR(VLOOKUP(D1526,PG!$D$7:$N$1006,11,FALSE),"")</f>
        <v/>
      </c>
      <c r="I1526" s="42">
        <f>IFERROR(VLOOKUP(D1526,PG!$D$7:$O$1006,12,FALSE)*G1526,0)</f>
        <v>0</v>
      </c>
    </row>
    <row r="1527" spans="2:9" ht="35.1" customHeight="1" thickTop="1" thickBot="1">
      <c r="B1527" s="76" t="str">
        <f t="shared" si="23"/>
        <v/>
      </c>
      <c r="C1527" s="35"/>
      <c r="D1527" s="16"/>
      <c r="E1527" s="16"/>
      <c r="F1527" s="33"/>
      <c r="G1527" s="33"/>
      <c r="H1527" s="43" t="str">
        <f>IFERROR(VLOOKUP(D1527,PG!$D$7:$N$1006,11,FALSE),"")</f>
        <v/>
      </c>
      <c r="I1527" s="42">
        <f>IFERROR(VLOOKUP(D1527,PG!$D$7:$O$1006,12,FALSE)*G1527,0)</f>
        <v>0</v>
      </c>
    </row>
    <row r="1528" spans="2:9" ht="35.1" customHeight="1" thickTop="1" thickBot="1">
      <c r="B1528" s="76" t="str">
        <f t="shared" si="23"/>
        <v/>
      </c>
      <c r="C1528" s="35"/>
      <c r="D1528" s="16"/>
      <c r="E1528" s="16"/>
      <c r="F1528" s="33"/>
      <c r="G1528" s="33"/>
      <c r="H1528" s="43" t="str">
        <f>IFERROR(VLOOKUP(D1528,PG!$D$7:$N$1006,11,FALSE),"")</f>
        <v/>
      </c>
      <c r="I1528" s="42">
        <f>IFERROR(VLOOKUP(D1528,PG!$D$7:$O$1006,12,FALSE)*G1528,0)</f>
        <v>0</v>
      </c>
    </row>
    <row r="1529" spans="2:9" ht="35.1" customHeight="1" thickTop="1" thickBot="1">
      <c r="B1529" s="76" t="str">
        <f t="shared" si="23"/>
        <v/>
      </c>
      <c r="C1529" s="35"/>
      <c r="D1529" s="16"/>
      <c r="E1529" s="16"/>
      <c r="F1529" s="33"/>
      <c r="G1529" s="33"/>
      <c r="H1529" s="43" t="str">
        <f>IFERROR(VLOOKUP(D1529,PG!$D$7:$N$1006,11,FALSE),"")</f>
        <v/>
      </c>
      <c r="I1529" s="42">
        <f>IFERROR(VLOOKUP(D1529,PG!$D$7:$O$1006,12,FALSE)*G1529,0)</f>
        <v>0</v>
      </c>
    </row>
    <row r="1530" spans="2:9" ht="35.1" customHeight="1" thickTop="1" thickBot="1">
      <c r="B1530" s="76" t="str">
        <f t="shared" si="23"/>
        <v/>
      </c>
      <c r="C1530" s="35"/>
      <c r="D1530" s="16"/>
      <c r="E1530" s="16"/>
      <c r="F1530" s="33"/>
      <c r="G1530" s="33"/>
      <c r="H1530" s="43" t="str">
        <f>IFERROR(VLOOKUP(D1530,PG!$D$7:$N$1006,11,FALSE),"")</f>
        <v/>
      </c>
      <c r="I1530" s="42">
        <f>IFERROR(VLOOKUP(D1530,PG!$D$7:$O$1006,12,FALSE)*G1530,0)</f>
        <v>0</v>
      </c>
    </row>
    <row r="1531" spans="2:9" ht="35.1" customHeight="1" thickTop="1" thickBot="1">
      <c r="B1531" s="76" t="str">
        <f t="shared" si="23"/>
        <v/>
      </c>
      <c r="C1531" s="35"/>
      <c r="D1531" s="16"/>
      <c r="E1531" s="16"/>
      <c r="F1531" s="33"/>
      <c r="G1531" s="33"/>
      <c r="H1531" s="43" t="str">
        <f>IFERROR(VLOOKUP(D1531,PG!$D$7:$N$1006,11,FALSE),"")</f>
        <v/>
      </c>
      <c r="I1531" s="42">
        <f>IFERROR(VLOOKUP(D1531,PG!$D$7:$O$1006,12,FALSE)*G1531,0)</f>
        <v>0</v>
      </c>
    </row>
    <row r="1532" spans="2:9" ht="35.1" customHeight="1" thickTop="1" thickBot="1">
      <c r="B1532" s="76" t="str">
        <f t="shared" si="23"/>
        <v/>
      </c>
      <c r="C1532" s="35"/>
      <c r="D1532" s="16"/>
      <c r="E1532" s="16"/>
      <c r="F1532" s="33"/>
      <c r="G1532" s="33"/>
      <c r="H1532" s="43" t="str">
        <f>IFERROR(VLOOKUP(D1532,PG!$D$7:$N$1006,11,FALSE),"")</f>
        <v/>
      </c>
      <c r="I1532" s="42">
        <f>IFERROR(VLOOKUP(D1532,PG!$D$7:$O$1006,12,FALSE)*G1532,0)</f>
        <v>0</v>
      </c>
    </row>
    <row r="1533" spans="2:9" ht="35.1" customHeight="1" thickTop="1" thickBot="1">
      <c r="B1533" s="76" t="str">
        <f t="shared" si="23"/>
        <v/>
      </c>
      <c r="C1533" s="35"/>
      <c r="D1533" s="16"/>
      <c r="E1533" s="16"/>
      <c r="F1533" s="33"/>
      <c r="G1533" s="33"/>
      <c r="H1533" s="43" t="str">
        <f>IFERROR(VLOOKUP(D1533,PG!$D$7:$N$1006,11,FALSE),"")</f>
        <v/>
      </c>
      <c r="I1533" s="42">
        <f>IFERROR(VLOOKUP(D1533,PG!$D$7:$O$1006,12,FALSE)*G1533,0)</f>
        <v>0</v>
      </c>
    </row>
    <row r="1534" spans="2:9" ht="35.1" customHeight="1" thickTop="1" thickBot="1">
      <c r="B1534" s="76" t="str">
        <f t="shared" si="23"/>
        <v/>
      </c>
      <c r="C1534" s="35"/>
      <c r="D1534" s="16"/>
      <c r="E1534" s="16"/>
      <c r="F1534" s="33"/>
      <c r="G1534" s="33"/>
      <c r="H1534" s="43" t="str">
        <f>IFERROR(VLOOKUP(D1534,PG!$D$7:$N$1006,11,FALSE),"")</f>
        <v/>
      </c>
      <c r="I1534" s="42">
        <f>IFERROR(VLOOKUP(D1534,PG!$D$7:$O$1006,12,FALSE)*G1534,0)</f>
        <v>0</v>
      </c>
    </row>
    <row r="1535" spans="2:9" ht="35.1" customHeight="1" thickTop="1" thickBot="1">
      <c r="B1535" s="76" t="str">
        <f t="shared" si="23"/>
        <v/>
      </c>
      <c r="C1535" s="35"/>
      <c r="D1535" s="16"/>
      <c r="E1535" s="16"/>
      <c r="F1535" s="33"/>
      <c r="G1535" s="33"/>
      <c r="H1535" s="43" t="str">
        <f>IFERROR(VLOOKUP(D1535,PG!$D$7:$N$1006,11,FALSE),"")</f>
        <v/>
      </c>
      <c r="I1535" s="42">
        <f>IFERROR(VLOOKUP(D1535,PG!$D$7:$O$1006,12,FALSE)*G1535,0)</f>
        <v>0</v>
      </c>
    </row>
    <row r="1536" spans="2:9" ht="35.1" customHeight="1" thickTop="1" thickBot="1">
      <c r="B1536" s="76" t="str">
        <f t="shared" si="23"/>
        <v/>
      </c>
      <c r="C1536" s="35"/>
      <c r="D1536" s="16"/>
      <c r="E1536" s="16"/>
      <c r="F1536" s="33"/>
      <c r="G1536" s="33"/>
      <c r="H1536" s="43" t="str">
        <f>IFERROR(VLOOKUP(D1536,PG!$D$7:$N$1006,11,FALSE),"")</f>
        <v/>
      </c>
      <c r="I1536" s="42">
        <f>IFERROR(VLOOKUP(D1536,PG!$D$7:$O$1006,12,FALSE)*G1536,0)</f>
        <v>0</v>
      </c>
    </row>
    <row r="1537" spans="2:9" ht="35.1" customHeight="1" thickTop="1" thickBot="1">
      <c r="B1537" s="76" t="str">
        <f t="shared" si="23"/>
        <v/>
      </c>
      <c r="C1537" s="35"/>
      <c r="D1537" s="16"/>
      <c r="E1537" s="16"/>
      <c r="F1537" s="33"/>
      <c r="G1537" s="33"/>
      <c r="H1537" s="43" t="str">
        <f>IFERROR(VLOOKUP(D1537,PG!$D$7:$N$1006,11,FALSE),"")</f>
        <v/>
      </c>
      <c r="I1537" s="42">
        <f>IFERROR(VLOOKUP(D1537,PG!$D$7:$O$1006,12,FALSE)*G1537,0)</f>
        <v>0</v>
      </c>
    </row>
    <row r="1538" spans="2:9" ht="35.1" customHeight="1" thickTop="1" thickBot="1">
      <c r="B1538" s="76" t="str">
        <f t="shared" si="23"/>
        <v/>
      </c>
      <c r="C1538" s="35"/>
      <c r="D1538" s="16"/>
      <c r="E1538" s="16"/>
      <c r="F1538" s="33"/>
      <c r="G1538" s="33"/>
      <c r="H1538" s="43" t="str">
        <f>IFERROR(VLOOKUP(D1538,PG!$D$7:$N$1006,11,FALSE),"")</f>
        <v/>
      </c>
      <c r="I1538" s="42">
        <f>IFERROR(VLOOKUP(D1538,PG!$D$7:$O$1006,12,FALSE)*G1538,0)</f>
        <v>0</v>
      </c>
    </row>
    <row r="1539" spans="2:9" ht="35.1" customHeight="1" thickTop="1" thickBot="1">
      <c r="B1539" s="76" t="str">
        <f t="shared" si="23"/>
        <v/>
      </c>
      <c r="C1539" s="35"/>
      <c r="D1539" s="16"/>
      <c r="E1539" s="16"/>
      <c r="F1539" s="33"/>
      <c r="G1539" s="33"/>
      <c r="H1539" s="43" t="str">
        <f>IFERROR(VLOOKUP(D1539,PG!$D$7:$N$1006,11,FALSE),"")</f>
        <v/>
      </c>
      <c r="I1539" s="42">
        <f>IFERROR(VLOOKUP(D1539,PG!$D$7:$O$1006,12,FALSE)*G1539,0)</f>
        <v>0</v>
      </c>
    </row>
    <row r="1540" spans="2:9" ht="35.1" customHeight="1" thickTop="1" thickBot="1">
      <c r="B1540" s="76" t="str">
        <f t="shared" si="23"/>
        <v/>
      </c>
      <c r="C1540" s="35"/>
      <c r="D1540" s="16"/>
      <c r="E1540" s="16"/>
      <c r="F1540" s="33"/>
      <c r="G1540" s="33"/>
      <c r="H1540" s="43" t="str">
        <f>IFERROR(VLOOKUP(D1540,PG!$D$7:$N$1006,11,FALSE),"")</f>
        <v/>
      </c>
      <c r="I1540" s="42">
        <f>IFERROR(VLOOKUP(D1540,PG!$D$7:$O$1006,12,FALSE)*G1540,0)</f>
        <v>0</v>
      </c>
    </row>
    <row r="1541" spans="2:9" ht="35.1" customHeight="1" thickTop="1" thickBot="1">
      <c r="B1541" s="76" t="str">
        <f t="shared" si="23"/>
        <v/>
      </c>
      <c r="C1541" s="35"/>
      <c r="D1541" s="16"/>
      <c r="E1541" s="16"/>
      <c r="F1541" s="33"/>
      <c r="G1541" s="33"/>
      <c r="H1541" s="43" t="str">
        <f>IFERROR(VLOOKUP(D1541,PG!$D$7:$N$1006,11,FALSE),"")</f>
        <v/>
      </c>
      <c r="I1541" s="42">
        <f>IFERROR(VLOOKUP(D1541,PG!$D$7:$O$1006,12,FALSE)*G1541,0)</f>
        <v>0</v>
      </c>
    </row>
    <row r="1542" spans="2:9" ht="35.1" customHeight="1" thickTop="1" thickBot="1">
      <c r="B1542" s="76" t="str">
        <f t="shared" si="23"/>
        <v/>
      </c>
      <c r="C1542" s="35"/>
      <c r="D1542" s="16"/>
      <c r="E1542" s="16"/>
      <c r="F1542" s="33"/>
      <c r="G1542" s="33"/>
      <c r="H1542" s="43" t="str">
        <f>IFERROR(VLOOKUP(D1542,PG!$D$7:$N$1006,11,FALSE),"")</f>
        <v/>
      </c>
      <c r="I1542" s="42">
        <f>IFERROR(VLOOKUP(D1542,PG!$D$7:$O$1006,12,FALSE)*G1542,0)</f>
        <v>0</v>
      </c>
    </row>
    <row r="1543" spans="2:9" ht="35.1" customHeight="1" thickTop="1" thickBot="1">
      <c r="B1543" s="76" t="str">
        <f t="shared" si="23"/>
        <v/>
      </c>
      <c r="C1543" s="35"/>
      <c r="D1543" s="16"/>
      <c r="E1543" s="16"/>
      <c r="F1543" s="33"/>
      <c r="G1543" s="33"/>
      <c r="H1543" s="43" t="str">
        <f>IFERROR(VLOOKUP(D1543,PG!$D$7:$N$1006,11,FALSE),"")</f>
        <v/>
      </c>
      <c r="I1543" s="42">
        <f>IFERROR(VLOOKUP(D1543,PG!$D$7:$O$1006,12,FALSE)*G1543,0)</f>
        <v>0</v>
      </c>
    </row>
    <row r="1544" spans="2:9" ht="35.1" customHeight="1" thickTop="1" thickBot="1">
      <c r="B1544" s="76" t="str">
        <f t="shared" ref="B1544:B1607" si="24">IF(C1544="","",MONTH(C1544))</f>
        <v/>
      </c>
      <c r="C1544" s="35"/>
      <c r="D1544" s="16"/>
      <c r="E1544" s="16"/>
      <c r="F1544" s="33"/>
      <c r="G1544" s="33"/>
      <c r="H1544" s="43" t="str">
        <f>IFERROR(VLOOKUP(D1544,PG!$D$7:$N$1006,11,FALSE),"")</f>
        <v/>
      </c>
      <c r="I1544" s="42">
        <f>IFERROR(VLOOKUP(D1544,PG!$D$7:$O$1006,12,FALSE)*G1544,0)</f>
        <v>0</v>
      </c>
    </row>
    <row r="1545" spans="2:9" ht="35.1" customHeight="1" thickTop="1" thickBot="1">
      <c r="B1545" s="76" t="str">
        <f t="shared" si="24"/>
        <v/>
      </c>
      <c r="C1545" s="35"/>
      <c r="D1545" s="16"/>
      <c r="E1545" s="16"/>
      <c r="F1545" s="33"/>
      <c r="G1545" s="33"/>
      <c r="H1545" s="43" t="str">
        <f>IFERROR(VLOOKUP(D1545,PG!$D$7:$N$1006,11,FALSE),"")</f>
        <v/>
      </c>
      <c r="I1545" s="42">
        <f>IFERROR(VLOOKUP(D1545,PG!$D$7:$O$1006,12,FALSE)*G1545,0)</f>
        <v>0</v>
      </c>
    </row>
    <row r="1546" spans="2:9" ht="35.1" customHeight="1" thickTop="1" thickBot="1">
      <c r="B1546" s="76" t="str">
        <f t="shared" si="24"/>
        <v/>
      </c>
      <c r="C1546" s="35"/>
      <c r="D1546" s="16"/>
      <c r="E1546" s="16"/>
      <c r="F1546" s="33"/>
      <c r="G1546" s="33"/>
      <c r="H1546" s="43" t="str">
        <f>IFERROR(VLOOKUP(D1546,PG!$D$7:$N$1006,11,FALSE),"")</f>
        <v/>
      </c>
      <c r="I1546" s="42">
        <f>IFERROR(VLOOKUP(D1546,PG!$D$7:$O$1006,12,FALSE)*G1546,0)</f>
        <v>0</v>
      </c>
    </row>
    <row r="1547" spans="2:9" ht="35.1" customHeight="1" thickTop="1" thickBot="1">
      <c r="B1547" s="76" t="str">
        <f t="shared" si="24"/>
        <v/>
      </c>
      <c r="C1547" s="35"/>
      <c r="D1547" s="16"/>
      <c r="E1547" s="16"/>
      <c r="F1547" s="33"/>
      <c r="G1547" s="33"/>
      <c r="H1547" s="43" t="str">
        <f>IFERROR(VLOOKUP(D1547,PG!$D$7:$N$1006,11,FALSE),"")</f>
        <v/>
      </c>
      <c r="I1547" s="42">
        <f>IFERROR(VLOOKUP(D1547,PG!$D$7:$O$1006,12,FALSE)*G1547,0)</f>
        <v>0</v>
      </c>
    </row>
    <row r="1548" spans="2:9" ht="35.1" customHeight="1" thickTop="1" thickBot="1">
      <c r="B1548" s="76" t="str">
        <f t="shared" si="24"/>
        <v/>
      </c>
      <c r="C1548" s="35"/>
      <c r="D1548" s="16"/>
      <c r="E1548" s="16"/>
      <c r="F1548" s="33"/>
      <c r="G1548" s="33"/>
      <c r="H1548" s="43" t="str">
        <f>IFERROR(VLOOKUP(D1548,PG!$D$7:$N$1006,11,FALSE),"")</f>
        <v/>
      </c>
      <c r="I1548" s="42">
        <f>IFERROR(VLOOKUP(D1548,PG!$D$7:$O$1006,12,FALSE)*G1548,0)</f>
        <v>0</v>
      </c>
    </row>
    <row r="1549" spans="2:9" ht="35.1" customHeight="1" thickTop="1" thickBot="1">
      <c r="B1549" s="76" t="str">
        <f t="shared" si="24"/>
        <v/>
      </c>
      <c r="C1549" s="35"/>
      <c r="D1549" s="16"/>
      <c r="E1549" s="16"/>
      <c r="F1549" s="33"/>
      <c r="G1549" s="33"/>
      <c r="H1549" s="43" t="str">
        <f>IFERROR(VLOOKUP(D1549,PG!$D$7:$N$1006,11,FALSE),"")</f>
        <v/>
      </c>
      <c r="I1549" s="42">
        <f>IFERROR(VLOOKUP(D1549,PG!$D$7:$O$1006,12,FALSE)*G1549,0)</f>
        <v>0</v>
      </c>
    </row>
    <row r="1550" spans="2:9" ht="35.1" customHeight="1" thickTop="1" thickBot="1">
      <c r="B1550" s="76" t="str">
        <f t="shared" si="24"/>
        <v/>
      </c>
      <c r="C1550" s="35"/>
      <c r="D1550" s="16"/>
      <c r="E1550" s="16"/>
      <c r="F1550" s="33"/>
      <c r="G1550" s="33"/>
      <c r="H1550" s="43" t="str">
        <f>IFERROR(VLOOKUP(D1550,PG!$D$7:$N$1006,11,FALSE),"")</f>
        <v/>
      </c>
      <c r="I1550" s="42">
        <f>IFERROR(VLOOKUP(D1550,PG!$D$7:$O$1006,12,FALSE)*G1550,0)</f>
        <v>0</v>
      </c>
    </row>
    <row r="1551" spans="2:9" ht="35.1" customHeight="1" thickTop="1" thickBot="1">
      <c r="B1551" s="76" t="str">
        <f t="shared" si="24"/>
        <v/>
      </c>
      <c r="C1551" s="35"/>
      <c r="D1551" s="16"/>
      <c r="E1551" s="16"/>
      <c r="F1551" s="33"/>
      <c r="G1551" s="33"/>
      <c r="H1551" s="43" t="str">
        <f>IFERROR(VLOOKUP(D1551,PG!$D$7:$N$1006,11,FALSE),"")</f>
        <v/>
      </c>
      <c r="I1551" s="42">
        <f>IFERROR(VLOOKUP(D1551,PG!$D$7:$O$1006,12,FALSE)*G1551,0)</f>
        <v>0</v>
      </c>
    </row>
    <row r="1552" spans="2:9" ht="35.1" customHeight="1" thickTop="1" thickBot="1">
      <c r="B1552" s="76" t="str">
        <f t="shared" si="24"/>
        <v/>
      </c>
      <c r="C1552" s="35"/>
      <c r="D1552" s="16"/>
      <c r="E1552" s="16"/>
      <c r="F1552" s="33"/>
      <c r="G1552" s="33"/>
      <c r="H1552" s="43" t="str">
        <f>IFERROR(VLOOKUP(D1552,PG!$D$7:$N$1006,11,FALSE),"")</f>
        <v/>
      </c>
      <c r="I1552" s="42">
        <f>IFERROR(VLOOKUP(D1552,PG!$D$7:$O$1006,12,FALSE)*G1552,0)</f>
        <v>0</v>
      </c>
    </row>
    <row r="1553" spans="2:9" ht="35.1" customHeight="1" thickTop="1" thickBot="1">
      <c r="B1553" s="76" t="str">
        <f t="shared" si="24"/>
        <v/>
      </c>
      <c r="C1553" s="35"/>
      <c r="D1553" s="16"/>
      <c r="E1553" s="16"/>
      <c r="F1553" s="33"/>
      <c r="G1553" s="33"/>
      <c r="H1553" s="43" t="str">
        <f>IFERROR(VLOOKUP(D1553,PG!$D$7:$N$1006,11,FALSE),"")</f>
        <v/>
      </c>
      <c r="I1553" s="42">
        <f>IFERROR(VLOOKUP(D1553,PG!$D$7:$O$1006,12,FALSE)*G1553,0)</f>
        <v>0</v>
      </c>
    </row>
    <row r="1554" spans="2:9" ht="35.1" customHeight="1" thickTop="1" thickBot="1">
      <c r="B1554" s="76" t="str">
        <f t="shared" si="24"/>
        <v/>
      </c>
      <c r="C1554" s="35"/>
      <c r="D1554" s="16"/>
      <c r="E1554" s="16"/>
      <c r="F1554" s="33"/>
      <c r="G1554" s="33"/>
      <c r="H1554" s="43" t="str">
        <f>IFERROR(VLOOKUP(D1554,PG!$D$7:$N$1006,11,FALSE),"")</f>
        <v/>
      </c>
      <c r="I1554" s="42">
        <f>IFERROR(VLOOKUP(D1554,PG!$D$7:$O$1006,12,FALSE)*G1554,0)</f>
        <v>0</v>
      </c>
    </row>
    <row r="1555" spans="2:9" ht="35.1" customHeight="1" thickTop="1" thickBot="1">
      <c r="B1555" s="76" t="str">
        <f t="shared" si="24"/>
        <v/>
      </c>
      <c r="C1555" s="35"/>
      <c r="D1555" s="16"/>
      <c r="E1555" s="16"/>
      <c r="F1555" s="33"/>
      <c r="G1555" s="33"/>
      <c r="H1555" s="43" t="str">
        <f>IFERROR(VLOOKUP(D1555,PG!$D$7:$N$1006,11,FALSE),"")</f>
        <v/>
      </c>
      <c r="I1555" s="42">
        <f>IFERROR(VLOOKUP(D1555,PG!$D$7:$O$1006,12,FALSE)*G1555,0)</f>
        <v>0</v>
      </c>
    </row>
    <row r="1556" spans="2:9" ht="35.1" customHeight="1" thickTop="1" thickBot="1">
      <c r="B1556" s="76" t="str">
        <f t="shared" si="24"/>
        <v/>
      </c>
      <c r="C1556" s="35"/>
      <c r="D1556" s="16"/>
      <c r="E1556" s="16"/>
      <c r="F1556" s="33"/>
      <c r="G1556" s="33"/>
      <c r="H1556" s="43" t="str">
        <f>IFERROR(VLOOKUP(D1556,PG!$D$7:$N$1006,11,FALSE),"")</f>
        <v/>
      </c>
      <c r="I1556" s="42">
        <f>IFERROR(VLOOKUP(D1556,PG!$D$7:$O$1006,12,FALSE)*G1556,0)</f>
        <v>0</v>
      </c>
    </row>
    <row r="1557" spans="2:9" ht="35.1" customHeight="1" thickTop="1" thickBot="1">
      <c r="B1557" s="76" t="str">
        <f t="shared" si="24"/>
        <v/>
      </c>
      <c r="C1557" s="35"/>
      <c r="D1557" s="16"/>
      <c r="E1557" s="16"/>
      <c r="F1557" s="33"/>
      <c r="G1557" s="33"/>
      <c r="H1557" s="43" t="str">
        <f>IFERROR(VLOOKUP(D1557,PG!$D$7:$N$1006,11,FALSE),"")</f>
        <v/>
      </c>
      <c r="I1557" s="42">
        <f>IFERROR(VLOOKUP(D1557,PG!$D$7:$O$1006,12,FALSE)*G1557,0)</f>
        <v>0</v>
      </c>
    </row>
    <row r="1558" spans="2:9" ht="35.1" customHeight="1" thickTop="1" thickBot="1">
      <c r="B1558" s="76" t="str">
        <f t="shared" si="24"/>
        <v/>
      </c>
      <c r="C1558" s="35"/>
      <c r="D1558" s="16"/>
      <c r="E1558" s="16"/>
      <c r="F1558" s="33"/>
      <c r="G1558" s="33"/>
      <c r="H1558" s="43" t="str">
        <f>IFERROR(VLOOKUP(D1558,PG!$D$7:$N$1006,11,FALSE),"")</f>
        <v/>
      </c>
      <c r="I1558" s="42">
        <f>IFERROR(VLOOKUP(D1558,PG!$D$7:$O$1006,12,FALSE)*G1558,0)</f>
        <v>0</v>
      </c>
    </row>
    <row r="1559" spans="2:9" ht="35.1" customHeight="1" thickTop="1" thickBot="1">
      <c r="B1559" s="76" t="str">
        <f t="shared" si="24"/>
        <v/>
      </c>
      <c r="C1559" s="35"/>
      <c r="D1559" s="16"/>
      <c r="E1559" s="16"/>
      <c r="F1559" s="33"/>
      <c r="G1559" s="33"/>
      <c r="H1559" s="43" t="str">
        <f>IFERROR(VLOOKUP(D1559,PG!$D$7:$N$1006,11,FALSE),"")</f>
        <v/>
      </c>
      <c r="I1559" s="42">
        <f>IFERROR(VLOOKUP(D1559,PG!$D$7:$O$1006,12,FALSE)*G1559,0)</f>
        <v>0</v>
      </c>
    </row>
    <row r="1560" spans="2:9" ht="35.1" customHeight="1" thickTop="1" thickBot="1">
      <c r="B1560" s="76" t="str">
        <f t="shared" si="24"/>
        <v/>
      </c>
      <c r="C1560" s="35"/>
      <c r="D1560" s="16"/>
      <c r="E1560" s="16"/>
      <c r="F1560" s="33"/>
      <c r="G1560" s="33"/>
      <c r="H1560" s="43" t="str">
        <f>IFERROR(VLOOKUP(D1560,PG!$D$7:$N$1006,11,FALSE),"")</f>
        <v/>
      </c>
      <c r="I1560" s="42">
        <f>IFERROR(VLOOKUP(D1560,PG!$D$7:$O$1006,12,FALSE)*G1560,0)</f>
        <v>0</v>
      </c>
    </row>
    <row r="1561" spans="2:9" ht="35.1" customHeight="1" thickTop="1" thickBot="1">
      <c r="B1561" s="76" t="str">
        <f t="shared" si="24"/>
        <v/>
      </c>
      <c r="C1561" s="35"/>
      <c r="D1561" s="16"/>
      <c r="E1561" s="16"/>
      <c r="F1561" s="33"/>
      <c r="G1561" s="33"/>
      <c r="H1561" s="43" t="str">
        <f>IFERROR(VLOOKUP(D1561,PG!$D$7:$N$1006,11,FALSE),"")</f>
        <v/>
      </c>
      <c r="I1561" s="42">
        <f>IFERROR(VLOOKUP(D1561,PG!$D$7:$O$1006,12,FALSE)*G1561,0)</f>
        <v>0</v>
      </c>
    </row>
    <row r="1562" spans="2:9" ht="35.1" customHeight="1" thickTop="1" thickBot="1">
      <c r="B1562" s="76" t="str">
        <f t="shared" si="24"/>
        <v/>
      </c>
      <c r="C1562" s="35"/>
      <c r="D1562" s="16"/>
      <c r="E1562" s="16"/>
      <c r="F1562" s="33"/>
      <c r="G1562" s="33"/>
      <c r="H1562" s="43" t="str">
        <f>IFERROR(VLOOKUP(D1562,PG!$D$7:$N$1006,11,FALSE),"")</f>
        <v/>
      </c>
      <c r="I1562" s="42">
        <f>IFERROR(VLOOKUP(D1562,PG!$D$7:$O$1006,12,FALSE)*G1562,0)</f>
        <v>0</v>
      </c>
    </row>
    <row r="1563" spans="2:9" ht="35.1" customHeight="1" thickTop="1" thickBot="1">
      <c r="B1563" s="76" t="str">
        <f t="shared" si="24"/>
        <v/>
      </c>
      <c r="C1563" s="35"/>
      <c r="D1563" s="16"/>
      <c r="E1563" s="16"/>
      <c r="F1563" s="33"/>
      <c r="G1563" s="33"/>
      <c r="H1563" s="43" t="str">
        <f>IFERROR(VLOOKUP(D1563,PG!$D$7:$N$1006,11,FALSE),"")</f>
        <v/>
      </c>
      <c r="I1563" s="42">
        <f>IFERROR(VLOOKUP(D1563,PG!$D$7:$O$1006,12,FALSE)*G1563,0)</f>
        <v>0</v>
      </c>
    </row>
    <row r="1564" spans="2:9" ht="35.1" customHeight="1" thickTop="1" thickBot="1">
      <c r="B1564" s="76" t="str">
        <f t="shared" si="24"/>
        <v/>
      </c>
      <c r="C1564" s="35"/>
      <c r="D1564" s="16"/>
      <c r="E1564" s="16"/>
      <c r="F1564" s="33"/>
      <c r="G1564" s="33"/>
      <c r="H1564" s="43" t="str">
        <f>IFERROR(VLOOKUP(D1564,PG!$D$7:$N$1006,11,FALSE),"")</f>
        <v/>
      </c>
      <c r="I1564" s="42">
        <f>IFERROR(VLOOKUP(D1564,PG!$D$7:$O$1006,12,FALSE)*G1564,0)</f>
        <v>0</v>
      </c>
    </row>
    <row r="1565" spans="2:9" ht="35.1" customHeight="1" thickTop="1" thickBot="1">
      <c r="B1565" s="76" t="str">
        <f t="shared" si="24"/>
        <v/>
      </c>
      <c r="C1565" s="35"/>
      <c r="D1565" s="16"/>
      <c r="E1565" s="16"/>
      <c r="F1565" s="33"/>
      <c r="G1565" s="33"/>
      <c r="H1565" s="43" t="str">
        <f>IFERROR(VLOOKUP(D1565,PG!$D$7:$N$1006,11,FALSE),"")</f>
        <v/>
      </c>
      <c r="I1565" s="42">
        <f>IFERROR(VLOOKUP(D1565,PG!$D$7:$O$1006,12,FALSE)*G1565,0)</f>
        <v>0</v>
      </c>
    </row>
    <row r="1566" spans="2:9" ht="35.1" customHeight="1" thickTop="1" thickBot="1">
      <c r="B1566" s="76" t="str">
        <f t="shared" si="24"/>
        <v/>
      </c>
      <c r="C1566" s="35"/>
      <c r="D1566" s="16"/>
      <c r="E1566" s="16"/>
      <c r="F1566" s="33"/>
      <c r="G1566" s="33"/>
      <c r="H1566" s="43" t="str">
        <f>IFERROR(VLOOKUP(D1566,PG!$D$7:$N$1006,11,FALSE),"")</f>
        <v/>
      </c>
      <c r="I1566" s="42">
        <f>IFERROR(VLOOKUP(D1566,PG!$D$7:$O$1006,12,FALSE)*G1566,0)</f>
        <v>0</v>
      </c>
    </row>
    <row r="1567" spans="2:9" ht="35.1" customHeight="1" thickTop="1" thickBot="1">
      <c r="B1567" s="76" t="str">
        <f t="shared" si="24"/>
        <v/>
      </c>
      <c r="C1567" s="35"/>
      <c r="D1567" s="16"/>
      <c r="E1567" s="16"/>
      <c r="F1567" s="33"/>
      <c r="G1567" s="33"/>
      <c r="H1567" s="43" t="str">
        <f>IFERROR(VLOOKUP(D1567,PG!$D$7:$N$1006,11,FALSE),"")</f>
        <v/>
      </c>
      <c r="I1567" s="42">
        <f>IFERROR(VLOOKUP(D1567,PG!$D$7:$O$1006,12,FALSE)*G1567,0)</f>
        <v>0</v>
      </c>
    </row>
    <row r="1568" spans="2:9" ht="35.1" customHeight="1" thickTop="1" thickBot="1">
      <c r="B1568" s="76" t="str">
        <f t="shared" si="24"/>
        <v/>
      </c>
      <c r="C1568" s="35"/>
      <c r="D1568" s="16"/>
      <c r="E1568" s="16"/>
      <c r="F1568" s="33"/>
      <c r="G1568" s="33"/>
      <c r="H1568" s="43" t="str">
        <f>IFERROR(VLOOKUP(D1568,PG!$D$7:$N$1006,11,FALSE),"")</f>
        <v/>
      </c>
      <c r="I1568" s="42">
        <f>IFERROR(VLOOKUP(D1568,PG!$D$7:$O$1006,12,FALSE)*G1568,0)</f>
        <v>0</v>
      </c>
    </row>
    <row r="1569" spans="2:9" ht="35.1" customHeight="1" thickTop="1" thickBot="1">
      <c r="B1569" s="76" t="str">
        <f t="shared" si="24"/>
        <v/>
      </c>
      <c r="C1569" s="35"/>
      <c r="D1569" s="16"/>
      <c r="E1569" s="16"/>
      <c r="F1569" s="33"/>
      <c r="G1569" s="33"/>
      <c r="H1569" s="43" t="str">
        <f>IFERROR(VLOOKUP(D1569,PG!$D$7:$N$1006,11,FALSE),"")</f>
        <v/>
      </c>
      <c r="I1569" s="42">
        <f>IFERROR(VLOOKUP(D1569,PG!$D$7:$O$1006,12,FALSE)*G1569,0)</f>
        <v>0</v>
      </c>
    </row>
    <row r="1570" spans="2:9" ht="35.1" customHeight="1" thickTop="1" thickBot="1">
      <c r="B1570" s="76" t="str">
        <f t="shared" si="24"/>
        <v/>
      </c>
      <c r="C1570" s="35"/>
      <c r="D1570" s="16"/>
      <c r="E1570" s="16"/>
      <c r="F1570" s="33"/>
      <c r="G1570" s="33"/>
      <c r="H1570" s="43" t="str">
        <f>IFERROR(VLOOKUP(D1570,PG!$D$7:$N$1006,11,FALSE),"")</f>
        <v/>
      </c>
      <c r="I1570" s="42">
        <f>IFERROR(VLOOKUP(D1570,PG!$D$7:$O$1006,12,FALSE)*G1570,0)</f>
        <v>0</v>
      </c>
    </row>
    <row r="1571" spans="2:9" ht="35.1" customHeight="1" thickTop="1" thickBot="1">
      <c r="B1571" s="76" t="str">
        <f t="shared" si="24"/>
        <v/>
      </c>
      <c r="C1571" s="35"/>
      <c r="D1571" s="16"/>
      <c r="E1571" s="16"/>
      <c r="F1571" s="33"/>
      <c r="G1571" s="33"/>
      <c r="H1571" s="43" t="str">
        <f>IFERROR(VLOOKUP(D1571,PG!$D$7:$N$1006,11,FALSE),"")</f>
        <v/>
      </c>
      <c r="I1571" s="42">
        <f>IFERROR(VLOOKUP(D1571,PG!$D$7:$O$1006,12,FALSE)*G1571,0)</f>
        <v>0</v>
      </c>
    </row>
    <row r="1572" spans="2:9" ht="35.1" customHeight="1" thickTop="1" thickBot="1">
      <c r="B1572" s="76" t="str">
        <f t="shared" si="24"/>
        <v/>
      </c>
      <c r="C1572" s="35"/>
      <c r="D1572" s="16"/>
      <c r="E1572" s="16"/>
      <c r="F1572" s="33"/>
      <c r="G1572" s="33"/>
      <c r="H1572" s="43" t="str">
        <f>IFERROR(VLOOKUP(D1572,PG!$D$7:$N$1006,11,FALSE),"")</f>
        <v/>
      </c>
      <c r="I1572" s="42">
        <f>IFERROR(VLOOKUP(D1572,PG!$D$7:$O$1006,12,FALSE)*G1572,0)</f>
        <v>0</v>
      </c>
    </row>
    <row r="1573" spans="2:9" ht="35.1" customHeight="1" thickTop="1" thickBot="1">
      <c r="B1573" s="76" t="str">
        <f t="shared" si="24"/>
        <v/>
      </c>
      <c r="C1573" s="35"/>
      <c r="D1573" s="16"/>
      <c r="E1573" s="16"/>
      <c r="F1573" s="33"/>
      <c r="G1573" s="33"/>
      <c r="H1573" s="43" t="str">
        <f>IFERROR(VLOOKUP(D1573,PG!$D$7:$N$1006,11,FALSE),"")</f>
        <v/>
      </c>
      <c r="I1573" s="42">
        <f>IFERROR(VLOOKUP(D1573,PG!$D$7:$O$1006,12,FALSE)*G1573,0)</f>
        <v>0</v>
      </c>
    </row>
    <row r="1574" spans="2:9" ht="35.1" customHeight="1" thickTop="1" thickBot="1">
      <c r="B1574" s="76" t="str">
        <f t="shared" si="24"/>
        <v/>
      </c>
      <c r="C1574" s="35"/>
      <c r="D1574" s="16"/>
      <c r="E1574" s="16"/>
      <c r="F1574" s="33"/>
      <c r="G1574" s="33"/>
      <c r="H1574" s="43" t="str">
        <f>IFERROR(VLOOKUP(D1574,PG!$D$7:$N$1006,11,FALSE),"")</f>
        <v/>
      </c>
      <c r="I1574" s="42">
        <f>IFERROR(VLOOKUP(D1574,PG!$D$7:$O$1006,12,FALSE)*G1574,0)</f>
        <v>0</v>
      </c>
    </row>
    <row r="1575" spans="2:9" ht="35.1" customHeight="1" thickTop="1" thickBot="1">
      <c r="B1575" s="76" t="str">
        <f t="shared" si="24"/>
        <v/>
      </c>
      <c r="C1575" s="35"/>
      <c r="D1575" s="16"/>
      <c r="E1575" s="16"/>
      <c r="F1575" s="33"/>
      <c r="G1575" s="33"/>
      <c r="H1575" s="43" t="str">
        <f>IFERROR(VLOOKUP(D1575,PG!$D$7:$N$1006,11,FALSE),"")</f>
        <v/>
      </c>
      <c r="I1575" s="42">
        <f>IFERROR(VLOOKUP(D1575,PG!$D$7:$O$1006,12,FALSE)*G1575,0)</f>
        <v>0</v>
      </c>
    </row>
    <row r="1576" spans="2:9" ht="35.1" customHeight="1" thickTop="1" thickBot="1">
      <c r="B1576" s="76" t="str">
        <f t="shared" si="24"/>
        <v/>
      </c>
      <c r="C1576" s="35"/>
      <c r="D1576" s="16"/>
      <c r="E1576" s="16"/>
      <c r="F1576" s="33"/>
      <c r="G1576" s="33"/>
      <c r="H1576" s="43" t="str">
        <f>IFERROR(VLOOKUP(D1576,PG!$D$7:$N$1006,11,FALSE),"")</f>
        <v/>
      </c>
      <c r="I1576" s="42">
        <f>IFERROR(VLOOKUP(D1576,PG!$D$7:$O$1006,12,FALSE)*G1576,0)</f>
        <v>0</v>
      </c>
    </row>
    <row r="1577" spans="2:9" ht="35.1" customHeight="1" thickTop="1" thickBot="1">
      <c r="B1577" s="76" t="str">
        <f t="shared" si="24"/>
        <v/>
      </c>
      <c r="C1577" s="35"/>
      <c r="D1577" s="16"/>
      <c r="E1577" s="16"/>
      <c r="F1577" s="33"/>
      <c r="G1577" s="33"/>
      <c r="H1577" s="43" t="str">
        <f>IFERROR(VLOOKUP(D1577,PG!$D$7:$N$1006,11,FALSE),"")</f>
        <v/>
      </c>
      <c r="I1577" s="42">
        <f>IFERROR(VLOOKUP(D1577,PG!$D$7:$O$1006,12,FALSE)*G1577,0)</f>
        <v>0</v>
      </c>
    </row>
    <row r="1578" spans="2:9" ht="35.1" customHeight="1" thickTop="1" thickBot="1">
      <c r="B1578" s="76" t="str">
        <f t="shared" si="24"/>
        <v/>
      </c>
      <c r="C1578" s="35"/>
      <c r="D1578" s="16"/>
      <c r="E1578" s="16"/>
      <c r="F1578" s="33"/>
      <c r="G1578" s="33"/>
      <c r="H1578" s="43" t="str">
        <f>IFERROR(VLOOKUP(D1578,PG!$D$7:$N$1006,11,FALSE),"")</f>
        <v/>
      </c>
      <c r="I1578" s="42">
        <f>IFERROR(VLOOKUP(D1578,PG!$D$7:$O$1006,12,FALSE)*G1578,0)</f>
        <v>0</v>
      </c>
    </row>
    <row r="1579" spans="2:9" ht="35.1" customHeight="1" thickTop="1" thickBot="1">
      <c r="B1579" s="76" t="str">
        <f t="shared" si="24"/>
        <v/>
      </c>
      <c r="C1579" s="35"/>
      <c r="D1579" s="16"/>
      <c r="E1579" s="16"/>
      <c r="F1579" s="33"/>
      <c r="G1579" s="33"/>
      <c r="H1579" s="43" t="str">
        <f>IFERROR(VLOOKUP(D1579,PG!$D$7:$N$1006,11,FALSE),"")</f>
        <v/>
      </c>
      <c r="I1579" s="42">
        <f>IFERROR(VLOOKUP(D1579,PG!$D$7:$O$1006,12,FALSE)*G1579,0)</f>
        <v>0</v>
      </c>
    </row>
    <row r="1580" spans="2:9" ht="35.1" customHeight="1" thickTop="1" thickBot="1">
      <c r="B1580" s="76" t="str">
        <f t="shared" si="24"/>
        <v/>
      </c>
      <c r="C1580" s="35"/>
      <c r="D1580" s="16"/>
      <c r="E1580" s="16"/>
      <c r="F1580" s="33"/>
      <c r="G1580" s="33"/>
      <c r="H1580" s="43" t="str">
        <f>IFERROR(VLOOKUP(D1580,PG!$D$7:$N$1006,11,FALSE),"")</f>
        <v/>
      </c>
      <c r="I1580" s="42">
        <f>IFERROR(VLOOKUP(D1580,PG!$D$7:$O$1006,12,FALSE)*G1580,0)</f>
        <v>0</v>
      </c>
    </row>
    <row r="1581" spans="2:9" ht="35.1" customHeight="1" thickTop="1" thickBot="1">
      <c r="B1581" s="76" t="str">
        <f t="shared" si="24"/>
        <v/>
      </c>
      <c r="C1581" s="35"/>
      <c r="D1581" s="16"/>
      <c r="E1581" s="16"/>
      <c r="F1581" s="33"/>
      <c r="G1581" s="33"/>
      <c r="H1581" s="43" t="str">
        <f>IFERROR(VLOOKUP(D1581,PG!$D$7:$N$1006,11,FALSE),"")</f>
        <v/>
      </c>
      <c r="I1581" s="42">
        <f>IFERROR(VLOOKUP(D1581,PG!$D$7:$O$1006,12,FALSE)*G1581,0)</f>
        <v>0</v>
      </c>
    </row>
    <row r="1582" spans="2:9" ht="35.1" customHeight="1" thickTop="1" thickBot="1">
      <c r="B1582" s="76" t="str">
        <f t="shared" si="24"/>
        <v/>
      </c>
      <c r="C1582" s="35"/>
      <c r="D1582" s="16"/>
      <c r="E1582" s="16"/>
      <c r="F1582" s="33"/>
      <c r="G1582" s="33"/>
      <c r="H1582" s="43" t="str">
        <f>IFERROR(VLOOKUP(D1582,PG!$D$7:$N$1006,11,FALSE),"")</f>
        <v/>
      </c>
      <c r="I1582" s="42">
        <f>IFERROR(VLOOKUP(D1582,PG!$D$7:$O$1006,12,FALSE)*G1582,0)</f>
        <v>0</v>
      </c>
    </row>
    <row r="1583" spans="2:9" ht="35.1" customHeight="1" thickTop="1" thickBot="1">
      <c r="B1583" s="76" t="str">
        <f t="shared" si="24"/>
        <v/>
      </c>
      <c r="C1583" s="35"/>
      <c r="D1583" s="16"/>
      <c r="E1583" s="16"/>
      <c r="F1583" s="33"/>
      <c r="G1583" s="33"/>
      <c r="H1583" s="43" t="str">
        <f>IFERROR(VLOOKUP(D1583,PG!$D$7:$N$1006,11,FALSE),"")</f>
        <v/>
      </c>
      <c r="I1583" s="42">
        <f>IFERROR(VLOOKUP(D1583,PG!$D$7:$O$1006,12,FALSE)*G1583,0)</f>
        <v>0</v>
      </c>
    </row>
    <row r="1584" spans="2:9" ht="35.1" customHeight="1" thickTop="1" thickBot="1">
      <c r="B1584" s="76" t="str">
        <f t="shared" si="24"/>
        <v/>
      </c>
      <c r="C1584" s="35"/>
      <c r="D1584" s="16"/>
      <c r="E1584" s="16"/>
      <c r="F1584" s="33"/>
      <c r="G1584" s="33"/>
      <c r="H1584" s="43" t="str">
        <f>IFERROR(VLOOKUP(D1584,PG!$D$7:$N$1006,11,FALSE),"")</f>
        <v/>
      </c>
      <c r="I1584" s="42">
        <f>IFERROR(VLOOKUP(D1584,PG!$D$7:$O$1006,12,FALSE)*G1584,0)</f>
        <v>0</v>
      </c>
    </row>
    <row r="1585" spans="2:9" ht="35.1" customHeight="1" thickTop="1" thickBot="1">
      <c r="B1585" s="76" t="str">
        <f t="shared" si="24"/>
        <v/>
      </c>
      <c r="C1585" s="35"/>
      <c r="D1585" s="16"/>
      <c r="E1585" s="16"/>
      <c r="F1585" s="33"/>
      <c r="G1585" s="33"/>
      <c r="H1585" s="43" t="str">
        <f>IFERROR(VLOOKUP(D1585,PG!$D$7:$N$1006,11,FALSE),"")</f>
        <v/>
      </c>
      <c r="I1585" s="42">
        <f>IFERROR(VLOOKUP(D1585,PG!$D$7:$O$1006,12,FALSE)*G1585,0)</f>
        <v>0</v>
      </c>
    </row>
    <row r="1586" spans="2:9" ht="35.1" customHeight="1" thickTop="1" thickBot="1">
      <c r="B1586" s="76" t="str">
        <f t="shared" si="24"/>
        <v/>
      </c>
      <c r="C1586" s="35"/>
      <c r="D1586" s="16"/>
      <c r="E1586" s="16"/>
      <c r="F1586" s="33"/>
      <c r="G1586" s="33"/>
      <c r="H1586" s="43" t="str">
        <f>IFERROR(VLOOKUP(D1586,PG!$D$7:$N$1006,11,FALSE),"")</f>
        <v/>
      </c>
      <c r="I1586" s="42">
        <f>IFERROR(VLOOKUP(D1586,PG!$D$7:$O$1006,12,FALSE)*G1586,0)</f>
        <v>0</v>
      </c>
    </row>
    <row r="1587" spans="2:9" ht="35.1" customHeight="1" thickTop="1" thickBot="1">
      <c r="B1587" s="76" t="str">
        <f t="shared" si="24"/>
        <v/>
      </c>
      <c r="C1587" s="35"/>
      <c r="D1587" s="16"/>
      <c r="E1587" s="16"/>
      <c r="F1587" s="33"/>
      <c r="G1587" s="33"/>
      <c r="H1587" s="43" t="str">
        <f>IFERROR(VLOOKUP(D1587,PG!$D$7:$N$1006,11,FALSE),"")</f>
        <v/>
      </c>
      <c r="I1587" s="42">
        <f>IFERROR(VLOOKUP(D1587,PG!$D$7:$O$1006,12,FALSE)*G1587,0)</f>
        <v>0</v>
      </c>
    </row>
    <row r="1588" spans="2:9" ht="35.1" customHeight="1" thickTop="1" thickBot="1">
      <c r="B1588" s="76" t="str">
        <f t="shared" si="24"/>
        <v/>
      </c>
      <c r="C1588" s="35"/>
      <c r="D1588" s="16"/>
      <c r="E1588" s="16"/>
      <c r="F1588" s="33"/>
      <c r="G1588" s="33"/>
      <c r="H1588" s="43" t="str">
        <f>IFERROR(VLOOKUP(D1588,PG!$D$7:$N$1006,11,FALSE),"")</f>
        <v/>
      </c>
      <c r="I1588" s="42">
        <f>IFERROR(VLOOKUP(D1588,PG!$D$7:$O$1006,12,FALSE)*G1588,0)</f>
        <v>0</v>
      </c>
    </row>
    <row r="1589" spans="2:9" ht="35.1" customHeight="1" thickTop="1" thickBot="1">
      <c r="B1589" s="76" t="str">
        <f t="shared" si="24"/>
        <v/>
      </c>
      <c r="C1589" s="35"/>
      <c r="D1589" s="16"/>
      <c r="E1589" s="16"/>
      <c r="F1589" s="33"/>
      <c r="G1589" s="33"/>
      <c r="H1589" s="43" t="str">
        <f>IFERROR(VLOOKUP(D1589,PG!$D$7:$N$1006,11,FALSE),"")</f>
        <v/>
      </c>
      <c r="I1589" s="42">
        <f>IFERROR(VLOOKUP(D1589,PG!$D$7:$O$1006,12,FALSE)*G1589,0)</f>
        <v>0</v>
      </c>
    </row>
    <row r="1590" spans="2:9" ht="35.1" customHeight="1" thickTop="1" thickBot="1">
      <c r="B1590" s="76" t="str">
        <f t="shared" si="24"/>
        <v/>
      </c>
      <c r="C1590" s="35"/>
      <c r="D1590" s="16"/>
      <c r="E1590" s="16"/>
      <c r="F1590" s="33"/>
      <c r="G1590" s="33"/>
      <c r="H1590" s="43" t="str">
        <f>IFERROR(VLOOKUP(D1590,PG!$D$7:$N$1006,11,FALSE),"")</f>
        <v/>
      </c>
      <c r="I1590" s="42">
        <f>IFERROR(VLOOKUP(D1590,PG!$D$7:$O$1006,12,FALSE)*G1590,0)</f>
        <v>0</v>
      </c>
    </row>
    <row r="1591" spans="2:9" ht="35.1" customHeight="1" thickTop="1" thickBot="1">
      <c r="B1591" s="76" t="str">
        <f t="shared" si="24"/>
        <v/>
      </c>
      <c r="C1591" s="35"/>
      <c r="D1591" s="16"/>
      <c r="E1591" s="16"/>
      <c r="F1591" s="33"/>
      <c r="G1591" s="33"/>
      <c r="H1591" s="43" t="str">
        <f>IFERROR(VLOOKUP(D1591,PG!$D$7:$N$1006,11,FALSE),"")</f>
        <v/>
      </c>
      <c r="I1591" s="42">
        <f>IFERROR(VLOOKUP(D1591,PG!$D$7:$O$1006,12,FALSE)*G1591,0)</f>
        <v>0</v>
      </c>
    </row>
    <row r="1592" spans="2:9" ht="35.1" customHeight="1" thickTop="1" thickBot="1">
      <c r="B1592" s="76" t="str">
        <f t="shared" si="24"/>
        <v/>
      </c>
      <c r="C1592" s="35"/>
      <c r="D1592" s="16"/>
      <c r="E1592" s="16"/>
      <c r="F1592" s="33"/>
      <c r="G1592" s="33"/>
      <c r="H1592" s="43" t="str">
        <f>IFERROR(VLOOKUP(D1592,PG!$D$7:$N$1006,11,FALSE),"")</f>
        <v/>
      </c>
      <c r="I1592" s="42">
        <f>IFERROR(VLOOKUP(D1592,PG!$D$7:$O$1006,12,FALSE)*G1592,0)</f>
        <v>0</v>
      </c>
    </row>
    <row r="1593" spans="2:9" ht="35.1" customHeight="1" thickTop="1" thickBot="1">
      <c r="B1593" s="76" t="str">
        <f t="shared" si="24"/>
        <v/>
      </c>
      <c r="C1593" s="35"/>
      <c r="D1593" s="16"/>
      <c r="E1593" s="16"/>
      <c r="F1593" s="33"/>
      <c r="G1593" s="33"/>
      <c r="H1593" s="43" t="str">
        <f>IFERROR(VLOOKUP(D1593,PG!$D$7:$N$1006,11,FALSE),"")</f>
        <v/>
      </c>
      <c r="I1593" s="42">
        <f>IFERROR(VLOOKUP(D1593,PG!$D$7:$O$1006,12,FALSE)*G1593,0)</f>
        <v>0</v>
      </c>
    </row>
    <row r="1594" spans="2:9" ht="35.1" customHeight="1" thickTop="1" thickBot="1">
      <c r="B1594" s="76" t="str">
        <f t="shared" si="24"/>
        <v/>
      </c>
      <c r="C1594" s="35"/>
      <c r="D1594" s="16"/>
      <c r="E1594" s="16"/>
      <c r="F1594" s="33"/>
      <c r="G1594" s="33"/>
      <c r="H1594" s="43" t="str">
        <f>IFERROR(VLOOKUP(D1594,PG!$D$7:$N$1006,11,FALSE),"")</f>
        <v/>
      </c>
      <c r="I1594" s="42">
        <f>IFERROR(VLOOKUP(D1594,PG!$D$7:$O$1006,12,FALSE)*G1594,0)</f>
        <v>0</v>
      </c>
    </row>
    <row r="1595" spans="2:9" ht="35.1" customHeight="1" thickTop="1" thickBot="1">
      <c r="B1595" s="76" t="str">
        <f t="shared" si="24"/>
        <v/>
      </c>
      <c r="C1595" s="35"/>
      <c r="D1595" s="16"/>
      <c r="E1595" s="16"/>
      <c r="F1595" s="33"/>
      <c r="G1595" s="33"/>
      <c r="H1595" s="43" t="str">
        <f>IFERROR(VLOOKUP(D1595,PG!$D$7:$N$1006,11,FALSE),"")</f>
        <v/>
      </c>
      <c r="I1595" s="42">
        <f>IFERROR(VLOOKUP(D1595,PG!$D$7:$O$1006,12,FALSE)*G1595,0)</f>
        <v>0</v>
      </c>
    </row>
    <row r="1596" spans="2:9" ht="35.1" customHeight="1" thickTop="1" thickBot="1">
      <c r="B1596" s="76" t="str">
        <f t="shared" si="24"/>
        <v/>
      </c>
      <c r="C1596" s="35"/>
      <c r="D1596" s="16"/>
      <c r="E1596" s="16"/>
      <c r="F1596" s="33"/>
      <c r="G1596" s="33"/>
      <c r="H1596" s="43" t="str">
        <f>IFERROR(VLOOKUP(D1596,PG!$D$7:$N$1006,11,FALSE),"")</f>
        <v/>
      </c>
      <c r="I1596" s="42">
        <f>IFERROR(VLOOKUP(D1596,PG!$D$7:$O$1006,12,FALSE)*G1596,0)</f>
        <v>0</v>
      </c>
    </row>
    <row r="1597" spans="2:9" ht="35.1" customHeight="1" thickTop="1" thickBot="1">
      <c r="B1597" s="76" t="str">
        <f t="shared" si="24"/>
        <v/>
      </c>
      <c r="C1597" s="35"/>
      <c r="D1597" s="16"/>
      <c r="E1597" s="16"/>
      <c r="F1597" s="33"/>
      <c r="G1597" s="33"/>
      <c r="H1597" s="43" t="str">
        <f>IFERROR(VLOOKUP(D1597,PG!$D$7:$N$1006,11,FALSE),"")</f>
        <v/>
      </c>
      <c r="I1597" s="42">
        <f>IFERROR(VLOOKUP(D1597,PG!$D$7:$O$1006,12,FALSE)*G1597,0)</f>
        <v>0</v>
      </c>
    </row>
    <row r="1598" spans="2:9" ht="35.1" customHeight="1" thickTop="1" thickBot="1">
      <c r="B1598" s="76" t="str">
        <f t="shared" si="24"/>
        <v/>
      </c>
      <c r="C1598" s="35"/>
      <c r="D1598" s="16"/>
      <c r="E1598" s="16"/>
      <c r="F1598" s="33"/>
      <c r="G1598" s="33"/>
      <c r="H1598" s="43" t="str">
        <f>IFERROR(VLOOKUP(D1598,PG!$D$7:$N$1006,11,FALSE),"")</f>
        <v/>
      </c>
      <c r="I1598" s="42">
        <f>IFERROR(VLOOKUP(D1598,PG!$D$7:$O$1006,12,FALSE)*G1598,0)</f>
        <v>0</v>
      </c>
    </row>
    <row r="1599" spans="2:9" ht="35.1" customHeight="1" thickTop="1" thickBot="1">
      <c r="B1599" s="76" t="str">
        <f t="shared" si="24"/>
        <v/>
      </c>
      <c r="C1599" s="35"/>
      <c r="D1599" s="16"/>
      <c r="E1599" s="16"/>
      <c r="F1599" s="33"/>
      <c r="G1599" s="33"/>
      <c r="H1599" s="43" t="str">
        <f>IFERROR(VLOOKUP(D1599,PG!$D$7:$N$1006,11,FALSE),"")</f>
        <v/>
      </c>
      <c r="I1599" s="42">
        <f>IFERROR(VLOOKUP(D1599,PG!$D$7:$O$1006,12,FALSE)*G1599,0)</f>
        <v>0</v>
      </c>
    </row>
    <row r="1600" spans="2:9" ht="35.1" customHeight="1" thickTop="1" thickBot="1">
      <c r="B1600" s="76" t="str">
        <f t="shared" si="24"/>
        <v/>
      </c>
      <c r="C1600" s="35"/>
      <c r="D1600" s="16"/>
      <c r="E1600" s="16"/>
      <c r="F1600" s="33"/>
      <c r="G1600" s="33"/>
      <c r="H1600" s="43" t="str">
        <f>IFERROR(VLOOKUP(D1600,PG!$D$7:$N$1006,11,FALSE),"")</f>
        <v/>
      </c>
      <c r="I1600" s="42">
        <f>IFERROR(VLOOKUP(D1600,PG!$D$7:$O$1006,12,FALSE)*G1600,0)</f>
        <v>0</v>
      </c>
    </row>
    <row r="1601" spans="2:9" ht="35.1" customHeight="1" thickTop="1" thickBot="1">
      <c r="B1601" s="76" t="str">
        <f t="shared" si="24"/>
        <v/>
      </c>
      <c r="C1601" s="35"/>
      <c r="D1601" s="16"/>
      <c r="E1601" s="16"/>
      <c r="F1601" s="33"/>
      <c r="G1601" s="33"/>
      <c r="H1601" s="43" t="str">
        <f>IFERROR(VLOOKUP(D1601,PG!$D$7:$N$1006,11,FALSE),"")</f>
        <v/>
      </c>
      <c r="I1601" s="42">
        <f>IFERROR(VLOOKUP(D1601,PG!$D$7:$O$1006,12,FALSE)*G1601,0)</f>
        <v>0</v>
      </c>
    </row>
    <row r="1602" spans="2:9" ht="35.1" customHeight="1" thickTop="1" thickBot="1">
      <c r="B1602" s="76" t="str">
        <f t="shared" si="24"/>
        <v/>
      </c>
      <c r="C1602" s="35"/>
      <c r="D1602" s="16"/>
      <c r="E1602" s="16"/>
      <c r="F1602" s="33"/>
      <c r="G1602" s="33"/>
      <c r="H1602" s="43" t="str">
        <f>IFERROR(VLOOKUP(D1602,PG!$D$7:$N$1006,11,FALSE),"")</f>
        <v/>
      </c>
      <c r="I1602" s="42">
        <f>IFERROR(VLOOKUP(D1602,PG!$D$7:$O$1006,12,FALSE)*G1602,0)</f>
        <v>0</v>
      </c>
    </row>
    <row r="1603" spans="2:9" ht="35.1" customHeight="1" thickTop="1" thickBot="1">
      <c r="B1603" s="76" t="str">
        <f t="shared" si="24"/>
        <v/>
      </c>
      <c r="C1603" s="35"/>
      <c r="D1603" s="16"/>
      <c r="E1603" s="16"/>
      <c r="F1603" s="33"/>
      <c r="G1603" s="33"/>
      <c r="H1603" s="43" t="str">
        <f>IFERROR(VLOOKUP(D1603,PG!$D$7:$N$1006,11,FALSE),"")</f>
        <v/>
      </c>
      <c r="I1603" s="42">
        <f>IFERROR(VLOOKUP(D1603,PG!$D$7:$O$1006,12,FALSE)*G1603,0)</f>
        <v>0</v>
      </c>
    </row>
    <row r="1604" spans="2:9" ht="35.1" customHeight="1" thickTop="1" thickBot="1">
      <c r="B1604" s="76" t="str">
        <f t="shared" si="24"/>
        <v/>
      </c>
      <c r="C1604" s="35"/>
      <c r="D1604" s="16"/>
      <c r="E1604" s="16"/>
      <c r="F1604" s="33"/>
      <c r="G1604" s="33"/>
      <c r="H1604" s="43" t="str">
        <f>IFERROR(VLOOKUP(D1604,PG!$D$7:$N$1006,11,FALSE),"")</f>
        <v/>
      </c>
      <c r="I1604" s="42">
        <f>IFERROR(VLOOKUP(D1604,PG!$D$7:$O$1006,12,FALSE)*G1604,0)</f>
        <v>0</v>
      </c>
    </row>
    <row r="1605" spans="2:9" ht="35.1" customHeight="1" thickTop="1" thickBot="1">
      <c r="B1605" s="76" t="str">
        <f t="shared" si="24"/>
        <v/>
      </c>
      <c r="C1605" s="35"/>
      <c r="D1605" s="16"/>
      <c r="E1605" s="16"/>
      <c r="F1605" s="33"/>
      <c r="G1605" s="33"/>
      <c r="H1605" s="43" t="str">
        <f>IFERROR(VLOOKUP(D1605,PG!$D$7:$N$1006,11,FALSE),"")</f>
        <v/>
      </c>
      <c r="I1605" s="42">
        <f>IFERROR(VLOOKUP(D1605,PG!$D$7:$O$1006,12,FALSE)*G1605,0)</f>
        <v>0</v>
      </c>
    </row>
    <row r="1606" spans="2:9" ht="35.1" customHeight="1" thickTop="1" thickBot="1">
      <c r="B1606" s="76" t="str">
        <f t="shared" si="24"/>
        <v/>
      </c>
      <c r="C1606" s="35"/>
      <c r="D1606" s="16"/>
      <c r="E1606" s="16"/>
      <c r="F1606" s="33"/>
      <c r="G1606" s="33"/>
      <c r="H1606" s="43" t="str">
        <f>IFERROR(VLOOKUP(D1606,PG!$D$7:$N$1006,11,FALSE),"")</f>
        <v/>
      </c>
      <c r="I1606" s="42">
        <f>IFERROR(VLOOKUP(D1606,PG!$D$7:$O$1006,12,FALSE)*G1606,0)</f>
        <v>0</v>
      </c>
    </row>
    <row r="1607" spans="2:9" ht="35.1" customHeight="1" thickTop="1" thickBot="1">
      <c r="B1607" s="76" t="str">
        <f t="shared" si="24"/>
        <v/>
      </c>
      <c r="C1607" s="35"/>
      <c r="D1607" s="16"/>
      <c r="E1607" s="16"/>
      <c r="F1607" s="33"/>
      <c r="G1607" s="33"/>
      <c r="H1607" s="43" t="str">
        <f>IFERROR(VLOOKUP(D1607,PG!$D$7:$N$1006,11,FALSE),"")</f>
        <v/>
      </c>
      <c r="I1607" s="42">
        <f>IFERROR(VLOOKUP(D1607,PG!$D$7:$O$1006,12,FALSE)*G1607,0)</f>
        <v>0</v>
      </c>
    </row>
    <row r="1608" spans="2:9" ht="35.1" customHeight="1" thickTop="1" thickBot="1">
      <c r="B1608" s="76" t="str">
        <f t="shared" ref="B1608:B1671" si="25">IF(C1608="","",MONTH(C1608))</f>
        <v/>
      </c>
      <c r="C1608" s="35"/>
      <c r="D1608" s="16"/>
      <c r="E1608" s="16"/>
      <c r="F1608" s="33"/>
      <c r="G1608" s="33"/>
      <c r="H1608" s="43" t="str">
        <f>IFERROR(VLOOKUP(D1608,PG!$D$7:$N$1006,11,FALSE),"")</f>
        <v/>
      </c>
      <c r="I1608" s="42">
        <f>IFERROR(VLOOKUP(D1608,PG!$D$7:$O$1006,12,FALSE)*G1608,0)</f>
        <v>0</v>
      </c>
    </row>
    <row r="1609" spans="2:9" ht="35.1" customHeight="1" thickTop="1" thickBot="1">
      <c r="B1609" s="76" t="str">
        <f t="shared" si="25"/>
        <v/>
      </c>
      <c r="C1609" s="35"/>
      <c r="D1609" s="16"/>
      <c r="E1609" s="16"/>
      <c r="F1609" s="33"/>
      <c r="G1609" s="33"/>
      <c r="H1609" s="43" t="str">
        <f>IFERROR(VLOOKUP(D1609,PG!$D$7:$N$1006,11,FALSE),"")</f>
        <v/>
      </c>
      <c r="I1609" s="42">
        <f>IFERROR(VLOOKUP(D1609,PG!$D$7:$O$1006,12,FALSE)*G1609,0)</f>
        <v>0</v>
      </c>
    </row>
    <row r="1610" spans="2:9" ht="35.1" customHeight="1" thickTop="1" thickBot="1">
      <c r="B1610" s="76" t="str">
        <f t="shared" si="25"/>
        <v/>
      </c>
      <c r="C1610" s="35"/>
      <c r="D1610" s="16"/>
      <c r="E1610" s="16"/>
      <c r="F1610" s="33"/>
      <c r="G1610" s="33"/>
      <c r="H1610" s="43" t="str">
        <f>IFERROR(VLOOKUP(D1610,PG!$D$7:$N$1006,11,FALSE),"")</f>
        <v/>
      </c>
      <c r="I1610" s="42">
        <f>IFERROR(VLOOKUP(D1610,PG!$D$7:$O$1006,12,FALSE)*G1610,0)</f>
        <v>0</v>
      </c>
    </row>
    <row r="1611" spans="2:9" ht="35.1" customHeight="1" thickTop="1" thickBot="1">
      <c r="B1611" s="76" t="str">
        <f t="shared" si="25"/>
        <v/>
      </c>
      <c r="C1611" s="35"/>
      <c r="D1611" s="16"/>
      <c r="E1611" s="16"/>
      <c r="F1611" s="33"/>
      <c r="G1611" s="33"/>
      <c r="H1611" s="43" t="str">
        <f>IFERROR(VLOOKUP(D1611,PG!$D$7:$N$1006,11,FALSE),"")</f>
        <v/>
      </c>
      <c r="I1611" s="42">
        <f>IFERROR(VLOOKUP(D1611,PG!$D$7:$O$1006,12,FALSE)*G1611,0)</f>
        <v>0</v>
      </c>
    </row>
    <row r="1612" spans="2:9" ht="35.1" customHeight="1" thickTop="1" thickBot="1">
      <c r="B1612" s="76" t="str">
        <f t="shared" si="25"/>
        <v/>
      </c>
      <c r="C1612" s="35"/>
      <c r="D1612" s="16"/>
      <c r="E1612" s="16"/>
      <c r="F1612" s="33"/>
      <c r="G1612" s="33"/>
      <c r="H1612" s="43" t="str">
        <f>IFERROR(VLOOKUP(D1612,PG!$D$7:$N$1006,11,FALSE),"")</f>
        <v/>
      </c>
      <c r="I1612" s="42">
        <f>IFERROR(VLOOKUP(D1612,PG!$D$7:$O$1006,12,FALSE)*G1612,0)</f>
        <v>0</v>
      </c>
    </row>
    <row r="1613" spans="2:9" ht="35.1" customHeight="1" thickTop="1" thickBot="1">
      <c r="B1613" s="76" t="str">
        <f t="shared" si="25"/>
        <v/>
      </c>
      <c r="C1613" s="35"/>
      <c r="D1613" s="16"/>
      <c r="E1613" s="16"/>
      <c r="F1613" s="33"/>
      <c r="G1613" s="33"/>
      <c r="H1613" s="43" t="str">
        <f>IFERROR(VLOOKUP(D1613,PG!$D$7:$N$1006,11,FALSE),"")</f>
        <v/>
      </c>
      <c r="I1613" s="42">
        <f>IFERROR(VLOOKUP(D1613,PG!$D$7:$O$1006,12,FALSE)*G1613,0)</f>
        <v>0</v>
      </c>
    </row>
    <row r="1614" spans="2:9" ht="35.1" customHeight="1" thickTop="1" thickBot="1">
      <c r="B1614" s="76" t="str">
        <f t="shared" si="25"/>
        <v/>
      </c>
      <c r="C1614" s="35"/>
      <c r="D1614" s="16"/>
      <c r="E1614" s="16"/>
      <c r="F1614" s="33"/>
      <c r="G1614" s="33"/>
      <c r="H1614" s="43" t="str">
        <f>IFERROR(VLOOKUP(D1614,PG!$D$7:$N$1006,11,FALSE),"")</f>
        <v/>
      </c>
      <c r="I1614" s="42">
        <f>IFERROR(VLOOKUP(D1614,PG!$D$7:$O$1006,12,FALSE)*G1614,0)</f>
        <v>0</v>
      </c>
    </row>
    <row r="1615" spans="2:9" ht="35.1" customHeight="1" thickTop="1" thickBot="1">
      <c r="B1615" s="76" t="str">
        <f t="shared" si="25"/>
        <v/>
      </c>
      <c r="C1615" s="35"/>
      <c r="D1615" s="16"/>
      <c r="E1615" s="16"/>
      <c r="F1615" s="33"/>
      <c r="G1615" s="33"/>
      <c r="H1615" s="43" t="str">
        <f>IFERROR(VLOOKUP(D1615,PG!$D$7:$N$1006,11,FALSE),"")</f>
        <v/>
      </c>
      <c r="I1615" s="42">
        <f>IFERROR(VLOOKUP(D1615,PG!$D$7:$O$1006,12,FALSE)*G1615,0)</f>
        <v>0</v>
      </c>
    </row>
    <row r="1616" spans="2:9" ht="35.1" customHeight="1" thickTop="1" thickBot="1">
      <c r="B1616" s="76" t="str">
        <f t="shared" si="25"/>
        <v/>
      </c>
      <c r="C1616" s="35"/>
      <c r="D1616" s="16"/>
      <c r="E1616" s="16"/>
      <c r="F1616" s="33"/>
      <c r="G1616" s="33"/>
      <c r="H1616" s="43" t="str">
        <f>IFERROR(VLOOKUP(D1616,PG!$D$7:$N$1006,11,FALSE),"")</f>
        <v/>
      </c>
      <c r="I1616" s="42">
        <f>IFERROR(VLOOKUP(D1616,PG!$D$7:$O$1006,12,FALSE)*G1616,0)</f>
        <v>0</v>
      </c>
    </row>
    <row r="1617" spans="2:9" ht="35.1" customHeight="1" thickTop="1" thickBot="1">
      <c r="B1617" s="76" t="str">
        <f t="shared" si="25"/>
        <v/>
      </c>
      <c r="C1617" s="35"/>
      <c r="D1617" s="16"/>
      <c r="E1617" s="16"/>
      <c r="F1617" s="33"/>
      <c r="G1617" s="33"/>
      <c r="H1617" s="43" t="str">
        <f>IFERROR(VLOOKUP(D1617,PG!$D$7:$N$1006,11,FALSE),"")</f>
        <v/>
      </c>
      <c r="I1617" s="42">
        <f>IFERROR(VLOOKUP(D1617,PG!$D$7:$O$1006,12,FALSE)*G1617,0)</f>
        <v>0</v>
      </c>
    </row>
    <row r="1618" spans="2:9" ht="35.1" customHeight="1" thickTop="1" thickBot="1">
      <c r="B1618" s="76" t="str">
        <f t="shared" si="25"/>
        <v/>
      </c>
      <c r="C1618" s="35"/>
      <c r="D1618" s="16"/>
      <c r="E1618" s="16"/>
      <c r="F1618" s="33"/>
      <c r="G1618" s="33"/>
      <c r="H1618" s="43" t="str">
        <f>IFERROR(VLOOKUP(D1618,PG!$D$7:$N$1006,11,FALSE),"")</f>
        <v/>
      </c>
      <c r="I1618" s="42">
        <f>IFERROR(VLOOKUP(D1618,PG!$D$7:$O$1006,12,FALSE)*G1618,0)</f>
        <v>0</v>
      </c>
    </row>
    <row r="1619" spans="2:9" ht="35.1" customHeight="1" thickTop="1" thickBot="1">
      <c r="B1619" s="76" t="str">
        <f t="shared" si="25"/>
        <v/>
      </c>
      <c r="C1619" s="35"/>
      <c r="D1619" s="16"/>
      <c r="E1619" s="16"/>
      <c r="F1619" s="33"/>
      <c r="G1619" s="33"/>
      <c r="H1619" s="43" t="str">
        <f>IFERROR(VLOOKUP(D1619,PG!$D$7:$N$1006,11,FALSE),"")</f>
        <v/>
      </c>
      <c r="I1619" s="42">
        <f>IFERROR(VLOOKUP(D1619,PG!$D$7:$O$1006,12,FALSE)*G1619,0)</f>
        <v>0</v>
      </c>
    </row>
    <row r="1620" spans="2:9" ht="35.1" customHeight="1" thickTop="1" thickBot="1">
      <c r="B1620" s="76" t="str">
        <f t="shared" si="25"/>
        <v/>
      </c>
      <c r="C1620" s="35"/>
      <c r="D1620" s="16"/>
      <c r="E1620" s="16"/>
      <c r="F1620" s="33"/>
      <c r="G1620" s="33"/>
      <c r="H1620" s="43" t="str">
        <f>IFERROR(VLOOKUP(D1620,PG!$D$7:$N$1006,11,FALSE),"")</f>
        <v/>
      </c>
      <c r="I1620" s="42">
        <f>IFERROR(VLOOKUP(D1620,PG!$D$7:$O$1006,12,FALSE)*G1620,0)</f>
        <v>0</v>
      </c>
    </row>
    <row r="1621" spans="2:9" ht="35.1" customHeight="1" thickTop="1" thickBot="1">
      <c r="B1621" s="76" t="str">
        <f t="shared" si="25"/>
        <v/>
      </c>
      <c r="C1621" s="35"/>
      <c r="D1621" s="16"/>
      <c r="E1621" s="16"/>
      <c r="F1621" s="33"/>
      <c r="G1621" s="33"/>
      <c r="H1621" s="43" t="str">
        <f>IFERROR(VLOOKUP(D1621,PG!$D$7:$N$1006,11,FALSE),"")</f>
        <v/>
      </c>
      <c r="I1621" s="42">
        <f>IFERROR(VLOOKUP(D1621,PG!$D$7:$O$1006,12,FALSE)*G1621,0)</f>
        <v>0</v>
      </c>
    </row>
    <row r="1622" spans="2:9" ht="35.1" customHeight="1" thickTop="1" thickBot="1">
      <c r="B1622" s="76" t="str">
        <f t="shared" si="25"/>
        <v/>
      </c>
      <c r="C1622" s="35"/>
      <c r="D1622" s="16"/>
      <c r="E1622" s="16"/>
      <c r="F1622" s="33"/>
      <c r="G1622" s="33"/>
      <c r="H1622" s="43" t="str">
        <f>IFERROR(VLOOKUP(D1622,PG!$D$7:$N$1006,11,FALSE),"")</f>
        <v/>
      </c>
      <c r="I1622" s="42">
        <f>IFERROR(VLOOKUP(D1622,PG!$D$7:$O$1006,12,FALSE)*G1622,0)</f>
        <v>0</v>
      </c>
    </row>
    <row r="1623" spans="2:9" ht="35.1" customHeight="1" thickTop="1" thickBot="1">
      <c r="B1623" s="76" t="str">
        <f t="shared" si="25"/>
        <v/>
      </c>
      <c r="C1623" s="35"/>
      <c r="D1623" s="16"/>
      <c r="E1623" s="16"/>
      <c r="F1623" s="33"/>
      <c r="G1623" s="33"/>
      <c r="H1623" s="43" t="str">
        <f>IFERROR(VLOOKUP(D1623,PG!$D$7:$N$1006,11,FALSE),"")</f>
        <v/>
      </c>
      <c r="I1623" s="42">
        <f>IFERROR(VLOOKUP(D1623,PG!$D$7:$O$1006,12,FALSE)*G1623,0)</f>
        <v>0</v>
      </c>
    </row>
    <row r="1624" spans="2:9" ht="35.1" customHeight="1" thickTop="1" thickBot="1">
      <c r="B1624" s="76" t="str">
        <f t="shared" si="25"/>
        <v/>
      </c>
      <c r="C1624" s="35"/>
      <c r="D1624" s="16"/>
      <c r="E1624" s="16"/>
      <c r="F1624" s="33"/>
      <c r="G1624" s="33"/>
      <c r="H1624" s="43" t="str">
        <f>IFERROR(VLOOKUP(D1624,PG!$D$7:$N$1006,11,FALSE),"")</f>
        <v/>
      </c>
      <c r="I1624" s="42">
        <f>IFERROR(VLOOKUP(D1624,PG!$D$7:$O$1006,12,FALSE)*G1624,0)</f>
        <v>0</v>
      </c>
    </row>
    <row r="1625" spans="2:9" ht="35.1" customHeight="1" thickTop="1" thickBot="1">
      <c r="B1625" s="76" t="str">
        <f t="shared" si="25"/>
        <v/>
      </c>
      <c r="C1625" s="35"/>
      <c r="D1625" s="16"/>
      <c r="E1625" s="16"/>
      <c r="F1625" s="33"/>
      <c r="G1625" s="33"/>
      <c r="H1625" s="43" t="str">
        <f>IFERROR(VLOOKUP(D1625,PG!$D$7:$N$1006,11,FALSE),"")</f>
        <v/>
      </c>
      <c r="I1625" s="42">
        <f>IFERROR(VLOOKUP(D1625,PG!$D$7:$O$1006,12,FALSE)*G1625,0)</f>
        <v>0</v>
      </c>
    </row>
    <row r="1626" spans="2:9" ht="35.1" customHeight="1" thickTop="1" thickBot="1">
      <c r="B1626" s="76" t="str">
        <f t="shared" si="25"/>
        <v/>
      </c>
      <c r="C1626" s="35"/>
      <c r="D1626" s="16"/>
      <c r="E1626" s="16"/>
      <c r="F1626" s="33"/>
      <c r="G1626" s="33"/>
      <c r="H1626" s="43" t="str">
        <f>IFERROR(VLOOKUP(D1626,PG!$D$7:$N$1006,11,FALSE),"")</f>
        <v/>
      </c>
      <c r="I1626" s="42">
        <f>IFERROR(VLOOKUP(D1626,PG!$D$7:$O$1006,12,FALSE)*G1626,0)</f>
        <v>0</v>
      </c>
    </row>
    <row r="1627" spans="2:9" ht="35.1" customHeight="1" thickTop="1" thickBot="1">
      <c r="B1627" s="76" t="str">
        <f t="shared" si="25"/>
        <v/>
      </c>
      <c r="C1627" s="35"/>
      <c r="D1627" s="16"/>
      <c r="E1627" s="16"/>
      <c r="F1627" s="33"/>
      <c r="G1627" s="33"/>
      <c r="H1627" s="43" t="str">
        <f>IFERROR(VLOOKUP(D1627,PG!$D$7:$N$1006,11,FALSE),"")</f>
        <v/>
      </c>
      <c r="I1627" s="42">
        <f>IFERROR(VLOOKUP(D1627,PG!$D$7:$O$1006,12,FALSE)*G1627,0)</f>
        <v>0</v>
      </c>
    </row>
    <row r="1628" spans="2:9" ht="35.1" customHeight="1" thickTop="1" thickBot="1">
      <c r="B1628" s="76" t="str">
        <f t="shared" si="25"/>
        <v/>
      </c>
      <c r="C1628" s="35"/>
      <c r="D1628" s="16"/>
      <c r="E1628" s="16"/>
      <c r="F1628" s="33"/>
      <c r="G1628" s="33"/>
      <c r="H1628" s="43" t="str">
        <f>IFERROR(VLOOKUP(D1628,PG!$D$7:$N$1006,11,FALSE),"")</f>
        <v/>
      </c>
      <c r="I1628" s="42">
        <f>IFERROR(VLOOKUP(D1628,PG!$D$7:$O$1006,12,FALSE)*G1628,0)</f>
        <v>0</v>
      </c>
    </row>
    <row r="1629" spans="2:9" ht="35.1" customHeight="1" thickTop="1" thickBot="1">
      <c r="B1629" s="76" t="str">
        <f t="shared" si="25"/>
        <v/>
      </c>
      <c r="C1629" s="35"/>
      <c r="D1629" s="16"/>
      <c r="E1629" s="16"/>
      <c r="F1629" s="33"/>
      <c r="G1629" s="33"/>
      <c r="H1629" s="43" t="str">
        <f>IFERROR(VLOOKUP(D1629,PG!$D$7:$N$1006,11,FALSE),"")</f>
        <v/>
      </c>
      <c r="I1629" s="42">
        <f>IFERROR(VLOOKUP(D1629,PG!$D$7:$O$1006,12,FALSE)*G1629,0)</f>
        <v>0</v>
      </c>
    </row>
    <row r="1630" spans="2:9" ht="35.1" customHeight="1" thickTop="1" thickBot="1">
      <c r="B1630" s="76" t="str">
        <f t="shared" si="25"/>
        <v/>
      </c>
      <c r="C1630" s="35"/>
      <c r="D1630" s="16"/>
      <c r="E1630" s="16"/>
      <c r="F1630" s="33"/>
      <c r="G1630" s="33"/>
      <c r="H1630" s="43" t="str">
        <f>IFERROR(VLOOKUP(D1630,PG!$D$7:$N$1006,11,FALSE),"")</f>
        <v/>
      </c>
      <c r="I1630" s="42">
        <f>IFERROR(VLOOKUP(D1630,PG!$D$7:$O$1006,12,FALSE)*G1630,0)</f>
        <v>0</v>
      </c>
    </row>
    <row r="1631" spans="2:9" ht="35.1" customHeight="1" thickTop="1" thickBot="1">
      <c r="B1631" s="76" t="str">
        <f t="shared" si="25"/>
        <v/>
      </c>
      <c r="C1631" s="35"/>
      <c r="D1631" s="16"/>
      <c r="E1631" s="16"/>
      <c r="F1631" s="33"/>
      <c r="G1631" s="33"/>
      <c r="H1631" s="43" t="str">
        <f>IFERROR(VLOOKUP(D1631,PG!$D$7:$N$1006,11,FALSE),"")</f>
        <v/>
      </c>
      <c r="I1631" s="42">
        <f>IFERROR(VLOOKUP(D1631,PG!$D$7:$O$1006,12,FALSE)*G1631,0)</f>
        <v>0</v>
      </c>
    </row>
    <row r="1632" spans="2:9" ht="35.1" customHeight="1" thickTop="1" thickBot="1">
      <c r="B1632" s="76" t="str">
        <f t="shared" si="25"/>
        <v/>
      </c>
      <c r="C1632" s="35"/>
      <c r="D1632" s="16"/>
      <c r="E1632" s="16"/>
      <c r="F1632" s="33"/>
      <c r="G1632" s="33"/>
      <c r="H1632" s="43" t="str">
        <f>IFERROR(VLOOKUP(D1632,PG!$D$7:$N$1006,11,FALSE),"")</f>
        <v/>
      </c>
      <c r="I1632" s="42">
        <f>IFERROR(VLOOKUP(D1632,PG!$D$7:$O$1006,12,FALSE)*G1632,0)</f>
        <v>0</v>
      </c>
    </row>
    <row r="1633" spans="2:9" ht="35.1" customHeight="1" thickTop="1" thickBot="1">
      <c r="B1633" s="76" t="str">
        <f t="shared" si="25"/>
        <v/>
      </c>
      <c r="C1633" s="35"/>
      <c r="D1633" s="16"/>
      <c r="E1633" s="16"/>
      <c r="F1633" s="33"/>
      <c r="G1633" s="33"/>
      <c r="H1633" s="43" t="str">
        <f>IFERROR(VLOOKUP(D1633,PG!$D$7:$N$1006,11,FALSE),"")</f>
        <v/>
      </c>
      <c r="I1633" s="42">
        <f>IFERROR(VLOOKUP(D1633,PG!$D$7:$O$1006,12,FALSE)*G1633,0)</f>
        <v>0</v>
      </c>
    </row>
    <row r="1634" spans="2:9" ht="35.1" customHeight="1" thickTop="1" thickBot="1">
      <c r="B1634" s="76" t="str">
        <f t="shared" si="25"/>
        <v/>
      </c>
      <c r="C1634" s="35"/>
      <c r="D1634" s="16"/>
      <c r="E1634" s="16"/>
      <c r="F1634" s="33"/>
      <c r="G1634" s="33"/>
      <c r="H1634" s="43" t="str">
        <f>IFERROR(VLOOKUP(D1634,PG!$D$7:$N$1006,11,FALSE),"")</f>
        <v/>
      </c>
      <c r="I1634" s="42">
        <f>IFERROR(VLOOKUP(D1634,PG!$D$7:$O$1006,12,FALSE)*G1634,0)</f>
        <v>0</v>
      </c>
    </row>
    <row r="1635" spans="2:9" ht="35.1" customHeight="1" thickTop="1" thickBot="1">
      <c r="B1635" s="76" t="str">
        <f t="shared" si="25"/>
        <v/>
      </c>
      <c r="C1635" s="35"/>
      <c r="D1635" s="16"/>
      <c r="E1635" s="16"/>
      <c r="F1635" s="33"/>
      <c r="G1635" s="33"/>
      <c r="H1635" s="43" t="str">
        <f>IFERROR(VLOOKUP(D1635,PG!$D$7:$N$1006,11,FALSE),"")</f>
        <v/>
      </c>
      <c r="I1635" s="42">
        <f>IFERROR(VLOOKUP(D1635,PG!$D$7:$O$1006,12,FALSE)*G1635,0)</f>
        <v>0</v>
      </c>
    </row>
    <row r="1636" spans="2:9" ht="35.1" customHeight="1" thickTop="1" thickBot="1">
      <c r="B1636" s="76" t="str">
        <f t="shared" si="25"/>
        <v/>
      </c>
      <c r="C1636" s="35"/>
      <c r="D1636" s="16"/>
      <c r="E1636" s="16"/>
      <c r="F1636" s="33"/>
      <c r="G1636" s="33"/>
      <c r="H1636" s="43" t="str">
        <f>IFERROR(VLOOKUP(D1636,PG!$D$7:$N$1006,11,FALSE),"")</f>
        <v/>
      </c>
      <c r="I1636" s="42">
        <f>IFERROR(VLOOKUP(D1636,PG!$D$7:$O$1006,12,FALSE)*G1636,0)</f>
        <v>0</v>
      </c>
    </row>
    <row r="1637" spans="2:9" ht="35.1" customHeight="1" thickTop="1" thickBot="1">
      <c r="B1637" s="76" t="str">
        <f t="shared" si="25"/>
        <v/>
      </c>
      <c r="C1637" s="35"/>
      <c r="D1637" s="16"/>
      <c r="E1637" s="16"/>
      <c r="F1637" s="33"/>
      <c r="G1637" s="33"/>
      <c r="H1637" s="43" t="str">
        <f>IFERROR(VLOOKUP(D1637,PG!$D$7:$N$1006,11,FALSE),"")</f>
        <v/>
      </c>
      <c r="I1637" s="42">
        <f>IFERROR(VLOOKUP(D1637,PG!$D$7:$O$1006,12,FALSE)*G1637,0)</f>
        <v>0</v>
      </c>
    </row>
    <row r="1638" spans="2:9" ht="35.1" customHeight="1" thickTop="1" thickBot="1">
      <c r="B1638" s="76" t="str">
        <f t="shared" si="25"/>
        <v/>
      </c>
      <c r="C1638" s="35"/>
      <c r="D1638" s="16"/>
      <c r="E1638" s="16"/>
      <c r="F1638" s="33"/>
      <c r="G1638" s="33"/>
      <c r="H1638" s="43" t="str">
        <f>IFERROR(VLOOKUP(D1638,PG!$D$7:$N$1006,11,FALSE),"")</f>
        <v/>
      </c>
      <c r="I1638" s="42">
        <f>IFERROR(VLOOKUP(D1638,PG!$D$7:$O$1006,12,FALSE)*G1638,0)</f>
        <v>0</v>
      </c>
    </row>
    <row r="1639" spans="2:9" ht="35.1" customHeight="1" thickTop="1" thickBot="1">
      <c r="B1639" s="76" t="str">
        <f t="shared" si="25"/>
        <v/>
      </c>
      <c r="C1639" s="35"/>
      <c r="D1639" s="16"/>
      <c r="E1639" s="16"/>
      <c r="F1639" s="33"/>
      <c r="G1639" s="33"/>
      <c r="H1639" s="43" t="str">
        <f>IFERROR(VLOOKUP(D1639,PG!$D$7:$N$1006,11,FALSE),"")</f>
        <v/>
      </c>
      <c r="I1639" s="42">
        <f>IFERROR(VLOOKUP(D1639,PG!$D$7:$O$1006,12,FALSE)*G1639,0)</f>
        <v>0</v>
      </c>
    </row>
    <row r="1640" spans="2:9" ht="35.1" customHeight="1" thickTop="1" thickBot="1">
      <c r="B1640" s="76" t="str">
        <f t="shared" si="25"/>
        <v/>
      </c>
      <c r="C1640" s="35"/>
      <c r="D1640" s="16"/>
      <c r="E1640" s="16"/>
      <c r="F1640" s="33"/>
      <c r="G1640" s="33"/>
      <c r="H1640" s="43" t="str">
        <f>IFERROR(VLOOKUP(D1640,PG!$D$7:$N$1006,11,FALSE),"")</f>
        <v/>
      </c>
      <c r="I1640" s="42">
        <f>IFERROR(VLOOKUP(D1640,PG!$D$7:$O$1006,12,FALSE)*G1640,0)</f>
        <v>0</v>
      </c>
    </row>
    <row r="1641" spans="2:9" ht="35.1" customHeight="1" thickTop="1" thickBot="1">
      <c r="B1641" s="76" t="str">
        <f t="shared" si="25"/>
        <v/>
      </c>
      <c r="C1641" s="35"/>
      <c r="D1641" s="16"/>
      <c r="E1641" s="16"/>
      <c r="F1641" s="33"/>
      <c r="G1641" s="33"/>
      <c r="H1641" s="43" t="str">
        <f>IFERROR(VLOOKUP(D1641,PG!$D$7:$N$1006,11,FALSE),"")</f>
        <v/>
      </c>
      <c r="I1641" s="42">
        <f>IFERROR(VLOOKUP(D1641,PG!$D$7:$O$1006,12,FALSE)*G1641,0)</f>
        <v>0</v>
      </c>
    </row>
    <row r="1642" spans="2:9" ht="35.1" customHeight="1" thickTop="1" thickBot="1">
      <c r="B1642" s="76" t="str">
        <f t="shared" si="25"/>
        <v/>
      </c>
      <c r="C1642" s="35"/>
      <c r="D1642" s="16"/>
      <c r="E1642" s="16"/>
      <c r="F1642" s="33"/>
      <c r="G1642" s="33"/>
      <c r="H1642" s="43" t="str">
        <f>IFERROR(VLOOKUP(D1642,PG!$D$7:$N$1006,11,FALSE),"")</f>
        <v/>
      </c>
      <c r="I1642" s="42">
        <f>IFERROR(VLOOKUP(D1642,PG!$D$7:$O$1006,12,FALSE)*G1642,0)</f>
        <v>0</v>
      </c>
    </row>
    <row r="1643" spans="2:9" ht="35.1" customHeight="1" thickTop="1" thickBot="1">
      <c r="B1643" s="76" t="str">
        <f t="shared" si="25"/>
        <v/>
      </c>
      <c r="C1643" s="35"/>
      <c r="D1643" s="16"/>
      <c r="E1643" s="16"/>
      <c r="F1643" s="33"/>
      <c r="G1643" s="33"/>
      <c r="H1643" s="43" t="str">
        <f>IFERROR(VLOOKUP(D1643,PG!$D$7:$N$1006,11,FALSE),"")</f>
        <v/>
      </c>
      <c r="I1643" s="42">
        <f>IFERROR(VLOOKUP(D1643,PG!$D$7:$O$1006,12,FALSE)*G1643,0)</f>
        <v>0</v>
      </c>
    </row>
    <row r="1644" spans="2:9" ht="35.1" customHeight="1" thickTop="1" thickBot="1">
      <c r="B1644" s="76" t="str">
        <f t="shared" si="25"/>
        <v/>
      </c>
      <c r="C1644" s="35"/>
      <c r="D1644" s="16"/>
      <c r="E1644" s="16"/>
      <c r="F1644" s="33"/>
      <c r="G1644" s="33"/>
      <c r="H1644" s="43" t="str">
        <f>IFERROR(VLOOKUP(D1644,PG!$D$7:$N$1006,11,FALSE),"")</f>
        <v/>
      </c>
      <c r="I1644" s="42">
        <f>IFERROR(VLOOKUP(D1644,PG!$D$7:$O$1006,12,FALSE)*G1644,0)</f>
        <v>0</v>
      </c>
    </row>
    <row r="1645" spans="2:9" ht="35.1" customHeight="1" thickTop="1" thickBot="1">
      <c r="B1645" s="76" t="str">
        <f t="shared" si="25"/>
        <v/>
      </c>
      <c r="C1645" s="35"/>
      <c r="D1645" s="16"/>
      <c r="E1645" s="16"/>
      <c r="F1645" s="33"/>
      <c r="G1645" s="33"/>
      <c r="H1645" s="43" t="str">
        <f>IFERROR(VLOOKUP(D1645,PG!$D$7:$N$1006,11,FALSE),"")</f>
        <v/>
      </c>
      <c r="I1645" s="42">
        <f>IFERROR(VLOOKUP(D1645,PG!$D$7:$O$1006,12,FALSE)*G1645,0)</f>
        <v>0</v>
      </c>
    </row>
    <row r="1646" spans="2:9" ht="35.1" customHeight="1" thickTop="1" thickBot="1">
      <c r="B1646" s="76" t="str">
        <f t="shared" si="25"/>
        <v/>
      </c>
      <c r="C1646" s="35"/>
      <c r="D1646" s="16"/>
      <c r="E1646" s="16"/>
      <c r="F1646" s="33"/>
      <c r="G1646" s="33"/>
      <c r="H1646" s="43" t="str">
        <f>IFERROR(VLOOKUP(D1646,PG!$D$7:$N$1006,11,FALSE),"")</f>
        <v/>
      </c>
      <c r="I1646" s="42">
        <f>IFERROR(VLOOKUP(D1646,PG!$D$7:$O$1006,12,FALSE)*G1646,0)</f>
        <v>0</v>
      </c>
    </row>
    <row r="1647" spans="2:9" ht="35.1" customHeight="1" thickTop="1" thickBot="1">
      <c r="B1647" s="76" t="str">
        <f t="shared" si="25"/>
        <v/>
      </c>
      <c r="C1647" s="35"/>
      <c r="D1647" s="16"/>
      <c r="E1647" s="16"/>
      <c r="F1647" s="33"/>
      <c r="G1647" s="33"/>
      <c r="H1647" s="43" t="str">
        <f>IFERROR(VLOOKUP(D1647,PG!$D$7:$N$1006,11,FALSE),"")</f>
        <v/>
      </c>
      <c r="I1647" s="42">
        <f>IFERROR(VLOOKUP(D1647,PG!$D$7:$O$1006,12,FALSE)*G1647,0)</f>
        <v>0</v>
      </c>
    </row>
    <row r="1648" spans="2:9" ht="35.1" customHeight="1" thickTop="1" thickBot="1">
      <c r="B1648" s="76" t="str">
        <f t="shared" si="25"/>
        <v/>
      </c>
      <c r="C1648" s="35"/>
      <c r="D1648" s="16"/>
      <c r="E1648" s="16"/>
      <c r="F1648" s="33"/>
      <c r="G1648" s="33"/>
      <c r="H1648" s="43" t="str">
        <f>IFERROR(VLOOKUP(D1648,PG!$D$7:$N$1006,11,FALSE),"")</f>
        <v/>
      </c>
      <c r="I1648" s="42">
        <f>IFERROR(VLOOKUP(D1648,PG!$D$7:$O$1006,12,FALSE)*G1648,0)</f>
        <v>0</v>
      </c>
    </row>
    <row r="1649" spans="2:9" ht="35.1" customHeight="1" thickTop="1" thickBot="1">
      <c r="B1649" s="76" t="str">
        <f t="shared" si="25"/>
        <v/>
      </c>
      <c r="C1649" s="35"/>
      <c r="D1649" s="16"/>
      <c r="E1649" s="16"/>
      <c r="F1649" s="33"/>
      <c r="G1649" s="33"/>
      <c r="H1649" s="43" t="str">
        <f>IFERROR(VLOOKUP(D1649,PG!$D$7:$N$1006,11,FALSE),"")</f>
        <v/>
      </c>
      <c r="I1649" s="42">
        <f>IFERROR(VLOOKUP(D1649,PG!$D$7:$O$1006,12,FALSE)*G1649,0)</f>
        <v>0</v>
      </c>
    </row>
    <row r="1650" spans="2:9" ht="35.1" customHeight="1" thickTop="1" thickBot="1">
      <c r="B1650" s="76" t="str">
        <f t="shared" si="25"/>
        <v/>
      </c>
      <c r="C1650" s="35"/>
      <c r="D1650" s="16"/>
      <c r="E1650" s="16"/>
      <c r="F1650" s="33"/>
      <c r="G1650" s="33"/>
      <c r="H1650" s="43" t="str">
        <f>IFERROR(VLOOKUP(D1650,PG!$D$7:$N$1006,11,FALSE),"")</f>
        <v/>
      </c>
      <c r="I1650" s="42">
        <f>IFERROR(VLOOKUP(D1650,PG!$D$7:$O$1006,12,FALSE)*G1650,0)</f>
        <v>0</v>
      </c>
    </row>
    <row r="1651" spans="2:9" ht="35.1" customHeight="1" thickTop="1" thickBot="1">
      <c r="B1651" s="76" t="str">
        <f t="shared" si="25"/>
        <v/>
      </c>
      <c r="C1651" s="35"/>
      <c r="D1651" s="16"/>
      <c r="E1651" s="16"/>
      <c r="F1651" s="33"/>
      <c r="G1651" s="33"/>
      <c r="H1651" s="43" t="str">
        <f>IFERROR(VLOOKUP(D1651,PG!$D$7:$N$1006,11,FALSE),"")</f>
        <v/>
      </c>
      <c r="I1651" s="42">
        <f>IFERROR(VLOOKUP(D1651,PG!$D$7:$O$1006,12,FALSE)*G1651,0)</f>
        <v>0</v>
      </c>
    </row>
    <row r="1652" spans="2:9" ht="35.1" customHeight="1" thickTop="1" thickBot="1">
      <c r="B1652" s="76" t="str">
        <f t="shared" si="25"/>
        <v/>
      </c>
      <c r="C1652" s="35"/>
      <c r="D1652" s="16"/>
      <c r="E1652" s="16"/>
      <c r="F1652" s="33"/>
      <c r="G1652" s="33"/>
      <c r="H1652" s="43" t="str">
        <f>IFERROR(VLOOKUP(D1652,PG!$D$7:$N$1006,11,FALSE),"")</f>
        <v/>
      </c>
      <c r="I1652" s="42">
        <f>IFERROR(VLOOKUP(D1652,PG!$D$7:$O$1006,12,FALSE)*G1652,0)</f>
        <v>0</v>
      </c>
    </row>
    <row r="1653" spans="2:9" ht="35.1" customHeight="1" thickTop="1" thickBot="1">
      <c r="B1653" s="76" t="str">
        <f t="shared" si="25"/>
        <v/>
      </c>
      <c r="C1653" s="35"/>
      <c r="D1653" s="16"/>
      <c r="E1653" s="16"/>
      <c r="F1653" s="33"/>
      <c r="G1653" s="33"/>
      <c r="H1653" s="43" t="str">
        <f>IFERROR(VLOOKUP(D1653,PG!$D$7:$N$1006,11,FALSE),"")</f>
        <v/>
      </c>
      <c r="I1653" s="42">
        <f>IFERROR(VLOOKUP(D1653,PG!$D$7:$O$1006,12,FALSE)*G1653,0)</f>
        <v>0</v>
      </c>
    </row>
    <row r="1654" spans="2:9" ht="35.1" customHeight="1" thickTop="1" thickBot="1">
      <c r="B1654" s="76" t="str">
        <f t="shared" si="25"/>
        <v/>
      </c>
      <c r="C1654" s="35"/>
      <c r="D1654" s="16"/>
      <c r="E1654" s="16"/>
      <c r="F1654" s="33"/>
      <c r="G1654" s="33"/>
      <c r="H1654" s="43" t="str">
        <f>IFERROR(VLOOKUP(D1654,PG!$D$7:$N$1006,11,FALSE),"")</f>
        <v/>
      </c>
      <c r="I1654" s="42">
        <f>IFERROR(VLOOKUP(D1654,PG!$D$7:$O$1006,12,FALSE)*G1654,0)</f>
        <v>0</v>
      </c>
    </row>
    <row r="1655" spans="2:9" ht="35.1" customHeight="1" thickTop="1" thickBot="1">
      <c r="B1655" s="76" t="str">
        <f t="shared" si="25"/>
        <v/>
      </c>
      <c r="C1655" s="35"/>
      <c r="D1655" s="16"/>
      <c r="E1655" s="16"/>
      <c r="F1655" s="33"/>
      <c r="G1655" s="33"/>
      <c r="H1655" s="43" t="str">
        <f>IFERROR(VLOOKUP(D1655,PG!$D$7:$N$1006,11,FALSE),"")</f>
        <v/>
      </c>
      <c r="I1655" s="42">
        <f>IFERROR(VLOOKUP(D1655,PG!$D$7:$O$1006,12,FALSE)*G1655,0)</f>
        <v>0</v>
      </c>
    </row>
    <row r="1656" spans="2:9" ht="35.1" customHeight="1" thickTop="1" thickBot="1">
      <c r="B1656" s="76" t="str">
        <f t="shared" si="25"/>
        <v/>
      </c>
      <c r="C1656" s="35"/>
      <c r="D1656" s="16"/>
      <c r="E1656" s="16"/>
      <c r="F1656" s="33"/>
      <c r="G1656" s="33"/>
      <c r="H1656" s="43" t="str">
        <f>IFERROR(VLOOKUP(D1656,PG!$D$7:$N$1006,11,FALSE),"")</f>
        <v/>
      </c>
      <c r="I1656" s="42">
        <f>IFERROR(VLOOKUP(D1656,PG!$D$7:$O$1006,12,FALSE)*G1656,0)</f>
        <v>0</v>
      </c>
    </row>
    <row r="1657" spans="2:9" ht="35.1" customHeight="1" thickTop="1" thickBot="1">
      <c r="B1657" s="76" t="str">
        <f t="shared" si="25"/>
        <v/>
      </c>
      <c r="C1657" s="35"/>
      <c r="D1657" s="16"/>
      <c r="E1657" s="16"/>
      <c r="F1657" s="33"/>
      <c r="G1657" s="33"/>
      <c r="H1657" s="43" t="str">
        <f>IFERROR(VLOOKUP(D1657,PG!$D$7:$N$1006,11,FALSE),"")</f>
        <v/>
      </c>
      <c r="I1657" s="42">
        <f>IFERROR(VLOOKUP(D1657,PG!$D$7:$O$1006,12,FALSE)*G1657,0)</f>
        <v>0</v>
      </c>
    </row>
    <row r="1658" spans="2:9" ht="35.1" customHeight="1" thickTop="1" thickBot="1">
      <c r="B1658" s="76" t="str">
        <f t="shared" si="25"/>
        <v/>
      </c>
      <c r="C1658" s="35"/>
      <c r="D1658" s="16"/>
      <c r="E1658" s="16"/>
      <c r="F1658" s="33"/>
      <c r="G1658" s="33"/>
      <c r="H1658" s="43" t="str">
        <f>IFERROR(VLOOKUP(D1658,PG!$D$7:$N$1006,11,FALSE),"")</f>
        <v/>
      </c>
      <c r="I1658" s="42">
        <f>IFERROR(VLOOKUP(D1658,PG!$D$7:$O$1006,12,FALSE)*G1658,0)</f>
        <v>0</v>
      </c>
    </row>
    <row r="1659" spans="2:9" ht="35.1" customHeight="1" thickTop="1" thickBot="1">
      <c r="B1659" s="76" t="str">
        <f t="shared" si="25"/>
        <v/>
      </c>
      <c r="C1659" s="35"/>
      <c r="D1659" s="16"/>
      <c r="E1659" s="16"/>
      <c r="F1659" s="33"/>
      <c r="G1659" s="33"/>
      <c r="H1659" s="43" t="str">
        <f>IFERROR(VLOOKUP(D1659,PG!$D$7:$N$1006,11,FALSE),"")</f>
        <v/>
      </c>
      <c r="I1659" s="42">
        <f>IFERROR(VLOOKUP(D1659,PG!$D$7:$O$1006,12,FALSE)*G1659,0)</f>
        <v>0</v>
      </c>
    </row>
    <row r="1660" spans="2:9" ht="35.1" customHeight="1" thickTop="1" thickBot="1">
      <c r="B1660" s="76" t="str">
        <f t="shared" si="25"/>
        <v/>
      </c>
      <c r="C1660" s="35"/>
      <c r="D1660" s="16"/>
      <c r="E1660" s="16"/>
      <c r="F1660" s="33"/>
      <c r="G1660" s="33"/>
      <c r="H1660" s="43" t="str">
        <f>IFERROR(VLOOKUP(D1660,PG!$D$7:$N$1006,11,FALSE),"")</f>
        <v/>
      </c>
      <c r="I1660" s="42">
        <f>IFERROR(VLOOKUP(D1660,PG!$D$7:$O$1006,12,FALSE)*G1660,0)</f>
        <v>0</v>
      </c>
    </row>
    <row r="1661" spans="2:9" ht="35.1" customHeight="1" thickTop="1" thickBot="1">
      <c r="B1661" s="76" t="str">
        <f t="shared" si="25"/>
        <v/>
      </c>
      <c r="C1661" s="35"/>
      <c r="D1661" s="16"/>
      <c r="E1661" s="16"/>
      <c r="F1661" s="33"/>
      <c r="G1661" s="33"/>
      <c r="H1661" s="43" t="str">
        <f>IFERROR(VLOOKUP(D1661,PG!$D$7:$N$1006,11,FALSE),"")</f>
        <v/>
      </c>
      <c r="I1661" s="42">
        <f>IFERROR(VLOOKUP(D1661,PG!$D$7:$O$1006,12,FALSE)*G1661,0)</f>
        <v>0</v>
      </c>
    </row>
    <row r="1662" spans="2:9" ht="35.1" customHeight="1" thickTop="1" thickBot="1">
      <c r="B1662" s="76" t="str">
        <f t="shared" si="25"/>
        <v/>
      </c>
      <c r="C1662" s="35"/>
      <c r="D1662" s="16"/>
      <c r="E1662" s="16"/>
      <c r="F1662" s="33"/>
      <c r="G1662" s="33"/>
      <c r="H1662" s="43" t="str">
        <f>IFERROR(VLOOKUP(D1662,PG!$D$7:$N$1006,11,FALSE),"")</f>
        <v/>
      </c>
      <c r="I1662" s="42">
        <f>IFERROR(VLOOKUP(D1662,PG!$D$7:$O$1006,12,FALSE)*G1662,0)</f>
        <v>0</v>
      </c>
    </row>
    <row r="1663" spans="2:9" ht="35.1" customHeight="1" thickTop="1" thickBot="1">
      <c r="B1663" s="76" t="str">
        <f t="shared" si="25"/>
        <v/>
      </c>
      <c r="C1663" s="35"/>
      <c r="D1663" s="16"/>
      <c r="E1663" s="16"/>
      <c r="F1663" s="33"/>
      <c r="G1663" s="33"/>
      <c r="H1663" s="43" t="str">
        <f>IFERROR(VLOOKUP(D1663,PG!$D$7:$N$1006,11,FALSE),"")</f>
        <v/>
      </c>
      <c r="I1663" s="42">
        <f>IFERROR(VLOOKUP(D1663,PG!$D$7:$O$1006,12,FALSE)*G1663,0)</f>
        <v>0</v>
      </c>
    </row>
    <row r="1664" spans="2:9" ht="35.1" customHeight="1" thickTop="1" thickBot="1">
      <c r="B1664" s="76" t="str">
        <f t="shared" si="25"/>
        <v/>
      </c>
      <c r="C1664" s="35"/>
      <c r="D1664" s="16"/>
      <c r="E1664" s="16"/>
      <c r="F1664" s="33"/>
      <c r="G1664" s="33"/>
      <c r="H1664" s="43" t="str">
        <f>IFERROR(VLOOKUP(D1664,PG!$D$7:$N$1006,11,FALSE),"")</f>
        <v/>
      </c>
      <c r="I1664" s="42">
        <f>IFERROR(VLOOKUP(D1664,PG!$D$7:$O$1006,12,FALSE)*G1664,0)</f>
        <v>0</v>
      </c>
    </row>
    <row r="1665" spans="2:9" ht="35.1" customHeight="1" thickTop="1" thickBot="1">
      <c r="B1665" s="76" t="str">
        <f t="shared" si="25"/>
        <v/>
      </c>
      <c r="C1665" s="35"/>
      <c r="D1665" s="16"/>
      <c r="E1665" s="16"/>
      <c r="F1665" s="33"/>
      <c r="G1665" s="33"/>
      <c r="H1665" s="43" t="str">
        <f>IFERROR(VLOOKUP(D1665,PG!$D$7:$N$1006,11,FALSE),"")</f>
        <v/>
      </c>
      <c r="I1665" s="42">
        <f>IFERROR(VLOOKUP(D1665,PG!$D$7:$O$1006,12,FALSE)*G1665,0)</f>
        <v>0</v>
      </c>
    </row>
    <row r="1666" spans="2:9" ht="35.1" customHeight="1" thickTop="1" thickBot="1">
      <c r="B1666" s="76" t="str">
        <f t="shared" si="25"/>
        <v/>
      </c>
      <c r="C1666" s="35"/>
      <c r="D1666" s="16"/>
      <c r="E1666" s="16"/>
      <c r="F1666" s="33"/>
      <c r="G1666" s="33"/>
      <c r="H1666" s="43" t="str">
        <f>IFERROR(VLOOKUP(D1666,PG!$D$7:$N$1006,11,FALSE),"")</f>
        <v/>
      </c>
      <c r="I1666" s="42">
        <f>IFERROR(VLOOKUP(D1666,PG!$D$7:$O$1006,12,FALSE)*G1666,0)</f>
        <v>0</v>
      </c>
    </row>
    <row r="1667" spans="2:9" ht="35.1" customHeight="1" thickTop="1" thickBot="1">
      <c r="B1667" s="76" t="str">
        <f t="shared" si="25"/>
        <v/>
      </c>
      <c r="C1667" s="35"/>
      <c r="D1667" s="16"/>
      <c r="E1667" s="16"/>
      <c r="F1667" s="33"/>
      <c r="G1667" s="33"/>
      <c r="H1667" s="43" t="str">
        <f>IFERROR(VLOOKUP(D1667,PG!$D$7:$N$1006,11,FALSE),"")</f>
        <v/>
      </c>
      <c r="I1667" s="42">
        <f>IFERROR(VLOOKUP(D1667,PG!$D$7:$O$1006,12,FALSE)*G1667,0)</f>
        <v>0</v>
      </c>
    </row>
    <row r="1668" spans="2:9" ht="35.1" customHeight="1" thickTop="1" thickBot="1">
      <c r="B1668" s="76" t="str">
        <f t="shared" si="25"/>
        <v/>
      </c>
      <c r="C1668" s="35"/>
      <c r="D1668" s="16"/>
      <c r="E1668" s="16"/>
      <c r="F1668" s="33"/>
      <c r="G1668" s="33"/>
      <c r="H1668" s="43" t="str">
        <f>IFERROR(VLOOKUP(D1668,PG!$D$7:$N$1006,11,FALSE),"")</f>
        <v/>
      </c>
      <c r="I1668" s="42">
        <f>IFERROR(VLOOKUP(D1668,PG!$D$7:$O$1006,12,FALSE)*G1668,0)</f>
        <v>0</v>
      </c>
    </row>
    <row r="1669" spans="2:9" ht="35.1" customHeight="1" thickTop="1" thickBot="1">
      <c r="B1669" s="76" t="str">
        <f t="shared" si="25"/>
        <v/>
      </c>
      <c r="C1669" s="35"/>
      <c r="D1669" s="16"/>
      <c r="E1669" s="16"/>
      <c r="F1669" s="33"/>
      <c r="G1669" s="33"/>
      <c r="H1669" s="43" t="str">
        <f>IFERROR(VLOOKUP(D1669,PG!$D$7:$N$1006,11,FALSE),"")</f>
        <v/>
      </c>
      <c r="I1669" s="42">
        <f>IFERROR(VLOOKUP(D1669,PG!$D$7:$O$1006,12,FALSE)*G1669,0)</f>
        <v>0</v>
      </c>
    </row>
    <row r="1670" spans="2:9" ht="35.1" customHeight="1" thickTop="1" thickBot="1">
      <c r="B1670" s="76" t="str">
        <f t="shared" si="25"/>
        <v/>
      </c>
      <c r="C1670" s="35"/>
      <c r="D1670" s="16"/>
      <c r="E1670" s="16"/>
      <c r="F1670" s="33"/>
      <c r="G1670" s="33"/>
      <c r="H1670" s="43" t="str">
        <f>IFERROR(VLOOKUP(D1670,PG!$D$7:$N$1006,11,FALSE),"")</f>
        <v/>
      </c>
      <c r="I1670" s="42">
        <f>IFERROR(VLOOKUP(D1670,PG!$D$7:$O$1006,12,FALSE)*G1670,0)</f>
        <v>0</v>
      </c>
    </row>
    <row r="1671" spans="2:9" ht="35.1" customHeight="1" thickTop="1" thickBot="1">
      <c r="B1671" s="76" t="str">
        <f t="shared" si="25"/>
        <v/>
      </c>
      <c r="C1671" s="35"/>
      <c r="D1671" s="16"/>
      <c r="E1671" s="16"/>
      <c r="F1671" s="33"/>
      <c r="G1671" s="33"/>
      <c r="H1671" s="43" t="str">
        <f>IFERROR(VLOOKUP(D1671,PG!$D$7:$N$1006,11,FALSE),"")</f>
        <v/>
      </c>
      <c r="I1671" s="42">
        <f>IFERROR(VLOOKUP(D1671,PG!$D$7:$O$1006,12,FALSE)*G1671,0)</f>
        <v>0</v>
      </c>
    </row>
    <row r="1672" spans="2:9" ht="35.1" customHeight="1" thickTop="1" thickBot="1">
      <c r="B1672" s="76" t="str">
        <f t="shared" ref="B1672:B1735" si="26">IF(C1672="","",MONTH(C1672))</f>
        <v/>
      </c>
      <c r="C1672" s="35"/>
      <c r="D1672" s="16"/>
      <c r="E1672" s="16"/>
      <c r="F1672" s="33"/>
      <c r="G1672" s="33"/>
      <c r="H1672" s="43" t="str">
        <f>IFERROR(VLOOKUP(D1672,PG!$D$7:$N$1006,11,FALSE),"")</f>
        <v/>
      </c>
      <c r="I1672" s="42">
        <f>IFERROR(VLOOKUP(D1672,PG!$D$7:$O$1006,12,FALSE)*G1672,0)</f>
        <v>0</v>
      </c>
    </row>
    <row r="1673" spans="2:9" ht="35.1" customHeight="1" thickTop="1" thickBot="1">
      <c r="B1673" s="76" t="str">
        <f t="shared" si="26"/>
        <v/>
      </c>
      <c r="C1673" s="35"/>
      <c r="D1673" s="16"/>
      <c r="E1673" s="16"/>
      <c r="F1673" s="33"/>
      <c r="G1673" s="33"/>
      <c r="H1673" s="43" t="str">
        <f>IFERROR(VLOOKUP(D1673,PG!$D$7:$N$1006,11,FALSE),"")</f>
        <v/>
      </c>
      <c r="I1673" s="42">
        <f>IFERROR(VLOOKUP(D1673,PG!$D$7:$O$1006,12,FALSE)*G1673,0)</f>
        <v>0</v>
      </c>
    </row>
    <row r="1674" spans="2:9" ht="35.1" customHeight="1" thickTop="1" thickBot="1">
      <c r="B1674" s="76" t="str">
        <f t="shared" si="26"/>
        <v/>
      </c>
      <c r="C1674" s="35"/>
      <c r="D1674" s="16"/>
      <c r="E1674" s="16"/>
      <c r="F1674" s="33"/>
      <c r="G1674" s="33"/>
      <c r="H1674" s="43" t="str">
        <f>IFERROR(VLOOKUP(D1674,PG!$D$7:$N$1006,11,FALSE),"")</f>
        <v/>
      </c>
      <c r="I1674" s="42">
        <f>IFERROR(VLOOKUP(D1674,PG!$D$7:$O$1006,12,FALSE)*G1674,0)</f>
        <v>0</v>
      </c>
    </row>
    <row r="1675" spans="2:9" ht="35.1" customHeight="1" thickTop="1" thickBot="1">
      <c r="B1675" s="76" t="str">
        <f t="shared" si="26"/>
        <v/>
      </c>
      <c r="C1675" s="35"/>
      <c r="D1675" s="16"/>
      <c r="E1675" s="16"/>
      <c r="F1675" s="33"/>
      <c r="G1675" s="33"/>
      <c r="H1675" s="43" t="str">
        <f>IFERROR(VLOOKUP(D1675,PG!$D$7:$N$1006,11,FALSE),"")</f>
        <v/>
      </c>
      <c r="I1675" s="42">
        <f>IFERROR(VLOOKUP(D1675,PG!$D$7:$O$1006,12,FALSE)*G1675,0)</f>
        <v>0</v>
      </c>
    </row>
    <row r="1676" spans="2:9" ht="35.1" customHeight="1" thickTop="1" thickBot="1">
      <c r="B1676" s="76" t="str">
        <f t="shared" si="26"/>
        <v/>
      </c>
      <c r="C1676" s="35"/>
      <c r="D1676" s="16"/>
      <c r="E1676" s="16"/>
      <c r="F1676" s="33"/>
      <c r="G1676" s="33"/>
      <c r="H1676" s="43" t="str">
        <f>IFERROR(VLOOKUP(D1676,PG!$D$7:$N$1006,11,FALSE),"")</f>
        <v/>
      </c>
      <c r="I1676" s="42">
        <f>IFERROR(VLOOKUP(D1676,PG!$D$7:$O$1006,12,FALSE)*G1676,0)</f>
        <v>0</v>
      </c>
    </row>
    <row r="1677" spans="2:9" ht="35.1" customHeight="1" thickTop="1" thickBot="1">
      <c r="B1677" s="76" t="str">
        <f t="shared" si="26"/>
        <v/>
      </c>
      <c r="C1677" s="35"/>
      <c r="D1677" s="16"/>
      <c r="E1677" s="16"/>
      <c r="F1677" s="33"/>
      <c r="G1677" s="33"/>
      <c r="H1677" s="43" t="str">
        <f>IFERROR(VLOOKUP(D1677,PG!$D$7:$N$1006,11,FALSE),"")</f>
        <v/>
      </c>
      <c r="I1677" s="42">
        <f>IFERROR(VLOOKUP(D1677,PG!$D$7:$O$1006,12,FALSE)*G1677,0)</f>
        <v>0</v>
      </c>
    </row>
    <row r="1678" spans="2:9" ht="35.1" customHeight="1" thickTop="1" thickBot="1">
      <c r="B1678" s="76" t="str">
        <f t="shared" si="26"/>
        <v/>
      </c>
      <c r="C1678" s="35"/>
      <c r="D1678" s="16"/>
      <c r="E1678" s="16"/>
      <c r="F1678" s="33"/>
      <c r="G1678" s="33"/>
      <c r="H1678" s="43" t="str">
        <f>IFERROR(VLOOKUP(D1678,PG!$D$7:$N$1006,11,FALSE),"")</f>
        <v/>
      </c>
      <c r="I1678" s="42">
        <f>IFERROR(VLOOKUP(D1678,PG!$D$7:$O$1006,12,FALSE)*G1678,0)</f>
        <v>0</v>
      </c>
    </row>
    <row r="1679" spans="2:9" ht="35.1" customHeight="1" thickTop="1" thickBot="1">
      <c r="B1679" s="76" t="str">
        <f t="shared" si="26"/>
        <v/>
      </c>
      <c r="C1679" s="35"/>
      <c r="D1679" s="16"/>
      <c r="E1679" s="16"/>
      <c r="F1679" s="33"/>
      <c r="G1679" s="33"/>
      <c r="H1679" s="43" t="str">
        <f>IFERROR(VLOOKUP(D1679,PG!$D$7:$N$1006,11,FALSE),"")</f>
        <v/>
      </c>
      <c r="I1679" s="42">
        <f>IFERROR(VLOOKUP(D1679,PG!$D$7:$O$1006,12,FALSE)*G1679,0)</f>
        <v>0</v>
      </c>
    </row>
    <row r="1680" spans="2:9" ht="35.1" customHeight="1" thickTop="1" thickBot="1">
      <c r="B1680" s="76" t="str">
        <f t="shared" si="26"/>
        <v/>
      </c>
      <c r="C1680" s="35"/>
      <c r="D1680" s="16"/>
      <c r="E1680" s="16"/>
      <c r="F1680" s="33"/>
      <c r="G1680" s="33"/>
      <c r="H1680" s="43" t="str">
        <f>IFERROR(VLOOKUP(D1680,PG!$D$7:$N$1006,11,FALSE),"")</f>
        <v/>
      </c>
      <c r="I1680" s="42">
        <f>IFERROR(VLOOKUP(D1680,PG!$D$7:$O$1006,12,FALSE)*G1680,0)</f>
        <v>0</v>
      </c>
    </row>
    <row r="1681" spans="2:9" ht="35.1" customHeight="1" thickTop="1" thickBot="1">
      <c r="B1681" s="76" t="str">
        <f t="shared" si="26"/>
        <v/>
      </c>
      <c r="C1681" s="35"/>
      <c r="D1681" s="16"/>
      <c r="E1681" s="16"/>
      <c r="F1681" s="33"/>
      <c r="G1681" s="33"/>
      <c r="H1681" s="43" t="str">
        <f>IFERROR(VLOOKUP(D1681,PG!$D$7:$N$1006,11,FALSE),"")</f>
        <v/>
      </c>
      <c r="I1681" s="42">
        <f>IFERROR(VLOOKUP(D1681,PG!$D$7:$O$1006,12,FALSE)*G1681,0)</f>
        <v>0</v>
      </c>
    </row>
    <row r="1682" spans="2:9" ht="35.1" customHeight="1" thickTop="1" thickBot="1">
      <c r="B1682" s="76" t="str">
        <f t="shared" si="26"/>
        <v/>
      </c>
      <c r="C1682" s="35"/>
      <c r="D1682" s="16"/>
      <c r="E1682" s="16"/>
      <c r="F1682" s="33"/>
      <c r="G1682" s="33"/>
      <c r="H1682" s="43" t="str">
        <f>IFERROR(VLOOKUP(D1682,PG!$D$7:$N$1006,11,FALSE),"")</f>
        <v/>
      </c>
      <c r="I1682" s="42">
        <f>IFERROR(VLOOKUP(D1682,PG!$D$7:$O$1006,12,FALSE)*G1682,0)</f>
        <v>0</v>
      </c>
    </row>
    <row r="1683" spans="2:9" ht="35.1" customHeight="1" thickTop="1" thickBot="1">
      <c r="B1683" s="76" t="str">
        <f t="shared" si="26"/>
        <v/>
      </c>
      <c r="C1683" s="35"/>
      <c r="D1683" s="16"/>
      <c r="E1683" s="16"/>
      <c r="F1683" s="33"/>
      <c r="G1683" s="33"/>
      <c r="H1683" s="43" t="str">
        <f>IFERROR(VLOOKUP(D1683,PG!$D$7:$N$1006,11,FALSE),"")</f>
        <v/>
      </c>
      <c r="I1683" s="42">
        <f>IFERROR(VLOOKUP(D1683,PG!$D$7:$O$1006,12,FALSE)*G1683,0)</f>
        <v>0</v>
      </c>
    </row>
    <row r="1684" spans="2:9" ht="35.1" customHeight="1" thickTop="1" thickBot="1">
      <c r="B1684" s="76" t="str">
        <f t="shared" si="26"/>
        <v/>
      </c>
      <c r="C1684" s="35"/>
      <c r="D1684" s="16"/>
      <c r="E1684" s="16"/>
      <c r="F1684" s="33"/>
      <c r="G1684" s="33"/>
      <c r="H1684" s="43" t="str">
        <f>IFERROR(VLOOKUP(D1684,PG!$D$7:$N$1006,11,FALSE),"")</f>
        <v/>
      </c>
      <c r="I1684" s="42">
        <f>IFERROR(VLOOKUP(D1684,PG!$D$7:$O$1006,12,FALSE)*G1684,0)</f>
        <v>0</v>
      </c>
    </row>
    <row r="1685" spans="2:9" ht="35.1" customHeight="1" thickTop="1" thickBot="1">
      <c r="B1685" s="76" t="str">
        <f t="shared" si="26"/>
        <v/>
      </c>
      <c r="C1685" s="35"/>
      <c r="D1685" s="16"/>
      <c r="E1685" s="16"/>
      <c r="F1685" s="33"/>
      <c r="G1685" s="33"/>
      <c r="H1685" s="43" t="str">
        <f>IFERROR(VLOOKUP(D1685,PG!$D$7:$N$1006,11,FALSE),"")</f>
        <v/>
      </c>
      <c r="I1685" s="42">
        <f>IFERROR(VLOOKUP(D1685,PG!$D$7:$O$1006,12,FALSE)*G1685,0)</f>
        <v>0</v>
      </c>
    </row>
    <row r="1686" spans="2:9" ht="35.1" customHeight="1" thickTop="1" thickBot="1">
      <c r="B1686" s="76" t="str">
        <f t="shared" si="26"/>
        <v/>
      </c>
      <c r="C1686" s="35"/>
      <c r="D1686" s="16"/>
      <c r="E1686" s="16"/>
      <c r="F1686" s="33"/>
      <c r="G1686" s="33"/>
      <c r="H1686" s="43" t="str">
        <f>IFERROR(VLOOKUP(D1686,PG!$D$7:$N$1006,11,FALSE),"")</f>
        <v/>
      </c>
      <c r="I1686" s="42">
        <f>IFERROR(VLOOKUP(D1686,PG!$D$7:$O$1006,12,FALSE)*G1686,0)</f>
        <v>0</v>
      </c>
    </row>
    <row r="1687" spans="2:9" ht="35.1" customHeight="1" thickTop="1" thickBot="1">
      <c r="B1687" s="76" t="str">
        <f t="shared" si="26"/>
        <v/>
      </c>
      <c r="C1687" s="35"/>
      <c r="D1687" s="16"/>
      <c r="E1687" s="16"/>
      <c r="F1687" s="33"/>
      <c r="G1687" s="33"/>
      <c r="H1687" s="43" t="str">
        <f>IFERROR(VLOOKUP(D1687,PG!$D$7:$N$1006,11,FALSE),"")</f>
        <v/>
      </c>
      <c r="I1687" s="42">
        <f>IFERROR(VLOOKUP(D1687,PG!$D$7:$O$1006,12,FALSE)*G1687,0)</f>
        <v>0</v>
      </c>
    </row>
    <row r="1688" spans="2:9" ht="35.1" customHeight="1" thickTop="1" thickBot="1">
      <c r="B1688" s="76" t="str">
        <f t="shared" si="26"/>
        <v/>
      </c>
      <c r="C1688" s="35"/>
      <c r="D1688" s="16"/>
      <c r="E1688" s="16"/>
      <c r="F1688" s="33"/>
      <c r="G1688" s="33"/>
      <c r="H1688" s="43" t="str">
        <f>IFERROR(VLOOKUP(D1688,PG!$D$7:$N$1006,11,FALSE),"")</f>
        <v/>
      </c>
      <c r="I1688" s="42">
        <f>IFERROR(VLOOKUP(D1688,PG!$D$7:$O$1006,12,FALSE)*G1688,0)</f>
        <v>0</v>
      </c>
    </row>
    <row r="1689" spans="2:9" ht="35.1" customHeight="1" thickTop="1" thickBot="1">
      <c r="B1689" s="76" t="str">
        <f t="shared" si="26"/>
        <v/>
      </c>
      <c r="C1689" s="35"/>
      <c r="D1689" s="16"/>
      <c r="E1689" s="16"/>
      <c r="F1689" s="33"/>
      <c r="G1689" s="33"/>
      <c r="H1689" s="43" t="str">
        <f>IFERROR(VLOOKUP(D1689,PG!$D$7:$N$1006,11,FALSE),"")</f>
        <v/>
      </c>
      <c r="I1689" s="42">
        <f>IFERROR(VLOOKUP(D1689,PG!$D$7:$O$1006,12,FALSE)*G1689,0)</f>
        <v>0</v>
      </c>
    </row>
    <row r="1690" spans="2:9" ht="35.1" customHeight="1" thickTop="1" thickBot="1">
      <c r="B1690" s="76" t="str">
        <f t="shared" si="26"/>
        <v/>
      </c>
      <c r="C1690" s="35"/>
      <c r="D1690" s="16"/>
      <c r="E1690" s="16"/>
      <c r="F1690" s="33"/>
      <c r="G1690" s="33"/>
      <c r="H1690" s="43" t="str">
        <f>IFERROR(VLOOKUP(D1690,PG!$D$7:$N$1006,11,FALSE),"")</f>
        <v/>
      </c>
      <c r="I1690" s="42">
        <f>IFERROR(VLOOKUP(D1690,PG!$D$7:$O$1006,12,FALSE)*G1690,0)</f>
        <v>0</v>
      </c>
    </row>
    <row r="1691" spans="2:9" ht="35.1" customHeight="1" thickTop="1" thickBot="1">
      <c r="B1691" s="76" t="str">
        <f t="shared" si="26"/>
        <v/>
      </c>
      <c r="C1691" s="35"/>
      <c r="D1691" s="16"/>
      <c r="E1691" s="16"/>
      <c r="F1691" s="33"/>
      <c r="G1691" s="33"/>
      <c r="H1691" s="43" t="str">
        <f>IFERROR(VLOOKUP(D1691,PG!$D$7:$N$1006,11,FALSE),"")</f>
        <v/>
      </c>
      <c r="I1691" s="42">
        <f>IFERROR(VLOOKUP(D1691,PG!$D$7:$O$1006,12,FALSE)*G1691,0)</f>
        <v>0</v>
      </c>
    </row>
    <row r="1692" spans="2:9" ht="35.1" customHeight="1" thickTop="1" thickBot="1">
      <c r="B1692" s="76" t="str">
        <f t="shared" si="26"/>
        <v/>
      </c>
      <c r="C1692" s="35"/>
      <c r="D1692" s="16"/>
      <c r="E1692" s="16"/>
      <c r="F1692" s="33"/>
      <c r="G1692" s="33"/>
      <c r="H1692" s="43" t="str">
        <f>IFERROR(VLOOKUP(D1692,PG!$D$7:$N$1006,11,FALSE),"")</f>
        <v/>
      </c>
      <c r="I1692" s="42">
        <f>IFERROR(VLOOKUP(D1692,PG!$D$7:$O$1006,12,FALSE)*G1692,0)</f>
        <v>0</v>
      </c>
    </row>
    <row r="1693" spans="2:9" ht="35.1" customHeight="1" thickTop="1" thickBot="1">
      <c r="B1693" s="76" t="str">
        <f t="shared" si="26"/>
        <v/>
      </c>
      <c r="C1693" s="35"/>
      <c r="D1693" s="16"/>
      <c r="E1693" s="16"/>
      <c r="F1693" s="33"/>
      <c r="G1693" s="33"/>
      <c r="H1693" s="43" t="str">
        <f>IFERROR(VLOOKUP(D1693,PG!$D$7:$N$1006,11,FALSE),"")</f>
        <v/>
      </c>
      <c r="I1693" s="42">
        <f>IFERROR(VLOOKUP(D1693,PG!$D$7:$O$1006,12,FALSE)*G1693,0)</f>
        <v>0</v>
      </c>
    </row>
    <row r="1694" spans="2:9" ht="35.1" customHeight="1" thickTop="1" thickBot="1">
      <c r="B1694" s="76" t="str">
        <f t="shared" si="26"/>
        <v/>
      </c>
      <c r="C1694" s="35"/>
      <c r="D1694" s="16"/>
      <c r="E1694" s="16"/>
      <c r="F1694" s="33"/>
      <c r="G1694" s="33"/>
      <c r="H1694" s="43" t="str">
        <f>IFERROR(VLOOKUP(D1694,PG!$D$7:$N$1006,11,FALSE),"")</f>
        <v/>
      </c>
      <c r="I1694" s="42">
        <f>IFERROR(VLOOKUP(D1694,PG!$D$7:$O$1006,12,FALSE)*G1694,0)</f>
        <v>0</v>
      </c>
    </row>
    <row r="1695" spans="2:9" ht="35.1" customHeight="1" thickTop="1" thickBot="1">
      <c r="B1695" s="76" t="str">
        <f t="shared" si="26"/>
        <v/>
      </c>
      <c r="C1695" s="35"/>
      <c r="D1695" s="16"/>
      <c r="E1695" s="16"/>
      <c r="F1695" s="33"/>
      <c r="G1695" s="33"/>
      <c r="H1695" s="43" t="str">
        <f>IFERROR(VLOOKUP(D1695,PG!$D$7:$N$1006,11,FALSE),"")</f>
        <v/>
      </c>
      <c r="I1695" s="42">
        <f>IFERROR(VLOOKUP(D1695,PG!$D$7:$O$1006,12,FALSE)*G1695,0)</f>
        <v>0</v>
      </c>
    </row>
    <row r="1696" spans="2:9" ht="35.1" customHeight="1" thickTop="1" thickBot="1">
      <c r="B1696" s="76" t="str">
        <f t="shared" si="26"/>
        <v/>
      </c>
      <c r="C1696" s="35"/>
      <c r="D1696" s="16"/>
      <c r="E1696" s="16"/>
      <c r="F1696" s="33"/>
      <c r="G1696" s="33"/>
      <c r="H1696" s="43" t="str">
        <f>IFERROR(VLOOKUP(D1696,PG!$D$7:$N$1006,11,FALSE),"")</f>
        <v/>
      </c>
      <c r="I1696" s="42">
        <f>IFERROR(VLOOKUP(D1696,PG!$D$7:$O$1006,12,FALSE)*G1696,0)</f>
        <v>0</v>
      </c>
    </row>
    <row r="1697" spans="2:9" ht="35.1" customHeight="1" thickTop="1" thickBot="1">
      <c r="B1697" s="76" t="str">
        <f t="shared" si="26"/>
        <v/>
      </c>
      <c r="C1697" s="35"/>
      <c r="D1697" s="16"/>
      <c r="E1697" s="16"/>
      <c r="F1697" s="33"/>
      <c r="G1697" s="33"/>
      <c r="H1697" s="43" t="str">
        <f>IFERROR(VLOOKUP(D1697,PG!$D$7:$N$1006,11,FALSE),"")</f>
        <v/>
      </c>
      <c r="I1697" s="42">
        <f>IFERROR(VLOOKUP(D1697,PG!$D$7:$O$1006,12,FALSE)*G1697,0)</f>
        <v>0</v>
      </c>
    </row>
    <row r="1698" spans="2:9" ht="35.1" customHeight="1" thickTop="1" thickBot="1">
      <c r="B1698" s="76" t="str">
        <f t="shared" si="26"/>
        <v/>
      </c>
      <c r="C1698" s="35"/>
      <c r="D1698" s="16"/>
      <c r="E1698" s="16"/>
      <c r="F1698" s="33"/>
      <c r="G1698" s="33"/>
      <c r="H1698" s="43" t="str">
        <f>IFERROR(VLOOKUP(D1698,PG!$D$7:$N$1006,11,FALSE),"")</f>
        <v/>
      </c>
      <c r="I1698" s="42">
        <f>IFERROR(VLOOKUP(D1698,PG!$D$7:$O$1006,12,FALSE)*G1698,0)</f>
        <v>0</v>
      </c>
    </row>
    <row r="1699" spans="2:9" ht="35.1" customHeight="1" thickTop="1" thickBot="1">
      <c r="B1699" s="76" t="str">
        <f t="shared" si="26"/>
        <v/>
      </c>
      <c r="C1699" s="35"/>
      <c r="D1699" s="16"/>
      <c r="E1699" s="16"/>
      <c r="F1699" s="33"/>
      <c r="G1699" s="33"/>
      <c r="H1699" s="43" t="str">
        <f>IFERROR(VLOOKUP(D1699,PG!$D$7:$N$1006,11,FALSE),"")</f>
        <v/>
      </c>
      <c r="I1699" s="42">
        <f>IFERROR(VLOOKUP(D1699,PG!$D$7:$O$1006,12,FALSE)*G1699,0)</f>
        <v>0</v>
      </c>
    </row>
    <row r="1700" spans="2:9" ht="35.1" customHeight="1" thickTop="1" thickBot="1">
      <c r="B1700" s="76" t="str">
        <f t="shared" si="26"/>
        <v/>
      </c>
      <c r="C1700" s="35"/>
      <c r="D1700" s="16"/>
      <c r="E1700" s="16"/>
      <c r="F1700" s="33"/>
      <c r="G1700" s="33"/>
      <c r="H1700" s="43" t="str">
        <f>IFERROR(VLOOKUP(D1700,PG!$D$7:$N$1006,11,FALSE),"")</f>
        <v/>
      </c>
      <c r="I1700" s="42">
        <f>IFERROR(VLOOKUP(D1700,PG!$D$7:$O$1006,12,FALSE)*G1700,0)</f>
        <v>0</v>
      </c>
    </row>
    <row r="1701" spans="2:9" ht="35.1" customHeight="1" thickTop="1" thickBot="1">
      <c r="B1701" s="76" t="str">
        <f t="shared" si="26"/>
        <v/>
      </c>
      <c r="C1701" s="35"/>
      <c r="D1701" s="16"/>
      <c r="E1701" s="16"/>
      <c r="F1701" s="33"/>
      <c r="G1701" s="33"/>
      <c r="H1701" s="43" t="str">
        <f>IFERROR(VLOOKUP(D1701,PG!$D$7:$N$1006,11,FALSE),"")</f>
        <v/>
      </c>
      <c r="I1701" s="42">
        <f>IFERROR(VLOOKUP(D1701,PG!$D$7:$O$1006,12,FALSE)*G1701,0)</f>
        <v>0</v>
      </c>
    </row>
    <row r="1702" spans="2:9" ht="35.1" customHeight="1" thickTop="1" thickBot="1">
      <c r="B1702" s="76" t="str">
        <f t="shared" si="26"/>
        <v/>
      </c>
      <c r="C1702" s="35"/>
      <c r="D1702" s="16"/>
      <c r="E1702" s="16"/>
      <c r="F1702" s="33"/>
      <c r="G1702" s="33"/>
      <c r="H1702" s="43" t="str">
        <f>IFERROR(VLOOKUP(D1702,PG!$D$7:$N$1006,11,FALSE),"")</f>
        <v/>
      </c>
      <c r="I1702" s="42">
        <f>IFERROR(VLOOKUP(D1702,PG!$D$7:$O$1006,12,FALSE)*G1702,0)</f>
        <v>0</v>
      </c>
    </row>
    <row r="1703" spans="2:9" ht="35.1" customHeight="1" thickTop="1" thickBot="1">
      <c r="B1703" s="76" t="str">
        <f t="shared" si="26"/>
        <v/>
      </c>
      <c r="C1703" s="35"/>
      <c r="D1703" s="16"/>
      <c r="E1703" s="16"/>
      <c r="F1703" s="33"/>
      <c r="G1703" s="33"/>
      <c r="H1703" s="43" t="str">
        <f>IFERROR(VLOOKUP(D1703,PG!$D$7:$N$1006,11,FALSE),"")</f>
        <v/>
      </c>
      <c r="I1703" s="42">
        <f>IFERROR(VLOOKUP(D1703,PG!$D$7:$O$1006,12,FALSE)*G1703,0)</f>
        <v>0</v>
      </c>
    </row>
    <row r="1704" spans="2:9" ht="35.1" customHeight="1" thickTop="1" thickBot="1">
      <c r="B1704" s="76" t="str">
        <f t="shared" si="26"/>
        <v/>
      </c>
      <c r="C1704" s="35"/>
      <c r="D1704" s="16"/>
      <c r="E1704" s="16"/>
      <c r="F1704" s="33"/>
      <c r="G1704" s="33"/>
      <c r="H1704" s="43" t="str">
        <f>IFERROR(VLOOKUP(D1704,PG!$D$7:$N$1006,11,FALSE),"")</f>
        <v/>
      </c>
      <c r="I1704" s="42">
        <f>IFERROR(VLOOKUP(D1704,PG!$D$7:$O$1006,12,FALSE)*G1704,0)</f>
        <v>0</v>
      </c>
    </row>
    <row r="1705" spans="2:9" ht="35.1" customHeight="1" thickTop="1" thickBot="1">
      <c r="B1705" s="76" t="str">
        <f t="shared" si="26"/>
        <v/>
      </c>
      <c r="C1705" s="35"/>
      <c r="D1705" s="16"/>
      <c r="E1705" s="16"/>
      <c r="F1705" s="33"/>
      <c r="G1705" s="33"/>
      <c r="H1705" s="43" t="str">
        <f>IFERROR(VLOOKUP(D1705,PG!$D$7:$N$1006,11,FALSE),"")</f>
        <v/>
      </c>
      <c r="I1705" s="42">
        <f>IFERROR(VLOOKUP(D1705,PG!$D$7:$O$1006,12,FALSE)*G1705,0)</f>
        <v>0</v>
      </c>
    </row>
    <row r="1706" spans="2:9" ht="35.1" customHeight="1" thickTop="1" thickBot="1">
      <c r="B1706" s="76" t="str">
        <f t="shared" si="26"/>
        <v/>
      </c>
      <c r="C1706" s="35"/>
      <c r="D1706" s="16"/>
      <c r="E1706" s="16"/>
      <c r="F1706" s="33"/>
      <c r="G1706" s="33"/>
      <c r="H1706" s="43" t="str">
        <f>IFERROR(VLOOKUP(D1706,PG!$D$7:$N$1006,11,FALSE),"")</f>
        <v/>
      </c>
      <c r="I1706" s="42">
        <f>IFERROR(VLOOKUP(D1706,PG!$D$7:$O$1006,12,FALSE)*G1706,0)</f>
        <v>0</v>
      </c>
    </row>
    <row r="1707" spans="2:9" ht="35.1" customHeight="1" thickTop="1" thickBot="1">
      <c r="B1707" s="76" t="str">
        <f t="shared" si="26"/>
        <v/>
      </c>
      <c r="C1707" s="35"/>
      <c r="D1707" s="16"/>
      <c r="E1707" s="16"/>
      <c r="F1707" s="33"/>
      <c r="G1707" s="33"/>
      <c r="H1707" s="43" t="str">
        <f>IFERROR(VLOOKUP(D1707,PG!$D$7:$N$1006,11,FALSE),"")</f>
        <v/>
      </c>
      <c r="I1707" s="42">
        <f>IFERROR(VLOOKUP(D1707,PG!$D$7:$O$1006,12,FALSE)*G1707,0)</f>
        <v>0</v>
      </c>
    </row>
    <row r="1708" spans="2:9" ht="35.1" customHeight="1" thickTop="1" thickBot="1">
      <c r="B1708" s="76" t="str">
        <f t="shared" si="26"/>
        <v/>
      </c>
      <c r="C1708" s="35"/>
      <c r="D1708" s="16"/>
      <c r="E1708" s="16"/>
      <c r="F1708" s="33"/>
      <c r="G1708" s="33"/>
      <c r="H1708" s="43" t="str">
        <f>IFERROR(VLOOKUP(D1708,PG!$D$7:$N$1006,11,FALSE),"")</f>
        <v/>
      </c>
      <c r="I1708" s="42">
        <f>IFERROR(VLOOKUP(D1708,PG!$D$7:$O$1006,12,FALSE)*G1708,0)</f>
        <v>0</v>
      </c>
    </row>
    <row r="1709" spans="2:9" ht="35.1" customHeight="1" thickTop="1" thickBot="1">
      <c r="B1709" s="76" t="str">
        <f t="shared" si="26"/>
        <v/>
      </c>
      <c r="C1709" s="35"/>
      <c r="D1709" s="16"/>
      <c r="E1709" s="16"/>
      <c r="F1709" s="33"/>
      <c r="G1709" s="33"/>
      <c r="H1709" s="43" t="str">
        <f>IFERROR(VLOOKUP(D1709,PG!$D$7:$N$1006,11,FALSE),"")</f>
        <v/>
      </c>
      <c r="I1709" s="42">
        <f>IFERROR(VLOOKUP(D1709,PG!$D$7:$O$1006,12,FALSE)*G1709,0)</f>
        <v>0</v>
      </c>
    </row>
    <row r="1710" spans="2:9" ht="35.1" customHeight="1" thickTop="1" thickBot="1">
      <c r="B1710" s="76" t="str">
        <f t="shared" si="26"/>
        <v/>
      </c>
      <c r="C1710" s="35"/>
      <c r="D1710" s="16"/>
      <c r="E1710" s="16"/>
      <c r="F1710" s="33"/>
      <c r="G1710" s="33"/>
      <c r="H1710" s="43" t="str">
        <f>IFERROR(VLOOKUP(D1710,PG!$D$7:$N$1006,11,FALSE),"")</f>
        <v/>
      </c>
      <c r="I1710" s="42">
        <f>IFERROR(VLOOKUP(D1710,PG!$D$7:$O$1006,12,FALSE)*G1710,0)</f>
        <v>0</v>
      </c>
    </row>
    <row r="1711" spans="2:9" ht="35.1" customHeight="1" thickTop="1" thickBot="1">
      <c r="B1711" s="76" t="str">
        <f t="shared" si="26"/>
        <v/>
      </c>
      <c r="C1711" s="35"/>
      <c r="D1711" s="16"/>
      <c r="E1711" s="16"/>
      <c r="F1711" s="33"/>
      <c r="G1711" s="33"/>
      <c r="H1711" s="43" t="str">
        <f>IFERROR(VLOOKUP(D1711,PG!$D$7:$N$1006,11,FALSE),"")</f>
        <v/>
      </c>
      <c r="I1711" s="42">
        <f>IFERROR(VLOOKUP(D1711,PG!$D$7:$O$1006,12,FALSE)*G1711,0)</f>
        <v>0</v>
      </c>
    </row>
    <row r="1712" spans="2:9" ht="35.1" customHeight="1" thickTop="1" thickBot="1">
      <c r="B1712" s="76" t="str">
        <f t="shared" si="26"/>
        <v/>
      </c>
      <c r="C1712" s="35"/>
      <c r="D1712" s="16"/>
      <c r="E1712" s="16"/>
      <c r="F1712" s="33"/>
      <c r="G1712" s="33"/>
      <c r="H1712" s="43" t="str">
        <f>IFERROR(VLOOKUP(D1712,PG!$D$7:$N$1006,11,FALSE),"")</f>
        <v/>
      </c>
      <c r="I1712" s="42">
        <f>IFERROR(VLOOKUP(D1712,PG!$D$7:$O$1006,12,FALSE)*G1712,0)</f>
        <v>0</v>
      </c>
    </row>
    <row r="1713" spans="2:9" ht="35.1" customHeight="1" thickTop="1" thickBot="1">
      <c r="B1713" s="76" t="str">
        <f t="shared" si="26"/>
        <v/>
      </c>
      <c r="C1713" s="35"/>
      <c r="D1713" s="16"/>
      <c r="E1713" s="16"/>
      <c r="F1713" s="33"/>
      <c r="G1713" s="33"/>
      <c r="H1713" s="43" t="str">
        <f>IFERROR(VLOOKUP(D1713,PG!$D$7:$N$1006,11,FALSE),"")</f>
        <v/>
      </c>
      <c r="I1713" s="42">
        <f>IFERROR(VLOOKUP(D1713,PG!$D$7:$O$1006,12,FALSE)*G1713,0)</f>
        <v>0</v>
      </c>
    </row>
    <row r="1714" spans="2:9" ht="35.1" customHeight="1" thickTop="1" thickBot="1">
      <c r="B1714" s="76" t="str">
        <f t="shared" si="26"/>
        <v/>
      </c>
      <c r="C1714" s="35"/>
      <c r="D1714" s="16"/>
      <c r="E1714" s="16"/>
      <c r="F1714" s="33"/>
      <c r="G1714" s="33"/>
      <c r="H1714" s="43" t="str">
        <f>IFERROR(VLOOKUP(D1714,PG!$D$7:$N$1006,11,FALSE),"")</f>
        <v/>
      </c>
      <c r="I1714" s="42">
        <f>IFERROR(VLOOKUP(D1714,PG!$D$7:$O$1006,12,FALSE)*G1714,0)</f>
        <v>0</v>
      </c>
    </row>
    <row r="1715" spans="2:9" ht="35.1" customHeight="1" thickTop="1" thickBot="1">
      <c r="B1715" s="76" t="str">
        <f t="shared" si="26"/>
        <v/>
      </c>
      <c r="C1715" s="35"/>
      <c r="D1715" s="16"/>
      <c r="E1715" s="16"/>
      <c r="F1715" s="33"/>
      <c r="G1715" s="33"/>
      <c r="H1715" s="43" t="str">
        <f>IFERROR(VLOOKUP(D1715,PG!$D$7:$N$1006,11,FALSE),"")</f>
        <v/>
      </c>
      <c r="I1715" s="42">
        <f>IFERROR(VLOOKUP(D1715,PG!$D$7:$O$1006,12,FALSE)*G1715,0)</f>
        <v>0</v>
      </c>
    </row>
    <row r="1716" spans="2:9" ht="35.1" customHeight="1" thickTop="1" thickBot="1">
      <c r="B1716" s="76" t="str">
        <f t="shared" si="26"/>
        <v/>
      </c>
      <c r="C1716" s="35"/>
      <c r="D1716" s="16"/>
      <c r="E1716" s="16"/>
      <c r="F1716" s="33"/>
      <c r="G1716" s="33"/>
      <c r="H1716" s="43" t="str">
        <f>IFERROR(VLOOKUP(D1716,PG!$D$7:$N$1006,11,FALSE),"")</f>
        <v/>
      </c>
      <c r="I1716" s="42">
        <f>IFERROR(VLOOKUP(D1716,PG!$D$7:$O$1006,12,FALSE)*G1716,0)</f>
        <v>0</v>
      </c>
    </row>
    <row r="1717" spans="2:9" ht="35.1" customHeight="1" thickTop="1" thickBot="1">
      <c r="B1717" s="76" t="str">
        <f t="shared" si="26"/>
        <v/>
      </c>
      <c r="C1717" s="35"/>
      <c r="D1717" s="16"/>
      <c r="E1717" s="16"/>
      <c r="F1717" s="33"/>
      <c r="G1717" s="33"/>
      <c r="H1717" s="43" t="str">
        <f>IFERROR(VLOOKUP(D1717,PG!$D$7:$N$1006,11,FALSE),"")</f>
        <v/>
      </c>
      <c r="I1717" s="42">
        <f>IFERROR(VLOOKUP(D1717,PG!$D$7:$O$1006,12,FALSE)*G1717,0)</f>
        <v>0</v>
      </c>
    </row>
    <row r="1718" spans="2:9" ht="35.1" customHeight="1" thickTop="1" thickBot="1">
      <c r="B1718" s="76" t="str">
        <f t="shared" si="26"/>
        <v/>
      </c>
      <c r="C1718" s="35"/>
      <c r="D1718" s="16"/>
      <c r="E1718" s="16"/>
      <c r="F1718" s="33"/>
      <c r="G1718" s="33"/>
      <c r="H1718" s="43" t="str">
        <f>IFERROR(VLOOKUP(D1718,PG!$D$7:$N$1006,11,FALSE),"")</f>
        <v/>
      </c>
      <c r="I1718" s="42">
        <f>IFERROR(VLOOKUP(D1718,PG!$D$7:$O$1006,12,FALSE)*G1718,0)</f>
        <v>0</v>
      </c>
    </row>
    <row r="1719" spans="2:9" ht="35.1" customHeight="1" thickTop="1" thickBot="1">
      <c r="B1719" s="76" t="str">
        <f t="shared" si="26"/>
        <v/>
      </c>
      <c r="C1719" s="35"/>
      <c r="D1719" s="16"/>
      <c r="E1719" s="16"/>
      <c r="F1719" s="33"/>
      <c r="G1719" s="33"/>
      <c r="H1719" s="43" t="str">
        <f>IFERROR(VLOOKUP(D1719,PG!$D$7:$N$1006,11,FALSE),"")</f>
        <v/>
      </c>
      <c r="I1719" s="42">
        <f>IFERROR(VLOOKUP(D1719,PG!$D$7:$O$1006,12,FALSE)*G1719,0)</f>
        <v>0</v>
      </c>
    </row>
    <row r="1720" spans="2:9" ht="35.1" customHeight="1" thickTop="1" thickBot="1">
      <c r="B1720" s="76" t="str">
        <f t="shared" si="26"/>
        <v/>
      </c>
      <c r="C1720" s="35"/>
      <c r="D1720" s="16"/>
      <c r="E1720" s="16"/>
      <c r="F1720" s="33"/>
      <c r="G1720" s="33"/>
      <c r="H1720" s="43" t="str">
        <f>IFERROR(VLOOKUP(D1720,PG!$D$7:$N$1006,11,FALSE),"")</f>
        <v/>
      </c>
      <c r="I1720" s="42">
        <f>IFERROR(VLOOKUP(D1720,PG!$D$7:$O$1006,12,FALSE)*G1720,0)</f>
        <v>0</v>
      </c>
    </row>
    <row r="1721" spans="2:9" ht="35.1" customHeight="1" thickTop="1" thickBot="1">
      <c r="B1721" s="76" t="str">
        <f t="shared" si="26"/>
        <v/>
      </c>
      <c r="C1721" s="35"/>
      <c r="D1721" s="16"/>
      <c r="E1721" s="16"/>
      <c r="F1721" s="33"/>
      <c r="G1721" s="33"/>
      <c r="H1721" s="43" t="str">
        <f>IFERROR(VLOOKUP(D1721,PG!$D$7:$N$1006,11,FALSE),"")</f>
        <v/>
      </c>
      <c r="I1721" s="42">
        <f>IFERROR(VLOOKUP(D1721,PG!$D$7:$O$1006,12,FALSE)*G1721,0)</f>
        <v>0</v>
      </c>
    </row>
    <row r="1722" spans="2:9" ht="35.1" customHeight="1" thickTop="1" thickBot="1">
      <c r="B1722" s="76" t="str">
        <f t="shared" si="26"/>
        <v/>
      </c>
      <c r="C1722" s="35"/>
      <c r="D1722" s="16"/>
      <c r="E1722" s="16"/>
      <c r="F1722" s="33"/>
      <c r="G1722" s="33"/>
      <c r="H1722" s="43" t="str">
        <f>IFERROR(VLOOKUP(D1722,PG!$D$7:$N$1006,11,FALSE),"")</f>
        <v/>
      </c>
      <c r="I1722" s="42">
        <f>IFERROR(VLOOKUP(D1722,PG!$D$7:$O$1006,12,FALSE)*G1722,0)</f>
        <v>0</v>
      </c>
    </row>
    <row r="1723" spans="2:9" ht="35.1" customHeight="1" thickTop="1" thickBot="1">
      <c r="B1723" s="76" t="str">
        <f t="shared" si="26"/>
        <v/>
      </c>
      <c r="C1723" s="35"/>
      <c r="D1723" s="16"/>
      <c r="E1723" s="16"/>
      <c r="F1723" s="33"/>
      <c r="G1723" s="33"/>
      <c r="H1723" s="43" t="str">
        <f>IFERROR(VLOOKUP(D1723,PG!$D$7:$N$1006,11,FALSE),"")</f>
        <v/>
      </c>
      <c r="I1723" s="42">
        <f>IFERROR(VLOOKUP(D1723,PG!$D$7:$O$1006,12,FALSE)*G1723,0)</f>
        <v>0</v>
      </c>
    </row>
    <row r="1724" spans="2:9" ht="35.1" customHeight="1" thickTop="1" thickBot="1">
      <c r="B1724" s="76" t="str">
        <f t="shared" si="26"/>
        <v/>
      </c>
      <c r="C1724" s="35"/>
      <c r="D1724" s="16"/>
      <c r="E1724" s="16"/>
      <c r="F1724" s="33"/>
      <c r="G1724" s="33"/>
      <c r="H1724" s="43" t="str">
        <f>IFERROR(VLOOKUP(D1724,PG!$D$7:$N$1006,11,FALSE),"")</f>
        <v/>
      </c>
      <c r="I1724" s="42">
        <f>IFERROR(VLOOKUP(D1724,PG!$D$7:$O$1006,12,FALSE)*G1724,0)</f>
        <v>0</v>
      </c>
    </row>
    <row r="1725" spans="2:9" ht="35.1" customHeight="1" thickTop="1" thickBot="1">
      <c r="B1725" s="76" t="str">
        <f t="shared" si="26"/>
        <v/>
      </c>
      <c r="C1725" s="35"/>
      <c r="D1725" s="16"/>
      <c r="E1725" s="16"/>
      <c r="F1725" s="33"/>
      <c r="G1725" s="33"/>
      <c r="H1725" s="43" t="str">
        <f>IFERROR(VLOOKUP(D1725,PG!$D$7:$N$1006,11,FALSE),"")</f>
        <v/>
      </c>
      <c r="I1725" s="42">
        <f>IFERROR(VLOOKUP(D1725,PG!$D$7:$O$1006,12,FALSE)*G1725,0)</f>
        <v>0</v>
      </c>
    </row>
    <row r="1726" spans="2:9" ht="35.1" customHeight="1" thickTop="1" thickBot="1">
      <c r="B1726" s="76" t="str">
        <f t="shared" si="26"/>
        <v/>
      </c>
      <c r="C1726" s="35"/>
      <c r="D1726" s="16"/>
      <c r="E1726" s="16"/>
      <c r="F1726" s="33"/>
      <c r="G1726" s="33"/>
      <c r="H1726" s="43" t="str">
        <f>IFERROR(VLOOKUP(D1726,PG!$D$7:$N$1006,11,FALSE),"")</f>
        <v/>
      </c>
      <c r="I1726" s="42">
        <f>IFERROR(VLOOKUP(D1726,PG!$D$7:$O$1006,12,FALSE)*G1726,0)</f>
        <v>0</v>
      </c>
    </row>
    <row r="1727" spans="2:9" ht="35.1" customHeight="1" thickTop="1" thickBot="1">
      <c r="B1727" s="76" t="str">
        <f t="shared" si="26"/>
        <v/>
      </c>
      <c r="C1727" s="35"/>
      <c r="D1727" s="16"/>
      <c r="E1727" s="16"/>
      <c r="F1727" s="33"/>
      <c r="G1727" s="33"/>
      <c r="H1727" s="43" t="str">
        <f>IFERROR(VLOOKUP(D1727,PG!$D$7:$N$1006,11,FALSE),"")</f>
        <v/>
      </c>
      <c r="I1727" s="42">
        <f>IFERROR(VLOOKUP(D1727,PG!$D$7:$O$1006,12,FALSE)*G1727,0)</f>
        <v>0</v>
      </c>
    </row>
    <row r="1728" spans="2:9" ht="35.1" customHeight="1" thickTop="1" thickBot="1">
      <c r="B1728" s="76" t="str">
        <f t="shared" si="26"/>
        <v/>
      </c>
      <c r="C1728" s="35"/>
      <c r="D1728" s="16"/>
      <c r="E1728" s="16"/>
      <c r="F1728" s="33"/>
      <c r="G1728" s="33"/>
      <c r="H1728" s="43" t="str">
        <f>IFERROR(VLOOKUP(D1728,PG!$D$7:$N$1006,11,FALSE),"")</f>
        <v/>
      </c>
      <c r="I1728" s="42">
        <f>IFERROR(VLOOKUP(D1728,PG!$D$7:$O$1006,12,FALSE)*G1728,0)</f>
        <v>0</v>
      </c>
    </row>
    <row r="1729" spans="2:9" ht="35.1" customHeight="1" thickTop="1" thickBot="1">
      <c r="B1729" s="76" t="str">
        <f t="shared" si="26"/>
        <v/>
      </c>
      <c r="C1729" s="35"/>
      <c r="D1729" s="16"/>
      <c r="E1729" s="16"/>
      <c r="F1729" s="33"/>
      <c r="G1729" s="33"/>
      <c r="H1729" s="43" t="str">
        <f>IFERROR(VLOOKUP(D1729,PG!$D$7:$N$1006,11,FALSE),"")</f>
        <v/>
      </c>
      <c r="I1729" s="42">
        <f>IFERROR(VLOOKUP(D1729,PG!$D$7:$O$1006,12,FALSE)*G1729,0)</f>
        <v>0</v>
      </c>
    </row>
    <row r="1730" spans="2:9" ht="35.1" customHeight="1" thickTop="1" thickBot="1">
      <c r="B1730" s="76" t="str">
        <f t="shared" si="26"/>
        <v/>
      </c>
      <c r="C1730" s="35"/>
      <c r="D1730" s="16"/>
      <c r="E1730" s="16"/>
      <c r="F1730" s="33"/>
      <c r="G1730" s="33"/>
      <c r="H1730" s="43" t="str">
        <f>IFERROR(VLOOKUP(D1730,PG!$D$7:$N$1006,11,FALSE),"")</f>
        <v/>
      </c>
      <c r="I1730" s="42">
        <f>IFERROR(VLOOKUP(D1730,PG!$D$7:$O$1006,12,FALSE)*G1730,0)</f>
        <v>0</v>
      </c>
    </row>
    <row r="1731" spans="2:9" ht="35.1" customHeight="1" thickTop="1" thickBot="1">
      <c r="B1731" s="76" t="str">
        <f t="shared" si="26"/>
        <v/>
      </c>
      <c r="C1731" s="35"/>
      <c r="D1731" s="16"/>
      <c r="E1731" s="16"/>
      <c r="F1731" s="33"/>
      <c r="G1731" s="33"/>
      <c r="H1731" s="43" t="str">
        <f>IFERROR(VLOOKUP(D1731,PG!$D$7:$N$1006,11,FALSE),"")</f>
        <v/>
      </c>
      <c r="I1731" s="42">
        <f>IFERROR(VLOOKUP(D1731,PG!$D$7:$O$1006,12,FALSE)*G1731,0)</f>
        <v>0</v>
      </c>
    </row>
    <row r="1732" spans="2:9" ht="35.1" customHeight="1" thickTop="1" thickBot="1">
      <c r="B1732" s="76" t="str">
        <f t="shared" si="26"/>
        <v/>
      </c>
      <c r="C1732" s="35"/>
      <c r="D1732" s="16"/>
      <c r="E1732" s="16"/>
      <c r="F1732" s="33"/>
      <c r="G1732" s="33"/>
      <c r="H1732" s="43" t="str">
        <f>IFERROR(VLOOKUP(D1732,PG!$D$7:$N$1006,11,FALSE),"")</f>
        <v/>
      </c>
      <c r="I1732" s="42">
        <f>IFERROR(VLOOKUP(D1732,PG!$D$7:$O$1006,12,FALSE)*G1732,0)</f>
        <v>0</v>
      </c>
    </row>
    <row r="1733" spans="2:9" ht="35.1" customHeight="1" thickTop="1" thickBot="1">
      <c r="B1733" s="76" t="str">
        <f t="shared" si="26"/>
        <v/>
      </c>
      <c r="C1733" s="35"/>
      <c r="D1733" s="16"/>
      <c r="E1733" s="16"/>
      <c r="F1733" s="33"/>
      <c r="G1733" s="33"/>
      <c r="H1733" s="43" t="str">
        <f>IFERROR(VLOOKUP(D1733,PG!$D$7:$N$1006,11,FALSE),"")</f>
        <v/>
      </c>
      <c r="I1733" s="42">
        <f>IFERROR(VLOOKUP(D1733,PG!$D$7:$O$1006,12,FALSE)*G1733,0)</f>
        <v>0</v>
      </c>
    </row>
    <row r="1734" spans="2:9" ht="35.1" customHeight="1" thickTop="1" thickBot="1">
      <c r="B1734" s="76" t="str">
        <f t="shared" si="26"/>
        <v/>
      </c>
      <c r="C1734" s="35"/>
      <c r="D1734" s="16"/>
      <c r="E1734" s="16"/>
      <c r="F1734" s="33"/>
      <c r="G1734" s="33"/>
      <c r="H1734" s="43" t="str">
        <f>IFERROR(VLOOKUP(D1734,PG!$D$7:$N$1006,11,FALSE),"")</f>
        <v/>
      </c>
      <c r="I1734" s="42">
        <f>IFERROR(VLOOKUP(D1734,PG!$D$7:$O$1006,12,FALSE)*G1734,0)</f>
        <v>0</v>
      </c>
    </row>
    <row r="1735" spans="2:9" ht="35.1" customHeight="1" thickTop="1" thickBot="1">
      <c r="B1735" s="76" t="str">
        <f t="shared" si="26"/>
        <v/>
      </c>
      <c r="C1735" s="35"/>
      <c r="D1735" s="16"/>
      <c r="E1735" s="16"/>
      <c r="F1735" s="33"/>
      <c r="G1735" s="33"/>
      <c r="H1735" s="43" t="str">
        <f>IFERROR(VLOOKUP(D1735,PG!$D$7:$N$1006,11,FALSE),"")</f>
        <v/>
      </c>
      <c r="I1735" s="42">
        <f>IFERROR(VLOOKUP(D1735,PG!$D$7:$O$1006,12,FALSE)*G1735,0)</f>
        <v>0</v>
      </c>
    </row>
    <row r="1736" spans="2:9" ht="35.1" customHeight="1" thickTop="1" thickBot="1">
      <c r="B1736" s="76" t="str">
        <f t="shared" ref="B1736:B1799" si="27">IF(C1736="","",MONTH(C1736))</f>
        <v/>
      </c>
      <c r="C1736" s="35"/>
      <c r="D1736" s="16"/>
      <c r="E1736" s="16"/>
      <c r="F1736" s="33"/>
      <c r="G1736" s="33"/>
      <c r="H1736" s="43" t="str">
        <f>IFERROR(VLOOKUP(D1736,PG!$D$7:$N$1006,11,FALSE),"")</f>
        <v/>
      </c>
      <c r="I1736" s="42">
        <f>IFERROR(VLOOKUP(D1736,PG!$D$7:$O$1006,12,FALSE)*G1736,0)</f>
        <v>0</v>
      </c>
    </row>
    <row r="1737" spans="2:9" ht="35.1" customHeight="1" thickTop="1" thickBot="1">
      <c r="B1737" s="76" t="str">
        <f t="shared" si="27"/>
        <v/>
      </c>
      <c r="C1737" s="35"/>
      <c r="D1737" s="16"/>
      <c r="E1737" s="16"/>
      <c r="F1737" s="33"/>
      <c r="G1737" s="33"/>
      <c r="H1737" s="43" t="str">
        <f>IFERROR(VLOOKUP(D1737,PG!$D$7:$N$1006,11,FALSE),"")</f>
        <v/>
      </c>
      <c r="I1737" s="42">
        <f>IFERROR(VLOOKUP(D1737,PG!$D$7:$O$1006,12,FALSE)*G1737,0)</f>
        <v>0</v>
      </c>
    </row>
    <row r="1738" spans="2:9" ht="35.1" customHeight="1" thickTop="1" thickBot="1">
      <c r="B1738" s="76" t="str">
        <f t="shared" si="27"/>
        <v/>
      </c>
      <c r="C1738" s="35"/>
      <c r="D1738" s="16"/>
      <c r="E1738" s="16"/>
      <c r="F1738" s="33"/>
      <c r="G1738" s="33"/>
      <c r="H1738" s="43" t="str">
        <f>IFERROR(VLOOKUP(D1738,PG!$D$7:$N$1006,11,FALSE),"")</f>
        <v/>
      </c>
      <c r="I1738" s="42">
        <f>IFERROR(VLOOKUP(D1738,PG!$D$7:$O$1006,12,FALSE)*G1738,0)</f>
        <v>0</v>
      </c>
    </row>
    <row r="1739" spans="2:9" ht="35.1" customHeight="1" thickTop="1" thickBot="1">
      <c r="B1739" s="76" t="str">
        <f t="shared" si="27"/>
        <v/>
      </c>
      <c r="C1739" s="35"/>
      <c r="D1739" s="16"/>
      <c r="E1739" s="16"/>
      <c r="F1739" s="33"/>
      <c r="G1739" s="33"/>
      <c r="H1739" s="43" t="str">
        <f>IFERROR(VLOOKUP(D1739,PG!$D$7:$N$1006,11,FALSE),"")</f>
        <v/>
      </c>
      <c r="I1739" s="42">
        <f>IFERROR(VLOOKUP(D1739,PG!$D$7:$O$1006,12,FALSE)*G1739,0)</f>
        <v>0</v>
      </c>
    </row>
    <row r="1740" spans="2:9" ht="35.1" customHeight="1" thickTop="1" thickBot="1">
      <c r="B1740" s="76" t="str">
        <f t="shared" si="27"/>
        <v/>
      </c>
      <c r="C1740" s="35"/>
      <c r="D1740" s="16"/>
      <c r="E1740" s="16"/>
      <c r="F1740" s="33"/>
      <c r="G1740" s="33"/>
      <c r="H1740" s="43" t="str">
        <f>IFERROR(VLOOKUP(D1740,PG!$D$7:$N$1006,11,FALSE),"")</f>
        <v/>
      </c>
      <c r="I1740" s="42">
        <f>IFERROR(VLOOKUP(D1740,PG!$D$7:$O$1006,12,FALSE)*G1740,0)</f>
        <v>0</v>
      </c>
    </row>
    <row r="1741" spans="2:9" ht="35.1" customHeight="1" thickTop="1" thickBot="1">
      <c r="B1741" s="76" t="str">
        <f t="shared" si="27"/>
        <v/>
      </c>
      <c r="C1741" s="35"/>
      <c r="D1741" s="16"/>
      <c r="E1741" s="16"/>
      <c r="F1741" s="33"/>
      <c r="G1741" s="33"/>
      <c r="H1741" s="43" t="str">
        <f>IFERROR(VLOOKUP(D1741,PG!$D$7:$N$1006,11,FALSE),"")</f>
        <v/>
      </c>
      <c r="I1741" s="42">
        <f>IFERROR(VLOOKUP(D1741,PG!$D$7:$O$1006,12,FALSE)*G1741,0)</f>
        <v>0</v>
      </c>
    </row>
    <row r="1742" spans="2:9" ht="35.1" customHeight="1" thickTop="1" thickBot="1">
      <c r="B1742" s="76" t="str">
        <f t="shared" si="27"/>
        <v/>
      </c>
      <c r="C1742" s="35"/>
      <c r="D1742" s="16"/>
      <c r="E1742" s="16"/>
      <c r="F1742" s="33"/>
      <c r="G1742" s="33"/>
      <c r="H1742" s="43" t="str">
        <f>IFERROR(VLOOKUP(D1742,PG!$D$7:$N$1006,11,FALSE),"")</f>
        <v/>
      </c>
      <c r="I1742" s="42">
        <f>IFERROR(VLOOKUP(D1742,PG!$D$7:$O$1006,12,FALSE)*G1742,0)</f>
        <v>0</v>
      </c>
    </row>
    <row r="1743" spans="2:9" ht="35.1" customHeight="1" thickTop="1" thickBot="1">
      <c r="B1743" s="76" t="str">
        <f t="shared" si="27"/>
        <v/>
      </c>
      <c r="C1743" s="35"/>
      <c r="D1743" s="16"/>
      <c r="E1743" s="16"/>
      <c r="F1743" s="33"/>
      <c r="G1743" s="33"/>
      <c r="H1743" s="43" t="str">
        <f>IFERROR(VLOOKUP(D1743,PG!$D$7:$N$1006,11,FALSE),"")</f>
        <v/>
      </c>
      <c r="I1743" s="42">
        <f>IFERROR(VLOOKUP(D1743,PG!$D$7:$O$1006,12,FALSE)*G1743,0)</f>
        <v>0</v>
      </c>
    </row>
    <row r="1744" spans="2:9" ht="35.1" customHeight="1" thickTop="1" thickBot="1">
      <c r="B1744" s="76" t="str">
        <f t="shared" si="27"/>
        <v/>
      </c>
      <c r="C1744" s="35"/>
      <c r="D1744" s="16"/>
      <c r="E1744" s="16"/>
      <c r="F1744" s="33"/>
      <c r="G1744" s="33"/>
      <c r="H1744" s="43" t="str">
        <f>IFERROR(VLOOKUP(D1744,PG!$D$7:$N$1006,11,FALSE),"")</f>
        <v/>
      </c>
      <c r="I1744" s="42">
        <f>IFERROR(VLOOKUP(D1744,PG!$D$7:$O$1006,12,FALSE)*G1744,0)</f>
        <v>0</v>
      </c>
    </row>
    <row r="1745" spans="2:9" ht="35.1" customHeight="1" thickTop="1" thickBot="1">
      <c r="B1745" s="76" t="str">
        <f t="shared" si="27"/>
        <v/>
      </c>
      <c r="C1745" s="35"/>
      <c r="D1745" s="16"/>
      <c r="E1745" s="16"/>
      <c r="F1745" s="33"/>
      <c r="G1745" s="33"/>
      <c r="H1745" s="43" t="str">
        <f>IFERROR(VLOOKUP(D1745,PG!$D$7:$N$1006,11,FALSE),"")</f>
        <v/>
      </c>
      <c r="I1745" s="42">
        <f>IFERROR(VLOOKUP(D1745,PG!$D$7:$O$1006,12,FALSE)*G1745,0)</f>
        <v>0</v>
      </c>
    </row>
    <row r="1746" spans="2:9" ht="35.1" customHeight="1" thickTop="1" thickBot="1">
      <c r="B1746" s="76" t="str">
        <f t="shared" si="27"/>
        <v/>
      </c>
      <c r="C1746" s="35"/>
      <c r="D1746" s="16"/>
      <c r="E1746" s="16"/>
      <c r="F1746" s="33"/>
      <c r="G1746" s="33"/>
      <c r="H1746" s="43" t="str">
        <f>IFERROR(VLOOKUP(D1746,PG!$D$7:$N$1006,11,FALSE),"")</f>
        <v/>
      </c>
      <c r="I1746" s="42">
        <f>IFERROR(VLOOKUP(D1746,PG!$D$7:$O$1006,12,FALSE)*G1746,0)</f>
        <v>0</v>
      </c>
    </row>
    <row r="1747" spans="2:9" ht="35.1" customHeight="1" thickTop="1" thickBot="1">
      <c r="B1747" s="76" t="str">
        <f t="shared" si="27"/>
        <v/>
      </c>
      <c r="C1747" s="35"/>
      <c r="D1747" s="16"/>
      <c r="E1747" s="16"/>
      <c r="F1747" s="33"/>
      <c r="G1747" s="33"/>
      <c r="H1747" s="43" t="str">
        <f>IFERROR(VLOOKUP(D1747,PG!$D$7:$N$1006,11,FALSE),"")</f>
        <v/>
      </c>
      <c r="I1747" s="42">
        <f>IFERROR(VLOOKUP(D1747,PG!$D$7:$O$1006,12,FALSE)*G1747,0)</f>
        <v>0</v>
      </c>
    </row>
    <row r="1748" spans="2:9" ht="35.1" customHeight="1" thickTop="1" thickBot="1">
      <c r="B1748" s="76" t="str">
        <f t="shared" si="27"/>
        <v/>
      </c>
      <c r="C1748" s="35"/>
      <c r="D1748" s="16"/>
      <c r="E1748" s="16"/>
      <c r="F1748" s="33"/>
      <c r="G1748" s="33"/>
      <c r="H1748" s="43" t="str">
        <f>IFERROR(VLOOKUP(D1748,PG!$D$7:$N$1006,11,FALSE),"")</f>
        <v/>
      </c>
      <c r="I1748" s="42">
        <f>IFERROR(VLOOKUP(D1748,PG!$D$7:$O$1006,12,FALSE)*G1748,0)</f>
        <v>0</v>
      </c>
    </row>
    <row r="1749" spans="2:9" ht="35.1" customHeight="1" thickTop="1" thickBot="1">
      <c r="B1749" s="76" t="str">
        <f t="shared" si="27"/>
        <v/>
      </c>
      <c r="C1749" s="35"/>
      <c r="D1749" s="16"/>
      <c r="E1749" s="16"/>
      <c r="F1749" s="33"/>
      <c r="G1749" s="33"/>
      <c r="H1749" s="43" t="str">
        <f>IFERROR(VLOOKUP(D1749,PG!$D$7:$N$1006,11,FALSE),"")</f>
        <v/>
      </c>
      <c r="I1749" s="42">
        <f>IFERROR(VLOOKUP(D1749,PG!$D$7:$O$1006,12,FALSE)*G1749,0)</f>
        <v>0</v>
      </c>
    </row>
    <row r="1750" spans="2:9" ht="35.1" customHeight="1" thickTop="1" thickBot="1">
      <c r="B1750" s="76" t="str">
        <f t="shared" si="27"/>
        <v/>
      </c>
      <c r="C1750" s="35"/>
      <c r="D1750" s="16"/>
      <c r="E1750" s="16"/>
      <c r="F1750" s="33"/>
      <c r="G1750" s="33"/>
      <c r="H1750" s="43" t="str">
        <f>IFERROR(VLOOKUP(D1750,PG!$D$7:$N$1006,11,FALSE),"")</f>
        <v/>
      </c>
      <c r="I1750" s="42">
        <f>IFERROR(VLOOKUP(D1750,PG!$D$7:$O$1006,12,FALSE)*G1750,0)</f>
        <v>0</v>
      </c>
    </row>
    <row r="1751" spans="2:9" ht="35.1" customHeight="1" thickTop="1" thickBot="1">
      <c r="B1751" s="76" t="str">
        <f t="shared" si="27"/>
        <v/>
      </c>
      <c r="C1751" s="35"/>
      <c r="D1751" s="16"/>
      <c r="E1751" s="16"/>
      <c r="F1751" s="33"/>
      <c r="G1751" s="33"/>
      <c r="H1751" s="43" t="str">
        <f>IFERROR(VLOOKUP(D1751,PG!$D$7:$N$1006,11,FALSE),"")</f>
        <v/>
      </c>
      <c r="I1751" s="42">
        <f>IFERROR(VLOOKUP(D1751,PG!$D$7:$O$1006,12,FALSE)*G1751,0)</f>
        <v>0</v>
      </c>
    </row>
    <row r="1752" spans="2:9" ht="35.1" customHeight="1" thickTop="1" thickBot="1">
      <c r="B1752" s="76" t="str">
        <f t="shared" si="27"/>
        <v/>
      </c>
      <c r="C1752" s="35"/>
      <c r="D1752" s="16"/>
      <c r="E1752" s="16"/>
      <c r="F1752" s="33"/>
      <c r="G1752" s="33"/>
      <c r="H1752" s="43" t="str">
        <f>IFERROR(VLOOKUP(D1752,PG!$D$7:$N$1006,11,FALSE),"")</f>
        <v/>
      </c>
      <c r="I1752" s="42">
        <f>IFERROR(VLOOKUP(D1752,PG!$D$7:$O$1006,12,FALSE)*G1752,0)</f>
        <v>0</v>
      </c>
    </row>
    <row r="1753" spans="2:9" ht="35.1" customHeight="1" thickTop="1" thickBot="1">
      <c r="B1753" s="76" t="str">
        <f t="shared" si="27"/>
        <v/>
      </c>
      <c r="C1753" s="35"/>
      <c r="D1753" s="16"/>
      <c r="E1753" s="16"/>
      <c r="F1753" s="33"/>
      <c r="G1753" s="33"/>
      <c r="H1753" s="43" t="str">
        <f>IFERROR(VLOOKUP(D1753,PG!$D$7:$N$1006,11,FALSE),"")</f>
        <v/>
      </c>
      <c r="I1753" s="42">
        <f>IFERROR(VLOOKUP(D1753,PG!$D$7:$O$1006,12,FALSE)*G1753,0)</f>
        <v>0</v>
      </c>
    </row>
    <row r="1754" spans="2:9" ht="35.1" customHeight="1" thickTop="1" thickBot="1">
      <c r="B1754" s="76" t="str">
        <f t="shared" si="27"/>
        <v/>
      </c>
      <c r="C1754" s="35"/>
      <c r="D1754" s="16"/>
      <c r="E1754" s="16"/>
      <c r="F1754" s="33"/>
      <c r="G1754" s="33"/>
      <c r="H1754" s="43" t="str">
        <f>IFERROR(VLOOKUP(D1754,PG!$D$7:$N$1006,11,FALSE),"")</f>
        <v/>
      </c>
      <c r="I1754" s="42">
        <f>IFERROR(VLOOKUP(D1754,PG!$D$7:$O$1006,12,FALSE)*G1754,0)</f>
        <v>0</v>
      </c>
    </row>
    <row r="1755" spans="2:9" ht="35.1" customHeight="1" thickTop="1" thickBot="1">
      <c r="B1755" s="76" t="str">
        <f t="shared" si="27"/>
        <v/>
      </c>
      <c r="C1755" s="35"/>
      <c r="D1755" s="16"/>
      <c r="E1755" s="16"/>
      <c r="F1755" s="33"/>
      <c r="G1755" s="33"/>
      <c r="H1755" s="43" t="str">
        <f>IFERROR(VLOOKUP(D1755,PG!$D$7:$N$1006,11,FALSE),"")</f>
        <v/>
      </c>
      <c r="I1755" s="42">
        <f>IFERROR(VLOOKUP(D1755,PG!$D$7:$O$1006,12,FALSE)*G1755,0)</f>
        <v>0</v>
      </c>
    </row>
    <row r="1756" spans="2:9" ht="35.1" customHeight="1" thickTop="1" thickBot="1">
      <c r="B1756" s="76" t="str">
        <f t="shared" si="27"/>
        <v/>
      </c>
      <c r="C1756" s="35"/>
      <c r="D1756" s="16"/>
      <c r="E1756" s="16"/>
      <c r="F1756" s="33"/>
      <c r="G1756" s="33"/>
      <c r="H1756" s="43" t="str">
        <f>IFERROR(VLOOKUP(D1756,PG!$D$7:$N$1006,11,FALSE),"")</f>
        <v/>
      </c>
      <c r="I1756" s="42">
        <f>IFERROR(VLOOKUP(D1756,PG!$D$7:$O$1006,12,FALSE)*G1756,0)</f>
        <v>0</v>
      </c>
    </row>
    <row r="1757" spans="2:9" ht="35.1" customHeight="1" thickTop="1" thickBot="1">
      <c r="B1757" s="76" t="str">
        <f t="shared" si="27"/>
        <v/>
      </c>
      <c r="C1757" s="35"/>
      <c r="D1757" s="16"/>
      <c r="E1757" s="16"/>
      <c r="F1757" s="33"/>
      <c r="G1757" s="33"/>
      <c r="H1757" s="43" t="str">
        <f>IFERROR(VLOOKUP(D1757,PG!$D$7:$N$1006,11,FALSE),"")</f>
        <v/>
      </c>
      <c r="I1757" s="42">
        <f>IFERROR(VLOOKUP(D1757,PG!$D$7:$O$1006,12,FALSE)*G1757,0)</f>
        <v>0</v>
      </c>
    </row>
    <row r="1758" spans="2:9" ht="35.1" customHeight="1" thickTop="1" thickBot="1">
      <c r="B1758" s="76" t="str">
        <f t="shared" si="27"/>
        <v/>
      </c>
      <c r="C1758" s="35"/>
      <c r="D1758" s="16"/>
      <c r="E1758" s="16"/>
      <c r="F1758" s="33"/>
      <c r="G1758" s="33"/>
      <c r="H1758" s="43" t="str">
        <f>IFERROR(VLOOKUP(D1758,PG!$D$7:$N$1006,11,FALSE),"")</f>
        <v/>
      </c>
      <c r="I1758" s="42">
        <f>IFERROR(VLOOKUP(D1758,PG!$D$7:$O$1006,12,FALSE)*G1758,0)</f>
        <v>0</v>
      </c>
    </row>
    <row r="1759" spans="2:9" ht="35.1" customHeight="1" thickTop="1" thickBot="1">
      <c r="B1759" s="76" t="str">
        <f t="shared" si="27"/>
        <v/>
      </c>
      <c r="C1759" s="35"/>
      <c r="D1759" s="16"/>
      <c r="E1759" s="16"/>
      <c r="F1759" s="33"/>
      <c r="G1759" s="33"/>
      <c r="H1759" s="43" t="str">
        <f>IFERROR(VLOOKUP(D1759,PG!$D$7:$N$1006,11,FALSE),"")</f>
        <v/>
      </c>
      <c r="I1759" s="42">
        <f>IFERROR(VLOOKUP(D1759,PG!$D$7:$O$1006,12,FALSE)*G1759,0)</f>
        <v>0</v>
      </c>
    </row>
    <row r="1760" spans="2:9" ht="35.1" customHeight="1" thickTop="1" thickBot="1">
      <c r="B1760" s="76" t="str">
        <f t="shared" si="27"/>
        <v/>
      </c>
      <c r="C1760" s="35"/>
      <c r="D1760" s="16"/>
      <c r="E1760" s="16"/>
      <c r="F1760" s="33"/>
      <c r="G1760" s="33"/>
      <c r="H1760" s="43" t="str">
        <f>IFERROR(VLOOKUP(D1760,PG!$D$7:$N$1006,11,FALSE),"")</f>
        <v/>
      </c>
      <c r="I1760" s="42">
        <f>IFERROR(VLOOKUP(D1760,PG!$D$7:$O$1006,12,FALSE)*G1760,0)</f>
        <v>0</v>
      </c>
    </row>
    <row r="1761" spans="2:9" ht="35.1" customHeight="1" thickTop="1" thickBot="1">
      <c r="B1761" s="76" t="str">
        <f t="shared" si="27"/>
        <v/>
      </c>
      <c r="C1761" s="35"/>
      <c r="D1761" s="16"/>
      <c r="E1761" s="16"/>
      <c r="F1761" s="33"/>
      <c r="G1761" s="33"/>
      <c r="H1761" s="43" t="str">
        <f>IFERROR(VLOOKUP(D1761,PG!$D$7:$N$1006,11,FALSE),"")</f>
        <v/>
      </c>
      <c r="I1761" s="42">
        <f>IFERROR(VLOOKUP(D1761,PG!$D$7:$O$1006,12,FALSE)*G1761,0)</f>
        <v>0</v>
      </c>
    </row>
    <row r="1762" spans="2:9" ht="35.1" customHeight="1" thickTop="1" thickBot="1">
      <c r="B1762" s="76" t="str">
        <f t="shared" si="27"/>
        <v/>
      </c>
      <c r="C1762" s="35"/>
      <c r="D1762" s="16"/>
      <c r="E1762" s="16"/>
      <c r="F1762" s="33"/>
      <c r="G1762" s="33"/>
      <c r="H1762" s="43" t="str">
        <f>IFERROR(VLOOKUP(D1762,PG!$D$7:$N$1006,11,FALSE),"")</f>
        <v/>
      </c>
      <c r="I1762" s="42">
        <f>IFERROR(VLOOKUP(D1762,PG!$D$7:$O$1006,12,FALSE)*G1762,0)</f>
        <v>0</v>
      </c>
    </row>
    <row r="1763" spans="2:9" ht="35.1" customHeight="1" thickTop="1" thickBot="1">
      <c r="B1763" s="76" t="str">
        <f t="shared" si="27"/>
        <v/>
      </c>
      <c r="C1763" s="35"/>
      <c r="D1763" s="16"/>
      <c r="E1763" s="16"/>
      <c r="F1763" s="33"/>
      <c r="G1763" s="33"/>
      <c r="H1763" s="43" t="str">
        <f>IFERROR(VLOOKUP(D1763,PG!$D$7:$N$1006,11,FALSE),"")</f>
        <v/>
      </c>
      <c r="I1763" s="42">
        <f>IFERROR(VLOOKUP(D1763,PG!$D$7:$O$1006,12,FALSE)*G1763,0)</f>
        <v>0</v>
      </c>
    </row>
    <row r="1764" spans="2:9" ht="35.1" customHeight="1" thickTop="1" thickBot="1">
      <c r="B1764" s="76" t="str">
        <f t="shared" si="27"/>
        <v/>
      </c>
      <c r="C1764" s="35"/>
      <c r="D1764" s="16"/>
      <c r="E1764" s="16"/>
      <c r="F1764" s="33"/>
      <c r="G1764" s="33"/>
      <c r="H1764" s="43" t="str">
        <f>IFERROR(VLOOKUP(D1764,PG!$D$7:$N$1006,11,FALSE),"")</f>
        <v/>
      </c>
      <c r="I1764" s="42">
        <f>IFERROR(VLOOKUP(D1764,PG!$D$7:$O$1006,12,FALSE)*G1764,0)</f>
        <v>0</v>
      </c>
    </row>
    <row r="1765" spans="2:9" ht="35.1" customHeight="1" thickTop="1" thickBot="1">
      <c r="B1765" s="76" t="str">
        <f t="shared" si="27"/>
        <v/>
      </c>
      <c r="C1765" s="35"/>
      <c r="D1765" s="16"/>
      <c r="E1765" s="16"/>
      <c r="F1765" s="33"/>
      <c r="G1765" s="33"/>
      <c r="H1765" s="43" t="str">
        <f>IFERROR(VLOOKUP(D1765,PG!$D$7:$N$1006,11,FALSE),"")</f>
        <v/>
      </c>
      <c r="I1765" s="42">
        <f>IFERROR(VLOOKUP(D1765,PG!$D$7:$O$1006,12,FALSE)*G1765,0)</f>
        <v>0</v>
      </c>
    </row>
    <row r="1766" spans="2:9" ht="35.1" customHeight="1" thickTop="1" thickBot="1">
      <c r="B1766" s="76" t="str">
        <f t="shared" si="27"/>
        <v/>
      </c>
      <c r="C1766" s="35"/>
      <c r="D1766" s="16"/>
      <c r="E1766" s="16"/>
      <c r="F1766" s="33"/>
      <c r="G1766" s="33"/>
      <c r="H1766" s="43" t="str">
        <f>IFERROR(VLOOKUP(D1766,PG!$D$7:$N$1006,11,FALSE),"")</f>
        <v/>
      </c>
      <c r="I1766" s="42">
        <f>IFERROR(VLOOKUP(D1766,PG!$D$7:$O$1006,12,FALSE)*G1766,0)</f>
        <v>0</v>
      </c>
    </row>
    <row r="1767" spans="2:9" ht="35.1" customHeight="1" thickTop="1" thickBot="1">
      <c r="B1767" s="76" t="str">
        <f t="shared" si="27"/>
        <v/>
      </c>
      <c r="C1767" s="35"/>
      <c r="D1767" s="16"/>
      <c r="E1767" s="16"/>
      <c r="F1767" s="33"/>
      <c r="G1767" s="33"/>
      <c r="H1767" s="43" t="str">
        <f>IFERROR(VLOOKUP(D1767,PG!$D$7:$N$1006,11,FALSE),"")</f>
        <v/>
      </c>
      <c r="I1767" s="42">
        <f>IFERROR(VLOOKUP(D1767,PG!$D$7:$O$1006,12,FALSE)*G1767,0)</f>
        <v>0</v>
      </c>
    </row>
    <row r="1768" spans="2:9" ht="35.1" customHeight="1" thickTop="1" thickBot="1">
      <c r="B1768" s="76" t="str">
        <f t="shared" si="27"/>
        <v/>
      </c>
      <c r="C1768" s="35"/>
      <c r="D1768" s="16"/>
      <c r="E1768" s="16"/>
      <c r="F1768" s="33"/>
      <c r="G1768" s="33"/>
      <c r="H1768" s="43" t="str">
        <f>IFERROR(VLOOKUP(D1768,PG!$D$7:$N$1006,11,FALSE),"")</f>
        <v/>
      </c>
      <c r="I1768" s="42">
        <f>IFERROR(VLOOKUP(D1768,PG!$D$7:$O$1006,12,FALSE)*G1768,0)</f>
        <v>0</v>
      </c>
    </row>
    <row r="1769" spans="2:9" ht="35.1" customHeight="1" thickTop="1" thickBot="1">
      <c r="B1769" s="76" t="str">
        <f t="shared" si="27"/>
        <v/>
      </c>
      <c r="C1769" s="35"/>
      <c r="D1769" s="16"/>
      <c r="E1769" s="16"/>
      <c r="F1769" s="33"/>
      <c r="G1769" s="33"/>
      <c r="H1769" s="43" t="str">
        <f>IFERROR(VLOOKUP(D1769,PG!$D$7:$N$1006,11,FALSE),"")</f>
        <v/>
      </c>
      <c r="I1769" s="42">
        <f>IFERROR(VLOOKUP(D1769,PG!$D$7:$O$1006,12,FALSE)*G1769,0)</f>
        <v>0</v>
      </c>
    </row>
    <row r="1770" spans="2:9" ht="35.1" customHeight="1" thickTop="1" thickBot="1">
      <c r="B1770" s="76" t="str">
        <f t="shared" si="27"/>
        <v/>
      </c>
      <c r="C1770" s="35"/>
      <c r="D1770" s="16"/>
      <c r="E1770" s="16"/>
      <c r="F1770" s="33"/>
      <c r="G1770" s="33"/>
      <c r="H1770" s="43" t="str">
        <f>IFERROR(VLOOKUP(D1770,PG!$D$7:$N$1006,11,FALSE),"")</f>
        <v/>
      </c>
      <c r="I1770" s="42">
        <f>IFERROR(VLOOKUP(D1770,PG!$D$7:$O$1006,12,FALSE)*G1770,0)</f>
        <v>0</v>
      </c>
    </row>
    <row r="1771" spans="2:9" ht="35.1" customHeight="1" thickTop="1" thickBot="1">
      <c r="B1771" s="76" t="str">
        <f t="shared" si="27"/>
        <v/>
      </c>
      <c r="C1771" s="35"/>
      <c r="D1771" s="16"/>
      <c r="E1771" s="16"/>
      <c r="F1771" s="33"/>
      <c r="G1771" s="33"/>
      <c r="H1771" s="43" t="str">
        <f>IFERROR(VLOOKUP(D1771,PG!$D$7:$N$1006,11,FALSE),"")</f>
        <v/>
      </c>
      <c r="I1771" s="42">
        <f>IFERROR(VLOOKUP(D1771,PG!$D$7:$O$1006,12,FALSE)*G1771,0)</f>
        <v>0</v>
      </c>
    </row>
    <row r="1772" spans="2:9" ht="35.1" customHeight="1" thickTop="1" thickBot="1">
      <c r="B1772" s="76" t="str">
        <f t="shared" si="27"/>
        <v/>
      </c>
      <c r="C1772" s="35"/>
      <c r="D1772" s="16"/>
      <c r="E1772" s="16"/>
      <c r="F1772" s="33"/>
      <c r="G1772" s="33"/>
      <c r="H1772" s="43" t="str">
        <f>IFERROR(VLOOKUP(D1772,PG!$D$7:$N$1006,11,FALSE),"")</f>
        <v/>
      </c>
      <c r="I1772" s="42">
        <f>IFERROR(VLOOKUP(D1772,PG!$D$7:$O$1006,12,FALSE)*G1772,0)</f>
        <v>0</v>
      </c>
    </row>
    <row r="1773" spans="2:9" ht="35.1" customHeight="1" thickTop="1" thickBot="1">
      <c r="B1773" s="76" t="str">
        <f t="shared" si="27"/>
        <v/>
      </c>
      <c r="C1773" s="35"/>
      <c r="D1773" s="16"/>
      <c r="E1773" s="16"/>
      <c r="F1773" s="33"/>
      <c r="G1773" s="33"/>
      <c r="H1773" s="43" t="str">
        <f>IFERROR(VLOOKUP(D1773,PG!$D$7:$N$1006,11,FALSE),"")</f>
        <v/>
      </c>
      <c r="I1773" s="42">
        <f>IFERROR(VLOOKUP(D1773,PG!$D$7:$O$1006,12,FALSE)*G1773,0)</f>
        <v>0</v>
      </c>
    </row>
    <row r="1774" spans="2:9" ht="35.1" customHeight="1" thickTop="1" thickBot="1">
      <c r="B1774" s="76" t="str">
        <f t="shared" si="27"/>
        <v/>
      </c>
      <c r="C1774" s="35"/>
      <c r="D1774" s="16"/>
      <c r="E1774" s="16"/>
      <c r="F1774" s="33"/>
      <c r="G1774" s="33"/>
      <c r="H1774" s="43" t="str">
        <f>IFERROR(VLOOKUP(D1774,PG!$D$7:$N$1006,11,FALSE),"")</f>
        <v/>
      </c>
      <c r="I1774" s="42">
        <f>IFERROR(VLOOKUP(D1774,PG!$D$7:$O$1006,12,FALSE)*G1774,0)</f>
        <v>0</v>
      </c>
    </row>
    <row r="1775" spans="2:9" ht="35.1" customHeight="1" thickTop="1" thickBot="1">
      <c r="B1775" s="76" t="str">
        <f t="shared" si="27"/>
        <v/>
      </c>
      <c r="C1775" s="35"/>
      <c r="D1775" s="16"/>
      <c r="E1775" s="16"/>
      <c r="F1775" s="33"/>
      <c r="G1775" s="33"/>
      <c r="H1775" s="43" t="str">
        <f>IFERROR(VLOOKUP(D1775,PG!$D$7:$N$1006,11,FALSE),"")</f>
        <v/>
      </c>
      <c r="I1775" s="42">
        <f>IFERROR(VLOOKUP(D1775,PG!$D$7:$O$1006,12,FALSE)*G1775,0)</f>
        <v>0</v>
      </c>
    </row>
    <row r="1776" spans="2:9" ht="35.1" customHeight="1" thickTop="1" thickBot="1">
      <c r="B1776" s="76" t="str">
        <f t="shared" si="27"/>
        <v/>
      </c>
      <c r="C1776" s="35"/>
      <c r="D1776" s="16"/>
      <c r="E1776" s="16"/>
      <c r="F1776" s="33"/>
      <c r="G1776" s="33"/>
      <c r="H1776" s="43" t="str">
        <f>IFERROR(VLOOKUP(D1776,PG!$D$7:$N$1006,11,FALSE),"")</f>
        <v/>
      </c>
      <c r="I1776" s="42">
        <f>IFERROR(VLOOKUP(D1776,PG!$D$7:$O$1006,12,FALSE)*G1776,0)</f>
        <v>0</v>
      </c>
    </row>
    <row r="1777" spans="2:9" ht="35.1" customHeight="1" thickTop="1" thickBot="1">
      <c r="B1777" s="76" t="str">
        <f t="shared" si="27"/>
        <v/>
      </c>
      <c r="C1777" s="35"/>
      <c r="D1777" s="16"/>
      <c r="E1777" s="16"/>
      <c r="F1777" s="33"/>
      <c r="G1777" s="33"/>
      <c r="H1777" s="43" t="str">
        <f>IFERROR(VLOOKUP(D1777,PG!$D$7:$N$1006,11,FALSE),"")</f>
        <v/>
      </c>
      <c r="I1777" s="42">
        <f>IFERROR(VLOOKUP(D1777,PG!$D$7:$O$1006,12,FALSE)*G1777,0)</f>
        <v>0</v>
      </c>
    </row>
    <row r="1778" spans="2:9" ht="35.1" customHeight="1" thickTop="1" thickBot="1">
      <c r="B1778" s="76" t="str">
        <f t="shared" si="27"/>
        <v/>
      </c>
      <c r="C1778" s="35"/>
      <c r="D1778" s="16"/>
      <c r="E1778" s="16"/>
      <c r="F1778" s="33"/>
      <c r="G1778" s="33"/>
      <c r="H1778" s="43" t="str">
        <f>IFERROR(VLOOKUP(D1778,PG!$D$7:$N$1006,11,FALSE),"")</f>
        <v/>
      </c>
      <c r="I1778" s="42">
        <f>IFERROR(VLOOKUP(D1778,PG!$D$7:$O$1006,12,FALSE)*G1778,0)</f>
        <v>0</v>
      </c>
    </row>
    <row r="1779" spans="2:9" ht="35.1" customHeight="1" thickTop="1" thickBot="1">
      <c r="B1779" s="76" t="str">
        <f t="shared" si="27"/>
        <v/>
      </c>
      <c r="C1779" s="35"/>
      <c r="D1779" s="16"/>
      <c r="E1779" s="16"/>
      <c r="F1779" s="33"/>
      <c r="G1779" s="33"/>
      <c r="H1779" s="43" t="str">
        <f>IFERROR(VLOOKUP(D1779,PG!$D$7:$N$1006,11,FALSE),"")</f>
        <v/>
      </c>
      <c r="I1779" s="42">
        <f>IFERROR(VLOOKUP(D1779,PG!$D$7:$O$1006,12,FALSE)*G1779,0)</f>
        <v>0</v>
      </c>
    </row>
    <row r="1780" spans="2:9" ht="35.1" customHeight="1" thickTop="1" thickBot="1">
      <c r="B1780" s="76" t="str">
        <f t="shared" si="27"/>
        <v/>
      </c>
      <c r="C1780" s="35"/>
      <c r="D1780" s="16"/>
      <c r="E1780" s="16"/>
      <c r="F1780" s="33"/>
      <c r="G1780" s="33"/>
      <c r="H1780" s="43" t="str">
        <f>IFERROR(VLOOKUP(D1780,PG!$D$7:$N$1006,11,FALSE),"")</f>
        <v/>
      </c>
      <c r="I1780" s="42">
        <f>IFERROR(VLOOKUP(D1780,PG!$D$7:$O$1006,12,FALSE)*G1780,0)</f>
        <v>0</v>
      </c>
    </row>
    <row r="1781" spans="2:9" ht="35.1" customHeight="1" thickTop="1" thickBot="1">
      <c r="B1781" s="76" t="str">
        <f t="shared" si="27"/>
        <v/>
      </c>
      <c r="C1781" s="35"/>
      <c r="D1781" s="16"/>
      <c r="E1781" s="16"/>
      <c r="F1781" s="33"/>
      <c r="G1781" s="33"/>
      <c r="H1781" s="43" t="str">
        <f>IFERROR(VLOOKUP(D1781,PG!$D$7:$N$1006,11,FALSE),"")</f>
        <v/>
      </c>
      <c r="I1781" s="42">
        <f>IFERROR(VLOOKUP(D1781,PG!$D$7:$O$1006,12,FALSE)*G1781,0)</f>
        <v>0</v>
      </c>
    </row>
    <row r="1782" spans="2:9" ht="35.1" customHeight="1" thickTop="1" thickBot="1">
      <c r="B1782" s="76" t="str">
        <f t="shared" si="27"/>
        <v/>
      </c>
      <c r="C1782" s="35"/>
      <c r="D1782" s="16"/>
      <c r="E1782" s="16"/>
      <c r="F1782" s="33"/>
      <c r="G1782" s="33"/>
      <c r="H1782" s="43" t="str">
        <f>IFERROR(VLOOKUP(D1782,PG!$D$7:$N$1006,11,FALSE),"")</f>
        <v/>
      </c>
      <c r="I1782" s="42">
        <f>IFERROR(VLOOKUP(D1782,PG!$D$7:$O$1006,12,FALSE)*G1782,0)</f>
        <v>0</v>
      </c>
    </row>
    <row r="1783" spans="2:9" ht="35.1" customHeight="1" thickTop="1" thickBot="1">
      <c r="B1783" s="76" t="str">
        <f t="shared" si="27"/>
        <v/>
      </c>
      <c r="C1783" s="35"/>
      <c r="D1783" s="16"/>
      <c r="E1783" s="16"/>
      <c r="F1783" s="33"/>
      <c r="G1783" s="33"/>
      <c r="H1783" s="43" t="str">
        <f>IFERROR(VLOOKUP(D1783,PG!$D$7:$N$1006,11,FALSE),"")</f>
        <v/>
      </c>
      <c r="I1783" s="42">
        <f>IFERROR(VLOOKUP(D1783,PG!$D$7:$O$1006,12,FALSE)*G1783,0)</f>
        <v>0</v>
      </c>
    </row>
    <row r="1784" spans="2:9" ht="35.1" customHeight="1" thickTop="1" thickBot="1">
      <c r="B1784" s="76" t="str">
        <f t="shared" si="27"/>
        <v/>
      </c>
      <c r="C1784" s="35"/>
      <c r="D1784" s="16"/>
      <c r="E1784" s="16"/>
      <c r="F1784" s="33"/>
      <c r="G1784" s="33"/>
      <c r="H1784" s="43" t="str">
        <f>IFERROR(VLOOKUP(D1784,PG!$D$7:$N$1006,11,FALSE),"")</f>
        <v/>
      </c>
      <c r="I1784" s="42">
        <f>IFERROR(VLOOKUP(D1784,PG!$D$7:$O$1006,12,FALSE)*G1784,0)</f>
        <v>0</v>
      </c>
    </row>
    <row r="1785" spans="2:9" ht="35.1" customHeight="1" thickTop="1" thickBot="1">
      <c r="B1785" s="76" t="str">
        <f t="shared" si="27"/>
        <v/>
      </c>
      <c r="C1785" s="35"/>
      <c r="D1785" s="16"/>
      <c r="E1785" s="16"/>
      <c r="F1785" s="33"/>
      <c r="G1785" s="33"/>
      <c r="H1785" s="43" t="str">
        <f>IFERROR(VLOOKUP(D1785,PG!$D$7:$N$1006,11,FALSE),"")</f>
        <v/>
      </c>
      <c r="I1785" s="42">
        <f>IFERROR(VLOOKUP(D1785,PG!$D$7:$O$1006,12,FALSE)*G1785,0)</f>
        <v>0</v>
      </c>
    </row>
    <row r="1786" spans="2:9" ht="35.1" customHeight="1" thickTop="1" thickBot="1">
      <c r="B1786" s="76" t="str">
        <f t="shared" si="27"/>
        <v/>
      </c>
      <c r="C1786" s="35"/>
      <c r="D1786" s="16"/>
      <c r="E1786" s="16"/>
      <c r="F1786" s="33"/>
      <c r="G1786" s="33"/>
      <c r="H1786" s="43" t="str">
        <f>IFERROR(VLOOKUP(D1786,PG!$D$7:$N$1006,11,FALSE),"")</f>
        <v/>
      </c>
      <c r="I1786" s="42">
        <f>IFERROR(VLOOKUP(D1786,PG!$D$7:$O$1006,12,FALSE)*G1786,0)</f>
        <v>0</v>
      </c>
    </row>
    <row r="1787" spans="2:9" ht="35.1" customHeight="1" thickTop="1" thickBot="1">
      <c r="B1787" s="76" t="str">
        <f t="shared" si="27"/>
        <v/>
      </c>
      <c r="C1787" s="35"/>
      <c r="D1787" s="16"/>
      <c r="E1787" s="16"/>
      <c r="F1787" s="33"/>
      <c r="G1787" s="33"/>
      <c r="H1787" s="43" t="str">
        <f>IFERROR(VLOOKUP(D1787,PG!$D$7:$N$1006,11,FALSE),"")</f>
        <v/>
      </c>
      <c r="I1787" s="42">
        <f>IFERROR(VLOOKUP(D1787,PG!$D$7:$O$1006,12,FALSE)*G1787,0)</f>
        <v>0</v>
      </c>
    </row>
    <row r="1788" spans="2:9" ht="35.1" customHeight="1" thickTop="1" thickBot="1">
      <c r="B1788" s="76" t="str">
        <f t="shared" si="27"/>
        <v/>
      </c>
      <c r="C1788" s="35"/>
      <c r="D1788" s="16"/>
      <c r="E1788" s="16"/>
      <c r="F1788" s="33"/>
      <c r="G1788" s="33"/>
      <c r="H1788" s="43" t="str">
        <f>IFERROR(VLOOKUP(D1788,PG!$D$7:$N$1006,11,FALSE),"")</f>
        <v/>
      </c>
      <c r="I1788" s="42">
        <f>IFERROR(VLOOKUP(D1788,PG!$D$7:$O$1006,12,FALSE)*G1788,0)</f>
        <v>0</v>
      </c>
    </row>
    <row r="1789" spans="2:9" ht="35.1" customHeight="1" thickTop="1" thickBot="1">
      <c r="B1789" s="76" t="str">
        <f t="shared" si="27"/>
        <v/>
      </c>
      <c r="C1789" s="35"/>
      <c r="D1789" s="16"/>
      <c r="E1789" s="16"/>
      <c r="F1789" s="33"/>
      <c r="G1789" s="33"/>
      <c r="H1789" s="43" t="str">
        <f>IFERROR(VLOOKUP(D1789,PG!$D$7:$N$1006,11,FALSE),"")</f>
        <v/>
      </c>
      <c r="I1789" s="42">
        <f>IFERROR(VLOOKUP(D1789,PG!$D$7:$O$1006,12,FALSE)*G1789,0)</f>
        <v>0</v>
      </c>
    </row>
    <row r="1790" spans="2:9" ht="35.1" customHeight="1" thickTop="1" thickBot="1">
      <c r="B1790" s="76" t="str">
        <f t="shared" si="27"/>
        <v/>
      </c>
      <c r="C1790" s="35"/>
      <c r="D1790" s="16"/>
      <c r="E1790" s="16"/>
      <c r="F1790" s="33"/>
      <c r="G1790" s="33"/>
      <c r="H1790" s="43" t="str">
        <f>IFERROR(VLOOKUP(D1790,PG!$D$7:$N$1006,11,FALSE),"")</f>
        <v/>
      </c>
      <c r="I1790" s="42">
        <f>IFERROR(VLOOKUP(D1790,PG!$D$7:$O$1006,12,FALSE)*G1790,0)</f>
        <v>0</v>
      </c>
    </row>
    <row r="1791" spans="2:9" ht="35.1" customHeight="1" thickTop="1" thickBot="1">
      <c r="B1791" s="76" t="str">
        <f t="shared" si="27"/>
        <v/>
      </c>
      <c r="C1791" s="35"/>
      <c r="D1791" s="16"/>
      <c r="E1791" s="16"/>
      <c r="F1791" s="33"/>
      <c r="G1791" s="33"/>
      <c r="H1791" s="43" t="str">
        <f>IFERROR(VLOOKUP(D1791,PG!$D$7:$N$1006,11,FALSE),"")</f>
        <v/>
      </c>
      <c r="I1791" s="42">
        <f>IFERROR(VLOOKUP(D1791,PG!$D$7:$O$1006,12,FALSE)*G1791,0)</f>
        <v>0</v>
      </c>
    </row>
    <row r="1792" spans="2:9" ht="35.1" customHeight="1" thickTop="1" thickBot="1">
      <c r="B1792" s="76" t="str">
        <f t="shared" si="27"/>
        <v/>
      </c>
      <c r="C1792" s="35"/>
      <c r="D1792" s="16"/>
      <c r="E1792" s="16"/>
      <c r="F1792" s="33"/>
      <c r="G1792" s="33"/>
      <c r="H1792" s="43" t="str">
        <f>IFERROR(VLOOKUP(D1792,PG!$D$7:$N$1006,11,FALSE),"")</f>
        <v/>
      </c>
      <c r="I1792" s="42">
        <f>IFERROR(VLOOKUP(D1792,PG!$D$7:$O$1006,12,FALSE)*G1792,0)</f>
        <v>0</v>
      </c>
    </row>
    <row r="1793" spans="2:9" ht="35.1" customHeight="1" thickTop="1" thickBot="1">
      <c r="B1793" s="76" t="str">
        <f t="shared" si="27"/>
        <v/>
      </c>
      <c r="C1793" s="35"/>
      <c r="D1793" s="16"/>
      <c r="E1793" s="16"/>
      <c r="F1793" s="33"/>
      <c r="G1793" s="33"/>
      <c r="H1793" s="43" t="str">
        <f>IFERROR(VLOOKUP(D1793,PG!$D$7:$N$1006,11,FALSE),"")</f>
        <v/>
      </c>
      <c r="I1793" s="42">
        <f>IFERROR(VLOOKUP(D1793,PG!$D$7:$O$1006,12,FALSE)*G1793,0)</f>
        <v>0</v>
      </c>
    </row>
    <row r="1794" spans="2:9" ht="35.1" customHeight="1" thickTop="1" thickBot="1">
      <c r="B1794" s="76" t="str">
        <f t="shared" si="27"/>
        <v/>
      </c>
      <c r="C1794" s="35"/>
      <c r="D1794" s="16"/>
      <c r="E1794" s="16"/>
      <c r="F1794" s="33"/>
      <c r="G1794" s="33"/>
      <c r="H1794" s="43" t="str">
        <f>IFERROR(VLOOKUP(D1794,PG!$D$7:$N$1006,11,FALSE),"")</f>
        <v/>
      </c>
      <c r="I1794" s="42">
        <f>IFERROR(VLOOKUP(D1794,PG!$D$7:$O$1006,12,FALSE)*G1794,0)</f>
        <v>0</v>
      </c>
    </row>
    <row r="1795" spans="2:9" ht="35.1" customHeight="1" thickTop="1" thickBot="1">
      <c r="B1795" s="76" t="str">
        <f t="shared" si="27"/>
        <v/>
      </c>
      <c r="C1795" s="35"/>
      <c r="D1795" s="16"/>
      <c r="E1795" s="16"/>
      <c r="F1795" s="33"/>
      <c r="G1795" s="33"/>
      <c r="H1795" s="43" t="str">
        <f>IFERROR(VLOOKUP(D1795,PG!$D$7:$N$1006,11,FALSE),"")</f>
        <v/>
      </c>
      <c r="I1795" s="42">
        <f>IFERROR(VLOOKUP(D1795,PG!$D$7:$O$1006,12,FALSE)*G1795,0)</f>
        <v>0</v>
      </c>
    </row>
    <row r="1796" spans="2:9" ht="35.1" customHeight="1" thickTop="1" thickBot="1">
      <c r="B1796" s="76" t="str">
        <f t="shared" si="27"/>
        <v/>
      </c>
      <c r="C1796" s="35"/>
      <c r="D1796" s="16"/>
      <c r="E1796" s="16"/>
      <c r="F1796" s="33"/>
      <c r="G1796" s="33"/>
      <c r="H1796" s="43" t="str">
        <f>IFERROR(VLOOKUP(D1796,PG!$D$7:$N$1006,11,FALSE),"")</f>
        <v/>
      </c>
      <c r="I1796" s="42">
        <f>IFERROR(VLOOKUP(D1796,PG!$D$7:$O$1006,12,FALSE)*G1796,0)</f>
        <v>0</v>
      </c>
    </row>
    <row r="1797" spans="2:9" ht="35.1" customHeight="1" thickTop="1" thickBot="1">
      <c r="B1797" s="76" t="str">
        <f t="shared" si="27"/>
        <v/>
      </c>
      <c r="C1797" s="35"/>
      <c r="D1797" s="16"/>
      <c r="E1797" s="16"/>
      <c r="F1797" s="33"/>
      <c r="G1797" s="33"/>
      <c r="H1797" s="43" t="str">
        <f>IFERROR(VLOOKUP(D1797,PG!$D$7:$N$1006,11,FALSE),"")</f>
        <v/>
      </c>
      <c r="I1797" s="42">
        <f>IFERROR(VLOOKUP(D1797,PG!$D$7:$O$1006,12,FALSE)*G1797,0)</f>
        <v>0</v>
      </c>
    </row>
    <row r="1798" spans="2:9" ht="35.1" customHeight="1" thickTop="1" thickBot="1">
      <c r="B1798" s="76" t="str">
        <f t="shared" si="27"/>
        <v/>
      </c>
      <c r="C1798" s="35"/>
      <c r="D1798" s="16"/>
      <c r="E1798" s="16"/>
      <c r="F1798" s="33"/>
      <c r="G1798" s="33"/>
      <c r="H1798" s="43" t="str">
        <f>IFERROR(VLOOKUP(D1798,PG!$D$7:$N$1006,11,FALSE),"")</f>
        <v/>
      </c>
      <c r="I1798" s="42">
        <f>IFERROR(VLOOKUP(D1798,PG!$D$7:$O$1006,12,FALSE)*G1798,0)</f>
        <v>0</v>
      </c>
    </row>
    <row r="1799" spans="2:9" ht="35.1" customHeight="1" thickTop="1" thickBot="1">
      <c r="B1799" s="76" t="str">
        <f t="shared" si="27"/>
        <v/>
      </c>
      <c r="C1799" s="35"/>
      <c r="D1799" s="16"/>
      <c r="E1799" s="16"/>
      <c r="F1799" s="33"/>
      <c r="G1799" s="33"/>
      <c r="H1799" s="43" t="str">
        <f>IFERROR(VLOOKUP(D1799,PG!$D$7:$N$1006,11,FALSE),"")</f>
        <v/>
      </c>
      <c r="I1799" s="42">
        <f>IFERROR(VLOOKUP(D1799,PG!$D$7:$O$1006,12,FALSE)*G1799,0)</f>
        <v>0</v>
      </c>
    </row>
    <row r="1800" spans="2:9" ht="35.1" customHeight="1" thickTop="1" thickBot="1">
      <c r="B1800" s="76" t="str">
        <f t="shared" ref="B1800:B1863" si="28">IF(C1800="","",MONTH(C1800))</f>
        <v/>
      </c>
      <c r="C1800" s="35"/>
      <c r="D1800" s="16"/>
      <c r="E1800" s="16"/>
      <c r="F1800" s="33"/>
      <c r="G1800" s="33"/>
      <c r="H1800" s="43" t="str">
        <f>IFERROR(VLOOKUP(D1800,PG!$D$7:$N$1006,11,FALSE),"")</f>
        <v/>
      </c>
      <c r="I1800" s="42">
        <f>IFERROR(VLOOKUP(D1800,PG!$D$7:$O$1006,12,FALSE)*G1800,0)</f>
        <v>0</v>
      </c>
    </row>
    <row r="1801" spans="2:9" ht="35.1" customHeight="1" thickTop="1" thickBot="1">
      <c r="B1801" s="76" t="str">
        <f t="shared" si="28"/>
        <v/>
      </c>
      <c r="C1801" s="35"/>
      <c r="D1801" s="16"/>
      <c r="E1801" s="16"/>
      <c r="F1801" s="33"/>
      <c r="G1801" s="33"/>
      <c r="H1801" s="43" t="str">
        <f>IFERROR(VLOOKUP(D1801,PG!$D$7:$N$1006,11,FALSE),"")</f>
        <v/>
      </c>
      <c r="I1801" s="42">
        <f>IFERROR(VLOOKUP(D1801,PG!$D$7:$O$1006,12,FALSE)*G1801,0)</f>
        <v>0</v>
      </c>
    </row>
    <row r="1802" spans="2:9" ht="35.1" customHeight="1" thickTop="1" thickBot="1">
      <c r="B1802" s="76" t="str">
        <f t="shared" si="28"/>
        <v/>
      </c>
      <c r="C1802" s="35"/>
      <c r="D1802" s="16"/>
      <c r="E1802" s="16"/>
      <c r="F1802" s="33"/>
      <c r="G1802" s="33"/>
      <c r="H1802" s="43" t="str">
        <f>IFERROR(VLOOKUP(D1802,PG!$D$7:$N$1006,11,FALSE),"")</f>
        <v/>
      </c>
      <c r="I1802" s="42">
        <f>IFERROR(VLOOKUP(D1802,PG!$D$7:$O$1006,12,FALSE)*G1802,0)</f>
        <v>0</v>
      </c>
    </row>
    <row r="1803" spans="2:9" ht="35.1" customHeight="1" thickTop="1" thickBot="1">
      <c r="B1803" s="76" t="str">
        <f t="shared" si="28"/>
        <v/>
      </c>
      <c r="C1803" s="35"/>
      <c r="D1803" s="16"/>
      <c r="E1803" s="16"/>
      <c r="F1803" s="33"/>
      <c r="G1803" s="33"/>
      <c r="H1803" s="43" t="str">
        <f>IFERROR(VLOOKUP(D1803,PG!$D$7:$N$1006,11,FALSE),"")</f>
        <v/>
      </c>
      <c r="I1803" s="42">
        <f>IFERROR(VLOOKUP(D1803,PG!$D$7:$O$1006,12,FALSE)*G1803,0)</f>
        <v>0</v>
      </c>
    </row>
    <row r="1804" spans="2:9" ht="35.1" customHeight="1" thickTop="1" thickBot="1">
      <c r="B1804" s="76" t="str">
        <f t="shared" si="28"/>
        <v/>
      </c>
      <c r="C1804" s="35"/>
      <c r="D1804" s="16"/>
      <c r="E1804" s="16"/>
      <c r="F1804" s="33"/>
      <c r="G1804" s="33"/>
      <c r="H1804" s="43" t="str">
        <f>IFERROR(VLOOKUP(D1804,PG!$D$7:$N$1006,11,FALSE),"")</f>
        <v/>
      </c>
      <c r="I1804" s="42">
        <f>IFERROR(VLOOKUP(D1804,PG!$D$7:$O$1006,12,FALSE)*G1804,0)</f>
        <v>0</v>
      </c>
    </row>
    <row r="1805" spans="2:9" ht="35.1" customHeight="1" thickTop="1" thickBot="1">
      <c r="B1805" s="76" t="str">
        <f t="shared" si="28"/>
        <v/>
      </c>
      <c r="C1805" s="35"/>
      <c r="D1805" s="16"/>
      <c r="E1805" s="16"/>
      <c r="F1805" s="33"/>
      <c r="G1805" s="33"/>
      <c r="H1805" s="43" t="str">
        <f>IFERROR(VLOOKUP(D1805,PG!$D$7:$N$1006,11,FALSE),"")</f>
        <v/>
      </c>
      <c r="I1805" s="42">
        <f>IFERROR(VLOOKUP(D1805,PG!$D$7:$O$1006,12,FALSE)*G1805,0)</f>
        <v>0</v>
      </c>
    </row>
    <row r="1806" spans="2:9" ht="35.1" customHeight="1" thickTop="1" thickBot="1">
      <c r="B1806" s="76" t="str">
        <f t="shared" si="28"/>
        <v/>
      </c>
      <c r="C1806" s="35"/>
      <c r="D1806" s="16"/>
      <c r="E1806" s="16"/>
      <c r="F1806" s="33"/>
      <c r="G1806" s="33"/>
      <c r="H1806" s="43" t="str">
        <f>IFERROR(VLOOKUP(D1806,PG!$D$7:$N$1006,11,FALSE),"")</f>
        <v/>
      </c>
      <c r="I1806" s="42">
        <f>IFERROR(VLOOKUP(D1806,PG!$D$7:$O$1006,12,FALSE)*G1806,0)</f>
        <v>0</v>
      </c>
    </row>
    <row r="1807" spans="2:9" ht="35.1" customHeight="1" thickTop="1" thickBot="1">
      <c r="B1807" s="76" t="str">
        <f t="shared" si="28"/>
        <v/>
      </c>
      <c r="C1807" s="35"/>
      <c r="D1807" s="16"/>
      <c r="E1807" s="16"/>
      <c r="F1807" s="33"/>
      <c r="G1807" s="33"/>
      <c r="H1807" s="43" t="str">
        <f>IFERROR(VLOOKUP(D1807,PG!$D$7:$N$1006,11,FALSE),"")</f>
        <v/>
      </c>
      <c r="I1807" s="42">
        <f>IFERROR(VLOOKUP(D1807,PG!$D$7:$O$1006,12,FALSE)*G1807,0)</f>
        <v>0</v>
      </c>
    </row>
    <row r="1808" spans="2:9" ht="35.1" customHeight="1" thickTop="1" thickBot="1">
      <c r="B1808" s="76" t="str">
        <f t="shared" si="28"/>
        <v/>
      </c>
      <c r="C1808" s="35"/>
      <c r="D1808" s="16"/>
      <c r="E1808" s="16"/>
      <c r="F1808" s="33"/>
      <c r="G1808" s="33"/>
      <c r="H1808" s="43" t="str">
        <f>IFERROR(VLOOKUP(D1808,PG!$D$7:$N$1006,11,FALSE),"")</f>
        <v/>
      </c>
      <c r="I1808" s="42">
        <f>IFERROR(VLOOKUP(D1808,PG!$D$7:$O$1006,12,FALSE)*G1808,0)</f>
        <v>0</v>
      </c>
    </row>
    <row r="1809" spans="2:9" ht="35.1" customHeight="1" thickTop="1" thickBot="1">
      <c r="B1809" s="76" t="str">
        <f t="shared" si="28"/>
        <v/>
      </c>
      <c r="C1809" s="35"/>
      <c r="D1809" s="16"/>
      <c r="E1809" s="16"/>
      <c r="F1809" s="33"/>
      <c r="G1809" s="33"/>
      <c r="H1809" s="43" t="str">
        <f>IFERROR(VLOOKUP(D1809,PG!$D$7:$N$1006,11,FALSE),"")</f>
        <v/>
      </c>
      <c r="I1809" s="42">
        <f>IFERROR(VLOOKUP(D1809,PG!$D$7:$O$1006,12,FALSE)*G1809,0)</f>
        <v>0</v>
      </c>
    </row>
    <row r="1810" spans="2:9" ht="35.1" customHeight="1" thickTop="1" thickBot="1">
      <c r="B1810" s="76" t="str">
        <f t="shared" si="28"/>
        <v/>
      </c>
      <c r="C1810" s="35"/>
      <c r="D1810" s="16"/>
      <c r="E1810" s="16"/>
      <c r="F1810" s="33"/>
      <c r="G1810" s="33"/>
      <c r="H1810" s="43" t="str">
        <f>IFERROR(VLOOKUP(D1810,PG!$D$7:$N$1006,11,FALSE),"")</f>
        <v/>
      </c>
      <c r="I1810" s="42">
        <f>IFERROR(VLOOKUP(D1810,PG!$D$7:$O$1006,12,FALSE)*G1810,0)</f>
        <v>0</v>
      </c>
    </row>
    <row r="1811" spans="2:9" ht="35.1" customHeight="1" thickTop="1" thickBot="1">
      <c r="B1811" s="76" t="str">
        <f t="shared" si="28"/>
        <v/>
      </c>
      <c r="C1811" s="35"/>
      <c r="D1811" s="16"/>
      <c r="E1811" s="16"/>
      <c r="F1811" s="33"/>
      <c r="G1811" s="33"/>
      <c r="H1811" s="43" t="str">
        <f>IFERROR(VLOOKUP(D1811,PG!$D$7:$N$1006,11,FALSE),"")</f>
        <v/>
      </c>
      <c r="I1811" s="42">
        <f>IFERROR(VLOOKUP(D1811,PG!$D$7:$O$1006,12,FALSE)*G1811,0)</f>
        <v>0</v>
      </c>
    </row>
    <row r="1812" spans="2:9" ht="35.1" customHeight="1" thickTop="1" thickBot="1">
      <c r="B1812" s="76" t="str">
        <f t="shared" si="28"/>
        <v/>
      </c>
      <c r="C1812" s="35"/>
      <c r="D1812" s="16"/>
      <c r="E1812" s="16"/>
      <c r="F1812" s="33"/>
      <c r="G1812" s="33"/>
      <c r="H1812" s="43" t="str">
        <f>IFERROR(VLOOKUP(D1812,PG!$D$7:$N$1006,11,FALSE),"")</f>
        <v/>
      </c>
      <c r="I1812" s="42">
        <f>IFERROR(VLOOKUP(D1812,PG!$D$7:$O$1006,12,FALSE)*G1812,0)</f>
        <v>0</v>
      </c>
    </row>
    <row r="1813" spans="2:9" ht="35.1" customHeight="1" thickTop="1" thickBot="1">
      <c r="B1813" s="76" t="str">
        <f t="shared" si="28"/>
        <v/>
      </c>
      <c r="C1813" s="35"/>
      <c r="D1813" s="16"/>
      <c r="E1813" s="16"/>
      <c r="F1813" s="33"/>
      <c r="G1813" s="33"/>
      <c r="H1813" s="43" t="str">
        <f>IFERROR(VLOOKUP(D1813,PG!$D$7:$N$1006,11,FALSE),"")</f>
        <v/>
      </c>
      <c r="I1813" s="42">
        <f>IFERROR(VLOOKUP(D1813,PG!$D$7:$O$1006,12,FALSE)*G1813,0)</f>
        <v>0</v>
      </c>
    </row>
    <row r="1814" spans="2:9" ht="35.1" customHeight="1" thickTop="1" thickBot="1">
      <c r="B1814" s="76" t="str">
        <f t="shared" si="28"/>
        <v/>
      </c>
      <c r="C1814" s="35"/>
      <c r="D1814" s="16"/>
      <c r="E1814" s="16"/>
      <c r="F1814" s="33"/>
      <c r="G1814" s="33"/>
      <c r="H1814" s="43" t="str">
        <f>IFERROR(VLOOKUP(D1814,PG!$D$7:$N$1006,11,FALSE),"")</f>
        <v/>
      </c>
      <c r="I1814" s="42">
        <f>IFERROR(VLOOKUP(D1814,PG!$D$7:$O$1006,12,FALSE)*G1814,0)</f>
        <v>0</v>
      </c>
    </row>
    <row r="1815" spans="2:9" ht="35.1" customHeight="1" thickTop="1" thickBot="1">
      <c r="B1815" s="76" t="str">
        <f t="shared" si="28"/>
        <v/>
      </c>
      <c r="C1815" s="35"/>
      <c r="D1815" s="16"/>
      <c r="E1815" s="16"/>
      <c r="F1815" s="33"/>
      <c r="G1815" s="33"/>
      <c r="H1815" s="43" t="str">
        <f>IFERROR(VLOOKUP(D1815,PG!$D$7:$N$1006,11,FALSE),"")</f>
        <v/>
      </c>
      <c r="I1815" s="42">
        <f>IFERROR(VLOOKUP(D1815,PG!$D$7:$O$1006,12,FALSE)*G1815,0)</f>
        <v>0</v>
      </c>
    </row>
    <row r="1816" spans="2:9" ht="35.1" customHeight="1" thickTop="1" thickBot="1">
      <c r="B1816" s="76" t="str">
        <f t="shared" si="28"/>
        <v/>
      </c>
      <c r="C1816" s="35"/>
      <c r="D1816" s="16"/>
      <c r="E1816" s="16"/>
      <c r="F1816" s="33"/>
      <c r="G1816" s="33"/>
      <c r="H1816" s="43" t="str">
        <f>IFERROR(VLOOKUP(D1816,PG!$D$7:$N$1006,11,FALSE),"")</f>
        <v/>
      </c>
      <c r="I1816" s="42">
        <f>IFERROR(VLOOKUP(D1816,PG!$D$7:$O$1006,12,FALSE)*G1816,0)</f>
        <v>0</v>
      </c>
    </row>
    <row r="1817" spans="2:9" ht="35.1" customHeight="1" thickTop="1" thickBot="1">
      <c r="B1817" s="76" t="str">
        <f t="shared" si="28"/>
        <v/>
      </c>
      <c r="C1817" s="35"/>
      <c r="D1817" s="16"/>
      <c r="E1817" s="16"/>
      <c r="F1817" s="33"/>
      <c r="G1817" s="33"/>
      <c r="H1817" s="43" t="str">
        <f>IFERROR(VLOOKUP(D1817,PG!$D$7:$N$1006,11,FALSE),"")</f>
        <v/>
      </c>
      <c r="I1817" s="42">
        <f>IFERROR(VLOOKUP(D1817,PG!$D$7:$O$1006,12,FALSE)*G1817,0)</f>
        <v>0</v>
      </c>
    </row>
    <row r="1818" spans="2:9" ht="35.1" customHeight="1" thickTop="1" thickBot="1">
      <c r="B1818" s="76" t="str">
        <f t="shared" si="28"/>
        <v/>
      </c>
      <c r="C1818" s="35"/>
      <c r="D1818" s="16"/>
      <c r="E1818" s="16"/>
      <c r="F1818" s="33"/>
      <c r="G1818" s="33"/>
      <c r="H1818" s="43" t="str">
        <f>IFERROR(VLOOKUP(D1818,PG!$D$7:$N$1006,11,FALSE),"")</f>
        <v/>
      </c>
      <c r="I1818" s="42">
        <f>IFERROR(VLOOKUP(D1818,PG!$D$7:$O$1006,12,FALSE)*G1818,0)</f>
        <v>0</v>
      </c>
    </row>
    <row r="1819" spans="2:9" ht="35.1" customHeight="1" thickTop="1" thickBot="1">
      <c r="B1819" s="76" t="str">
        <f t="shared" si="28"/>
        <v/>
      </c>
      <c r="C1819" s="35"/>
      <c r="D1819" s="16"/>
      <c r="E1819" s="16"/>
      <c r="F1819" s="33"/>
      <c r="G1819" s="33"/>
      <c r="H1819" s="43" t="str">
        <f>IFERROR(VLOOKUP(D1819,PG!$D$7:$N$1006,11,FALSE),"")</f>
        <v/>
      </c>
      <c r="I1819" s="42">
        <f>IFERROR(VLOOKUP(D1819,PG!$D$7:$O$1006,12,FALSE)*G1819,0)</f>
        <v>0</v>
      </c>
    </row>
    <row r="1820" spans="2:9" ht="35.1" customHeight="1" thickTop="1" thickBot="1">
      <c r="B1820" s="76" t="str">
        <f t="shared" si="28"/>
        <v/>
      </c>
      <c r="C1820" s="35"/>
      <c r="D1820" s="16"/>
      <c r="E1820" s="16"/>
      <c r="F1820" s="33"/>
      <c r="G1820" s="33"/>
      <c r="H1820" s="43" t="str">
        <f>IFERROR(VLOOKUP(D1820,PG!$D$7:$N$1006,11,FALSE),"")</f>
        <v/>
      </c>
      <c r="I1820" s="42">
        <f>IFERROR(VLOOKUP(D1820,PG!$D$7:$O$1006,12,FALSE)*G1820,0)</f>
        <v>0</v>
      </c>
    </row>
    <row r="1821" spans="2:9" ht="35.1" customHeight="1" thickTop="1" thickBot="1">
      <c r="B1821" s="76" t="str">
        <f t="shared" si="28"/>
        <v/>
      </c>
      <c r="C1821" s="35"/>
      <c r="D1821" s="16"/>
      <c r="E1821" s="16"/>
      <c r="F1821" s="33"/>
      <c r="G1821" s="33"/>
      <c r="H1821" s="43" t="str">
        <f>IFERROR(VLOOKUP(D1821,PG!$D$7:$N$1006,11,FALSE),"")</f>
        <v/>
      </c>
      <c r="I1821" s="42">
        <f>IFERROR(VLOOKUP(D1821,PG!$D$7:$O$1006,12,FALSE)*G1821,0)</f>
        <v>0</v>
      </c>
    </row>
    <row r="1822" spans="2:9" ht="35.1" customHeight="1" thickTop="1" thickBot="1">
      <c r="B1822" s="76" t="str">
        <f t="shared" si="28"/>
        <v/>
      </c>
      <c r="C1822" s="35"/>
      <c r="D1822" s="16"/>
      <c r="E1822" s="16"/>
      <c r="F1822" s="33"/>
      <c r="G1822" s="33"/>
      <c r="H1822" s="43" t="str">
        <f>IFERROR(VLOOKUP(D1822,PG!$D$7:$N$1006,11,FALSE),"")</f>
        <v/>
      </c>
      <c r="I1822" s="42">
        <f>IFERROR(VLOOKUP(D1822,PG!$D$7:$O$1006,12,FALSE)*G1822,0)</f>
        <v>0</v>
      </c>
    </row>
    <row r="1823" spans="2:9" ht="35.1" customHeight="1" thickTop="1" thickBot="1">
      <c r="B1823" s="76" t="str">
        <f t="shared" si="28"/>
        <v/>
      </c>
      <c r="C1823" s="35"/>
      <c r="D1823" s="16"/>
      <c r="E1823" s="16"/>
      <c r="F1823" s="33"/>
      <c r="G1823" s="33"/>
      <c r="H1823" s="43" t="str">
        <f>IFERROR(VLOOKUP(D1823,PG!$D$7:$N$1006,11,FALSE),"")</f>
        <v/>
      </c>
      <c r="I1823" s="42">
        <f>IFERROR(VLOOKUP(D1823,PG!$D$7:$O$1006,12,FALSE)*G1823,0)</f>
        <v>0</v>
      </c>
    </row>
    <row r="1824" spans="2:9" ht="35.1" customHeight="1" thickTop="1" thickBot="1">
      <c r="B1824" s="76" t="str">
        <f t="shared" si="28"/>
        <v/>
      </c>
      <c r="C1824" s="35"/>
      <c r="D1824" s="16"/>
      <c r="E1824" s="16"/>
      <c r="F1824" s="33"/>
      <c r="G1824" s="33"/>
      <c r="H1824" s="43" t="str">
        <f>IFERROR(VLOOKUP(D1824,PG!$D$7:$N$1006,11,FALSE),"")</f>
        <v/>
      </c>
      <c r="I1824" s="42">
        <f>IFERROR(VLOOKUP(D1824,PG!$D$7:$O$1006,12,FALSE)*G1824,0)</f>
        <v>0</v>
      </c>
    </row>
    <row r="1825" spans="2:9" ht="35.1" customHeight="1" thickTop="1" thickBot="1">
      <c r="B1825" s="76" t="str">
        <f t="shared" si="28"/>
        <v/>
      </c>
      <c r="C1825" s="35"/>
      <c r="D1825" s="16"/>
      <c r="E1825" s="16"/>
      <c r="F1825" s="33"/>
      <c r="G1825" s="33"/>
      <c r="H1825" s="43" t="str">
        <f>IFERROR(VLOOKUP(D1825,PG!$D$7:$N$1006,11,FALSE),"")</f>
        <v/>
      </c>
      <c r="I1825" s="42">
        <f>IFERROR(VLOOKUP(D1825,PG!$D$7:$O$1006,12,FALSE)*G1825,0)</f>
        <v>0</v>
      </c>
    </row>
    <row r="1826" spans="2:9" ht="35.1" customHeight="1" thickTop="1" thickBot="1">
      <c r="B1826" s="76" t="str">
        <f t="shared" si="28"/>
        <v/>
      </c>
      <c r="C1826" s="35"/>
      <c r="D1826" s="16"/>
      <c r="E1826" s="16"/>
      <c r="F1826" s="33"/>
      <c r="G1826" s="33"/>
      <c r="H1826" s="43" t="str">
        <f>IFERROR(VLOOKUP(D1826,PG!$D$7:$N$1006,11,FALSE),"")</f>
        <v/>
      </c>
      <c r="I1826" s="42">
        <f>IFERROR(VLOOKUP(D1826,PG!$D$7:$O$1006,12,FALSE)*G1826,0)</f>
        <v>0</v>
      </c>
    </row>
    <row r="1827" spans="2:9" ht="35.1" customHeight="1" thickTop="1" thickBot="1">
      <c r="B1827" s="76" t="str">
        <f t="shared" si="28"/>
        <v/>
      </c>
      <c r="C1827" s="35"/>
      <c r="D1827" s="16"/>
      <c r="E1827" s="16"/>
      <c r="F1827" s="33"/>
      <c r="G1827" s="33"/>
      <c r="H1827" s="43" t="str">
        <f>IFERROR(VLOOKUP(D1827,PG!$D$7:$N$1006,11,FALSE),"")</f>
        <v/>
      </c>
      <c r="I1827" s="42">
        <f>IFERROR(VLOOKUP(D1827,PG!$D$7:$O$1006,12,FALSE)*G1827,0)</f>
        <v>0</v>
      </c>
    </row>
    <row r="1828" spans="2:9" ht="35.1" customHeight="1" thickTop="1" thickBot="1">
      <c r="B1828" s="76" t="str">
        <f t="shared" si="28"/>
        <v/>
      </c>
      <c r="C1828" s="35"/>
      <c r="D1828" s="16"/>
      <c r="E1828" s="16"/>
      <c r="F1828" s="33"/>
      <c r="G1828" s="33"/>
      <c r="H1828" s="43" t="str">
        <f>IFERROR(VLOOKUP(D1828,PG!$D$7:$N$1006,11,FALSE),"")</f>
        <v/>
      </c>
      <c r="I1828" s="42">
        <f>IFERROR(VLOOKUP(D1828,PG!$D$7:$O$1006,12,FALSE)*G1828,0)</f>
        <v>0</v>
      </c>
    </row>
    <row r="1829" spans="2:9" ht="35.1" customHeight="1" thickTop="1" thickBot="1">
      <c r="B1829" s="76" t="str">
        <f t="shared" si="28"/>
        <v/>
      </c>
      <c r="C1829" s="35"/>
      <c r="D1829" s="16"/>
      <c r="E1829" s="16"/>
      <c r="F1829" s="33"/>
      <c r="G1829" s="33"/>
      <c r="H1829" s="43" t="str">
        <f>IFERROR(VLOOKUP(D1829,PG!$D$7:$N$1006,11,FALSE),"")</f>
        <v/>
      </c>
      <c r="I1829" s="42">
        <f>IFERROR(VLOOKUP(D1829,PG!$D$7:$O$1006,12,FALSE)*G1829,0)</f>
        <v>0</v>
      </c>
    </row>
    <row r="1830" spans="2:9" ht="35.1" customHeight="1" thickTop="1" thickBot="1">
      <c r="B1830" s="76" t="str">
        <f t="shared" si="28"/>
        <v/>
      </c>
      <c r="C1830" s="35"/>
      <c r="D1830" s="16"/>
      <c r="E1830" s="16"/>
      <c r="F1830" s="33"/>
      <c r="G1830" s="33"/>
      <c r="H1830" s="43" t="str">
        <f>IFERROR(VLOOKUP(D1830,PG!$D$7:$N$1006,11,FALSE),"")</f>
        <v/>
      </c>
      <c r="I1830" s="42">
        <f>IFERROR(VLOOKUP(D1830,PG!$D$7:$O$1006,12,FALSE)*G1830,0)</f>
        <v>0</v>
      </c>
    </row>
    <row r="1831" spans="2:9" ht="35.1" customHeight="1" thickTop="1" thickBot="1">
      <c r="B1831" s="76" t="str">
        <f t="shared" si="28"/>
        <v/>
      </c>
      <c r="C1831" s="35"/>
      <c r="D1831" s="16"/>
      <c r="E1831" s="16"/>
      <c r="F1831" s="33"/>
      <c r="G1831" s="33"/>
      <c r="H1831" s="43" t="str">
        <f>IFERROR(VLOOKUP(D1831,PG!$D$7:$N$1006,11,FALSE),"")</f>
        <v/>
      </c>
      <c r="I1831" s="42">
        <f>IFERROR(VLOOKUP(D1831,PG!$D$7:$O$1006,12,FALSE)*G1831,0)</f>
        <v>0</v>
      </c>
    </row>
    <row r="1832" spans="2:9" ht="35.1" customHeight="1" thickTop="1" thickBot="1">
      <c r="B1832" s="76" t="str">
        <f t="shared" si="28"/>
        <v/>
      </c>
      <c r="C1832" s="35"/>
      <c r="D1832" s="16"/>
      <c r="E1832" s="16"/>
      <c r="F1832" s="33"/>
      <c r="G1832" s="33"/>
      <c r="H1832" s="43" t="str">
        <f>IFERROR(VLOOKUP(D1832,PG!$D$7:$N$1006,11,FALSE),"")</f>
        <v/>
      </c>
      <c r="I1832" s="42">
        <f>IFERROR(VLOOKUP(D1832,PG!$D$7:$O$1006,12,FALSE)*G1832,0)</f>
        <v>0</v>
      </c>
    </row>
    <row r="1833" spans="2:9" ht="35.1" customHeight="1" thickTop="1" thickBot="1">
      <c r="B1833" s="76" t="str">
        <f t="shared" si="28"/>
        <v/>
      </c>
      <c r="C1833" s="35"/>
      <c r="D1833" s="16"/>
      <c r="E1833" s="16"/>
      <c r="F1833" s="33"/>
      <c r="G1833" s="33"/>
      <c r="H1833" s="43" t="str">
        <f>IFERROR(VLOOKUP(D1833,PG!$D$7:$N$1006,11,FALSE),"")</f>
        <v/>
      </c>
      <c r="I1833" s="42">
        <f>IFERROR(VLOOKUP(D1833,PG!$D$7:$O$1006,12,FALSE)*G1833,0)</f>
        <v>0</v>
      </c>
    </row>
    <row r="1834" spans="2:9" ht="35.1" customHeight="1" thickTop="1" thickBot="1">
      <c r="B1834" s="76" t="str">
        <f t="shared" si="28"/>
        <v/>
      </c>
      <c r="C1834" s="35"/>
      <c r="D1834" s="16"/>
      <c r="E1834" s="16"/>
      <c r="F1834" s="33"/>
      <c r="G1834" s="33"/>
      <c r="H1834" s="43" t="str">
        <f>IFERROR(VLOOKUP(D1834,PG!$D$7:$N$1006,11,FALSE),"")</f>
        <v/>
      </c>
      <c r="I1834" s="42">
        <f>IFERROR(VLOOKUP(D1834,PG!$D$7:$O$1006,12,FALSE)*G1834,0)</f>
        <v>0</v>
      </c>
    </row>
    <row r="1835" spans="2:9" ht="35.1" customHeight="1" thickTop="1" thickBot="1">
      <c r="B1835" s="76" t="str">
        <f t="shared" si="28"/>
        <v/>
      </c>
      <c r="C1835" s="35"/>
      <c r="D1835" s="16"/>
      <c r="E1835" s="16"/>
      <c r="F1835" s="33"/>
      <c r="G1835" s="33"/>
      <c r="H1835" s="43" t="str">
        <f>IFERROR(VLOOKUP(D1835,PG!$D$7:$N$1006,11,FALSE),"")</f>
        <v/>
      </c>
      <c r="I1835" s="42">
        <f>IFERROR(VLOOKUP(D1835,PG!$D$7:$O$1006,12,FALSE)*G1835,0)</f>
        <v>0</v>
      </c>
    </row>
    <row r="1836" spans="2:9" ht="35.1" customHeight="1" thickTop="1" thickBot="1">
      <c r="B1836" s="76" t="str">
        <f t="shared" si="28"/>
        <v/>
      </c>
      <c r="C1836" s="35"/>
      <c r="D1836" s="16"/>
      <c r="E1836" s="16"/>
      <c r="F1836" s="33"/>
      <c r="G1836" s="33"/>
      <c r="H1836" s="43" t="str">
        <f>IFERROR(VLOOKUP(D1836,PG!$D$7:$N$1006,11,FALSE),"")</f>
        <v/>
      </c>
      <c r="I1836" s="42">
        <f>IFERROR(VLOOKUP(D1836,PG!$D$7:$O$1006,12,FALSE)*G1836,0)</f>
        <v>0</v>
      </c>
    </row>
    <row r="1837" spans="2:9" ht="35.1" customHeight="1" thickTop="1" thickBot="1">
      <c r="B1837" s="76" t="str">
        <f t="shared" si="28"/>
        <v/>
      </c>
      <c r="C1837" s="35"/>
      <c r="D1837" s="16"/>
      <c r="E1837" s="16"/>
      <c r="F1837" s="33"/>
      <c r="G1837" s="33"/>
      <c r="H1837" s="43" t="str">
        <f>IFERROR(VLOOKUP(D1837,PG!$D$7:$N$1006,11,FALSE),"")</f>
        <v/>
      </c>
      <c r="I1837" s="42">
        <f>IFERROR(VLOOKUP(D1837,PG!$D$7:$O$1006,12,FALSE)*G1837,0)</f>
        <v>0</v>
      </c>
    </row>
    <row r="1838" spans="2:9" ht="35.1" customHeight="1" thickTop="1" thickBot="1">
      <c r="B1838" s="76" t="str">
        <f t="shared" si="28"/>
        <v/>
      </c>
      <c r="C1838" s="35"/>
      <c r="D1838" s="16"/>
      <c r="E1838" s="16"/>
      <c r="F1838" s="33"/>
      <c r="G1838" s="33"/>
      <c r="H1838" s="43" t="str">
        <f>IFERROR(VLOOKUP(D1838,PG!$D$7:$N$1006,11,FALSE),"")</f>
        <v/>
      </c>
      <c r="I1838" s="42">
        <f>IFERROR(VLOOKUP(D1838,PG!$D$7:$O$1006,12,FALSE)*G1838,0)</f>
        <v>0</v>
      </c>
    </row>
    <row r="1839" spans="2:9" ht="35.1" customHeight="1" thickTop="1" thickBot="1">
      <c r="B1839" s="76" t="str">
        <f t="shared" si="28"/>
        <v/>
      </c>
      <c r="C1839" s="35"/>
      <c r="D1839" s="16"/>
      <c r="E1839" s="16"/>
      <c r="F1839" s="33"/>
      <c r="G1839" s="33"/>
      <c r="H1839" s="43" t="str">
        <f>IFERROR(VLOOKUP(D1839,PG!$D$7:$N$1006,11,FALSE),"")</f>
        <v/>
      </c>
      <c r="I1839" s="42">
        <f>IFERROR(VLOOKUP(D1839,PG!$D$7:$O$1006,12,FALSE)*G1839,0)</f>
        <v>0</v>
      </c>
    </row>
    <row r="1840" spans="2:9" ht="35.1" customHeight="1" thickTop="1" thickBot="1">
      <c r="B1840" s="76" t="str">
        <f t="shared" si="28"/>
        <v/>
      </c>
      <c r="C1840" s="35"/>
      <c r="D1840" s="16"/>
      <c r="E1840" s="16"/>
      <c r="F1840" s="33"/>
      <c r="G1840" s="33"/>
      <c r="H1840" s="43" t="str">
        <f>IFERROR(VLOOKUP(D1840,PG!$D$7:$N$1006,11,FALSE),"")</f>
        <v/>
      </c>
      <c r="I1840" s="42">
        <f>IFERROR(VLOOKUP(D1840,PG!$D$7:$O$1006,12,FALSE)*G1840,0)</f>
        <v>0</v>
      </c>
    </row>
    <row r="1841" spans="2:9" ht="35.1" customHeight="1" thickTop="1" thickBot="1">
      <c r="B1841" s="76" t="str">
        <f t="shared" si="28"/>
        <v/>
      </c>
      <c r="C1841" s="35"/>
      <c r="D1841" s="16"/>
      <c r="E1841" s="16"/>
      <c r="F1841" s="33"/>
      <c r="G1841" s="33"/>
      <c r="H1841" s="43" t="str">
        <f>IFERROR(VLOOKUP(D1841,PG!$D$7:$N$1006,11,FALSE),"")</f>
        <v/>
      </c>
      <c r="I1841" s="42">
        <f>IFERROR(VLOOKUP(D1841,PG!$D$7:$O$1006,12,FALSE)*G1841,0)</f>
        <v>0</v>
      </c>
    </row>
    <row r="1842" spans="2:9" ht="35.1" customHeight="1" thickTop="1" thickBot="1">
      <c r="B1842" s="76" t="str">
        <f t="shared" si="28"/>
        <v/>
      </c>
      <c r="C1842" s="35"/>
      <c r="D1842" s="16"/>
      <c r="E1842" s="16"/>
      <c r="F1842" s="33"/>
      <c r="G1842" s="33"/>
      <c r="H1842" s="43" t="str">
        <f>IFERROR(VLOOKUP(D1842,PG!$D$7:$N$1006,11,FALSE),"")</f>
        <v/>
      </c>
      <c r="I1842" s="42">
        <f>IFERROR(VLOOKUP(D1842,PG!$D$7:$O$1006,12,FALSE)*G1842,0)</f>
        <v>0</v>
      </c>
    </row>
    <row r="1843" spans="2:9" ht="35.1" customHeight="1" thickTop="1" thickBot="1">
      <c r="B1843" s="76" t="str">
        <f t="shared" si="28"/>
        <v/>
      </c>
      <c r="C1843" s="35"/>
      <c r="D1843" s="16"/>
      <c r="E1843" s="16"/>
      <c r="F1843" s="33"/>
      <c r="G1843" s="33"/>
      <c r="H1843" s="43" t="str">
        <f>IFERROR(VLOOKUP(D1843,PG!$D$7:$N$1006,11,FALSE),"")</f>
        <v/>
      </c>
      <c r="I1843" s="42">
        <f>IFERROR(VLOOKUP(D1843,PG!$D$7:$O$1006,12,FALSE)*G1843,0)</f>
        <v>0</v>
      </c>
    </row>
    <row r="1844" spans="2:9" ht="35.1" customHeight="1" thickTop="1" thickBot="1">
      <c r="B1844" s="76" t="str">
        <f t="shared" si="28"/>
        <v/>
      </c>
      <c r="C1844" s="35"/>
      <c r="D1844" s="16"/>
      <c r="E1844" s="16"/>
      <c r="F1844" s="33"/>
      <c r="G1844" s="33"/>
      <c r="H1844" s="43" t="str">
        <f>IFERROR(VLOOKUP(D1844,PG!$D$7:$N$1006,11,FALSE),"")</f>
        <v/>
      </c>
      <c r="I1844" s="42">
        <f>IFERROR(VLOOKUP(D1844,PG!$D$7:$O$1006,12,FALSE)*G1844,0)</f>
        <v>0</v>
      </c>
    </row>
    <row r="1845" spans="2:9" ht="35.1" customHeight="1" thickTop="1" thickBot="1">
      <c r="B1845" s="76" t="str">
        <f t="shared" si="28"/>
        <v/>
      </c>
      <c r="C1845" s="35"/>
      <c r="D1845" s="16"/>
      <c r="E1845" s="16"/>
      <c r="F1845" s="33"/>
      <c r="G1845" s="33"/>
      <c r="H1845" s="43" t="str">
        <f>IFERROR(VLOOKUP(D1845,PG!$D$7:$N$1006,11,FALSE),"")</f>
        <v/>
      </c>
      <c r="I1845" s="42">
        <f>IFERROR(VLOOKUP(D1845,PG!$D$7:$O$1006,12,FALSE)*G1845,0)</f>
        <v>0</v>
      </c>
    </row>
    <row r="1846" spans="2:9" ht="35.1" customHeight="1" thickTop="1" thickBot="1">
      <c r="B1846" s="76" t="str">
        <f t="shared" si="28"/>
        <v/>
      </c>
      <c r="C1846" s="35"/>
      <c r="D1846" s="16"/>
      <c r="E1846" s="16"/>
      <c r="F1846" s="33"/>
      <c r="G1846" s="33"/>
      <c r="H1846" s="43" t="str">
        <f>IFERROR(VLOOKUP(D1846,PG!$D$7:$N$1006,11,FALSE),"")</f>
        <v/>
      </c>
      <c r="I1846" s="42">
        <f>IFERROR(VLOOKUP(D1846,PG!$D$7:$O$1006,12,FALSE)*G1846,0)</f>
        <v>0</v>
      </c>
    </row>
    <row r="1847" spans="2:9" ht="35.1" customHeight="1" thickTop="1" thickBot="1">
      <c r="B1847" s="76" t="str">
        <f t="shared" si="28"/>
        <v/>
      </c>
      <c r="C1847" s="35"/>
      <c r="D1847" s="16"/>
      <c r="E1847" s="16"/>
      <c r="F1847" s="33"/>
      <c r="G1847" s="33"/>
      <c r="H1847" s="43" t="str">
        <f>IFERROR(VLOOKUP(D1847,PG!$D$7:$N$1006,11,FALSE),"")</f>
        <v/>
      </c>
      <c r="I1847" s="42">
        <f>IFERROR(VLOOKUP(D1847,PG!$D$7:$O$1006,12,FALSE)*G1847,0)</f>
        <v>0</v>
      </c>
    </row>
    <row r="1848" spans="2:9" ht="35.1" customHeight="1" thickTop="1" thickBot="1">
      <c r="B1848" s="76" t="str">
        <f t="shared" si="28"/>
        <v/>
      </c>
      <c r="C1848" s="35"/>
      <c r="D1848" s="16"/>
      <c r="E1848" s="16"/>
      <c r="F1848" s="33"/>
      <c r="G1848" s="33"/>
      <c r="H1848" s="43" t="str">
        <f>IFERROR(VLOOKUP(D1848,PG!$D$7:$N$1006,11,FALSE),"")</f>
        <v/>
      </c>
      <c r="I1848" s="42">
        <f>IFERROR(VLOOKUP(D1848,PG!$D$7:$O$1006,12,FALSE)*G1848,0)</f>
        <v>0</v>
      </c>
    </row>
    <row r="1849" spans="2:9" ht="35.1" customHeight="1" thickTop="1" thickBot="1">
      <c r="B1849" s="76" t="str">
        <f t="shared" si="28"/>
        <v/>
      </c>
      <c r="C1849" s="35"/>
      <c r="D1849" s="16"/>
      <c r="E1849" s="16"/>
      <c r="F1849" s="33"/>
      <c r="G1849" s="33"/>
      <c r="H1849" s="43" t="str">
        <f>IFERROR(VLOOKUP(D1849,PG!$D$7:$N$1006,11,FALSE),"")</f>
        <v/>
      </c>
      <c r="I1849" s="42">
        <f>IFERROR(VLOOKUP(D1849,PG!$D$7:$O$1006,12,FALSE)*G1849,0)</f>
        <v>0</v>
      </c>
    </row>
    <row r="1850" spans="2:9" ht="35.1" customHeight="1" thickTop="1" thickBot="1">
      <c r="B1850" s="76" t="str">
        <f t="shared" si="28"/>
        <v/>
      </c>
      <c r="C1850" s="35"/>
      <c r="D1850" s="16"/>
      <c r="E1850" s="16"/>
      <c r="F1850" s="33"/>
      <c r="G1850" s="33"/>
      <c r="H1850" s="43" t="str">
        <f>IFERROR(VLOOKUP(D1850,PG!$D$7:$N$1006,11,FALSE),"")</f>
        <v/>
      </c>
      <c r="I1850" s="42">
        <f>IFERROR(VLOOKUP(D1850,PG!$D$7:$O$1006,12,FALSE)*G1850,0)</f>
        <v>0</v>
      </c>
    </row>
    <row r="1851" spans="2:9" ht="35.1" customHeight="1" thickTop="1" thickBot="1">
      <c r="B1851" s="76" t="str">
        <f t="shared" si="28"/>
        <v/>
      </c>
      <c r="C1851" s="35"/>
      <c r="D1851" s="16"/>
      <c r="E1851" s="16"/>
      <c r="F1851" s="33"/>
      <c r="G1851" s="33"/>
      <c r="H1851" s="43" t="str">
        <f>IFERROR(VLOOKUP(D1851,PG!$D$7:$N$1006,11,FALSE),"")</f>
        <v/>
      </c>
      <c r="I1851" s="42">
        <f>IFERROR(VLOOKUP(D1851,PG!$D$7:$O$1006,12,FALSE)*G1851,0)</f>
        <v>0</v>
      </c>
    </row>
    <row r="1852" spans="2:9" ht="35.1" customHeight="1" thickTop="1" thickBot="1">
      <c r="B1852" s="76" t="str">
        <f t="shared" si="28"/>
        <v/>
      </c>
      <c r="C1852" s="35"/>
      <c r="D1852" s="16"/>
      <c r="E1852" s="16"/>
      <c r="F1852" s="33"/>
      <c r="G1852" s="33"/>
      <c r="H1852" s="43" t="str">
        <f>IFERROR(VLOOKUP(D1852,PG!$D$7:$N$1006,11,FALSE),"")</f>
        <v/>
      </c>
      <c r="I1852" s="42">
        <f>IFERROR(VLOOKUP(D1852,PG!$D$7:$O$1006,12,FALSE)*G1852,0)</f>
        <v>0</v>
      </c>
    </row>
    <row r="1853" spans="2:9" ht="35.1" customHeight="1" thickTop="1" thickBot="1">
      <c r="B1853" s="76" t="str">
        <f t="shared" si="28"/>
        <v/>
      </c>
      <c r="C1853" s="35"/>
      <c r="D1853" s="16"/>
      <c r="E1853" s="16"/>
      <c r="F1853" s="33"/>
      <c r="G1853" s="33"/>
      <c r="H1853" s="43" t="str">
        <f>IFERROR(VLOOKUP(D1853,PG!$D$7:$N$1006,11,FALSE),"")</f>
        <v/>
      </c>
      <c r="I1853" s="42">
        <f>IFERROR(VLOOKUP(D1853,PG!$D$7:$O$1006,12,FALSE)*G1853,0)</f>
        <v>0</v>
      </c>
    </row>
    <row r="1854" spans="2:9" ht="35.1" customHeight="1" thickTop="1" thickBot="1">
      <c r="B1854" s="76" t="str">
        <f t="shared" si="28"/>
        <v/>
      </c>
      <c r="C1854" s="35"/>
      <c r="D1854" s="16"/>
      <c r="E1854" s="16"/>
      <c r="F1854" s="33"/>
      <c r="G1854" s="33"/>
      <c r="H1854" s="43" t="str">
        <f>IFERROR(VLOOKUP(D1854,PG!$D$7:$N$1006,11,FALSE),"")</f>
        <v/>
      </c>
      <c r="I1854" s="42">
        <f>IFERROR(VLOOKUP(D1854,PG!$D$7:$O$1006,12,FALSE)*G1854,0)</f>
        <v>0</v>
      </c>
    </row>
    <row r="1855" spans="2:9" ht="35.1" customHeight="1" thickTop="1" thickBot="1">
      <c r="B1855" s="76" t="str">
        <f t="shared" si="28"/>
        <v/>
      </c>
      <c r="C1855" s="35"/>
      <c r="D1855" s="16"/>
      <c r="E1855" s="16"/>
      <c r="F1855" s="33"/>
      <c r="G1855" s="33"/>
      <c r="H1855" s="43" t="str">
        <f>IFERROR(VLOOKUP(D1855,PG!$D$7:$N$1006,11,FALSE),"")</f>
        <v/>
      </c>
      <c r="I1855" s="42">
        <f>IFERROR(VLOOKUP(D1855,PG!$D$7:$O$1006,12,FALSE)*G1855,0)</f>
        <v>0</v>
      </c>
    </row>
    <row r="1856" spans="2:9" ht="35.1" customHeight="1" thickTop="1" thickBot="1">
      <c r="B1856" s="76" t="str">
        <f t="shared" si="28"/>
        <v/>
      </c>
      <c r="C1856" s="35"/>
      <c r="D1856" s="16"/>
      <c r="E1856" s="16"/>
      <c r="F1856" s="33"/>
      <c r="G1856" s="33"/>
      <c r="H1856" s="43" t="str">
        <f>IFERROR(VLOOKUP(D1856,PG!$D$7:$N$1006,11,FALSE),"")</f>
        <v/>
      </c>
      <c r="I1856" s="42">
        <f>IFERROR(VLOOKUP(D1856,PG!$D$7:$O$1006,12,FALSE)*G1856,0)</f>
        <v>0</v>
      </c>
    </row>
    <row r="1857" spans="2:9" ht="35.1" customHeight="1" thickTop="1" thickBot="1">
      <c r="B1857" s="76" t="str">
        <f t="shared" si="28"/>
        <v/>
      </c>
      <c r="C1857" s="35"/>
      <c r="D1857" s="16"/>
      <c r="E1857" s="16"/>
      <c r="F1857" s="33"/>
      <c r="G1857" s="33"/>
      <c r="H1857" s="43" t="str">
        <f>IFERROR(VLOOKUP(D1857,PG!$D$7:$N$1006,11,FALSE),"")</f>
        <v/>
      </c>
      <c r="I1857" s="42">
        <f>IFERROR(VLOOKUP(D1857,PG!$D$7:$O$1006,12,FALSE)*G1857,0)</f>
        <v>0</v>
      </c>
    </row>
    <row r="1858" spans="2:9" ht="35.1" customHeight="1" thickTop="1" thickBot="1">
      <c r="B1858" s="76" t="str">
        <f t="shared" si="28"/>
        <v/>
      </c>
      <c r="C1858" s="35"/>
      <c r="D1858" s="16"/>
      <c r="E1858" s="16"/>
      <c r="F1858" s="33"/>
      <c r="G1858" s="33"/>
      <c r="H1858" s="43" t="str">
        <f>IFERROR(VLOOKUP(D1858,PG!$D$7:$N$1006,11,FALSE),"")</f>
        <v/>
      </c>
      <c r="I1858" s="42">
        <f>IFERROR(VLOOKUP(D1858,PG!$D$7:$O$1006,12,FALSE)*G1858,0)</f>
        <v>0</v>
      </c>
    </row>
    <row r="1859" spans="2:9" ht="35.1" customHeight="1" thickTop="1" thickBot="1">
      <c r="B1859" s="76" t="str">
        <f t="shared" si="28"/>
        <v/>
      </c>
      <c r="C1859" s="35"/>
      <c r="D1859" s="16"/>
      <c r="E1859" s="16"/>
      <c r="F1859" s="33"/>
      <c r="G1859" s="33"/>
      <c r="H1859" s="43" t="str">
        <f>IFERROR(VLOOKUP(D1859,PG!$D$7:$N$1006,11,FALSE),"")</f>
        <v/>
      </c>
      <c r="I1859" s="42">
        <f>IFERROR(VLOOKUP(D1859,PG!$D$7:$O$1006,12,FALSE)*G1859,0)</f>
        <v>0</v>
      </c>
    </row>
    <row r="1860" spans="2:9" ht="35.1" customHeight="1" thickTop="1" thickBot="1">
      <c r="B1860" s="76" t="str">
        <f t="shared" si="28"/>
        <v/>
      </c>
      <c r="C1860" s="35"/>
      <c r="D1860" s="16"/>
      <c r="E1860" s="16"/>
      <c r="F1860" s="33"/>
      <c r="G1860" s="33"/>
      <c r="H1860" s="43" t="str">
        <f>IFERROR(VLOOKUP(D1860,PG!$D$7:$N$1006,11,FALSE),"")</f>
        <v/>
      </c>
      <c r="I1860" s="42">
        <f>IFERROR(VLOOKUP(D1860,PG!$D$7:$O$1006,12,FALSE)*G1860,0)</f>
        <v>0</v>
      </c>
    </row>
    <row r="1861" spans="2:9" ht="35.1" customHeight="1" thickTop="1" thickBot="1">
      <c r="B1861" s="76" t="str">
        <f t="shared" si="28"/>
        <v/>
      </c>
      <c r="C1861" s="35"/>
      <c r="D1861" s="16"/>
      <c r="E1861" s="16"/>
      <c r="F1861" s="33"/>
      <c r="G1861" s="33"/>
      <c r="H1861" s="43" t="str">
        <f>IFERROR(VLOOKUP(D1861,PG!$D$7:$N$1006,11,FALSE),"")</f>
        <v/>
      </c>
      <c r="I1861" s="42">
        <f>IFERROR(VLOOKUP(D1861,PG!$D$7:$O$1006,12,FALSE)*G1861,0)</f>
        <v>0</v>
      </c>
    </row>
    <row r="1862" spans="2:9" ht="35.1" customHeight="1" thickTop="1" thickBot="1">
      <c r="B1862" s="76" t="str">
        <f t="shared" si="28"/>
        <v/>
      </c>
      <c r="C1862" s="35"/>
      <c r="D1862" s="16"/>
      <c r="E1862" s="16"/>
      <c r="F1862" s="33"/>
      <c r="G1862" s="33"/>
      <c r="H1862" s="43" t="str">
        <f>IFERROR(VLOOKUP(D1862,PG!$D$7:$N$1006,11,FALSE),"")</f>
        <v/>
      </c>
      <c r="I1862" s="42">
        <f>IFERROR(VLOOKUP(D1862,PG!$D$7:$O$1006,12,FALSE)*G1862,0)</f>
        <v>0</v>
      </c>
    </row>
    <row r="1863" spans="2:9" ht="35.1" customHeight="1" thickTop="1" thickBot="1">
      <c r="B1863" s="76" t="str">
        <f t="shared" si="28"/>
        <v/>
      </c>
      <c r="C1863" s="35"/>
      <c r="D1863" s="16"/>
      <c r="E1863" s="16"/>
      <c r="F1863" s="33"/>
      <c r="G1863" s="33"/>
      <c r="H1863" s="43" t="str">
        <f>IFERROR(VLOOKUP(D1863,PG!$D$7:$N$1006,11,FALSE),"")</f>
        <v/>
      </c>
      <c r="I1863" s="42">
        <f>IFERROR(VLOOKUP(D1863,PG!$D$7:$O$1006,12,FALSE)*G1863,0)</f>
        <v>0</v>
      </c>
    </row>
    <row r="1864" spans="2:9" ht="35.1" customHeight="1" thickTop="1" thickBot="1">
      <c r="B1864" s="76" t="str">
        <f t="shared" ref="B1864:B1927" si="29">IF(C1864="","",MONTH(C1864))</f>
        <v/>
      </c>
      <c r="C1864" s="35"/>
      <c r="D1864" s="16"/>
      <c r="E1864" s="16"/>
      <c r="F1864" s="33"/>
      <c r="G1864" s="33"/>
      <c r="H1864" s="43" t="str">
        <f>IFERROR(VLOOKUP(D1864,PG!$D$7:$N$1006,11,FALSE),"")</f>
        <v/>
      </c>
      <c r="I1864" s="42">
        <f>IFERROR(VLOOKUP(D1864,PG!$D$7:$O$1006,12,FALSE)*G1864,0)</f>
        <v>0</v>
      </c>
    </row>
    <row r="1865" spans="2:9" ht="35.1" customHeight="1" thickTop="1" thickBot="1">
      <c r="B1865" s="76" t="str">
        <f t="shared" si="29"/>
        <v/>
      </c>
      <c r="C1865" s="35"/>
      <c r="D1865" s="16"/>
      <c r="E1865" s="16"/>
      <c r="F1865" s="33"/>
      <c r="G1865" s="33"/>
      <c r="H1865" s="43" t="str">
        <f>IFERROR(VLOOKUP(D1865,PG!$D$7:$N$1006,11,FALSE),"")</f>
        <v/>
      </c>
      <c r="I1865" s="42">
        <f>IFERROR(VLOOKUP(D1865,PG!$D$7:$O$1006,12,FALSE)*G1865,0)</f>
        <v>0</v>
      </c>
    </row>
    <row r="1866" spans="2:9" ht="35.1" customHeight="1" thickTop="1" thickBot="1">
      <c r="B1866" s="76" t="str">
        <f t="shared" si="29"/>
        <v/>
      </c>
      <c r="C1866" s="35"/>
      <c r="D1866" s="16"/>
      <c r="E1866" s="16"/>
      <c r="F1866" s="33"/>
      <c r="G1866" s="33"/>
      <c r="H1866" s="43" t="str">
        <f>IFERROR(VLOOKUP(D1866,PG!$D$7:$N$1006,11,FALSE),"")</f>
        <v/>
      </c>
      <c r="I1866" s="42">
        <f>IFERROR(VLOOKUP(D1866,PG!$D$7:$O$1006,12,FALSE)*G1866,0)</f>
        <v>0</v>
      </c>
    </row>
    <row r="1867" spans="2:9" ht="35.1" customHeight="1" thickTop="1" thickBot="1">
      <c r="B1867" s="76" t="str">
        <f t="shared" si="29"/>
        <v/>
      </c>
      <c r="C1867" s="35"/>
      <c r="D1867" s="16"/>
      <c r="E1867" s="16"/>
      <c r="F1867" s="33"/>
      <c r="G1867" s="33"/>
      <c r="H1867" s="43" t="str">
        <f>IFERROR(VLOOKUP(D1867,PG!$D$7:$N$1006,11,FALSE),"")</f>
        <v/>
      </c>
      <c r="I1867" s="42">
        <f>IFERROR(VLOOKUP(D1867,PG!$D$7:$O$1006,12,FALSE)*G1867,0)</f>
        <v>0</v>
      </c>
    </row>
    <row r="1868" spans="2:9" ht="35.1" customHeight="1" thickTop="1" thickBot="1">
      <c r="B1868" s="76" t="str">
        <f t="shared" si="29"/>
        <v/>
      </c>
      <c r="C1868" s="35"/>
      <c r="D1868" s="16"/>
      <c r="E1868" s="16"/>
      <c r="F1868" s="33"/>
      <c r="G1868" s="33"/>
      <c r="H1868" s="43" t="str">
        <f>IFERROR(VLOOKUP(D1868,PG!$D$7:$N$1006,11,FALSE),"")</f>
        <v/>
      </c>
      <c r="I1868" s="42">
        <f>IFERROR(VLOOKUP(D1868,PG!$D$7:$O$1006,12,FALSE)*G1868,0)</f>
        <v>0</v>
      </c>
    </row>
    <row r="1869" spans="2:9" ht="35.1" customHeight="1" thickTop="1" thickBot="1">
      <c r="B1869" s="76" t="str">
        <f t="shared" si="29"/>
        <v/>
      </c>
      <c r="C1869" s="35"/>
      <c r="D1869" s="16"/>
      <c r="E1869" s="16"/>
      <c r="F1869" s="33"/>
      <c r="G1869" s="33"/>
      <c r="H1869" s="43" t="str">
        <f>IFERROR(VLOOKUP(D1869,PG!$D$7:$N$1006,11,FALSE),"")</f>
        <v/>
      </c>
      <c r="I1869" s="42">
        <f>IFERROR(VLOOKUP(D1869,PG!$D$7:$O$1006,12,FALSE)*G1869,0)</f>
        <v>0</v>
      </c>
    </row>
    <row r="1870" spans="2:9" ht="35.1" customHeight="1" thickTop="1" thickBot="1">
      <c r="B1870" s="76" t="str">
        <f t="shared" si="29"/>
        <v/>
      </c>
      <c r="C1870" s="35"/>
      <c r="D1870" s="16"/>
      <c r="E1870" s="16"/>
      <c r="F1870" s="33"/>
      <c r="G1870" s="33"/>
      <c r="H1870" s="43" t="str">
        <f>IFERROR(VLOOKUP(D1870,PG!$D$7:$N$1006,11,FALSE),"")</f>
        <v/>
      </c>
      <c r="I1870" s="42">
        <f>IFERROR(VLOOKUP(D1870,PG!$D$7:$O$1006,12,FALSE)*G1870,0)</f>
        <v>0</v>
      </c>
    </row>
    <row r="1871" spans="2:9" ht="35.1" customHeight="1" thickTop="1" thickBot="1">
      <c r="B1871" s="76" t="str">
        <f t="shared" si="29"/>
        <v/>
      </c>
      <c r="C1871" s="35"/>
      <c r="D1871" s="16"/>
      <c r="E1871" s="16"/>
      <c r="F1871" s="33"/>
      <c r="G1871" s="33"/>
      <c r="H1871" s="43" t="str">
        <f>IFERROR(VLOOKUP(D1871,PG!$D$7:$N$1006,11,FALSE),"")</f>
        <v/>
      </c>
      <c r="I1871" s="42">
        <f>IFERROR(VLOOKUP(D1871,PG!$D$7:$O$1006,12,FALSE)*G1871,0)</f>
        <v>0</v>
      </c>
    </row>
    <row r="1872" spans="2:9" ht="35.1" customHeight="1" thickTop="1" thickBot="1">
      <c r="B1872" s="76" t="str">
        <f t="shared" si="29"/>
        <v/>
      </c>
      <c r="C1872" s="35"/>
      <c r="D1872" s="16"/>
      <c r="E1872" s="16"/>
      <c r="F1872" s="33"/>
      <c r="G1872" s="33"/>
      <c r="H1872" s="43" t="str">
        <f>IFERROR(VLOOKUP(D1872,PG!$D$7:$N$1006,11,FALSE),"")</f>
        <v/>
      </c>
      <c r="I1872" s="42">
        <f>IFERROR(VLOOKUP(D1872,PG!$D$7:$O$1006,12,FALSE)*G1872,0)</f>
        <v>0</v>
      </c>
    </row>
    <row r="1873" spans="2:9" ht="35.1" customHeight="1" thickTop="1" thickBot="1">
      <c r="B1873" s="76" t="str">
        <f t="shared" si="29"/>
        <v/>
      </c>
      <c r="C1873" s="35"/>
      <c r="D1873" s="16"/>
      <c r="E1873" s="16"/>
      <c r="F1873" s="33"/>
      <c r="G1873" s="33"/>
      <c r="H1873" s="43" t="str">
        <f>IFERROR(VLOOKUP(D1873,PG!$D$7:$N$1006,11,FALSE),"")</f>
        <v/>
      </c>
      <c r="I1873" s="42">
        <f>IFERROR(VLOOKUP(D1873,PG!$D$7:$O$1006,12,FALSE)*G1873,0)</f>
        <v>0</v>
      </c>
    </row>
    <row r="1874" spans="2:9" ht="35.1" customHeight="1" thickTop="1" thickBot="1">
      <c r="B1874" s="76" t="str">
        <f t="shared" si="29"/>
        <v/>
      </c>
      <c r="C1874" s="35"/>
      <c r="D1874" s="16"/>
      <c r="E1874" s="16"/>
      <c r="F1874" s="33"/>
      <c r="G1874" s="33"/>
      <c r="H1874" s="43" t="str">
        <f>IFERROR(VLOOKUP(D1874,PG!$D$7:$N$1006,11,FALSE),"")</f>
        <v/>
      </c>
      <c r="I1874" s="42">
        <f>IFERROR(VLOOKUP(D1874,PG!$D$7:$O$1006,12,FALSE)*G1874,0)</f>
        <v>0</v>
      </c>
    </row>
    <row r="1875" spans="2:9" ht="35.1" customHeight="1" thickTop="1" thickBot="1">
      <c r="B1875" s="76" t="str">
        <f t="shared" si="29"/>
        <v/>
      </c>
      <c r="C1875" s="35"/>
      <c r="D1875" s="16"/>
      <c r="E1875" s="16"/>
      <c r="F1875" s="33"/>
      <c r="G1875" s="33"/>
      <c r="H1875" s="43" t="str">
        <f>IFERROR(VLOOKUP(D1875,PG!$D$7:$N$1006,11,FALSE),"")</f>
        <v/>
      </c>
      <c r="I1875" s="42">
        <f>IFERROR(VLOOKUP(D1875,PG!$D$7:$O$1006,12,FALSE)*G1875,0)</f>
        <v>0</v>
      </c>
    </row>
    <row r="1876" spans="2:9" ht="35.1" customHeight="1" thickTop="1" thickBot="1">
      <c r="B1876" s="76" t="str">
        <f t="shared" si="29"/>
        <v/>
      </c>
      <c r="C1876" s="35"/>
      <c r="D1876" s="16"/>
      <c r="E1876" s="16"/>
      <c r="F1876" s="33"/>
      <c r="G1876" s="33"/>
      <c r="H1876" s="43" t="str">
        <f>IFERROR(VLOOKUP(D1876,PG!$D$7:$N$1006,11,FALSE),"")</f>
        <v/>
      </c>
      <c r="I1876" s="42">
        <f>IFERROR(VLOOKUP(D1876,PG!$D$7:$O$1006,12,FALSE)*G1876,0)</f>
        <v>0</v>
      </c>
    </row>
    <row r="1877" spans="2:9" ht="35.1" customHeight="1" thickTop="1" thickBot="1">
      <c r="B1877" s="76" t="str">
        <f t="shared" si="29"/>
        <v/>
      </c>
      <c r="C1877" s="35"/>
      <c r="D1877" s="16"/>
      <c r="E1877" s="16"/>
      <c r="F1877" s="33"/>
      <c r="G1877" s="33"/>
      <c r="H1877" s="43" t="str">
        <f>IFERROR(VLOOKUP(D1877,PG!$D$7:$N$1006,11,FALSE),"")</f>
        <v/>
      </c>
      <c r="I1877" s="42">
        <f>IFERROR(VLOOKUP(D1877,PG!$D$7:$O$1006,12,FALSE)*G1877,0)</f>
        <v>0</v>
      </c>
    </row>
    <row r="1878" spans="2:9" ht="35.1" customHeight="1" thickTop="1" thickBot="1">
      <c r="B1878" s="76" t="str">
        <f t="shared" si="29"/>
        <v/>
      </c>
      <c r="C1878" s="35"/>
      <c r="D1878" s="16"/>
      <c r="E1878" s="16"/>
      <c r="F1878" s="33"/>
      <c r="G1878" s="33"/>
      <c r="H1878" s="43" t="str">
        <f>IFERROR(VLOOKUP(D1878,PG!$D$7:$N$1006,11,FALSE),"")</f>
        <v/>
      </c>
      <c r="I1878" s="42">
        <f>IFERROR(VLOOKUP(D1878,PG!$D$7:$O$1006,12,FALSE)*G1878,0)</f>
        <v>0</v>
      </c>
    </row>
    <row r="1879" spans="2:9" ht="35.1" customHeight="1" thickTop="1" thickBot="1">
      <c r="B1879" s="76" t="str">
        <f t="shared" si="29"/>
        <v/>
      </c>
      <c r="C1879" s="35"/>
      <c r="D1879" s="16"/>
      <c r="E1879" s="16"/>
      <c r="F1879" s="33"/>
      <c r="G1879" s="33"/>
      <c r="H1879" s="43" t="str">
        <f>IFERROR(VLOOKUP(D1879,PG!$D$7:$N$1006,11,FALSE),"")</f>
        <v/>
      </c>
      <c r="I1879" s="42">
        <f>IFERROR(VLOOKUP(D1879,PG!$D$7:$O$1006,12,FALSE)*G1879,0)</f>
        <v>0</v>
      </c>
    </row>
    <row r="1880" spans="2:9" ht="35.1" customHeight="1" thickTop="1" thickBot="1">
      <c r="B1880" s="76" t="str">
        <f t="shared" si="29"/>
        <v/>
      </c>
      <c r="C1880" s="35"/>
      <c r="D1880" s="16"/>
      <c r="E1880" s="16"/>
      <c r="F1880" s="33"/>
      <c r="G1880" s="33"/>
      <c r="H1880" s="43" t="str">
        <f>IFERROR(VLOOKUP(D1880,PG!$D$7:$N$1006,11,FALSE),"")</f>
        <v/>
      </c>
      <c r="I1880" s="42">
        <f>IFERROR(VLOOKUP(D1880,PG!$D$7:$O$1006,12,FALSE)*G1880,0)</f>
        <v>0</v>
      </c>
    </row>
    <row r="1881" spans="2:9" ht="35.1" customHeight="1" thickTop="1" thickBot="1">
      <c r="B1881" s="76" t="str">
        <f t="shared" si="29"/>
        <v/>
      </c>
      <c r="C1881" s="35"/>
      <c r="D1881" s="16"/>
      <c r="E1881" s="16"/>
      <c r="F1881" s="33"/>
      <c r="G1881" s="33"/>
      <c r="H1881" s="43" t="str">
        <f>IFERROR(VLOOKUP(D1881,PG!$D$7:$N$1006,11,FALSE),"")</f>
        <v/>
      </c>
      <c r="I1881" s="42">
        <f>IFERROR(VLOOKUP(D1881,PG!$D$7:$O$1006,12,FALSE)*G1881,0)</f>
        <v>0</v>
      </c>
    </row>
    <row r="1882" spans="2:9" ht="35.1" customHeight="1" thickTop="1" thickBot="1">
      <c r="B1882" s="76" t="str">
        <f t="shared" si="29"/>
        <v/>
      </c>
      <c r="C1882" s="35"/>
      <c r="D1882" s="16"/>
      <c r="E1882" s="16"/>
      <c r="F1882" s="33"/>
      <c r="G1882" s="33"/>
      <c r="H1882" s="43" t="str">
        <f>IFERROR(VLOOKUP(D1882,PG!$D$7:$N$1006,11,FALSE),"")</f>
        <v/>
      </c>
      <c r="I1882" s="42">
        <f>IFERROR(VLOOKUP(D1882,PG!$D$7:$O$1006,12,FALSE)*G1882,0)</f>
        <v>0</v>
      </c>
    </row>
    <row r="1883" spans="2:9" ht="35.1" customHeight="1" thickTop="1" thickBot="1">
      <c r="B1883" s="76" t="str">
        <f t="shared" si="29"/>
        <v/>
      </c>
      <c r="C1883" s="35"/>
      <c r="D1883" s="16"/>
      <c r="E1883" s="16"/>
      <c r="F1883" s="33"/>
      <c r="G1883" s="33"/>
      <c r="H1883" s="43" t="str">
        <f>IFERROR(VLOOKUP(D1883,PG!$D$7:$N$1006,11,FALSE),"")</f>
        <v/>
      </c>
      <c r="I1883" s="42">
        <f>IFERROR(VLOOKUP(D1883,PG!$D$7:$O$1006,12,FALSE)*G1883,0)</f>
        <v>0</v>
      </c>
    </row>
    <row r="1884" spans="2:9" ht="35.1" customHeight="1" thickTop="1" thickBot="1">
      <c r="B1884" s="76" t="str">
        <f t="shared" si="29"/>
        <v/>
      </c>
      <c r="C1884" s="35"/>
      <c r="D1884" s="16"/>
      <c r="E1884" s="16"/>
      <c r="F1884" s="33"/>
      <c r="G1884" s="33"/>
      <c r="H1884" s="43" t="str">
        <f>IFERROR(VLOOKUP(D1884,PG!$D$7:$N$1006,11,FALSE),"")</f>
        <v/>
      </c>
      <c r="I1884" s="42">
        <f>IFERROR(VLOOKUP(D1884,PG!$D$7:$O$1006,12,FALSE)*G1884,0)</f>
        <v>0</v>
      </c>
    </row>
    <row r="1885" spans="2:9" ht="35.1" customHeight="1" thickTop="1" thickBot="1">
      <c r="B1885" s="76" t="str">
        <f t="shared" si="29"/>
        <v/>
      </c>
      <c r="C1885" s="35"/>
      <c r="D1885" s="16"/>
      <c r="E1885" s="16"/>
      <c r="F1885" s="33"/>
      <c r="G1885" s="33"/>
      <c r="H1885" s="43" t="str">
        <f>IFERROR(VLOOKUP(D1885,PG!$D$7:$N$1006,11,FALSE),"")</f>
        <v/>
      </c>
      <c r="I1885" s="42">
        <f>IFERROR(VLOOKUP(D1885,PG!$D$7:$O$1006,12,FALSE)*G1885,0)</f>
        <v>0</v>
      </c>
    </row>
    <row r="1886" spans="2:9" ht="35.1" customHeight="1" thickTop="1" thickBot="1">
      <c r="B1886" s="76" t="str">
        <f t="shared" si="29"/>
        <v/>
      </c>
      <c r="C1886" s="35"/>
      <c r="D1886" s="16"/>
      <c r="E1886" s="16"/>
      <c r="F1886" s="33"/>
      <c r="G1886" s="33"/>
      <c r="H1886" s="43" t="str">
        <f>IFERROR(VLOOKUP(D1886,PG!$D$7:$N$1006,11,FALSE),"")</f>
        <v/>
      </c>
      <c r="I1886" s="42">
        <f>IFERROR(VLOOKUP(D1886,PG!$D$7:$O$1006,12,FALSE)*G1886,0)</f>
        <v>0</v>
      </c>
    </row>
    <row r="1887" spans="2:9" ht="35.1" customHeight="1" thickTop="1" thickBot="1">
      <c r="B1887" s="76" t="str">
        <f t="shared" si="29"/>
        <v/>
      </c>
      <c r="C1887" s="35"/>
      <c r="D1887" s="16"/>
      <c r="E1887" s="16"/>
      <c r="F1887" s="33"/>
      <c r="G1887" s="33"/>
      <c r="H1887" s="43" t="str">
        <f>IFERROR(VLOOKUP(D1887,PG!$D$7:$N$1006,11,FALSE),"")</f>
        <v/>
      </c>
      <c r="I1887" s="42">
        <f>IFERROR(VLOOKUP(D1887,PG!$D$7:$O$1006,12,FALSE)*G1887,0)</f>
        <v>0</v>
      </c>
    </row>
    <row r="1888" spans="2:9" ht="35.1" customHeight="1" thickTop="1" thickBot="1">
      <c r="B1888" s="76" t="str">
        <f t="shared" si="29"/>
        <v/>
      </c>
      <c r="C1888" s="35"/>
      <c r="D1888" s="16"/>
      <c r="E1888" s="16"/>
      <c r="F1888" s="33"/>
      <c r="G1888" s="33"/>
      <c r="H1888" s="43" t="str">
        <f>IFERROR(VLOOKUP(D1888,PG!$D$7:$N$1006,11,FALSE),"")</f>
        <v/>
      </c>
      <c r="I1888" s="42">
        <f>IFERROR(VLOOKUP(D1888,PG!$D$7:$O$1006,12,FALSE)*G1888,0)</f>
        <v>0</v>
      </c>
    </row>
    <row r="1889" spans="2:9" ht="35.1" customHeight="1" thickTop="1" thickBot="1">
      <c r="B1889" s="76" t="str">
        <f t="shared" si="29"/>
        <v/>
      </c>
      <c r="C1889" s="35"/>
      <c r="D1889" s="16"/>
      <c r="E1889" s="16"/>
      <c r="F1889" s="33"/>
      <c r="G1889" s="33"/>
      <c r="H1889" s="43" t="str">
        <f>IFERROR(VLOOKUP(D1889,PG!$D$7:$N$1006,11,FALSE),"")</f>
        <v/>
      </c>
      <c r="I1889" s="42">
        <f>IFERROR(VLOOKUP(D1889,PG!$D$7:$O$1006,12,FALSE)*G1889,0)</f>
        <v>0</v>
      </c>
    </row>
    <row r="1890" spans="2:9" ht="35.1" customHeight="1" thickTop="1" thickBot="1">
      <c r="B1890" s="76" t="str">
        <f t="shared" si="29"/>
        <v/>
      </c>
      <c r="C1890" s="35"/>
      <c r="D1890" s="16"/>
      <c r="E1890" s="16"/>
      <c r="F1890" s="33"/>
      <c r="G1890" s="33"/>
      <c r="H1890" s="43" t="str">
        <f>IFERROR(VLOOKUP(D1890,PG!$D$7:$N$1006,11,FALSE),"")</f>
        <v/>
      </c>
      <c r="I1890" s="42">
        <f>IFERROR(VLOOKUP(D1890,PG!$D$7:$O$1006,12,FALSE)*G1890,0)</f>
        <v>0</v>
      </c>
    </row>
    <row r="1891" spans="2:9" ht="35.1" customHeight="1" thickTop="1" thickBot="1">
      <c r="B1891" s="76" t="str">
        <f t="shared" si="29"/>
        <v/>
      </c>
      <c r="C1891" s="35"/>
      <c r="D1891" s="16"/>
      <c r="E1891" s="16"/>
      <c r="F1891" s="33"/>
      <c r="G1891" s="33"/>
      <c r="H1891" s="43" t="str">
        <f>IFERROR(VLOOKUP(D1891,PG!$D$7:$N$1006,11,FALSE),"")</f>
        <v/>
      </c>
      <c r="I1891" s="42">
        <f>IFERROR(VLOOKUP(D1891,PG!$D$7:$O$1006,12,FALSE)*G1891,0)</f>
        <v>0</v>
      </c>
    </row>
    <row r="1892" spans="2:9" ht="35.1" customHeight="1" thickTop="1" thickBot="1">
      <c r="B1892" s="76" t="str">
        <f t="shared" si="29"/>
        <v/>
      </c>
      <c r="C1892" s="35"/>
      <c r="D1892" s="16"/>
      <c r="E1892" s="16"/>
      <c r="F1892" s="33"/>
      <c r="G1892" s="33"/>
      <c r="H1892" s="43" t="str">
        <f>IFERROR(VLOOKUP(D1892,PG!$D$7:$N$1006,11,FALSE),"")</f>
        <v/>
      </c>
      <c r="I1892" s="42">
        <f>IFERROR(VLOOKUP(D1892,PG!$D$7:$O$1006,12,FALSE)*G1892,0)</f>
        <v>0</v>
      </c>
    </row>
    <row r="1893" spans="2:9" ht="35.1" customHeight="1" thickTop="1" thickBot="1">
      <c r="B1893" s="76" t="str">
        <f t="shared" si="29"/>
        <v/>
      </c>
      <c r="C1893" s="35"/>
      <c r="D1893" s="16"/>
      <c r="E1893" s="16"/>
      <c r="F1893" s="33"/>
      <c r="G1893" s="33"/>
      <c r="H1893" s="43" t="str">
        <f>IFERROR(VLOOKUP(D1893,PG!$D$7:$N$1006,11,FALSE),"")</f>
        <v/>
      </c>
      <c r="I1893" s="42">
        <f>IFERROR(VLOOKUP(D1893,PG!$D$7:$O$1006,12,FALSE)*G1893,0)</f>
        <v>0</v>
      </c>
    </row>
    <row r="1894" spans="2:9" ht="35.1" customHeight="1" thickTop="1" thickBot="1">
      <c r="B1894" s="76" t="str">
        <f t="shared" si="29"/>
        <v/>
      </c>
      <c r="C1894" s="35"/>
      <c r="D1894" s="16"/>
      <c r="E1894" s="16"/>
      <c r="F1894" s="33"/>
      <c r="G1894" s="33"/>
      <c r="H1894" s="43" t="str">
        <f>IFERROR(VLOOKUP(D1894,PG!$D$7:$N$1006,11,FALSE),"")</f>
        <v/>
      </c>
      <c r="I1894" s="42">
        <f>IFERROR(VLOOKUP(D1894,PG!$D$7:$O$1006,12,FALSE)*G1894,0)</f>
        <v>0</v>
      </c>
    </row>
    <row r="1895" spans="2:9" ht="35.1" customHeight="1" thickTop="1" thickBot="1">
      <c r="B1895" s="76" t="str">
        <f t="shared" si="29"/>
        <v/>
      </c>
      <c r="C1895" s="35"/>
      <c r="D1895" s="16"/>
      <c r="E1895" s="16"/>
      <c r="F1895" s="33"/>
      <c r="G1895" s="33"/>
      <c r="H1895" s="43" t="str">
        <f>IFERROR(VLOOKUP(D1895,PG!$D$7:$N$1006,11,FALSE),"")</f>
        <v/>
      </c>
      <c r="I1895" s="42">
        <f>IFERROR(VLOOKUP(D1895,PG!$D$7:$O$1006,12,FALSE)*G1895,0)</f>
        <v>0</v>
      </c>
    </row>
    <row r="1896" spans="2:9" ht="35.1" customHeight="1" thickTop="1" thickBot="1">
      <c r="B1896" s="76" t="str">
        <f t="shared" si="29"/>
        <v/>
      </c>
      <c r="C1896" s="35"/>
      <c r="D1896" s="16"/>
      <c r="E1896" s="16"/>
      <c r="F1896" s="33"/>
      <c r="G1896" s="33"/>
      <c r="H1896" s="43" t="str">
        <f>IFERROR(VLOOKUP(D1896,PG!$D$7:$N$1006,11,FALSE),"")</f>
        <v/>
      </c>
      <c r="I1896" s="42">
        <f>IFERROR(VLOOKUP(D1896,PG!$D$7:$O$1006,12,FALSE)*G1896,0)</f>
        <v>0</v>
      </c>
    </row>
    <row r="1897" spans="2:9" ht="35.1" customHeight="1" thickTop="1" thickBot="1">
      <c r="B1897" s="76" t="str">
        <f t="shared" si="29"/>
        <v/>
      </c>
      <c r="C1897" s="35"/>
      <c r="D1897" s="16"/>
      <c r="E1897" s="16"/>
      <c r="F1897" s="33"/>
      <c r="G1897" s="33"/>
      <c r="H1897" s="43" t="str">
        <f>IFERROR(VLOOKUP(D1897,PG!$D$7:$N$1006,11,FALSE),"")</f>
        <v/>
      </c>
      <c r="I1897" s="42">
        <f>IFERROR(VLOOKUP(D1897,PG!$D$7:$O$1006,12,FALSE)*G1897,0)</f>
        <v>0</v>
      </c>
    </row>
    <row r="1898" spans="2:9" ht="35.1" customHeight="1" thickTop="1" thickBot="1">
      <c r="B1898" s="76" t="str">
        <f t="shared" si="29"/>
        <v/>
      </c>
      <c r="C1898" s="35"/>
      <c r="D1898" s="16"/>
      <c r="E1898" s="16"/>
      <c r="F1898" s="33"/>
      <c r="G1898" s="33"/>
      <c r="H1898" s="43" t="str">
        <f>IFERROR(VLOOKUP(D1898,PG!$D$7:$N$1006,11,FALSE),"")</f>
        <v/>
      </c>
      <c r="I1898" s="42">
        <f>IFERROR(VLOOKUP(D1898,PG!$D$7:$O$1006,12,FALSE)*G1898,0)</f>
        <v>0</v>
      </c>
    </row>
    <row r="1899" spans="2:9" ht="35.1" customHeight="1" thickTop="1" thickBot="1">
      <c r="B1899" s="76" t="str">
        <f t="shared" si="29"/>
        <v/>
      </c>
      <c r="C1899" s="35"/>
      <c r="D1899" s="16"/>
      <c r="E1899" s="16"/>
      <c r="F1899" s="33"/>
      <c r="G1899" s="33"/>
      <c r="H1899" s="43" t="str">
        <f>IFERROR(VLOOKUP(D1899,PG!$D$7:$N$1006,11,FALSE),"")</f>
        <v/>
      </c>
      <c r="I1899" s="42">
        <f>IFERROR(VLOOKUP(D1899,PG!$D$7:$O$1006,12,FALSE)*G1899,0)</f>
        <v>0</v>
      </c>
    </row>
    <row r="1900" spans="2:9" ht="35.1" customHeight="1" thickTop="1" thickBot="1">
      <c r="B1900" s="76" t="str">
        <f t="shared" si="29"/>
        <v/>
      </c>
      <c r="C1900" s="35"/>
      <c r="D1900" s="16"/>
      <c r="E1900" s="16"/>
      <c r="F1900" s="33"/>
      <c r="G1900" s="33"/>
      <c r="H1900" s="43" t="str">
        <f>IFERROR(VLOOKUP(D1900,PG!$D$7:$N$1006,11,FALSE),"")</f>
        <v/>
      </c>
      <c r="I1900" s="42">
        <f>IFERROR(VLOOKUP(D1900,PG!$D$7:$O$1006,12,FALSE)*G1900,0)</f>
        <v>0</v>
      </c>
    </row>
    <row r="1901" spans="2:9" ht="35.1" customHeight="1" thickTop="1" thickBot="1">
      <c r="B1901" s="76" t="str">
        <f t="shared" si="29"/>
        <v/>
      </c>
      <c r="C1901" s="35"/>
      <c r="D1901" s="16"/>
      <c r="E1901" s="16"/>
      <c r="F1901" s="33"/>
      <c r="G1901" s="33"/>
      <c r="H1901" s="43" t="str">
        <f>IFERROR(VLOOKUP(D1901,PG!$D$7:$N$1006,11,FALSE),"")</f>
        <v/>
      </c>
      <c r="I1901" s="42">
        <f>IFERROR(VLOOKUP(D1901,PG!$D$7:$O$1006,12,FALSE)*G1901,0)</f>
        <v>0</v>
      </c>
    </row>
    <row r="1902" spans="2:9" ht="35.1" customHeight="1" thickTop="1" thickBot="1">
      <c r="B1902" s="76" t="str">
        <f t="shared" si="29"/>
        <v/>
      </c>
      <c r="C1902" s="35"/>
      <c r="D1902" s="16"/>
      <c r="E1902" s="16"/>
      <c r="F1902" s="33"/>
      <c r="G1902" s="33"/>
      <c r="H1902" s="43" t="str">
        <f>IFERROR(VLOOKUP(D1902,PG!$D$7:$N$1006,11,FALSE),"")</f>
        <v/>
      </c>
      <c r="I1902" s="42">
        <f>IFERROR(VLOOKUP(D1902,PG!$D$7:$O$1006,12,FALSE)*G1902,0)</f>
        <v>0</v>
      </c>
    </row>
    <row r="1903" spans="2:9" ht="35.1" customHeight="1" thickTop="1" thickBot="1">
      <c r="B1903" s="76" t="str">
        <f t="shared" si="29"/>
        <v/>
      </c>
      <c r="C1903" s="35"/>
      <c r="D1903" s="16"/>
      <c r="E1903" s="16"/>
      <c r="F1903" s="33"/>
      <c r="G1903" s="33"/>
      <c r="H1903" s="43" t="str">
        <f>IFERROR(VLOOKUP(D1903,PG!$D$7:$N$1006,11,FALSE),"")</f>
        <v/>
      </c>
      <c r="I1903" s="42">
        <f>IFERROR(VLOOKUP(D1903,PG!$D$7:$O$1006,12,FALSE)*G1903,0)</f>
        <v>0</v>
      </c>
    </row>
    <row r="1904" spans="2:9" ht="35.1" customHeight="1" thickTop="1" thickBot="1">
      <c r="B1904" s="76" t="str">
        <f t="shared" si="29"/>
        <v/>
      </c>
      <c r="C1904" s="35"/>
      <c r="D1904" s="16"/>
      <c r="E1904" s="16"/>
      <c r="F1904" s="33"/>
      <c r="G1904" s="33"/>
      <c r="H1904" s="43" t="str">
        <f>IFERROR(VLOOKUP(D1904,PG!$D$7:$N$1006,11,FALSE),"")</f>
        <v/>
      </c>
      <c r="I1904" s="42">
        <f>IFERROR(VLOOKUP(D1904,PG!$D$7:$O$1006,12,FALSE)*G1904,0)</f>
        <v>0</v>
      </c>
    </row>
    <row r="1905" spans="2:9" ht="35.1" customHeight="1" thickTop="1" thickBot="1">
      <c r="B1905" s="76" t="str">
        <f t="shared" si="29"/>
        <v/>
      </c>
      <c r="C1905" s="35"/>
      <c r="D1905" s="16"/>
      <c r="E1905" s="16"/>
      <c r="F1905" s="33"/>
      <c r="G1905" s="33"/>
      <c r="H1905" s="43" t="str">
        <f>IFERROR(VLOOKUP(D1905,PG!$D$7:$N$1006,11,FALSE),"")</f>
        <v/>
      </c>
      <c r="I1905" s="42">
        <f>IFERROR(VLOOKUP(D1905,PG!$D$7:$O$1006,12,FALSE)*G1905,0)</f>
        <v>0</v>
      </c>
    </row>
    <row r="1906" spans="2:9" ht="35.1" customHeight="1" thickTop="1" thickBot="1">
      <c r="B1906" s="76" t="str">
        <f t="shared" si="29"/>
        <v/>
      </c>
      <c r="C1906" s="35"/>
      <c r="D1906" s="16"/>
      <c r="E1906" s="16"/>
      <c r="F1906" s="33"/>
      <c r="G1906" s="33"/>
      <c r="H1906" s="43" t="str">
        <f>IFERROR(VLOOKUP(D1906,PG!$D$7:$N$1006,11,FALSE),"")</f>
        <v/>
      </c>
      <c r="I1906" s="42">
        <f>IFERROR(VLOOKUP(D1906,PG!$D$7:$O$1006,12,FALSE)*G1906,0)</f>
        <v>0</v>
      </c>
    </row>
    <row r="1907" spans="2:9" ht="35.1" customHeight="1" thickTop="1" thickBot="1">
      <c r="B1907" s="76" t="str">
        <f t="shared" si="29"/>
        <v/>
      </c>
      <c r="C1907" s="35"/>
      <c r="D1907" s="16"/>
      <c r="E1907" s="16"/>
      <c r="F1907" s="33"/>
      <c r="G1907" s="33"/>
      <c r="H1907" s="43" t="str">
        <f>IFERROR(VLOOKUP(D1907,PG!$D$7:$N$1006,11,FALSE),"")</f>
        <v/>
      </c>
      <c r="I1907" s="42">
        <f>IFERROR(VLOOKUP(D1907,PG!$D$7:$O$1006,12,FALSE)*G1907,0)</f>
        <v>0</v>
      </c>
    </row>
    <row r="1908" spans="2:9" ht="35.1" customHeight="1" thickTop="1" thickBot="1">
      <c r="B1908" s="76" t="str">
        <f t="shared" si="29"/>
        <v/>
      </c>
      <c r="C1908" s="35"/>
      <c r="D1908" s="16"/>
      <c r="E1908" s="16"/>
      <c r="F1908" s="33"/>
      <c r="G1908" s="33"/>
      <c r="H1908" s="43" t="str">
        <f>IFERROR(VLOOKUP(D1908,PG!$D$7:$N$1006,11,FALSE),"")</f>
        <v/>
      </c>
      <c r="I1908" s="42">
        <f>IFERROR(VLOOKUP(D1908,PG!$D$7:$O$1006,12,FALSE)*G1908,0)</f>
        <v>0</v>
      </c>
    </row>
    <row r="1909" spans="2:9" ht="35.1" customHeight="1" thickTop="1" thickBot="1">
      <c r="B1909" s="76" t="str">
        <f t="shared" si="29"/>
        <v/>
      </c>
      <c r="C1909" s="35"/>
      <c r="D1909" s="16"/>
      <c r="E1909" s="16"/>
      <c r="F1909" s="33"/>
      <c r="G1909" s="33"/>
      <c r="H1909" s="43" t="str">
        <f>IFERROR(VLOOKUP(D1909,PG!$D$7:$N$1006,11,FALSE),"")</f>
        <v/>
      </c>
      <c r="I1909" s="42">
        <f>IFERROR(VLOOKUP(D1909,PG!$D$7:$O$1006,12,FALSE)*G1909,0)</f>
        <v>0</v>
      </c>
    </row>
    <row r="1910" spans="2:9" ht="35.1" customHeight="1" thickTop="1" thickBot="1">
      <c r="B1910" s="76" t="str">
        <f t="shared" si="29"/>
        <v/>
      </c>
      <c r="C1910" s="35"/>
      <c r="D1910" s="16"/>
      <c r="E1910" s="16"/>
      <c r="F1910" s="33"/>
      <c r="G1910" s="33"/>
      <c r="H1910" s="43" t="str">
        <f>IFERROR(VLOOKUP(D1910,PG!$D$7:$N$1006,11,FALSE),"")</f>
        <v/>
      </c>
      <c r="I1910" s="42">
        <f>IFERROR(VLOOKUP(D1910,PG!$D$7:$O$1006,12,FALSE)*G1910,0)</f>
        <v>0</v>
      </c>
    </row>
    <row r="1911" spans="2:9" ht="35.1" customHeight="1" thickTop="1" thickBot="1">
      <c r="B1911" s="76" t="str">
        <f t="shared" si="29"/>
        <v/>
      </c>
      <c r="C1911" s="35"/>
      <c r="D1911" s="16"/>
      <c r="E1911" s="16"/>
      <c r="F1911" s="33"/>
      <c r="G1911" s="33"/>
      <c r="H1911" s="43" t="str">
        <f>IFERROR(VLOOKUP(D1911,PG!$D$7:$N$1006,11,FALSE),"")</f>
        <v/>
      </c>
      <c r="I1911" s="42">
        <f>IFERROR(VLOOKUP(D1911,PG!$D$7:$O$1006,12,FALSE)*G1911,0)</f>
        <v>0</v>
      </c>
    </row>
    <row r="1912" spans="2:9" ht="35.1" customHeight="1" thickTop="1" thickBot="1">
      <c r="B1912" s="76" t="str">
        <f t="shared" si="29"/>
        <v/>
      </c>
      <c r="C1912" s="35"/>
      <c r="D1912" s="16"/>
      <c r="E1912" s="16"/>
      <c r="F1912" s="33"/>
      <c r="G1912" s="33"/>
      <c r="H1912" s="43" t="str">
        <f>IFERROR(VLOOKUP(D1912,PG!$D$7:$N$1006,11,FALSE),"")</f>
        <v/>
      </c>
      <c r="I1912" s="42">
        <f>IFERROR(VLOOKUP(D1912,PG!$D$7:$O$1006,12,FALSE)*G1912,0)</f>
        <v>0</v>
      </c>
    </row>
    <row r="1913" spans="2:9" ht="35.1" customHeight="1" thickTop="1" thickBot="1">
      <c r="B1913" s="76" t="str">
        <f t="shared" si="29"/>
        <v/>
      </c>
      <c r="C1913" s="35"/>
      <c r="D1913" s="16"/>
      <c r="E1913" s="16"/>
      <c r="F1913" s="33"/>
      <c r="G1913" s="33"/>
      <c r="H1913" s="43" t="str">
        <f>IFERROR(VLOOKUP(D1913,PG!$D$7:$N$1006,11,FALSE),"")</f>
        <v/>
      </c>
      <c r="I1913" s="42">
        <f>IFERROR(VLOOKUP(D1913,PG!$D$7:$O$1006,12,FALSE)*G1913,0)</f>
        <v>0</v>
      </c>
    </row>
    <row r="1914" spans="2:9" ht="35.1" customHeight="1" thickTop="1" thickBot="1">
      <c r="B1914" s="76" t="str">
        <f t="shared" si="29"/>
        <v/>
      </c>
      <c r="C1914" s="35"/>
      <c r="D1914" s="16"/>
      <c r="E1914" s="16"/>
      <c r="F1914" s="33"/>
      <c r="G1914" s="33"/>
      <c r="H1914" s="43" t="str">
        <f>IFERROR(VLOOKUP(D1914,PG!$D$7:$N$1006,11,FALSE),"")</f>
        <v/>
      </c>
      <c r="I1914" s="42">
        <f>IFERROR(VLOOKUP(D1914,PG!$D$7:$O$1006,12,FALSE)*G1914,0)</f>
        <v>0</v>
      </c>
    </row>
    <row r="1915" spans="2:9" ht="35.1" customHeight="1" thickTop="1" thickBot="1">
      <c r="B1915" s="76" t="str">
        <f t="shared" si="29"/>
        <v/>
      </c>
      <c r="C1915" s="35"/>
      <c r="D1915" s="16"/>
      <c r="E1915" s="16"/>
      <c r="F1915" s="33"/>
      <c r="G1915" s="33"/>
      <c r="H1915" s="43" t="str">
        <f>IFERROR(VLOOKUP(D1915,PG!$D$7:$N$1006,11,FALSE),"")</f>
        <v/>
      </c>
      <c r="I1915" s="42">
        <f>IFERROR(VLOOKUP(D1915,PG!$D$7:$O$1006,12,FALSE)*G1915,0)</f>
        <v>0</v>
      </c>
    </row>
    <row r="1916" spans="2:9" ht="35.1" customHeight="1" thickTop="1" thickBot="1">
      <c r="B1916" s="76" t="str">
        <f t="shared" si="29"/>
        <v/>
      </c>
      <c r="C1916" s="35"/>
      <c r="D1916" s="16"/>
      <c r="E1916" s="16"/>
      <c r="F1916" s="33"/>
      <c r="G1916" s="33"/>
      <c r="H1916" s="43" t="str">
        <f>IFERROR(VLOOKUP(D1916,PG!$D$7:$N$1006,11,FALSE),"")</f>
        <v/>
      </c>
      <c r="I1916" s="42">
        <f>IFERROR(VLOOKUP(D1916,PG!$D$7:$O$1006,12,FALSE)*G1916,0)</f>
        <v>0</v>
      </c>
    </row>
    <row r="1917" spans="2:9" ht="35.1" customHeight="1" thickTop="1" thickBot="1">
      <c r="B1917" s="76" t="str">
        <f t="shared" si="29"/>
        <v/>
      </c>
      <c r="C1917" s="35"/>
      <c r="D1917" s="16"/>
      <c r="E1917" s="16"/>
      <c r="F1917" s="33"/>
      <c r="G1917" s="33"/>
      <c r="H1917" s="43" t="str">
        <f>IFERROR(VLOOKUP(D1917,PG!$D$7:$N$1006,11,FALSE),"")</f>
        <v/>
      </c>
      <c r="I1917" s="42">
        <f>IFERROR(VLOOKUP(D1917,PG!$D$7:$O$1006,12,FALSE)*G1917,0)</f>
        <v>0</v>
      </c>
    </row>
    <row r="1918" spans="2:9" ht="35.1" customHeight="1" thickTop="1" thickBot="1">
      <c r="B1918" s="76" t="str">
        <f t="shared" si="29"/>
        <v/>
      </c>
      <c r="C1918" s="35"/>
      <c r="D1918" s="16"/>
      <c r="E1918" s="16"/>
      <c r="F1918" s="33"/>
      <c r="G1918" s="33"/>
      <c r="H1918" s="43" t="str">
        <f>IFERROR(VLOOKUP(D1918,PG!$D$7:$N$1006,11,FALSE),"")</f>
        <v/>
      </c>
      <c r="I1918" s="42">
        <f>IFERROR(VLOOKUP(D1918,PG!$D$7:$O$1006,12,FALSE)*G1918,0)</f>
        <v>0</v>
      </c>
    </row>
    <row r="1919" spans="2:9" ht="35.1" customHeight="1" thickTop="1" thickBot="1">
      <c r="B1919" s="76" t="str">
        <f t="shared" si="29"/>
        <v/>
      </c>
      <c r="C1919" s="35"/>
      <c r="D1919" s="16"/>
      <c r="E1919" s="16"/>
      <c r="F1919" s="33"/>
      <c r="G1919" s="33"/>
      <c r="H1919" s="43" t="str">
        <f>IFERROR(VLOOKUP(D1919,PG!$D$7:$N$1006,11,FALSE),"")</f>
        <v/>
      </c>
      <c r="I1919" s="42">
        <f>IFERROR(VLOOKUP(D1919,PG!$D$7:$O$1006,12,FALSE)*G1919,0)</f>
        <v>0</v>
      </c>
    </row>
    <row r="1920" spans="2:9" ht="35.1" customHeight="1" thickTop="1" thickBot="1">
      <c r="B1920" s="76" t="str">
        <f t="shared" si="29"/>
        <v/>
      </c>
      <c r="C1920" s="35"/>
      <c r="D1920" s="16"/>
      <c r="E1920" s="16"/>
      <c r="F1920" s="33"/>
      <c r="G1920" s="33"/>
      <c r="H1920" s="43" t="str">
        <f>IFERROR(VLOOKUP(D1920,PG!$D$7:$N$1006,11,FALSE),"")</f>
        <v/>
      </c>
      <c r="I1920" s="42">
        <f>IFERROR(VLOOKUP(D1920,PG!$D$7:$O$1006,12,FALSE)*G1920,0)</f>
        <v>0</v>
      </c>
    </row>
    <row r="1921" spans="2:9" ht="35.1" customHeight="1" thickTop="1" thickBot="1">
      <c r="B1921" s="76" t="str">
        <f t="shared" si="29"/>
        <v/>
      </c>
      <c r="C1921" s="35"/>
      <c r="D1921" s="16"/>
      <c r="E1921" s="16"/>
      <c r="F1921" s="33"/>
      <c r="G1921" s="33"/>
      <c r="H1921" s="43" t="str">
        <f>IFERROR(VLOOKUP(D1921,PG!$D$7:$N$1006,11,FALSE),"")</f>
        <v/>
      </c>
      <c r="I1921" s="42">
        <f>IFERROR(VLOOKUP(D1921,PG!$D$7:$O$1006,12,FALSE)*G1921,0)</f>
        <v>0</v>
      </c>
    </row>
    <row r="1922" spans="2:9" ht="35.1" customHeight="1" thickTop="1" thickBot="1">
      <c r="B1922" s="76" t="str">
        <f t="shared" si="29"/>
        <v/>
      </c>
      <c r="C1922" s="35"/>
      <c r="D1922" s="16"/>
      <c r="E1922" s="16"/>
      <c r="F1922" s="33"/>
      <c r="G1922" s="33"/>
      <c r="H1922" s="43" t="str">
        <f>IFERROR(VLOOKUP(D1922,PG!$D$7:$N$1006,11,FALSE),"")</f>
        <v/>
      </c>
      <c r="I1922" s="42">
        <f>IFERROR(VLOOKUP(D1922,PG!$D$7:$O$1006,12,FALSE)*G1922,0)</f>
        <v>0</v>
      </c>
    </row>
    <row r="1923" spans="2:9" ht="35.1" customHeight="1" thickTop="1" thickBot="1">
      <c r="B1923" s="76" t="str">
        <f t="shared" si="29"/>
        <v/>
      </c>
      <c r="C1923" s="35"/>
      <c r="D1923" s="16"/>
      <c r="E1923" s="16"/>
      <c r="F1923" s="33"/>
      <c r="G1923" s="33"/>
      <c r="H1923" s="43" t="str">
        <f>IFERROR(VLOOKUP(D1923,PG!$D$7:$N$1006,11,FALSE),"")</f>
        <v/>
      </c>
      <c r="I1923" s="42">
        <f>IFERROR(VLOOKUP(D1923,PG!$D$7:$O$1006,12,FALSE)*G1923,0)</f>
        <v>0</v>
      </c>
    </row>
    <row r="1924" spans="2:9" ht="35.1" customHeight="1" thickTop="1" thickBot="1">
      <c r="B1924" s="76" t="str">
        <f t="shared" si="29"/>
        <v/>
      </c>
      <c r="C1924" s="35"/>
      <c r="D1924" s="16"/>
      <c r="E1924" s="16"/>
      <c r="F1924" s="33"/>
      <c r="G1924" s="33"/>
      <c r="H1924" s="43" t="str">
        <f>IFERROR(VLOOKUP(D1924,PG!$D$7:$N$1006,11,FALSE),"")</f>
        <v/>
      </c>
      <c r="I1924" s="42">
        <f>IFERROR(VLOOKUP(D1924,PG!$D$7:$O$1006,12,FALSE)*G1924,0)</f>
        <v>0</v>
      </c>
    </row>
    <row r="1925" spans="2:9" ht="35.1" customHeight="1" thickTop="1" thickBot="1">
      <c r="B1925" s="76" t="str">
        <f t="shared" si="29"/>
        <v/>
      </c>
      <c r="C1925" s="35"/>
      <c r="D1925" s="16"/>
      <c r="E1925" s="16"/>
      <c r="F1925" s="33"/>
      <c r="G1925" s="33"/>
      <c r="H1925" s="43" t="str">
        <f>IFERROR(VLOOKUP(D1925,PG!$D$7:$N$1006,11,FALSE),"")</f>
        <v/>
      </c>
      <c r="I1925" s="42">
        <f>IFERROR(VLOOKUP(D1925,PG!$D$7:$O$1006,12,FALSE)*G1925,0)</f>
        <v>0</v>
      </c>
    </row>
    <row r="1926" spans="2:9" ht="35.1" customHeight="1" thickTop="1" thickBot="1">
      <c r="B1926" s="76" t="str">
        <f t="shared" si="29"/>
        <v/>
      </c>
      <c r="C1926" s="35"/>
      <c r="D1926" s="16"/>
      <c r="E1926" s="16"/>
      <c r="F1926" s="33"/>
      <c r="G1926" s="33"/>
      <c r="H1926" s="43" t="str">
        <f>IFERROR(VLOOKUP(D1926,PG!$D$7:$N$1006,11,FALSE),"")</f>
        <v/>
      </c>
      <c r="I1926" s="42">
        <f>IFERROR(VLOOKUP(D1926,PG!$D$7:$O$1006,12,FALSE)*G1926,0)</f>
        <v>0</v>
      </c>
    </row>
    <row r="1927" spans="2:9" ht="35.1" customHeight="1" thickTop="1" thickBot="1">
      <c r="B1927" s="76" t="str">
        <f t="shared" si="29"/>
        <v/>
      </c>
      <c r="C1927" s="35"/>
      <c r="D1927" s="16"/>
      <c r="E1927" s="16"/>
      <c r="F1927" s="33"/>
      <c r="G1927" s="33"/>
      <c r="H1927" s="43" t="str">
        <f>IFERROR(VLOOKUP(D1927,PG!$D$7:$N$1006,11,FALSE),"")</f>
        <v/>
      </c>
      <c r="I1927" s="42">
        <f>IFERROR(VLOOKUP(D1927,PG!$D$7:$O$1006,12,FALSE)*G1927,0)</f>
        <v>0</v>
      </c>
    </row>
    <row r="1928" spans="2:9" ht="35.1" customHeight="1" thickTop="1" thickBot="1">
      <c r="B1928" s="76" t="str">
        <f t="shared" ref="B1928:B1991" si="30">IF(C1928="","",MONTH(C1928))</f>
        <v/>
      </c>
      <c r="C1928" s="35"/>
      <c r="D1928" s="16"/>
      <c r="E1928" s="16"/>
      <c r="F1928" s="33"/>
      <c r="G1928" s="33"/>
      <c r="H1928" s="43" t="str">
        <f>IFERROR(VLOOKUP(D1928,PG!$D$7:$N$1006,11,FALSE),"")</f>
        <v/>
      </c>
      <c r="I1928" s="42">
        <f>IFERROR(VLOOKUP(D1928,PG!$D$7:$O$1006,12,FALSE)*G1928,0)</f>
        <v>0</v>
      </c>
    </row>
    <row r="1929" spans="2:9" ht="35.1" customHeight="1" thickTop="1" thickBot="1">
      <c r="B1929" s="76" t="str">
        <f t="shared" si="30"/>
        <v/>
      </c>
      <c r="C1929" s="35"/>
      <c r="D1929" s="16"/>
      <c r="E1929" s="16"/>
      <c r="F1929" s="33"/>
      <c r="G1929" s="33"/>
      <c r="H1929" s="43" t="str">
        <f>IFERROR(VLOOKUP(D1929,PG!$D$7:$N$1006,11,FALSE),"")</f>
        <v/>
      </c>
      <c r="I1929" s="42">
        <f>IFERROR(VLOOKUP(D1929,PG!$D$7:$O$1006,12,FALSE)*G1929,0)</f>
        <v>0</v>
      </c>
    </row>
    <row r="1930" spans="2:9" ht="35.1" customHeight="1" thickTop="1" thickBot="1">
      <c r="B1930" s="76" t="str">
        <f t="shared" si="30"/>
        <v/>
      </c>
      <c r="C1930" s="35"/>
      <c r="D1930" s="16"/>
      <c r="E1930" s="16"/>
      <c r="F1930" s="33"/>
      <c r="G1930" s="33"/>
      <c r="H1930" s="43" t="str">
        <f>IFERROR(VLOOKUP(D1930,PG!$D$7:$N$1006,11,FALSE),"")</f>
        <v/>
      </c>
      <c r="I1930" s="42">
        <f>IFERROR(VLOOKUP(D1930,PG!$D$7:$O$1006,12,FALSE)*G1930,0)</f>
        <v>0</v>
      </c>
    </row>
    <row r="1931" spans="2:9" ht="35.1" customHeight="1" thickTop="1" thickBot="1">
      <c r="B1931" s="76" t="str">
        <f t="shared" si="30"/>
        <v/>
      </c>
      <c r="C1931" s="35"/>
      <c r="D1931" s="16"/>
      <c r="E1931" s="16"/>
      <c r="F1931" s="33"/>
      <c r="G1931" s="33"/>
      <c r="H1931" s="43" t="str">
        <f>IFERROR(VLOOKUP(D1931,PG!$D$7:$N$1006,11,FALSE),"")</f>
        <v/>
      </c>
      <c r="I1931" s="42">
        <f>IFERROR(VLOOKUP(D1931,PG!$D$7:$O$1006,12,FALSE)*G1931,0)</f>
        <v>0</v>
      </c>
    </row>
    <row r="1932" spans="2:9" ht="35.1" customHeight="1" thickTop="1" thickBot="1">
      <c r="B1932" s="76" t="str">
        <f t="shared" si="30"/>
        <v/>
      </c>
      <c r="C1932" s="35"/>
      <c r="D1932" s="16"/>
      <c r="E1932" s="16"/>
      <c r="F1932" s="33"/>
      <c r="G1932" s="33"/>
      <c r="H1932" s="43" t="str">
        <f>IFERROR(VLOOKUP(D1932,PG!$D$7:$N$1006,11,FALSE),"")</f>
        <v/>
      </c>
      <c r="I1932" s="42">
        <f>IFERROR(VLOOKUP(D1932,PG!$D$7:$O$1006,12,FALSE)*G1932,0)</f>
        <v>0</v>
      </c>
    </row>
    <row r="1933" spans="2:9" ht="35.1" customHeight="1" thickTop="1" thickBot="1">
      <c r="B1933" s="76" t="str">
        <f t="shared" si="30"/>
        <v/>
      </c>
      <c r="C1933" s="35"/>
      <c r="D1933" s="16"/>
      <c r="E1933" s="16"/>
      <c r="F1933" s="33"/>
      <c r="G1933" s="33"/>
      <c r="H1933" s="43" t="str">
        <f>IFERROR(VLOOKUP(D1933,PG!$D$7:$N$1006,11,FALSE),"")</f>
        <v/>
      </c>
      <c r="I1933" s="42">
        <f>IFERROR(VLOOKUP(D1933,PG!$D$7:$O$1006,12,FALSE)*G1933,0)</f>
        <v>0</v>
      </c>
    </row>
    <row r="1934" spans="2:9" ht="35.1" customHeight="1" thickTop="1" thickBot="1">
      <c r="B1934" s="76" t="str">
        <f t="shared" si="30"/>
        <v/>
      </c>
      <c r="C1934" s="35"/>
      <c r="D1934" s="16"/>
      <c r="E1934" s="16"/>
      <c r="F1934" s="33"/>
      <c r="G1934" s="33"/>
      <c r="H1934" s="43" t="str">
        <f>IFERROR(VLOOKUP(D1934,PG!$D$7:$N$1006,11,FALSE),"")</f>
        <v/>
      </c>
      <c r="I1934" s="42">
        <f>IFERROR(VLOOKUP(D1934,PG!$D$7:$O$1006,12,FALSE)*G1934,0)</f>
        <v>0</v>
      </c>
    </row>
    <row r="1935" spans="2:9" ht="35.1" customHeight="1" thickTop="1" thickBot="1">
      <c r="B1935" s="76" t="str">
        <f t="shared" si="30"/>
        <v/>
      </c>
      <c r="C1935" s="35"/>
      <c r="D1935" s="16"/>
      <c r="E1935" s="16"/>
      <c r="F1935" s="33"/>
      <c r="G1935" s="33"/>
      <c r="H1935" s="43" t="str">
        <f>IFERROR(VLOOKUP(D1935,PG!$D$7:$N$1006,11,FALSE),"")</f>
        <v/>
      </c>
      <c r="I1935" s="42">
        <f>IFERROR(VLOOKUP(D1935,PG!$D$7:$O$1006,12,FALSE)*G1935,0)</f>
        <v>0</v>
      </c>
    </row>
    <row r="1936" spans="2:9" ht="35.1" customHeight="1" thickTop="1" thickBot="1">
      <c r="B1936" s="76" t="str">
        <f t="shared" si="30"/>
        <v/>
      </c>
      <c r="C1936" s="35"/>
      <c r="D1936" s="16"/>
      <c r="E1936" s="16"/>
      <c r="F1936" s="33"/>
      <c r="G1936" s="33"/>
      <c r="H1936" s="43" t="str">
        <f>IFERROR(VLOOKUP(D1936,PG!$D$7:$N$1006,11,FALSE),"")</f>
        <v/>
      </c>
      <c r="I1936" s="42">
        <f>IFERROR(VLOOKUP(D1936,PG!$D$7:$O$1006,12,FALSE)*G1936,0)</f>
        <v>0</v>
      </c>
    </row>
    <row r="1937" spans="2:9" ht="35.1" customHeight="1" thickTop="1" thickBot="1">
      <c r="B1937" s="76" t="str">
        <f t="shared" si="30"/>
        <v/>
      </c>
      <c r="C1937" s="35"/>
      <c r="D1937" s="16"/>
      <c r="E1937" s="16"/>
      <c r="F1937" s="33"/>
      <c r="G1937" s="33"/>
      <c r="H1937" s="43" t="str">
        <f>IFERROR(VLOOKUP(D1937,PG!$D$7:$N$1006,11,FALSE),"")</f>
        <v/>
      </c>
      <c r="I1937" s="42">
        <f>IFERROR(VLOOKUP(D1937,PG!$D$7:$O$1006,12,FALSE)*G1937,0)</f>
        <v>0</v>
      </c>
    </row>
    <row r="1938" spans="2:9" ht="35.1" customHeight="1" thickTop="1" thickBot="1">
      <c r="B1938" s="76" t="str">
        <f t="shared" si="30"/>
        <v/>
      </c>
      <c r="C1938" s="35"/>
      <c r="D1938" s="16"/>
      <c r="E1938" s="16"/>
      <c r="F1938" s="33"/>
      <c r="G1938" s="33"/>
      <c r="H1938" s="43" t="str">
        <f>IFERROR(VLOOKUP(D1938,PG!$D$7:$N$1006,11,FALSE),"")</f>
        <v/>
      </c>
      <c r="I1938" s="42">
        <f>IFERROR(VLOOKUP(D1938,PG!$D$7:$O$1006,12,FALSE)*G1938,0)</f>
        <v>0</v>
      </c>
    </row>
    <row r="1939" spans="2:9" ht="35.1" customHeight="1" thickTop="1" thickBot="1">
      <c r="B1939" s="76" t="str">
        <f t="shared" si="30"/>
        <v/>
      </c>
      <c r="C1939" s="35"/>
      <c r="D1939" s="16"/>
      <c r="E1939" s="16"/>
      <c r="F1939" s="33"/>
      <c r="G1939" s="33"/>
      <c r="H1939" s="43" t="str">
        <f>IFERROR(VLOOKUP(D1939,PG!$D$7:$N$1006,11,FALSE),"")</f>
        <v/>
      </c>
      <c r="I1939" s="42">
        <f>IFERROR(VLOOKUP(D1939,PG!$D$7:$O$1006,12,FALSE)*G1939,0)</f>
        <v>0</v>
      </c>
    </row>
    <row r="1940" spans="2:9" ht="35.1" customHeight="1" thickTop="1" thickBot="1">
      <c r="B1940" s="76" t="str">
        <f t="shared" si="30"/>
        <v/>
      </c>
      <c r="C1940" s="35"/>
      <c r="D1940" s="16"/>
      <c r="E1940" s="16"/>
      <c r="F1940" s="33"/>
      <c r="G1940" s="33"/>
      <c r="H1940" s="43" t="str">
        <f>IFERROR(VLOOKUP(D1940,PG!$D$7:$N$1006,11,FALSE),"")</f>
        <v/>
      </c>
      <c r="I1940" s="42">
        <f>IFERROR(VLOOKUP(D1940,PG!$D$7:$O$1006,12,FALSE)*G1940,0)</f>
        <v>0</v>
      </c>
    </row>
    <row r="1941" spans="2:9" ht="35.1" customHeight="1" thickTop="1" thickBot="1">
      <c r="B1941" s="76" t="str">
        <f t="shared" si="30"/>
        <v/>
      </c>
      <c r="C1941" s="35"/>
      <c r="D1941" s="16"/>
      <c r="E1941" s="16"/>
      <c r="F1941" s="33"/>
      <c r="G1941" s="33"/>
      <c r="H1941" s="43" t="str">
        <f>IFERROR(VLOOKUP(D1941,PG!$D$7:$N$1006,11,FALSE),"")</f>
        <v/>
      </c>
      <c r="I1941" s="42">
        <f>IFERROR(VLOOKUP(D1941,PG!$D$7:$O$1006,12,FALSE)*G1941,0)</f>
        <v>0</v>
      </c>
    </row>
    <row r="1942" spans="2:9" ht="35.1" customHeight="1" thickTop="1" thickBot="1">
      <c r="B1942" s="76" t="str">
        <f t="shared" si="30"/>
        <v/>
      </c>
      <c r="C1942" s="35"/>
      <c r="D1942" s="16"/>
      <c r="E1942" s="16"/>
      <c r="F1942" s="33"/>
      <c r="G1942" s="33"/>
      <c r="H1942" s="43" t="str">
        <f>IFERROR(VLOOKUP(D1942,PG!$D$7:$N$1006,11,FALSE),"")</f>
        <v/>
      </c>
      <c r="I1942" s="42">
        <f>IFERROR(VLOOKUP(D1942,PG!$D$7:$O$1006,12,FALSE)*G1942,0)</f>
        <v>0</v>
      </c>
    </row>
    <row r="1943" spans="2:9" ht="35.1" customHeight="1" thickTop="1" thickBot="1">
      <c r="B1943" s="76" t="str">
        <f t="shared" si="30"/>
        <v/>
      </c>
      <c r="C1943" s="35"/>
      <c r="D1943" s="16"/>
      <c r="E1943" s="16"/>
      <c r="F1943" s="33"/>
      <c r="G1943" s="33"/>
      <c r="H1943" s="43" t="str">
        <f>IFERROR(VLOOKUP(D1943,PG!$D$7:$N$1006,11,FALSE),"")</f>
        <v/>
      </c>
      <c r="I1943" s="42">
        <f>IFERROR(VLOOKUP(D1943,PG!$D$7:$O$1006,12,FALSE)*G1943,0)</f>
        <v>0</v>
      </c>
    </row>
    <row r="1944" spans="2:9" ht="35.1" customHeight="1" thickTop="1" thickBot="1">
      <c r="B1944" s="76" t="str">
        <f t="shared" si="30"/>
        <v/>
      </c>
      <c r="C1944" s="35"/>
      <c r="D1944" s="16"/>
      <c r="E1944" s="16"/>
      <c r="F1944" s="33"/>
      <c r="G1944" s="33"/>
      <c r="H1944" s="43" t="str">
        <f>IFERROR(VLOOKUP(D1944,PG!$D$7:$N$1006,11,FALSE),"")</f>
        <v/>
      </c>
      <c r="I1944" s="42">
        <f>IFERROR(VLOOKUP(D1944,PG!$D$7:$O$1006,12,FALSE)*G1944,0)</f>
        <v>0</v>
      </c>
    </row>
    <row r="1945" spans="2:9" ht="35.1" customHeight="1" thickTop="1" thickBot="1">
      <c r="B1945" s="76" t="str">
        <f t="shared" si="30"/>
        <v/>
      </c>
      <c r="C1945" s="35"/>
      <c r="D1945" s="16"/>
      <c r="E1945" s="16"/>
      <c r="F1945" s="33"/>
      <c r="G1945" s="33"/>
      <c r="H1945" s="43" t="str">
        <f>IFERROR(VLOOKUP(D1945,PG!$D$7:$N$1006,11,FALSE),"")</f>
        <v/>
      </c>
      <c r="I1945" s="42">
        <f>IFERROR(VLOOKUP(D1945,PG!$D$7:$O$1006,12,FALSE)*G1945,0)</f>
        <v>0</v>
      </c>
    </row>
    <row r="1946" spans="2:9" ht="35.1" customHeight="1" thickTop="1" thickBot="1">
      <c r="B1946" s="76" t="str">
        <f t="shared" si="30"/>
        <v/>
      </c>
      <c r="C1946" s="35"/>
      <c r="D1946" s="16"/>
      <c r="E1946" s="16"/>
      <c r="F1946" s="33"/>
      <c r="G1946" s="33"/>
      <c r="H1946" s="43" t="str">
        <f>IFERROR(VLOOKUP(D1946,PG!$D$7:$N$1006,11,FALSE),"")</f>
        <v/>
      </c>
      <c r="I1946" s="42">
        <f>IFERROR(VLOOKUP(D1946,PG!$D$7:$O$1006,12,FALSE)*G1946,0)</f>
        <v>0</v>
      </c>
    </row>
    <row r="1947" spans="2:9" ht="35.1" customHeight="1" thickTop="1" thickBot="1">
      <c r="B1947" s="76" t="str">
        <f t="shared" si="30"/>
        <v/>
      </c>
      <c r="C1947" s="35"/>
      <c r="D1947" s="16"/>
      <c r="E1947" s="16"/>
      <c r="F1947" s="33"/>
      <c r="G1947" s="33"/>
      <c r="H1947" s="43" t="str">
        <f>IFERROR(VLOOKUP(D1947,PG!$D$7:$N$1006,11,FALSE),"")</f>
        <v/>
      </c>
      <c r="I1947" s="42">
        <f>IFERROR(VLOOKUP(D1947,PG!$D$7:$O$1006,12,FALSE)*G1947,0)</f>
        <v>0</v>
      </c>
    </row>
    <row r="1948" spans="2:9" ht="35.1" customHeight="1" thickTop="1" thickBot="1">
      <c r="B1948" s="76" t="str">
        <f t="shared" si="30"/>
        <v/>
      </c>
      <c r="C1948" s="35"/>
      <c r="D1948" s="16"/>
      <c r="E1948" s="16"/>
      <c r="F1948" s="33"/>
      <c r="G1948" s="33"/>
      <c r="H1948" s="43" t="str">
        <f>IFERROR(VLOOKUP(D1948,PG!$D$7:$N$1006,11,FALSE),"")</f>
        <v/>
      </c>
      <c r="I1948" s="42">
        <f>IFERROR(VLOOKUP(D1948,PG!$D$7:$O$1006,12,FALSE)*G1948,0)</f>
        <v>0</v>
      </c>
    </row>
    <row r="1949" spans="2:9" ht="35.1" customHeight="1" thickTop="1" thickBot="1">
      <c r="B1949" s="76" t="str">
        <f t="shared" si="30"/>
        <v/>
      </c>
      <c r="C1949" s="35"/>
      <c r="D1949" s="16"/>
      <c r="E1949" s="16"/>
      <c r="F1949" s="33"/>
      <c r="G1949" s="33"/>
      <c r="H1949" s="43" t="str">
        <f>IFERROR(VLOOKUP(D1949,PG!$D$7:$N$1006,11,FALSE),"")</f>
        <v/>
      </c>
      <c r="I1949" s="42">
        <f>IFERROR(VLOOKUP(D1949,PG!$D$7:$O$1006,12,FALSE)*G1949,0)</f>
        <v>0</v>
      </c>
    </row>
    <row r="1950" spans="2:9" ht="35.1" customHeight="1" thickTop="1" thickBot="1">
      <c r="B1950" s="76" t="str">
        <f t="shared" si="30"/>
        <v/>
      </c>
      <c r="C1950" s="35"/>
      <c r="D1950" s="16"/>
      <c r="E1950" s="16"/>
      <c r="F1950" s="33"/>
      <c r="G1950" s="33"/>
      <c r="H1950" s="43" t="str">
        <f>IFERROR(VLOOKUP(D1950,PG!$D$7:$N$1006,11,FALSE),"")</f>
        <v/>
      </c>
      <c r="I1950" s="42">
        <f>IFERROR(VLOOKUP(D1950,PG!$D$7:$O$1006,12,FALSE)*G1950,0)</f>
        <v>0</v>
      </c>
    </row>
    <row r="1951" spans="2:9" ht="35.1" customHeight="1" thickTop="1" thickBot="1">
      <c r="B1951" s="76" t="str">
        <f t="shared" si="30"/>
        <v/>
      </c>
      <c r="C1951" s="35"/>
      <c r="D1951" s="16"/>
      <c r="E1951" s="16"/>
      <c r="F1951" s="33"/>
      <c r="G1951" s="33"/>
      <c r="H1951" s="43" t="str">
        <f>IFERROR(VLOOKUP(D1951,PG!$D$7:$N$1006,11,FALSE),"")</f>
        <v/>
      </c>
      <c r="I1951" s="42">
        <f>IFERROR(VLOOKUP(D1951,PG!$D$7:$O$1006,12,FALSE)*G1951,0)</f>
        <v>0</v>
      </c>
    </row>
    <row r="1952" spans="2:9" ht="35.1" customHeight="1" thickTop="1" thickBot="1">
      <c r="B1952" s="76" t="str">
        <f t="shared" si="30"/>
        <v/>
      </c>
      <c r="C1952" s="35"/>
      <c r="D1952" s="16"/>
      <c r="E1952" s="16"/>
      <c r="F1952" s="33"/>
      <c r="G1952" s="33"/>
      <c r="H1952" s="43" t="str">
        <f>IFERROR(VLOOKUP(D1952,PG!$D$7:$N$1006,11,FALSE),"")</f>
        <v/>
      </c>
      <c r="I1952" s="42">
        <f>IFERROR(VLOOKUP(D1952,PG!$D$7:$O$1006,12,FALSE)*G1952,0)</f>
        <v>0</v>
      </c>
    </row>
    <row r="1953" spans="2:9" ht="35.1" customHeight="1" thickTop="1" thickBot="1">
      <c r="B1953" s="76" t="str">
        <f t="shared" si="30"/>
        <v/>
      </c>
      <c r="C1953" s="35"/>
      <c r="D1953" s="16"/>
      <c r="E1953" s="16"/>
      <c r="F1953" s="33"/>
      <c r="G1953" s="33"/>
      <c r="H1953" s="43" t="str">
        <f>IFERROR(VLOOKUP(D1953,PG!$D$7:$N$1006,11,FALSE),"")</f>
        <v/>
      </c>
      <c r="I1953" s="42">
        <f>IFERROR(VLOOKUP(D1953,PG!$D$7:$O$1006,12,FALSE)*G1953,0)</f>
        <v>0</v>
      </c>
    </row>
    <row r="1954" spans="2:9" ht="35.1" customHeight="1" thickTop="1" thickBot="1">
      <c r="B1954" s="76" t="str">
        <f t="shared" si="30"/>
        <v/>
      </c>
      <c r="C1954" s="35"/>
      <c r="D1954" s="16"/>
      <c r="E1954" s="16"/>
      <c r="F1954" s="33"/>
      <c r="G1954" s="33"/>
      <c r="H1954" s="43" t="str">
        <f>IFERROR(VLOOKUP(D1954,PG!$D$7:$N$1006,11,FALSE),"")</f>
        <v/>
      </c>
      <c r="I1954" s="42">
        <f>IFERROR(VLOOKUP(D1954,PG!$D$7:$O$1006,12,FALSE)*G1954,0)</f>
        <v>0</v>
      </c>
    </row>
    <row r="1955" spans="2:9" ht="35.1" customHeight="1" thickTop="1" thickBot="1">
      <c r="B1955" s="76" t="str">
        <f t="shared" si="30"/>
        <v/>
      </c>
      <c r="C1955" s="35"/>
      <c r="D1955" s="16"/>
      <c r="E1955" s="16"/>
      <c r="F1955" s="33"/>
      <c r="G1955" s="33"/>
      <c r="H1955" s="43" t="str">
        <f>IFERROR(VLOOKUP(D1955,PG!$D$7:$N$1006,11,FALSE),"")</f>
        <v/>
      </c>
      <c r="I1955" s="42">
        <f>IFERROR(VLOOKUP(D1955,PG!$D$7:$O$1006,12,FALSE)*G1955,0)</f>
        <v>0</v>
      </c>
    </row>
    <row r="1956" spans="2:9" ht="35.1" customHeight="1" thickTop="1" thickBot="1">
      <c r="B1956" s="76" t="str">
        <f t="shared" si="30"/>
        <v/>
      </c>
      <c r="C1956" s="35"/>
      <c r="D1956" s="16"/>
      <c r="E1956" s="16"/>
      <c r="F1956" s="33"/>
      <c r="G1956" s="33"/>
      <c r="H1956" s="43" t="str">
        <f>IFERROR(VLOOKUP(D1956,PG!$D$7:$N$1006,11,FALSE),"")</f>
        <v/>
      </c>
      <c r="I1956" s="42">
        <f>IFERROR(VLOOKUP(D1956,PG!$D$7:$O$1006,12,FALSE)*G1956,0)</f>
        <v>0</v>
      </c>
    </row>
    <row r="1957" spans="2:9" ht="35.1" customHeight="1" thickTop="1" thickBot="1">
      <c r="B1957" s="76" t="str">
        <f t="shared" si="30"/>
        <v/>
      </c>
      <c r="C1957" s="35"/>
      <c r="D1957" s="16"/>
      <c r="E1957" s="16"/>
      <c r="F1957" s="33"/>
      <c r="G1957" s="33"/>
      <c r="H1957" s="43" t="str">
        <f>IFERROR(VLOOKUP(D1957,PG!$D$7:$N$1006,11,FALSE),"")</f>
        <v/>
      </c>
      <c r="I1957" s="42">
        <f>IFERROR(VLOOKUP(D1957,PG!$D$7:$O$1006,12,FALSE)*G1957,0)</f>
        <v>0</v>
      </c>
    </row>
    <row r="1958" spans="2:9" ht="35.1" customHeight="1" thickTop="1" thickBot="1">
      <c r="B1958" s="76" t="str">
        <f t="shared" si="30"/>
        <v/>
      </c>
      <c r="C1958" s="35"/>
      <c r="D1958" s="16"/>
      <c r="E1958" s="16"/>
      <c r="F1958" s="33"/>
      <c r="G1958" s="33"/>
      <c r="H1958" s="43" t="str">
        <f>IFERROR(VLOOKUP(D1958,PG!$D$7:$N$1006,11,FALSE),"")</f>
        <v/>
      </c>
      <c r="I1958" s="42">
        <f>IFERROR(VLOOKUP(D1958,PG!$D$7:$O$1006,12,FALSE)*G1958,0)</f>
        <v>0</v>
      </c>
    </row>
    <row r="1959" spans="2:9" ht="35.1" customHeight="1" thickTop="1" thickBot="1">
      <c r="B1959" s="76" t="str">
        <f t="shared" si="30"/>
        <v/>
      </c>
      <c r="C1959" s="35"/>
      <c r="D1959" s="16"/>
      <c r="E1959" s="16"/>
      <c r="F1959" s="33"/>
      <c r="G1959" s="33"/>
      <c r="H1959" s="43" t="str">
        <f>IFERROR(VLOOKUP(D1959,PG!$D$7:$N$1006,11,FALSE),"")</f>
        <v/>
      </c>
      <c r="I1959" s="42">
        <f>IFERROR(VLOOKUP(D1959,PG!$D$7:$O$1006,12,FALSE)*G1959,0)</f>
        <v>0</v>
      </c>
    </row>
    <row r="1960" spans="2:9" ht="35.1" customHeight="1" thickTop="1" thickBot="1">
      <c r="B1960" s="76" t="str">
        <f t="shared" si="30"/>
        <v/>
      </c>
      <c r="C1960" s="35"/>
      <c r="D1960" s="16"/>
      <c r="E1960" s="16"/>
      <c r="F1960" s="33"/>
      <c r="G1960" s="33"/>
      <c r="H1960" s="43" t="str">
        <f>IFERROR(VLOOKUP(D1960,PG!$D$7:$N$1006,11,FALSE),"")</f>
        <v/>
      </c>
      <c r="I1960" s="42">
        <f>IFERROR(VLOOKUP(D1960,PG!$D$7:$O$1006,12,FALSE)*G1960,0)</f>
        <v>0</v>
      </c>
    </row>
    <row r="1961" spans="2:9" ht="35.1" customHeight="1" thickTop="1" thickBot="1">
      <c r="B1961" s="76" t="str">
        <f t="shared" si="30"/>
        <v/>
      </c>
      <c r="C1961" s="35"/>
      <c r="D1961" s="16"/>
      <c r="E1961" s="16"/>
      <c r="F1961" s="33"/>
      <c r="G1961" s="33"/>
      <c r="H1961" s="43" t="str">
        <f>IFERROR(VLOOKUP(D1961,PG!$D$7:$N$1006,11,FALSE),"")</f>
        <v/>
      </c>
      <c r="I1961" s="42">
        <f>IFERROR(VLOOKUP(D1961,PG!$D$7:$O$1006,12,FALSE)*G1961,0)</f>
        <v>0</v>
      </c>
    </row>
    <row r="1962" spans="2:9" ht="35.1" customHeight="1" thickTop="1" thickBot="1">
      <c r="B1962" s="76" t="str">
        <f t="shared" si="30"/>
        <v/>
      </c>
      <c r="C1962" s="35"/>
      <c r="D1962" s="16"/>
      <c r="E1962" s="16"/>
      <c r="F1962" s="33"/>
      <c r="G1962" s="33"/>
      <c r="H1962" s="43" t="str">
        <f>IFERROR(VLOOKUP(D1962,PG!$D$7:$N$1006,11,FALSE),"")</f>
        <v/>
      </c>
      <c r="I1962" s="42">
        <f>IFERROR(VLOOKUP(D1962,PG!$D$7:$O$1006,12,FALSE)*G1962,0)</f>
        <v>0</v>
      </c>
    </row>
    <row r="1963" spans="2:9" ht="35.1" customHeight="1" thickTop="1" thickBot="1">
      <c r="B1963" s="76" t="str">
        <f t="shared" si="30"/>
        <v/>
      </c>
      <c r="C1963" s="35"/>
      <c r="D1963" s="16"/>
      <c r="E1963" s="16"/>
      <c r="F1963" s="33"/>
      <c r="G1963" s="33"/>
      <c r="H1963" s="43" t="str">
        <f>IFERROR(VLOOKUP(D1963,PG!$D$7:$N$1006,11,FALSE),"")</f>
        <v/>
      </c>
      <c r="I1963" s="42">
        <f>IFERROR(VLOOKUP(D1963,PG!$D$7:$O$1006,12,FALSE)*G1963,0)</f>
        <v>0</v>
      </c>
    </row>
    <row r="1964" spans="2:9" ht="35.1" customHeight="1" thickTop="1" thickBot="1">
      <c r="B1964" s="76" t="str">
        <f t="shared" si="30"/>
        <v/>
      </c>
      <c r="C1964" s="35"/>
      <c r="D1964" s="16"/>
      <c r="E1964" s="16"/>
      <c r="F1964" s="33"/>
      <c r="G1964" s="33"/>
      <c r="H1964" s="43" t="str">
        <f>IFERROR(VLOOKUP(D1964,PG!$D$7:$N$1006,11,FALSE),"")</f>
        <v/>
      </c>
      <c r="I1964" s="42">
        <f>IFERROR(VLOOKUP(D1964,PG!$D$7:$O$1006,12,FALSE)*G1964,0)</f>
        <v>0</v>
      </c>
    </row>
    <row r="1965" spans="2:9" ht="35.1" customHeight="1" thickTop="1" thickBot="1">
      <c r="B1965" s="76" t="str">
        <f t="shared" si="30"/>
        <v/>
      </c>
      <c r="C1965" s="35"/>
      <c r="D1965" s="16"/>
      <c r="E1965" s="16"/>
      <c r="F1965" s="33"/>
      <c r="G1965" s="33"/>
      <c r="H1965" s="43" t="str">
        <f>IFERROR(VLOOKUP(D1965,PG!$D$7:$N$1006,11,FALSE),"")</f>
        <v/>
      </c>
      <c r="I1965" s="42">
        <f>IFERROR(VLOOKUP(D1965,PG!$D$7:$O$1006,12,FALSE)*G1965,0)</f>
        <v>0</v>
      </c>
    </row>
    <row r="1966" spans="2:9" ht="35.1" customHeight="1" thickTop="1" thickBot="1">
      <c r="B1966" s="76" t="str">
        <f t="shared" si="30"/>
        <v/>
      </c>
      <c r="C1966" s="35"/>
      <c r="D1966" s="16"/>
      <c r="E1966" s="16"/>
      <c r="F1966" s="33"/>
      <c r="G1966" s="33"/>
      <c r="H1966" s="43" t="str">
        <f>IFERROR(VLOOKUP(D1966,PG!$D$7:$N$1006,11,FALSE),"")</f>
        <v/>
      </c>
      <c r="I1966" s="42">
        <f>IFERROR(VLOOKUP(D1966,PG!$D$7:$O$1006,12,FALSE)*G1966,0)</f>
        <v>0</v>
      </c>
    </row>
    <row r="1967" spans="2:9" ht="35.1" customHeight="1" thickTop="1" thickBot="1">
      <c r="B1967" s="76" t="str">
        <f t="shared" si="30"/>
        <v/>
      </c>
      <c r="C1967" s="35"/>
      <c r="D1967" s="16"/>
      <c r="E1967" s="16"/>
      <c r="F1967" s="33"/>
      <c r="G1967" s="33"/>
      <c r="H1967" s="43" t="str">
        <f>IFERROR(VLOOKUP(D1967,PG!$D$7:$N$1006,11,FALSE),"")</f>
        <v/>
      </c>
      <c r="I1967" s="42">
        <f>IFERROR(VLOOKUP(D1967,PG!$D$7:$O$1006,12,FALSE)*G1967,0)</f>
        <v>0</v>
      </c>
    </row>
    <row r="1968" spans="2:9" ht="35.1" customHeight="1" thickTop="1" thickBot="1">
      <c r="B1968" s="76" t="str">
        <f t="shared" si="30"/>
        <v/>
      </c>
      <c r="C1968" s="35"/>
      <c r="D1968" s="16"/>
      <c r="E1968" s="16"/>
      <c r="F1968" s="33"/>
      <c r="G1968" s="33"/>
      <c r="H1968" s="43" t="str">
        <f>IFERROR(VLOOKUP(D1968,PG!$D$7:$N$1006,11,FALSE),"")</f>
        <v/>
      </c>
      <c r="I1968" s="42">
        <f>IFERROR(VLOOKUP(D1968,PG!$D$7:$O$1006,12,FALSE)*G1968,0)</f>
        <v>0</v>
      </c>
    </row>
    <row r="1969" spans="2:9" ht="35.1" customHeight="1" thickTop="1" thickBot="1">
      <c r="B1969" s="76" t="str">
        <f t="shared" si="30"/>
        <v/>
      </c>
      <c r="C1969" s="35"/>
      <c r="D1969" s="16"/>
      <c r="E1969" s="16"/>
      <c r="F1969" s="33"/>
      <c r="G1969" s="33"/>
      <c r="H1969" s="43" t="str">
        <f>IFERROR(VLOOKUP(D1969,PG!$D$7:$N$1006,11,FALSE),"")</f>
        <v/>
      </c>
      <c r="I1969" s="42">
        <f>IFERROR(VLOOKUP(D1969,PG!$D$7:$O$1006,12,FALSE)*G1969,0)</f>
        <v>0</v>
      </c>
    </row>
    <row r="1970" spans="2:9" ht="35.1" customHeight="1" thickTop="1" thickBot="1">
      <c r="B1970" s="76" t="str">
        <f t="shared" si="30"/>
        <v/>
      </c>
      <c r="C1970" s="35"/>
      <c r="D1970" s="16"/>
      <c r="E1970" s="16"/>
      <c r="F1970" s="33"/>
      <c r="G1970" s="33"/>
      <c r="H1970" s="43" t="str">
        <f>IFERROR(VLOOKUP(D1970,PG!$D$7:$N$1006,11,FALSE),"")</f>
        <v/>
      </c>
      <c r="I1970" s="42">
        <f>IFERROR(VLOOKUP(D1970,PG!$D$7:$O$1006,12,FALSE)*G1970,0)</f>
        <v>0</v>
      </c>
    </row>
    <row r="1971" spans="2:9" ht="35.1" customHeight="1" thickTop="1" thickBot="1">
      <c r="B1971" s="76" t="str">
        <f t="shared" si="30"/>
        <v/>
      </c>
      <c r="C1971" s="35"/>
      <c r="D1971" s="16"/>
      <c r="E1971" s="16"/>
      <c r="F1971" s="33"/>
      <c r="G1971" s="33"/>
      <c r="H1971" s="43" t="str">
        <f>IFERROR(VLOOKUP(D1971,PG!$D$7:$N$1006,11,FALSE),"")</f>
        <v/>
      </c>
      <c r="I1971" s="42">
        <f>IFERROR(VLOOKUP(D1971,PG!$D$7:$O$1006,12,FALSE)*G1971,0)</f>
        <v>0</v>
      </c>
    </row>
    <row r="1972" spans="2:9" ht="35.1" customHeight="1" thickTop="1" thickBot="1">
      <c r="B1972" s="76" t="str">
        <f t="shared" si="30"/>
        <v/>
      </c>
      <c r="C1972" s="35"/>
      <c r="D1972" s="16"/>
      <c r="E1972" s="16"/>
      <c r="F1972" s="33"/>
      <c r="G1972" s="33"/>
      <c r="H1972" s="43" t="str">
        <f>IFERROR(VLOOKUP(D1972,PG!$D$7:$N$1006,11,FALSE),"")</f>
        <v/>
      </c>
      <c r="I1972" s="42">
        <f>IFERROR(VLOOKUP(D1972,PG!$D$7:$O$1006,12,FALSE)*G1972,0)</f>
        <v>0</v>
      </c>
    </row>
    <row r="1973" spans="2:9" ht="35.1" customHeight="1" thickTop="1" thickBot="1">
      <c r="B1973" s="76" t="str">
        <f t="shared" si="30"/>
        <v/>
      </c>
      <c r="C1973" s="35"/>
      <c r="D1973" s="16"/>
      <c r="E1973" s="16"/>
      <c r="F1973" s="33"/>
      <c r="G1973" s="33"/>
      <c r="H1973" s="43" t="str">
        <f>IFERROR(VLOOKUP(D1973,PG!$D$7:$N$1006,11,FALSE),"")</f>
        <v/>
      </c>
      <c r="I1973" s="42">
        <f>IFERROR(VLOOKUP(D1973,PG!$D$7:$O$1006,12,FALSE)*G1973,0)</f>
        <v>0</v>
      </c>
    </row>
    <row r="1974" spans="2:9" ht="35.1" customHeight="1" thickTop="1" thickBot="1">
      <c r="B1974" s="76" t="str">
        <f t="shared" si="30"/>
        <v/>
      </c>
      <c r="C1974" s="35"/>
      <c r="D1974" s="16"/>
      <c r="E1974" s="16"/>
      <c r="F1974" s="33"/>
      <c r="G1974" s="33"/>
      <c r="H1974" s="43" t="str">
        <f>IFERROR(VLOOKUP(D1974,PG!$D$7:$N$1006,11,FALSE),"")</f>
        <v/>
      </c>
      <c r="I1974" s="42">
        <f>IFERROR(VLOOKUP(D1974,PG!$D$7:$O$1006,12,FALSE)*G1974,0)</f>
        <v>0</v>
      </c>
    </row>
    <row r="1975" spans="2:9" ht="35.1" customHeight="1" thickTop="1" thickBot="1">
      <c r="B1975" s="76" t="str">
        <f t="shared" si="30"/>
        <v/>
      </c>
      <c r="C1975" s="35"/>
      <c r="D1975" s="16"/>
      <c r="E1975" s="16"/>
      <c r="F1975" s="33"/>
      <c r="G1975" s="33"/>
      <c r="H1975" s="43" t="str">
        <f>IFERROR(VLOOKUP(D1975,PG!$D$7:$N$1006,11,FALSE),"")</f>
        <v/>
      </c>
      <c r="I1975" s="42">
        <f>IFERROR(VLOOKUP(D1975,PG!$D$7:$O$1006,12,FALSE)*G1975,0)</f>
        <v>0</v>
      </c>
    </row>
    <row r="1976" spans="2:9" ht="35.1" customHeight="1" thickTop="1" thickBot="1">
      <c r="B1976" s="76" t="str">
        <f t="shared" si="30"/>
        <v/>
      </c>
      <c r="C1976" s="35"/>
      <c r="D1976" s="16"/>
      <c r="E1976" s="16"/>
      <c r="F1976" s="33"/>
      <c r="G1976" s="33"/>
      <c r="H1976" s="43" t="str">
        <f>IFERROR(VLOOKUP(D1976,PG!$D$7:$N$1006,11,FALSE),"")</f>
        <v/>
      </c>
      <c r="I1976" s="42">
        <f>IFERROR(VLOOKUP(D1976,PG!$D$7:$O$1006,12,FALSE)*G1976,0)</f>
        <v>0</v>
      </c>
    </row>
    <row r="1977" spans="2:9" ht="35.1" customHeight="1" thickTop="1" thickBot="1">
      <c r="B1977" s="76" t="str">
        <f t="shared" si="30"/>
        <v/>
      </c>
      <c r="C1977" s="35"/>
      <c r="D1977" s="16"/>
      <c r="E1977" s="16"/>
      <c r="F1977" s="33"/>
      <c r="G1977" s="33"/>
      <c r="H1977" s="43" t="str">
        <f>IFERROR(VLOOKUP(D1977,PG!$D$7:$N$1006,11,FALSE),"")</f>
        <v/>
      </c>
      <c r="I1977" s="42">
        <f>IFERROR(VLOOKUP(D1977,PG!$D$7:$O$1006,12,FALSE)*G1977,0)</f>
        <v>0</v>
      </c>
    </row>
    <row r="1978" spans="2:9" ht="35.1" customHeight="1" thickTop="1" thickBot="1">
      <c r="B1978" s="76" t="str">
        <f t="shared" si="30"/>
        <v/>
      </c>
      <c r="C1978" s="35"/>
      <c r="D1978" s="16"/>
      <c r="E1978" s="16"/>
      <c r="F1978" s="33"/>
      <c r="G1978" s="33"/>
      <c r="H1978" s="43" t="str">
        <f>IFERROR(VLOOKUP(D1978,PG!$D$7:$N$1006,11,FALSE),"")</f>
        <v/>
      </c>
      <c r="I1978" s="42">
        <f>IFERROR(VLOOKUP(D1978,PG!$D$7:$O$1006,12,FALSE)*G1978,0)</f>
        <v>0</v>
      </c>
    </row>
    <row r="1979" spans="2:9" ht="35.1" customHeight="1" thickTop="1" thickBot="1">
      <c r="B1979" s="76" t="str">
        <f t="shared" si="30"/>
        <v/>
      </c>
      <c r="C1979" s="35"/>
      <c r="D1979" s="16"/>
      <c r="E1979" s="16"/>
      <c r="F1979" s="33"/>
      <c r="G1979" s="33"/>
      <c r="H1979" s="43" t="str">
        <f>IFERROR(VLOOKUP(D1979,PG!$D$7:$N$1006,11,FALSE),"")</f>
        <v/>
      </c>
      <c r="I1979" s="42">
        <f>IFERROR(VLOOKUP(D1979,PG!$D$7:$O$1006,12,FALSE)*G1979,0)</f>
        <v>0</v>
      </c>
    </row>
    <row r="1980" spans="2:9" ht="35.1" customHeight="1" thickTop="1" thickBot="1">
      <c r="B1980" s="76" t="str">
        <f t="shared" si="30"/>
        <v/>
      </c>
      <c r="C1980" s="35"/>
      <c r="D1980" s="16"/>
      <c r="E1980" s="16"/>
      <c r="F1980" s="33"/>
      <c r="G1980" s="33"/>
      <c r="H1980" s="43" t="str">
        <f>IFERROR(VLOOKUP(D1980,PG!$D$7:$N$1006,11,FALSE),"")</f>
        <v/>
      </c>
      <c r="I1980" s="42">
        <f>IFERROR(VLOOKUP(D1980,PG!$D$7:$O$1006,12,FALSE)*G1980,0)</f>
        <v>0</v>
      </c>
    </row>
    <row r="1981" spans="2:9" ht="35.1" customHeight="1" thickTop="1" thickBot="1">
      <c r="B1981" s="76" t="str">
        <f t="shared" si="30"/>
        <v/>
      </c>
      <c r="C1981" s="35"/>
      <c r="D1981" s="16"/>
      <c r="E1981" s="16"/>
      <c r="F1981" s="33"/>
      <c r="G1981" s="33"/>
      <c r="H1981" s="43" t="str">
        <f>IFERROR(VLOOKUP(D1981,PG!$D$7:$N$1006,11,FALSE),"")</f>
        <v/>
      </c>
      <c r="I1981" s="42">
        <f>IFERROR(VLOOKUP(D1981,PG!$D$7:$O$1006,12,FALSE)*G1981,0)</f>
        <v>0</v>
      </c>
    </row>
    <row r="1982" spans="2:9" ht="35.1" customHeight="1" thickTop="1" thickBot="1">
      <c r="B1982" s="76" t="str">
        <f t="shared" si="30"/>
        <v/>
      </c>
      <c r="C1982" s="35"/>
      <c r="D1982" s="16"/>
      <c r="E1982" s="16"/>
      <c r="F1982" s="33"/>
      <c r="G1982" s="33"/>
      <c r="H1982" s="43" t="str">
        <f>IFERROR(VLOOKUP(D1982,PG!$D$7:$N$1006,11,FALSE),"")</f>
        <v/>
      </c>
      <c r="I1982" s="42">
        <f>IFERROR(VLOOKUP(D1982,PG!$D$7:$O$1006,12,FALSE)*G1982,0)</f>
        <v>0</v>
      </c>
    </row>
    <row r="1983" spans="2:9" ht="35.1" customHeight="1" thickTop="1" thickBot="1">
      <c r="B1983" s="76" t="str">
        <f t="shared" si="30"/>
        <v/>
      </c>
      <c r="C1983" s="35"/>
      <c r="D1983" s="16"/>
      <c r="E1983" s="16"/>
      <c r="F1983" s="33"/>
      <c r="G1983" s="33"/>
      <c r="H1983" s="43" t="str">
        <f>IFERROR(VLOOKUP(D1983,PG!$D$7:$N$1006,11,FALSE),"")</f>
        <v/>
      </c>
      <c r="I1983" s="42">
        <f>IFERROR(VLOOKUP(D1983,PG!$D$7:$O$1006,12,FALSE)*G1983,0)</f>
        <v>0</v>
      </c>
    </row>
    <row r="1984" spans="2:9" ht="35.1" customHeight="1" thickTop="1" thickBot="1">
      <c r="B1984" s="76" t="str">
        <f t="shared" si="30"/>
        <v/>
      </c>
      <c r="C1984" s="35"/>
      <c r="D1984" s="16"/>
      <c r="E1984" s="16"/>
      <c r="F1984" s="33"/>
      <c r="G1984" s="33"/>
      <c r="H1984" s="43" t="str">
        <f>IFERROR(VLOOKUP(D1984,PG!$D$7:$N$1006,11,FALSE),"")</f>
        <v/>
      </c>
      <c r="I1984" s="42">
        <f>IFERROR(VLOOKUP(D1984,PG!$D$7:$O$1006,12,FALSE)*G1984,0)</f>
        <v>0</v>
      </c>
    </row>
    <row r="1985" spans="2:9" ht="35.1" customHeight="1" thickTop="1" thickBot="1">
      <c r="B1985" s="76" t="str">
        <f t="shared" si="30"/>
        <v/>
      </c>
      <c r="C1985" s="35"/>
      <c r="D1985" s="16"/>
      <c r="E1985" s="16"/>
      <c r="F1985" s="33"/>
      <c r="G1985" s="33"/>
      <c r="H1985" s="43" t="str">
        <f>IFERROR(VLOOKUP(D1985,PG!$D$7:$N$1006,11,FALSE),"")</f>
        <v/>
      </c>
      <c r="I1985" s="42">
        <f>IFERROR(VLOOKUP(D1985,PG!$D$7:$O$1006,12,FALSE)*G1985,0)</f>
        <v>0</v>
      </c>
    </row>
    <row r="1986" spans="2:9" ht="35.1" customHeight="1" thickTop="1" thickBot="1">
      <c r="B1986" s="76" t="str">
        <f t="shared" si="30"/>
        <v/>
      </c>
      <c r="C1986" s="35"/>
      <c r="D1986" s="16"/>
      <c r="E1986" s="16"/>
      <c r="F1986" s="33"/>
      <c r="G1986" s="33"/>
      <c r="H1986" s="43" t="str">
        <f>IFERROR(VLOOKUP(D1986,PG!$D$7:$N$1006,11,FALSE),"")</f>
        <v/>
      </c>
      <c r="I1986" s="42">
        <f>IFERROR(VLOOKUP(D1986,PG!$D$7:$O$1006,12,FALSE)*G1986,0)</f>
        <v>0</v>
      </c>
    </row>
    <row r="1987" spans="2:9" ht="35.1" customHeight="1" thickTop="1" thickBot="1">
      <c r="B1987" s="76" t="str">
        <f t="shared" si="30"/>
        <v/>
      </c>
      <c r="C1987" s="35"/>
      <c r="D1987" s="16"/>
      <c r="E1987" s="16"/>
      <c r="F1987" s="33"/>
      <c r="G1987" s="33"/>
      <c r="H1987" s="43" t="str">
        <f>IFERROR(VLOOKUP(D1987,PG!$D$7:$N$1006,11,FALSE),"")</f>
        <v/>
      </c>
      <c r="I1987" s="42">
        <f>IFERROR(VLOOKUP(D1987,PG!$D$7:$O$1006,12,FALSE)*G1987,0)</f>
        <v>0</v>
      </c>
    </row>
    <row r="1988" spans="2:9" ht="35.1" customHeight="1" thickTop="1" thickBot="1">
      <c r="B1988" s="76" t="str">
        <f t="shared" si="30"/>
        <v/>
      </c>
      <c r="C1988" s="35"/>
      <c r="D1988" s="16"/>
      <c r="E1988" s="16"/>
      <c r="F1988" s="33"/>
      <c r="G1988" s="33"/>
      <c r="H1988" s="43" t="str">
        <f>IFERROR(VLOOKUP(D1988,PG!$D$7:$N$1006,11,FALSE),"")</f>
        <v/>
      </c>
      <c r="I1988" s="42">
        <f>IFERROR(VLOOKUP(D1988,PG!$D$7:$O$1006,12,FALSE)*G1988,0)</f>
        <v>0</v>
      </c>
    </row>
    <row r="1989" spans="2:9" ht="35.1" customHeight="1" thickTop="1" thickBot="1">
      <c r="B1989" s="76" t="str">
        <f t="shared" si="30"/>
        <v/>
      </c>
      <c r="C1989" s="35"/>
      <c r="D1989" s="16"/>
      <c r="E1989" s="16"/>
      <c r="F1989" s="33"/>
      <c r="G1989" s="33"/>
      <c r="H1989" s="43" t="str">
        <f>IFERROR(VLOOKUP(D1989,PG!$D$7:$N$1006,11,FALSE),"")</f>
        <v/>
      </c>
      <c r="I1989" s="42">
        <f>IFERROR(VLOOKUP(D1989,PG!$D$7:$O$1006,12,FALSE)*G1989,0)</f>
        <v>0</v>
      </c>
    </row>
    <row r="1990" spans="2:9" ht="35.1" customHeight="1" thickTop="1" thickBot="1">
      <c r="B1990" s="76" t="str">
        <f t="shared" si="30"/>
        <v/>
      </c>
      <c r="C1990" s="35"/>
      <c r="D1990" s="16"/>
      <c r="E1990" s="16"/>
      <c r="F1990" s="33"/>
      <c r="G1990" s="33"/>
      <c r="H1990" s="43" t="str">
        <f>IFERROR(VLOOKUP(D1990,PG!$D$7:$N$1006,11,FALSE),"")</f>
        <v/>
      </c>
      <c r="I1990" s="42">
        <f>IFERROR(VLOOKUP(D1990,PG!$D$7:$O$1006,12,FALSE)*G1990,0)</f>
        <v>0</v>
      </c>
    </row>
    <row r="1991" spans="2:9" ht="35.1" customHeight="1" thickTop="1" thickBot="1">
      <c r="B1991" s="76" t="str">
        <f t="shared" si="30"/>
        <v/>
      </c>
      <c r="C1991" s="35"/>
      <c r="D1991" s="16"/>
      <c r="E1991" s="16"/>
      <c r="F1991" s="33"/>
      <c r="G1991" s="33"/>
      <c r="H1991" s="43" t="str">
        <f>IFERROR(VLOOKUP(D1991,PG!$D$7:$N$1006,11,FALSE),"")</f>
        <v/>
      </c>
      <c r="I1991" s="42">
        <f>IFERROR(VLOOKUP(D1991,PG!$D$7:$O$1006,12,FALSE)*G1991,0)</f>
        <v>0</v>
      </c>
    </row>
    <row r="1992" spans="2:9" ht="35.1" customHeight="1" thickTop="1" thickBot="1">
      <c r="B1992" s="76" t="str">
        <f t="shared" ref="B1992:B2055" si="31">IF(C1992="","",MONTH(C1992))</f>
        <v/>
      </c>
      <c r="C1992" s="35"/>
      <c r="D1992" s="16"/>
      <c r="E1992" s="16"/>
      <c r="F1992" s="33"/>
      <c r="G1992" s="33"/>
      <c r="H1992" s="43" t="str">
        <f>IFERROR(VLOOKUP(D1992,PG!$D$7:$N$1006,11,FALSE),"")</f>
        <v/>
      </c>
      <c r="I1992" s="42">
        <f>IFERROR(VLOOKUP(D1992,PG!$D$7:$O$1006,12,FALSE)*G1992,0)</f>
        <v>0</v>
      </c>
    </row>
    <row r="1993" spans="2:9" ht="35.1" customHeight="1" thickTop="1" thickBot="1">
      <c r="B1993" s="76" t="str">
        <f t="shared" si="31"/>
        <v/>
      </c>
      <c r="C1993" s="35"/>
      <c r="D1993" s="16"/>
      <c r="E1993" s="16"/>
      <c r="F1993" s="33"/>
      <c r="G1993" s="33"/>
      <c r="H1993" s="43" t="str">
        <f>IFERROR(VLOOKUP(D1993,PG!$D$7:$N$1006,11,FALSE),"")</f>
        <v/>
      </c>
      <c r="I1993" s="42">
        <f>IFERROR(VLOOKUP(D1993,PG!$D$7:$O$1006,12,FALSE)*G1993,0)</f>
        <v>0</v>
      </c>
    </row>
    <row r="1994" spans="2:9" ht="35.1" customHeight="1" thickTop="1" thickBot="1">
      <c r="B1994" s="76" t="str">
        <f t="shared" si="31"/>
        <v/>
      </c>
      <c r="C1994" s="35"/>
      <c r="D1994" s="16"/>
      <c r="E1994" s="16"/>
      <c r="F1994" s="33"/>
      <c r="G1994" s="33"/>
      <c r="H1994" s="43" t="str">
        <f>IFERROR(VLOOKUP(D1994,PG!$D$7:$N$1006,11,FALSE),"")</f>
        <v/>
      </c>
      <c r="I1994" s="42">
        <f>IFERROR(VLOOKUP(D1994,PG!$D$7:$O$1006,12,FALSE)*G1994,0)</f>
        <v>0</v>
      </c>
    </row>
    <row r="1995" spans="2:9" ht="35.1" customHeight="1" thickTop="1" thickBot="1">
      <c r="B1995" s="76" t="str">
        <f t="shared" si="31"/>
        <v/>
      </c>
      <c r="C1995" s="35"/>
      <c r="D1995" s="16"/>
      <c r="E1995" s="16"/>
      <c r="F1995" s="33"/>
      <c r="G1995" s="33"/>
      <c r="H1995" s="43" t="str">
        <f>IFERROR(VLOOKUP(D1995,PG!$D$7:$N$1006,11,FALSE),"")</f>
        <v/>
      </c>
      <c r="I1995" s="42">
        <f>IFERROR(VLOOKUP(D1995,PG!$D$7:$O$1006,12,FALSE)*G1995,0)</f>
        <v>0</v>
      </c>
    </row>
    <row r="1996" spans="2:9" ht="35.1" customHeight="1" thickTop="1" thickBot="1">
      <c r="B1996" s="76" t="str">
        <f t="shared" si="31"/>
        <v/>
      </c>
      <c r="C1996" s="35"/>
      <c r="D1996" s="16"/>
      <c r="E1996" s="16"/>
      <c r="F1996" s="33"/>
      <c r="G1996" s="33"/>
      <c r="H1996" s="43" t="str">
        <f>IFERROR(VLOOKUP(D1996,PG!$D$7:$N$1006,11,FALSE),"")</f>
        <v/>
      </c>
      <c r="I1996" s="42">
        <f>IFERROR(VLOOKUP(D1996,PG!$D$7:$O$1006,12,FALSE)*G1996,0)</f>
        <v>0</v>
      </c>
    </row>
    <row r="1997" spans="2:9" ht="35.1" customHeight="1" thickTop="1" thickBot="1">
      <c r="B1997" s="76" t="str">
        <f t="shared" si="31"/>
        <v/>
      </c>
      <c r="C1997" s="35"/>
      <c r="D1997" s="16"/>
      <c r="E1997" s="16"/>
      <c r="F1997" s="33"/>
      <c r="G1997" s="33"/>
      <c r="H1997" s="43" t="str">
        <f>IFERROR(VLOOKUP(D1997,PG!$D$7:$N$1006,11,FALSE),"")</f>
        <v/>
      </c>
      <c r="I1997" s="42">
        <f>IFERROR(VLOOKUP(D1997,PG!$D$7:$O$1006,12,FALSE)*G1997,0)</f>
        <v>0</v>
      </c>
    </row>
    <row r="1998" spans="2:9" ht="35.1" customHeight="1" thickTop="1" thickBot="1">
      <c r="B1998" s="76" t="str">
        <f t="shared" si="31"/>
        <v/>
      </c>
      <c r="C1998" s="35"/>
      <c r="D1998" s="16"/>
      <c r="E1998" s="16"/>
      <c r="F1998" s="33"/>
      <c r="G1998" s="33"/>
      <c r="H1998" s="43" t="str">
        <f>IFERROR(VLOOKUP(D1998,PG!$D$7:$N$1006,11,FALSE),"")</f>
        <v/>
      </c>
      <c r="I1998" s="42">
        <f>IFERROR(VLOOKUP(D1998,PG!$D$7:$O$1006,12,FALSE)*G1998,0)</f>
        <v>0</v>
      </c>
    </row>
    <row r="1999" spans="2:9" ht="35.1" customHeight="1" thickTop="1" thickBot="1">
      <c r="B1999" s="76" t="str">
        <f t="shared" si="31"/>
        <v/>
      </c>
      <c r="C1999" s="35"/>
      <c r="D1999" s="16"/>
      <c r="E1999" s="16"/>
      <c r="F1999" s="33"/>
      <c r="G1999" s="33"/>
      <c r="H1999" s="43" t="str">
        <f>IFERROR(VLOOKUP(D1999,PG!$D$7:$N$1006,11,FALSE),"")</f>
        <v/>
      </c>
      <c r="I1999" s="42">
        <f>IFERROR(VLOOKUP(D1999,PG!$D$7:$O$1006,12,FALSE)*G1999,0)</f>
        <v>0</v>
      </c>
    </row>
    <row r="2000" spans="2:9" ht="35.1" customHeight="1" thickTop="1" thickBot="1">
      <c r="B2000" s="76" t="str">
        <f t="shared" si="31"/>
        <v/>
      </c>
      <c r="C2000" s="35"/>
      <c r="D2000" s="16"/>
      <c r="E2000" s="16"/>
      <c r="F2000" s="33"/>
      <c r="G2000" s="33"/>
      <c r="H2000" s="43" t="str">
        <f>IFERROR(VLOOKUP(D2000,PG!$D$7:$N$1006,11,FALSE),"")</f>
        <v/>
      </c>
      <c r="I2000" s="42">
        <f>IFERROR(VLOOKUP(D2000,PG!$D$7:$O$1006,12,FALSE)*G2000,0)</f>
        <v>0</v>
      </c>
    </row>
    <row r="2001" spans="2:9" ht="35.1" customHeight="1" thickTop="1" thickBot="1">
      <c r="B2001" s="76" t="str">
        <f t="shared" si="31"/>
        <v/>
      </c>
      <c r="C2001" s="35"/>
      <c r="D2001" s="16"/>
      <c r="E2001" s="16"/>
      <c r="F2001" s="33"/>
      <c r="G2001" s="33"/>
      <c r="H2001" s="43" t="str">
        <f>IFERROR(VLOOKUP(D2001,PG!$D$7:$N$1006,11,FALSE),"")</f>
        <v/>
      </c>
      <c r="I2001" s="42">
        <f>IFERROR(VLOOKUP(D2001,PG!$D$7:$O$1006,12,FALSE)*G2001,0)</f>
        <v>0</v>
      </c>
    </row>
    <row r="2002" spans="2:9" ht="35.1" customHeight="1" thickTop="1" thickBot="1">
      <c r="B2002" s="76" t="str">
        <f t="shared" si="31"/>
        <v/>
      </c>
      <c r="C2002" s="35"/>
      <c r="D2002" s="16"/>
      <c r="E2002" s="16"/>
      <c r="F2002" s="33"/>
      <c r="G2002" s="33"/>
      <c r="H2002" s="43" t="str">
        <f>IFERROR(VLOOKUP(D2002,PG!$D$7:$N$1006,11,FALSE),"")</f>
        <v/>
      </c>
      <c r="I2002" s="42">
        <f>IFERROR(VLOOKUP(D2002,PG!$D$7:$O$1006,12,FALSE)*G2002,0)</f>
        <v>0</v>
      </c>
    </row>
    <row r="2003" spans="2:9" ht="35.1" customHeight="1" thickTop="1" thickBot="1">
      <c r="B2003" s="76" t="str">
        <f t="shared" si="31"/>
        <v/>
      </c>
      <c r="C2003" s="35"/>
      <c r="D2003" s="16"/>
      <c r="E2003" s="16"/>
      <c r="F2003" s="33"/>
      <c r="G2003" s="33"/>
      <c r="H2003" s="43" t="str">
        <f>IFERROR(VLOOKUP(D2003,PG!$D$7:$N$1006,11,FALSE),"")</f>
        <v/>
      </c>
      <c r="I2003" s="42">
        <f>IFERROR(VLOOKUP(D2003,PG!$D$7:$O$1006,12,FALSE)*G2003,0)</f>
        <v>0</v>
      </c>
    </row>
    <row r="2004" spans="2:9" ht="35.1" customHeight="1" thickTop="1" thickBot="1">
      <c r="B2004" s="76" t="str">
        <f t="shared" si="31"/>
        <v/>
      </c>
      <c r="C2004" s="35"/>
      <c r="D2004" s="16"/>
      <c r="E2004" s="16"/>
      <c r="F2004" s="33"/>
      <c r="G2004" s="33"/>
      <c r="H2004" s="43" t="str">
        <f>IFERROR(VLOOKUP(D2004,PG!$D$7:$N$1006,11,FALSE),"")</f>
        <v/>
      </c>
      <c r="I2004" s="42">
        <f>IFERROR(VLOOKUP(D2004,PG!$D$7:$O$1006,12,FALSE)*G2004,0)</f>
        <v>0</v>
      </c>
    </row>
    <row r="2005" spans="2:9" ht="35.1" customHeight="1" thickTop="1" thickBot="1">
      <c r="B2005" s="76" t="str">
        <f t="shared" si="31"/>
        <v/>
      </c>
      <c r="C2005" s="35"/>
      <c r="D2005" s="16"/>
      <c r="E2005" s="16"/>
      <c r="F2005" s="33"/>
      <c r="G2005" s="33"/>
      <c r="H2005" s="43" t="str">
        <f>IFERROR(VLOOKUP(D2005,PG!$D$7:$N$1006,11,FALSE),"")</f>
        <v/>
      </c>
      <c r="I2005" s="42">
        <f>IFERROR(VLOOKUP(D2005,PG!$D$7:$O$1006,12,FALSE)*G2005,0)</f>
        <v>0</v>
      </c>
    </row>
    <row r="2006" spans="2:9" ht="35.1" customHeight="1" thickTop="1" thickBot="1">
      <c r="B2006" s="76" t="str">
        <f t="shared" si="31"/>
        <v/>
      </c>
      <c r="C2006" s="35"/>
      <c r="D2006" s="16"/>
      <c r="E2006" s="16"/>
      <c r="F2006" s="33"/>
      <c r="G2006" s="33"/>
      <c r="H2006" s="43" t="str">
        <f>IFERROR(VLOOKUP(D2006,PG!$D$7:$N$1006,11,FALSE),"")</f>
        <v/>
      </c>
      <c r="I2006" s="42">
        <f>IFERROR(VLOOKUP(D2006,PG!$D$7:$O$1006,12,FALSE)*G2006,0)</f>
        <v>0</v>
      </c>
    </row>
    <row r="2007" spans="2:9" ht="35.1" customHeight="1" thickTop="1" thickBot="1">
      <c r="B2007" s="76" t="str">
        <f t="shared" si="31"/>
        <v/>
      </c>
      <c r="C2007" s="35"/>
      <c r="D2007" s="16"/>
      <c r="E2007" s="16"/>
      <c r="F2007" s="33"/>
      <c r="G2007" s="33"/>
      <c r="H2007" s="43" t="str">
        <f>IFERROR(VLOOKUP(D2007,PG!$D$7:$N$1006,11,FALSE),"")</f>
        <v/>
      </c>
      <c r="I2007" s="42">
        <f>IFERROR(VLOOKUP(D2007,PG!$D$7:$O$1006,12,FALSE)*G2007,0)</f>
        <v>0</v>
      </c>
    </row>
    <row r="2008" spans="2:9" ht="35.1" customHeight="1" thickTop="1" thickBot="1">
      <c r="B2008" s="76" t="str">
        <f t="shared" si="31"/>
        <v/>
      </c>
      <c r="C2008" s="35"/>
      <c r="D2008" s="16"/>
      <c r="E2008" s="16"/>
      <c r="F2008" s="33"/>
      <c r="G2008" s="33"/>
      <c r="H2008" s="43" t="str">
        <f>IFERROR(VLOOKUP(D2008,PG!$D$7:$N$1006,11,FALSE),"")</f>
        <v/>
      </c>
      <c r="I2008" s="42">
        <f>IFERROR(VLOOKUP(D2008,PG!$D$7:$O$1006,12,FALSE)*G2008,0)</f>
        <v>0</v>
      </c>
    </row>
    <row r="2009" spans="2:9" ht="35.1" customHeight="1" thickTop="1" thickBot="1">
      <c r="B2009" s="76" t="str">
        <f t="shared" si="31"/>
        <v/>
      </c>
      <c r="C2009" s="35"/>
      <c r="D2009" s="16"/>
      <c r="E2009" s="16"/>
      <c r="F2009" s="33"/>
      <c r="G2009" s="33"/>
      <c r="H2009" s="43" t="str">
        <f>IFERROR(VLOOKUP(D2009,PG!$D$7:$N$1006,11,FALSE),"")</f>
        <v/>
      </c>
      <c r="I2009" s="42">
        <f>IFERROR(VLOOKUP(D2009,PG!$D$7:$O$1006,12,FALSE)*G2009,0)</f>
        <v>0</v>
      </c>
    </row>
    <row r="2010" spans="2:9" ht="35.1" customHeight="1" thickTop="1" thickBot="1">
      <c r="B2010" s="76" t="str">
        <f t="shared" si="31"/>
        <v/>
      </c>
      <c r="C2010" s="35"/>
      <c r="D2010" s="16"/>
      <c r="E2010" s="16"/>
      <c r="F2010" s="33"/>
      <c r="G2010" s="33"/>
      <c r="H2010" s="43" t="str">
        <f>IFERROR(VLOOKUP(D2010,PG!$D$7:$N$1006,11,FALSE),"")</f>
        <v/>
      </c>
      <c r="I2010" s="42">
        <f>IFERROR(VLOOKUP(D2010,PG!$D$7:$O$1006,12,FALSE)*G2010,0)</f>
        <v>0</v>
      </c>
    </row>
    <row r="2011" spans="2:9" ht="35.1" customHeight="1" thickTop="1" thickBot="1">
      <c r="B2011" s="76" t="str">
        <f t="shared" si="31"/>
        <v/>
      </c>
      <c r="C2011" s="35"/>
      <c r="D2011" s="16"/>
      <c r="E2011" s="16"/>
      <c r="F2011" s="33"/>
      <c r="G2011" s="33"/>
      <c r="H2011" s="43" t="str">
        <f>IFERROR(VLOOKUP(D2011,PG!$D$7:$N$1006,11,FALSE),"")</f>
        <v/>
      </c>
      <c r="I2011" s="42">
        <f>IFERROR(VLOOKUP(D2011,PG!$D$7:$O$1006,12,FALSE)*G2011,0)</f>
        <v>0</v>
      </c>
    </row>
    <row r="2012" spans="2:9" ht="35.1" customHeight="1" thickTop="1" thickBot="1">
      <c r="B2012" s="76" t="str">
        <f t="shared" si="31"/>
        <v/>
      </c>
      <c r="C2012" s="35"/>
      <c r="D2012" s="16"/>
      <c r="E2012" s="16"/>
      <c r="F2012" s="33"/>
      <c r="G2012" s="33"/>
      <c r="H2012" s="43" t="str">
        <f>IFERROR(VLOOKUP(D2012,PG!$D$7:$N$1006,11,FALSE),"")</f>
        <v/>
      </c>
      <c r="I2012" s="42">
        <f>IFERROR(VLOOKUP(D2012,PG!$D$7:$O$1006,12,FALSE)*G2012,0)</f>
        <v>0</v>
      </c>
    </row>
    <row r="2013" spans="2:9" ht="35.1" customHeight="1" thickTop="1" thickBot="1">
      <c r="B2013" s="76" t="str">
        <f t="shared" si="31"/>
        <v/>
      </c>
      <c r="C2013" s="35"/>
      <c r="D2013" s="16"/>
      <c r="E2013" s="16"/>
      <c r="F2013" s="33"/>
      <c r="G2013" s="33"/>
      <c r="H2013" s="43" t="str">
        <f>IFERROR(VLOOKUP(D2013,PG!$D$7:$N$1006,11,FALSE),"")</f>
        <v/>
      </c>
      <c r="I2013" s="42">
        <f>IFERROR(VLOOKUP(D2013,PG!$D$7:$O$1006,12,FALSE)*G2013,0)</f>
        <v>0</v>
      </c>
    </row>
    <row r="2014" spans="2:9" ht="35.1" customHeight="1" thickTop="1" thickBot="1">
      <c r="B2014" s="76" t="str">
        <f t="shared" si="31"/>
        <v/>
      </c>
      <c r="C2014" s="35"/>
      <c r="D2014" s="16"/>
      <c r="E2014" s="16"/>
      <c r="F2014" s="33"/>
      <c r="G2014" s="33"/>
      <c r="H2014" s="43" t="str">
        <f>IFERROR(VLOOKUP(D2014,PG!$D$7:$N$1006,11,FALSE),"")</f>
        <v/>
      </c>
      <c r="I2014" s="42">
        <f>IFERROR(VLOOKUP(D2014,PG!$D$7:$O$1006,12,FALSE)*G2014,0)</f>
        <v>0</v>
      </c>
    </row>
    <row r="2015" spans="2:9" ht="35.1" customHeight="1" thickTop="1" thickBot="1">
      <c r="B2015" s="76" t="str">
        <f t="shared" si="31"/>
        <v/>
      </c>
      <c r="C2015" s="35"/>
      <c r="D2015" s="16"/>
      <c r="E2015" s="16"/>
      <c r="F2015" s="33"/>
      <c r="G2015" s="33"/>
      <c r="H2015" s="43" t="str">
        <f>IFERROR(VLOOKUP(D2015,PG!$D$7:$N$1006,11,FALSE),"")</f>
        <v/>
      </c>
      <c r="I2015" s="42">
        <f>IFERROR(VLOOKUP(D2015,PG!$D$7:$O$1006,12,FALSE)*G2015,0)</f>
        <v>0</v>
      </c>
    </row>
    <row r="2016" spans="2:9" ht="35.1" customHeight="1" thickTop="1" thickBot="1">
      <c r="B2016" s="76" t="str">
        <f t="shared" si="31"/>
        <v/>
      </c>
      <c r="C2016" s="35"/>
      <c r="D2016" s="16"/>
      <c r="E2016" s="16"/>
      <c r="F2016" s="33"/>
      <c r="G2016" s="33"/>
      <c r="H2016" s="43" t="str">
        <f>IFERROR(VLOOKUP(D2016,PG!$D$7:$N$1006,11,FALSE),"")</f>
        <v/>
      </c>
      <c r="I2016" s="42">
        <f>IFERROR(VLOOKUP(D2016,PG!$D$7:$O$1006,12,FALSE)*G2016,0)</f>
        <v>0</v>
      </c>
    </row>
    <row r="2017" spans="2:9" ht="35.1" customHeight="1" thickTop="1" thickBot="1">
      <c r="B2017" s="76" t="str">
        <f t="shared" si="31"/>
        <v/>
      </c>
      <c r="C2017" s="35"/>
      <c r="D2017" s="16"/>
      <c r="E2017" s="16"/>
      <c r="F2017" s="33"/>
      <c r="G2017" s="33"/>
      <c r="H2017" s="43" t="str">
        <f>IFERROR(VLOOKUP(D2017,PG!$D$7:$N$1006,11,FALSE),"")</f>
        <v/>
      </c>
      <c r="I2017" s="42">
        <f>IFERROR(VLOOKUP(D2017,PG!$D$7:$O$1006,12,FALSE)*G2017,0)</f>
        <v>0</v>
      </c>
    </row>
    <row r="2018" spans="2:9" ht="35.1" customHeight="1" thickTop="1" thickBot="1">
      <c r="B2018" s="76" t="str">
        <f t="shared" si="31"/>
        <v/>
      </c>
      <c r="C2018" s="35"/>
      <c r="D2018" s="16"/>
      <c r="E2018" s="16"/>
      <c r="F2018" s="33"/>
      <c r="G2018" s="33"/>
      <c r="H2018" s="43" t="str">
        <f>IFERROR(VLOOKUP(D2018,PG!$D$7:$N$1006,11,FALSE),"")</f>
        <v/>
      </c>
      <c r="I2018" s="42">
        <f>IFERROR(VLOOKUP(D2018,PG!$D$7:$O$1006,12,FALSE)*G2018,0)</f>
        <v>0</v>
      </c>
    </row>
    <row r="2019" spans="2:9" ht="35.1" customHeight="1" thickTop="1" thickBot="1">
      <c r="B2019" s="76" t="str">
        <f t="shared" si="31"/>
        <v/>
      </c>
      <c r="C2019" s="35"/>
      <c r="D2019" s="16"/>
      <c r="E2019" s="16"/>
      <c r="F2019" s="33"/>
      <c r="G2019" s="33"/>
      <c r="H2019" s="43" t="str">
        <f>IFERROR(VLOOKUP(D2019,PG!$D$7:$N$1006,11,FALSE),"")</f>
        <v/>
      </c>
      <c r="I2019" s="42">
        <f>IFERROR(VLOOKUP(D2019,PG!$D$7:$O$1006,12,FALSE)*G2019,0)</f>
        <v>0</v>
      </c>
    </row>
    <row r="2020" spans="2:9" ht="35.1" customHeight="1" thickTop="1" thickBot="1">
      <c r="B2020" s="76" t="str">
        <f t="shared" si="31"/>
        <v/>
      </c>
      <c r="C2020" s="35"/>
      <c r="D2020" s="16"/>
      <c r="E2020" s="16"/>
      <c r="F2020" s="33"/>
      <c r="G2020" s="33"/>
      <c r="H2020" s="43" t="str">
        <f>IFERROR(VLOOKUP(D2020,PG!$D$7:$N$1006,11,FALSE),"")</f>
        <v/>
      </c>
      <c r="I2020" s="42">
        <f>IFERROR(VLOOKUP(D2020,PG!$D$7:$O$1006,12,FALSE)*G2020,0)</f>
        <v>0</v>
      </c>
    </row>
    <row r="2021" spans="2:9" ht="35.1" customHeight="1" thickTop="1" thickBot="1">
      <c r="B2021" s="76" t="str">
        <f t="shared" si="31"/>
        <v/>
      </c>
      <c r="C2021" s="35"/>
      <c r="D2021" s="16"/>
      <c r="E2021" s="16"/>
      <c r="F2021" s="33"/>
      <c r="G2021" s="33"/>
      <c r="H2021" s="43" t="str">
        <f>IFERROR(VLOOKUP(D2021,PG!$D$7:$N$1006,11,FALSE),"")</f>
        <v/>
      </c>
      <c r="I2021" s="42">
        <f>IFERROR(VLOOKUP(D2021,PG!$D$7:$O$1006,12,FALSE)*G2021,0)</f>
        <v>0</v>
      </c>
    </row>
    <row r="2022" spans="2:9" ht="35.1" customHeight="1" thickTop="1" thickBot="1">
      <c r="B2022" s="76" t="str">
        <f t="shared" si="31"/>
        <v/>
      </c>
      <c r="C2022" s="35"/>
      <c r="D2022" s="16"/>
      <c r="E2022" s="16"/>
      <c r="F2022" s="33"/>
      <c r="G2022" s="33"/>
      <c r="H2022" s="43" t="str">
        <f>IFERROR(VLOOKUP(D2022,PG!$D$7:$N$1006,11,FALSE),"")</f>
        <v/>
      </c>
      <c r="I2022" s="42">
        <f>IFERROR(VLOOKUP(D2022,PG!$D$7:$O$1006,12,FALSE)*G2022,0)</f>
        <v>0</v>
      </c>
    </row>
    <row r="2023" spans="2:9" ht="35.1" customHeight="1" thickTop="1" thickBot="1">
      <c r="B2023" s="76" t="str">
        <f t="shared" si="31"/>
        <v/>
      </c>
      <c r="C2023" s="35"/>
      <c r="D2023" s="16"/>
      <c r="E2023" s="16"/>
      <c r="F2023" s="33"/>
      <c r="G2023" s="33"/>
      <c r="H2023" s="43" t="str">
        <f>IFERROR(VLOOKUP(D2023,PG!$D$7:$N$1006,11,FALSE),"")</f>
        <v/>
      </c>
      <c r="I2023" s="42">
        <f>IFERROR(VLOOKUP(D2023,PG!$D$7:$O$1006,12,FALSE)*G2023,0)</f>
        <v>0</v>
      </c>
    </row>
    <row r="2024" spans="2:9" ht="35.1" customHeight="1" thickTop="1" thickBot="1">
      <c r="B2024" s="76" t="str">
        <f t="shared" si="31"/>
        <v/>
      </c>
      <c r="C2024" s="35"/>
      <c r="D2024" s="16"/>
      <c r="E2024" s="16"/>
      <c r="F2024" s="33"/>
      <c r="G2024" s="33"/>
      <c r="H2024" s="43" t="str">
        <f>IFERROR(VLOOKUP(D2024,PG!$D$7:$N$1006,11,FALSE),"")</f>
        <v/>
      </c>
      <c r="I2024" s="42">
        <f>IFERROR(VLOOKUP(D2024,PG!$D$7:$O$1006,12,FALSE)*G2024,0)</f>
        <v>0</v>
      </c>
    </row>
    <row r="2025" spans="2:9" ht="35.1" customHeight="1" thickTop="1" thickBot="1">
      <c r="B2025" s="76" t="str">
        <f t="shared" si="31"/>
        <v/>
      </c>
      <c r="C2025" s="35"/>
      <c r="D2025" s="16"/>
      <c r="E2025" s="16"/>
      <c r="F2025" s="33"/>
      <c r="G2025" s="33"/>
      <c r="H2025" s="43" t="str">
        <f>IFERROR(VLOOKUP(D2025,PG!$D$7:$N$1006,11,FALSE),"")</f>
        <v/>
      </c>
      <c r="I2025" s="42">
        <f>IFERROR(VLOOKUP(D2025,PG!$D$7:$O$1006,12,FALSE)*G2025,0)</f>
        <v>0</v>
      </c>
    </row>
    <row r="2026" spans="2:9" ht="35.1" customHeight="1" thickTop="1" thickBot="1">
      <c r="B2026" s="76" t="str">
        <f t="shared" si="31"/>
        <v/>
      </c>
      <c r="C2026" s="35"/>
      <c r="D2026" s="16"/>
      <c r="E2026" s="16"/>
      <c r="F2026" s="33"/>
      <c r="G2026" s="33"/>
      <c r="H2026" s="43" t="str">
        <f>IFERROR(VLOOKUP(D2026,PG!$D$7:$N$1006,11,FALSE),"")</f>
        <v/>
      </c>
      <c r="I2026" s="42">
        <f>IFERROR(VLOOKUP(D2026,PG!$D$7:$O$1006,12,FALSE)*G2026,0)</f>
        <v>0</v>
      </c>
    </row>
    <row r="2027" spans="2:9" ht="35.1" customHeight="1" thickTop="1" thickBot="1">
      <c r="B2027" s="76" t="str">
        <f t="shared" si="31"/>
        <v/>
      </c>
      <c r="C2027" s="35"/>
      <c r="D2027" s="16"/>
      <c r="E2027" s="16"/>
      <c r="F2027" s="33"/>
      <c r="G2027" s="33"/>
      <c r="H2027" s="43" t="str">
        <f>IFERROR(VLOOKUP(D2027,PG!$D$7:$N$1006,11,FALSE),"")</f>
        <v/>
      </c>
      <c r="I2027" s="42">
        <f>IFERROR(VLOOKUP(D2027,PG!$D$7:$O$1006,12,FALSE)*G2027,0)</f>
        <v>0</v>
      </c>
    </row>
    <row r="2028" spans="2:9" ht="35.1" customHeight="1" thickTop="1" thickBot="1">
      <c r="B2028" s="76" t="str">
        <f t="shared" si="31"/>
        <v/>
      </c>
      <c r="C2028" s="35"/>
      <c r="D2028" s="16"/>
      <c r="E2028" s="16"/>
      <c r="F2028" s="33"/>
      <c r="G2028" s="33"/>
      <c r="H2028" s="43" t="str">
        <f>IFERROR(VLOOKUP(D2028,PG!$D$7:$N$1006,11,FALSE),"")</f>
        <v/>
      </c>
      <c r="I2028" s="42">
        <f>IFERROR(VLOOKUP(D2028,PG!$D$7:$O$1006,12,FALSE)*G2028,0)</f>
        <v>0</v>
      </c>
    </row>
    <row r="2029" spans="2:9" ht="35.1" customHeight="1" thickTop="1" thickBot="1">
      <c r="B2029" s="76" t="str">
        <f t="shared" si="31"/>
        <v/>
      </c>
      <c r="C2029" s="35"/>
      <c r="D2029" s="16"/>
      <c r="E2029" s="16"/>
      <c r="F2029" s="33"/>
      <c r="G2029" s="33"/>
      <c r="H2029" s="43" t="str">
        <f>IFERROR(VLOOKUP(D2029,PG!$D$7:$N$1006,11,FALSE),"")</f>
        <v/>
      </c>
      <c r="I2029" s="42">
        <f>IFERROR(VLOOKUP(D2029,PG!$D$7:$O$1006,12,FALSE)*G2029,0)</f>
        <v>0</v>
      </c>
    </row>
    <row r="2030" spans="2:9" ht="35.1" customHeight="1" thickTop="1" thickBot="1">
      <c r="B2030" s="76" t="str">
        <f t="shared" si="31"/>
        <v/>
      </c>
      <c r="C2030" s="35"/>
      <c r="D2030" s="16"/>
      <c r="E2030" s="16"/>
      <c r="F2030" s="33"/>
      <c r="G2030" s="33"/>
      <c r="H2030" s="43" t="str">
        <f>IFERROR(VLOOKUP(D2030,PG!$D$7:$N$1006,11,FALSE),"")</f>
        <v/>
      </c>
      <c r="I2030" s="42">
        <f>IFERROR(VLOOKUP(D2030,PG!$D$7:$O$1006,12,FALSE)*G2030,0)</f>
        <v>0</v>
      </c>
    </row>
    <row r="2031" spans="2:9" ht="35.1" customHeight="1" thickTop="1" thickBot="1">
      <c r="B2031" s="76" t="str">
        <f t="shared" si="31"/>
        <v/>
      </c>
      <c r="C2031" s="35"/>
      <c r="D2031" s="16"/>
      <c r="E2031" s="16"/>
      <c r="F2031" s="33"/>
      <c r="G2031" s="33"/>
      <c r="H2031" s="43" t="str">
        <f>IFERROR(VLOOKUP(D2031,PG!$D$7:$N$1006,11,FALSE),"")</f>
        <v/>
      </c>
      <c r="I2031" s="42">
        <f>IFERROR(VLOOKUP(D2031,PG!$D$7:$O$1006,12,FALSE)*G2031,0)</f>
        <v>0</v>
      </c>
    </row>
    <row r="2032" spans="2:9" ht="35.1" customHeight="1" thickTop="1" thickBot="1">
      <c r="B2032" s="76" t="str">
        <f t="shared" si="31"/>
        <v/>
      </c>
      <c r="C2032" s="35"/>
      <c r="D2032" s="16"/>
      <c r="E2032" s="16"/>
      <c r="F2032" s="33"/>
      <c r="G2032" s="33"/>
      <c r="H2032" s="43" t="str">
        <f>IFERROR(VLOOKUP(D2032,PG!$D$7:$N$1006,11,FALSE),"")</f>
        <v/>
      </c>
      <c r="I2032" s="42">
        <f>IFERROR(VLOOKUP(D2032,PG!$D$7:$O$1006,12,FALSE)*G2032,0)</f>
        <v>0</v>
      </c>
    </row>
    <row r="2033" spans="2:9" ht="35.1" customHeight="1" thickTop="1" thickBot="1">
      <c r="B2033" s="76" t="str">
        <f t="shared" si="31"/>
        <v/>
      </c>
      <c r="C2033" s="35"/>
      <c r="D2033" s="16"/>
      <c r="E2033" s="16"/>
      <c r="F2033" s="33"/>
      <c r="G2033" s="33"/>
      <c r="H2033" s="43" t="str">
        <f>IFERROR(VLOOKUP(D2033,PG!$D$7:$N$1006,11,FALSE),"")</f>
        <v/>
      </c>
      <c r="I2033" s="42">
        <f>IFERROR(VLOOKUP(D2033,PG!$D$7:$O$1006,12,FALSE)*G2033,0)</f>
        <v>0</v>
      </c>
    </row>
    <row r="2034" spans="2:9" ht="35.1" customHeight="1" thickTop="1" thickBot="1">
      <c r="B2034" s="76" t="str">
        <f t="shared" si="31"/>
        <v/>
      </c>
      <c r="C2034" s="35"/>
      <c r="D2034" s="16"/>
      <c r="E2034" s="16"/>
      <c r="F2034" s="33"/>
      <c r="G2034" s="33"/>
      <c r="H2034" s="43" t="str">
        <f>IFERROR(VLOOKUP(D2034,PG!$D$7:$N$1006,11,FALSE),"")</f>
        <v/>
      </c>
      <c r="I2034" s="42">
        <f>IFERROR(VLOOKUP(D2034,PG!$D$7:$O$1006,12,FALSE)*G2034,0)</f>
        <v>0</v>
      </c>
    </row>
    <row r="2035" spans="2:9" ht="35.1" customHeight="1" thickTop="1" thickBot="1">
      <c r="B2035" s="76" t="str">
        <f t="shared" si="31"/>
        <v/>
      </c>
      <c r="C2035" s="35"/>
      <c r="D2035" s="16"/>
      <c r="E2035" s="16"/>
      <c r="F2035" s="33"/>
      <c r="G2035" s="33"/>
      <c r="H2035" s="43" t="str">
        <f>IFERROR(VLOOKUP(D2035,PG!$D$7:$N$1006,11,FALSE),"")</f>
        <v/>
      </c>
      <c r="I2035" s="42">
        <f>IFERROR(VLOOKUP(D2035,PG!$D$7:$O$1006,12,FALSE)*G2035,0)</f>
        <v>0</v>
      </c>
    </row>
    <row r="2036" spans="2:9" ht="35.1" customHeight="1" thickTop="1" thickBot="1">
      <c r="B2036" s="76" t="str">
        <f t="shared" si="31"/>
        <v/>
      </c>
      <c r="C2036" s="35"/>
      <c r="D2036" s="16"/>
      <c r="E2036" s="16"/>
      <c r="F2036" s="33"/>
      <c r="G2036" s="33"/>
      <c r="H2036" s="43" t="str">
        <f>IFERROR(VLOOKUP(D2036,PG!$D$7:$N$1006,11,FALSE),"")</f>
        <v/>
      </c>
      <c r="I2036" s="42">
        <f>IFERROR(VLOOKUP(D2036,PG!$D$7:$O$1006,12,FALSE)*G2036,0)</f>
        <v>0</v>
      </c>
    </row>
    <row r="2037" spans="2:9" ht="35.1" customHeight="1" thickTop="1" thickBot="1">
      <c r="B2037" s="76" t="str">
        <f t="shared" si="31"/>
        <v/>
      </c>
      <c r="C2037" s="35"/>
      <c r="D2037" s="16"/>
      <c r="E2037" s="16"/>
      <c r="F2037" s="33"/>
      <c r="G2037" s="33"/>
      <c r="H2037" s="43" t="str">
        <f>IFERROR(VLOOKUP(D2037,PG!$D$7:$N$1006,11,FALSE),"")</f>
        <v/>
      </c>
      <c r="I2037" s="42">
        <f>IFERROR(VLOOKUP(D2037,PG!$D$7:$O$1006,12,FALSE)*G2037,0)</f>
        <v>0</v>
      </c>
    </row>
    <row r="2038" spans="2:9" ht="35.1" customHeight="1" thickTop="1" thickBot="1">
      <c r="B2038" s="76" t="str">
        <f t="shared" si="31"/>
        <v/>
      </c>
      <c r="C2038" s="35"/>
      <c r="D2038" s="16"/>
      <c r="E2038" s="16"/>
      <c r="F2038" s="33"/>
      <c r="G2038" s="33"/>
      <c r="H2038" s="43" t="str">
        <f>IFERROR(VLOOKUP(D2038,PG!$D$7:$N$1006,11,FALSE),"")</f>
        <v/>
      </c>
      <c r="I2038" s="42">
        <f>IFERROR(VLOOKUP(D2038,PG!$D$7:$O$1006,12,FALSE)*G2038,0)</f>
        <v>0</v>
      </c>
    </row>
    <row r="2039" spans="2:9" ht="35.1" customHeight="1" thickTop="1" thickBot="1">
      <c r="B2039" s="76" t="str">
        <f t="shared" si="31"/>
        <v/>
      </c>
      <c r="C2039" s="35"/>
      <c r="D2039" s="16"/>
      <c r="E2039" s="16"/>
      <c r="F2039" s="33"/>
      <c r="G2039" s="33"/>
      <c r="H2039" s="43" t="str">
        <f>IFERROR(VLOOKUP(D2039,PG!$D$7:$N$1006,11,FALSE),"")</f>
        <v/>
      </c>
      <c r="I2039" s="42">
        <f>IFERROR(VLOOKUP(D2039,PG!$D$7:$O$1006,12,FALSE)*G2039,0)</f>
        <v>0</v>
      </c>
    </row>
    <row r="2040" spans="2:9" ht="35.1" customHeight="1" thickTop="1" thickBot="1">
      <c r="B2040" s="76" t="str">
        <f t="shared" si="31"/>
        <v/>
      </c>
      <c r="C2040" s="35"/>
      <c r="D2040" s="16"/>
      <c r="E2040" s="16"/>
      <c r="F2040" s="33"/>
      <c r="G2040" s="33"/>
      <c r="H2040" s="43" t="str">
        <f>IFERROR(VLOOKUP(D2040,PG!$D$7:$N$1006,11,FALSE),"")</f>
        <v/>
      </c>
      <c r="I2040" s="42">
        <f>IFERROR(VLOOKUP(D2040,PG!$D$7:$O$1006,12,FALSE)*G2040,0)</f>
        <v>0</v>
      </c>
    </row>
    <row r="2041" spans="2:9" ht="35.1" customHeight="1" thickTop="1" thickBot="1">
      <c r="B2041" s="76" t="str">
        <f t="shared" si="31"/>
        <v/>
      </c>
      <c r="C2041" s="35"/>
      <c r="D2041" s="16"/>
      <c r="E2041" s="16"/>
      <c r="F2041" s="33"/>
      <c r="G2041" s="33"/>
      <c r="H2041" s="43" t="str">
        <f>IFERROR(VLOOKUP(D2041,PG!$D$7:$N$1006,11,FALSE),"")</f>
        <v/>
      </c>
      <c r="I2041" s="42">
        <f>IFERROR(VLOOKUP(D2041,PG!$D$7:$O$1006,12,FALSE)*G2041,0)</f>
        <v>0</v>
      </c>
    </row>
    <row r="2042" spans="2:9" ht="35.1" customHeight="1" thickTop="1" thickBot="1">
      <c r="B2042" s="76" t="str">
        <f t="shared" si="31"/>
        <v/>
      </c>
      <c r="C2042" s="35"/>
      <c r="D2042" s="16"/>
      <c r="E2042" s="16"/>
      <c r="F2042" s="33"/>
      <c r="G2042" s="33"/>
      <c r="H2042" s="43" t="str">
        <f>IFERROR(VLOOKUP(D2042,PG!$D$7:$N$1006,11,FALSE),"")</f>
        <v/>
      </c>
      <c r="I2042" s="42">
        <f>IFERROR(VLOOKUP(D2042,PG!$D$7:$O$1006,12,FALSE)*G2042,0)</f>
        <v>0</v>
      </c>
    </row>
    <row r="2043" spans="2:9" ht="35.1" customHeight="1" thickTop="1" thickBot="1">
      <c r="B2043" s="76" t="str">
        <f t="shared" si="31"/>
        <v/>
      </c>
      <c r="C2043" s="35"/>
      <c r="D2043" s="16"/>
      <c r="E2043" s="16"/>
      <c r="F2043" s="33"/>
      <c r="G2043" s="33"/>
      <c r="H2043" s="43" t="str">
        <f>IFERROR(VLOOKUP(D2043,PG!$D$7:$N$1006,11,FALSE),"")</f>
        <v/>
      </c>
      <c r="I2043" s="42">
        <f>IFERROR(VLOOKUP(D2043,PG!$D$7:$O$1006,12,FALSE)*G2043,0)</f>
        <v>0</v>
      </c>
    </row>
    <row r="2044" spans="2:9" ht="35.1" customHeight="1" thickTop="1" thickBot="1">
      <c r="B2044" s="76" t="str">
        <f t="shared" si="31"/>
        <v/>
      </c>
      <c r="C2044" s="35"/>
      <c r="D2044" s="16"/>
      <c r="E2044" s="16"/>
      <c r="F2044" s="33"/>
      <c r="G2044" s="33"/>
      <c r="H2044" s="43" t="str">
        <f>IFERROR(VLOOKUP(D2044,PG!$D$7:$N$1006,11,FALSE),"")</f>
        <v/>
      </c>
      <c r="I2044" s="42">
        <f>IFERROR(VLOOKUP(D2044,PG!$D$7:$O$1006,12,FALSE)*G2044,0)</f>
        <v>0</v>
      </c>
    </row>
    <row r="2045" spans="2:9" ht="35.1" customHeight="1" thickTop="1" thickBot="1">
      <c r="B2045" s="76" t="str">
        <f t="shared" si="31"/>
        <v/>
      </c>
      <c r="C2045" s="35"/>
      <c r="D2045" s="16"/>
      <c r="E2045" s="16"/>
      <c r="F2045" s="33"/>
      <c r="G2045" s="33"/>
      <c r="H2045" s="43" t="str">
        <f>IFERROR(VLOOKUP(D2045,PG!$D$7:$N$1006,11,FALSE),"")</f>
        <v/>
      </c>
      <c r="I2045" s="42">
        <f>IFERROR(VLOOKUP(D2045,PG!$D$7:$O$1006,12,FALSE)*G2045,0)</f>
        <v>0</v>
      </c>
    </row>
    <row r="2046" spans="2:9" ht="35.1" customHeight="1" thickTop="1" thickBot="1">
      <c r="B2046" s="76" t="str">
        <f t="shared" si="31"/>
        <v/>
      </c>
      <c r="C2046" s="35"/>
      <c r="D2046" s="16"/>
      <c r="E2046" s="16"/>
      <c r="F2046" s="33"/>
      <c r="G2046" s="33"/>
      <c r="H2046" s="43" t="str">
        <f>IFERROR(VLOOKUP(D2046,PG!$D$7:$N$1006,11,FALSE),"")</f>
        <v/>
      </c>
      <c r="I2046" s="42">
        <f>IFERROR(VLOOKUP(D2046,PG!$D$7:$O$1006,12,FALSE)*G2046,0)</f>
        <v>0</v>
      </c>
    </row>
    <row r="2047" spans="2:9" ht="35.1" customHeight="1" thickTop="1" thickBot="1">
      <c r="B2047" s="76" t="str">
        <f t="shared" si="31"/>
        <v/>
      </c>
      <c r="C2047" s="35"/>
      <c r="D2047" s="16"/>
      <c r="E2047" s="16"/>
      <c r="F2047" s="33"/>
      <c r="G2047" s="33"/>
      <c r="H2047" s="43" t="str">
        <f>IFERROR(VLOOKUP(D2047,PG!$D$7:$N$1006,11,FALSE),"")</f>
        <v/>
      </c>
      <c r="I2047" s="42">
        <f>IFERROR(VLOOKUP(D2047,PG!$D$7:$O$1006,12,FALSE)*G2047,0)</f>
        <v>0</v>
      </c>
    </row>
    <row r="2048" spans="2:9" ht="35.1" customHeight="1" thickTop="1" thickBot="1">
      <c r="B2048" s="76" t="str">
        <f t="shared" si="31"/>
        <v/>
      </c>
      <c r="C2048" s="35"/>
      <c r="D2048" s="16"/>
      <c r="E2048" s="16"/>
      <c r="F2048" s="33"/>
      <c r="G2048" s="33"/>
      <c r="H2048" s="43" t="str">
        <f>IFERROR(VLOOKUP(D2048,PG!$D$7:$N$1006,11,FALSE),"")</f>
        <v/>
      </c>
      <c r="I2048" s="42">
        <f>IFERROR(VLOOKUP(D2048,PG!$D$7:$O$1006,12,FALSE)*G2048,0)</f>
        <v>0</v>
      </c>
    </row>
    <row r="2049" spans="2:9" ht="35.1" customHeight="1" thickTop="1" thickBot="1">
      <c r="B2049" s="76" t="str">
        <f t="shared" si="31"/>
        <v/>
      </c>
      <c r="C2049" s="35"/>
      <c r="D2049" s="16"/>
      <c r="E2049" s="16"/>
      <c r="F2049" s="33"/>
      <c r="G2049" s="33"/>
      <c r="H2049" s="43" t="str">
        <f>IFERROR(VLOOKUP(D2049,PG!$D$7:$N$1006,11,FALSE),"")</f>
        <v/>
      </c>
      <c r="I2049" s="42">
        <f>IFERROR(VLOOKUP(D2049,PG!$D$7:$O$1006,12,FALSE)*G2049,0)</f>
        <v>0</v>
      </c>
    </row>
    <row r="2050" spans="2:9" ht="35.1" customHeight="1" thickTop="1" thickBot="1">
      <c r="B2050" s="76" t="str">
        <f t="shared" si="31"/>
        <v/>
      </c>
      <c r="C2050" s="35"/>
      <c r="D2050" s="16"/>
      <c r="E2050" s="16"/>
      <c r="F2050" s="33"/>
      <c r="G2050" s="33"/>
      <c r="H2050" s="43" t="str">
        <f>IFERROR(VLOOKUP(D2050,PG!$D$7:$N$1006,11,FALSE),"")</f>
        <v/>
      </c>
      <c r="I2050" s="42">
        <f>IFERROR(VLOOKUP(D2050,PG!$D$7:$O$1006,12,FALSE)*G2050,0)</f>
        <v>0</v>
      </c>
    </row>
    <row r="2051" spans="2:9" ht="35.1" customHeight="1" thickTop="1" thickBot="1">
      <c r="B2051" s="76" t="str">
        <f t="shared" si="31"/>
        <v/>
      </c>
      <c r="C2051" s="35"/>
      <c r="D2051" s="16"/>
      <c r="E2051" s="16"/>
      <c r="F2051" s="33"/>
      <c r="G2051" s="33"/>
      <c r="H2051" s="43" t="str">
        <f>IFERROR(VLOOKUP(D2051,PG!$D$7:$N$1006,11,FALSE),"")</f>
        <v/>
      </c>
      <c r="I2051" s="42">
        <f>IFERROR(VLOOKUP(D2051,PG!$D$7:$O$1006,12,FALSE)*G2051,0)</f>
        <v>0</v>
      </c>
    </row>
    <row r="2052" spans="2:9" ht="35.1" customHeight="1" thickTop="1" thickBot="1">
      <c r="B2052" s="76" t="str">
        <f t="shared" si="31"/>
        <v/>
      </c>
      <c r="C2052" s="35"/>
      <c r="D2052" s="16"/>
      <c r="E2052" s="16"/>
      <c r="F2052" s="33"/>
      <c r="G2052" s="33"/>
      <c r="H2052" s="43" t="str">
        <f>IFERROR(VLOOKUP(D2052,PG!$D$7:$N$1006,11,FALSE),"")</f>
        <v/>
      </c>
      <c r="I2052" s="42">
        <f>IFERROR(VLOOKUP(D2052,PG!$D$7:$O$1006,12,FALSE)*G2052,0)</f>
        <v>0</v>
      </c>
    </row>
    <row r="2053" spans="2:9" ht="35.1" customHeight="1" thickTop="1" thickBot="1">
      <c r="B2053" s="76" t="str">
        <f t="shared" si="31"/>
        <v/>
      </c>
      <c r="C2053" s="35"/>
      <c r="D2053" s="16"/>
      <c r="E2053" s="16"/>
      <c r="F2053" s="33"/>
      <c r="G2053" s="33"/>
      <c r="H2053" s="43" t="str">
        <f>IFERROR(VLOOKUP(D2053,PG!$D$7:$N$1006,11,FALSE),"")</f>
        <v/>
      </c>
      <c r="I2053" s="42">
        <f>IFERROR(VLOOKUP(D2053,PG!$D$7:$O$1006,12,FALSE)*G2053,0)</f>
        <v>0</v>
      </c>
    </row>
    <row r="2054" spans="2:9" ht="35.1" customHeight="1" thickTop="1" thickBot="1">
      <c r="B2054" s="76" t="str">
        <f t="shared" si="31"/>
        <v/>
      </c>
      <c r="C2054" s="35"/>
      <c r="D2054" s="16"/>
      <c r="E2054" s="16"/>
      <c r="F2054" s="33"/>
      <c r="G2054" s="33"/>
      <c r="H2054" s="43" t="str">
        <f>IFERROR(VLOOKUP(D2054,PG!$D$7:$N$1006,11,FALSE),"")</f>
        <v/>
      </c>
      <c r="I2054" s="42">
        <f>IFERROR(VLOOKUP(D2054,PG!$D$7:$O$1006,12,FALSE)*G2054,0)</f>
        <v>0</v>
      </c>
    </row>
    <row r="2055" spans="2:9" ht="35.1" customHeight="1" thickTop="1" thickBot="1">
      <c r="B2055" s="76" t="str">
        <f t="shared" si="31"/>
        <v/>
      </c>
      <c r="C2055" s="35"/>
      <c r="D2055" s="16"/>
      <c r="E2055" s="16"/>
      <c r="F2055" s="33"/>
      <c r="G2055" s="33"/>
      <c r="H2055" s="43" t="str">
        <f>IFERROR(VLOOKUP(D2055,PG!$D$7:$N$1006,11,FALSE),"")</f>
        <v/>
      </c>
      <c r="I2055" s="42">
        <f>IFERROR(VLOOKUP(D2055,PG!$D$7:$O$1006,12,FALSE)*G2055,0)</f>
        <v>0</v>
      </c>
    </row>
    <row r="2056" spans="2:9" ht="35.1" customHeight="1" thickTop="1" thickBot="1">
      <c r="B2056" s="76" t="str">
        <f t="shared" ref="B2056:B2119" si="32">IF(C2056="","",MONTH(C2056))</f>
        <v/>
      </c>
      <c r="C2056" s="35"/>
      <c r="D2056" s="16"/>
      <c r="E2056" s="16"/>
      <c r="F2056" s="33"/>
      <c r="G2056" s="33"/>
      <c r="H2056" s="43" t="str">
        <f>IFERROR(VLOOKUP(D2056,PG!$D$7:$N$1006,11,FALSE),"")</f>
        <v/>
      </c>
      <c r="I2056" s="42">
        <f>IFERROR(VLOOKUP(D2056,PG!$D$7:$O$1006,12,FALSE)*G2056,0)</f>
        <v>0</v>
      </c>
    </row>
    <row r="2057" spans="2:9" ht="35.1" customHeight="1" thickTop="1" thickBot="1">
      <c r="B2057" s="76" t="str">
        <f t="shared" si="32"/>
        <v/>
      </c>
      <c r="C2057" s="35"/>
      <c r="D2057" s="16"/>
      <c r="E2057" s="16"/>
      <c r="F2057" s="33"/>
      <c r="G2057" s="33"/>
      <c r="H2057" s="43" t="str">
        <f>IFERROR(VLOOKUP(D2057,PG!$D$7:$N$1006,11,FALSE),"")</f>
        <v/>
      </c>
      <c r="I2057" s="42">
        <f>IFERROR(VLOOKUP(D2057,PG!$D$7:$O$1006,12,FALSE)*G2057,0)</f>
        <v>0</v>
      </c>
    </row>
    <row r="2058" spans="2:9" ht="35.1" customHeight="1" thickTop="1" thickBot="1">
      <c r="B2058" s="76" t="str">
        <f t="shared" si="32"/>
        <v/>
      </c>
      <c r="C2058" s="35"/>
      <c r="D2058" s="16"/>
      <c r="E2058" s="16"/>
      <c r="F2058" s="33"/>
      <c r="G2058" s="33"/>
      <c r="H2058" s="43" t="str">
        <f>IFERROR(VLOOKUP(D2058,PG!$D$7:$N$1006,11,FALSE),"")</f>
        <v/>
      </c>
      <c r="I2058" s="42">
        <f>IFERROR(VLOOKUP(D2058,PG!$D$7:$O$1006,12,FALSE)*G2058,0)</f>
        <v>0</v>
      </c>
    </row>
    <row r="2059" spans="2:9" ht="35.1" customHeight="1" thickTop="1" thickBot="1">
      <c r="B2059" s="76" t="str">
        <f t="shared" si="32"/>
        <v/>
      </c>
      <c r="C2059" s="35"/>
      <c r="D2059" s="16"/>
      <c r="E2059" s="16"/>
      <c r="F2059" s="33"/>
      <c r="G2059" s="33"/>
      <c r="H2059" s="43" t="str">
        <f>IFERROR(VLOOKUP(D2059,PG!$D$7:$N$1006,11,FALSE),"")</f>
        <v/>
      </c>
      <c r="I2059" s="42">
        <f>IFERROR(VLOOKUP(D2059,PG!$D$7:$O$1006,12,FALSE)*G2059,0)</f>
        <v>0</v>
      </c>
    </row>
    <row r="2060" spans="2:9" ht="35.1" customHeight="1" thickTop="1" thickBot="1">
      <c r="B2060" s="76" t="str">
        <f t="shared" si="32"/>
        <v/>
      </c>
      <c r="C2060" s="35"/>
      <c r="D2060" s="16"/>
      <c r="E2060" s="16"/>
      <c r="F2060" s="33"/>
      <c r="G2060" s="33"/>
      <c r="H2060" s="43" t="str">
        <f>IFERROR(VLOOKUP(D2060,PG!$D$7:$N$1006,11,FALSE),"")</f>
        <v/>
      </c>
      <c r="I2060" s="42">
        <f>IFERROR(VLOOKUP(D2060,PG!$D$7:$O$1006,12,FALSE)*G2060,0)</f>
        <v>0</v>
      </c>
    </row>
    <row r="2061" spans="2:9" ht="35.1" customHeight="1" thickTop="1" thickBot="1">
      <c r="B2061" s="76" t="str">
        <f t="shared" si="32"/>
        <v/>
      </c>
      <c r="C2061" s="35"/>
      <c r="D2061" s="16"/>
      <c r="E2061" s="16"/>
      <c r="F2061" s="33"/>
      <c r="G2061" s="33"/>
      <c r="H2061" s="43" t="str">
        <f>IFERROR(VLOOKUP(D2061,PG!$D$7:$N$1006,11,FALSE),"")</f>
        <v/>
      </c>
      <c r="I2061" s="42">
        <f>IFERROR(VLOOKUP(D2061,PG!$D$7:$O$1006,12,FALSE)*G2061,0)</f>
        <v>0</v>
      </c>
    </row>
    <row r="2062" spans="2:9" ht="35.1" customHeight="1" thickTop="1" thickBot="1">
      <c r="B2062" s="76" t="str">
        <f t="shared" si="32"/>
        <v/>
      </c>
      <c r="C2062" s="35"/>
      <c r="D2062" s="16"/>
      <c r="E2062" s="16"/>
      <c r="F2062" s="33"/>
      <c r="G2062" s="33"/>
      <c r="H2062" s="43" t="str">
        <f>IFERROR(VLOOKUP(D2062,PG!$D$7:$N$1006,11,FALSE),"")</f>
        <v/>
      </c>
      <c r="I2062" s="42">
        <f>IFERROR(VLOOKUP(D2062,PG!$D$7:$O$1006,12,FALSE)*G2062,0)</f>
        <v>0</v>
      </c>
    </row>
    <row r="2063" spans="2:9" ht="35.1" customHeight="1" thickTop="1" thickBot="1">
      <c r="B2063" s="76" t="str">
        <f t="shared" si="32"/>
        <v/>
      </c>
      <c r="C2063" s="35"/>
      <c r="D2063" s="16"/>
      <c r="E2063" s="16"/>
      <c r="F2063" s="33"/>
      <c r="G2063" s="33"/>
      <c r="H2063" s="43" t="str">
        <f>IFERROR(VLOOKUP(D2063,PG!$D$7:$N$1006,11,FALSE),"")</f>
        <v/>
      </c>
      <c r="I2063" s="42">
        <f>IFERROR(VLOOKUP(D2063,PG!$D$7:$O$1006,12,FALSE)*G2063,0)</f>
        <v>0</v>
      </c>
    </row>
    <row r="2064" spans="2:9" ht="35.1" customHeight="1" thickTop="1" thickBot="1">
      <c r="B2064" s="76" t="str">
        <f t="shared" si="32"/>
        <v/>
      </c>
      <c r="C2064" s="35"/>
      <c r="D2064" s="16"/>
      <c r="E2064" s="16"/>
      <c r="F2064" s="33"/>
      <c r="G2064" s="33"/>
      <c r="H2064" s="43" t="str">
        <f>IFERROR(VLOOKUP(D2064,PG!$D$7:$N$1006,11,FALSE),"")</f>
        <v/>
      </c>
      <c r="I2064" s="42">
        <f>IFERROR(VLOOKUP(D2064,PG!$D$7:$O$1006,12,FALSE)*G2064,0)</f>
        <v>0</v>
      </c>
    </row>
    <row r="2065" spans="2:9" ht="35.1" customHeight="1" thickTop="1" thickBot="1">
      <c r="B2065" s="76" t="str">
        <f t="shared" si="32"/>
        <v/>
      </c>
      <c r="C2065" s="35"/>
      <c r="D2065" s="16"/>
      <c r="E2065" s="16"/>
      <c r="F2065" s="33"/>
      <c r="G2065" s="33"/>
      <c r="H2065" s="43" t="str">
        <f>IFERROR(VLOOKUP(D2065,PG!$D$7:$N$1006,11,FALSE),"")</f>
        <v/>
      </c>
      <c r="I2065" s="42">
        <f>IFERROR(VLOOKUP(D2065,PG!$D$7:$O$1006,12,FALSE)*G2065,0)</f>
        <v>0</v>
      </c>
    </row>
    <row r="2066" spans="2:9" ht="35.1" customHeight="1" thickTop="1" thickBot="1">
      <c r="B2066" s="76" t="str">
        <f t="shared" si="32"/>
        <v/>
      </c>
      <c r="C2066" s="35"/>
      <c r="D2066" s="16"/>
      <c r="E2066" s="16"/>
      <c r="F2066" s="33"/>
      <c r="G2066" s="33"/>
      <c r="H2066" s="43" t="str">
        <f>IFERROR(VLOOKUP(D2066,PG!$D$7:$N$1006,11,FALSE),"")</f>
        <v/>
      </c>
      <c r="I2066" s="42">
        <f>IFERROR(VLOOKUP(D2066,PG!$D$7:$O$1006,12,FALSE)*G2066,0)</f>
        <v>0</v>
      </c>
    </row>
    <row r="2067" spans="2:9" ht="35.1" customHeight="1" thickTop="1" thickBot="1">
      <c r="B2067" s="76" t="str">
        <f t="shared" si="32"/>
        <v/>
      </c>
      <c r="C2067" s="35"/>
      <c r="D2067" s="16"/>
      <c r="E2067" s="16"/>
      <c r="F2067" s="33"/>
      <c r="G2067" s="33"/>
      <c r="H2067" s="43" t="str">
        <f>IFERROR(VLOOKUP(D2067,PG!$D$7:$N$1006,11,FALSE),"")</f>
        <v/>
      </c>
      <c r="I2067" s="42">
        <f>IFERROR(VLOOKUP(D2067,PG!$D$7:$O$1006,12,FALSE)*G2067,0)</f>
        <v>0</v>
      </c>
    </row>
    <row r="2068" spans="2:9" ht="35.1" customHeight="1" thickTop="1" thickBot="1">
      <c r="B2068" s="76" t="str">
        <f t="shared" si="32"/>
        <v/>
      </c>
      <c r="C2068" s="35"/>
      <c r="D2068" s="16"/>
      <c r="E2068" s="16"/>
      <c r="F2068" s="33"/>
      <c r="G2068" s="33"/>
      <c r="H2068" s="43" t="str">
        <f>IFERROR(VLOOKUP(D2068,PG!$D$7:$N$1006,11,FALSE),"")</f>
        <v/>
      </c>
      <c r="I2068" s="42">
        <f>IFERROR(VLOOKUP(D2068,PG!$D$7:$O$1006,12,FALSE)*G2068,0)</f>
        <v>0</v>
      </c>
    </row>
    <row r="2069" spans="2:9" ht="35.1" customHeight="1" thickTop="1" thickBot="1">
      <c r="B2069" s="76" t="str">
        <f t="shared" si="32"/>
        <v/>
      </c>
      <c r="C2069" s="35"/>
      <c r="D2069" s="16"/>
      <c r="E2069" s="16"/>
      <c r="F2069" s="33"/>
      <c r="G2069" s="33"/>
      <c r="H2069" s="43" t="str">
        <f>IFERROR(VLOOKUP(D2069,PG!$D$7:$N$1006,11,FALSE),"")</f>
        <v/>
      </c>
      <c r="I2069" s="42">
        <f>IFERROR(VLOOKUP(D2069,PG!$D$7:$O$1006,12,FALSE)*G2069,0)</f>
        <v>0</v>
      </c>
    </row>
    <row r="2070" spans="2:9" ht="35.1" customHeight="1" thickTop="1" thickBot="1">
      <c r="B2070" s="76" t="str">
        <f t="shared" si="32"/>
        <v/>
      </c>
      <c r="C2070" s="35"/>
      <c r="D2070" s="16"/>
      <c r="E2070" s="16"/>
      <c r="F2070" s="33"/>
      <c r="G2070" s="33"/>
      <c r="H2070" s="43" t="str">
        <f>IFERROR(VLOOKUP(D2070,PG!$D$7:$N$1006,11,FALSE),"")</f>
        <v/>
      </c>
      <c r="I2070" s="42">
        <f>IFERROR(VLOOKUP(D2070,PG!$D$7:$O$1006,12,FALSE)*G2070,0)</f>
        <v>0</v>
      </c>
    </row>
    <row r="2071" spans="2:9" ht="35.1" customHeight="1" thickTop="1" thickBot="1">
      <c r="B2071" s="76" t="str">
        <f t="shared" si="32"/>
        <v/>
      </c>
      <c r="C2071" s="35"/>
      <c r="D2071" s="16"/>
      <c r="E2071" s="16"/>
      <c r="F2071" s="33"/>
      <c r="G2071" s="33"/>
      <c r="H2071" s="43" t="str">
        <f>IFERROR(VLOOKUP(D2071,PG!$D$7:$N$1006,11,FALSE),"")</f>
        <v/>
      </c>
      <c r="I2071" s="42">
        <f>IFERROR(VLOOKUP(D2071,PG!$D$7:$O$1006,12,FALSE)*G2071,0)</f>
        <v>0</v>
      </c>
    </row>
    <row r="2072" spans="2:9" ht="35.1" customHeight="1" thickTop="1" thickBot="1">
      <c r="B2072" s="76" t="str">
        <f t="shared" si="32"/>
        <v/>
      </c>
      <c r="C2072" s="35"/>
      <c r="D2072" s="16"/>
      <c r="E2072" s="16"/>
      <c r="F2072" s="33"/>
      <c r="G2072" s="33"/>
      <c r="H2072" s="43" t="str">
        <f>IFERROR(VLOOKUP(D2072,PG!$D$7:$N$1006,11,FALSE),"")</f>
        <v/>
      </c>
      <c r="I2072" s="42">
        <f>IFERROR(VLOOKUP(D2072,PG!$D$7:$O$1006,12,FALSE)*G2072,0)</f>
        <v>0</v>
      </c>
    </row>
    <row r="2073" spans="2:9" ht="35.1" customHeight="1" thickTop="1" thickBot="1">
      <c r="B2073" s="76" t="str">
        <f t="shared" si="32"/>
        <v/>
      </c>
      <c r="C2073" s="35"/>
      <c r="D2073" s="16"/>
      <c r="E2073" s="16"/>
      <c r="F2073" s="33"/>
      <c r="G2073" s="33"/>
      <c r="H2073" s="43" t="str">
        <f>IFERROR(VLOOKUP(D2073,PG!$D$7:$N$1006,11,FALSE),"")</f>
        <v/>
      </c>
      <c r="I2073" s="42">
        <f>IFERROR(VLOOKUP(D2073,PG!$D$7:$O$1006,12,FALSE)*G2073,0)</f>
        <v>0</v>
      </c>
    </row>
    <row r="2074" spans="2:9" ht="35.1" customHeight="1" thickTop="1" thickBot="1">
      <c r="B2074" s="76" t="str">
        <f t="shared" si="32"/>
        <v/>
      </c>
      <c r="C2074" s="35"/>
      <c r="D2074" s="16"/>
      <c r="E2074" s="16"/>
      <c r="F2074" s="33"/>
      <c r="G2074" s="33"/>
      <c r="H2074" s="43" t="str">
        <f>IFERROR(VLOOKUP(D2074,PG!$D$7:$N$1006,11,FALSE),"")</f>
        <v/>
      </c>
      <c r="I2074" s="42">
        <f>IFERROR(VLOOKUP(D2074,PG!$D$7:$O$1006,12,FALSE)*G2074,0)</f>
        <v>0</v>
      </c>
    </row>
    <row r="2075" spans="2:9" ht="35.1" customHeight="1" thickTop="1" thickBot="1">
      <c r="B2075" s="76" t="str">
        <f t="shared" si="32"/>
        <v/>
      </c>
      <c r="C2075" s="35"/>
      <c r="D2075" s="16"/>
      <c r="E2075" s="16"/>
      <c r="F2075" s="33"/>
      <c r="G2075" s="33"/>
      <c r="H2075" s="43" t="str">
        <f>IFERROR(VLOOKUP(D2075,PG!$D$7:$N$1006,11,FALSE),"")</f>
        <v/>
      </c>
      <c r="I2075" s="42">
        <f>IFERROR(VLOOKUP(D2075,PG!$D$7:$O$1006,12,FALSE)*G2075,0)</f>
        <v>0</v>
      </c>
    </row>
    <row r="2076" spans="2:9" ht="35.1" customHeight="1" thickTop="1" thickBot="1">
      <c r="B2076" s="76" t="str">
        <f t="shared" si="32"/>
        <v/>
      </c>
      <c r="C2076" s="35"/>
      <c r="D2076" s="16"/>
      <c r="E2076" s="16"/>
      <c r="F2076" s="33"/>
      <c r="G2076" s="33"/>
      <c r="H2076" s="43" t="str">
        <f>IFERROR(VLOOKUP(D2076,PG!$D$7:$N$1006,11,FALSE),"")</f>
        <v/>
      </c>
      <c r="I2076" s="42">
        <f>IFERROR(VLOOKUP(D2076,PG!$D$7:$O$1006,12,FALSE)*G2076,0)</f>
        <v>0</v>
      </c>
    </row>
    <row r="2077" spans="2:9" ht="35.1" customHeight="1" thickTop="1" thickBot="1">
      <c r="B2077" s="76" t="str">
        <f t="shared" si="32"/>
        <v/>
      </c>
      <c r="C2077" s="35"/>
      <c r="D2077" s="16"/>
      <c r="E2077" s="16"/>
      <c r="F2077" s="33"/>
      <c r="G2077" s="33"/>
      <c r="H2077" s="43" t="str">
        <f>IFERROR(VLOOKUP(D2077,PG!$D$7:$N$1006,11,FALSE),"")</f>
        <v/>
      </c>
      <c r="I2077" s="42">
        <f>IFERROR(VLOOKUP(D2077,PG!$D$7:$O$1006,12,FALSE)*G2077,0)</f>
        <v>0</v>
      </c>
    </row>
    <row r="2078" spans="2:9" ht="35.1" customHeight="1" thickTop="1" thickBot="1">
      <c r="B2078" s="76" t="str">
        <f t="shared" si="32"/>
        <v/>
      </c>
      <c r="C2078" s="35"/>
      <c r="D2078" s="16"/>
      <c r="E2078" s="16"/>
      <c r="F2078" s="33"/>
      <c r="G2078" s="33"/>
      <c r="H2078" s="43" t="str">
        <f>IFERROR(VLOOKUP(D2078,PG!$D$7:$N$1006,11,FALSE),"")</f>
        <v/>
      </c>
      <c r="I2078" s="42">
        <f>IFERROR(VLOOKUP(D2078,PG!$D$7:$O$1006,12,FALSE)*G2078,0)</f>
        <v>0</v>
      </c>
    </row>
    <row r="2079" spans="2:9" ht="35.1" customHeight="1" thickTop="1" thickBot="1">
      <c r="B2079" s="76" t="str">
        <f t="shared" si="32"/>
        <v/>
      </c>
      <c r="C2079" s="35"/>
      <c r="D2079" s="16"/>
      <c r="E2079" s="16"/>
      <c r="F2079" s="33"/>
      <c r="G2079" s="33"/>
      <c r="H2079" s="43" t="str">
        <f>IFERROR(VLOOKUP(D2079,PG!$D$7:$N$1006,11,FALSE),"")</f>
        <v/>
      </c>
      <c r="I2079" s="42">
        <f>IFERROR(VLOOKUP(D2079,PG!$D$7:$O$1006,12,FALSE)*G2079,0)</f>
        <v>0</v>
      </c>
    </row>
    <row r="2080" spans="2:9" ht="35.1" customHeight="1" thickTop="1" thickBot="1">
      <c r="B2080" s="76" t="str">
        <f t="shared" si="32"/>
        <v/>
      </c>
      <c r="C2080" s="35"/>
      <c r="D2080" s="16"/>
      <c r="E2080" s="16"/>
      <c r="F2080" s="33"/>
      <c r="G2080" s="33"/>
      <c r="H2080" s="43" t="str">
        <f>IFERROR(VLOOKUP(D2080,PG!$D$7:$N$1006,11,FALSE),"")</f>
        <v/>
      </c>
      <c r="I2080" s="42">
        <f>IFERROR(VLOOKUP(D2080,PG!$D$7:$O$1006,12,FALSE)*G2080,0)</f>
        <v>0</v>
      </c>
    </row>
    <row r="2081" spans="2:9" ht="35.1" customHeight="1" thickTop="1" thickBot="1">
      <c r="B2081" s="76" t="str">
        <f t="shared" si="32"/>
        <v/>
      </c>
      <c r="C2081" s="35"/>
      <c r="D2081" s="16"/>
      <c r="E2081" s="16"/>
      <c r="F2081" s="33"/>
      <c r="G2081" s="33"/>
      <c r="H2081" s="43" t="str">
        <f>IFERROR(VLOOKUP(D2081,PG!$D$7:$N$1006,11,FALSE),"")</f>
        <v/>
      </c>
      <c r="I2081" s="42">
        <f>IFERROR(VLOOKUP(D2081,PG!$D$7:$O$1006,12,FALSE)*G2081,0)</f>
        <v>0</v>
      </c>
    </row>
    <row r="2082" spans="2:9" ht="35.1" customHeight="1" thickTop="1" thickBot="1">
      <c r="B2082" s="76" t="str">
        <f t="shared" si="32"/>
        <v/>
      </c>
      <c r="C2082" s="35"/>
      <c r="D2082" s="16"/>
      <c r="E2082" s="16"/>
      <c r="F2082" s="33"/>
      <c r="G2082" s="33"/>
      <c r="H2082" s="43" t="str">
        <f>IFERROR(VLOOKUP(D2082,PG!$D$7:$N$1006,11,FALSE),"")</f>
        <v/>
      </c>
      <c r="I2082" s="42">
        <f>IFERROR(VLOOKUP(D2082,PG!$D$7:$O$1006,12,FALSE)*G2082,0)</f>
        <v>0</v>
      </c>
    </row>
    <row r="2083" spans="2:9" ht="35.1" customHeight="1" thickTop="1" thickBot="1">
      <c r="B2083" s="76" t="str">
        <f t="shared" si="32"/>
        <v/>
      </c>
      <c r="C2083" s="35"/>
      <c r="D2083" s="16"/>
      <c r="E2083" s="16"/>
      <c r="F2083" s="33"/>
      <c r="G2083" s="33"/>
      <c r="H2083" s="43" t="str">
        <f>IFERROR(VLOOKUP(D2083,PG!$D$7:$N$1006,11,FALSE),"")</f>
        <v/>
      </c>
      <c r="I2083" s="42">
        <f>IFERROR(VLOOKUP(D2083,PG!$D$7:$O$1006,12,FALSE)*G2083,0)</f>
        <v>0</v>
      </c>
    </row>
    <row r="2084" spans="2:9" ht="35.1" customHeight="1" thickTop="1" thickBot="1">
      <c r="B2084" s="76" t="str">
        <f t="shared" si="32"/>
        <v/>
      </c>
      <c r="C2084" s="35"/>
      <c r="D2084" s="16"/>
      <c r="E2084" s="16"/>
      <c r="F2084" s="33"/>
      <c r="G2084" s="33"/>
      <c r="H2084" s="43" t="str">
        <f>IFERROR(VLOOKUP(D2084,PG!$D$7:$N$1006,11,FALSE),"")</f>
        <v/>
      </c>
      <c r="I2084" s="42">
        <f>IFERROR(VLOOKUP(D2084,PG!$D$7:$O$1006,12,FALSE)*G2084,0)</f>
        <v>0</v>
      </c>
    </row>
    <row r="2085" spans="2:9" ht="35.1" customHeight="1" thickTop="1" thickBot="1">
      <c r="B2085" s="76" t="str">
        <f t="shared" si="32"/>
        <v/>
      </c>
      <c r="C2085" s="35"/>
      <c r="D2085" s="16"/>
      <c r="E2085" s="16"/>
      <c r="F2085" s="33"/>
      <c r="G2085" s="33"/>
      <c r="H2085" s="43" t="str">
        <f>IFERROR(VLOOKUP(D2085,PG!$D$7:$N$1006,11,FALSE),"")</f>
        <v/>
      </c>
      <c r="I2085" s="42">
        <f>IFERROR(VLOOKUP(D2085,PG!$D$7:$O$1006,12,FALSE)*G2085,0)</f>
        <v>0</v>
      </c>
    </row>
    <row r="2086" spans="2:9" ht="35.1" customHeight="1" thickTop="1" thickBot="1">
      <c r="B2086" s="76" t="str">
        <f t="shared" si="32"/>
        <v/>
      </c>
      <c r="C2086" s="35"/>
      <c r="D2086" s="16"/>
      <c r="E2086" s="16"/>
      <c r="F2086" s="33"/>
      <c r="G2086" s="33"/>
      <c r="H2086" s="43" t="str">
        <f>IFERROR(VLOOKUP(D2086,PG!$D$7:$N$1006,11,FALSE),"")</f>
        <v/>
      </c>
      <c r="I2086" s="42">
        <f>IFERROR(VLOOKUP(D2086,PG!$D$7:$O$1006,12,FALSE)*G2086,0)</f>
        <v>0</v>
      </c>
    </row>
    <row r="2087" spans="2:9" ht="35.1" customHeight="1" thickTop="1" thickBot="1">
      <c r="B2087" s="76" t="str">
        <f t="shared" si="32"/>
        <v/>
      </c>
      <c r="C2087" s="35"/>
      <c r="D2087" s="16"/>
      <c r="E2087" s="16"/>
      <c r="F2087" s="33"/>
      <c r="G2087" s="33"/>
      <c r="H2087" s="43" t="str">
        <f>IFERROR(VLOOKUP(D2087,PG!$D$7:$N$1006,11,FALSE),"")</f>
        <v/>
      </c>
      <c r="I2087" s="42">
        <f>IFERROR(VLOOKUP(D2087,PG!$D$7:$O$1006,12,FALSE)*G2087,0)</f>
        <v>0</v>
      </c>
    </row>
    <row r="2088" spans="2:9" ht="35.1" customHeight="1" thickTop="1" thickBot="1">
      <c r="B2088" s="76" t="str">
        <f t="shared" si="32"/>
        <v/>
      </c>
      <c r="C2088" s="35"/>
      <c r="D2088" s="16"/>
      <c r="E2088" s="16"/>
      <c r="F2088" s="33"/>
      <c r="G2088" s="33"/>
      <c r="H2088" s="43" t="str">
        <f>IFERROR(VLOOKUP(D2088,PG!$D$7:$N$1006,11,FALSE),"")</f>
        <v/>
      </c>
      <c r="I2088" s="42">
        <f>IFERROR(VLOOKUP(D2088,PG!$D$7:$O$1006,12,FALSE)*G2088,0)</f>
        <v>0</v>
      </c>
    </row>
    <row r="2089" spans="2:9" ht="35.1" customHeight="1" thickTop="1" thickBot="1">
      <c r="B2089" s="76" t="str">
        <f t="shared" si="32"/>
        <v/>
      </c>
      <c r="C2089" s="35"/>
      <c r="D2089" s="16"/>
      <c r="E2089" s="16"/>
      <c r="F2089" s="33"/>
      <c r="G2089" s="33"/>
      <c r="H2089" s="43" t="str">
        <f>IFERROR(VLOOKUP(D2089,PG!$D$7:$N$1006,11,FALSE),"")</f>
        <v/>
      </c>
      <c r="I2089" s="42">
        <f>IFERROR(VLOOKUP(D2089,PG!$D$7:$O$1006,12,FALSE)*G2089,0)</f>
        <v>0</v>
      </c>
    </row>
    <row r="2090" spans="2:9" ht="35.1" customHeight="1" thickTop="1" thickBot="1">
      <c r="B2090" s="76" t="str">
        <f t="shared" si="32"/>
        <v/>
      </c>
      <c r="C2090" s="35"/>
      <c r="D2090" s="16"/>
      <c r="E2090" s="16"/>
      <c r="F2090" s="33"/>
      <c r="G2090" s="33"/>
      <c r="H2090" s="43" t="str">
        <f>IFERROR(VLOOKUP(D2090,PG!$D$7:$N$1006,11,FALSE),"")</f>
        <v/>
      </c>
      <c r="I2090" s="42">
        <f>IFERROR(VLOOKUP(D2090,PG!$D$7:$O$1006,12,FALSE)*G2090,0)</f>
        <v>0</v>
      </c>
    </row>
    <row r="2091" spans="2:9" ht="35.1" customHeight="1" thickTop="1" thickBot="1">
      <c r="B2091" s="76" t="str">
        <f t="shared" si="32"/>
        <v/>
      </c>
      <c r="C2091" s="35"/>
      <c r="D2091" s="16"/>
      <c r="E2091" s="16"/>
      <c r="F2091" s="33"/>
      <c r="G2091" s="33"/>
      <c r="H2091" s="43" t="str">
        <f>IFERROR(VLOOKUP(D2091,PG!$D$7:$N$1006,11,FALSE),"")</f>
        <v/>
      </c>
      <c r="I2091" s="42">
        <f>IFERROR(VLOOKUP(D2091,PG!$D$7:$O$1006,12,FALSE)*G2091,0)</f>
        <v>0</v>
      </c>
    </row>
    <row r="2092" spans="2:9" ht="35.1" customHeight="1" thickTop="1" thickBot="1">
      <c r="B2092" s="76" t="str">
        <f t="shared" si="32"/>
        <v/>
      </c>
      <c r="C2092" s="35"/>
      <c r="D2092" s="16"/>
      <c r="E2092" s="16"/>
      <c r="F2092" s="33"/>
      <c r="G2092" s="33"/>
      <c r="H2092" s="43" t="str">
        <f>IFERROR(VLOOKUP(D2092,PG!$D$7:$N$1006,11,FALSE),"")</f>
        <v/>
      </c>
      <c r="I2092" s="42">
        <f>IFERROR(VLOOKUP(D2092,PG!$D$7:$O$1006,12,FALSE)*G2092,0)</f>
        <v>0</v>
      </c>
    </row>
    <row r="2093" spans="2:9" ht="35.1" customHeight="1" thickTop="1" thickBot="1">
      <c r="B2093" s="76" t="str">
        <f t="shared" si="32"/>
        <v/>
      </c>
      <c r="C2093" s="35"/>
      <c r="D2093" s="16"/>
      <c r="E2093" s="16"/>
      <c r="F2093" s="33"/>
      <c r="G2093" s="33"/>
      <c r="H2093" s="43" t="str">
        <f>IFERROR(VLOOKUP(D2093,PG!$D$7:$N$1006,11,FALSE),"")</f>
        <v/>
      </c>
      <c r="I2093" s="42">
        <f>IFERROR(VLOOKUP(D2093,PG!$D$7:$O$1006,12,FALSE)*G2093,0)</f>
        <v>0</v>
      </c>
    </row>
    <row r="2094" spans="2:9" ht="35.1" customHeight="1" thickTop="1" thickBot="1">
      <c r="B2094" s="76" t="str">
        <f t="shared" si="32"/>
        <v/>
      </c>
      <c r="C2094" s="35"/>
      <c r="D2094" s="16"/>
      <c r="E2094" s="16"/>
      <c r="F2094" s="33"/>
      <c r="G2094" s="33"/>
      <c r="H2094" s="43" t="str">
        <f>IFERROR(VLOOKUP(D2094,PG!$D$7:$N$1006,11,FALSE),"")</f>
        <v/>
      </c>
      <c r="I2094" s="42">
        <f>IFERROR(VLOOKUP(D2094,PG!$D$7:$O$1006,12,FALSE)*G2094,0)</f>
        <v>0</v>
      </c>
    </row>
    <row r="2095" spans="2:9" ht="35.1" customHeight="1" thickTop="1" thickBot="1">
      <c r="B2095" s="76" t="str">
        <f t="shared" si="32"/>
        <v/>
      </c>
      <c r="C2095" s="35"/>
      <c r="D2095" s="16"/>
      <c r="E2095" s="16"/>
      <c r="F2095" s="33"/>
      <c r="G2095" s="33"/>
      <c r="H2095" s="43" t="str">
        <f>IFERROR(VLOOKUP(D2095,PG!$D$7:$N$1006,11,FALSE),"")</f>
        <v/>
      </c>
      <c r="I2095" s="42">
        <f>IFERROR(VLOOKUP(D2095,PG!$D$7:$O$1006,12,FALSE)*G2095,0)</f>
        <v>0</v>
      </c>
    </row>
    <row r="2096" spans="2:9" ht="35.1" customHeight="1" thickTop="1" thickBot="1">
      <c r="B2096" s="76" t="str">
        <f t="shared" si="32"/>
        <v/>
      </c>
      <c r="C2096" s="35"/>
      <c r="D2096" s="16"/>
      <c r="E2096" s="16"/>
      <c r="F2096" s="33"/>
      <c r="G2096" s="33"/>
      <c r="H2096" s="43" t="str">
        <f>IFERROR(VLOOKUP(D2096,PG!$D$7:$N$1006,11,FALSE),"")</f>
        <v/>
      </c>
      <c r="I2096" s="42">
        <f>IFERROR(VLOOKUP(D2096,PG!$D$7:$O$1006,12,FALSE)*G2096,0)</f>
        <v>0</v>
      </c>
    </row>
    <row r="2097" spans="2:9" ht="35.1" customHeight="1" thickTop="1" thickBot="1">
      <c r="B2097" s="76" t="str">
        <f t="shared" si="32"/>
        <v/>
      </c>
      <c r="C2097" s="35"/>
      <c r="D2097" s="16"/>
      <c r="E2097" s="16"/>
      <c r="F2097" s="33"/>
      <c r="G2097" s="33"/>
      <c r="H2097" s="43" t="str">
        <f>IFERROR(VLOOKUP(D2097,PG!$D$7:$N$1006,11,FALSE),"")</f>
        <v/>
      </c>
      <c r="I2097" s="42">
        <f>IFERROR(VLOOKUP(D2097,PG!$D$7:$O$1006,12,FALSE)*G2097,0)</f>
        <v>0</v>
      </c>
    </row>
    <row r="2098" spans="2:9" ht="35.1" customHeight="1" thickTop="1" thickBot="1">
      <c r="B2098" s="76" t="str">
        <f t="shared" si="32"/>
        <v/>
      </c>
      <c r="C2098" s="35"/>
      <c r="D2098" s="16"/>
      <c r="E2098" s="16"/>
      <c r="F2098" s="33"/>
      <c r="G2098" s="33"/>
      <c r="H2098" s="43" t="str">
        <f>IFERROR(VLOOKUP(D2098,PG!$D$7:$N$1006,11,FALSE),"")</f>
        <v/>
      </c>
      <c r="I2098" s="42">
        <f>IFERROR(VLOOKUP(D2098,PG!$D$7:$O$1006,12,FALSE)*G2098,0)</f>
        <v>0</v>
      </c>
    </row>
    <row r="2099" spans="2:9" ht="35.1" customHeight="1" thickTop="1" thickBot="1">
      <c r="B2099" s="76" t="str">
        <f t="shared" si="32"/>
        <v/>
      </c>
      <c r="C2099" s="35"/>
      <c r="D2099" s="16"/>
      <c r="E2099" s="16"/>
      <c r="F2099" s="33"/>
      <c r="G2099" s="33"/>
      <c r="H2099" s="43" t="str">
        <f>IFERROR(VLOOKUP(D2099,PG!$D$7:$N$1006,11,FALSE),"")</f>
        <v/>
      </c>
      <c r="I2099" s="42">
        <f>IFERROR(VLOOKUP(D2099,PG!$D$7:$O$1006,12,FALSE)*G2099,0)</f>
        <v>0</v>
      </c>
    </row>
    <row r="2100" spans="2:9" ht="35.1" customHeight="1" thickTop="1" thickBot="1">
      <c r="B2100" s="76" t="str">
        <f t="shared" si="32"/>
        <v/>
      </c>
      <c r="C2100" s="35"/>
      <c r="D2100" s="16"/>
      <c r="E2100" s="16"/>
      <c r="F2100" s="33"/>
      <c r="G2100" s="33"/>
      <c r="H2100" s="43" t="str">
        <f>IFERROR(VLOOKUP(D2100,PG!$D$7:$N$1006,11,FALSE),"")</f>
        <v/>
      </c>
      <c r="I2100" s="42">
        <f>IFERROR(VLOOKUP(D2100,PG!$D$7:$O$1006,12,FALSE)*G2100,0)</f>
        <v>0</v>
      </c>
    </row>
    <row r="2101" spans="2:9" ht="35.1" customHeight="1" thickTop="1" thickBot="1">
      <c r="B2101" s="76" t="str">
        <f t="shared" si="32"/>
        <v/>
      </c>
      <c r="C2101" s="35"/>
      <c r="D2101" s="16"/>
      <c r="E2101" s="16"/>
      <c r="F2101" s="33"/>
      <c r="G2101" s="33"/>
      <c r="H2101" s="43" t="str">
        <f>IFERROR(VLOOKUP(D2101,PG!$D$7:$N$1006,11,FALSE),"")</f>
        <v/>
      </c>
      <c r="I2101" s="42">
        <f>IFERROR(VLOOKUP(D2101,PG!$D$7:$O$1006,12,FALSE)*G2101,0)</f>
        <v>0</v>
      </c>
    </row>
    <row r="2102" spans="2:9" ht="35.1" customHeight="1" thickTop="1" thickBot="1">
      <c r="B2102" s="76" t="str">
        <f t="shared" si="32"/>
        <v/>
      </c>
      <c r="C2102" s="35"/>
      <c r="D2102" s="16"/>
      <c r="E2102" s="16"/>
      <c r="F2102" s="33"/>
      <c r="G2102" s="33"/>
      <c r="H2102" s="43" t="str">
        <f>IFERROR(VLOOKUP(D2102,PG!$D$7:$N$1006,11,FALSE),"")</f>
        <v/>
      </c>
      <c r="I2102" s="42">
        <f>IFERROR(VLOOKUP(D2102,PG!$D$7:$O$1006,12,FALSE)*G2102,0)</f>
        <v>0</v>
      </c>
    </row>
    <row r="2103" spans="2:9" ht="35.1" customHeight="1" thickTop="1" thickBot="1">
      <c r="B2103" s="76" t="str">
        <f t="shared" si="32"/>
        <v/>
      </c>
      <c r="C2103" s="35"/>
      <c r="D2103" s="16"/>
      <c r="E2103" s="16"/>
      <c r="F2103" s="33"/>
      <c r="G2103" s="33"/>
      <c r="H2103" s="43" t="str">
        <f>IFERROR(VLOOKUP(D2103,PG!$D$7:$N$1006,11,FALSE),"")</f>
        <v/>
      </c>
      <c r="I2103" s="42">
        <f>IFERROR(VLOOKUP(D2103,PG!$D$7:$O$1006,12,FALSE)*G2103,0)</f>
        <v>0</v>
      </c>
    </row>
    <row r="2104" spans="2:9" ht="35.1" customHeight="1" thickTop="1" thickBot="1">
      <c r="B2104" s="76" t="str">
        <f t="shared" si="32"/>
        <v/>
      </c>
      <c r="C2104" s="35"/>
      <c r="D2104" s="16"/>
      <c r="E2104" s="16"/>
      <c r="F2104" s="33"/>
      <c r="G2104" s="33"/>
      <c r="H2104" s="43" t="str">
        <f>IFERROR(VLOOKUP(D2104,PG!$D$7:$N$1006,11,FALSE),"")</f>
        <v/>
      </c>
      <c r="I2104" s="42">
        <f>IFERROR(VLOOKUP(D2104,PG!$D$7:$O$1006,12,FALSE)*G2104,0)</f>
        <v>0</v>
      </c>
    </row>
    <row r="2105" spans="2:9" ht="35.1" customHeight="1" thickTop="1" thickBot="1">
      <c r="B2105" s="76" t="str">
        <f t="shared" si="32"/>
        <v/>
      </c>
      <c r="C2105" s="35"/>
      <c r="D2105" s="16"/>
      <c r="E2105" s="16"/>
      <c r="F2105" s="33"/>
      <c r="G2105" s="33"/>
      <c r="H2105" s="43" t="str">
        <f>IFERROR(VLOOKUP(D2105,PG!$D$7:$N$1006,11,FALSE),"")</f>
        <v/>
      </c>
      <c r="I2105" s="42">
        <f>IFERROR(VLOOKUP(D2105,PG!$D$7:$O$1006,12,FALSE)*G2105,0)</f>
        <v>0</v>
      </c>
    </row>
    <row r="2106" spans="2:9" ht="35.1" customHeight="1" thickTop="1" thickBot="1">
      <c r="B2106" s="76" t="str">
        <f t="shared" si="32"/>
        <v/>
      </c>
      <c r="C2106" s="35"/>
      <c r="D2106" s="16"/>
      <c r="E2106" s="16"/>
      <c r="F2106" s="33"/>
      <c r="G2106" s="33"/>
      <c r="H2106" s="43" t="str">
        <f>IFERROR(VLOOKUP(D2106,PG!$D$7:$N$1006,11,FALSE),"")</f>
        <v/>
      </c>
      <c r="I2106" s="42">
        <f>IFERROR(VLOOKUP(D2106,PG!$D$7:$O$1006,12,FALSE)*G2106,0)</f>
        <v>0</v>
      </c>
    </row>
    <row r="2107" spans="2:9" ht="35.1" customHeight="1" thickTop="1" thickBot="1">
      <c r="B2107" s="76" t="str">
        <f t="shared" si="32"/>
        <v/>
      </c>
      <c r="C2107" s="35"/>
      <c r="D2107" s="16"/>
      <c r="E2107" s="16"/>
      <c r="F2107" s="33"/>
      <c r="G2107" s="33"/>
      <c r="H2107" s="43" t="str">
        <f>IFERROR(VLOOKUP(D2107,PG!$D$7:$N$1006,11,FALSE),"")</f>
        <v/>
      </c>
      <c r="I2107" s="42">
        <f>IFERROR(VLOOKUP(D2107,PG!$D$7:$O$1006,12,FALSE)*G2107,0)</f>
        <v>0</v>
      </c>
    </row>
    <row r="2108" spans="2:9" ht="35.1" customHeight="1" thickTop="1" thickBot="1">
      <c r="B2108" s="76" t="str">
        <f t="shared" si="32"/>
        <v/>
      </c>
      <c r="C2108" s="35"/>
      <c r="D2108" s="16"/>
      <c r="E2108" s="16"/>
      <c r="F2108" s="33"/>
      <c r="G2108" s="33"/>
      <c r="H2108" s="43" t="str">
        <f>IFERROR(VLOOKUP(D2108,PG!$D$7:$N$1006,11,FALSE),"")</f>
        <v/>
      </c>
      <c r="I2108" s="42">
        <f>IFERROR(VLOOKUP(D2108,PG!$D$7:$O$1006,12,FALSE)*G2108,0)</f>
        <v>0</v>
      </c>
    </row>
    <row r="2109" spans="2:9" ht="35.1" customHeight="1" thickTop="1" thickBot="1">
      <c r="B2109" s="76" t="str">
        <f t="shared" si="32"/>
        <v/>
      </c>
      <c r="C2109" s="35"/>
      <c r="D2109" s="16"/>
      <c r="E2109" s="16"/>
      <c r="F2109" s="33"/>
      <c r="G2109" s="33"/>
      <c r="H2109" s="43" t="str">
        <f>IFERROR(VLOOKUP(D2109,PG!$D$7:$N$1006,11,FALSE),"")</f>
        <v/>
      </c>
      <c r="I2109" s="42">
        <f>IFERROR(VLOOKUP(D2109,PG!$D$7:$O$1006,12,FALSE)*G2109,0)</f>
        <v>0</v>
      </c>
    </row>
    <row r="2110" spans="2:9" ht="35.1" customHeight="1" thickTop="1" thickBot="1">
      <c r="B2110" s="76" t="str">
        <f t="shared" si="32"/>
        <v/>
      </c>
      <c r="C2110" s="35"/>
      <c r="D2110" s="16"/>
      <c r="E2110" s="16"/>
      <c r="F2110" s="33"/>
      <c r="G2110" s="33"/>
      <c r="H2110" s="43" t="str">
        <f>IFERROR(VLOOKUP(D2110,PG!$D$7:$N$1006,11,FALSE),"")</f>
        <v/>
      </c>
      <c r="I2110" s="42">
        <f>IFERROR(VLOOKUP(D2110,PG!$D$7:$O$1006,12,FALSE)*G2110,0)</f>
        <v>0</v>
      </c>
    </row>
    <row r="2111" spans="2:9" ht="35.1" customHeight="1" thickTop="1" thickBot="1">
      <c r="B2111" s="76" t="str">
        <f t="shared" si="32"/>
        <v/>
      </c>
      <c r="C2111" s="35"/>
      <c r="D2111" s="16"/>
      <c r="E2111" s="16"/>
      <c r="F2111" s="33"/>
      <c r="G2111" s="33"/>
      <c r="H2111" s="43" t="str">
        <f>IFERROR(VLOOKUP(D2111,PG!$D$7:$N$1006,11,FALSE),"")</f>
        <v/>
      </c>
      <c r="I2111" s="42">
        <f>IFERROR(VLOOKUP(D2111,PG!$D$7:$O$1006,12,FALSE)*G2111,0)</f>
        <v>0</v>
      </c>
    </row>
    <row r="2112" spans="2:9" ht="35.1" customHeight="1" thickTop="1" thickBot="1">
      <c r="B2112" s="76" t="str">
        <f t="shared" si="32"/>
        <v/>
      </c>
      <c r="C2112" s="35"/>
      <c r="D2112" s="16"/>
      <c r="E2112" s="16"/>
      <c r="F2112" s="33"/>
      <c r="G2112" s="33"/>
      <c r="H2112" s="43" t="str">
        <f>IFERROR(VLOOKUP(D2112,PG!$D$7:$N$1006,11,FALSE),"")</f>
        <v/>
      </c>
      <c r="I2112" s="42">
        <f>IFERROR(VLOOKUP(D2112,PG!$D$7:$O$1006,12,FALSE)*G2112,0)</f>
        <v>0</v>
      </c>
    </row>
    <row r="2113" spans="2:9" ht="35.1" customHeight="1" thickTop="1" thickBot="1">
      <c r="B2113" s="76" t="str">
        <f t="shared" si="32"/>
        <v/>
      </c>
      <c r="C2113" s="35"/>
      <c r="D2113" s="16"/>
      <c r="E2113" s="16"/>
      <c r="F2113" s="33"/>
      <c r="G2113" s="33"/>
      <c r="H2113" s="43" t="str">
        <f>IFERROR(VLOOKUP(D2113,PG!$D$7:$N$1006,11,FALSE),"")</f>
        <v/>
      </c>
      <c r="I2113" s="42">
        <f>IFERROR(VLOOKUP(D2113,PG!$D$7:$O$1006,12,FALSE)*G2113,0)</f>
        <v>0</v>
      </c>
    </row>
    <row r="2114" spans="2:9" ht="35.1" customHeight="1" thickTop="1" thickBot="1">
      <c r="B2114" s="76" t="str">
        <f t="shared" si="32"/>
        <v/>
      </c>
      <c r="C2114" s="35"/>
      <c r="D2114" s="16"/>
      <c r="E2114" s="16"/>
      <c r="F2114" s="33"/>
      <c r="G2114" s="33"/>
      <c r="H2114" s="43" t="str">
        <f>IFERROR(VLOOKUP(D2114,PG!$D$7:$N$1006,11,FALSE),"")</f>
        <v/>
      </c>
      <c r="I2114" s="42">
        <f>IFERROR(VLOOKUP(D2114,PG!$D$7:$O$1006,12,FALSE)*G2114,0)</f>
        <v>0</v>
      </c>
    </row>
    <row r="2115" spans="2:9" ht="35.1" customHeight="1" thickTop="1" thickBot="1">
      <c r="B2115" s="76" t="str">
        <f t="shared" si="32"/>
        <v/>
      </c>
      <c r="C2115" s="35"/>
      <c r="D2115" s="16"/>
      <c r="E2115" s="16"/>
      <c r="F2115" s="33"/>
      <c r="G2115" s="33"/>
      <c r="H2115" s="43" t="str">
        <f>IFERROR(VLOOKUP(D2115,PG!$D$7:$N$1006,11,FALSE),"")</f>
        <v/>
      </c>
      <c r="I2115" s="42">
        <f>IFERROR(VLOOKUP(D2115,PG!$D$7:$O$1006,12,FALSE)*G2115,0)</f>
        <v>0</v>
      </c>
    </row>
    <row r="2116" spans="2:9" ht="35.1" customHeight="1" thickTop="1" thickBot="1">
      <c r="B2116" s="76" t="str">
        <f t="shared" si="32"/>
        <v/>
      </c>
      <c r="C2116" s="35"/>
      <c r="D2116" s="16"/>
      <c r="E2116" s="16"/>
      <c r="F2116" s="33"/>
      <c r="G2116" s="33"/>
      <c r="H2116" s="43" t="str">
        <f>IFERROR(VLOOKUP(D2116,PG!$D$7:$N$1006,11,FALSE),"")</f>
        <v/>
      </c>
      <c r="I2116" s="42">
        <f>IFERROR(VLOOKUP(D2116,PG!$D$7:$O$1006,12,FALSE)*G2116,0)</f>
        <v>0</v>
      </c>
    </row>
    <row r="2117" spans="2:9" ht="35.1" customHeight="1" thickTop="1" thickBot="1">
      <c r="B2117" s="76" t="str">
        <f t="shared" si="32"/>
        <v/>
      </c>
      <c r="C2117" s="35"/>
      <c r="D2117" s="16"/>
      <c r="E2117" s="16"/>
      <c r="F2117" s="33"/>
      <c r="G2117" s="33"/>
      <c r="H2117" s="43" t="str">
        <f>IFERROR(VLOOKUP(D2117,PG!$D$7:$N$1006,11,FALSE),"")</f>
        <v/>
      </c>
      <c r="I2117" s="42">
        <f>IFERROR(VLOOKUP(D2117,PG!$D$7:$O$1006,12,FALSE)*G2117,0)</f>
        <v>0</v>
      </c>
    </row>
    <row r="2118" spans="2:9" ht="35.1" customHeight="1" thickTop="1" thickBot="1">
      <c r="B2118" s="76" t="str">
        <f t="shared" si="32"/>
        <v/>
      </c>
      <c r="C2118" s="35"/>
      <c r="D2118" s="16"/>
      <c r="E2118" s="16"/>
      <c r="F2118" s="33"/>
      <c r="G2118" s="33"/>
      <c r="H2118" s="43" t="str">
        <f>IFERROR(VLOOKUP(D2118,PG!$D$7:$N$1006,11,FALSE),"")</f>
        <v/>
      </c>
      <c r="I2118" s="42">
        <f>IFERROR(VLOOKUP(D2118,PG!$D$7:$O$1006,12,FALSE)*G2118,0)</f>
        <v>0</v>
      </c>
    </row>
    <row r="2119" spans="2:9" ht="35.1" customHeight="1" thickTop="1" thickBot="1">
      <c r="B2119" s="76" t="str">
        <f t="shared" si="32"/>
        <v/>
      </c>
      <c r="C2119" s="35"/>
      <c r="D2119" s="16"/>
      <c r="E2119" s="16"/>
      <c r="F2119" s="33"/>
      <c r="G2119" s="33"/>
      <c r="H2119" s="43" t="str">
        <f>IFERROR(VLOOKUP(D2119,PG!$D$7:$N$1006,11,FALSE),"")</f>
        <v/>
      </c>
      <c r="I2119" s="42">
        <f>IFERROR(VLOOKUP(D2119,PG!$D$7:$O$1006,12,FALSE)*G2119,0)</f>
        <v>0</v>
      </c>
    </row>
    <row r="2120" spans="2:9" ht="35.1" customHeight="1" thickTop="1" thickBot="1">
      <c r="B2120" s="76" t="str">
        <f t="shared" ref="B2120:B2183" si="33">IF(C2120="","",MONTH(C2120))</f>
        <v/>
      </c>
      <c r="C2120" s="35"/>
      <c r="D2120" s="16"/>
      <c r="E2120" s="16"/>
      <c r="F2120" s="33"/>
      <c r="G2120" s="33"/>
      <c r="H2120" s="43" t="str">
        <f>IFERROR(VLOOKUP(D2120,PG!$D$7:$N$1006,11,FALSE),"")</f>
        <v/>
      </c>
      <c r="I2120" s="42">
        <f>IFERROR(VLOOKUP(D2120,PG!$D$7:$O$1006,12,FALSE)*G2120,0)</f>
        <v>0</v>
      </c>
    </row>
    <row r="2121" spans="2:9" ht="35.1" customHeight="1" thickTop="1" thickBot="1">
      <c r="B2121" s="76" t="str">
        <f t="shared" si="33"/>
        <v/>
      </c>
      <c r="C2121" s="35"/>
      <c r="D2121" s="16"/>
      <c r="E2121" s="16"/>
      <c r="F2121" s="33"/>
      <c r="G2121" s="33"/>
      <c r="H2121" s="43" t="str">
        <f>IFERROR(VLOOKUP(D2121,PG!$D$7:$N$1006,11,FALSE),"")</f>
        <v/>
      </c>
      <c r="I2121" s="42">
        <f>IFERROR(VLOOKUP(D2121,PG!$D$7:$O$1006,12,FALSE)*G2121,0)</f>
        <v>0</v>
      </c>
    </row>
    <row r="2122" spans="2:9" ht="35.1" customHeight="1" thickTop="1" thickBot="1">
      <c r="B2122" s="76" t="str">
        <f t="shared" si="33"/>
        <v/>
      </c>
      <c r="C2122" s="35"/>
      <c r="D2122" s="16"/>
      <c r="E2122" s="16"/>
      <c r="F2122" s="33"/>
      <c r="G2122" s="33"/>
      <c r="H2122" s="43" t="str">
        <f>IFERROR(VLOOKUP(D2122,PG!$D$7:$N$1006,11,FALSE),"")</f>
        <v/>
      </c>
      <c r="I2122" s="42">
        <f>IFERROR(VLOOKUP(D2122,PG!$D$7:$O$1006,12,FALSE)*G2122,0)</f>
        <v>0</v>
      </c>
    </row>
    <row r="2123" spans="2:9" ht="35.1" customHeight="1" thickTop="1" thickBot="1">
      <c r="B2123" s="76" t="str">
        <f t="shared" si="33"/>
        <v/>
      </c>
      <c r="C2123" s="35"/>
      <c r="D2123" s="16"/>
      <c r="E2123" s="16"/>
      <c r="F2123" s="33"/>
      <c r="G2123" s="33"/>
      <c r="H2123" s="43" t="str">
        <f>IFERROR(VLOOKUP(D2123,PG!$D$7:$N$1006,11,FALSE),"")</f>
        <v/>
      </c>
      <c r="I2123" s="42">
        <f>IFERROR(VLOOKUP(D2123,PG!$D$7:$O$1006,12,FALSE)*G2123,0)</f>
        <v>0</v>
      </c>
    </row>
    <row r="2124" spans="2:9" ht="35.1" customHeight="1" thickTop="1" thickBot="1">
      <c r="B2124" s="76" t="str">
        <f t="shared" si="33"/>
        <v/>
      </c>
      <c r="C2124" s="35"/>
      <c r="D2124" s="16"/>
      <c r="E2124" s="16"/>
      <c r="F2124" s="33"/>
      <c r="G2124" s="33"/>
      <c r="H2124" s="43" t="str">
        <f>IFERROR(VLOOKUP(D2124,PG!$D$7:$N$1006,11,FALSE),"")</f>
        <v/>
      </c>
      <c r="I2124" s="42">
        <f>IFERROR(VLOOKUP(D2124,PG!$D$7:$O$1006,12,FALSE)*G2124,0)</f>
        <v>0</v>
      </c>
    </row>
    <row r="2125" spans="2:9" ht="35.1" customHeight="1" thickTop="1" thickBot="1">
      <c r="B2125" s="76" t="str">
        <f t="shared" si="33"/>
        <v/>
      </c>
      <c r="C2125" s="35"/>
      <c r="D2125" s="16"/>
      <c r="E2125" s="16"/>
      <c r="F2125" s="33"/>
      <c r="G2125" s="33"/>
      <c r="H2125" s="43" t="str">
        <f>IFERROR(VLOOKUP(D2125,PG!$D$7:$N$1006,11,FALSE),"")</f>
        <v/>
      </c>
      <c r="I2125" s="42">
        <f>IFERROR(VLOOKUP(D2125,PG!$D$7:$O$1006,12,FALSE)*G2125,0)</f>
        <v>0</v>
      </c>
    </row>
    <row r="2126" spans="2:9" ht="35.1" customHeight="1" thickTop="1" thickBot="1">
      <c r="B2126" s="76" t="str">
        <f t="shared" si="33"/>
        <v/>
      </c>
      <c r="C2126" s="35"/>
      <c r="D2126" s="16"/>
      <c r="E2126" s="16"/>
      <c r="F2126" s="33"/>
      <c r="G2126" s="33"/>
      <c r="H2126" s="43" t="str">
        <f>IFERROR(VLOOKUP(D2126,PG!$D$7:$N$1006,11,FALSE),"")</f>
        <v/>
      </c>
      <c r="I2126" s="42">
        <f>IFERROR(VLOOKUP(D2126,PG!$D$7:$O$1006,12,FALSE)*G2126,0)</f>
        <v>0</v>
      </c>
    </row>
    <row r="2127" spans="2:9" ht="35.1" customHeight="1" thickTop="1" thickBot="1">
      <c r="B2127" s="76" t="str">
        <f t="shared" si="33"/>
        <v/>
      </c>
      <c r="C2127" s="35"/>
      <c r="D2127" s="16"/>
      <c r="E2127" s="16"/>
      <c r="F2127" s="33"/>
      <c r="G2127" s="33"/>
      <c r="H2127" s="43" t="str">
        <f>IFERROR(VLOOKUP(D2127,PG!$D$7:$N$1006,11,FALSE),"")</f>
        <v/>
      </c>
      <c r="I2127" s="42">
        <f>IFERROR(VLOOKUP(D2127,PG!$D$7:$O$1006,12,FALSE)*G2127,0)</f>
        <v>0</v>
      </c>
    </row>
    <row r="2128" spans="2:9" ht="35.1" customHeight="1" thickTop="1" thickBot="1">
      <c r="B2128" s="76" t="str">
        <f t="shared" si="33"/>
        <v/>
      </c>
      <c r="C2128" s="35"/>
      <c r="D2128" s="16"/>
      <c r="E2128" s="16"/>
      <c r="F2128" s="33"/>
      <c r="G2128" s="33"/>
      <c r="H2128" s="43" t="str">
        <f>IFERROR(VLOOKUP(D2128,PG!$D$7:$N$1006,11,FALSE),"")</f>
        <v/>
      </c>
      <c r="I2128" s="42">
        <f>IFERROR(VLOOKUP(D2128,PG!$D$7:$O$1006,12,FALSE)*G2128,0)</f>
        <v>0</v>
      </c>
    </row>
    <row r="2129" spans="2:9" ht="35.1" customHeight="1" thickTop="1" thickBot="1">
      <c r="B2129" s="76" t="str">
        <f t="shared" si="33"/>
        <v/>
      </c>
      <c r="C2129" s="35"/>
      <c r="D2129" s="16"/>
      <c r="E2129" s="16"/>
      <c r="F2129" s="33"/>
      <c r="G2129" s="33"/>
      <c r="H2129" s="43" t="str">
        <f>IFERROR(VLOOKUP(D2129,PG!$D$7:$N$1006,11,FALSE),"")</f>
        <v/>
      </c>
      <c r="I2129" s="42">
        <f>IFERROR(VLOOKUP(D2129,PG!$D$7:$O$1006,12,FALSE)*G2129,0)</f>
        <v>0</v>
      </c>
    </row>
    <row r="2130" spans="2:9" ht="35.1" customHeight="1" thickTop="1" thickBot="1">
      <c r="B2130" s="76" t="str">
        <f t="shared" si="33"/>
        <v/>
      </c>
      <c r="C2130" s="35"/>
      <c r="D2130" s="16"/>
      <c r="E2130" s="16"/>
      <c r="F2130" s="33"/>
      <c r="G2130" s="33"/>
      <c r="H2130" s="43" t="str">
        <f>IFERROR(VLOOKUP(D2130,PG!$D$7:$N$1006,11,FALSE),"")</f>
        <v/>
      </c>
      <c r="I2130" s="42">
        <f>IFERROR(VLOOKUP(D2130,PG!$D$7:$O$1006,12,FALSE)*G2130,0)</f>
        <v>0</v>
      </c>
    </row>
    <row r="2131" spans="2:9" ht="35.1" customHeight="1" thickTop="1" thickBot="1">
      <c r="B2131" s="76" t="str">
        <f t="shared" si="33"/>
        <v/>
      </c>
      <c r="C2131" s="35"/>
      <c r="D2131" s="16"/>
      <c r="E2131" s="16"/>
      <c r="F2131" s="33"/>
      <c r="G2131" s="33"/>
      <c r="H2131" s="43" t="str">
        <f>IFERROR(VLOOKUP(D2131,PG!$D$7:$N$1006,11,FALSE),"")</f>
        <v/>
      </c>
      <c r="I2131" s="42">
        <f>IFERROR(VLOOKUP(D2131,PG!$D$7:$O$1006,12,FALSE)*G2131,0)</f>
        <v>0</v>
      </c>
    </row>
    <row r="2132" spans="2:9" ht="35.1" customHeight="1" thickTop="1" thickBot="1">
      <c r="B2132" s="76" t="str">
        <f t="shared" si="33"/>
        <v/>
      </c>
      <c r="C2132" s="35"/>
      <c r="D2132" s="16"/>
      <c r="E2132" s="16"/>
      <c r="F2132" s="33"/>
      <c r="G2132" s="33"/>
      <c r="H2132" s="43" t="str">
        <f>IFERROR(VLOOKUP(D2132,PG!$D$7:$N$1006,11,FALSE),"")</f>
        <v/>
      </c>
      <c r="I2132" s="42">
        <f>IFERROR(VLOOKUP(D2132,PG!$D$7:$O$1006,12,FALSE)*G2132,0)</f>
        <v>0</v>
      </c>
    </row>
    <row r="2133" spans="2:9" ht="35.1" customHeight="1" thickTop="1" thickBot="1">
      <c r="B2133" s="76" t="str">
        <f t="shared" si="33"/>
        <v/>
      </c>
      <c r="C2133" s="35"/>
      <c r="D2133" s="16"/>
      <c r="E2133" s="16"/>
      <c r="F2133" s="33"/>
      <c r="G2133" s="33"/>
      <c r="H2133" s="43" t="str">
        <f>IFERROR(VLOOKUP(D2133,PG!$D$7:$N$1006,11,FALSE),"")</f>
        <v/>
      </c>
      <c r="I2133" s="42">
        <f>IFERROR(VLOOKUP(D2133,PG!$D$7:$O$1006,12,FALSE)*G2133,0)</f>
        <v>0</v>
      </c>
    </row>
    <row r="2134" spans="2:9" ht="35.1" customHeight="1" thickTop="1" thickBot="1">
      <c r="B2134" s="76" t="str">
        <f t="shared" si="33"/>
        <v/>
      </c>
      <c r="C2134" s="35"/>
      <c r="D2134" s="16"/>
      <c r="E2134" s="16"/>
      <c r="F2134" s="33"/>
      <c r="G2134" s="33"/>
      <c r="H2134" s="43" t="str">
        <f>IFERROR(VLOOKUP(D2134,PG!$D$7:$N$1006,11,FALSE),"")</f>
        <v/>
      </c>
      <c r="I2134" s="42">
        <f>IFERROR(VLOOKUP(D2134,PG!$D$7:$O$1006,12,FALSE)*G2134,0)</f>
        <v>0</v>
      </c>
    </row>
    <row r="2135" spans="2:9" ht="35.1" customHeight="1" thickTop="1" thickBot="1">
      <c r="B2135" s="76" t="str">
        <f t="shared" si="33"/>
        <v/>
      </c>
      <c r="C2135" s="35"/>
      <c r="D2135" s="16"/>
      <c r="E2135" s="16"/>
      <c r="F2135" s="33"/>
      <c r="G2135" s="33"/>
      <c r="H2135" s="43" t="str">
        <f>IFERROR(VLOOKUP(D2135,PG!$D$7:$N$1006,11,FALSE),"")</f>
        <v/>
      </c>
      <c r="I2135" s="42">
        <f>IFERROR(VLOOKUP(D2135,PG!$D$7:$O$1006,12,FALSE)*G2135,0)</f>
        <v>0</v>
      </c>
    </row>
    <row r="2136" spans="2:9" ht="35.1" customHeight="1" thickTop="1" thickBot="1">
      <c r="B2136" s="76" t="str">
        <f t="shared" si="33"/>
        <v/>
      </c>
      <c r="C2136" s="35"/>
      <c r="D2136" s="16"/>
      <c r="E2136" s="16"/>
      <c r="F2136" s="33"/>
      <c r="G2136" s="33"/>
      <c r="H2136" s="43" t="str">
        <f>IFERROR(VLOOKUP(D2136,PG!$D$7:$N$1006,11,FALSE),"")</f>
        <v/>
      </c>
      <c r="I2136" s="42">
        <f>IFERROR(VLOOKUP(D2136,PG!$D$7:$O$1006,12,FALSE)*G2136,0)</f>
        <v>0</v>
      </c>
    </row>
    <row r="2137" spans="2:9" ht="35.1" customHeight="1" thickTop="1" thickBot="1">
      <c r="B2137" s="76" t="str">
        <f t="shared" si="33"/>
        <v/>
      </c>
      <c r="C2137" s="35"/>
      <c r="D2137" s="16"/>
      <c r="E2137" s="16"/>
      <c r="F2137" s="33"/>
      <c r="G2137" s="33"/>
      <c r="H2137" s="43" t="str">
        <f>IFERROR(VLOOKUP(D2137,PG!$D$7:$N$1006,11,FALSE),"")</f>
        <v/>
      </c>
      <c r="I2137" s="42">
        <f>IFERROR(VLOOKUP(D2137,PG!$D$7:$O$1006,12,FALSE)*G2137,0)</f>
        <v>0</v>
      </c>
    </row>
    <row r="2138" spans="2:9" ht="35.1" customHeight="1" thickTop="1" thickBot="1">
      <c r="B2138" s="76" t="str">
        <f t="shared" si="33"/>
        <v/>
      </c>
      <c r="C2138" s="35"/>
      <c r="D2138" s="16"/>
      <c r="E2138" s="16"/>
      <c r="F2138" s="33"/>
      <c r="G2138" s="33"/>
      <c r="H2138" s="43" t="str">
        <f>IFERROR(VLOOKUP(D2138,PG!$D$7:$N$1006,11,FALSE),"")</f>
        <v/>
      </c>
      <c r="I2138" s="42">
        <f>IFERROR(VLOOKUP(D2138,PG!$D$7:$O$1006,12,FALSE)*G2138,0)</f>
        <v>0</v>
      </c>
    </row>
    <row r="2139" spans="2:9" ht="35.1" customHeight="1" thickTop="1" thickBot="1">
      <c r="B2139" s="76" t="str">
        <f t="shared" si="33"/>
        <v/>
      </c>
      <c r="C2139" s="35"/>
      <c r="D2139" s="16"/>
      <c r="E2139" s="16"/>
      <c r="F2139" s="33"/>
      <c r="G2139" s="33"/>
      <c r="H2139" s="43" t="str">
        <f>IFERROR(VLOOKUP(D2139,PG!$D$7:$N$1006,11,FALSE),"")</f>
        <v/>
      </c>
      <c r="I2139" s="42">
        <f>IFERROR(VLOOKUP(D2139,PG!$D$7:$O$1006,12,FALSE)*G2139,0)</f>
        <v>0</v>
      </c>
    </row>
    <row r="2140" spans="2:9" ht="35.1" customHeight="1" thickTop="1" thickBot="1">
      <c r="B2140" s="76" t="str">
        <f t="shared" si="33"/>
        <v/>
      </c>
      <c r="C2140" s="35"/>
      <c r="D2140" s="16"/>
      <c r="E2140" s="16"/>
      <c r="F2140" s="33"/>
      <c r="G2140" s="33"/>
      <c r="H2140" s="43" t="str">
        <f>IFERROR(VLOOKUP(D2140,PG!$D$7:$N$1006,11,FALSE),"")</f>
        <v/>
      </c>
      <c r="I2140" s="42">
        <f>IFERROR(VLOOKUP(D2140,PG!$D$7:$O$1006,12,FALSE)*G2140,0)</f>
        <v>0</v>
      </c>
    </row>
    <row r="2141" spans="2:9" ht="35.1" customHeight="1" thickTop="1" thickBot="1">
      <c r="B2141" s="76" t="str">
        <f t="shared" si="33"/>
        <v/>
      </c>
      <c r="C2141" s="35"/>
      <c r="D2141" s="16"/>
      <c r="E2141" s="16"/>
      <c r="F2141" s="33"/>
      <c r="G2141" s="33"/>
      <c r="H2141" s="43" t="str">
        <f>IFERROR(VLOOKUP(D2141,PG!$D$7:$N$1006,11,FALSE),"")</f>
        <v/>
      </c>
      <c r="I2141" s="42">
        <f>IFERROR(VLOOKUP(D2141,PG!$D$7:$O$1006,12,FALSE)*G2141,0)</f>
        <v>0</v>
      </c>
    </row>
    <row r="2142" spans="2:9" ht="35.1" customHeight="1" thickTop="1" thickBot="1">
      <c r="B2142" s="76" t="str">
        <f t="shared" si="33"/>
        <v/>
      </c>
      <c r="C2142" s="35"/>
      <c r="D2142" s="16"/>
      <c r="E2142" s="16"/>
      <c r="F2142" s="33"/>
      <c r="G2142" s="33"/>
      <c r="H2142" s="43" t="str">
        <f>IFERROR(VLOOKUP(D2142,PG!$D$7:$N$1006,11,FALSE),"")</f>
        <v/>
      </c>
      <c r="I2142" s="42">
        <f>IFERROR(VLOOKUP(D2142,PG!$D$7:$O$1006,12,FALSE)*G2142,0)</f>
        <v>0</v>
      </c>
    </row>
    <row r="2143" spans="2:9" ht="35.1" customHeight="1" thickTop="1" thickBot="1">
      <c r="B2143" s="76" t="str">
        <f t="shared" si="33"/>
        <v/>
      </c>
      <c r="C2143" s="35"/>
      <c r="D2143" s="16"/>
      <c r="E2143" s="16"/>
      <c r="F2143" s="33"/>
      <c r="G2143" s="33"/>
      <c r="H2143" s="43" t="str">
        <f>IFERROR(VLOOKUP(D2143,PG!$D$7:$N$1006,11,FALSE),"")</f>
        <v/>
      </c>
      <c r="I2143" s="42">
        <f>IFERROR(VLOOKUP(D2143,PG!$D$7:$O$1006,12,FALSE)*G2143,0)</f>
        <v>0</v>
      </c>
    </row>
    <row r="2144" spans="2:9" ht="35.1" customHeight="1" thickTop="1" thickBot="1">
      <c r="B2144" s="76" t="str">
        <f t="shared" si="33"/>
        <v/>
      </c>
      <c r="C2144" s="35"/>
      <c r="D2144" s="16"/>
      <c r="E2144" s="16"/>
      <c r="F2144" s="33"/>
      <c r="G2144" s="33"/>
      <c r="H2144" s="43" t="str">
        <f>IFERROR(VLOOKUP(D2144,PG!$D$7:$N$1006,11,FALSE),"")</f>
        <v/>
      </c>
      <c r="I2144" s="42">
        <f>IFERROR(VLOOKUP(D2144,PG!$D$7:$O$1006,12,FALSE)*G2144,0)</f>
        <v>0</v>
      </c>
    </row>
    <row r="2145" spans="2:9" ht="35.1" customHeight="1" thickTop="1" thickBot="1">
      <c r="B2145" s="76" t="str">
        <f t="shared" si="33"/>
        <v/>
      </c>
      <c r="C2145" s="35"/>
      <c r="D2145" s="16"/>
      <c r="E2145" s="16"/>
      <c r="F2145" s="33"/>
      <c r="G2145" s="33"/>
      <c r="H2145" s="43" t="str">
        <f>IFERROR(VLOOKUP(D2145,PG!$D$7:$N$1006,11,FALSE),"")</f>
        <v/>
      </c>
      <c r="I2145" s="42">
        <f>IFERROR(VLOOKUP(D2145,PG!$D$7:$O$1006,12,FALSE)*G2145,0)</f>
        <v>0</v>
      </c>
    </row>
    <row r="2146" spans="2:9" ht="35.1" customHeight="1" thickTop="1" thickBot="1">
      <c r="B2146" s="76" t="str">
        <f t="shared" si="33"/>
        <v/>
      </c>
      <c r="C2146" s="35"/>
      <c r="D2146" s="16"/>
      <c r="E2146" s="16"/>
      <c r="F2146" s="33"/>
      <c r="G2146" s="33"/>
      <c r="H2146" s="43" t="str">
        <f>IFERROR(VLOOKUP(D2146,PG!$D$7:$N$1006,11,FALSE),"")</f>
        <v/>
      </c>
      <c r="I2146" s="42">
        <f>IFERROR(VLOOKUP(D2146,PG!$D$7:$O$1006,12,FALSE)*G2146,0)</f>
        <v>0</v>
      </c>
    </row>
    <row r="2147" spans="2:9" ht="35.1" customHeight="1" thickTop="1" thickBot="1">
      <c r="B2147" s="76" t="str">
        <f t="shared" si="33"/>
        <v/>
      </c>
      <c r="C2147" s="35"/>
      <c r="D2147" s="16"/>
      <c r="E2147" s="16"/>
      <c r="F2147" s="33"/>
      <c r="G2147" s="33"/>
      <c r="H2147" s="43" t="str">
        <f>IFERROR(VLOOKUP(D2147,PG!$D$7:$N$1006,11,FALSE),"")</f>
        <v/>
      </c>
      <c r="I2147" s="42">
        <f>IFERROR(VLOOKUP(D2147,PG!$D$7:$O$1006,12,FALSE)*G2147,0)</f>
        <v>0</v>
      </c>
    </row>
    <row r="2148" spans="2:9" ht="35.1" customHeight="1" thickTop="1" thickBot="1">
      <c r="B2148" s="76" t="str">
        <f t="shared" si="33"/>
        <v/>
      </c>
      <c r="C2148" s="35"/>
      <c r="D2148" s="16"/>
      <c r="E2148" s="16"/>
      <c r="F2148" s="33"/>
      <c r="G2148" s="33"/>
      <c r="H2148" s="43" t="str">
        <f>IFERROR(VLOOKUP(D2148,PG!$D$7:$N$1006,11,FALSE),"")</f>
        <v/>
      </c>
      <c r="I2148" s="42">
        <f>IFERROR(VLOOKUP(D2148,PG!$D$7:$O$1006,12,FALSE)*G2148,0)</f>
        <v>0</v>
      </c>
    </row>
    <row r="2149" spans="2:9" ht="35.1" customHeight="1" thickTop="1" thickBot="1">
      <c r="B2149" s="76" t="str">
        <f t="shared" si="33"/>
        <v/>
      </c>
      <c r="C2149" s="35"/>
      <c r="D2149" s="16"/>
      <c r="E2149" s="16"/>
      <c r="F2149" s="33"/>
      <c r="G2149" s="33"/>
      <c r="H2149" s="43" t="str">
        <f>IFERROR(VLOOKUP(D2149,PG!$D$7:$N$1006,11,FALSE),"")</f>
        <v/>
      </c>
      <c r="I2149" s="42">
        <f>IFERROR(VLOOKUP(D2149,PG!$D$7:$O$1006,12,FALSE)*G2149,0)</f>
        <v>0</v>
      </c>
    </row>
    <row r="2150" spans="2:9" ht="35.1" customHeight="1" thickTop="1" thickBot="1">
      <c r="B2150" s="76" t="str">
        <f t="shared" si="33"/>
        <v/>
      </c>
      <c r="C2150" s="35"/>
      <c r="D2150" s="16"/>
      <c r="E2150" s="16"/>
      <c r="F2150" s="33"/>
      <c r="G2150" s="33"/>
      <c r="H2150" s="43" t="str">
        <f>IFERROR(VLOOKUP(D2150,PG!$D$7:$N$1006,11,FALSE),"")</f>
        <v/>
      </c>
      <c r="I2150" s="42">
        <f>IFERROR(VLOOKUP(D2150,PG!$D$7:$O$1006,12,FALSE)*G2150,0)</f>
        <v>0</v>
      </c>
    </row>
    <row r="2151" spans="2:9" ht="35.1" customHeight="1" thickTop="1" thickBot="1">
      <c r="B2151" s="76" t="str">
        <f t="shared" si="33"/>
        <v/>
      </c>
      <c r="C2151" s="35"/>
      <c r="D2151" s="16"/>
      <c r="E2151" s="16"/>
      <c r="F2151" s="33"/>
      <c r="G2151" s="33"/>
      <c r="H2151" s="43" t="str">
        <f>IFERROR(VLOOKUP(D2151,PG!$D$7:$N$1006,11,FALSE),"")</f>
        <v/>
      </c>
      <c r="I2151" s="42">
        <f>IFERROR(VLOOKUP(D2151,PG!$D$7:$O$1006,12,FALSE)*G2151,0)</f>
        <v>0</v>
      </c>
    </row>
    <row r="2152" spans="2:9" ht="35.1" customHeight="1" thickTop="1" thickBot="1">
      <c r="B2152" s="76" t="str">
        <f t="shared" si="33"/>
        <v/>
      </c>
      <c r="C2152" s="35"/>
      <c r="D2152" s="16"/>
      <c r="E2152" s="16"/>
      <c r="F2152" s="33"/>
      <c r="G2152" s="33"/>
      <c r="H2152" s="43" t="str">
        <f>IFERROR(VLOOKUP(D2152,PG!$D$7:$N$1006,11,FALSE),"")</f>
        <v/>
      </c>
      <c r="I2152" s="42">
        <f>IFERROR(VLOOKUP(D2152,PG!$D$7:$O$1006,12,FALSE)*G2152,0)</f>
        <v>0</v>
      </c>
    </row>
    <row r="2153" spans="2:9" ht="35.1" customHeight="1" thickTop="1" thickBot="1">
      <c r="B2153" s="76" t="str">
        <f t="shared" si="33"/>
        <v/>
      </c>
      <c r="C2153" s="35"/>
      <c r="D2153" s="16"/>
      <c r="E2153" s="16"/>
      <c r="F2153" s="33"/>
      <c r="G2153" s="33"/>
      <c r="H2153" s="43" t="str">
        <f>IFERROR(VLOOKUP(D2153,PG!$D$7:$N$1006,11,FALSE),"")</f>
        <v/>
      </c>
      <c r="I2153" s="42">
        <f>IFERROR(VLOOKUP(D2153,PG!$D$7:$O$1006,12,FALSE)*G2153,0)</f>
        <v>0</v>
      </c>
    </row>
    <row r="2154" spans="2:9" ht="35.1" customHeight="1" thickTop="1" thickBot="1">
      <c r="B2154" s="76" t="str">
        <f t="shared" si="33"/>
        <v/>
      </c>
      <c r="C2154" s="35"/>
      <c r="D2154" s="16"/>
      <c r="E2154" s="16"/>
      <c r="F2154" s="33"/>
      <c r="G2154" s="33"/>
      <c r="H2154" s="43" t="str">
        <f>IFERROR(VLOOKUP(D2154,PG!$D$7:$N$1006,11,FALSE),"")</f>
        <v/>
      </c>
      <c r="I2154" s="42">
        <f>IFERROR(VLOOKUP(D2154,PG!$D$7:$O$1006,12,FALSE)*G2154,0)</f>
        <v>0</v>
      </c>
    </row>
    <row r="2155" spans="2:9" ht="35.1" customHeight="1" thickTop="1" thickBot="1">
      <c r="B2155" s="76" t="str">
        <f t="shared" si="33"/>
        <v/>
      </c>
      <c r="C2155" s="35"/>
      <c r="D2155" s="16"/>
      <c r="E2155" s="16"/>
      <c r="F2155" s="33"/>
      <c r="G2155" s="33"/>
      <c r="H2155" s="43" t="str">
        <f>IFERROR(VLOOKUP(D2155,PG!$D$7:$N$1006,11,FALSE),"")</f>
        <v/>
      </c>
      <c r="I2155" s="42">
        <f>IFERROR(VLOOKUP(D2155,PG!$D$7:$O$1006,12,FALSE)*G2155,0)</f>
        <v>0</v>
      </c>
    </row>
    <row r="2156" spans="2:9" ht="35.1" customHeight="1" thickTop="1" thickBot="1">
      <c r="B2156" s="76" t="str">
        <f t="shared" si="33"/>
        <v/>
      </c>
      <c r="C2156" s="35"/>
      <c r="D2156" s="16"/>
      <c r="E2156" s="16"/>
      <c r="F2156" s="33"/>
      <c r="G2156" s="33"/>
      <c r="H2156" s="43" t="str">
        <f>IFERROR(VLOOKUP(D2156,PG!$D$7:$N$1006,11,FALSE),"")</f>
        <v/>
      </c>
      <c r="I2156" s="42">
        <f>IFERROR(VLOOKUP(D2156,PG!$D$7:$O$1006,12,FALSE)*G2156,0)</f>
        <v>0</v>
      </c>
    </row>
    <row r="2157" spans="2:9" ht="35.1" customHeight="1" thickTop="1" thickBot="1">
      <c r="B2157" s="76" t="str">
        <f t="shared" si="33"/>
        <v/>
      </c>
      <c r="C2157" s="35"/>
      <c r="D2157" s="16"/>
      <c r="E2157" s="16"/>
      <c r="F2157" s="33"/>
      <c r="G2157" s="33"/>
      <c r="H2157" s="43" t="str">
        <f>IFERROR(VLOOKUP(D2157,PG!$D$7:$N$1006,11,FALSE),"")</f>
        <v/>
      </c>
      <c r="I2157" s="42">
        <f>IFERROR(VLOOKUP(D2157,PG!$D$7:$O$1006,12,FALSE)*G2157,0)</f>
        <v>0</v>
      </c>
    </row>
    <row r="2158" spans="2:9" ht="35.1" customHeight="1" thickTop="1" thickBot="1">
      <c r="B2158" s="76" t="str">
        <f t="shared" si="33"/>
        <v/>
      </c>
      <c r="C2158" s="35"/>
      <c r="D2158" s="16"/>
      <c r="E2158" s="16"/>
      <c r="F2158" s="33"/>
      <c r="G2158" s="33"/>
      <c r="H2158" s="43" t="str">
        <f>IFERROR(VLOOKUP(D2158,PG!$D$7:$N$1006,11,FALSE),"")</f>
        <v/>
      </c>
      <c r="I2158" s="42">
        <f>IFERROR(VLOOKUP(D2158,PG!$D$7:$O$1006,12,FALSE)*G2158,0)</f>
        <v>0</v>
      </c>
    </row>
    <row r="2159" spans="2:9" ht="35.1" customHeight="1" thickTop="1" thickBot="1">
      <c r="B2159" s="76" t="str">
        <f t="shared" si="33"/>
        <v/>
      </c>
      <c r="C2159" s="35"/>
      <c r="D2159" s="16"/>
      <c r="E2159" s="16"/>
      <c r="F2159" s="33"/>
      <c r="G2159" s="33"/>
      <c r="H2159" s="43" t="str">
        <f>IFERROR(VLOOKUP(D2159,PG!$D$7:$N$1006,11,FALSE),"")</f>
        <v/>
      </c>
      <c r="I2159" s="42">
        <f>IFERROR(VLOOKUP(D2159,PG!$D$7:$O$1006,12,FALSE)*G2159,0)</f>
        <v>0</v>
      </c>
    </row>
    <row r="2160" spans="2:9" ht="35.1" customHeight="1" thickTop="1" thickBot="1">
      <c r="B2160" s="76" t="str">
        <f t="shared" si="33"/>
        <v/>
      </c>
      <c r="C2160" s="35"/>
      <c r="D2160" s="16"/>
      <c r="E2160" s="16"/>
      <c r="F2160" s="33"/>
      <c r="G2160" s="33"/>
      <c r="H2160" s="43" t="str">
        <f>IFERROR(VLOOKUP(D2160,PG!$D$7:$N$1006,11,FALSE),"")</f>
        <v/>
      </c>
      <c r="I2160" s="42">
        <f>IFERROR(VLOOKUP(D2160,PG!$D$7:$O$1006,12,FALSE)*G2160,0)</f>
        <v>0</v>
      </c>
    </row>
    <row r="2161" spans="2:9" ht="35.1" customHeight="1" thickTop="1" thickBot="1">
      <c r="B2161" s="76" t="str">
        <f t="shared" si="33"/>
        <v/>
      </c>
      <c r="C2161" s="35"/>
      <c r="D2161" s="16"/>
      <c r="E2161" s="16"/>
      <c r="F2161" s="33"/>
      <c r="G2161" s="33"/>
      <c r="H2161" s="43" t="str">
        <f>IFERROR(VLOOKUP(D2161,PG!$D$7:$N$1006,11,FALSE),"")</f>
        <v/>
      </c>
      <c r="I2161" s="42">
        <f>IFERROR(VLOOKUP(D2161,PG!$D$7:$O$1006,12,FALSE)*G2161,0)</f>
        <v>0</v>
      </c>
    </row>
    <row r="2162" spans="2:9" ht="35.1" customHeight="1" thickTop="1" thickBot="1">
      <c r="B2162" s="76" t="str">
        <f t="shared" si="33"/>
        <v/>
      </c>
      <c r="C2162" s="35"/>
      <c r="D2162" s="16"/>
      <c r="E2162" s="16"/>
      <c r="F2162" s="33"/>
      <c r="G2162" s="33"/>
      <c r="H2162" s="43" t="str">
        <f>IFERROR(VLOOKUP(D2162,PG!$D$7:$N$1006,11,FALSE),"")</f>
        <v/>
      </c>
      <c r="I2162" s="42">
        <f>IFERROR(VLOOKUP(D2162,PG!$D$7:$O$1006,12,FALSE)*G2162,0)</f>
        <v>0</v>
      </c>
    </row>
    <row r="2163" spans="2:9" ht="35.1" customHeight="1" thickTop="1" thickBot="1">
      <c r="B2163" s="76" t="str">
        <f t="shared" si="33"/>
        <v/>
      </c>
      <c r="C2163" s="35"/>
      <c r="D2163" s="16"/>
      <c r="E2163" s="16"/>
      <c r="F2163" s="33"/>
      <c r="G2163" s="33"/>
      <c r="H2163" s="43" t="str">
        <f>IFERROR(VLOOKUP(D2163,PG!$D$7:$N$1006,11,FALSE),"")</f>
        <v/>
      </c>
      <c r="I2163" s="42">
        <f>IFERROR(VLOOKUP(D2163,PG!$D$7:$O$1006,12,FALSE)*G2163,0)</f>
        <v>0</v>
      </c>
    </row>
    <row r="2164" spans="2:9" ht="35.1" customHeight="1" thickTop="1" thickBot="1">
      <c r="B2164" s="76" t="str">
        <f t="shared" si="33"/>
        <v/>
      </c>
      <c r="C2164" s="35"/>
      <c r="D2164" s="16"/>
      <c r="E2164" s="16"/>
      <c r="F2164" s="33"/>
      <c r="G2164" s="33"/>
      <c r="H2164" s="43" t="str">
        <f>IFERROR(VLOOKUP(D2164,PG!$D$7:$N$1006,11,FALSE),"")</f>
        <v/>
      </c>
      <c r="I2164" s="42">
        <f>IFERROR(VLOOKUP(D2164,PG!$D$7:$O$1006,12,FALSE)*G2164,0)</f>
        <v>0</v>
      </c>
    </row>
    <row r="2165" spans="2:9" ht="35.1" customHeight="1" thickTop="1" thickBot="1">
      <c r="B2165" s="76" t="str">
        <f t="shared" si="33"/>
        <v/>
      </c>
      <c r="C2165" s="35"/>
      <c r="D2165" s="16"/>
      <c r="E2165" s="16"/>
      <c r="F2165" s="33"/>
      <c r="G2165" s="33"/>
      <c r="H2165" s="43" t="str">
        <f>IFERROR(VLOOKUP(D2165,PG!$D$7:$N$1006,11,FALSE),"")</f>
        <v/>
      </c>
      <c r="I2165" s="42">
        <f>IFERROR(VLOOKUP(D2165,PG!$D$7:$O$1006,12,FALSE)*G2165,0)</f>
        <v>0</v>
      </c>
    </row>
    <row r="2166" spans="2:9" ht="35.1" customHeight="1" thickTop="1" thickBot="1">
      <c r="B2166" s="76" t="str">
        <f t="shared" si="33"/>
        <v/>
      </c>
      <c r="C2166" s="35"/>
      <c r="D2166" s="16"/>
      <c r="E2166" s="16"/>
      <c r="F2166" s="33"/>
      <c r="G2166" s="33"/>
      <c r="H2166" s="43" t="str">
        <f>IFERROR(VLOOKUP(D2166,PG!$D$7:$N$1006,11,FALSE),"")</f>
        <v/>
      </c>
      <c r="I2166" s="42">
        <f>IFERROR(VLOOKUP(D2166,PG!$D$7:$O$1006,12,FALSE)*G2166,0)</f>
        <v>0</v>
      </c>
    </row>
    <row r="2167" spans="2:9" ht="35.1" customHeight="1" thickTop="1" thickBot="1">
      <c r="B2167" s="76" t="str">
        <f t="shared" si="33"/>
        <v/>
      </c>
      <c r="C2167" s="35"/>
      <c r="D2167" s="16"/>
      <c r="E2167" s="16"/>
      <c r="F2167" s="33"/>
      <c r="G2167" s="33"/>
      <c r="H2167" s="43" t="str">
        <f>IFERROR(VLOOKUP(D2167,PG!$D$7:$N$1006,11,FALSE),"")</f>
        <v/>
      </c>
      <c r="I2167" s="42">
        <f>IFERROR(VLOOKUP(D2167,PG!$D$7:$O$1006,12,FALSE)*G2167,0)</f>
        <v>0</v>
      </c>
    </row>
    <row r="2168" spans="2:9" ht="35.1" customHeight="1" thickTop="1" thickBot="1">
      <c r="B2168" s="76" t="str">
        <f t="shared" si="33"/>
        <v/>
      </c>
      <c r="C2168" s="35"/>
      <c r="D2168" s="16"/>
      <c r="E2168" s="16"/>
      <c r="F2168" s="33"/>
      <c r="G2168" s="33"/>
      <c r="H2168" s="43" t="str">
        <f>IFERROR(VLOOKUP(D2168,PG!$D$7:$N$1006,11,FALSE),"")</f>
        <v/>
      </c>
      <c r="I2168" s="42">
        <f>IFERROR(VLOOKUP(D2168,PG!$D$7:$O$1006,12,FALSE)*G2168,0)</f>
        <v>0</v>
      </c>
    </row>
    <row r="2169" spans="2:9" ht="35.1" customHeight="1" thickTop="1" thickBot="1">
      <c r="B2169" s="76" t="str">
        <f t="shared" si="33"/>
        <v/>
      </c>
      <c r="C2169" s="35"/>
      <c r="D2169" s="16"/>
      <c r="E2169" s="16"/>
      <c r="F2169" s="33"/>
      <c r="G2169" s="33"/>
      <c r="H2169" s="43" t="str">
        <f>IFERROR(VLOOKUP(D2169,PG!$D$7:$N$1006,11,FALSE),"")</f>
        <v/>
      </c>
      <c r="I2169" s="42">
        <f>IFERROR(VLOOKUP(D2169,PG!$D$7:$O$1006,12,FALSE)*G2169,0)</f>
        <v>0</v>
      </c>
    </row>
    <row r="2170" spans="2:9" ht="35.1" customHeight="1" thickTop="1" thickBot="1">
      <c r="B2170" s="76" t="str">
        <f t="shared" si="33"/>
        <v/>
      </c>
      <c r="C2170" s="35"/>
      <c r="D2170" s="16"/>
      <c r="E2170" s="16"/>
      <c r="F2170" s="33"/>
      <c r="G2170" s="33"/>
      <c r="H2170" s="43" t="str">
        <f>IFERROR(VLOOKUP(D2170,PG!$D$7:$N$1006,11,FALSE),"")</f>
        <v/>
      </c>
      <c r="I2170" s="42">
        <f>IFERROR(VLOOKUP(D2170,PG!$D$7:$O$1006,12,FALSE)*G2170,0)</f>
        <v>0</v>
      </c>
    </row>
    <row r="2171" spans="2:9" ht="35.1" customHeight="1" thickTop="1" thickBot="1">
      <c r="B2171" s="76" t="str">
        <f t="shared" si="33"/>
        <v/>
      </c>
      <c r="C2171" s="35"/>
      <c r="D2171" s="16"/>
      <c r="E2171" s="16"/>
      <c r="F2171" s="33"/>
      <c r="G2171" s="33"/>
      <c r="H2171" s="43" t="str">
        <f>IFERROR(VLOOKUP(D2171,PG!$D$7:$N$1006,11,FALSE),"")</f>
        <v/>
      </c>
      <c r="I2171" s="42">
        <f>IFERROR(VLOOKUP(D2171,PG!$D$7:$O$1006,12,FALSE)*G2171,0)</f>
        <v>0</v>
      </c>
    </row>
    <row r="2172" spans="2:9" ht="35.1" customHeight="1" thickTop="1" thickBot="1">
      <c r="B2172" s="76" t="str">
        <f t="shared" si="33"/>
        <v/>
      </c>
      <c r="C2172" s="35"/>
      <c r="D2172" s="16"/>
      <c r="E2172" s="16"/>
      <c r="F2172" s="33"/>
      <c r="G2172" s="33"/>
      <c r="H2172" s="43" t="str">
        <f>IFERROR(VLOOKUP(D2172,PG!$D$7:$N$1006,11,FALSE),"")</f>
        <v/>
      </c>
      <c r="I2172" s="42">
        <f>IFERROR(VLOOKUP(D2172,PG!$D$7:$O$1006,12,FALSE)*G2172,0)</f>
        <v>0</v>
      </c>
    </row>
    <row r="2173" spans="2:9" ht="35.1" customHeight="1" thickTop="1" thickBot="1">
      <c r="B2173" s="76" t="str">
        <f t="shared" si="33"/>
        <v/>
      </c>
      <c r="C2173" s="35"/>
      <c r="D2173" s="16"/>
      <c r="E2173" s="16"/>
      <c r="F2173" s="33"/>
      <c r="G2173" s="33"/>
      <c r="H2173" s="43" t="str">
        <f>IFERROR(VLOOKUP(D2173,PG!$D$7:$N$1006,11,FALSE),"")</f>
        <v/>
      </c>
      <c r="I2173" s="42">
        <f>IFERROR(VLOOKUP(D2173,PG!$D$7:$O$1006,12,FALSE)*G2173,0)</f>
        <v>0</v>
      </c>
    </row>
    <row r="2174" spans="2:9" ht="35.1" customHeight="1" thickTop="1" thickBot="1">
      <c r="B2174" s="76" t="str">
        <f t="shared" si="33"/>
        <v/>
      </c>
      <c r="C2174" s="35"/>
      <c r="D2174" s="16"/>
      <c r="E2174" s="16"/>
      <c r="F2174" s="33"/>
      <c r="G2174" s="33"/>
      <c r="H2174" s="43" t="str">
        <f>IFERROR(VLOOKUP(D2174,PG!$D$7:$N$1006,11,FALSE),"")</f>
        <v/>
      </c>
      <c r="I2174" s="42">
        <f>IFERROR(VLOOKUP(D2174,PG!$D$7:$O$1006,12,FALSE)*G2174,0)</f>
        <v>0</v>
      </c>
    </row>
    <row r="2175" spans="2:9" ht="35.1" customHeight="1" thickTop="1" thickBot="1">
      <c r="B2175" s="76" t="str">
        <f t="shared" si="33"/>
        <v/>
      </c>
      <c r="C2175" s="35"/>
      <c r="D2175" s="16"/>
      <c r="E2175" s="16"/>
      <c r="F2175" s="33"/>
      <c r="G2175" s="33"/>
      <c r="H2175" s="43" t="str">
        <f>IFERROR(VLOOKUP(D2175,PG!$D$7:$N$1006,11,FALSE),"")</f>
        <v/>
      </c>
      <c r="I2175" s="42">
        <f>IFERROR(VLOOKUP(D2175,PG!$D$7:$O$1006,12,FALSE)*G2175,0)</f>
        <v>0</v>
      </c>
    </row>
    <row r="2176" spans="2:9" ht="35.1" customHeight="1" thickTop="1" thickBot="1">
      <c r="B2176" s="76" t="str">
        <f t="shared" si="33"/>
        <v/>
      </c>
      <c r="C2176" s="35"/>
      <c r="D2176" s="16"/>
      <c r="E2176" s="16"/>
      <c r="F2176" s="33"/>
      <c r="G2176" s="33"/>
      <c r="H2176" s="43" t="str">
        <f>IFERROR(VLOOKUP(D2176,PG!$D$7:$N$1006,11,FALSE),"")</f>
        <v/>
      </c>
      <c r="I2176" s="42">
        <f>IFERROR(VLOOKUP(D2176,PG!$D$7:$O$1006,12,FALSE)*G2176,0)</f>
        <v>0</v>
      </c>
    </row>
    <row r="2177" spans="2:9" ht="35.1" customHeight="1" thickTop="1" thickBot="1">
      <c r="B2177" s="76" t="str">
        <f t="shared" si="33"/>
        <v/>
      </c>
      <c r="C2177" s="35"/>
      <c r="D2177" s="16"/>
      <c r="E2177" s="16"/>
      <c r="F2177" s="33"/>
      <c r="G2177" s="33"/>
      <c r="H2177" s="43" t="str">
        <f>IFERROR(VLOOKUP(D2177,PG!$D$7:$N$1006,11,FALSE),"")</f>
        <v/>
      </c>
      <c r="I2177" s="42">
        <f>IFERROR(VLOOKUP(D2177,PG!$D$7:$O$1006,12,FALSE)*G2177,0)</f>
        <v>0</v>
      </c>
    </row>
    <row r="2178" spans="2:9" ht="35.1" customHeight="1" thickTop="1" thickBot="1">
      <c r="B2178" s="76" t="str">
        <f t="shared" si="33"/>
        <v/>
      </c>
      <c r="C2178" s="35"/>
      <c r="D2178" s="16"/>
      <c r="E2178" s="16"/>
      <c r="F2178" s="33"/>
      <c r="G2178" s="33"/>
      <c r="H2178" s="43" t="str">
        <f>IFERROR(VLOOKUP(D2178,PG!$D$7:$N$1006,11,FALSE),"")</f>
        <v/>
      </c>
      <c r="I2178" s="42">
        <f>IFERROR(VLOOKUP(D2178,PG!$D$7:$O$1006,12,FALSE)*G2178,0)</f>
        <v>0</v>
      </c>
    </row>
    <row r="2179" spans="2:9" ht="35.1" customHeight="1" thickTop="1" thickBot="1">
      <c r="B2179" s="76" t="str">
        <f t="shared" si="33"/>
        <v/>
      </c>
      <c r="C2179" s="35"/>
      <c r="D2179" s="16"/>
      <c r="E2179" s="16"/>
      <c r="F2179" s="33"/>
      <c r="G2179" s="33"/>
      <c r="H2179" s="43" t="str">
        <f>IFERROR(VLOOKUP(D2179,PG!$D$7:$N$1006,11,FALSE),"")</f>
        <v/>
      </c>
      <c r="I2179" s="42">
        <f>IFERROR(VLOOKUP(D2179,PG!$D$7:$O$1006,12,FALSE)*G2179,0)</f>
        <v>0</v>
      </c>
    </row>
    <row r="2180" spans="2:9" ht="35.1" customHeight="1" thickTop="1" thickBot="1">
      <c r="B2180" s="76" t="str">
        <f t="shared" si="33"/>
        <v/>
      </c>
      <c r="C2180" s="35"/>
      <c r="D2180" s="16"/>
      <c r="E2180" s="16"/>
      <c r="F2180" s="33"/>
      <c r="G2180" s="33"/>
      <c r="H2180" s="43" t="str">
        <f>IFERROR(VLOOKUP(D2180,PG!$D$7:$N$1006,11,FALSE),"")</f>
        <v/>
      </c>
      <c r="I2180" s="42">
        <f>IFERROR(VLOOKUP(D2180,PG!$D$7:$O$1006,12,FALSE)*G2180,0)</f>
        <v>0</v>
      </c>
    </row>
    <row r="2181" spans="2:9" ht="35.1" customHeight="1" thickTop="1" thickBot="1">
      <c r="B2181" s="76" t="str">
        <f t="shared" si="33"/>
        <v/>
      </c>
      <c r="C2181" s="35"/>
      <c r="D2181" s="16"/>
      <c r="E2181" s="16"/>
      <c r="F2181" s="33"/>
      <c r="G2181" s="33"/>
      <c r="H2181" s="43" t="str">
        <f>IFERROR(VLOOKUP(D2181,PG!$D$7:$N$1006,11,FALSE),"")</f>
        <v/>
      </c>
      <c r="I2181" s="42">
        <f>IFERROR(VLOOKUP(D2181,PG!$D$7:$O$1006,12,FALSE)*G2181,0)</f>
        <v>0</v>
      </c>
    </row>
    <row r="2182" spans="2:9" ht="35.1" customHeight="1" thickTop="1" thickBot="1">
      <c r="B2182" s="76" t="str">
        <f t="shared" si="33"/>
        <v/>
      </c>
      <c r="C2182" s="35"/>
      <c r="D2182" s="16"/>
      <c r="E2182" s="16"/>
      <c r="F2182" s="33"/>
      <c r="G2182" s="33"/>
      <c r="H2182" s="43" t="str">
        <f>IFERROR(VLOOKUP(D2182,PG!$D$7:$N$1006,11,FALSE),"")</f>
        <v/>
      </c>
      <c r="I2182" s="42">
        <f>IFERROR(VLOOKUP(D2182,PG!$D$7:$O$1006,12,FALSE)*G2182,0)</f>
        <v>0</v>
      </c>
    </row>
    <row r="2183" spans="2:9" ht="35.1" customHeight="1" thickTop="1" thickBot="1">
      <c r="B2183" s="76" t="str">
        <f t="shared" si="33"/>
        <v/>
      </c>
      <c r="C2183" s="35"/>
      <c r="D2183" s="16"/>
      <c r="E2183" s="16"/>
      <c r="F2183" s="33"/>
      <c r="G2183" s="33"/>
      <c r="H2183" s="43" t="str">
        <f>IFERROR(VLOOKUP(D2183,PG!$D$7:$N$1006,11,FALSE),"")</f>
        <v/>
      </c>
      <c r="I2183" s="42">
        <f>IFERROR(VLOOKUP(D2183,PG!$D$7:$O$1006,12,FALSE)*G2183,0)</f>
        <v>0</v>
      </c>
    </row>
    <row r="2184" spans="2:9" ht="35.1" customHeight="1" thickTop="1" thickBot="1">
      <c r="B2184" s="76" t="str">
        <f t="shared" ref="B2184:B2247" si="34">IF(C2184="","",MONTH(C2184))</f>
        <v/>
      </c>
      <c r="C2184" s="35"/>
      <c r="D2184" s="16"/>
      <c r="E2184" s="16"/>
      <c r="F2184" s="33"/>
      <c r="G2184" s="33"/>
      <c r="H2184" s="43" t="str">
        <f>IFERROR(VLOOKUP(D2184,PG!$D$7:$N$1006,11,FALSE),"")</f>
        <v/>
      </c>
      <c r="I2184" s="42">
        <f>IFERROR(VLOOKUP(D2184,PG!$D$7:$O$1006,12,FALSE)*G2184,0)</f>
        <v>0</v>
      </c>
    </row>
    <row r="2185" spans="2:9" ht="35.1" customHeight="1" thickTop="1" thickBot="1">
      <c r="B2185" s="76" t="str">
        <f t="shared" si="34"/>
        <v/>
      </c>
      <c r="C2185" s="35"/>
      <c r="D2185" s="16"/>
      <c r="E2185" s="16"/>
      <c r="F2185" s="33"/>
      <c r="G2185" s="33"/>
      <c r="H2185" s="43" t="str">
        <f>IFERROR(VLOOKUP(D2185,PG!$D$7:$N$1006,11,FALSE),"")</f>
        <v/>
      </c>
      <c r="I2185" s="42">
        <f>IFERROR(VLOOKUP(D2185,PG!$D$7:$O$1006,12,FALSE)*G2185,0)</f>
        <v>0</v>
      </c>
    </row>
    <row r="2186" spans="2:9" ht="35.1" customHeight="1" thickTop="1" thickBot="1">
      <c r="B2186" s="76" t="str">
        <f t="shared" si="34"/>
        <v/>
      </c>
      <c r="C2186" s="35"/>
      <c r="D2186" s="16"/>
      <c r="E2186" s="16"/>
      <c r="F2186" s="33"/>
      <c r="G2186" s="33"/>
      <c r="H2186" s="43" t="str">
        <f>IFERROR(VLOOKUP(D2186,PG!$D$7:$N$1006,11,FALSE),"")</f>
        <v/>
      </c>
      <c r="I2186" s="42">
        <f>IFERROR(VLOOKUP(D2186,PG!$D$7:$O$1006,12,FALSE)*G2186,0)</f>
        <v>0</v>
      </c>
    </row>
    <row r="2187" spans="2:9" ht="35.1" customHeight="1" thickTop="1" thickBot="1">
      <c r="B2187" s="76" t="str">
        <f t="shared" si="34"/>
        <v/>
      </c>
      <c r="C2187" s="35"/>
      <c r="D2187" s="16"/>
      <c r="E2187" s="16"/>
      <c r="F2187" s="33"/>
      <c r="G2187" s="33"/>
      <c r="H2187" s="43" t="str">
        <f>IFERROR(VLOOKUP(D2187,PG!$D$7:$N$1006,11,FALSE),"")</f>
        <v/>
      </c>
      <c r="I2187" s="42">
        <f>IFERROR(VLOOKUP(D2187,PG!$D$7:$O$1006,12,FALSE)*G2187,0)</f>
        <v>0</v>
      </c>
    </row>
    <row r="2188" spans="2:9" ht="35.1" customHeight="1" thickTop="1" thickBot="1">
      <c r="B2188" s="76" t="str">
        <f t="shared" si="34"/>
        <v/>
      </c>
      <c r="C2188" s="35"/>
      <c r="D2188" s="16"/>
      <c r="E2188" s="16"/>
      <c r="F2188" s="33"/>
      <c r="G2188" s="33"/>
      <c r="H2188" s="43" t="str">
        <f>IFERROR(VLOOKUP(D2188,PG!$D$7:$N$1006,11,FALSE),"")</f>
        <v/>
      </c>
      <c r="I2188" s="42">
        <f>IFERROR(VLOOKUP(D2188,PG!$D$7:$O$1006,12,FALSE)*G2188,0)</f>
        <v>0</v>
      </c>
    </row>
    <row r="2189" spans="2:9" ht="35.1" customHeight="1" thickTop="1" thickBot="1">
      <c r="B2189" s="76" t="str">
        <f t="shared" si="34"/>
        <v/>
      </c>
      <c r="C2189" s="35"/>
      <c r="D2189" s="16"/>
      <c r="E2189" s="16"/>
      <c r="F2189" s="33"/>
      <c r="G2189" s="33"/>
      <c r="H2189" s="43" t="str">
        <f>IFERROR(VLOOKUP(D2189,PG!$D$7:$N$1006,11,FALSE),"")</f>
        <v/>
      </c>
      <c r="I2189" s="42">
        <f>IFERROR(VLOOKUP(D2189,PG!$D$7:$O$1006,12,FALSE)*G2189,0)</f>
        <v>0</v>
      </c>
    </row>
    <row r="2190" spans="2:9" ht="35.1" customHeight="1" thickTop="1" thickBot="1">
      <c r="B2190" s="76" t="str">
        <f t="shared" si="34"/>
        <v/>
      </c>
      <c r="C2190" s="35"/>
      <c r="D2190" s="16"/>
      <c r="E2190" s="16"/>
      <c r="F2190" s="33"/>
      <c r="G2190" s="33"/>
      <c r="H2190" s="43" t="str">
        <f>IFERROR(VLOOKUP(D2190,PG!$D$7:$N$1006,11,FALSE),"")</f>
        <v/>
      </c>
      <c r="I2190" s="42">
        <f>IFERROR(VLOOKUP(D2190,PG!$D$7:$O$1006,12,FALSE)*G2190,0)</f>
        <v>0</v>
      </c>
    </row>
    <row r="2191" spans="2:9" ht="35.1" customHeight="1" thickTop="1" thickBot="1">
      <c r="B2191" s="76" t="str">
        <f t="shared" si="34"/>
        <v/>
      </c>
      <c r="C2191" s="35"/>
      <c r="D2191" s="16"/>
      <c r="E2191" s="16"/>
      <c r="F2191" s="33"/>
      <c r="G2191" s="33"/>
      <c r="H2191" s="43" t="str">
        <f>IFERROR(VLOOKUP(D2191,PG!$D$7:$N$1006,11,FALSE),"")</f>
        <v/>
      </c>
      <c r="I2191" s="42">
        <f>IFERROR(VLOOKUP(D2191,PG!$D$7:$O$1006,12,FALSE)*G2191,0)</f>
        <v>0</v>
      </c>
    </row>
    <row r="2192" spans="2:9" ht="35.1" customHeight="1" thickTop="1" thickBot="1">
      <c r="B2192" s="76" t="str">
        <f t="shared" si="34"/>
        <v/>
      </c>
      <c r="C2192" s="35"/>
      <c r="D2192" s="16"/>
      <c r="E2192" s="16"/>
      <c r="F2192" s="33"/>
      <c r="G2192" s="33"/>
      <c r="H2192" s="43" t="str">
        <f>IFERROR(VLOOKUP(D2192,PG!$D$7:$N$1006,11,FALSE),"")</f>
        <v/>
      </c>
      <c r="I2192" s="42">
        <f>IFERROR(VLOOKUP(D2192,PG!$D$7:$O$1006,12,FALSE)*G2192,0)</f>
        <v>0</v>
      </c>
    </row>
    <row r="2193" spans="2:9" ht="35.1" customHeight="1" thickTop="1" thickBot="1">
      <c r="B2193" s="76" t="str">
        <f t="shared" si="34"/>
        <v/>
      </c>
      <c r="C2193" s="35"/>
      <c r="D2193" s="16"/>
      <c r="E2193" s="16"/>
      <c r="F2193" s="33"/>
      <c r="G2193" s="33"/>
      <c r="H2193" s="43" t="str">
        <f>IFERROR(VLOOKUP(D2193,PG!$D$7:$N$1006,11,FALSE),"")</f>
        <v/>
      </c>
      <c r="I2193" s="42">
        <f>IFERROR(VLOOKUP(D2193,PG!$D$7:$O$1006,12,FALSE)*G2193,0)</f>
        <v>0</v>
      </c>
    </row>
    <row r="2194" spans="2:9" ht="35.1" customHeight="1" thickTop="1" thickBot="1">
      <c r="B2194" s="76" t="str">
        <f t="shared" si="34"/>
        <v/>
      </c>
      <c r="C2194" s="35"/>
      <c r="D2194" s="16"/>
      <c r="E2194" s="16"/>
      <c r="F2194" s="33"/>
      <c r="G2194" s="33"/>
      <c r="H2194" s="43" t="str">
        <f>IFERROR(VLOOKUP(D2194,PG!$D$7:$N$1006,11,FALSE),"")</f>
        <v/>
      </c>
      <c r="I2194" s="42">
        <f>IFERROR(VLOOKUP(D2194,PG!$D$7:$O$1006,12,FALSE)*G2194,0)</f>
        <v>0</v>
      </c>
    </row>
    <row r="2195" spans="2:9" ht="35.1" customHeight="1" thickTop="1" thickBot="1">
      <c r="B2195" s="76" t="str">
        <f t="shared" si="34"/>
        <v/>
      </c>
      <c r="C2195" s="35"/>
      <c r="D2195" s="16"/>
      <c r="E2195" s="16"/>
      <c r="F2195" s="33"/>
      <c r="G2195" s="33"/>
      <c r="H2195" s="43" t="str">
        <f>IFERROR(VLOOKUP(D2195,PG!$D$7:$N$1006,11,FALSE),"")</f>
        <v/>
      </c>
      <c r="I2195" s="42">
        <f>IFERROR(VLOOKUP(D2195,PG!$D$7:$O$1006,12,FALSE)*G2195,0)</f>
        <v>0</v>
      </c>
    </row>
    <row r="2196" spans="2:9" ht="35.1" customHeight="1" thickTop="1" thickBot="1">
      <c r="B2196" s="76" t="str">
        <f t="shared" si="34"/>
        <v/>
      </c>
      <c r="C2196" s="35"/>
      <c r="D2196" s="16"/>
      <c r="E2196" s="16"/>
      <c r="F2196" s="33"/>
      <c r="G2196" s="33"/>
      <c r="H2196" s="43" t="str">
        <f>IFERROR(VLOOKUP(D2196,PG!$D$7:$N$1006,11,FALSE),"")</f>
        <v/>
      </c>
      <c r="I2196" s="42">
        <f>IFERROR(VLOOKUP(D2196,PG!$D$7:$O$1006,12,FALSE)*G2196,0)</f>
        <v>0</v>
      </c>
    </row>
    <row r="2197" spans="2:9" ht="35.1" customHeight="1" thickTop="1" thickBot="1">
      <c r="B2197" s="76" t="str">
        <f t="shared" si="34"/>
        <v/>
      </c>
      <c r="C2197" s="35"/>
      <c r="D2197" s="16"/>
      <c r="E2197" s="16"/>
      <c r="F2197" s="33"/>
      <c r="G2197" s="33"/>
      <c r="H2197" s="43" t="str">
        <f>IFERROR(VLOOKUP(D2197,PG!$D$7:$N$1006,11,FALSE),"")</f>
        <v/>
      </c>
      <c r="I2197" s="42">
        <f>IFERROR(VLOOKUP(D2197,PG!$D$7:$O$1006,12,FALSE)*G2197,0)</f>
        <v>0</v>
      </c>
    </row>
    <row r="2198" spans="2:9" ht="35.1" customHeight="1" thickTop="1" thickBot="1">
      <c r="B2198" s="76" t="str">
        <f t="shared" si="34"/>
        <v/>
      </c>
      <c r="C2198" s="35"/>
      <c r="D2198" s="16"/>
      <c r="E2198" s="16"/>
      <c r="F2198" s="33"/>
      <c r="G2198" s="33"/>
      <c r="H2198" s="43" t="str">
        <f>IFERROR(VLOOKUP(D2198,PG!$D$7:$N$1006,11,FALSE),"")</f>
        <v/>
      </c>
      <c r="I2198" s="42">
        <f>IFERROR(VLOOKUP(D2198,PG!$D$7:$O$1006,12,FALSE)*G2198,0)</f>
        <v>0</v>
      </c>
    </row>
    <row r="2199" spans="2:9" ht="35.1" customHeight="1" thickTop="1" thickBot="1">
      <c r="B2199" s="76" t="str">
        <f t="shared" si="34"/>
        <v/>
      </c>
      <c r="C2199" s="35"/>
      <c r="D2199" s="16"/>
      <c r="E2199" s="16"/>
      <c r="F2199" s="33"/>
      <c r="G2199" s="33"/>
      <c r="H2199" s="43" t="str">
        <f>IFERROR(VLOOKUP(D2199,PG!$D$7:$N$1006,11,FALSE),"")</f>
        <v/>
      </c>
      <c r="I2199" s="42">
        <f>IFERROR(VLOOKUP(D2199,PG!$D$7:$O$1006,12,FALSE)*G2199,0)</f>
        <v>0</v>
      </c>
    </row>
    <row r="2200" spans="2:9" ht="35.1" customHeight="1" thickTop="1" thickBot="1">
      <c r="B2200" s="76" t="str">
        <f t="shared" si="34"/>
        <v/>
      </c>
      <c r="C2200" s="35"/>
      <c r="D2200" s="16"/>
      <c r="E2200" s="16"/>
      <c r="F2200" s="33"/>
      <c r="G2200" s="33"/>
      <c r="H2200" s="43" t="str">
        <f>IFERROR(VLOOKUP(D2200,PG!$D$7:$N$1006,11,FALSE),"")</f>
        <v/>
      </c>
      <c r="I2200" s="42">
        <f>IFERROR(VLOOKUP(D2200,PG!$D$7:$O$1006,12,FALSE)*G2200,0)</f>
        <v>0</v>
      </c>
    </row>
    <row r="2201" spans="2:9" ht="35.1" customHeight="1" thickTop="1" thickBot="1">
      <c r="B2201" s="76" t="str">
        <f t="shared" si="34"/>
        <v/>
      </c>
      <c r="C2201" s="35"/>
      <c r="D2201" s="16"/>
      <c r="E2201" s="16"/>
      <c r="F2201" s="33"/>
      <c r="G2201" s="33"/>
      <c r="H2201" s="43" t="str">
        <f>IFERROR(VLOOKUP(D2201,PG!$D$7:$N$1006,11,FALSE),"")</f>
        <v/>
      </c>
      <c r="I2201" s="42">
        <f>IFERROR(VLOOKUP(D2201,PG!$D$7:$O$1006,12,FALSE)*G2201,0)</f>
        <v>0</v>
      </c>
    </row>
    <row r="2202" spans="2:9" ht="35.1" customHeight="1" thickTop="1" thickBot="1">
      <c r="B2202" s="76" t="str">
        <f t="shared" si="34"/>
        <v/>
      </c>
      <c r="C2202" s="35"/>
      <c r="D2202" s="16"/>
      <c r="E2202" s="16"/>
      <c r="F2202" s="33"/>
      <c r="G2202" s="33"/>
      <c r="H2202" s="43" t="str">
        <f>IFERROR(VLOOKUP(D2202,PG!$D$7:$N$1006,11,FALSE),"")</f>
        <v/>
      </c>
      <c r="I2202" s="42">
        <f>IFERROR(VLOOKUP(D2202,PG!$D$7:$O$1006,12,FALSE)*G2202,0)</f>
        <v>0</v>
      </c>
    </row>
    <row r="2203" spans="2:9" ht="35.1" customHeight="1" thickTop="1" thickBot="1">
      <c r="B2203" s="76" t="str">
        <f t="shared" si="34"/>
        <v/>
      </c>
      <c r="C2203" s="35"/>
      <c r="D2203" s="16"/>
      <c r="E2203" s="16"/>
      <c r="F2203" s="33"/>
      <c r="G2203" s="33"/>
      <c r="H2203" s="43" t="str">
        <f>IFERROR(VLOOKUP(D2203,PG!$D$7:$N$1006,11,FALSE),"")</f>
        <v/>
      </c>
      <c r="I2203" s="42">
        <f>IFERROR(VLOOKUP(D2203,PG!$D$7:$O$1006,12,FALSE)*G2203,0)</f>
        <v>0</v>
      </c>
    </row>
    <row r="2204" spans="2:9" ht="35.1" customHeight="1" thickTop="1" thickBot="1">
      <c r="B2204" s="76" t="str">
        <f t="shared" si="34"/>
        <v/>
      </c>
      <c r="C2204" s="35"/>
      <c r="D2204" s="16"/>
      <c r="E2204" s="16"/>
      <c r="F2204" s="33"/>
      <c r="G2204" s="33"/>
      <c r="H2204" s="43" t="str">
        <f>IFERROR(VLOOKUP(D2204,PG!$D$7:$N$1006,11,FALSE),"")</f>
        <v/>
      </c>
      <c r="I2204" s="42">
        <f>IFERROR(VLOOKUP(D2204,PG!$D$7:$O$1006,12,FALSE)*G2204,0)</f>
        <v>0</v>
      </c>
    </row>
    <row r="2205" spans="2:9" ht="35.1" customHeight="1" thickTop="1" thickBot="1">
      <c r="B2205" s="76" t="str">
        <f t="shared" si="34"/>
        <v/>
      </c>
      <c r="C2205" s="35"/>
      <c r="D2205" s="16"/>
      <c r="E2205" s="16"/>
      <c r="F2205" s="33"/>
      <c r="G2205" s="33"/>
      <c r="H2205" s="43" t="str">
        <f>IFERROR(VLOOKUP(D2205,PG!$D$7:$N$1006,11,FALSE),"")</f>
        <v/>
      </c>
      <c r="I2205" s="42">
        <f>IFERROR(VLOOKUP(D2205,PG!$D$7:$O$1006,12,FALSE)*G2205,0)</f>
        <v>0</v>
      </c>
    </row>
    <row r="2206" spans="2:9" ht="35.1" customHeight="1" thickTop="1" thickBot="1">
      <c r="B2206" s="76" t="str">
        <f t="shared" si="34"/>
        <v/>
      </c>
      <c r="C2206" s="35"/>
      <c r="D2206" s="16"/>
      <c r="E2206" s="16"/>
      <c r="F2206" s="33"/>
      <c r="G2206" s="33"/>
      <c r="H2206" s="43" t="str">
        <f>IFERROR(VLOOKUP(D2206,PG!$D$7:$N$1006,11,FALSE),"")</f>
        <v/>
      </c>
      <c r="I2206" s="42">
        <f>IFERROR(VLOOKUP(D2206,PG!$D$7:$O$1006,12,FALSE)*G2206,0)</f>
        <v>0</v>
      </c>
    </row>
    <row r="2207" spans="2:9" ht="35.1" customHeight="1" thickTop="1" thickBot="1">
      <c r="B2207" s="76" t="str">
        <f t="shared" si="34"/>
        <v/>
      </c>
      <c r="C2207" s="35"/>
      <c r="D2207" s="16"/>
      <c r="E2207" s="16"/>
      <c r="F2207" s="33"/>
      <c r="G2207" s="33"/>
      <c r="H2207" s="43" t="str">
        <f>IFERROR(VLOOKUP(D2207,PG!$D$7:$N$1006,11,FALSE),"")</f>
        <v/>
      </c>
      <c r="I2207" s="42">
        <f>IFERROR(VLOOKUP(D2207,PG!$D$7:$O$1006,12,FALSE)*G2207,0)</f>
        <v>0</v>
      </c>
    </row>
    <row r="2208" spans="2:9" ht="35.1" customHeight="1" thickTop="1" thickBot="1">
      <c r="B2208" s="76" t="str">
        <f t="shared" si="34"/>
        <v/>
      </c>
      <c r="C2208" s="35"/>
      <c r="D2208" s="16"/>
      <c r="E2208" s="16"/>
      <c r="F2208" s="33"/>
      <c r="G2208" s="33"/>
      <c r="H2208" s="43" t="str">
        <f>IFERROR(VLOOKUP(D2208,PG!$D$7:$N$1006,11,FALSE),"")</f>
        <v/>
      </c>
      <c r="I2208" s="42">
        <f>IFERROR(VLOOKUP(D2208,PG!$D$7:$O$1006,12,FALSE)*G2208,0)</f>
        <v>0</v>
      </c>
    </row>
    <row r="2209" spans="2:9" ht="35.1" customHeight="1" thickTop="1" thickBot="1">
      <c r="B2209" s="76" t="str">
        <f t="shared" si="34"/>
        <v/>
      </c>
      <c r="C2209" s="35"/>
      <c r="D2209" s="16"/>
      <c r="E2209" s="16"/>
      <c r="F2209" s="33"/>
      <c r="G2209" s="33"/>
      <c r="H2209" s="43" t="str">
        <f>IFERROR(VLOOKUP(D2209,PG!$D$7:$N$1006,11,FALSE),"")</f>
        <v/>
      </c>
      <c r="I2209" s="42">
        <f>IFERROR(VLOOKUP(D2209,PG!$D$7:$O$1006,12,FALSE)*G2209,0)</f>
        <v>0</v>
      </c>
    </row>
    <row r="2210" spans="2:9" ht="35.1" customHeight="1" thickTop="1" thickBot="1">
      <c r="B2210" s="76" t="str">
        <f t="shared" si="34"/>
        <v/>
      </c>
      <c r="C2210" s="35"/>
      <c r="D2210" s="16"/>
      <c r="E2210" s="16"/>
      <c r="F2210" s="33"/>
      <c r="G2210" s="33"/>
      <c r="H2210" s="43" t="str">
        <f>IFERROR(VLOOKUP(D2210,PG!$D$7:$N$1006,11,FALSE),"")</f>
        <v/>
      </c>
      <c r="I2210" s="42">
        <f>IFERROR(VLOOKUP(D2210,PG!$D$7:$O$1006,12,FALSE)*G2210,0)</f>
        <v>0</v>
      </c>
    </row>
    <row r="2211" spans="2:9" ht="35.1" customHeight="1" thickTop="1" thickBot="1">
      <c r="B2211" s="76" t="str">
        <f t="shared" si="34"/>
        <v/>
      </c>
      <c r="C2211" s="35"/>
      <c r="D2211" s="16"/>
      <c r="E2211" s="16"/>
      <c r="F2211" s="33"/>
      <c r="G2211" s="33"/>
      <c r="H2211" s="43" t="str">
        <f>IFERROR(VLOOKUP(D2211,PG!$D$7:$N$1006,11,FALSE),"")</f>
        <v/>
      </c>
      <c r="I2211" s="42">
        <f>IFERROR(VLOOKUP(D2211,PG!$D$7:$O$1006,12,FALSE)*G2211,0)</f>
        <v>0</v>
      </c>
    </row>
    <row r="2212" spans="2:9" ht="35.1" customHeight="1" thickTop="1" thickBot="1">
      <c r="B2212" s="76" t="str">
        <f t="shared" si="34"/>
        <v/>
      </c>
      <c r="C2212" s="35"/>
      <c r="D2212" s="16"/>
      <c r="E2212" s="16"/>
      <c r="F2212" s="33"/>
      <c r="G2212" s="33"/>
      <c r="H2212" s="43" t="str">
        <f>IFERROR(VLOOKUP(D2212,PG!$D$7:$N$1006,11,FALSE),"")</f>
        <v/>
      </c>
      <c r="I2212" s="42">
        <f>IFERROR(VLOOKUP(D2212,PG!$D$7:$O$1006,12,FALSE)*G2212,0)</f>
        <v>0</v>
      </c>
    </row>
    <row r="2213" spans="2:9" ht="35.1" customHeight="1" thickTop="1" thickBot="1">
      <c r="B2213" s="76" t="str">
        <f t="shared" si="34"/>
        <v/>
      </c>
      <c r="C2213" s="35"/>
      <c r="D2213" s="16"/>
      <c r="E2213" s="16"/>
      <c r="F2213" s="33"/>
      <c r="G2213" s="33"/>
      <c r="H2213" s="43" t="str">
        <f>IFERROR(VLOOKUP(D2213,PG!$D$7:$N$1006,11,FALSE),"")</f>
        <v/>
      </c>
      <c r="I2213" s="42">
        <f>IFERROR(VLOOKUP(D2213,PG!$D$7:$O$1006,12,FALSE)*G2213,0)</f>
        <v>0</v>
      </c>
    </row>
    <row r="2214" spans="2:9" ht="35.1" customHeight="1" thickTop="1" thickBot="1">
      <c r="B2214" s="76" t="str">
        <f t="shared" si="34"/>
        <v/>
      </c>
      <c r="C2214" s="35"/>
      <c r="D2214" s="16"/>
      <c r="E2214" s="16"/>
      <c r="F2214" s="33"/>
      <c r="G2214" s="33"/>
      <c r="H2214" s="43" t="str">
        <f>IFERROR(VLOOKUP(D2214,PG!$D$7:$N$1006,11,FALSE),"")</f>
        <v/>
      </c>
      <c r="I2214" s="42">
        <f>IFERROR(VLOOKUP(D2214,PG!$D$7:$O$1006,12,FALSE)*G2214,0)</f>
        <v>0</v>
      </c>
    </row>
    <row r="2215" spans="2:9" ht="35.1" customHeight="1" thickTop="1" thickBot="1">
      <c r="B2215" s="76" t="str">
        <f t="shared" si="34"/>
        <v/>
      </c>
      <c r="C2215" s="35"/>
      <c r="D2215" s="16"/>
      <c r="E2215" s="16"/>
      <c r="F2215" s="33"/>
      <c r="G2215" s="33"/>
      <c r="H2215" s="43" t="str">
        <f>IFERROR(VLOOKUP(D2215,PG!$D$7:$N$1006,11,FALSE),"")</f>
        <v/>
      </c>
      <c r="I2215" s="42">
        <f>IFERROR(VLOOKUP(D2215,PG!$D$7:$O$1006,12,FALSE)*G2215,0)</f>
        <v>0</v>
      </c>
    </row>
    <row r="2216" spans="2:9" ht="35.1" customHeight="1" thickTop="1" thickBot="1">
      <c r="B2216" s="76" t="str">
        <f t="shared" si="34"/>
        <v/>
      </c>
      <c r="C2216" s="35"/>
      <c r="D2216" s="16"/>
      <c r="E2216" s="16"/>
      <c r="F2216" s="33"/>
      <c r="G2216" s="33"/>
      <c r="H2216" s="43" t="str">
        <f>IFERROR(VLOOKUP(D2216,PG!$D$7:$N$1006,11,FALSE),"")</f>
        <v/>
      </c>
      <c r="I2216" s="42">
        <f>IFERROR(VLOOKUP(D2216,PG!$D$7:$O$1006,12,FALSE)*G2216,0)</f>
        <v>0</v>
      </c>
    </row>
    <row r="2217" spans="2:9" ht="35.1" customHeight="1" thickTop="1" thickBot="1">
      <c r="B2217" s="76" t="str">
        <f t="shared" si="34"/>
        <v/>
      </c>
      <c r="C2217" s="35"/>
      <c r="D2217" s="16"/>
      <c r="E2217" s="16"/>
      <c r="F2217" s="33"/>
      <c r="G2217" s="33"/>
      <c r="H2217" s="43" t="str">
        <f>IFERROR(VLOOKUP(D2217,PG!$D$7:$N$1006,11,FALSE),"")</f>
        <v/>
      </c>
      <c r="I2217" s="42">
        <f>IFERROR(VLOOKUP(D2217,PG!$D$7:$O$1006,12,FALSE)*G2217,0)</f>
        <v>0</v>
      </c>
    </row>
    <row r="2218" spans="2:9" ht="35.1" customHeight="1" thickTop="1" thickBot="1">
      <c r="B2218" s="76" t="str">
        <f t="shared" si="34"/>
        <v/>
      </c>
      <c r="C2218" s="35"/>
      <c r="D2218" s="16"/>
      <c r="E2218" s="16"/>
      <c r="F2218" s="33"/>
      <c r="G2218" s="33"/>
      <c r="H2218" s="43" t="str">
        <f>IFERROR(VLOOKUP(D2218,PG!$D$7:$N$1006,11,FALSE),"")</f>
        <v/>
      </c>
      <c r="I2218" s="42">
        <f>IFERROR(VLOOKUP(D2218,PG!$D$7:$O$1006,12,FALSE)*G2218,0)</f>
        <v>0</v>
      </c>
    </row>
    <row r="2219" spans="2:9" ht="35.1" customHeight="1" thickTop="1" thickBot="1">
      <c r="B2219" s="76" t="str">
        <f t="shared" si="34"/>
        <v/>
      </c>
      <c r="C2219" s="35"/>
      <c r="D2219" s="16"/>
      <c r="E2219" s="16"/>
      <c r="F2219" s="33"/>
      <c r="G2219" s="33"/>
      <c r="H2219" s="43" t="str">
        <f>IFERROR(VLOOKUP(D2219,PG!$D$7:$N$1006,11,FALSE),"")</f>
        <v/>
      </c>
      <c r="I2219" s="42">
        <f>IFERROR(VLOOKUP(D2219,PG!$D$7:$O$1006,12,FALSE)*G2219,0)</f>
        <v>0</v>
      </c>
    </row>
    <row r="2220" spans="2:9" ht="35.1" customHeight="1" thickTop="1" thickBot="1">
      <c r="B2220" s="76" t="str">
        <f t="shared" si="34"/>
        <v/>
      </c>
      <c r="C2220" s="35"/>
      <c r="D2220" s="16"/>
      <c r="E2220" s="16"/>
      <c r="F2220" s="33"/>
      <c r="G2220" s="33"/>
      <c r="H2220" s="43" t="str">
        <f>IFERROR(VLOOKUP(D2220,PG!$D$7:$N$1006,11,FALSE),"")</f>
        <v/>
      </c>
      <c r="I2220" s="42">
        <f>IFERROR(VLOOKUP(D2220,PG!$D$7:$O$1006,12,FALSE)*G2220,0)</f>
        <v>0</v>
      </c>
    </row>
    <row r="2221" spans="2:9" ht="35.1" customHeight="1" thickTop="1" thickBot="1">
      <c r="B2221" s="76" t="str">
        <f t="shared" si="34"/>
        <v/>
      </c>
      <c r="C2221" s="35"/>
      <c r="D2221" s="16"/>
      <c r="E2221" s="16"/>
      <c r="F2221" s="33"/>
      <c r="G2221" s="33"/>
      <c r="H2221" s="43" t="str">
        <f>IFERROR(VLOOKUP(D2221,PG!$D$7:$N$1006,11,FALSE),"")</f>
        <v/>
      </c>
      <c r="I2221" s="42">
        <f>IFERROR(VLOOKUP(D2221,PG!$D$7:$O$1006,12,FALSE)*G2221,0)</f>
        <v>0</v>
      </c>
    </row>
    <row r="2222" spans="2:9" ht="35.1" customHeight="1" thickTop="1" thickBot="1">
      <c r="B2222" s="76" t="str">
        <f t="shared" si="34"/>
        <v/>
      </c>
      <c r="C2222" s="35"/>
      <c r="D2222" s="16"/>
      <c r="E2222" s="16"/>
      <c r="F2222" s="33"/>
      <c r="G2222" s="33"/>
      <c r="H2222" s="43" t="str">
        <f>IFERROR(VLOOKUP(D2222,PG!$D$7:$N$1006,11,FALSE),"")</f>
        <v/>
      </c>
      <c r="I2222" s="42">
        <f>IFERROR(VLOOKUP(D2222,PG!$D$7:$O$1006,12,FALSE)*G2222,0)</f>
        <v>0</v>
      </c>
    </row>
    <row r="2223" spans="2:9" ht="35.1" customHeight="1" thickTop="1" thickBot="1">
      <c r="B2223" s="76" t="str">
        <f t="shared" si="34"/>
        <v/>
      </c>
      <c r="C2223" s="35"/>
      <c r="D2223" s="16"/>
      <c r="E2223" s="16"/>
      <c r="F2223" s="33"/>
      <c r="G2223" s="33"/>
      <c r="H2223" s="43" t="str">
        <f>IFERROR(VLOOKUP(D2223,PG!$D$7:$N$1006,11,FALSE),"")</f>
        <v/>
      </c>
      <c r="I2223" s="42">
        <f>IFERROR(VLOOKUP(D2223,PG!$D$7:$O$1006,12,FALSE)*G2223,0)</f>
        <v>0</v>
      </c>
    </row>
    <row r="2224" spans="2:9" ht="35.1" customHeight="1" thickTop="1" thickBot="1">
      <c r="B2224" s="76" t="str">
        <f t="shared" si="34"/>
        <v/>
      </c>
      <c r="C2224" s="35"/>
      <c r="D2224" s="16"/>
      <c r="E2224" s="16"/>
      <c r="F2224" s="33"/>
      <c r="G2224" s="33"/>
      <c r="H2224" s="43" t="str">
        <f>IFERROR(VLOOKUP(D2224,PG!$D$7:$N$1006,11,FALSE),"")</f>
        <v/>
      </c>
      <c r="I2224" s="42">
        <f>IFERROR(VLOOKUP(D2224,PG!$D$7:$O$1006,12,FALSE)*G2224,0)</f>
        <v>0</v>
      </c>
    </row>
    <row r="2225" spans="2:9" ht="35.1" customHeight="1" thickTop="1" thickBot="1">
      <c r="B2225" s="76" t="str">
        <f t="shared" si="34"/>
        <v/>
      </c>
      <c r="C2225" s="35"/>
      <c r="D2225" s="16"/>
      <c r="E2225" s="16"/>
      <c r="F2225" s="33"/>
      <c r="G2225" s="33"/>
      <c r="H2225" s="43" t="str">
        <f>IFERROR(VLOOKUP(D2225,PG!$D$7:$N$1006,11,FALSE),"")</f>
        <v/>
      </c>
      <c r="I2225" s="42">
        <f>IFERROR(VLOOKUP(D2225,PG!$D$7:$O$1006,12,FALSE)*G2225,0)</f>
        <v>0</v>
      </c>
    </row>
    <row r="2226" spans="2:9" ht="35.1" customHeight="1" thickTop="1" thickBot="1">
      <c r="B2226" s="76" t="str">
        <f t="shared" si="34"/>
        <v/>
      </c>
      <c r="C2226" s="35"/>
      <c r="D2226" s="16"/>
      <c r="E2226" s="16"/>
      <c r="F2226" s="33"/>
      <c r="G2226" s="33"/>
      <c r="H2226" s="43" t="str">
        <f>IFERROR(VLOOKUP(D2226,PG!$D$7:$N$1006,11,FALSE),"")</f>
        <v/>
      </c>
      <c r="I2226" s="42">
        <f>IFERROR(VLOOKUP(D2226,PG!$D$7:$O$1006,12,FALSE)*G2226,0)</f>
        <v>0</v>
      </c>
    </row>
    <row r="2227" spans="2:9" ht="35.1" customHeight="1" thickTop="1" thickBot="1">
      <c r="B2227" s="76" t="str">
        <f t="shared" si="34"/>
        <v/>
      </c>
      <c r="C2227" s="35"/>
      <c r="D2227" s="16"/>
      <c r="E2227" s="16"/>
      <c r="F2227" s="33"/>
      <c r="G2227" s="33"/>
      <c r="H2227" s="43" t="str">
        <f>IFERROR(VLOOKUP(D2227,PG!$D$7:$N$1006,11,FALSE),"")</f>
        <v/>
      </c>
      <c r="I2227" s="42">
        <f>IFERROR(VLOOKUP(D2227,PG!$D$7:$O$1006,12,FALSE)*G2227,0)</f>
        <v>0</v>
      </c>
    </row>
    <row r="2228" spans="2:9" ht="35.1" customHeight="1" thickTop="1" thickBot="1">
      <c r="B2228" s="76" t="str">
        <f t="shared" si="34"/>
        <v/>
      </c>
      <c r="C2228" s="35"/>
      <c r="D2228" s="16"/>
      <c r="E2228" s="16"/>
      <c r="F2228" s="33"/>
      <c r="G2228" s="33"/>
      <c r="H2228" s="43" t="str">
        <f>IFERROR(VLOOKUP(D2228,PG!$D$7:$N$1006,11,FALSE),"")</f>
        <v/>
      </c>
      <c r="I2228" s="42">
        <f>IFERROR(VLOOKUP(D2228,PG!$D$7:$O$1006,12,FALSE)*G2228,0)</f>
        <v>0</v>
      </c>
    </row>
    <row r="2229" spans="2:9" ht="35.1" customHeight="1" thickTop="1" thickBot="1">
      <c r="B2229" s="76" t="str">
        <f t="shared" si="34"/>
        <v/>
      </c>
      <c r="C2229" s="35"/>
      <c r="D2229" s="16"/>
      <c r="E2229" s="16"/>
      <c r="F2229" s="33"/>
      <c r="G2229" s="33"/>
      <c r="H2229" s="43" t="str">
        <f>IFERROR(VLOOKUP(D2229,PG!$D$7:$N$1006,11,FALSE),"")</f>
        <v/>
      </c>
      <c r="I2229" s="42">
        <f>IFERROR(VLOOKUP(D2229,PG!$D$7:$O$1006,12,FALSE)*G2229,0)</f>
        <v>0</v>
      </c>
    </row>
    <row r="2230" spans="2:9" ht="35.1" customHeight="1" thickTop="1" thickBot="1">
      <c r="B2230" s="76" t="str">
        <f t="shared" si="34"/>
        <v/>
      </c>
      <c r="C2230" s="35"/>
      <c r="D2230" s="16"/>
      <c r="E2230" s="16"/>
      <c r="F2230" s="33"/>
      <c r="G2230" s="33"/>
      <c r="H2230" s="43" t="str">
        <f>IFERROR(VLOOKUP(D2230,PG!$D$7:$N$1006,11,FALSE),"")</f>
        <v/>
      </c>
      <c r="I2230" s="42">
        <f>IFERROR(VLOOKUP(D2230,PG!$D$7:$O$1006,12,FALSE)*G2230,0)</f>
        <v>0</v>
      </c>
    </row>
    <row r="2231" spans="2:9" ht="35.1" customHeight="1" thickTop="1" thickBot="1">
      <c r="B2231" s="76" t="str">
        <f t="shared" si="34"/>
        <v/>
      </c>
      <c r="C2231" s="35"/>
      <c r="D2231" s="16"/>
      <c r="E2231" s="16"/>
      <c r="F2231" s="33"/>
      <c r="G2231" s="33"/>
      <c r="H2231" s="43" t="str">
        <f>IFERROR(VLOOKUP(D2231,PG!$D$7:$N$1006,11,FALSE),"")</f>
        <v/>
      </c>
      <c r="I2231" s="42">
        <f>IFERROR(VLOOKUP(D2231,PG!$D$7:$O$1006,12,FALSE)*G2231,0)</f>
        <v>0</v>
      </c>
    </row>
    <row r="2232" spans="2:9" ht="35.1" customHeight="1" thickTop="1" thickBot="1">
      <c r="B2232" s="76" t="str">
        <f t="shared" si="34"/>
        <v/>
      </c>
      <c r="C2232" s="35"/>
      <c r="D2232" s="16"/>
      <c r="E2232" s="16"/>
      <c r="F2232" s="33"/>
      <c r="G2232" s="33"/>
      <c r="H2232" s="43" t="str">
        <f>IFERROR(VLOOKUP(D2232,PG!$D$7:$N$1006,11,FALSE),"")</f>
        <v/>
      </c>
      <c r="I2232" s="42">
        <f>IFERROR(VLOOKUP(D2232,PG!$D$7:$O$1006,12,FALSE)*G2232,0)</f>
        <v>0</v>
      </c>
    </row>
    <row r="2233" spans="2:9" ht="35.1" customHeight="1" thickTop="1" thickBot="1">
      <c r="B2233" s="76" t="str">
        <f t="shared" si="34"/>
        <v/>
      </c>
      <c r="C2233" s="35"/>
      <c r="D2233" s="16"/>
      <c r="E2233" s="16"/>
      <c r="F2233" s="33"/>
      <c r="G2233" s="33"/>
      <c r="H2233" s="43" t="str">
        <f>IFERROR(VLOOKUP(D2233,PG!$D$7:$N$1006,11,FALSE),"")</f>
        <v/>
      </c>
      <c r="I2233" s="42">
        <f>IFERROR(VLOOKUP(D2233,PG!$D$7:$O$1006,12,FALSE)*G2233,0)</f>
        <v>0</v>
      </c>
    </row>
    <row r="2234" spans="2:9" ht="35.1" customHeight="1" thickTop="1" thickBot="1">
      <c r="B2234" s="76" t="str">
        <f t="shared" si="34"/>
        <v/>
      </c>
      <c r="C2234" s="35"/>
      <c r="D2234" s="16"/>
      <c r="E2234" s="16"/>
      <c r="F2234" s="33"/>
      <c r="G2234" s="33"/>
      <c r="H2234" s="43" t="str">
        <f>IFERROR(VLOOKUP(D2234,PG!$D$7:$N$1006,11,FALSE),"")</f>
        <v/>
      </c>
      <c r="I2234" s="42">
        <f>IFERROR(VLOOKUP(D2234,PG!$D$7:$O$1006,12,FALSE)*G2234,0)</f>
        <v>0</v>
      </c>
    </row>
    <row r="2235" spans="2:9" ht="35.1" customHeight="1" thickTop="1" thickBot="1">
      <c r="B2235" s="76" t="str">
        <f t="shared" si="34"/>
        <v/>
      </c>
      <c r="C2235" s="35"/>
      <c r="D2235" s="16"/>
      <c r="E2235" s="16"/>
      <c r="F2235" s="33"/>
      <c r="G2235" s="33"/>
      <c r="H2235" s="43" t="str">
        <f>IFERROR(VLOOKUP(D2235,PG!$D$7:$N$1006,11,FALSE),"")</f>
        <v/>
      </c>
      <c r="I2235" s="42">
        <f>IFERROR(VLOOKUP(D2235,PG!$D$7:$O$1006,12,FALSE)*G2235,0)</f>
        <v>0</v>
      </c>
    </row>
    <row r="2236" spans="2:9" ht="35.1" customHeight="1" thickTop="1" thickBot="1">
      <c r="B2236" s="76" t="str">
        <f t="shared" si="34"/>
        <v/>
      </c>
      <c r="C2236" s="35"/>
      <c r="D2236" s="16"/>
      <c r="E2236" s="16"/>
      <c r="F2236" s="33"/>
      <c r="G2236" s="33"/>
      <c r="H2236" s="43" t="str">
        <f>IFERROR(VLOOKUP(D2236,PG!$D$7:$N$1006,11,FALSE),"")</f>
        <v/>
      </c>
      <c r="I2236" s="42">
        <f>IFERROR(VLOOKUP(D2236,PG!$D$7:$O$1006,12,FALSE)*G2236,0)</f>
        <v>0</v>
      </c>
    </row>
    <row r="2237" spans="2:9" ht="35.1" customHeight="1" thickTop="1" thickBot="1">
      <c r="B2237" s="76" t="str">
        <f t="shared" si="34"/>
        <v/>
      </c>
      <c r="C2237" s="35"/>
      <c r="D2237" s="16"/>
      <c r="E2237" s="16"/>
      <c r="F2237" s="33"/>
      <c r="G2237" s="33"/>
      <c r="H2237" s="43" t="str">
        <f>IFERROR(VLOOKUP(D2237,PG!$D$7:$N$1006,11,FALSE),"")</f>
        <v/>
      </c>
      <c r="I2237" s="42">
        <f>IFERROR(VLOOKUP(D2237,PG!$D$7:$O$1006,12,FALSE)*G2237,0)</f>
        <v>0</v>
      </c>
    </row>
    <row r="2238" spans="2:9" ht="35.1" customHeight="1" thickTop="1" thickBot="1">
      <c r="B2238" s="76" t="str">
        <f t="shared" si="34"/>
        <v/>
      </c>
      <c r="C2238" s="35"/>
      <c r="D2238" s="16"/>
      <c r="E2238" s="16"/>
      <c r="F2238" s="33"/>
      <c r="G2238" s="33"/>
      <c r="H2238" s="43" t="str">
        <f>IFERROR(VLOOKUP(D2238,PG!$D$7:$N$1006,11,FALSE),"")</f>
        <v/>
      </c>
      <c r="I2238" s="42">
        <f>IFERROR(VLOOKUP(D2238,PG!$D$7:$O$1006,12,FALSE)*G2238,0)</f>
        <v>0</v>
      </c>
    </row>
    <row r="2239" spans="2:9" ht="35.1" customHeight="1" thickTop="1" thickBot="1">
      <c r="B2239" s="76" t="str">
        <f t="shared" si="34"/>
        <v/>
      </c>
      <c r="C2239" s="35"/>
      <c r="D2239" s="16"/>
      <c r="E2239" s="16"/>
      <c r="F2239" s="33"/>
      <c r="G2239" s="33"/>
      <c r="H2239" s="43" t="str">
        <f>IFERROR(VLOOKUP(D2239,PG!$D$7:$N$1006,11,FALSE),"")</f>
        <v/>
      </c>
      <c r="I2239" s="42">
        <f>IFERROR(VLOOKUP(D2239,PG!$D$7:$O$1006,12,FALSE)*G2239,0)</f>
        <v>0</v>
      </c>
    </row>
    <row r="2240" spans="2:9" ht="35.1" customHeight="1" thickTop="1" thickBot="1">
      <c r="B2240" s="76" t="str">
        <f t="shared" si="34"/>
        <v/>
      </c>
      <c r="C2240" s="35"/>
      <c r="D2240" s="16"/>
      <c r="E2240" s="16"/>
      <c r="F2240" s="33"/>
      <c r="G2240" s="33"/>
      <c r="H2240" s="43" t="str">
        <f>IFERROR(VLOOKUP(D2240,PG!$D$7:$N$1006,11,FALSE),"")</f>
        <v/>
      </c>
      <c r="I2240" s="42">
        <f>IFERROR(VLOOKUP(D2240,PG!$D$7:$O$1006,12,FALSE)*G2240,0)</f>
        <v>0</v>
      </c>
    </row>
    <row r="2241" spans="2:9" ht="35.1" customHeight="1" thickTop="1" thickBot="1">
      <c r="B2241" s="76" t="str">
        <f t="shared" si="34"/>
        <v/>
      </c>
      <c r="C2241" s="35"/>
      <c r="D2241" s="16"/>
      <c r="E2241" s="16"/>
      <c r="F2241" s="33"/>
      <c r="G2241" s="33"/>
      <c r="H2241" s="43" t="str">
        <f>IFERROR(VLOOKUP(D2241,PG!$D$7:$N$1006,11,FALSE),"")</f>
        <v/>
      </c>
      <c r="I2241" s="42">
        <f>IFERROR(VLOOKUP(D2241,PG!$D$7:$O$1006,12,FALSE)*G2241,0)</f>
        <v>0</v>
      </c>
    </row>
    <row r="2242" spans="2:9" ht="35.1" customHeight="1" thickTop="1" thickBot="1">
      <c r="B2242" s="76" t="str">
        <f t="shared" si="34"/>
        <v/>
      </c>
      <c r="C2242" s="35"/>
      <c r="D2242" s="16"/>
      <c r="E2242" s="16"/>
      <c r="F2242" s="33"/>
      <c r="G2242" s="33"/>
      <c r="H2242" s="43" t="str">
        <f>IFERROR(VLOOKUP(D2242,PG!$D$7:$N$1006,11,FALSE),"")</f>
        <v/>
      </c>
      <c r="I2242" s="42">
        <f>IFERROR(VLOOKUP(D2242,PG!$D$7:$O$1006,12,FALSE)*G2242,0)</f>
        <v>0</v>
      </c>
    </row>
    <row r="2243" spans="2:9" ht="35.1" customHeight="1" thickTop="1" thickBot="1">
      <c r="B2243" s="76" t="str">
        <f t="shared" si="34"/>
        <v/>
      </c>
      <c r="C2243" s="35"/>
      <c r="D2243" s="16"/>
      <c r="E2243" s="16"/>
      <c r="F2243" s="33"/>
      <c r="G2243" s="33"/>
      <c r="H2243" s="43" t="str">
        <f>IFERROR(VLOOKUP(D2243,PG!$D$7:$N$1006,11,FALSE),"")</f>
        <v/>
      </c>
      <c r="I2243" s="42">
        <f>IFERROR(VLOOKUP(D2243,PG!$D$7:$O$1006,12,FALSE)*G2243,0)</f>
        <v>0</v>
      </c>
    </row>
    <row r="2244" spans="2:9" ht="35.1" customHeight="1" thickTop="1" thickBot="1">
      <c r="B2244" s="76" t="str">
        <f t="shared" si="34"/>
        <v/>
      </c>
      <c r="C2244" s="35"/>
      <c r="D2244" s="16"/>
      <c r="E2244" s="16"/>
      <c r="F2244" s="33"/>
      <c r="G2244" s="33"/>
      <c r="H2244" s="43" t="str">
        <f>IFERROR(VLOOKUP(D2244,PG!$D$7:$N$1006,11,FALSE),"")</f>
        <v/>
      </c>
      <c r="I2244" s="42">
        <f>IFERROR(VLOOKUP(D2244,PG!$D$7:$O$1006,12,FALSE)*G2244,0)</f>
        <v>0</v>
      </c>
    </row>
    <row r="2245" spans="2:9" ht="35.1" customHeight="1" thickTop="1" thickBot="1">
      <c r="B2245" s="76" t="str">
        <f t="shared" si="34"/>
        <v/>
      </c>
      <c r="C2245" s="35"/>
      <c r="D2245" s="16"/>
      <c r="E2245" s="16"/>
      <c r="F2245" s="33"/>
      <c r="G2245" s="33"/>
      <c r="H2245" s="43" t="str">
        <f>IFERROR(VLOOKUP(D2245,PG!$D$7:$N$1006,11,FALSE),"")</f>
        <v/>
      </c>
      <c r="I2245" s="42">
        <f>IFERROR(VLOOKUP(D2245,PG!$D$7:$O$1006,12,FALSE)*G2245,0)</f>
        <v>0</v>
      </c>
    </row>
    <row r="2246" spans="2:9" ht="35.1" customHeight="1" thickTop="1" thickBot="1">
      <c r="B2246" s="76" t="str">
        <f t="shared" si="34"/>
        <v/>
      </c>
      <c r="C2246" s="35"/>
      <c r="D2246" s="16"/>
      <c r="E2246" s="16"/>
      <c r="F2246" s="33"/>
      <c r="G2246" s="33"/>
      <c r="H2246" s="43" t="str">
        <f>IFERROR(VLOOKUP(D2246,PG!$D$7:$N$1006,11,FALSE),"")</f>
        <v/>
      </c>
      <c r="I2246" s="42">
        <f>IFERROR(VLOOKUP(D2246,PG!$D$7:$O$1006,12,FALSE)*G2246,0)</f>
        <v>0</v>
      </c>
    </row>
    <row r="2247" spans="2:9" ht="35.1" customHeight="1" thickTop="1" thickBot="1">
      <c r="B2247" s="76" t="str">
        <f t="shared" si="34"/>
        <v/>
      </c>
      <c r="C2247" s="35"/>
      <c r="D2247" s="16"/>
      <c r="E2247" s="16"/>
      <c r="F2247" s="33"/>
      <c r="G2247" s="33"/>
      <c r="H2247" s="43" t="str">
        <f>IFERROR(VLOOKUP(D2247,PG!$D$7:$N$1006,11,FALSE),"")</f>
        <v/>
      </c>
      <c r="I2247" s="42">
        <f>IFERROR(VLOOKUP(D2247,PG!$D$7:$O$1006,12,FALSE)*G2247,0)</f>
        <v>0</v>
      </c>
    </row>
    <row r="2248" spans="2:9" ht="35.1" customHeight="1" thickTop="1" thickBot="1">
      <c r="B2248" s="76" t="str">
        <f t="shared" ref="B2248:B2311" si="35">IF(C2248="","",MONTH(C2248))</f>
        <v/>
      </c>
      <c r="C2248" s="35"/>
      <c r="D2248" s="16"/>
      <c r="E2248" s="16"/>
      <c r="F2248" s="33"/>
      <c r="G2248" s="33"/>
      <c r="H2248" s="43" t="str">
        <f>IFERROR(VLOOKUP(D2248,PG!$D$7:$N$1006,11,FALSE),"")</f>
        <v/>
      </c>
      <c r="I2248" s="42">
        <f>IFERROR(VLOOKUP(D2248,PG!$D$7:$O$1006,12,FALSE)*G2248,0)</f>
        <v>0</v>
      </c>
    </row>
    <row r="2249" spans="2:9" ht="35.1" customHeight="1" thickTop="1" thickBot="1">
      <c r="B2249" s="76" t="str">
        <f t="shared" si="35"/>
        <v/>
      </c>
      <c r="C2249" s="35"/>
      <c r="D2249" s="16"/>
      <c r="E2249" s="16"/>
      <c r="F2249" s="33"/>
      <c r="G2249" s="33"/>
      <c r="H2249" s="43" t="str">
        <f>IFERROR(VLOOKUP(D2249,PG!$D$7:$N$1006,11,FALSE),"")</f>
        <v/>
      </c>
      <c r="I2249" s="42">
        <f>IFERROR(VLOOKUP(D2249,PG!$D$7:$O$1006,12,FALSE)*G2249,0)</f>
        <v>0</v>
      </c>
    </row>
    <row r="2250" spans="2:9" ht="35.1" customHeight="1" thickTop="1" thickBot="1">
      <c r="B2250" s="76" t="str">
        <f t="shared" si="35"/>
        <v/>
      </c>
      <c r="C2250" s="35"/>
      <c r="D2250" s="16"/>
      <c r="E2250" s="16"/>
      <c r="F2250" s="33"/>
      <c r="G2250" s="33"/>
      <c r="H2250" s="43" t="str">
        <f>IFERROR(VLOOKUP(D2250,PG!$D$7:$N$1006,11,FALSE),"")</f>
        <v/>
      </c>
      <c r="I2250" s="42">
        <f>IFERROR(VLOOKUP(D2250,PG!$D$7:$O$1006,12,FALSE)*G2250,0)</f>
        <v>0</v>
      </c>
    </row>
    <row r="2251" spans="2:9" ht="35.1" customHeight="1" thickTop="1" thickBot="1">
      <c r="B2251" s="76" t="str">
        <f t="shared" si="35"/>
        <v/>
      </c>
      <c r="C2251" s="35"/>
      <c r="D2251" s="16"/>
      <c r="E2251" s="16"/>
      <c r="F2251" s="33"/>
      <c r="G2251" s="33"/>
      <c r="H2251" s="43" t="str">
        <f>IFERROR(VLOOKUP(D2251,PG!$D$7:$N$1006,11,FALSE),"")</f>
        <v/>
      </c>
      <c r="I2251" s="42">
        <f>IFERROR(VLOOKUP(D2251,PG!$D$7:$O$1006,12,FALSE)*G2251,0)</f>
        <v>0</v>
      </c>
    </row>
    <row r="2252" spans="2:9" ht="35.1" customHeight="1" thickTop="1" thickBot="1">
      <c r="B2252" s="76" t="str">
        <f t="shared" si="35"/>
        <v/>
      </c>
      <c r="C2252" s="35"/>
      <c r="D2252" s="16"/>
      <c r="E2252" s="16"/>
      <c r="F2252" s="33"/>
      <c r="G2252" s="33"/>
      <c r="H2252" s="43" t="str">
        <f>IFERROR(VLOOKUP(D2252,PG!$D$7:$N$1006,11,FALSE),"")</f>
        <v/>
      </c>
      <c r="I2252" s="42">
        <f>IFERROR(VLOOKUP(D2252,PG!$D$7:$O$1006,12,FALSE)*G2252,0)</f>
        <v>0</v>
      </c>
    </row>
    <row r="2253" spans="2:9" ht="35.1" customHeight="1" thickTop="1" thickBot="1">
      <c r="B2253" s="76" t="str">
        <f t="shared" si="35"/>
        <v/>
      </c>
      <c r="C2253" s="35"/>
      <c r="D2253" s="16"/>
      <c r="E2253" s="16"/>
      <c r="F2253" s="33"/>
      <c r="G2253" s="33"/>
      <c r="H2253" s="43" t="str">
        <f>IFERROR(VLOOKUP(D2253,PG!$D$7:$N$1006,11,FALSE),"")</f>
        <v/>
      </c>
      <c r="I2253" s="42">
        <f>IFERROR(VLOOKUP(D2253,PG!$D$7:$O$1006,12,FALSE)*G2253,0)</f>
        <v>0</v>
      </c>
    </row>
    <row r="2254" spans="2:9" ht="35.1" customHeight="1" thickTop="1" thickBot="1">
      <c r="B2254" s="76" t="str">
        <f t="shared" si="35"/>
        <v/>
      </c>
      <c r="C2254" s="35"/>
      <c r="D2254" s="16"/>
      <c r="E2254" s="16"/>
      <c r="F2254" s="33"/>
      <c r="G2254" s="33"/>
      <c r="H2254" s="43" t="str">
        <f>IFERROR(VLOOKUP(D2254,PG!$D$7:$N$1006,11,FALSE),"")</f>
        <v/>
      </c>
      <c r="I2254" s="42">
        <f>IFERROR(VLOOKUP(D2254,PG!$D$7:$O$1006,12,FALSE)*G2254,0)</f>
        <v>0</v>
      </c>
    </row>
    <row r="2255" spans="2:9" ht="35.1" customHeight="1" thickTop="1" thickBot="1">
      <c r="B2255" s="76" t="str">
        <f t="shared" si="35"/>
        <v/>
      </c>
      <c r="C2255" s="35"/>
      <c r="D2255" s="16"/>
      <c r="E2255" s="16"/>
      <c r="F2255" s="33"/>
      <c r="G2255" s="33"/>
      <c r="H2255" s="43" t="str">
        <f>IFERROR(VLOOKUP(D2255,PG!$D$7:$N$1006,11,FALSE),"")</f>
        <v/>
      </c>
      <c r="I2255" s="42">
        <f>IFERROR(VLOOKUP(D2255,PG!$D$7:$O$1006,12,FALSE)*G2255,0)</f>
        <v>0</v>
      </c>
    </row>
    <row r="2256" spans="2:9" ht="35.1" customHeight="1" thickTop="1" thickBot="1">
      <c r="B2256" s="76" t="str">
        <f t="shared" si="35"/>
        <v/>
      </c>
      <c r="C2256" s="35"/>
      <c r="D2256" s="16"/>
      <c r="E2256" s="16"/>
      <c r="F2256" s="33"/>
      <c r="G2256" s="33"/>
      <c r="H2256" s="43" t="str">
        <f>IFERROR(VLOOKUP(D2256,PG!$D$7:$N$1006,11,FALSE),"")</f>
        <v/>
      </c>
      <c r="I2256" s="42">
        <f>IFERROR(VLOOKUP(D2256,PG!$D$7:$O$1006,12,FALSE)*G2256,0)</f>
        <v>0</v>
      </c>
    </row>
    <row r="2257" spans="2:9" ht="35.1" customHeight="1" thickTop="1" thickBot="1">
      <c r="B2257" s="76" t="str">
        <f t="shared" si="35"/>
        <v/>
      </c>
      <c r="C2257" s="35"/>
      <c r="D2257" s="16"/>
      <c r="E2257" s="16"/>
      <c r="F2257" s="33"/>
      <c r="G2257" s="33"/>
      <c r="H2257" s="43" t="str">
        <f>IFERROR(VLOOKUP(D2257,PG!$D$7:$N$1006,11,FALSE),"")</f>
        <v/>
      </c>
      <c r="I2257" s="42">
        <f>IFERROR(VLOOKUP(D2257,PG!$D$7:$O$1006,12,FALSE)*G2257,0)</f>
        <v>0</v>
      </c>
    </row>
    <row r="2258" spans="2:9" ht="35.1" customHeight="1" thickTop="1" thickBot="1">
      <c r="B2258" s="76" t="str">
        <f t="shared" si="35"/>
        <v/>
      </c>
      <c r="C2258" s="35"/>
      <c r="D2258" s="16"/>
      <c r="E2258" s="16"/>
      <c r="F2258" s="33"/>
      <c r="G2258" s="33"/>
      <c r="H2258" s="43" t="str">
        <f>IFERROR(VLOOKUP(D2258,PG!$D$7:$N$1006,11,FALSE),"")</f>
        <v/>
      </c>
      <c r="I2258" s="42">
        <f>IFERROR(VLOOKUP(D2258,PG!$D$7:$O$1006,12,FALSE)*G2258,0)</f>
        <v>0</v>
      </c>
    </row>
    <row r="2259" spans="2:9" ht="35.1" customHeight="1" thickTop="1" thickBot="1">
      <c r="B2259" s="76" t="str">
        <f t="shared" si="35"/>
        <v/>
      </c>
      <c r="C2259" s="35"/>
      <c r="D2259" s="16"/>
      <c r="E2259" s="16"/>
      <c r="F2259" s="33"/>
      <c r="G2259" s="33"/>
      <c r="H2259" s="43" t="str">
        <f>IFERROR(VLOOKUP(D2259,PG!$D$7:$N$1006,11,FALSE),"")</f>
        <v/>
      </c>
      <c r="I2259" s="42">
        <f>IFERROR(VLOOKUP(D2259,PG!$D$7:$O$1006,12,FALSE)*G2259,0)</f>
        <v>0</v>
      </c>
    </row>
    <row r="2260" spans="2:9" ht="35.1" customHeight="1" thickTop="1" thickBot="1">
      <c r="B2260" s="76" t="str">
        <f t="shared" si="35"/>
        <v/>
      </c>
      <c r="C2260" s="35"/>
      <c r="D2260" s="16"/>
      <c r="E2260" s="16"/>
      <c r="F2260" s="33"/>
      <c r="G2260" s="33"/>
      <c r="H2260" s="43" t="str">
        <f>IFERROR(VLOOKUP(D2260,PG!$D$7:$N$1006,11,FALSE),"")</f>
        <v/>
      </c>
      <c r="I2260" s="42">
        <f>IFERROR(VLOOKUP(D2260,PG!$D$7:$O$1006,12,FALSE)*G2260,0)</f>
        <v>0</v>
      </c>
    </row>
    <row r="2261" spans="2:9" ht="35.1" customHeight="1" thickTop="1" thickBot="1">
      <c r="B2261" s="76" t="str">
        <f t="shared" si="35"/>
        <v/>
      </c>
      <c r="C2261" s="35"/>
      <c r="D2261" s="16"/>
      <c r="E2261" s="16"/>
      <c r="F2261" s="33"/>
      <c r="G2261" s="33"/>
      <c r="H2261" s="43" t="str">
        <f>IFERROR(VLOOKUP(D2261,PG!$D$7:$N$1006,11,FALSE),"")</f>
        <v/>
      </c>
      <c r="I2261" s="42">
        <f>IFERROR(VLOOKUP(D2261,PG!$D$7:$O$1006,12,FALSE)*G2261,0)</f>
        <v>0</v>
      </c>
    </row>
    <row r="2262" spans="2:9" ht="35.1" customHeight="1" thickTop="1" thickBot="1">
      <c r="B2262" s="76" t="str">
        <f t="shared" si="35"/>
        <v/>
      </c>
      <c r="C2262" s="35"/>
      <c r="D2262" s="16"/>
      <c r="E2262" s="16"/>
      <c r="F2262" s="33"/>
      <c r="G2262" s="33"/>
      <c r="H2262" s="43" t="str">
        <f>IFERROR(VLOOKUP(D2262,PG!$D$7:$N$1006,11,FALSE),"")</f>
        <v/>
      </c>
      <c r="I2262" s="42">
        <f>IFERROR(VLOOKUP(D2262,PG!$D$7:$O$1006,12,FALSE)*G2262,0)</f>
        <v>0</v>
      </c>
    </row>
    <row r="2263" spans="2:9" ht="35.1" customHeight="1" thickTop="1" thickBot="1">
      <c r="B2263" s="76" t="str">
        <f t="shared" si="35"/>
        <v/>
      </c>
      <c r="C2263" s="35"/>
      <c r="D2263" s="16"/>
      <c r="E2263" s="16"/>
      <c r="F2263" s="33"/>
      <c r="G2263" s="33"/>
      <c r="H2263" s="43" t="str">
        <f>IFERROR(VLOOKUP(D2263,PG!$D$7:$N$1006,11,FALSE),"")</f>
        <v/>
      </c>
      <c r="I2263" s="42">
        <f>IFERROR(VLOOKUP(D2263,PG!$D$7:$O$1006,12,FALSE)*G2263,0)</f>
        <v>0</v>
      </c>
    </row>
    <row r="2264" spans="2:9" ht="35.1" customHeight="1" thickTop="1" thickBot="1">
      <c r="B2264" s="76" t="str">
        <f t="shared" si="35"/>
        <v/>
      </c>
      <c r="C2264" s="35"/>
      <c r="D2264" s="16"/>
      <c r="E2264" s="16"/>
      <c r="F2264" s="33"/>
      <c r="G2264" s="33"/>
      <c r="H2264" s="43" t="str">
        <f>IFERROR(VLOOKUP(D2264,PG!$D$7:$N$1006,11,FALSE),"")</f>
        <v/>
      </c>
      <c r="I2264" s="42">
        <f>IFERROR(VLOOKUP(D2264,PG!$D$7:$O$1006,12,FALSE)*G2264,0)</f>
        <v>0</v>
      </c>
    </row>
    <row r="2265" spans="2:9" ht="35.1" customHeight="1" thickTop="1" thickBot="1">
      <c r="B2265" s="76" t="str">
        <f t="shared" si="35"/>
        <v/>
      </c>
      <c r="C2265" s="35"/>
      <c r="D2265" s="16"/>
      <c r="E2265" s="16"/>
      <c r="F2265" s="33"/>
      <c r="G2265" s="33"/>
      <c r="H2265" s="43" t="str">
        <f>IFERROR(VLOOKUP(D2265,PG!$D$7:$N$1006,11,FALSE),"")</f>
        <v/>
      </c>
      <c r="I2265" s="42">
        <f>IFERROR(VLOOKUP(D2265,PG!$D$7:$O$1006,12,FALSE)*G2265,0)</f>
        <v>0</v>
      </c>
    </row>
    <row r="2266" spans="2:9" ht="35.1" customHeight="1" thickTop="1" thickBot="1">
      <c r="B2266" s="76" t="str">
        <f t="shared" si="35"/>
        <v/>
      </c>
      <c r="C2266" s="35"/>
      <c r="D2266" s="16"/>
      <c r="E2266" s="16"/>
      <c r="F2266" s="33"/>
      <c r="G2266" s="33"/>
      <c r="H2266" s="43" t="str">
        <f>IFERROR(VLOOKUP(D2266,PG!$D$7:$N$1006,11,FALSE),"")</f>
        <v/>
      </c>
      <c r="I2266" s="42">
        <f>IFERROR(VLOOKUP(D2266,PG!$D$7:$O$1006,12,FALSE)*G2266,0)</f>
        <v>0</v>
      </c>
    </row>
    <row r="2267" spans="2:9" ht="35.1" customHeight="1" thickTop="1" thickBot="1">
      <c r="B2267" s="76" t="str">
        <f t="shared" si="35"/>
        <v/>
      </c>
      <c r="C2267" s="35"/>
      <c r="D2267" s="16"/>
      <c r="E2267" s="16"/>
      <c r="F2267" s="33"/>
      <c r="G2267" s="33"/>
      <c r="H2267" s="43" t="str">
        <f>IFERROR(VLOOKUP(D2267,PG!$D$7:$N$1006,11,FALSE),"")</f>
        <v/>
      </c>
      <c r="I2267" s="42">
        <f>IFERROR(VLOOKUP(D2267,PG!$D$7:$O$1006,12,FALSE)*G2267,0)</f>
        <v>0</v>
      </c>
    </row>
    <row r="2268" spans="2:9" ht="35.1" customHeight="1" thickTop="1" thickBot="1">
      <c r="B2268" s="76" t="str">
        <f t="shared" si="35"/>
        <v/>
      </c>
      <c r="C2268" s="35"/>
      <c r="D2268" s="16"/>
      <c r="E2268" s="16"/>
      <c r="F2268" s="33"/>
      <c r="G2268" s="33"/>
      <c r="H2268" s="43" t="str">
        <f>IFERROR(VLOOKUP(D2268,PG!$D$7:$N$1006,11,FALSE),"")</f>
        <v/>
      </c>
      <c r="I2268" s="42">
        <f>IFERROR(VLOOKUP(D2268,PG!$D$7:$O$1006,12,FALSE)*G2268,0)</f>
        <v>0</v>
      </c>
    </row>
    <row r="2269" spans="2:9" ht="35.1" customHeight="1" thickTop="1" thickBot="1">
      <c r="B2269" s="76" t="str">
        <f t="shared" si="35"/>
        <v/>
      </c>
      <c r="C2269" s="35"/>
      <c r="D2269" s="16"/>
      <c r="E2269" s="16"/>
      <c r="F2269" s="33"/>
      <c r="G2269" s="33"/>
      <c r="H2269" s="43" t="str">
        <f>IFERROR(VLOOKUP(D2269,PG!$D$7:$N$1006,11,FALSE),"")</f>
        <v/>
      </c>
      <c r="I2269" s="42">
        <f>IFERROR(VLOOKUP(D2269,PG!$D$7:$O$1006,12,FALSE)*G2269,0)</f>
        <v>0</v>
      </c>
    </row>
    <row r="2270" spans="2:9" ht="35.1" customHeight="1" thickTop="1" thickBot="1">
      <c r="B2270" s="76" t="str">
        <f t="shared" si="35"/>
        <v/>
      </c>
      <c r="C2270" s="35"/>
      <c r="D2270" s="16"/>
      <c r="E2270" s="16"/>
      <c r="F2270" s="33"/>
      <c r="G2270" s="33"/>
      <c r="H2270" s="43" t="str">
        <f>IFERROR(VLOOKUP(D2270,PG!$D$7:$N$1006,11,FALSE),"")</f>
        <v/>
      </c>
      <c r="I2270" s="42">
        <f>IFERROR(VLOOKUP(D2270,PG!$D$7:$O$1006,12,FALSE)*G2270,0)</f>
        <v>0</v>
      </c>
    </row>
    <row r="2271" spans="2:9" ht="35.1" customHeight="1" thickTop="1" thickBot="1">
      <c r="B2271" s="76" t="str">
        <f t="shared" si="35"/>
        <v/>
      </c>
      <c r="C2271" s="35"/>
      <c r="D2271" s="16"/>
      <c r="E2271" s="16"/>
      <c r="F2271" s="33"/>
      <c r="G2271" s="33"/>
      <c r="H2271" s="43" t="str">
        <f>IFERROR(VLOOKUP(D2271,PG!$D$7:$N$1006,11,FALSE),"")</f>
        <v/>
      </c>
      <c r="I2271" s="42">
        <f>IFERROR(VLOOKUP(D2271,PG!$D$7:$O$1006,12,FALSE)*G2271,0)</f>
        <v>0</v>
      </c>
    </row>
    <row r="2272" spans="2:9" ht="35.1" customHeight="1" thickTop="1" thickBot="1">
      <c r="B2272" s="76" t="str">
        <f t="shared" si="35"/>
        <v/>
      </c>
      <c r="C2272" s="35"/>
      <c r="D2272" s="16"/>
      <c r="E2272" s="16"/>
      <c r="F2272" s="33"/>
      <c r="G2272" s="33"/>
      <c r="H2272" s="43" t="str">
        <f>IFERROR(VLOOKUP(D2272,PG!$D$7:$N$1006,11,FALSE),"")</f>
        <v/>
      </c>
      <c r="I2272" s="42">
        <f>IFERROR(VLOOKUP(D2272,PG!$D$7:$O$1006,12,FALSE)*G2272,0)</f>
        <v>0</v>
      </c>
    </row>
    <row r="2273" spans="2:9" ht="35.1" customHeight="1" thickTop="1" thickBot="1">
      <c r="B2273" s="76" t="str">
        <f t="shared" si="35"/>
        <v/>
      </c>
      <c r="C2273" s="35"/>
      <c r="D2273" s="16"/>
      <c r="E2273" s="16"/>
      <c r="F2273" s="33"/>
      <c r="G2273" s="33"/>
      <c r="H2273" s="43" t="str">
        <f>IFERROR(VLOOKUP(D2273,PG!$D$7:$N$1006,11,FALSE),"")</f>
        <v/>
      </c>
      <c r="I2273" s="42">
        <f>IFERROR(VLOOKUP(D2273,PG!$D$7:$O$1006,12,FALSE)*G2273,0)</f>
        <v>0</v>
      </c>
    </row>
    <row r="2274" spans="2:9" ht="35.1" customHeight="1" thickTop="1" thickBot="1">
      <c r="B2274" s="76" t="str">
        <f t="shared" si="35"/>
        <v/>
      </c>
      <c r="C2274" s="35"/>
      <c r="D2274" s="16"/>
      <c r="E2274" s="16"/>
      <c r="F2274" s="33"/>
      <c r="G2274" s="33"/>
      <c r="H2274" s="43" t="str">
        <f>IFERROR(VLOOKUP(D2274,PG!$D$7:$N$1006,11,FALSE),"")</f>
        <v/>
      </c>
      <c r="I2274" s="42">
        <f>IFERROR(VLOOKUP(D2274,PG!$D$7:$O$1006,12,FALSE)*G2274,0)</f>
        <v>0</v>
      </c>
    </row>
    <row r="2275" spans="2:9" ht="35.1" customHeight="1" thickTop="1" thickBot="1">
      <c r="B2275" s="76" t="str">
        <f t="shared" si="35"/>
        <v/>
      </c>
      <c r="C2275" s="35"/>
      <c r="D2275" s="16"/>
      <c r="E2275" s="16"/>
      <c r="F2275" s="33"/>
      <c r="G2275" s="33"/>
      <c r="H2275" s="43" t="str">
        <f>IFERROR(VLOOKUP(D2275,PG!$D$7:$N$1006,11,FALSE),"")</f>
        <v/>
      </c>
      <c r="I2275" s="42">
        <f>IFERROR(VLOOKUP(D2275,PG!$D$7:$O$1006,12,FALSE)*G2275,0)</f>
        <v>0</v>
      </c>
    </row>
    <row r="2276" spans="2:9" ht="35.1" customHeight="1" thickTop="1" thickBot="1">
      <c r="B2276" s="76" t="str">
        <f t="shared" si="35"/>
        <v/>
      </c>
      <c r="C2276" s="35"/>
      <c r="D2276" s="16"/>
      <c r="E2276" s="16"/>
      <c r="F2276" s="33"/>
      <c r="G2276" s="33"/>
      <c r="H2276" s="43" t="str">
        <f>IFERROR(VLOOKUP(D2276,PG!$D$7:$N$1006,11,FALSE),"")</f>
        <v/>
      </c>
      <c r="I2276" s="42">
        <f>IFERROR(VLOOKUP(D2276,PG!$D$7:$O$1006,12,FALSE)*G2276,0)</f>
        <v>0</v>
      </c>
    </row>
    <row r="2277" spans="2:9" ht="35.1" customHeight="1" thickTop="1" thickBot="1">
      <c r="B2277" s="76" t="str">
        <f t="shared" si="35"/>
        <v/>
      </c>
      <c r="C2277" s="35"/>
      <c r="D2277" s="16"/>
      <c r="E2277" s="16"/>
      <c r="F2277" s="33"/>
      <c r="G2277" s="33"/>
      <c r="H2277" s="43" t="str">
        <f>IFERROR(VLOOKUP(D2277,PG!$D$7:$N$1006,11,FALSE),"")</f>
        <v/>
      </c>
      <c r="I2277" s="42">
        <f>IFERROR(VLOOKUP(D2277,PG!$D$7:$O$1006,12,FALSE)*G2277,0)</f>
        <v>0</v>
      </c>
    </row>
    <row r="2278" spans="2:9" ht="35.1" customHeight="1" thickTop="1" thickBot="1">
      <c r="B2278" s="76" t="str">
        <f t="shared" si="35"/>
        <v/>
      </c>
      <c r="C2278" s="35"/>
      <c r="D2278" s="16"/>
      <c r="E2278" s="16"/>
      <c r="F2278" s="33"/>
      <c r="G2278" s="33"/>
      <c r="H2278" s="43" t="str">
        <f>IFERROR(VLOOKUP(D2278,PG!$D$7:$N$1006,11,FALSE),"")</f>
        <v/>
      </c>
      <c r="I2278" s="42">
        <f>IFERROR(VLOOKUP(D2278,PG!$D$7:$O$1006,12,FALSE)*G2278,0)</f>
        <v>0</v>
      </c>
    </row>
    <row r="2279" spans="2:9" ht="35.1" customHeight="1" thickTop="1" thickBot="1">
      <c r="B2279" s="76" t="str">
        <f t="shared" si="35"/>
        <v/>
      </c>
      <c r="C2279" s="35"/>
      <c r="D2279" s="16"/>
      <c r="E2279" s="16"/>
      <c r="F2279" s="33"/>
      <c r="G2279" s="33"/>
      <c r="H2279" s="43" t="str">
        <f>IFERROR(VLOOKUP(D2279,PG!$D$7:$N$1006,11,FALSE),"")</f>
        <v/>
      </c>
      <c r="I2279" s="42">
        <f>IFERROR(VLOOKUP(D2279,PG!$D$7:$O$1006,12,FALSE)*G2279,0)</f>
        <v>0</v>
      </c>
    </row>
    <row r="2280" spans="2:9" ht="35.1" customHeight="1" thickTop="1" thickBot="1">
      <c r="B2280" s="76" t="str">
        <f t="shared" si="35"/>
        <v/>
      </c>
      <c r="C2280" s="35"/>
      <c r="D2280" s="16"/>
      <c r="E2280" s="16"/>
      <c r="F2280" s="33"/>
      <c r="G2280" s="33"/>
      <c r="H2280" s="43" t="str">
        <f>IFERROR(VLOOKUP(D2280,PG!$D$7:$N$1006,11,FALSE),"")</f>
        <v/>
      </c>
      <c r="I2280" s="42">
        <f>IFERROR(VLOOKUP(D2280,PG!$D$7:$O$1006,12,FALSE)*G2280,0)</f>
        <v>0</v>
      </c>
    </row>
    <row r="2281" spans="2:9" ht="35.1" customHeight="1" thickTop="1" thickBot="1">
      <c r="B2281" s="76" t="str">
        <f t="shared" si="35"/>
        <v/>
      </c>
      <c r="C2281" s="35"/>
      <c r="D2281" s="16"/>
      <c r="E2281" s="16"/>
      <c r="F2281" s="33"/>
      <c r="G2281" s="33"/>
      <c r="H2281" s="43" t="str">
        <f>IFERROR(VLOOKUP(D2281,PG!$D$7:$N$1006,11,FALSE),"")</f>
        <v/>
      </c>
      <c r="I2281" s="42">
        <f>IFERROR(VLOOKUP(D2281,PG!$D$7:$O$1006,12,FALSE)*G2281,0)</f>
        <v>0</v>
      </c>
    </row>
    <row r="2282" spans="2:9" ht="35.1" customHeight="1" thickTop="1" thickBot="1">
      <c r="B2282" s="76" t="str">
        <f t="shared" si="35"/>
        <v/>
      </c>
      <c r="C2282" s="35"/>
      <c r="D2282" s="16"/>
      <c r="E2282" s="16"/>
      <c r="F2282" s="33"/>
      <c r="G2282" s="33"/>
      <c r="H2282" s="43" t="str">
        <f>IFERROR(VLOOKUP(D2282,PG!$D$7:$N$1006,11,FALSE),"")</f>
        <v/>
      </c>
      <c r="I2282" s="42">
        <f>IFERROR(VLOOKUP(D2282,PG!$D$7:$O$1006,12,FALSE)*G2282,0)</f>
        <v>0</v>
      </c>
    </row>
    <row r="2283" spans="2:9" ht="35.1" customHeight="1" thickTop="1" thickBot="1">
      <c r="B2283" s="76" t="str">
        <f t="shared" si="35"/>
        <v/>
      </c>
      <c r="C2283" s="35"/>
      <c r="D2283" s="16"/>
      <c r="E2283" s="16"/>
      <c r="F2283" s="33"/>
      <c r="G2283" s="33"/>
      <c r="H2283" s="43" t="str">
        <f>IFERROR(VLOOKUP(D2283,PG!$D$7:$N$1006,11,FALSE),"")</f>
        <v/>
      </c>
      <c r="I2283" s="42">
        <f>IFERROR(VLOOKUP(D2283,PG!$D$7:$O$1006,12,FALSE)*G2283,0)</f>
        <v>0</v>
      </c>
    </row>
    <row r="2284" spans="2:9" ht="35.1" customHeight="1" thickTop="1" thickBot="1">
      <c r="B2284" s="76" t="str">
        <f t="shared" si="35"/>
        <v/>
      </c>
      <c r="C2284" s="35"/>
      <c r="D2284" s="16"/>
      <c r="E2284" s="16"/>
      <c r="F2284" s="33"/>
      <c r="G2284" s="33"/>
      <c r="H2284" s="43" t="str">
        <f>IFERROR(VLOOKUP(D2284,PG!$D$7:$N$1006,11,FALSE),"")</f>
        <v/>
      </c>
      <c r="I2284" s="42">
        <f>IFERROR(VLOOKUP(D2284,PG!$D$7:$O$1006,12,FALSE)*G2284,0)</f>
        <v>0</v>
      </c>
    </row>
    <row r="2285" spans="2:9" ht="35.1" customHeight="1" thickTop="1" thickBot="1">
      <c r="B2285" s="76" t="str">
        <f t="shared" si="35"/>
        <v/>
      </c>
      <c r="C2285" s="35"/>
      <c r="D2285" s="16"/>
      <c r="E2285" s="16"/>
      <c r="F2285" s="33"/>
      <c r="G2285" s="33"/>
      <c r="H2285" s="43" t="str">
        <f>IFERROR(VLOOKUP(D2285,PG!$D$7:$N$1006,11,FALSE),"")</f>
        <v/>
      </c>
      <c r="I2285" s="42">
        <f>IFERROR(VLOOKUP(D2285,PG!$D$7:$O$1006,12,FALSE)*G2285,0)</f>
        <v>0</v>
      </c>
    </row>
    <row r="2286" spans="2:9" ht="35.1" customHeight="1" thickTop="1" thickBot="1">
      <c r="B2286" s="76" t="str">
        <f t="shared" si="35"/>
        <v/>
      </c>
      <c r="C2286" s="35"/>
      <c r="D2286" s="16"/>
      <c r="E2286" s="16"/>
      <c r="F2286" s="33"/>
      <c r="G2286" s="33"/>
      <c r="H2286" s="43" t="str">
        <f>IFERROR(VLOOKUP(D2286,PG!$D$7:$N$1006,11,FALSE),"")</f>
        <v/>
      </c>
      <c r="I2286" s="42">
        <f>IFERROR(VLOOKUP(D2286,PG!$D$7:$O$1006,12,FALSE)*G2286,0)</f>
        <v>0</v>
      </c>
    </row>
    <row r="2287" spans="2:9" ht="35.1" customHeight="1" thickTop="1" thickBot="1">
      <c r="B2287" s="76" t="str">
        <f t="shared" si="35"/>
        <v/>
      </c>
      <c r="C2287" s="35"/>
      <c r="D2287" s="16"/>
      <c r="E2287" s="16"/>
      <c r="F2287" s="33"/>
      <c r="G2287" s="33"/>
      <c r="H2287" s="43" t="str">
        <f>IFERROR(VLOOKUP(D2287,PG!$D$7:$N$1006,11,FALSE),"")</f>
        <v/>
      </c>
      <c r="I2287" s="42">
        <f>IFERROR(VLOOKUP(D2287,PG!$D$7:$O$1006,12,FALSE)*G2287,0)</f>
        <v>0</v>
      </c>
    </row>
    <row r="2288" spans="2:9" ht="35.1" customHeight="1" thickTop="1" thickBot="1">
      <c r="B2288" s="76" t="str">
        <f t="shared" si="35"/>
        <v/>
      </c>
      <c r="C2288" s="35"/>
      <c r="D2288" s="16"/>
      <c r="E2288" s="16"/>
      <c r="F2288" s="33"/>
      <c r="G2288" s="33"/>
      <c r="H2288" s="43" t="str">
        <f>IFERROR(VLOOKUP(D2288,PG!$D$7:$N$1006,11,FALSE),"")</f>
        <v/>
      </c>
      <c r="I2288" s="42">
        <f>IFERROR(VLOOKUP(D2288,PG!$D$7:$O$1006,12,FALSE)*G2288,0)</f>
        <v>0</v>
      </c>
    </row>
    <row r="2289" spans="2:9" ht="35.1" customHeight="1" thickTop="1" thickBot="1">
      <c r="B2289" s="76" t="str">
        <f t="shared" si="35"/>
        <v/>
      </c>
      <c r="C2289" s="35"/>
      <c r="D2289" s="16"/>
      <c r="E2289" s="16"/>
      <c r="F2289" s="33"/>
      <c r="G2289" s="33"/>
      <c r="H2289" s="43" t="str">
        <f>IFERROR(VLOOKUP(D2289,PG!$D$7:$N$1006,11,FALSE),"")</f>
        <v/>
      </c>
      <c r="I2289" s="42">
        <f>IFERROR(VLOOKUP(D2289,PG!$D$7:$O$1006,12,FALSE)*G2289,0)</f>
        <v>0</v>
      </c>
    </row>
    <row r="2290" spans="2:9" ht="35.1" customHeight="1" thickTop="1" thickBot="1">
      <c r="B2290" s="76" t="str">
        <f t="shared" si="35"/>
        <v/>
      </c>
      <c r="C2290" s="35"/>
      <c r="D2290" s="16"/>
      <c r="E2290" s="16"/>
      <c r="F2290" s="33"/>
      <c r="G2290" s="33"/>
      <c r="H2290" s="43" t="str">
        <f>IFERROR(VLOOKUP(D2290,PG!$D$7:$N$1006,11,FALSE),"")</f>
        <v/>
      </c>
      <c r="I2290" s="42">
        <f>IFERROR(VLOOKUP(D2290,PG!$D$7:$O$1006,12,FALSE)*G2290,0)</f>
        <v>0</v>
      </c>
    </row>
    <row r="2291" spans="2:9" ht="35.1" customHeight="1" thickTop="1" thickBot="1">
      <c r="B2291" s="76" t="str">
        <f t="shared" si="35"/>
        <v/>
      </c>
      <c r="C2291" s="35"/>
      <c r="D2291" s="16"/>
      <c r="E2291" s="16"/>
      <c r="F2291" s="33"/>
      <c r="G2291" s="33"/>
      <c r="H2291" s="43" t="str">
        <f>IFERROR(VLOOKUP(D2291,PG!$D$7:$N$1006,11,FALSE),"")</f>
        <v/>
      </c>
      <c r="I2291" s="42">
        <f>IFERROR(VLOOKUP(D2291,PG!$D$7:$O$1006,12,FALSE)*G2291,0)</f>
        <v>0</v>
      </c>
    </row>
    <row r="2292" spans="2:9" ht="35.1" customHeight="1" thickTop="1" thickBot="1">
      <c r="B2292" s="76" t="str">
        <f t="shared" si="35"/>
        <v/>
      </c>
      <c r="C2292" s="35"/>
      <c r="D2292" s="16"/>
      <c r="E2292" s="16"/>
      <c r="F2292" s="33"/>
      <c r="G2292" s="33"/>
      <c r="H2292" s="43" t="str">
        <f>IFERROR(VLOOKUP(D2292,PG!$D$7:$N$1006,11,FALSE),"")</f>
        <v/>
      </c>
      <c r="I2292" s="42">
        <f>IFERROR(VLOOKUP(D2292,PG!$D$7:$O$1006,12,FALSE)*G2292,0)</f>
        <v>0</v>
      </c>
    </row>
    <row r="2293" spans="2:9" ht="35.1" customHeight="1" thickTop="1" thickBot="1">
      <c r="B2293" s="76" t="str">
        <f t="shared" si="35"/>
        <v/>
      </c>
      <c r="C2293" s="35"/>
      <c r="D2293" s="16"/>
      <c r="E2293" s="16"/>
      <c r="F2293" s="33"/>
      <c r="G2293" s="33"/>
      <c r="H2293" s="43" t="str">
        <f>IFERROR(VLOOKUP(D2293,PG!$D$7:$N$1006,11,FALSE),"")</f>
        <v/>
      </c>
      <c r="I2293" s="42">
        <f>IFERROR(VLOOKUP(D2293,PG!$D$7:$O$1006,12,FALSE)*G2293,0)</f>
        <v>0</v>
      </c>
    </row>
    <row r="2294" spans="2:9" ht="35.1" customHeight="1" thickTop="1" thickBot="1">
      <c r="B2294" s="76" t="str">
        <f t="shared" si="35"/>
        <v/>
      </c>
      <c r="C2294" s="35"/>
      <c r="D2294" s="16"/>
      <c r="E2294" s="16"/>
      <c r="F2294" s="33"/>
      <c r="G2294" s="33"/>
      <c r="H2294" s="43" t="str">
        <f>IFERROR(VLOOKUP(D2294,PG!$D$7:$N$1006,11,FALSE),"")</f>
        <v/>
      </c>
      <c r="I2294" s="42">
        <f>IFERROR(VLOOKUP(D2294,PG!$D$7:$O$1006,12,FALSE)*G2294,0)</f>
        <v>0</v>
      </c>
    </row>
    <row r="2295" spans="2:9" ht="35.1" customHeight="1" thickTop="1" thickBot="1">
      <c r="B2295" s="76" t="str">
        <f t="shared" si="35"/>
        <v/>
      </c>
      <c r="C2295" s="35"/>
      <c r="D2295" s="16"/>
      <c r="E2295" s="16"/>
      <c r="F2295" s="33"/>
      <c r="G2295" s="33"/>
      <c r="H2295" s="43" t="str">
        <f>IFERROR(VLOOKUP(D2295,PG!$D$7:$N$1006,11,FALSE),"")</f>
        <v/>
      </c>
      <c r="I2295" s="42">
        <f>IFERROR(VLOOKUP(D2295,PG!$D$7:$O$1006,12,FALSE)*G2295,0)</f>
        <v>0</v>
      </c>
    </row>
    <row r="2296" spans="2:9" ht="35.1" customHeight="1" thickTop="1" thickBot="1">
      <c r="B2296" s="76" t="str">
        <f t="shared" si="35"/>
        <v/>
      </c>
      <c r="C2296" s="35"/>
      <c r="D2296" s="16"/>
      <c r="E2296" s="16"/>
      <c r="F2296" s="33"/>
      <c r="G2296" s="33"/>
      <c r="H2296" s="43" t="str">
        <f>IFERROR(VLOOKUP(D2296,PG!$D$7:$N$1006,11,FALSE),"")</f>
        <v/>
      </c>
      <c r="I2296" s="42">
        <f>IFERROR(VLOOKUP(D2296,PG!$D$7:$O$1006,12,FALSE)*G2296,0)</f>
        <v>0</v>
      </c>
    </row>
    <row r="2297" spans="2:9" ht="35.1" customHeight="1" thickTop="1" thickBot="1">
      <c r="B2297" s="76" t="str">
        <f t="shared" si="35"/>
        <v/>
      </c>
      <c r="C2297" s="35"/>
      <c r="D2297" s="16"/>
      <c r="E2297" s="16"/>
      <c r="F2297" s="33"/>
      <c r="G2297" s="33"/>
      <c r="H2297" s="43" t="str">
        <f>IFERROR(VLOOKUP(D2297,PG!$D$7:$N$1006,11,FALSE),"")</f>
        <v/>
      </c>
      <c r="I2297" s="42">
        <f>IFERROR(VLOOKUP(D2297,PG!$D$7:$O$1006,12,FALSE)*G2297,0)</f>
        <v>0</v>
      </c>
    </row>
    <row r="2298" spans="2:9" ht="35.1" customHeight="1" thickTop="1" thickBot="1">
      <c r="B2298" s="76" t="str">
        <f t="shared" si="35"/>
        <v/>
      </c>
      <c r="C2298" s="35"/>
      <c r="D2298" s="16"/>
      <c r="E2298" s="16"/>
      <c r="F2298" s="33"/>
      <c r="G2298" s="33"/>
      <c r="H2298" s="43" t="str">
        <f>IFERROR(VLOOKUP(D2298,PG!$D$7:$N$1006,11,FALSE),"")</f>
        <v/>
      </c>
      <c r="I2298" s="42">
        <f>IFERROR(VLOOKUP(D2298,PG!$D$7:$O$1006,12,FALSE)*G2298,0)</f>
        <v>0</v>
      </c>
    </row>
    <row r="2299" spans="2:9" ht="35.1" customHeight="1" thickTop="1" thickBot="1">
      <c r="B2299" s="76" t="str">
        <f t="shared" si="35"/>
        <v/>
      </c>
      <c r="C2299" s="35"/>
      <c r="D2299" s="16"/>
      <c r="E2299" s="16"/>
      <c r="F2299" s="33"/>
      <c r="G2299" s="33"/>
      <c r="H2299" s="43" t="str">
        <f>IFERROR(VLOOKUP(D2299,PG!$D$7:$N$1006,11,FALSE),"")</f>
        <v/>
      </c>
      <c r="I2299" s="42">
        <f>IFERROR(VLOOKUP(D2299,PG!$D$7:$O$1006,12,FALSE)*G2299,0)</f>
        <v>0</v>
      </c>
    </row>
    <row r="2300" spans="2:9" ht="35.1" customHeight="1" thickTop="1" thickBot="1">
      <c r="B2300" s="76" t="str">
        <f t="shared" si="35"/>
        <v/>
      </c>
      <c r="C2300" s="35"/>
      <c r="D2300" s="16"/>
      <c r="E2300" s="16"/>
      <c r="F2300" s="33"/>
      <c r="G2300" s="33"/>
      <c r="H2300" s="43" t="str">
        <f>IFERROR(VLOOKUP(D2300,PG!$D$7:$N$1006,11,FALSE),"")</f>
        <v/>
      </c>
      <c r="I2300" s="42">
        <f>IFERROR(VLOOKUP(D2300,PG!$D$7:$O$1006,12,FALSE)*G2300,0)</f>
        <v>0</v>
      </c>
    </row>
    <row r="2301" spans="2:9" ht="35.1" customHeight="1" thickTop="1" thickBot="1">
      <c r="B2301" s="76" t="str">
        <f t="shared" si="35"/>
        <v/>
      </c>
      <c r="C2301" s="35"/>
      <c r="D2301" s="16"/>
      <c r="E2301" s="16"/>
      <c r="F2301" s="33"/>
      <c r="G2301" s="33"/>
      <c r="H2301" s="43" t="str">
        <f>IFERROR(VLOOKUP(D2301,PG!$D$7:$N$1006,11,FALSE),"")</f>
        <v/>
      </c>
      <c r="I2301" s="42">
        <f>IFERROR(VLOOKUP(D2301,PG!$D$7:$O$1006,12,FALSE)*G2301,0)</f>
        <v>0</v>
      </c>
    </row>
    <row r="2302" spans="2:9" ht="35.1" customHeight="1" thickTop="1" thickBot="1">
      <c r="B2302" s="76" t="str">
        <f t="shared" si="35"/>
        <v/>
      </c>
      <c r="C2302" s="35"/>
      <c r="D2302" s="16"/>
      <c r="E2302" s="16"/>
      <c r="F2302" s="33"/>
      <c r="G2302" s="33"/>
      <c r="H2302" s="43" t="str">
        <f>IFERROR(VLOOKUP(D2302,PG!$D$7:$N$1006,11,FALSE),"")</f>
        <v/>
      </c>
      <c r="I2302" s="42">
        <f>IFERROR(VLOOKUP(D2302,PG!$D$7:$O$1006,12,FALSE)*G2302,0)</f>
        <v>0</v>
      </c>
    </row>
    <row r="2303" spans="2:9" ht="35.1" customHeight="1" thickTop="1" thickBot="1">
      <c r="B2303" s="76" t="str">
        <f t="shared" si="35"/>
        <v/>
      </c>
      <c r="C2303" s="35"/>
      <c r="D2303" s="16"/>
      <c r="E2303" s="16"/>
      <c r="F2303" s="33"/>
      <c r="G2303" s="33"/>
      <c r="H2303" s="43" t="str">
        <f>IFERROR(VLOOKUP(D2303,PG!$D$7:$N$1006,11,FALSE),"")</f>
        <v/>
      </c>
      <c r="I2303" s="42">
        <f>IFERROR(VLOOKUP(D2303,PG!$D$7:$O$1006,12,FALSE)*G2303,0)</f>
        <v>0</v>
      </c>
    </row>
    <row r="2304" spans="2:9" ht="35.1" customHeight="1" thickTop="1" thickBot="1">
      <c r="B2304" s="76" t="str">
        <f t="shared" si="35"/>
        <v/>
      </c>
      <c r="C2304" s="35"/>
      <c r="D2304" s="16"/>
      <c r="E2304" s="16"/>
      <c r="F2304" s="33"/>
      <c r="G2304" s="33"/>
      <c r="H2304" s="43" t="str">
        <f>IFERROR(VLOOKUP(D2304,PG!$D$7:$N$1006,11,FALSE),"")</f>
        <v/>
      </c>
      <c r="I2304" s="42">
        <f>IFERROR(VLOOKUP(D2304,PG!$D$7:$O$1006,12,FALSE)*G2304,0)</f>
        <v>0</v>
      </c>
    </row>
    <row r="2305" spans="2:9" ht="35.1" customHeight="1" thickTop="1" thickBot="1">
      <c r="B2305" s="76" t="str">
        <f t="shared" si="35"/>
        <v/>
      </c>
      <c r="C2305" s="35"/>
      <c r="D2305" s="16"/>
      <c r="E2305" s="16"/>
      <c r="F2305" s="33"/>
      <c r="G2305" s="33"/>
      <c r="H2305" s="43" t="str">
        <f>IFERROR(VLOOKUP(D2305,PG!$D$7:$N$1006,11,FALSE),"")</f>
        <v/>
      </c>
      <c r="I2305" s="42">
        <f>IFERROR(VLOOKUP(D2305,PG!$D$7:$O$1006,12,FALSE)*G2305,0)</f>
        <v>0</v>
      </c>
    </row>
    <row r="2306" spans="2:9" ht="35.1" customHeight="1" thickTop="1" thickBot="1">
      <c r="B2306" s="76" t="str">
        <f t="shared" si="35"/>
        <v/>
      </c>
      <c r="C2306" s="35"/>
      <c r="D2306" s="16"/>
      <c r="E2306" s="16"/>
      <c r="F2306" s="33"/>
      <c r="G2306" s="33"/>
      <c r="H2306" s="43" t="str">
        <f>IFERROR(VLOOKUP(D2306,PG!$D$7:$N$1006,11,FALSE),"")</f>
        <v/>
      </c>
      <c r="I2306" s="42">
        <f>IFERROR(VLOOKUP(D2306,PG!$D$7:$O$1006,12,FALSE)*G2306,0)</f>
        <v>0</v>
      </c>
    </row>
    <row r="2307" spans="2:9" ht="35.1" customHeight="1" thickTop="1" thickBot="1">
      <c r="B2307" s="76" t="str">
        <f t="shared" si="35"/>
        <v/>
      </c>
      <c r="C2307" s="35"/>
      <c r="D2307" s="16"/>
      <c r="E2307" s="16"/>
      <c r="F2307" s="33"/>
      <c r="G2307" s="33"/>
      <c r="H2307" s="43" t="str">
        <f>IFERROR(VLOOKUP(D2307,PG!$D$7:$N$1006,11,FALSE),"")</f>
        <v/>
      </c>
      <c r="I2307" s="42">
        <f>IFERROR(VLOOKUP(D2307,PG!$D$7:$O$1006,12,FALSE)*G2307,0)</f>
        <v>0</v>
      </c>
    </row>
    <row r="2308" spans="2:9" ht="35.1" customHeight="1" thickTop="1" thickBot="1">
      <c r="B2308" s="76" t="str">
        <f t="shared" si="35"/>
        <v/>
      </c>
      <c r="C2308" s="35"/>
      <c r="D2308" s="16"/>
      <c r="E2308" s="16"/>
      <c r="F2308" s="33"/>
      <c r="G2308" s="33"/>
      <c r="H2308" s="43" t="str">
        <f>IFERROR(VLOOKUP(D2308,PG!$D$7:$N$1006,11,FALSE),"")</f>
        <v/>
      </c>
      <c r="I2308" s="42">
        <f>IFERROR(VLOOKUP(D2308,PG!$D$7:$O$1006,12,FALSE)*G2308,0)</f>
        <v>0</v>
      </c>
    </row>
    <row r="2309" spans="2:9" ht="35.1" customHeight="1" thickTop="1" thickBot="1">
      <c r="B2309" s="76" t="str">
        <f t="shared" si="35"/>
        <v/>
      </c>
      <c r="C2309" s="35"/>
      <c r="D2309" s="16"/>
      <c r="E2309" s="16"/>
      <c r="F2309" s="33"/>
      <c r="G2309" s="33"/>
      <c r="H2309" s="43" t="str">
        <f>IFERROR(VLOOKUP(D2309,PG!$D$7:$N$1006,11,FALSE),"")</f>
        <v/>
      </c>
      <c r="I2309" s="42">
        <f>IFERROR(VLOOKUP(D2309,PG!$D$7:$O$1006,12,FALSE)*G2309,0)</f>
        <v>0</v>
      </c>
    </row>
    <row r="2310" spans="2:9" ht="35.1" customHeight="1" thickTop="1" thickBot="1">
      <c r="B2310" s="76" t="str">
        <f t="shared" si="35"/>
        <v/>
      </c>
      <c r="C2310" s="35"/>
      <c r="D2310" s="16"/>
      <c r="E2310" s="16"/>
      <c r="F2310" s="33"/>
      <c r="G2310" s="33"/>
      <c r="H2310" s="43" t="str">
        <f>IFERROR(VLOOKUP(D2310,PG!$D$7:$N$1006,11,FALSE),"")</f>
        <v/>
      </c>
      <c r="I2310" s="42">
        <f>IFERROR(VLOOKUP(D2310,PG!$D$7:$O$1006,12,FALSE)*G2310,0)</f>
        <v>0</v>
      </c>
    </row>
    <row r="2311" spans="2:9" ht="35.1" customHeight="1" thickTop="1" thickBot="1">
      <c r="B2311" s="76" t="str">
        <f t="shared" si="35"/>
        <v/>
      </c>
      <c r="C2311" s="35"/>
      <c r="D2311" s="16"/>
      <c r="E2311" s="16"/>
      <c r="F2311" s="33"/>
      <c r="G2311" s="33"/>
      <c r="H2311" s="43" t="str">
        <f>IFERROR(VLOOKUP(D2311,PG!$D$7:$N$1006,11,FALSE),"")</f>
        <v/>
      </c>
      <c r="I2311" s="42">
        <f>IFERROR(VLOOKUP(D2311,PG!$D$7:$O$1006,12,FALSE)*G2311,0)</f>
        <v>0</v>
      </c>
    </row>
    <row r="2312" spans="2:9" ht="35.1" customHeight="1" thickTop="1" thickBot="1">
      <c r="B2312" s="76" t="str">
        <f t="shared" ref="B2312:B2375" si="36">IF(C2312="","",MONTH(C2312))</f>
        <v/>
      </c>
      <c r="C2312" s="35"/>
      <c r="D2312" s="16"/>
      <c r="E2312" s="16"/>
      <c r="F2312" s="33"/>
      <c r="G2312" s="33"/>
      <c r="H2312" s="43" t="str">
        <f>IFERROR(VLOOKUP(D2312,PG!$D$7:$N$1006,11,FALSE),"")</f>
        <v/>
      </c>
      <c r="I2312" s="42">
        <f>IFERROR(VLOOKUP(D2312,PG!$D$7:$O$1006,12,FALSE)*G2312,0)</f>
        <v>0</v>
      </c>
    </row>
    <row r="2313" spans="2:9" ht="35.1" customHeight="1" thickTop="1" thickBot="1">
      <c r="B2313" s="76" t="str">
        <f t="shared" si="36"/>
        <v/>
      </c>
      <c r="C2313" s="35"/>
      <c r="D2313" s="16"/>
      <c r="E2313" s="16"/>
      <c r="F2313" s="33"/>
      <c r="G2313" s="33"/>
      <c r="H2313" s="43" t="str">
        <f>IFERROR(VLOOKUP(D2313,PG!$D$7:$N$1006,11,FALSE),"")</f>
        <v/>
      </c>
      <c r="I2313" s="42">
        <f>IFERROR(VLOOKUP(D2313,PG!$D$7:$O$1006,12,FALSE)*G2313,0)</f>
        <v>0</v>
      </c>
    </row>
    <row r="2314" spans="2:9" ht="35.1" customHeight="1" thickTop="1" thickBot="1">
      <c r="B2314" s="76" t="str">
        <f t="shared" si="36"/>
        <v/>
      </c>
      <c r="C2314" s="35"/>
      <c r="D2314" s="16"/>
      <c r="E2314" s="16"/>
      <c r="F2314" s="33"/>
      <c r="G2314" s="33"/>
      <c r="H2314" s="43" t="str">
        <f>IFERROR(VLOOKUP(D2314,PG!$D$7:$N$1006,11,FALSE),"")</f>
        <v/>
      </c>
      <c r="I2314" s="42">
        <f>IFERROR(VLOOKUP(D2314,PG!$D$7:$O$1006,12,FALSE)*G2314,0)</f>
        <v>0</v>
      </c>
    </row>
    <row r="2315" spans="2:9" ht="35.1" customHeight="1" thickTop="1" thickBot="1">
      <c r="B2315" s="76" t="str">
        <f t="shared" si="36"/>
        <v/>
      </c>
      <c r="C2315" s="35"/>
      <c r="D2315" s="16"/>
      <c r="E2315" s="16"/>
      <c r="F2315" s="33"/>
      <c r="G2315" s="33"/>
      <c r="H2315" s="43" t="str">
        <f>IFERROR(VLOOKUP(D2315,PG!$D$7:$N$1006,11,FALSE),"")</f>
        <v/>
      </c>
      <c r="I2315" s="42">
        <f>IFERROR(VLOOKUP(D2315,PG!$D$7:$O$1006,12,FALSE)*G2315,0)</f>
        <v>0</v>
      </c>
    </row>
    <row r="2316" spans="2:9" ht="35.1" customHeight="1" thickTop="1" thickBot="1">
      <c r="B2316" s="76" t="str">
        <f t="shared" si="36"/>
        <v/>
      </c>
      <c r="C2316" s="35"/>
      <c r="D2316" s="16"/>
      <c r="E2316" s="16"/>
      <c r="F2316" s="33"/>
      <c r="G2316" s="33"/>
      <c r="H2316" s="43" t="str">
        <f>IFERROR(VLOOKUP(D2316,PG!$D$7:$N$1006,11,FALSE),"")</f>
        <v/>
      </c>
      <c r="I2316" s="42">
        <f>IFERROR(VLOOKUP(D2316,PG!$D$7:$O$1006,12,FALSE)*G2316,0)</f>
        <v>0</v>
      </c>
    </row>
    <row r="2317" spans="2:9" ht="35.1" customHeight="1" thickTop="1" thickBot="1">
      <c r="B2317" s="76" t="str">
        <f t="shared" si="36"/>
        <v/>
      </c>
      <c r="C2317" s="35"/>
      <c r="D2317" s="16"/>
      <c r="E2317" s="16"/>
      <c r="F2317" s="33"/>
      <c r="G2317" s="33"/>
      <c r="H2317" s="43" t="str">
        <f>IFERROR(VLOOKUP(D2317,PG!$D$7:$N$1006,11,FALSE),"")</f>
        <v/>
      </c>
      <c r="I2317" s="42">
        <f>IFERROR(VLOOKUP(D2317,PG!$D$7:$O$1006,12,FALSE)*G2317,0)</f>
        <v>0</v>
      </c>
    </row>
    <row r="2318" spans="2:9" ht="35.1" customHeight="1" thickTop="1" thickBot="1">
      <c r="B2318" s="76" t="str">
        <f t="shared" si="36"/>
        <v/>
      </c>
      <c r="C2318" s="35"/>
      <c r="D2318" s="16"/>
      <c r="E2318" s="16"/>
      <c r="F2318" s="33"/>
      <c r="G2318" s="33"/>
      <c r="H2318" s="43" t="str">
        <f>IFERROR(VLOOKUP(D2318,PG!$D$7:$N$1006,11,FALSE),"")</f>
        <v/>
      </c>
      <c r="I2318" s="42">
        <f>IFERROR(VLOOKUP(D2318,PG!$D$7:$O$1006,12,FALSE)*G2318,0)</f>
        <v>0</v>
      </c>
    </row>
    <row r="2319" spans="2:9" ht="35.1" customHeight="1" thickTop="1" thickBot="1">
      <c r="B2319" s="76" t="str">
        <f t="shared" si="36"/>
        <v/>
      </c>
      <c r="C2319" s="35"/>
      <c r="D2319" s="16"/>
      <c r="E2319" s="16"/>
      <c r="F2319" s="33"/>
      <c r="G2319" s="33"/>
      <c r="H2319" s="43" t="str">
        <f>IFERROR(VLOOKUP(D2319,PG!$D$7:$N$1006,11,FALSE),"")</f>
        <v/>
      </c>
      <c r="I2319" s="42">
        <f>IFERROR(VLOOKUP(D2319,PG!$D$7:$O$1006,12,FALSE)*G2319,0)</f>
        <v>0</v>
      </c>
    </row>
    <row r="2320" spans="2:9" ht="35.1" customHeight="1" thickTop="1" thickBot="1">
      <c r="B2320" s="76" t="str">
        <f t="shared" si="36"/>
        <v/>
      </c>
      <c r="C2320" s="35"/>
      <c r="D2320" s="16"/>
      <c r="E2320" s="16"/>
      <c r="F2320" s="33"/>
      <c r="G2320" s="33"/>
      <c r="H2320" s="43" t="str">
        <f>IFERROR(VLOOKUP(D2320,PG!$D$7:$N$1006,11,FALSE),"")</f>
        <v/>
      </c>
      <c r="I2320" s="42">
        <f>IFERROR(VLOOKUP(D2320,PG!$D$7:$O$1006,12,FALSE)*G2320,0)</f>
        <v>0</v>
      </c>
    </row>
    <row r="2321" spans="2:9" ht="35.1" customHeight="1" thickTop="1" thickBot="1">
      <c r="B2321" s="76" t="str">
        <f t="shared" si="36"/>
        <v/>
      </c>
      <c r="C2321" s="35"/>
      <c r="D2321" s="16"/>
      <c r="E2321" s="16"/>
      <c r="F2321" s="33"/>
      <c r="G2321" s="33"/>
      <c r="H2321" s="43" t="str">
        <f>IFERROR(VLOOKUP(D2321,PG!$D$7:$N$1006,11,FALSE),"")</f>
        <v/>
      </c>
      <c r="I2321" s="42">
        <f>IFERROR(VLOOKUP(D2321,PG!$D$7:$O$1006,12,FALSE)*G2321,0)</f>
        <v>0</v>
      </c>
    </row>
    <row r="2322" spans="2:9" ht="35.1" customHeight="1" thickTop="1" thickBot="1">
      <c r="B2322" s="76" t="str">
        <f t="shared" si="36"/>
        <v/>
      </c>
      <c r="C2322" s="35"/>
      <c r="D2322" s="16"/>
      <c r="E2322" s="16"/>
      <c r="F2322" s="33"/>
      <c r="G2322" s="33"/>
      <c r="H2322" s="43" t="str">
        <f>IFERROR(VLOOKUP(D2322,PG!$D$7:$N$1006,11,FALSE),"")</f>
        <v/>
      </c>
      <c r="I2322" s="42">
        <f>IFERROR(VLOOKUP(D2322,PG!$D$7:$O$1006,12,FALSE)*G2322,0)</f>
        <v>0</v>
      </c>
    </row>
    <row r="2323" spans="2:9" ht="35.1" customHeight="1" thickTop="1" thickBot="1">
      <c r="B2323" s="76" t="str">
        <f t="shared" si="36"/>
        <v/>
      </c>
      <c r="C2323" s="35"/>
      <c r="D2323" s="16"/>
      <c r="E2323" s="16"/>
      <c r="F2323" s="33"/>
      <c r="G2323" s="33"/>
      <c r="H2323" s="43" t="str">
        <f>IFERROR(VLOOKUP(D2323,PG!$D$7:$N$1006,11,FALSE),"")</f>
        <v/>
      </c>
      <c r="I2323" s="42">
        <f>IFERROR(VLOOKUP(D2323,PG!$D$7:$O$1006,12,FALSE)*G2323,0)</f>
        <v>0</v>
      </c>
    </row>
    <row r="2324" spans="2:9" ht="35.1" customHeight="1" thickTop="1" thickBot="1">
      <c r="B2324" s="76" t="str">
        <f t="shared" si="36"/>
        <v/>
      </c>
      <c r="C2324" s="35"/>
      <c r="D2324" s="16"/>
      <c r="E2324" s="16"/>
      <c r="F2324" s="33"/>
      <c r="G2324" s="33"/>
      <c r="H2324" s="43" t="str">
        <f>IFERROR(VLOOKUP(D2324,PG!$D$7:$N$1006,11,FALSE),"")</f>
        <v/>
      </c>
      <c r="I2324" s="42">
        <f>IFERROR(VLOOKUP(D2324,PG!$D$7:$O$1006,12,FALSE)*G2324,0)</f>
        <v>0</v>
      </c>
    </row>
    <row r="2325" spans="2:9" ht="35.1" customHeight="1" thickTop="1" thickBot="1">
      <c r="B2325" s="76" t="str">
        <f t="shared" si="36"/>
        <v/>
      </c>
      <c r="C2325" s="35"/>
      <c r="D2325" s="16"/>
      <c r="E2325" s="16"/>
      <c r="F2325" s="33"/>
      <c r="G2325" s="33"/>
      <c r="H2325" s="43" t="str">
        <f>IFERROR(VLOOKUP(D2325,PG!$D$7:$N$1006,11,FALSE),"")</f>
        <v/>
      </c>
      <c r="I2325" s="42">
        <f>IFERROR(VLOOKUP(D2325,PG!$D$7:$O$1006,12,FALSE)*G2325,0)</f>
        <v>0</v>
      </c>
    </row>
    <row r="2326" spans="2:9" ht="35.1" customHeight="1" thickTop="1" thickBot="1">
      <c r="B2326" s="76" t="str">
        <f t="shared" si="36"/>
        <v/>
      </c>
      <c r="C2326" s="35"/>
      <c r="D2326" s="16"/>
      <c r="E2326" s="16"/>
      <c r="F2326" s="33"/>
      <c r="G2326" s="33"/>
      <c r="H2326" s="43" t="str">
        <f>IFERROR(VLOOKUP(D2326,PG!$D$7:$N$1006,11,FALSE),"")</f>
        <v/>
      </c>
      <c r="I2326" s="42">
        <f>IFERROR(VLOOKUP(D2326,PG!$D$7:$O$1006,12,FALSE)*G2326,0)</f>
        <v>0</v>
      </c>
    </row>
    <row r="2327" spans="2:9" ht="35.1" customHeight="1" thickTop="1" thickBot="1">
      <c r="B2327" s="76" t="str">
        <f t="shared" si="36"/>
        <v/>
      </c>
      <c r="C2327" s="35"/>
      <c r="D2327" s="16"/>
      <c r="E2327" s="16"/>
      <c r="F2327" s="33"/>
      <c r="G2327" s="33"/>
      <c r="H2327" s="43" t="str">
        <f>IFERROR(VLOOKUP(D2327,PG!$D$7:$N$1006,11,FALSE),"")</f>
        <v/>
      </c>
      <c r="I2327" s="42">
        <f>IFERROR(VLOOKUP(D2327,PG!$D$7:$O$1006,12,FALSE)*G2327,0)</f>
        <v>0</v>
      </c>
    </row>
    <row r="2328" spans="2:9" ht="35.1" customHeight="1" thickTop="1" thickBot="1">
      <c r="B2328" s="76" t="str">
        <f t="shared" si="36"/>
        <v/>
      </c>
      <c r="C2328" s="35"/>
      <c r="D2328" s="16"/>
      <c r="E2328" s="16"/>
      <c r="F2328" s="33"/>
      <c r="G2328" s="33"/>
      <c r="H2328" s="43" t="str">
        <f>IFERROR(VLOOKUP(D2328,PG!$D$7:$N$1006,11,FALSE),"")</f>
        <v/>
      </c>
      <c r="I2328" s="42">
        <f>IFERROR(VLOOKUP(D2328,PG!$D$7:$O$1006,12,FALSE)*G2328,0)</f>
        <v>0</v>
      </c>
    </row>
    <row r="2329" spans="2:9" ht="35.1" customHeight="1" thickTop="1" thickBot="1">
      <c r="B2329" s="76" t="str">
        <f t="shared" si="36"/>
        <v/>
      </c>
      <c r="C2329" s="35"/>
      <c r="D2329" s="16"/>
      <c r="E2329" s="16"/>
      <c r="F2329" s="33"/>
      <c r="G2329" s="33"/>
      <c r="H2329" s="43" t="str">
        <f>IFERROR(VLOOKUP(D2329,PG!$D$7:$N$1006,11,FALSE),"")</f>
        <v/>
      </c>
      <c r="I2329" s="42">
        <f>IFERROR(VLOOKUP(D2329,PG!$D$7:$O$1006,12,FALSE)*G2329,0)</f>
        <v>0</v>
      </c>
    </row>
    <row r="2330" spans="2:9" ht="35.1" customHeight="1" thickTop="1" thickBot="1">
      <c r="B2330" s="76" t="str">
        <f t="shared" si="36"/>
        <v/>
      </c>
      <c r="C2330" s="35"/>
      <c r="D2330" s="16"/>
      <c r="E2330" s="16"/>
      <c r="F2330" s="33"/>
      <c r="G2330" s="33"/>
      <c r="H2330" s="43" t="str">
        <f>IFERROR(VLOOKUP(D2330,PG!$D$7:$N$1006,11,FALSE),"")</f>
        <v/>
      </c>
      <c r="I2330" s="42">
        <f>IFERROR(VLOOKUP(D2330,PG!$D$7:$O$1006,12,FALSE)*G2330,0)</f>
        <v>0</v>
      </c>
    </row>
    <row r="2331" spans="2:9" ht="35.1" customHeight="1" thickTop="1" thickBot="1">
      <c r="B2331" s="76" t="str">
        <f t="shared" si="36"/>
        <v/>
      </c>
      <c r="C2331" s="35"/>
      <c r="D2331" s="16"/>
      <c r="E2331" s="16"/>
      <c r="F2331" s="33"/>
      <c r="G2331" s="33"/>
      <c r="H2331" s="43" t="str">
        <f>IFERROR(VLOOKUP(D2331,PG!$D$7:$N$1006,11,FALSE),"")</f>
        <v/>
      </c>
      <c r="I2331" s="42">
        <f>IFERROR(VLOOKUP(D2331,PG!$D$7:$O$1006,12,FALSE)*G2331,0)</f>
        <v>0</v>
      </c>
    </row>
    <row r="2332" spans="2:9" ht="35.1" customHeight="1" thickTop="1" thickBot="1">
      <c r="B2332" s="76" t="str">
        <f t="shared" si="36"/>
        <v/>
      </c>
      <c r="C2332" s="35"/>
      <c r="D2332" s="16"/>
      <c r="E2332" s="16"/>
      <c r="F2332" s="33"/>
      <c r="G2332" s="33"/>
      <c r="H2332" s="43" t="str">
        <f>IFERROR(VLOOKUP(D2332,PG!$D$7:$N$1006,11,FALSE),"")</f>
        <v/>
      </c>
      <c r="I2332" s="42">
        <f>IFERROR(VLOOKUP(D2332,PG!$D$7:$O$1006,12,FALSE)*G2332,0)</f>
        <v>0</v>
      </c>
    </row>
    <row r="2333" spans="2:9" ht="35.1" customHeight="1" thickTop="1" thickBot="1">
      <c r="B2333" s="76" t="str">
        <f t="shared" si="36"/>
        <v/>
      </c>
      <c r="C2333" s="35"/>
      <c r="D2333" s="16"/>
      <c r="E2333" s="16"/>
      <c r="F2333" s="33"/>
      <c r="G2333" s="33"/>
      <c r="H2333" s="43" t="str">
        <f>IFERROR(VLOOKUP(D2333,PG!$D$7:$N$1006,11,FALSE),"")</f>
        <v/>
      </c>
      <c r="I2333" s="42">
        <f>IFERROR(VLOOKUP(D2333,PG!$D$7:$O$1006,12,FALSE)*G2333,0)</f>
        <v>0</v>
      </c>
    </row>
    <row r="2334" spans="2:9" ht="35.1" customHeight="1" thickTop="1" thickBot="1">
      <c r="B2334" s="76" t="str">
        <f t="shared" si="36"/>
        <v/>
      </c>
      <c r="C2334" s="35"/>
      <c r="D2334" s="16"/>
      <c r="E2334" s="16"/>
      <c r="F2334" s="33"/>
      <c r="G2334" s="33"/>
      <c r="H2334" s="43" t="str">
        <f>IFERROR(VLOOKUP(D2334,PG!$D$7:$N$1006,11,FALSE),"")</f>
        <v/>
      </c>
      <c r="I2334" s="42">
        <f>IFERROR(VLOOKUP(D2334,PG!$D$7:$O$1006,12,FALSE)*G2334,0)</f>
        <v>0</v>
      </c>
    </row>
    <row r="2335" spans="2:9" ht="35.1" customHeight="1" thickTop="1" thickBot="1">
      <c r="B2335" s="76" t="str">
        <f t="shared" si="36"/>
        <v/>
      </c>
      <c r="C2335" s="35"/>
      <c r="D2335" s="16"/>
      <c r="E2335" s="16"/>
      <c r="F2335" s="33"/>
      <c r="G2335" s="33"/>
      <c r="H2335" s="43" t="str">
        <f>IFERROR(VLOOKUP(D2335,PG!$D$7:$N$1006,11,FALSE),"")</f>
        <v/>
      </c>
      <c r="I2335" s="42">
        <f>IFERROR(VLOOKUP(D2335,PG!$D$7:$O$1006,12,FALSE)*G2335,0)</f>
        <v>0</v>
      </c>
    </row>
    <row r="2336" spans="2:9" ht="35.1" customHeight="1" thickTop="1" thickBot="1">
      <c r="B2336" s="76" t="str">
        <f t="shared" si="36"/>
        <v/>
      </c>
      <c r="C2336" s="35"/>
      <c r="D2336" s="16"/>
      <c r="E2336" s="16"/>
      <c r="F2336" s="33"/>
      <c r="G2336" s="33"/>
      <c r="H2336" s="43" t="str">
        <f>IFERROR(VLOOKUP(D2336,PG!$D$7:$N$1006,11,FALSE),"")</f>
        <v/>
      </c>
      <c r="I2336" s="42">
        <f>IFERROR(VLOOKUP(D2336,PG!$D$7:$O$1006,12,FALSE)*G2336,0)</f>
        <v>0</v>
      </c>
    </row>
    <row r="2337" spans="2:9" ht="35.1" customHeight="1" thickTop="1" thickBot="1">
      <c r="B2337" s="76" t="str">
        <f t="shared" si="36"/>
        <v/>
      </c>
      <c r="C2337" s="35"/>
      <c r="D2337" s="16"/>
      <c r="E2337" s="16"/>
      <c r="F2337" s="33"/>
      <c r="G2337" s="33"/>
      <c r="H2337" s="43" t="str">
        <f>IFERROR(VLOOKUP(D2337,PG!$D$7:$N$1006,11,FALSE),"")</f>
        <v/>
      </c>
      <c r="I2337" s="42">
        <f>IFERROR(VLOOKUP(D2337,PG!$D$7:$O$1006,12,FALSE)*G2337,0)</f>
        <v>0</v>
      </c>
    </row>
    <row r="2338" spans="2:9" ht="35.1" customHeight="1" thickTop="1" thickBot="1">
      <c r="B2338" s="76" t="str">
        <f t="shared" si="36"/>
        <v/>
      </c>
      <c r="C2338" s="35"/>
      <c r="D2338" s="16"/>
      <c r="E2338" s="16"/>
      <c r="F2338" s="33"/>
      <c r="G2338" s="33"/>
      <c r="H2338" s="43" t="str">
        <f>IFERROR(VLOOKUP(D2338,PG!$D$7:$N$1006,11,FALSE),"")</f>
        <v/>
      </c>
      <c r="I2338" s="42">
        <f>IFERROR(VLOOKUP(D2338,PG!$D$7:$O$1006,12,FALSE)*G2338,0)</f>
        <v>0</v>
      </c>
    </row>
    <row r="2339" spans="2:9" ht="35.1" customHeight="1" thickTop="1" thickBot="1">
      <c r="B2339" s="76" t="str">
        <f t="shared" si="36"/>
        <v/>
      </c>
      <c r="C2339" s="35"/>
      <c r="D2339" s="16"/>
      <c r="E2339" s="16"/>
      <c r="F2339" s="33"/>
      <c r="G2339" s="33"/>
      <c r="H2339" s="43" t="str">
        <f>IFERROR(VLOOKUP(D2339,PG!$D$7:$N$1006,11,FALSE),"")</f>
        <v/>
      </c>
      <c r="I2339" s="42">
        <f>IFERROR(VLOOKUP(D2339,PG!$D$7:$O$1006,12,FALSE)*G2339,0)</f>
        <v>0</v>
      </c>
    </row>
    <row r="2340" spans="2:9" ht="35.1" customHeight="1" thickTop="1" thickBot="1">
      <c r="B2340" s="76" t="str">
        <f t="shared" si="36"/>
        <v/>
      </c>
      <c r="C2340" s="35"/>
      <c r="D2340" s="16"/>
      <c r="E2340" s="16"/>
      <c r="F2340" s="33"/>
      <c r="G2340" s="33"/>
      <c r="H2340" s="43" t="str">
        <f>IFERROR(VLOOKUP(D2340,PG!$D$7:$N$1006,11,FALSE),"")</f>
        <v/>
      </c>
      <c r="I2340" s="42">
        <f>IFERROR(VLOOKUP(D2340,PG!$D$7:$O$1006,12,FALSE)*G2340,0)</f>
        <v>0</v>
      </c>
    </row>
    <row r="2341" spans="2:9" ht="35.1" customHeight="1" thickTop="1" thickBot="1">
      <c r="B2341" s="76" t="str">
        <f t="shared" si="36"/>
        <v/>
      </c>
      <c r="C2341" s="35"/>
      <c r="D2341" s="16"/>
      <c r="E2341" s="16"/>
      <c r="F2341" s="33"/>
      <c r="G2341" s="33"/>
      <c r="H2341" s="43" t="str">
        <f>IFERROR(VLOOKUP(D2341,PG!$D$7:$N$1006,11,FALSE),"")</f>
        <v/>
      </c>
      <c r="I2341" s="42">
        <f>IFERROR(VLOOKUP(D2341,PG!$D$7:$O$1006,12,FALSE)*G2341,0)</f>
        <v>0</v>
      </c>
    </row>
    <row r="2342" spans="2:9" ht="35.1" customHeight="1" thickTop="1" thickBot="1">
      <c r="B2342" s="76" t="str">
        <f t="shared" si="36"/>
        <v/>
      </c>
      <c r="C2342" s="35"/>
      <c r="D2342" s="16"/>
      <c r="E2342" s="16"/>
      <c r="F2342" s="33"/>
      <c r="G2342" s="33"/>
      <c r="H2342" s="43" t="str">
        <f>IFERROR(VLOOKUP(D2342,PG!$D$7:$N$1006,11,FALSE),"")</f>
        <v/>
      </c>
      <c r="I2342" s="42">
        <f>IFERROR(VLOOKUP(D2342,PG!$D$7:$O$1006,12,FALSE)*G2342,0)</f>
        <v>0</v>
      </c>
    </row>
    <row r="2343" spans="2:9" ht="35.1" customHeight="1" thickTop="1" thickBot="1">
      <c r="B2343" s="76" t="str">
        <f t="shared" si="36"/>
        <v/>
      </c>
      <c r="C2343" s="35"/>
      <c r="D2343" s="16"/>
      <c r="E2343" s="16"/>
      <c r="F2343" s="33"/>
      <c r="G2343" s="33"/>
      <c r="H2343" s="43" t="str">
        <f>IFERROR(VLOOKUP(D2343,PG!$D$7:$N$1006,11,FALSE),"")</f>
        <v/>
      </c>
      <c r="I2343" s="42">
        <f>IFERROR(VLOOKUP(D2343,PG!$D$7:$O$1006,12,FALSE)*G2343,0)</f>
        <v>0</v>
      </c>
    </row>
    <row r="2344" spans="2:9" ht="35.1" customHeight="1" thickTop="1" thickBot="1">
      <c r="B2344" s="76" t="str">
        <f t="shared" si="36"/>
        <v/>
      </c>
      <c r="C2344" s="35"/>
      <c r="D2344" s="16"/>
      <c r="E2344" s="16"/>
      <c r="F2344" s="33"/>
      <c r="G2344" s="33"/>
      <c r="H2344" s="43" t="str">
        <f>IFERROR(VLOOKUP(D2344,PG!$D$7:$N$1006,11,FALSE),"")</f>
        <v/>
      </c>
      <c r="I2344" s="42">
        <f>IFERROR(VLOOKUP(D2344,PG!$D$7:$O$1006,12,FALSE)*G2344,0)</f>
        <v>0</v>
      </c>
    </row>
    <row r="2345" spans="2:9" ht="35.1" customHeight="1" thickTop="1" thickBot="1">
      <c r="B2345" s="76" t="str">
        <f t="shared" si="36"/>
        <v/>
      </c>
      <c r="C2345" s="35"/>
      <c r="D2345" s="16"/>
      <c r="E2345" s="16"/>
      <c r="F2345" s="33"/>
      <c r="G2345" s="33"/>
      <c r="H2345" s="43" t="str">
        <f>IFERROR(VLOOKUP(D2345,PG!$D$7:$N$1006,11,FALSE),"")</f>
        <v/>
      </c>
      <c r="I2345" s="42">
        <f>IFERROR(VLOOKUP(D2345,PG!$D$7:$O$1006,12,FALSE)*G2345,0)</f>
        <v>0</v>
      </c>
    </row>
    <row r="2346" spans="2:9" ht="35.1" customHeight="1" thickTop="1" thickBot="1">
      <c r="B2346" s="76" t="str">
        <f t="shared" si="36"/>
        <v/>
      </c>
      <c r="C2346" s="35"/>
      <c r="D2346" s="16"/>
      <c r="E2346" s="16"/>
      <c r="F2346" s="33"/>
      <c r="G2346" s="33"/>
      <c r="H2346" s="43" t="str">
        <f>IFERROR(VLOOKUP(D2346,PG!$D$7:$N$1006,11,FALSE),"")</f>
        <v/>
      </c>
      <c r="I2346" s="42">
        <f>IFERROR(VLOOKUP(D2346,PG!$D$7:$O$1006,12,FALSE)*G2346,0)</f>
        <v>0</v>
      </c>
    </row>
    <row r="2347" spans="2:9" ht="35.1" customHeight="1" thickTop="1" thickBot="1">
      <c r="B2347" s="76" t="str">
        <f t="shared" si="36"/>
        <v/>
      </c>
      <c r="C2347" s="35"/>
      <c r="D2347" s="16"/>
      <c r="E2347" s="16"/>
      <c r="F2347" s="33"/>
      <c r="G2347" s="33"/>
      <c r="H2347" s="43" t="str">
        <f>IFERROR(VLOOKUP(D2347,PG!$D$7:$N$1006,11,FALSE),"")</f>
        <v/>
      </c>
      <c r="I2347" s="42">
        <f>IFERROR(VLOOKUP(D2347,PG!$D$7:$O$1006,12,FALSE)*G2347,0)</f>
        <v>0</v>
      </c>
    </row>
    <row r="2348" spans="2:9" ht="35.1" customHeight="1" thickTop="1" thickBot="1">
      <c r="B2348" s="76" t="str">
        <f t="shared" si="36"/>
        <v/>
      </c>
      <c r="C2348" s="35"/>
      <c r="D2348" s="16"/>
      <c r="E2348" s="16"/>
      <c r="F2348" s="33"/>
      <c r="G2348" s="33"/>
      <c r="H2348" s="43" t="str">
        <f>IFERROR(VLOOKUP(D2348,PG!$D$7:$N$1006,11,FALSE),"")</f>
        <v/>
      </c>
      <c r="I2348" s="42">
        <f>IFERROR(VLOOKUP(D2348,PG!$D$7:$O$1006,12,FALSE)*G2348,0)</f>
        <v>0</v>
      </c>
    </row>
    <row r="2349" spans="2:9" ht="35.1" customHeight="1" thickTop="1" thickBot="1">
      <c r="B2349" s="76" t="str">
        <f t="shared" si="36"/>
        <v/>
      </c>
      <c r="C2349" s="35"/>
      <c r="D2349" s="16"/>
      <c r="E2349" s="16"/>
      <c r="F2349" s="33"/>
      <c r="G2349" s="33"/>
      <c r="H2349" s="43" t="str">
        <f>IFERROR(VLOOKUP(D2349,PG!$D$7:$N$1006,11,FALSE),"")</f>
        <v/>
      </c>
      <c r="I2349" s="42">
        <f>IFERROR(VLOOKUP(D2349,PG!$D$7:$O$1006,12,FALSE)*G2349,0)</f>
        <v>0</v>
      </c>
    </row>
    <row r="2350" spans="2:9" ht="35.1" customHeight="1" thickTop="1" thickBot="1">
      <c r="B2350" s="76" t="str">
        <f t="shared" si="36"/>
        <v/>
      </c>
      <c r="C2350" s="35"/>
      <c r="D2350" s="16"/>
      <c r="E2350" s="16"/>
      <c r="F2350" s="33"/>
      <c r="G2350" s="33"/>
      <c r="H2350" s="43" t="str">
        <f>IFERROR(VLOOKUP(D2350,PG!$D$7:$N$1006,11,FALSE),"")</f>
        <v/>
      </c>
      <c r="I2350" s="42">
        <f>IFERROR(VLOOKUP(D2350,PG!$D$7:$O$1006,12,FALSE)*G2350,0)</f>
        <v>0</v>
      </c>
    </row>
    <row r="2351" spans="2:9" ht="35.1" customHeight="1" thickTop="1" thickBot="1">
      <c r="B2351" s="76" t="str">
        <f t="shared" si="36"/>
        <v/>
      </c>
      <c r="C2351" s="35"/>
      <c r="D2351" s="16"/>
      <c r="E2351" s="16"/>
      <c r="F2351" s="33"/>
      <c r="G2351" s="33"/>
      <c r="H2351" s="43" t="str">
        <f>IFERROR(VLOOKUP(D2351,PG!$D$7:$N$1006,11,FALSE),"")</f>
        <v/>
      </c>
      <c r="I2351" s="42">
        <f>IFERROR(VLOOKUP(D2351,PG!$D$7:$O$1006,12,FALSE)*G2351,0)</f>
        <v>0</v>
      </c>
    </row>
    <row r="2352" spans="2:9" ht="35.1" customHeight="1" thickTop="1" thickBot="1">
      <c r="B2352" s="76" t="str">
        <f t="shared" si="36"/>
        <v/>
      </c>
      <c r="C2352" s="35"/>
      <c r="D2352" s="16"/>
      <c r="E2352" s="16"/>
      <c r="F2352" s="33"/>
      <c r="G2352" s="33"/>
      <c r="H2352" s="43" t="str">
        <f>IFERROR(VLOOKUP(D2352,PG!$D$7:$N$1006,11,FALSE),"")</f>
        <v/>
      </c>
      <c r="I2352" s="42">
        <f>IFERROR(VLOOKUP(D2352,PG!$D$7:$O$1006,12,FALSE)*G2352,0)</f>
        <v>0</v>
      </c>
    </row>
    <row r="2353" spans="2:9" ht="35.1" customHeight="1" thickTop="1" thickBot="1">
      <c r="B2353" s="76" t="str">
        <f t="shared" si="36"/>
        <v/>
      </c>
      <c r="C2353" s="35"/>
      <c r="D2353" s="16"/>
      <c r="E2353" s="16"/>
      <c r="F2353" s="33"/>
      <c r="G2353" s="33"/>
      <c r="H2353" s="43" t="str">
        <f>IFERROR(VLOOKUP(D2353,PG!$D$7:$N$1006,11,FALSE),"")</f>
        <v/>
      </c>
      <c r="I2353" s="42">
        <f>IFERROR(VLOOKUP(D2353,PG!$D$7:$O$1006,12,FALSE)*G2353,0)</f>
        <v>0</v>
      </c>
    </row>
    <row r="2354" spans="2:9" ht="35.1" customHeight="1" thickTop="1" thickBot="1">
      <c r="B2354" s="76" t="str">
        <f t="shared" si="36"/>
        <v/>
      </c>
      <c r="C2354" s="35"/>
      <c r="D2354" s="16"/>
      <c r="E2354" s="16"/>
      <c r="F2354" s="33"/>
      <c r="G2354" s="33"/>
      <c r="H2354" s="43" t="str">
        <f>IFERROR(VLOOKUP(D2354,PG!$D$7:$N$1006,11,FALSE),"")</f>
        <v/>
      </c>
      <c r="I2354" s="42">
        <f>IFERROR(VLOOKUP(D2354,PG!$D$7:$O$1006,12,FALSE)*G2354,0)</f>
        <v>0</v>
      </c>
    </row>
    <row r="2355" spans="2:9" ht="35.1" customHeight="1" thickTop="1" thickBot="1">
      <c r="B2355" s="76" t="str">
        <f t="shared" si="36"/>
        <v/>
      </c>
      <c r="C2355" s="35"/>
      <c r="D2355" s="16"/>
      <c r="E2355" s="16"/>
      <c r="F2355" s="33"/>
      <c r="G2355" s="33"/>
      <c r="H2355" s="43" t="str">
        <f>IFERROR(VLOOKUP(D2355,PG!$D$7:$N$1006,11,FALSE),"")</f>
        <v/>
      </c>
      <c r="I2355" s="42">
        <f>IFERROR(VLOOKUP(D2355,PG!$D$7:$O$1006,12,FALSE)*G2355,0)</f>
        <v>0</v>
      </c>
    </row>
    <row r="2356" spans="2:9" ht="35.1" customHeight="1" thickTop="1" thickBot="1">
      <c r="B2356" s="76" t="str">
        <f t="shared" si="36"/>
        <v/>
      </c>
      <c r="C2356" s="35"/>
      <c r="D2356" s="16"/>
      <c r="E2356" s="16"/>
      <c r="F2356" s="33"/>
      <c r="G2356" s="33"/>
      <c r="H2356" s="43" t="str">
        <f>IFERROR(VLOOKUP(D2356,PG!$D$7:$N$1006,11,FALSE),"")</f>
        <v/>
      </c>
      <c r="I2356" s="42">
        <f>IFERROR(VLOOKUP(D2356,PG!$D$7:$O$1006,12,FALSE)*G2356,0)</f>
        <v>0</v>
      </c>
    </row>
    <row r="2357" spans="2:9" ht="35.1" customHeight="1" thickTop="1" thickBot="1">
      <c r="B2357" s="76" t="str">
        <f t="shared" si="36"/>
        <v/>
      </c>
      <c r="C2357" s="35"/>
      <c r="D2357" s="16"/>
      <c r="E2357" s="16"/>
      <c r="F2357" s="33"/>
      <c r="G2357" s="33"/>
      <c r="H2357" s="43" t="str">
        <f>IFERROR(VLOOKUP(D2357,PG!$D$7:$N$1006,11,FALSE),"")</f>
        <v/>
      </c>
      <c r="I2357" s="42">
        <f>IFERROR(VLOOKUP(D2357,PG!$D$7:$O$1006,12,FALSE)*G2357,0)</f>
        <v>0</v>
      </c>
    </row>
    <row r="2358" spans="2:9" ht="35.1" customHeight="1" thickTop="1" thickBot="1">
      <c r="B2358" s="76" t="str">
        <f t="shared" si="36"/>
        <v/>
      </c>
      <c r="C2358" s="35"/>
      <c r="D2358" s="16"/>
      <c r="E2358" s="16"/>
      <c r="F2358" s="33"/>
      <c r="G2358" s="33"/>
      <c r="H2358" s="43" t="str">
        <f>IFERROR(VLOOKUP(D2358,PG!$D$7:$N$1006,11,FALSE),"")</f>
        <v/>
      </c>
      <c r="I2358" s="42">
        <f>IFERROR(VLOOKUP(D2358,PG!$D$7:$O$1006,12,FALSE)*G2358,0)</f>
        <v>0</v>
      </c>
    </row>
    <row r="2359" spans="2:9" ht="35.1" customHeight="1" thickTop="1" thickBot="1">
      <c r="B2359" s="76" t="str">
        <f t="shared" si="36"/>
        <v/>
      </c>
      <c r="C2359" s="35"/>
      <c r="D2359" s="16"/>
      <c r="E2359" s="16"/>
      <c r="F2359" s="33"/>
      <c r="G2359" s="33"/>
      <c r="H2359" s="43" t="str">
        <f>IFERROR(VLOOKUP(D2359,PG!$D$7:$N$1006,11,FALSE),"")</f>
        <v/>
      </c>
      <c r="I2359" s="42">
        <f>IFERROR(VLOOKUP(D2359,PG!$D$7:$O$1006,12,FALSE)*G2359,0)</f>
        <v>0</v>
      </c>
    </row>
    <row r="2360" spans="2:9" ht="35.1" customHeight="1" thickTop="1" thickBot="1">
      <c r="B2360" s="76" t="str">
        <f t="shared" si="36"/>
        <v/>
      </c>
      <c r="C2360" s="35"/>
      <c r="D2360" s="16"/>
      <c r="E2360" s="16"/>
      <c r="F2360" s="33"/>
      <c r="G2360" s="33"/>
      <c r="H2360" s="43" t="str">
        <f>IFERROR(VLOOKUP(D2360,PG!$D$7:$N$1006,11,FALSE),"")</f>
        <v/>
      </c>
      <c r="I2360" s="42">
        <f>IFERROR(VLOOKUP(D2360,PG!$D$7:$O$1006,12,FALSE)*G2360,0)</f>
        <v>0</v>
      </c>
    </row>
    <row r="2361" spans="2:9" ht="35.1" customHeight="1" thickTop="1" thickBot="1">
      <c r="B2361" s="76" t="str">
        <f t="shared" si="36"/>
        <v/>
      </c>
      <c r="C2361" s="35"/>
      <c r="D2361" s="16"/>
      <c r="E2361" s="16"/>
      <c r="F2361" s="33"/>
      <c r="G2361" s="33"/>
      <c r="H2361" s="43" t="str">
        <f>IFERROR(VLOOKUP(D2361,PG!$D$7:$N$1006,11,FALSE),"")</f>
        <v/>
      </c>
      <c r="I2361" s="42">
        <f>IFERROR(VLOOKUP(D2361,PG!$D$7:$O$1006,12,FALSE)*G2361,0)</f>
        <v>0</v>
      </c>
    </row>
    <row r="2362" spans="2:9" ht="35.1" customHeight="1" thickTop="1" thickBot="1">
      <c r="B2362" s="76" t="str">
        <f t="shared" si="36"/>
        <v/>
      </c>
      <c r="C2362" s="35"/>
      <c r="D2362" s="16"/>
      <c r="E2362" s="16"/>
      <c r="F2362" s="33"/>
      <c r="G2362" s="33"/>
      <c r="H2362" s="43" t="str">
        <f>IFERROR(VLOOKUP(D2362,PG!$D$7:$N$1006,11,FALSE),"")</f>
        <v/>
      </c>
      <c r="I2362" s="42">
        <f>IFERROR(VLOOKUP(D2362,PG!$D$7:$O$1006,12,FALSE)*G2362,0)</f>
        <v>0</v>
      </c>
    </row>
    <row r="2363" spans="2:9" ht="35.1" customHeight="1" thickTop="1" thickBot="1">
      <c r="B2363" s="76" t="str">
        <f t="shared" si="36"/>
        <v/>
      </c>
      <c r="C2363" s="35"/>
      <c r="D2363" s="16"/>
      <c r="E2363" s="16"/>
      <c r="F2363" s="33"/>
      <c r="G2363" s="33"/>
      <c r="H2363" s="43" t="str">
        <f>IFERROR(VLOOKUP(D2363,PG!$D$7:$N$1006,11,FALSE),"")</f>
        <v/>
      </c>
      <c r="I2363" s="42">
        <f>IFERROR(VLOOKUP(D2363,PG!$D$7:$O$1006,12,FALSE)*G2363,0)</f>
        <v>0</v>
      </c>
    </row>
    <row r="2364" spans="2:9" ht="35.1" customHeight="1" thickTop="1" thickBot="1">
      <c r="B2364" s="76" t="str">
        <f t="shared" si="36"/>
        <v/>
      </c>
      <c r="C2364" s="35"/>
      <c r="D2364" s="16"/>
      <c r="E2364" s="16"/>
      <c r="F2364" s="33"/>
      <c r="G2364" s="33"/>
      <c r="H2364" s="43" t="str">
        <f>IFERROR(VLOOKUP(D2364,PG!$D$7:$N$1006,11,FALSE),"")</f>
        <v/>
      </c>
      <c r="I2364" s="42">
        <f>IFERROR(VLOOKUP(D2364,PG!$D$7:$O$1006,12,FALSE)*G2364,0)</f>
        <v>0</v>
      </c>
    </row>
    <row r="2365" spans="2:9" ht="35.1" customHeight="1" thickTop="1" thickBot="1">
      <c r="B2365" s="76" t="str">
        <f t="shared" si="36"/>
        <v/>
      </c>
      <c r="C2365" s="35"/>
      <c r="D2365" s="16"/>
      <c r="E2365" s="16"/>
      <c r="F2365" s="33"/>
      <c r="G2365" s="33"/>
      <c r="H2365" s="43" t="str">
        <f>IFERROR(VLOOKUP(D2365,PG!$D$7:$N$1006,11,FALSE),"")</f>
        <v/>
      </c>
      <c r="I2365" s="42">
        <f>IFERROR(VLOOKUP(D2365,PG!$D$7:$O$1006,12,FALSE)*G2365,0)</f>
        <v>0</v>
      </c>
    </row>
    <row r="2366" spans="2:9" ht="35.1" customHeight="1" thickTop="1" thickBot="1">
      <c r="B2366" s="76" t="str">
        <f t="shared" si="36"/>
        <v/>
      </c>
      <c r="C2366" s="35"/>
      <c r="D2366" s="16"/>
      <c r="E2366" s="16"/>
      <c r="F2366" s="33"/>
      <c r="G2366" s="33"/>
      <c r="H2366" s="43" t="str">
        <f>IFERROR(VLOOKUP(D2366,PG!$D$7:$N$1006,11,FALSE),"")</f>
        <v/>
      </c>
      <c r="I2366" s="42">
        <f>IFERROR(VLOOKUP(D2366,PG!$D$7:$O$1006,12,FALSE)*G2366,0)</f>
        <v>0</v>
      </c>
    </row>
    <row r="2367" spans="2:9" ht="35.1" customHeight="1" thickTop="1" thickBot="1">
      <c r="B2367" s="76" t="str">
        <f t="shared" si="36"/>
        <v/>
      </c>
      <c r="C2367" s="35"/>
      <c r="D2367" s="16"/>
      <c r="E2367" s="16"/>
      <c r="F2367" s="33"/>
      <c r="G2367" s="33"/>
      <c r="H2367" s="43" t="str">
        <f>IFERROR(VLOOKUP(D2367,PG!$D$7:$N$1006,11,FALSE),"")</f>
        <v/>
      </c>
      <c r="I2367" s="42">
        <f>IFERROR(VLOOKUP(D2367,PG!$D$7:$O$1006,12,FALSE)*G2367,0)</f>
        <v>0</v>
      </c>
    </row>
    <row r="2368" spans="2:9" ht="35.1" customHeight="1" thickTop="1" thickBot="1">
      <c r="B2368" s="76" t="str">
        <f t="shared" si="36"/>
        <v/>
      </c>
      <c r="C2368" s="35"/>
      <c r="D2368" s="16"/>
      <c r="E2368" s="16"/>
      <c r="F2368" s="33"/>
      <c r="G2368" s="33"/>
      <c r="H2368" s="43" t="str">
        <f>IFERROR(VLOOKUP(D2368,PG!$D$7:$N$1006,11,FALSE),"")</f>
        <v/>
      </c>
      <c r="I2368" s="42">
        <f>IFERROR(VLOOKUP(D2368,PG!$D$7:$O$1006,12,FALSE)*G2368,0)</f>
        <v>0</v>
      </c>
    </row>
    <row r="2369" spans="2:9" ht="35.1" customHeight="1" thickTop="1" thickBot="1">
      <c r="B2369" s="76" t="str">
        <f t="shared" si="36"/>
        <v/>
      </c>
      <c r="C2369" s="35"/>
      <c r="D2369" s="16"/>
      <c r="E2369" s="16"/>
      <c r="F2369" s="33"/>
      <c r="G2369" s="33"/>
      <c r="H2369" s="43" t="str">
        <f>IFERROR(VLOOKUP(D2369,PG!$D$7:$N$1006,11,FALSE),"")</f>
        <v/>
      </c>
      <c r="I2369" s="42">
        <f>IFERROR(VLOOKUP(D2369,PG!$D$7:$O$1006,12,FALSE)*G2369,0)</f>
        <v>0</v>
      </c>
    </row>
    <row r="2370" spans="2:9" ht="35.1" customHeight="1" thickTop="1" thickBot="1">
      <c r="B2370" s="76" t="str">
        <f t="shared" si="36"/>
        <v/>
      </c>
      <c r="C2370" s="35"/>
      <c r="D2370" s="16"/>
      <c r="E2370" s="16"/>
      <c r="F2370" s="33"/>
      <c r="G2370" s="33"/>
      <c r="H2370" s="43" t="str">
        <f>IFERROR(VLOOKUP(D2370,PG!$D$7:$N$1006,11,FALSE),"")</f>
        <v/>
      </c>
      <c r="I2370" s="42">
        <f>IFERROR(VLOOKUP(D2370,PG!$D$7:$O$1006,12,FALSE)*G2370,0)</f>
        <v>0</v>
      </c>
    </row>
    <row r="2371" spans="2:9" ht="35.1" customHeight="1" thickTop="1" thickBot="1">
      <c r="B2371" s="76" t="str">
        <f t="shared" si="36"/>
        <v/>
      </c>
      <c r="C2371" s="35"/>
      <c r="D2371" s="16"/>
      <c r="E2371" s="16"/>
      <c r="F2371" s="33"/>
      <c r="G2371" s="33"/>
      <c r="H2371" s="43" t="str">
        <f>IFERROR(VLOOKUP(D2371,PG!$D$7:$N$1006,11,FALSE),"")</f>
        <v/>
      </c>
      <c r="I2371" s="42">
        <f>IFERROR(VLOOKUP(D2371,PG!$D$7:$O$1006,12,FALSE)*G2371,0)</f>
        <v>0</v>
      </c>
    </row>
    <row r="2372" spans="2:9" ht="35.1" customHeight="1" thickTop="1" thickBot="1">
      <c r="B2372" s="76" t="str">
        <f t="shared" si="36"/>
        <v/>
      </c>
      <c r="C2372" s="35"/>
      <c r="D2372" s="16"/>
      <c r="E2372" s="16"/>
      <c r="F2372" s="33"/>
      <c r="G2372" s="33"/>
      <c r="H2372" s="43" t="str">
        <f>IFERROR(VLOOKUP(D2372,PG!$D$7:$N$1006,11,FALSE),"")</f>
        <v/>
      </c>
      <c r="I2372" s="42">
        <f>IFERROR(VLOOKUP(D2372,PG!$D$7:$O$1006,12,FALSE)*G2372,0)</f>
        <v>0</v>
      </c>
    </row>
    <row r="2373" spans="2:9" ht="35.1" customHeight="1" thickTop="1" thickBot="1">
      <c r="B2373" s="76" t="str">
        <f t="shared" si="36"/>
        <v/>
      </c>
      <c r="C2373" s="35"/>
      <c r="D2373" s="16"/>
      <c r="E2373" s="16"/>
      <c r="F2373" s="33"/>
      <c r="G2373" s="33"/>
      <c r="H2373" s="43" t="str">
        <f>IFERROR(VLOOKUP(D2373,PG!$D$7:$N$1006,11,FALSE),"")</f>
        <v/>
      </c>
      <c r="I2373" s="42">
        <f>IFERROR(VLOOKUP(D2373,PG!$D$7:$O$1006,12,FALSE)*G2373,0)</f>
        <v>0</v>
      </c>
    </row>
    <row r="2374" spans="2:9" ht="35.1" customHeight="1" thickTop="1" thickBot="1">
      <c r="B2374" s="76" t="str">
        <f t="shared" si="36"/>
        <v/>
      </c>
      <c r="C2374" s="35"/>
      <c r="D2374" s="16"/>
      <c r="E2374" s="16"/>
      <c r="F2374" s="33"/>
      <c r="G2374" s="33"/>
      <c r="H2374" s="43" t="str">
        <f>IFERROR(VLOOKUP(D2374,PG!$D$7:$N$1006,11,FALSE),"")</f>
        <v/>
      </c>
      <c r="I2374" s="42">
        <f>IFERROR(VLOOKUP(D2374,PG!$D$7:$O$1006,12,FALSE)*G2374,0)</f>
        <v>0</v>
      </c>
    </row>
    <row r="2375" spans="2:9" ht="35.1" customHeight="1" thickTop="1" thickBot="1">
      <c r="B2375" s="76" t="str">
        <f t="shared" si="36"/>
        <v/>
      </c>
      <c r="C2375" s="35"/>
      <c r="D2375" s="16"/>
      <c r="E2375" s="16"/>
      <c r="F2375" s="33"/>
      <c r="G2375" s="33"/>
      <c r="H2375" s="43" t="str">
        <f>IFERROR(VLOOKUP(D2375,PG!$D$7:$N$1006,11,FALSE),"")</f>
        <v/>
      </c>
      <c r="I2375" s="42">
        <f>IFERROR(VLOOKUP(D2375,PG!$D$7:$O$1006,12,FALSE)*G2375,0)</f>
        <v>0</v>
      </c>
    </row>
    <row r="2376" spans="2:9" ht="35.1" customHeight="1" thickTop="1" thickBot="1">
      <c r="B2376" s="76" t="str">
        <f t="shared" ref="B2376:B2439" si="37">IF(C2376="","",MONTH(C2376))</f>
        <v/>
      </c>
      <c r="C2376" s="35"/>
      <c r="D2376" s="16"/>
      <c r="E2376" s="16"/>
      <c r="F2376" s="33"/>
      <c r="G2376" s="33"/>
      <c r="H2376" s="43" t="str">
        <f>IFERROR(VLOOKUP(D2376,PG!$D$7:$N$1006,11,FALSE),"")</f>
        <v/>
      </c>
      <c r="I2376" s="42">
        <f>IFERROR(VLOOKUP(D2376,PG!$D$7:$O$1006,12,FALSE)*G2376,0)</f>
        <v>0</v>
      </c>
    </row>
    <row r="2377" spans="2:9" ht="35.1" customHeight="1" thickTop="1" thickBot="1">
      <c r="B2377" s="76" t="str">
        <f t="shared" si="37"/>
        <v/>
      </c>
      <c r="C2377" s="35"/>
      <c r="D2377" s="16"/>
      <c r="E2377" s="16"/>
      <c r="F2377" s="33"/>
      <c r="G2377" s="33"/>
      <c r="H2377" s="43" t="str">
        <f>IFERROR(VLOOKUP(D2377,PG!$D$7:$N$1006,11,FALSE),"")</f>
        <v/>
      </c>
      <c r="I2377" s="42">
        <f>IFERROR(VLOOKUP(D2377,PG!$D$7:$O$1006,12,FALSE)*G2377,0)</f>
        <v>0</v>
      </c>
    </row>
    <row r="2378" spans="2:9" ht="35.1" customHeight="1" thickTop="1" thickBot="1">
      <c r="B2378" s="76" t="str">
        <f t="shared" si="37"/>
        <v/>
      </c>
      <c r="C2378" s="35"/>
      <c r="D2378" s="16"/>
      <c r="E2378" s="16"/>
      <c r="F2378" s="33"/>
      <c r="G2378" s="33"/>
      <c r="H2378" s="43" t="str">
        <f>IFERROR(VLOOKUP(D2378,PG!$D$7:$N$1006,11,FALSE),"")</f>
        <v/>
      </c>
      <c r="I2378" s="42">
        <f>IFERROR(VLOOKUP(D2378,PG!$D$7:$O$1006,12,FALSE)*G2378,0)</f>
        <v>0</v>
      </c>
    </row>
    <row r="2379" spans="2:9" ht="35.1" customHeight="1" thickTop="1" thickBot="1">
      <c r="B2379" s="76" t="str">
        <f t="shared" si="37"/>
        <v/>
      </c>
      <c r="C2379" s="35"/>
      <c r="D2379" s="16"/>
      <c r="E2379" s="16"/>
      <c r="F2379" s="33"/>
      <c r="G2379" s="33"/>
      <c r="H2379" s="43" t="str">
        <f>IFERROR(VLOOKUP(D2379,PG!$D$7:$N$1006,11,FALSE),"")</f>
        <v/>
      </c>
      <c r="I2379" s="42">
        <f>IFERROR(VLOOKUP(D2379,PG!$D$7:$O$1006,12,FALSE)*G2379,0)</f>
        <v>0</v>
      </c>
    </row>
    <row r="2380" spans="2:9" ht="35.1" customHeight="1" thickTop="1" thickBot="1">
      <c r="B2380" s="76" t="str">
        <f t="shared" si="37"/>
        <v/>
      </c>
      <c r="C2380" s="35"/>
      <c r="D2380" s="16"/>
      <c r="E2380" s="16"/>
      <c r="F2380" s="33"/>
      <c r="G2380" s="33"/>
      <c r="H2380" s="43" t="str">
        <f>IFERROR(VLOOKUP(D2380,PG!$D$7:$N$1006,11,FALSE),"")</f>
        <v/>
      </c>
      <c r="I2380" s="42">
        <f>IFERROR(VLOOKUP(D2380,PG!$D$7:$O$1006,12,FALSE)*G2380,0)</f>
        <v>0</v>
      </c>
    </row>
    <row r="2381" spans="2:9" ht="35.1" customHeight="1" thickTop="1" thickBot="1">
      <c r="B2381" s="76" t="str">
        <f t="shared" si="37"/>
        <v/>
      </c>
      <c r="C2381" s="35"/>
      <c r="D2381" s="16"/>
      <c r="E2381" s="16"/>
      <c r="F2381" s="33"/>
      <c r="G2381" s="33"/>
      <c r="H2381" s="43" t="str">
        <f>IFERROR(VLOOKUP(D2381,PG!$D$7:$N$1006,11,FALSE),"")</f>
        <v/>
      </c>
      <c r="I2381" s="42">
        <f>IFERROR(VLOOKUP(D2381,PG!$D$7:$O$1006,12,FALSE)*G2381,0)</f>
        <v>0</v>
      </c>
    </row>
    <row r="2382" spans="2:9" ht="35.1" customHeight="1" thickTop="1" thickBot="1">
      <c r="B2382" s="76" t="str">
        <f t="shared" si="37"/>
        <v/>
      </c>
      <c r="C2382" s="35"/>
      <c r="D2382" s="16"/>
      <c r="E2382" s="16"/>
      <c r="F2382" s="33"/>
      <c r="G2382" s="33"/>
      <c r="H2382" s="43" t="str">
        <f>IFERROR(VLOOKUP(D2382,PG!$D$7:$N$1006,11,FALSE),"")</f>
        <v/>
      </c>
      <c r="I2382" s="42">
        <f>IFERROR(VLOOKUP(D2382,PG!$D$7:$O$1006,12,FALSE)*G2382,0)</f>
        <v>0</v>
      </c>
    </row>
    <row r="2383" spans="2:9" ht="35.1" customHeight="1" thickTop="1" thickBot="1">
      <c r="B2383" s="76" t="str">
        <f t="shared" si="37"/>
        <v/>
      </c>
      <c r="C2383" s="35"/>
      <c r="D2383" s="16"/>
      <c r="E2383" s="16"/>
      <c r="F2383" s="33"/>
      <c r="G2383" s="33"/>
      <c r="H2383" s="43" t="str">
        <f>IFERROR(VLOOKUP(D2383,PG!$D$7:$N$1006,11,FALSE),"")</f>
        <v/>
      </c>
      <c r="I2383" s="42">
        <f>IFERROR(VLOOKUP(D2383,PG!$D$7:$O$1006,12,FALSE)*G2383,0)</f>
        <v>0</v>
      </c>
    </row>
    <row r="2384" spans="2:9" ht="35.1" customHeight="1" thickTop="1" thickBot="1">
      <c r="B2384" s="76" t="str">
        <f t="shared" si="37"/>
        <v/>
      </c>
      <c r="C2384" s="35"/>
      <c r="D2384" s="16"/>
      <c r="E2384" s="16"/>
      <c r="F2384" s="33"/>
      <c r="G2384" s="33"/>
      <c r="H2384" s="43" t="str">
        <f>IFERROR(VLOOKUP(D2384,PG!$D$7:$N$1006,11,FALSE),"")</f>
        <v/>
      </c>
      <c r="I2384" s="42">
        <f>IFERROR(VLOOKUP(D2384,PG!$D$7:$O$1006,12,FALSE)*G2384,0)</f>
        <v>0</v>
      </c>
    </row>
    <row r="2385" spans="2:9" ht="35.1" customHeight="1" thickTop="1" thickBot="1">
      <c r="B2385" s="76" t="str">
        <f t="shared" si="37"/>
        <v/>
      </c>
      <c r="C2385" s="35"/>
      <c r="D2385" s="16"/>
      <c r="E2385" s="16"/>
      <c r="F2385" s="33"/>
      <c r="G2385" s="33"/>
      <c r="H2385" s="43" t="str">
        <f>IFERROR(VLOOKUP(D2385,PG!$D$7:$N$1006,11,FALSE),"")</f>
        <v/>
      </c>
      <c r="I2385" s="42">
        <f>IFERROR(VLOOKUP(D2385,PG!$D$7:$O$1006,12,FALSE)*G2385,0)</f>
        <v>0</v>
      </c>
    </row>
    <row r="2386" spans="2:9" ht="35.1" customHeight="1" thickTop="1" thickBot="1">
      <c r="B2386" s="76" t="str">
        <f t="shared" si="37"/>
        <v/>
      </c>
      <c r="C2386" s="35"/>
      <c r="D2386" s="16"/>
      <c r="E2386" s="16"/>
      <c r="F2386" s="33"/>
      <c r="G2386" s="33"/>
      <c r="H2386" s="43" t="str">
        <f>IFERROR(VLOOKUP(D2386,PG!$D$7:$N$1006,11,FALSE),"")</f>
        <v/>
      </c>
      <c r="I2386" s="42">
        <f>IFERROR(VLOOKUP(D2386,PG!$D$7:$O$1006,12,FALSE)*G2386,0)</f>
        <v>0</v>
      </c>
    </row>
    <row r="2387" spans="2:9" ht="35.1" customHeight="1" thickTop="1" thickBot="1">
      <c r="B2387" s="76" t="str">
        <f t="shared" si="37"/>
        <v/>
      </c>
      <c r="C2387" s="35"/>
      <c r="D2387" s="16"/>
      <c r="E2387" s="16"/>
      <c r="F2387" s="33"/>
      <c r="G2387" s="33"/>
      <c r="H2387" s="43" t="str">
        <f>IFERROR(VLOOKUP(D2387,PG!$D$7:$N$1006,11,FALSE),"")</f>
        <v/>
      </c>
      <c r="I2387" s="42">
        <f>IFERROR(VLOOKUP(D2387,PG!$D$7:$O$1006,12,FALSE)*G2387,0)</f>
        <v>0</v>
      </c>
    </row>
    <row r="2388" spans="2:9" ht="35.1" customHeight="1" thickTop="1" thickBot="1">
      <c r="B2388" s="76" t="str">
        <f t="shared" si="37"/>
        <v/>
      </c>
      <c r="C2388" s="35"/>
      <c r="D2388" s="16"/>
      <c r="E2388" s="16"/>
      <c r="F2388" s="33"/>
      <c r="G2388" s="33"/>
      <c r="H2388" s="43" t="str">
        <f>IFERROR(VLOOKUP(D2388,PG!$D$7:$N$1006,11,FALSE),"")</f>
        <v/>
      </c>
      <c r="I2388" s="42">
        <f>IFERROR(VLOOKUP(D2388,PG!$D$7:$O$1006,12,FALSE)*G2388,0)</f>
        <v>0</v>
      </c>
    </row>
    <row r="2389" spans="2:9" ht="35.1" customHeight="1" thickTop="1" thickBot="1">
      <c r="B2389" s="76" t="str">
        <f t="shared" si="37"/>
        <v/>
      </c>
      <c r="C2389" s="35"/>
      <c r="D2389" s="16"/>
      <c r="E2389" s="16"/>
      <c r="F2389" s="33"/>
      <c r="G2389" s="33"/>
      <c r="H2389" s="43" t="str">
        <f>IFERROR(VLOOKUP(D2389,PG!$D$7:$N$1006,11,FALSE),"")</f>
        <v/>
      </c>
      <c r="I2389" s="42">
        <f>IFERROR(VLOOKUP(D2389,PG!$D$7:$O$1006,12,FALSE)*G2389,0)</f>
        <v>0</v>
      </c>
    </row>
    <row r="2390" spans="2:9" ht="35.1" customHeight="1" thickTop="1" thickBot="1">
      <c r="B2390" s="76" t="str">
        <f t="shared" si="37"/>
        <v/>
      </c>
      <c r="C2390" s="35"/>
      <c r="D2390" s="16"/>
      <c r="E2390" s="16"/>
      <c r="F2390" s="33"/>
      <c r="G2390" s="33"/>
      <c r="H2390" s="43" t="str">
        <f>IFERROR(VLOOKUP(D2390,PG!$D$7:$N$1006,11,FALSE),"")</f>
        <v/>
      </c>
      <c r="I2390" s="42">
        <f>IFERROR(VLOOKUP(D2390,PG!$D$7:$O$1006,12,FALSE)*G2390,0)</f>
        <v>0</v>
      </c>
    </row>
    <row r="2391" spans="2:9" ht="35.1" customHeight="1" thickTop="1" thickBot="1">
      <c r="B2391" s="76" t="str">
        <f t="shared" si="37"/>
        <v/>
      </c>
      <c r="C2391" s="35"/>
      <c r="D2391" s="16"/>
      <c r="E2391" s="16"/>
      <c r="F2391" s="33"/>
      <c r="G2391" s="33"/>
      <c r="H2391" s="43" t="str">
        <f>IFERROR(VLOOKUP(D2391,PG!$D$7:$N$1006,11,FALSE),"")</f>
        <v/>
      </c>
      <c r="I2391" s="42">
        <f>IFERROR(VLOOKUP(D2391,PG!$D$7:$O$1006,12,FALSE)*G2391,0)</f>
        <v>0</v>
      </c>
    </row>
    <row r="2392" spans="2:9" ht="35.1" customHeight="1" thickTop="1" thickBot="1">
      <c r="B2392" s="76" t="str">
        <f t="shared" si="37"/>
        <v/>
      </c>
      <c r="C2392" s="35"/>
      <c r="D2392" s="16"/>
      <c r="E2392" s="16"/>
      <c r="F2392" s="33"/>
      <c r="G2392" s="33"/>
      <c r="H2392" s="43" t="str">
        <f>IFERROR(VLOOKUP(D2392,PG!$D$7:$N$1006,11,FALSE),"")</f>
        <v/>
      </c>
      <c r="I2392" s="42">
        <f>IFERROR(VLOOKUP(D2392,PG!$D$7:$O$1006,12,FALSE)*G2392,0)</f>
        <v>0</v>
      </c>
    </row>
    <row r="2393" spans="2:9" ht="35.1" customHeight="1" thickTop="1" thickBot="1">
      <c r="B2393" s="76" t="str">
        <f t="shared" si="37"/>
        <v/>
      </c>
      <c r="C2393" s="35"/>
      <c r="D2393" s="16"/>
      <c r="E2393" s="16"/>
      <c r="F2393" s="33"/>
      <c r="G2393" s="33"/>
      <c r="H2393" s="43" t="str">
        <f>IFERROR(VLOOKUP(D2393,PG!$D$7:$N$1006,11,FALSE),"")</f>
        <v/>
      </c>
      <c r="I2393" s="42">
        <f>IFERROR(VLOOKUP(D2393,PG!$D$7:$O$1006,12,FALSE)*G2393,0)</f>
        <v>0</v>
      </c>
    </row>
    <row r="2394" spans="2:9" ht="35.1" customHeight="1" thickTop="1" thickBot="1">
      <c r="B2394" s="76" t="str">
        <f t="shared" si="37"/>
        <v/>
      </c>
      <c r="C2394" s="35"/>
      <c r="D2394" s="16"/>
      <c r="E2394" s="16"/>
      <c r="F2394" s="33"/>
      <c r="G2394" s="33"/>
      <c r="H2394" s="43" t="str">
        <f>IFERROR(VLOOKUP(D2394,PG!$D$7:$N$1006,11,FALSE),"")</f>
        <v/>
      </c>
      <c r="I2394" s="42">
        <f>IFERROR(VLOOKUP(D2394,PG!$D$7:$O$1006,12,FALSE)*G2394,0)</f>
        <v>0</v>
      </c>
    </row>
    <row r="2395" spans="2:9" ht="35.1" customHeight="1" thickTop="1" thickBot="1">
      <c r="B2395" s="76" t="str">
        <f t="shared" si="37"/>
        <v/>
      </c>
      <c r="C2395" s="35"/>
      <c r="D2395" s="16"/>
      <c r="E2395" s="16"/>
      <c r="F2395" s="33"/>
      <c r="G2395" s="33"/>
      <c r="H2395" s="43" t="str">
        <f>IFERROR(VLOOKUP(D2395,PG!$D$7:$N$1006,11,FALSE),"")</f>
        <v/>
      </c>
      <c r="I2395" s="42">
        <f>IFERROR(VLOOKUP(D2395,PG!$D$7:$O$1006,12,FALSE)*G2395,0)</f>
        <v>0</v>
      </c>
    </row>
    <row r="2396" spans="2:9" ht="35.1" customHeight="1" thickTop="1" thickBot="1">
      <c r="B2396" s="76" t="str">
        <f t="shared" si="37"/>
        <v/>
      </c>
      <c r="C2396" s="35"/>
      <c r="D2396" s="16"/>
      <c r="E2396" s="16"/>
      <c r="F2396" s="33"/>
      <c r="G2396" s="33"/>
      <c r="H2396" s="43" t="str">
        <f>IFERROR(VLOOKUP(D2396,PG!$D$7:$N$1006,11,FALSE),"")</f>
        <v/>
      </c>
      <c r="I2396" s="42">
        <f>IFERROR(VLOOKUP(D2396,PG!$D$7:$O$1006,12,FALSE)*G2396,0)</f>
        <v>0</v>
      </c>
    </row>
    <row r="2397" spans="2:9" ht="35.1" customHeight="1" thickTop="1" thickBot="1">
      <c r="B2397" s="76" t="str">
        <f t="shared" si="37"/>
        <v/>
      </c>
      <c r="C2397" s="35"/>
      <c r="D2397" s="16"/>
      <c r="E2397" s="16"/>
      <c r="F2397" s="33"/>
      <c r="G2397" s="33"/>
      <c r="H2397" s="43" t="str">
        <f>IFERROR(VLOOKUP(D2397,PG!$D$7:$N$1006,11,FALSE),"")</f>
        <v/>
      </c>
      <c r="I2397" s="42">
        <f>IFERROR(VLOOKUP(D2397,PG!$D$7:$O$1006,12,FALSE)*G2397,0)</f>
        <v>0</v>
      </c>
    </row>
    <row r="2398" spans="2:9" ht="35.1" customHeight="1" thickTop="1" thickBot="1">
      <c r="B2398" s="76" t="str">
        <f t="shared" si="37"/>
        <v/>
      </c>
      <c r="C2398" s="35"/>
      <c r="D2398" s="16"/>
      <c r="E2398" s="16"/>
      <c r="F2398" s="33"/>
      <c r="G2398" s="33"/>
      <c r="H2398" s="43" t="str">
        <f>IFERROR(VLOOKUP(D2398,PG!$D$7:$N$1006,11,FALSE),"")</f>
        <v/>
      </c>
      <c r="I2398" s="42">
        <f>IFERROR(VLOOKUP(D2398,PG!$D$7:$O$1006,12,FALSE)*G2398,0)</f>
        <v>0</v>
      </c>
    </row>
    <row r="2399" spans="2:9" ht="35.1" customHeight="1" thickTop="1" thickBot="1">
      <c r="B2399" s="76" t="str">
        <f t="shared" si="37"/>
        <v/>
      </c>
      <c r="C2399" s="35"/>
      <c r="D2399" s="16"/>
      <c r="E2399" s="16"/>
      <c r="F2399" s="33"/>
      <c r="G2399" s="33"/>
      <c r="H2399" s="43" t="str">
        <f>IFERROR(VLOOKUP(D2399,PG!$D$7:$N$1006,11,FALSE),"")</f>
        <v/>
      </c>
      <c r="I2399" s="42">
        <f>IFERROR(VLOOKUP(D2399,PG!$D$7:$O$1006,12,FALSE)*G2399,0)</f>
        <v>0</v>
      </c>
    </row>
    <row r="2400" spans="2:9" ht="35.1" customHeight="1" thickTop="1" thickBot="1">
      <c r="B2400" s="76" t="str">
        <f t="shared" si="37"/>
        <v/>
      </c>
      <c r="C2400" s="35"/>
      <c r="D2400" s="16"/>
      <c r="E2400" s="16"/>
      <c r="F2400" s="33"/>
      <c r="G2400" s="33"/>
      <c r="H2400" s="43" t="str">
        <f>IFERROR(VLOOKUP(D2400,PG!$D$7:$N$1006,11,FALSE),"")</f>
        <v/>
      </c>
      <c r="I2400" s="42">
        <f>IFERROR(VLOOKUP(D2400,PG!$D$7:$O$1006,12,FALSE)*G2400,0)</f>
        <v>0</v>
      </c>
    </row>
    <row r="2401" spans="2:9" ht="35.1" customHeight="1" thickTop="1" thickBot="1">
      <c r="B2401" s="76" t="str">
        <f t="shared" si="37"/>
        <v/>
      </c>
      <c r="C2401" s="35"/>
      <c r="D2401" s="16"/>
      <c r="E2401" s="16"/>
      <c r="F2401" s="33"/>
      <c r="G2401" s="33"/>
      <c r="H2401" s="43" t="str">
        <f>IFERROR(VLOOKUP(D2401,PG!$D$7:$N$1006,11,FALSE),"")</f>
        <v/>
      </c>
      <c r="I2401" s="42">
        <f>IFERROR(VLOOKUP(D2401,PG!$D$7:$O$1006,12,FALSE)*G2401,0)</f>
        <v>0</v>
      </c>
    </row>
    <row r="2402" spans="2:9" ht="35.1" customHeight="1" thickTop="1" thickBot="1">
      <c r="B2402" s="76" t="str">
        <f t="shared" si="37"/>
        <v/>
      </c>
      <c r="C2402" s="35"/>
      <c r="D2402" s="16"/>
      <c r="E2402" s="16"/>
      <c r="F2402" s="33"/>
      <c r="G2402" s="33"/>
      <c r="H2402" s="43" t="str">
        <f>IFERROR(VLOOKUP(D2402,PG!$D$7:$N$1006,11,FALSE),"")</f>
        <v/>
      </c>
      <c r="I2402" s="42">
        <f>IFERROR(VLOOKUP(D2402,PG!$D$7:$O$1006,12,FALSE)*G2402,0)</f>
        <v>0</v>
      </c>
    </row>
    <row r="2403" spans="2:9" ht="35.1" customHeight="1" thickTop="1" thickBot="1">
      <c r="B2403" s="76" t="str">
        <f t="shared" si="37"/>
        <v/>
      </c>
      <c r="C2403" s="35"/>
      <c r="D2403" s="16"/>
      <c r="E2403" s="16"/>
      <c r="F2403" s="33"/>
      <c r="G2403" s="33"/>
      <c r="H2403" s="43" t="str">
        <f>IFERROR(VLOOKUP(D2403,PG!$D$7:$N$1006,11,FALSE),"")</f>
        <v/>
      </c>
      <c r="I2403" s="42">
        <f>IFERROR(VLOOKUP(D2403,PG!$D$7:$O$1006,12,FALSE)*G2403,0)</f>
        <v>0</v>
      </c>
    </row>
    <row r="2404" spans="2:9" ht="35.1" customHeight="1" thickTop="1" thickBot="1">
      <c r="B2404" s="76" t="str">
        <f t="shared" si="37"/>
        <v/>
      </c>
      <c r="C2404" s="35"/>
      <c r="D2404" s="16"/>
      <c r="E2404" s="16"/>
      <c r="F2404" s="33"/>
      <c r="G2404" s="33"/>
      <c r="H2404" s="43" t="str">
        <f>IFERROR(VLOOKUP(D2404,PG!$D$7:$N$1006,11,FALSE),"")</f>
        <v/>
      </c>
      <c r="I2404" s="42">
        <f>IFERROR(VLOOKUP(D2404,PG!$D$7:$O$1006,12,FALSE)*G2404,0)</f>
        <v>0</v>
      </c>
    </row>
    <row r="2405" spans="2:9" ht="35.1" customHeight="1" thickTop="1" thickBot="1">
      <c r="B2405" s="76" t="str">
        <f t="shared" si="37"/>
        <v/>
      </c>
      <c r="C2405" s="35"/>
      <c r="D2405" s="16"/>
      <c r="E2405" s="16"/>
      <c r="F2405" s="33"/>
      <c r="G2405" s="33"/>
      <c r="H2405" s="43" t="str">
        <f>IFERROR(VLOOKUP(D2405,PG!$D$7:$N$1006,11,FALSE),"")</f>
        <v/>
      </c>
      <c r="I2405" s="42">
        <f>IFERROR(VLOOKUP(D2405,PG!$D$7:$O$1006,12,FALSE)*G2405,0)</f>
        <v>0</v>
      </c>
    </row>
    <row r="2406" spans="2:9" ht="35.1" customHeight="1" thickTop="1" thickBot="1">
      <c r="B2406" s="76" t="str">
        <f t="shared" si="37"/>
        <v/>
      </c>
      <c r="C2406" s="35"/>
      <c r="D2406" s="16"/>
      <c r="E2406" s="16"/>
      <c r="F2406" s="33"/>
      <c r="G2406" s="33"/>
      <c r="H2406" s="43" t="str">
        <f>IFERROR(VLOOKUP(D2406,PG!$D$7:$N$1006,11,FALSE),"")</f>
        <v/>
      </c>
      <c r="I2406" s="42">
        <f>IFERROR(VLOOKUP(D2406,PG!$D$7:$O$1006,12,FALSE)*G2406,0)</f>
        <v>0</v>
      </c>
    </row>
    <row r="2407" spans="2:9" ht="35.1" customHeight="1" thickTop="1" thickBot="1">
      <c r="B2407" s="76" t="str">
        <f t="shared" si="37"/>
        <v/>
      </c>
      <c r="C2407" s="35"/>
      <c r="D2407" s="16"/>
      <c r="E2407" s="16"/>
      <c r="F2407" s="33"/>
      <c r="G2407" s="33"/>
      <c r="H2407" s="43" t="str">
        <f>IFERROR(VLOOKUP(D2407,PG!$D$7:$N$1006,11,FALSE),"")</f>
        <v/>
      </c>
      <c r="I2407" s="42">
        <f>IFERROR(VLOOKUP(D2407,PG!$D$7:$O$1006,12,FALSE)*G2407,0)</f>
        <v>0</v>
      </c>
    </row>
    <row r="2408" spans="2:9" ht="35.1" customHeight="1" thickTop="1" thickBot="1">
      <c r="B2408" s="76" t="str">
        <f t="shared" si="37"/>
        <v/>
      </c>
      <c r="C2408" s="35"/>
      <c r="D2408" s="16"/>
      <c r="E2408" s="16"/>
      <c r="F2408" s="33"/>
      <c r="G2408" s="33"/>
      <c r="H2408" s="43" t="str">
        <f>IFERROR(VLOOKUP(D2408,PG!$D$7:$N$1006,11,FALSE),"")</f>
        <v/>
      </c>
      <c r="I2408" s="42">
        <f>IFERROR(VLOOKUP(D2408,PG!$D$7:$O$1006,12,FALSE)*G2408,0)</f>
        <v>0</v>
      </c>
    </row>
    <row r="2409" spans="2:9" ht="35.1" customHeight="1" thickTop="1" thickBot="1">
      <c r="B2409" s="76" t="str">
        <f t="shared" si="37"/>
        <v/>
      </c>
      <c r="C2409" s="35"/>
      <c r="D2409" s="16"/>
      <c r="E2409" s="16"/>
      <c r="F2409" s="33"/>
      <c r="G2409" s="33"/>
      <c r="H2409" s="43" t="str">
        <f>IFERROR(VLOOKUP(D2409,PG!$D$7:$N$1006,11,FALSE),"")</f>
        <v/>
      </c>
      <c r="I2409" s="42">
        <f>IFERROR(VLOOKUP(D2409,PG!$D$7:$O$1006,12,FALSE)*G2409,0)</f>
        <v>0</v>
      </c>
    </row>
    <row r="2410" spans="2:9" ht="35.1" customHeight="1" thickTop="1" thickBot="1">
      <c r="B2410" s="76" t="str">
        <f t="shared" si="37"/>
        <v/>
      </c>
      <c r="C2410" s="35"/>
      <c r="D2410" s="16"/>
      <c r="E2410" s="16"/>
      <c r="F2410" s="33"/>
      <c r="G2410" s="33"/>
      <c r="H2410" s="43" t="str">
        <f>IFERROR(VLOOKUP(D2410,PG!$D$7:$N$1006,11,FALSE),"")</f>
        <v/>
      </c>
      <c r="I2410" s="42">
        <f>IFERROR(VLOOKUP(D2410,PG!$D$7:$O$1006,12,FALSE)*G2410,0)</f>
        <v>0</v>
      </c>
    </row>
    <row r="2411" spans="2:9" ht="35.1" customHeight="1" thickTop="1" thickBot="1">
      <c r="B2411" s="76" t="str">
        <f t="shared" si="37"/>
        <v/>
      </c>
      <c r="C2411" s="35"/>
      <c r="D2411" s="16"/>
      <c r="E2411" s="16"/>
      <c r="F2411" s="33"/>
      <c r="G2411" s="33"/>
      <c r="H2411" s="43" t="str">
        <f>IFERROR(VLOOKUP(D2411,PG!$D$7:$N$1006,11,FALSE),"")</f>
        <v/>
      </c>
      <c r="I2411" s="42">
        <f>IFERROR(VLOOKUP(D2411,PG!$D$7:$O$1006,12,FALSE)*G2411,0)</f>
        <v>0</v>
      </c>
    </row>
    <row r="2412" spans="2:9" ht="35.1" customHeight="1" thickTop="1" thickBot="1">
      <c r="B2412" s="76" t="str">
        <f t="shared" si="37"/>
        <v/>
      </c>
      <c r="C2412" s="35"/>
      <c r="D2412" s="16"/>
      <c r="E2412" s="16"/>
      <c r="F2412" s="33"/>
      <c r="G2412" s="33"/>
      <c r="H2412" s="43" t="str">
        <f>IFERROR(VLOOKUP(D2412,PG!$D$7:$N$1006,11,FALSE),"")</f>
        <v/>
      </c>
      <c r="I2412" s="42">
        <f>IFERROR(VLOOKUP(D2412,PG!$D$7:$O$1006,12,FALSE)*G2412,0)</f>
        <v>0</v>
      </c>
    </row>
    <row r="2413" spans="2:9" ht="35.1" customHeight="1" thickTop="1" thickBot="1">
      <c r="B2413" s="76" t="str">
        <f t="shared" si="37"/>
        <v/>
      </c>
      <c r="C2413" s="35"/>
      <c r="D2413" s="16"/>
      <c r="E2413" s="16"/>
      <c r="F2413" s="33"/>
      <c r="G2413" s="33"/>
      <c r="H2413" s="43" t="str">
        <f>IFERROR(VLOOKUP(D2413,PG!$D$7:$N$1006,11,FALSE),"")</f>
        <v/>
      </c>
      <c r="I2413" s="42">
        <f>IFERROR(VLOOKUP(D2413,PG!$D$7:$O$1006,12,FALSE)*G2413,0)</f>
        <v>0</v>
      </c>
    </row>
    <row r="2414" spans="2:9" ht="35.1" customHeight="1" thickTop="1" thickBot="1">
      <c r="B2414" s="76" t="str">
        <f t="shared" si="37"/>
        <v/>
      </c>
      <c r="C2414" s="35"/>
      <c r="D2414" s="16"/>
      <c r="E2414" s="16"/>
      <c r="F2414" s="33"/>
      <c r="G2414" s="33"/>
      <c r="H2414" s="43" t="str">
        <f>IFERROR(VLOOKUP(D2414,PG!$D$7:$N$1006,11,FALSE),"")</f>
        <v/>
      </c>
      <c r="I2414" s="42">
        <f>IFERROR(VLOOKUP(D2414,PG!$D$7:$O$1006,12,FALSE)*G2414,0)</f>
        <v>0</v>
      </c>
    </row>
    <row r="2415" spans="2:9" ht="35.1" customHeight="1" thickTop="1" thickBot="1">
      <c r="B2415" s="76" t="str">
        <f t="shared" si="37"/>
        <v/>
      </c>
      <c r="C2415" s="35"/>
      <c r="D2415" s="16"/>
      <c r="E2415" s="16"/>
      <c r="F2415" s="33"/>
      <c r="G2415" s="33"/>
      <c r="H2415" s="43" t="str">
        <f>IFERROR(VLOOKUP(D2415,PG!$D$7:$N$1006,11,FALSE),"")</f>
        <v/>
      </c>
      <c r="I2415" s="42">
        <f>IFERROR(VLOOKUP(D2415,PG!$D$7:$O$1006,12,FALSE)*G2415,0)</f>
        <v>0</v>
      </c>
    </row>
    <row r="2416" spans="2:9" ht="35.1" customHeight="1" thickTop="1" thickBot="1">
      <c r="B2416" s="76" t="str">
        <f t="shared" si="37"/>
        <v/>
      </c>
      <c r="C2416" s="35"/>
      <c r="D2416" s="16"/>
      <c r="E2416" s="16"/>
      <c r="F2416" s="33"/>
      <c r="G2416" s="33"/>
      <c r="H2416" s="43" t="str">
        <f>IFERROR(VLOOKUP(D2416,PG!$D$7:$N$1006,11,FALSE),"")</f>
        <v/>
      </c>
      <c r="I2416" s="42">
        <f>IFERROR(VLOOKUP(D2416,PG!$D$7:$O$1006,12,FALSE)*G2416,0)</f>
        <v>0</v>
      </c>
    </row>
    <row r="2417" spans="2:9" ht="35.1" customHeight="1" thickTop="1" thickBot="1">
      <c r="B2417" s="76" t="str">
        <f t="shared" si="37"/>
        <v/>
      </c>
      <c r="C2417" s="35"/>
      <c r="D2417" s="16"/>
      <c r="E2417" s="16"/>
      <c r="F2417" s="33"/>
      <c r="G2417" s="33"/>
      <c r="H2417" s="43" t="str">
        <f>IFERROR(VLOOKUP(D2417,PG!$D$7:$N$1006,11,FALSE),"")</f>
        <v/>
      </c>
      <c r="I2417" s="42">
        <f>IFERROR(VLOOKUP(D2417,PG!$D$7:$O$1006,12,FALSE)*G2417,0)</f>
        <v>0</v>
      </c>
    </row>
    <row r="2418" spans="2:9" ht="35.1" customHeight="1" thickTop="1" thickBot="1">
      <c r="B2418" s="76" t="str">
        <f t="shared" si="37"/>
        <v/>
      </c>
      <c r="C2418" s="35"/>
      <c r="D2418" s="16"/>
      <c r="E2418" s="16"/>
      <c r="F2418" s="33"/>
      <c r="G2418" s="33"/>
      <c r="H2418" s="43" t="str">
        <f>IFERROR(VLOOKUP(D2418,PG!$D$7:$N$1006,11,FALSE),"")</f>
        <v/>
      </c>
      <c r="I2418" s="42">
        <f>IFERROR(VLOOKUP(D2418,PG!$D$7:$O$1006,12,FALSE)*G2418,0)</f>
        <v>0</v>
      </c>
    </row>
    <row r="2419" spans="2:9" ht="35.1" customHeight="1" thickTop="1" thickBot="1">
      <c r="B2419" s="76" t="str">
        <f t="shared" si="37"/>
        <v/>
      </c>
      <c r="C2419" s="35"/>
      <c r="D2419" s="16"/>
      <c r="E2419" s="16"/>
      <c r="F2419" s="33"/>
      <c r="G2419" s="33"/>
      <c r="H2419" s="43" t="str">
        <f>IFERROR(VLOOKUP(D2419,PG!$D$7:$N$1006,11,FALSE),"")</f>
        <v/>
      </c>
      <c r="I2419" s="42">
        <f>IFERROR(VLOOKUP(D2419,PG!$D$7:$O$1006,12,FALSE)*G2419,0)</f>
        <v>0</v>
      </c>
    </row>
    <row r="2420" spans="2:9" ht="35.1" customHeight="1" thickTop="1" thickBot="1">
      <c r="B2420" s="76" t="str">
        <f t="shared" si="37"/>
        <v/>
      </c>
      <c r="C2420" s="35"/>
      <c r="D2420" s="16"/>
      <c r="E2420" s="16"/>
      <c r="F2420" s="33"/>
      <c r="G2420" s="33"/>
      <c r="H2420" s="43" t="str">
        <f>IFERROR(VLOOKUP(D2420,PG!$D$7:$N$1006,11,FALSE),"")</f>
        <v/>
      </c>
      <c r="I2420" s="42">
        <f>IFERROR(VLOOKUP(D2420,PG!$D$7:$O$1006,12,FALSE)*G2420,0)</f>
        <v>0</v>
      </c>
    </row>
    <row r="2421" spans="2:9" ht="35.1" customHeight="1" thickTop="1" thickBot="1">
      <c r="B2421" s="76" t="str">
        <f t="shared" si="37"/>
        <v/>
      </c>
      <c r="C2421" s="35"/>
      <c r="D2421" s="16"/>
      <c r="E2421" s="16"/>
      <c r="F2421" s="33"/>
      <c r="G2421" s="33"/>
      <c r="H2421" s="43" t="str">
        <f>IFERROR(VLOOKUP(D2421,PG!$D$7:$N$1006,11,FALSE),"")</f>
        <v/>
      </c>
      <c r="I2421" s="42">
        <f>IFERROR(VLOOKUP(D2421,PG!$D$7:$O$1006,12,FALSE)*G2421,0)</f>
        <v>0</v>
      </c>
    </row>
    <row r="2422" spans="2:9" ht="35.1" customHeight="1" thickTop="1" thickBot="1">
      <c r="B2422" s="76" t="str">
        <f t="shared" si="37"/>
        <v/>
      </c>
      <c r="C2422" s="35"/>
      <c r="D2422" s="16"/>
      <c r="E2422" s="16"/>
      <c r="F2422" s="33"/>
      <c r="G2422" s="33"/>
      <c r="H2422" s="43" t="str">
        <f>IFERROR(VLOOKUP(D2422,PG!$D$7:$N$1006,11,FALSE),"")</f>
        <v/>
      </c>
      <c r="I2422" s="42">
        <f>IFERROR(VLOOKUP(D2422,PG!$D$7:$O$1006,12,FALSE)*G2422,0)</f>
        <v>0</v>
      </c>
    </row>
    <row r="2423" spans="2:9" ht="35.1" customHeight="1" thickTop="1" thickBot="1">
      <c r="B2423" s="76" t="str">
        <f t="shared" si="37"/>
        <v/>
      </c>
      <c r="C2423" s="35"/>
      <c r="D2423" s="16"/>
      <c r="E2423" s="16"/>
      <c r="F2423" s="33"/>
      <c r="G2423" s="33"/>
      <c r="H2423" s="43" t="str">
        <f>IFERROR(VLOOKUP(D2423,PG!$D$7:$N$1006,11,FALSE),"")</f>
        <v/>
      </c>
      <c r="I2423" s="42">
        <f>IFERROR(VLOOKUP(D2423,PG!$D$7:$O$1006,12,FALSE)*G2423,0)</f>
        <v>0</v>
      </c>
    </row>
    <row r="2424" spans="2:9" ht="35.1" customHeight="1" thickTop="1" thickBot="1">
      <c r="B2424" s="76" t="str">
        <f t="shared" si="37"/>
        <v/>
      </c>
      <c r="C2424" s="35"/>
      <c r="D2424" s="16"/>
      <c r="E2424" s="16"/>
      <c r="F2424" s="33"/>
      <c r="G2424" s="33"/>
      <c r="H2424" s="43" t="str">
        <f>IFERROR(VLOOKUP(D2424,PG!$D$7:$N$1006,11,FALSE),"")</f>
        <v/>
      </c>
      <c r="I2424" s="42">
        <f>IFERROR(VLOOKUP(D2424,PG!$D$7:$O$1006,12,FALSE)*G2424,0)</f>
        <v>0</v>
      </c>
    </row>
    <row r="2425" spans="2:9" ht="35.1" customHeight="1" thickTop="1" thickBot="1">
      <c r="B2425" s="76" t="str">
        <f t="shared" si="37"/>
        <v/>
      </c>
      <c r="C2425" s="35"/>
      <c r="D2425" s="16"/>
      <c r="E2425" s="16"/>
      <c r="F2425" s="33"/>
      <c r="G2425" s="33"/>
      <c r="H2425" s="43" t="str">
        <f>IFERROR(VLOOKUP(D2425,PG!$D$7:$N$1006,11,FALSE),"")</f>
        <v/>
      </c>
      <c r="I2425" s="42">
        <f>IFERROR(VLOOKUP(D2425,PG!$D$7:$O$1006,12,FALSE)*G2425,0)</f>
        <v>0</v>
      </c>
    </row>
    <row r="2426" spans="2:9" ht="35.1" customHeight="1" thickTop="1" thickBot="1">
      <c r="B2426" s="76" t="str">
        <f t="shared" si="37"/>
        <v/>
      </c>
      <c r="C2426" s="35"/>
      <c r="D2426" s="16"/>
      <c r="E2426" s="16"/>
      <c r="F2426" s="33"/>
      <c r="G2426" s="33"/>
      <c r="H2426" s="43" t="str">
        <f>IFERROR(VLOOKUP(D2426,PG!$D$7:$N$1006,11,FALSE),"")</f>
        <v/>
      </c>
      <c r="I2426" s="42">
        <f>IFERROR(VLOOKUP(D2426,PG!$D$7:$O$1006,12,FALSE)*G2426,0)</f>
        <v>0</v>
      </c>
    </row>
    <row r="2427" spans="2:9" ht="35.1" customHeight="1" thickTop="1" thickBot="1">
      <c r="B2427" s="76" t="str">
        <f t="shared" si="37"/>
        <v/>
      </c>
      <c r="C2427" s="35"/>
      <c r="D2427" s="16"/>
      <c r="E2427" s="16"/>
      <c r="F2427" s="33"/>
      <c r="G2427" s="33"/>
      <c r="H2427" s="43" t="str">
        <f>IFERROR(VLOOKUP(D2427,PG!$D$7:$N$1006,11,FALSE),"")</f>
        <v/>
      </c>
      <c r="I2427" s="42">
        <f>IFERROR(VLOOKUP(D2427,PG!$D$7:$O$1006,12,FALSE)*G2427,0)</f>
        <v>0</v>
      </c>
    </row>
    <row r="2428" spans="2:9" ht="35.1" customHeight="1" thickTop="1" thickBot="1">
      <c r="B2428" s="76" t="str">
        <f t="shared" si="37"/>
        <v/>
      </c>
      <c r="C2428" s="35"/>
      <c r="D2428" s="16"/>
      <c r="E2428" s="16"/>
      <c r="F2428" s="33"/>
      <c r="G2428" s="33"/>
      <c r="H2428" s="43" t="str">
        <f>IFERROR(VLOOKUP(D2428,PG!$D$7:$N$1006,11,FALSE),"")</f>
        <v/>
      </c>
      <c r="I2428" s="42">
        <f>IFERROR(VLOOKUP(D2428,PG!$D$7:$O$1006,12,FALSE)*G2428,0)</f>
        <v>0</v>
      </c>
    </row>
    <row r="2429" spans="2:9" ht="35.1" customHeight="1" thickTop="1" thickBot="1">
      <c r="B2429" s="76" t="str">
        <f t="shared" si="37"/>
        <v/>
      </c>
      <c r="C2429" s="35"/>
      <c r="D2429" s="16"/>
      <c r="E2429" s="16"/>
      <c r="F2429" s="33"/>
      <c r="G2429" s="33"/>
      <c r="H2429" s="43" t="str">
        <f>IFERROR(VLOOKUP(D2429,PG!$D$7:$N$1006,11,FALSE),"")</f>
        <v/>
      </c>
      <c r="I2429" s="42">
        <f>IFERROR(VLOOKUP(D2429,PG!$D$7:$O$1006,12,FALSE)*G2429,0)</f>
        <v>0</v>
      </c>
    </row>
    <row r="2430" spans="2:9" ht="35.1" customHeight="1" thickTop="1" thickBot="1">
      <c r="B2430" s="76" t="str">
        <f t="shared" si="37"/>
        <v/>
      </c>
      <c r="C2430" s="35"/>
      <c r="D2430" s="16"/>
      <c r="E2430" s="16"/>
      <c r="F2430" s="33"/>
      <c r="G2430" s="33"/>
      <c r="H2430" s="43" t="str">
        <f>IFERROR(VLOOKUP(D2430,PG!$D$7:$N$1006,11,FALSE),"")</f>
        <v/>
      </c>
      <c r="I2430" s="42">
        <f>IFERROR(VLOOKUP(D2430,PG!$D$7:$O$1006,12,FALSE)*G2430,0)</f>
        <v>0</v>
      </c>
    </row>
    <row r="2431" spans="2:9" ht="35.1" customHeight="1" thickTop="1" thickBot="1">
      <c r="B2431" s="76" t="str">
        <f t="shared" si="37"/>
        <v/>
      </c>
      <c r="C2431" s="35"/>
      <c r="D2431" s="16"/>
      <c r="E2431" s="16"/>
      <c r="F2431" s="33"/>
      <c r="G2431" s="33"/>
      <c r="H2431" s="43" t="str">
        <f>IFERROR(VLOOKUP(D2431,PG!$D$7:$N$1006,11,FALSE),"")</f>
        <v/>
      </c>
      <c r="I2431" s="42">
        <f>IFERROR(VLOOKUP(D2431,PG!$D$7:$O$1006,12,FALSE)*G2431,0)</f>
        <v>0</v>
      </c>
    </row>
    <row r="2432" spans="2:9" ht="35.1" customHeight="1" thickTop="1" thickBot="1">
      <c r="B2432" s="76" t="str">
        <f t="shared" si="37"/>
        <v/>
      </c>
      <c r="C2432" s="35"/>
      <c r="D2432" s="16"/>
      <c r="E2432" s="16"/>
      <c r="F2432" s="33"/>
      <c r="G2432" s="33"/>
      <c r="H2432" s="43" t="str">
        <f>IFERROR(VLOOKUP(D2432,PG!$D$7:$N$1006,11,FALSE),"")</f>
        <v/>
      </c>
      <c r="I2432" s="42">
        <f>IFERROR(VLOOKUP(D2432,PG!$D$7:$O$1006,12,FALSE)*G2432,0)</f>
        <v>0</v>
      </c>
    </row>
    <row r="2433" spans="2:9" ht="35.1" customHeight="1" thickTop="1" thickBot="1">
      <c r="B2433" s="76" t="str">
        <f t="shared" si="37"/>
        <v/>
      </c>
      <c r="C2433" s="35"/>
      <c r="D2433" s="16"/>
      <c r="E2433" s="16"/>
      <c r="F2433" s="33"/>
      <c r="G2433" s="33"/>
      <c r="H2433" s="43" t="str">
        <f>IFERROR(VLOOKUP(D2433,PG!$D$7:$N$1006,11,FALSE),"")</f>
        <v/>
      </c>
      <c r="I2433" s="42">
        <f>IFERROR(VLOOKUP(D2433,PG!$D$7:$O$1006,12,FALSE)*G2433,0)</f>
        <v>0</v>
      </c>
    </row>
    <row r="2434" spans="2:9" ht="35.1" customHeight="1" thickTop="1" thickBot="1">
      <c r="B2434" s="76" t="str">
        <f t="shared" si="37"/>
        <v/>
      </c>
      <c r="C2434" s="35"/>
      <c r="D2434" s="16"/>
      <c r="E2434" s="16"/>
      <c r="F2434" s="33"/>
      <c r="G2434" s="33"/>
      <c r="H2434" s="43" t="str">
        <f>IFERROR(VLOOKUP(D2434,PG!$D$7:$N$1006,11,FALSE),"")</f>
        <v/>
      </c>
      <c r="I2434" s="42">
        <f>IFERROR(VLOOKUP(D2434,PG!$D$7:$O$1006,12,FALSE)*G2434,0)</f>
        <v>0</v>
      </c>
    </row>
    <row r="2435" spans="2:9" ht="35.1" customHeight="1" thickTop="1" thickBot="1">
      <c r="B2435" s="76" t="str">
        <f t="shared" si="37"/>
        <v/>
      </c>
      <c r="C2435" s="35"/>
      <c r="D2435" s="16"/>
      <c r="E2435" s="16"/>
      <c r="F2435" s="33"/>
      <c r="G2435" s="33"/>
      <c r="H2435" s="43" t="str">
        <f>IFERROR(VLOOKUP(D2435,PG!$D$7:$N$1006,11,FALSE),"")</f>
        <v/>
      </c>
      <c r="I2435" s="42">
        <f>IFERROR(VLOOKUP(D2435,PG!$D$7:$O$1006,12,FALSE)*G2435,0)</f>
        <v>0</v>
      </c>
    </row>
    <row r="2436" spans="2:9" ht="35.1" customHeight="1" thickTop="1" thickBot="1">
      <c r="B2436" s="76" t="str">
        <f t="shared" si="37"/>
        <v/>
      </c>
      <c r="C2436" s="35"/>
      <c r="D2436" s="16"/>
      <c r="E2436" s="16"/>
      <c r="F2436" s="33"/>
      <c r="G2436" s="33"/>
      <c r="H2436" s="43" t="str">
        <f>IFERROR(VLOOKUP(D2436,PG!$D$7:$N$1006,11,FALSE),"")</f>
        <v/>
      </c>
      <c r="I2436" s="42">
        <f>IFERROR(VLOOKUP(D2436,PG!$D$7:$O$1006,12,FALSE)*G2436,0)</f>
        <v>0</v>
      </c>
    </row>
    <row r="2437" spans="2:9" ht="35.1" customHeight="1" thickTop="1" thickBot="1">
      <c r="B2437" s="76" t="str">
        <f t="shared" si="37"/>
        <v/>
      </c>
      <c r="C2437" s="35"/>
      <c r="D2437" s="16"/>
      <c r="E2437" s="16"/>
      <c r="F2437" s="33"/>
      <c r="G2437" s="33"/>
      <c r="H2437" s="43" t="str">
        <f>IFERROR(VLOOKUP(D2437,PG!$D$7:$N$1006,11,FALSE),"")</f>
        <v/>
      </c>
      <c r="I2437" s="42">
        <f>IFERROR(VLOOKUP(D2437,PG!$D$7:$O$1006,12,FALSE)*G2437,0)</f>
        <v>0</v>
      </c>
    </row>
    <row r="2438" spans="2:9" ht="35.1" customHeight="1" thickTop="1" thickBot="1">
      <c r="B2438" s="76" t="str">
        <f t="shared" si="37"/>
        <v/>
      </c>
      <c r="C2438" s="35"/>
      <c r="D2438" s="16"/>
      <c r="E2438" s="16"/>
      <c r="F2438" s="33"/>
      <c r="G2438" s="33"/>
      <c r="H2438" s="43" t="str">
        <f>IFERROR(VLOOKUP(D2438,PG!$D$7:$N$1006,11,FALSE),"")</f>
        <v/>
      </c>
      <c r="I2438" s="42">
        <f>IFERROR(VLOOKUP(D2438,PG!$D$7:$O$1006,12,FALSE)*G2438,0)</f>
        <v>0</v>
      </c>
    </row>
    <row r="2439" spans="2:9" ht="35.1" customHeight="1" thickTop="1" thickBot="1">
      <c r="B2439" s="76" t="str">
        <f t="shared" si="37"/>
        <v/>
      </c>
      <c r="C2439" s="35"/>
      <c r="D2439" s="16"/>
      <c r="E2439" s="16"/>
      <c r="F2439" s="33"/>
      <c r="G2439" s="33"/>
      <c r="H2439" s="43" t="str">
        <f>IFERROR(VLOOKUP(D2439,PG!$D$7:$N$1006,11,FALSE),"")</f>
        <v/>
      </c>
      <c r="I2439" s="42">
        <f>IFERROR(VLOOKUP(D2439,PG!$D$7:$O$1006,12,FALSE)*G2439,0)</f>
        <v>0</v>
      </c>
    </row>
    <row r="2440" spans="2:9" ht="35.1" customHeight="1" thickTop="1" thickBot="1">
      <c r="B2440" s="76" t="str">
        <f t="shared" ref="B2440:B2503" si="38">IF(C2440="","",MONTH(C2440))</f>
        <v/>
      </c>
      <c r="C2440" s="35"/>
      <c r="D2440" s="16"/>
      <c r="E2440" s="16"/>
      <c r="F2440" s="33"/>
      <c r="G2440" s="33"/>
      <c r="H2440" s="43" t="str">
        <f>IFERROR(VLOOKUP(D2440,PG!$D$7:$N$1006,11,FALSE),"")</f>
        <v/>
      </c>
      <c r="I2440" s="42">
        <f>IFERROR(VLOOKUP(D2440,PG!$D$7:$O$1006,12,FALSE)*G2440,0)</f>
        <v>0</v>
      </c>
    </row>
    <row r="2441" spans="2:9" ht="35.1" customHeight="1" thickTop="1" thickBot="1">
      <c r="B2441" s="76" t="str">
        <f t="shared" si="38"/>
        <v/>
      </c>
      <c r="C2441" s="35"/>
      <c r="D2441" s="16"/>
      <c r="E2441" s="16"/>
      <c r="F2441" s="33"/>
      <c r="G2441" s="33"/>
      <c r="H2441" s="43" t="str">
        <f>IFERROR(VLOOKUP(D2441,PG!$D$7:$N$1006,11,FALSE),"")</f>
        <v/>
      </c>
      <c r="I2441" s="42">
        <f>IFERROR(VLOOKUP(D2441,PG!$D$7:$O$1006,12,FALSE)*G2441,0)</f>
        <v>0</v>
      </c>
    </row>
    <row r="2442" spans="2:9" ht="35.1" customHeight="1" thickTop="1" thickBot="1">
      <c r="B2442" s="76" t="str">
        <f t="shared" si="38"/>
        <v/>
      </c>
      <c r="C2442" s="35"/>
      <c r="D2442" s="16"/>
      <c r="E2442" s="16"/>
      <c r="F2442" s="33"/>
      <c r="G2442" s="33"/>
      <c r="H2442" s="43" t="str">
        <f>IFERROR(VLOOKUP(D2442,PG!$D$7:$N$1006,11,FALSE),"")</f>
        <v/>
      </c>
      <c r="I2442" s="42">
        <f>IFERROR(VLOOKUP(D2442,PG!$D$7:$O$1006,12,FALSE)*G2442,0)</f>
        <v>0</v>
      </c>
    </row>
    <row r="2443" spans="2:9" ht="35.1" customHeight="1" thickTop="1" thickBot="1">
      <c r="B2443" s="76" t="str">
        <f t="shared" si="38"/>
        <v/>
      </c>
      <c r="C2443" s="35"/>
      <c r="D2443" s="16"/>
      <c r="E2443" s="16"/>
      <c r="F2443" s="33"/>
      <c r="G2443" s="33"/>
      <c r="H2443" s="43" t="str">
        <f>IFERROR(VLOOKUP(D2443,PG!$D$7:$N$1006,11,FALSE),"")</f>
        <v/>
      </c>
      <c r="I2443" s="42">
        <f>IFERROR(VLOOKUP(D2443,PG!$D$7:$O$1006,12,FALSE)*G2443,0)</f>
        <v>0</v>
      </c>
    </row>
    <row r="2444" spans="2:9" ht="35.1" customHeight="1" thickTop="1" thickBot="1">
      <c r="B2444" s="76" t="str">
        <f t="shared" si="38"/>
        <v/>
      </c>
      <c r="C2444" s="35"/>
      <c r="D2444" s="16"/>
      <c r="E2444" s="16"/>
      <c r="F2444" s="33"/>
      <c r="G2444" s="33"/>
      <c r="H2444" s="43" t="str">
        <f>IFERROR(VLOOKUP(D2444,PG!$D$7:$N$1006,11,FALSE),"")</f>
        <v/>
      </c>
      <c r="I2444" s="42">
        <f>IFERROR(VLOOKUP(D2444,PG!$D$7:$O$1006,12,FALSE)*G2444,0)</f>
        <v>0</v>
      </c>
    </row>
    <row r="2445" spans="2:9" ht="35.1" customHeight="1" thickTop="1" thickBot="1">
      <c r="B2445" s="76" t="str">
        <f t="shared" si="38"/>
        <v/>
      </c>
      <c r="C2445" s="35"/>
      <c r="D2445" s="16"/>
      <c r="E2445" s="16"/>
      <c r="F2445" s="33"/>
      <c r="G2445" s="33"/>
      <c r="H2445" s="43" t="str">
        <f>IFERROR(VLOOKUP(D2445,PG!$D$7:$N$1006,11,FALSE),"")</f>
        <v/>
      </c>
      <c r="I2445" s="42">
        <f>IFERROR(VLOOKUP(D2445,PG!$D$7:$O$1006,12,FALSE)*G2445,0)</f>
        <v>0</v>
      </c>
    </row>
    <row r="2446" spans="2:9" ht="35.1" customHeight="1" thickTop="1" thickBot="1">
      <c r="B2446" s="76" t="str">
        <f t="shared" si="38"/>
        <v/>
      </c>
      <c r="C2446" s="35"/>
      <c r="D2446" s="16"/>
      <c r="E2446" s="16"/>
      <c r="F2446" s="33"/>
      <c r="G2446" s="33"/>
      <c r="H2446" s="43" t="str">
        <f>IFERROR(VLOOKUP(D2446,PG!$D$7:$N$1006,11,FALSE),"")</f>
        <v/>
      </c>
      <c r="I2446" s="42">
        <f>IFERROR(VLOOKUP(D2446,PG!$D$7:$O$1006,12,FALSE)*G2446,0)</f>
        <v>0</v>
      </c>
    </row>
    <row r="2447" spans="2:9" ht="35.1" customHeight="1" thickTop="1" thickBot="1">
      <c r="B2447" s="76" t="str">
        <f t="shared" si="38"/>
        <v/>
      </c>
      <c r="C2447" s="35"/>
      <c r="D2447" s="16"/>
      <c r="E2447" s="16"/>
      <c r="F2447" s="33"/>
      <c r="G2447" s="33"/>
      <c r="H2447" s="43" t="str">
        <f>IFERROR(VLOOKUP(D2447,PG!$D$7:$N$1006,11,FALSE),"")</f>
        <v/>
      </c>
      <c r="I2447" s="42">
        <f>IFERROR(VLOOKUP(D2447,PG!$D$7:$O$1006,12,FALSE)*G2447,0)</f>
        <v>0</v>
      </c>
    </row>
    <row r="2448" spans="2:9" ht="35.1" customHeight="1" thickTop="1" thickBot="1">
      <c r="B2448" s="76" t="str">
        <f t="shared" si="38"/>
        <v/>
      </c>
      <c r="C2448" s="35"/>
      <c r="D2448" s="16"/>
      <c r="E2448" s="16"/>
      <c r="F2448" s="33"/>
      <c r="G2448" s="33"/>
      <c r="H2448" s="43" t="str">
        <f>IFERROR(VLOOKUP(D2448,PG!$D$7:$N$1006,11,FALSE),"")</f>
        <v/>
      </c>
      <c r="I2448" s="42">
        <f>IFERROR(VLOOKUP(D2448,PG!$D$7:$O$1006,12,FALSE)*G2448,0)</f>
        <v>0</v>
      </c>
    </row>
    <row r="2449" spans="2:9" ht="35.1" customHeight="1" thickTop="1" thickBot="1">
      <c r="B2449" s="76" t="str">
        <f t="shared" si="38"/>
        <v/>
      </c>
      <c r="C2449" s="35"/>
      <c r="D2449" s="16"/>
      <c r="E2449" s="16"/>
      <c r="F2449" s="33"/>
      <c r="G2449" s="33"/>
      <c r="H2449" s="43" t="str">
        <f>IFERROR(VLOOKUP(D2449,PG!$D$7:$N$1006,11,FALSE),"")</f>
        <v/>
      </c>
      <c r="I2449" s="42">
        <f>IFERROR(VLOOKUP(D2449,PG!$D$7:$O$1006,12,FALSE)*G2449,0)</f>
        <v>0</v>
      </c>
    </row>
    <row r="2450" spans="2:9" ht="35.1" customHeight="1" thickTop="1" thickBot="1">
      <c r="B2450" s="76" t="str">
        <f t="shared" si="38"/>
        <v/>
      </c>
      <c r="C2450" s="35"/>
      <c r="D2450" s="16"/>
      <c r="E2450" s="16"/>
      <c r="F2450" s="33"/>
      <c r="G2450" s="33"/>
      <c r="H2450" s="43" t="str">
        <f>IFERROR(VLOOKUP(D2450,PG!$D$7:$N$1006,11,FALSE),"")</f>
        <v/>
      </c>
      <c r="I2450" s="42">
        <f>IFERROR(VLOOKUP(D2450,PG!$D$7:$O$1006,12,FALSE)*G2450,0)</f>
        <v>0</v>
      </c>
    </row>
    <row r="2451" spans="2:9" ht="35.1" customHeight="1" thickTop="1" thickBot="1">
      <c r="B2451" s="76" t="str">
        <f t="shared" si="38"/>
        <v/>
      </c>
      <c r="C2451" s="35"/>
      <c r="D2451" s="16"/>
      <c r="E2451" s="16"/>
      <c r="F2451" s="33"/>
      <c r="G2451" s="33"/>
      <c r="H2451" s="43" t="str">
        <f>IFERROR(VLOOKUP(D2451,PG!$D$7:$N$1006,11,FALSE),"")</f>
        <v/>
      </c>
      <c r="I2451" s="42">
        <f>IFERROR(VLOOKUP(D2451,PG!$D$7:$O$1006,12,FALSE)*G2451,0)</f>
        <v>0</v>
      </c>
    </row>
    <row r="2452" spans="2:9" ht="35.1" customHeight="1" thickTop="1" thickBot="1">
      <c r="B2452" s="76" t="str">
        <f t="shared" si="38"/>
        <v/>
      </c>
      <c r="C2452" s="35"/>
      <c r="D2452" s="16"/>
      <c r="E2452" s="16"/>
      <c r="F2452" s="33"/>
      <c r="G2452" s="33"/>
      <c r="H2452" s="43" t="str">
        <f>IFERROR(VLOOKUP(D2452,PG!$D$7:$N$1006,11,FALSE),"")</f>
        <v/>
      </c>
      <c r="I2452" s="42">
        <f>IFERROR(VLOOKUP(D2452,PG!$D$7:$O$1006,12,FALSE)*G2452,0)</f>
        <v>0</v>
      </c>
    </row>
    <row r="2453" spans="2:9" ht="35.1" customHeight="1" thickTop="1" thickBot="1">
      <c r="B2453" s="76" t="str">
        <f t="shared" si="38"/>
        <v/>
      </c>
      <c r="C2453" s="35"/>
      <c r="D2453" s="16"/>
      <c r="E2453" s="16"/>
      <c r="F2453" s="33"/>
      <c r="G2453" s="33"/>
      <c r="H2453" s="43" t="str">
        <f>IFERROR(VLOOKUP(D2453,PG!$D$7:$N$1006,11,FALSE),"")</f>
        <v/>
      </c>
      <c r="I2453" s="42">
        <f>IFERROR(VLOOKUP(D2453,PG!$D$7:$O$1006,12,FALSE)*G2453,0)</f>
        <v>0</v>
      </c>
    </row>
    <row r="2454" spans="2:9" ht="35.1" customHeight="1" thickTop="1" thickBot="1">
      <c r="B2454" s="76" t="str">
        <f t="shared" si="38"/>
        <v/>
      </c>
      <c r="C2454" s="35"/>
      <c r="D2454" s="16"/>
      <c r="E2454" s="16"/>
      <c r="F2454" s="33"/>
      <c r="G2454" s="33"/>
      <c r="H2454" s="43" t="str">
        <f>IFERROR(VLOOKUP(D2454,PG!$D$7:$N$1006,11,FALSE),"")</f>
        <v/>
      </c>
      <c r="I2454" s="42">
        <f>IFERROR(VLOOKUP(D2454,PG!$D$7:$O$1006,12,FALSE)*G2454,0)</f>
        <v>0</v>
      </c>
    </row>
    <row r="2455" spans="2:9" ht="35.1" customHeight="1" thickTop="1" thickBot="1">
      <c r="B2455" s="76" t="str">
        <f t="shared" si="38"/>
        <v/>
      </c>
      <c r="C2455" s="35"/>
      <c r="D2455" s="16"/>
      <c r="E2455" s="16"/>
      <c r="F2455" s="33"/>
      <c r="G2455" s="33"/>
      <c r="H2455" s="43" t="str">
        <f>IFERROR(VLOOKUP(D2455,PG!$D$7:$N$1006,11,FALSE),"")</f>
        <v/>
      </c>
      <c r="I2455" s="42">
        <f>IFERROR(VLOOKUP(D2455,PG!$D$7:$O$1006,12,FALSE)*G2455,0)</f>
        <v>0</v>
      </c>
    </row>
    <row r="2456" spans="2:9" ht="35.1" customHeight="1" thickTop="1" thickBot="1">
      <c r="B2456" s="76" t="str">
        <f t="shared" si="38"/>
        <v/>
      </c>
      <c r="C2456" s="35"/>
      <c r="D2456" s="16"/>
      <c r="E2456" s="16"/>
      <c r="F2456" s="33"/>
      <c r="G2456" s="33"/>
      <c r="H2456" s="43" t="str">
        <f>IFERROR(VLOOKUP(D2456,PG!$D$7:$N$1006,11,FALSE),"")</f>
        <v/>
      </c>
      <c r="I2456" s="42">
        <f>IFERROR(VLOOKUP(D2456,PG!$D$7:$O$1006,12,FALSE)*G2456,0)</f>
        <v>0</v>
      </c>
    </row>
    <row r="2457" spans="2:9" ht="35.1" customHeight="1" thickTop="1" thickBot="1">
      <c r="B2457" s="76" t="str">
        <f t="shared" si="38"/>
        <v/>
      </c>
      <c r="C2457" s="35"/>
      <c r="D2457" s="16"/>
      <c r="E2457" s="16"/>
      <c r="F2457" s="33"/>
      <c r="G2457" s="33"/>
      <c r="H2457" s="43" t="str">
        <f>IFERROR(VLOOKUP(D2457,PG!$D$7:$N$1006,11,FALSE),"")</f>
        <v/>
      </c>
      <c r="I2457" s="42">
        <f>IFERROR(VLOOKUP(D2457,PG!$D$7:$O$1006,12,FALSE)*G2457,0)</f>
        <v>0</v>
      </c>
    </row>
    <row r="2458" spans="2:9" ht="35.1" customHeight="1" thickTop="1" thickBot="1">
      <c r="B2458" s="76" t="str">
        <f t="shared" si="38"/>
        <v/>
      </c>
      <c r="C2458" s="35"/>
      <c r="D2458" s="16"/>
      <c r="E2458" s="16"/>
      <c r="F2458" s="33"/>
      <c r="G2458" s="33"/>
      <c r="H2458" s="43" t="str">
        <f>IFERROR(VLOOKUP(D2458,PG!$D$7:$N$1006,11,FALSE),"")</f>
        <v/>
      </c>
      <c r="I2458" s="42">
        <f>IFERROR(VLOOKUP(D2458,PG!$D$7:$O$1006,12,FALSE)*G2458,0)</f>
        <v>0</v>
      </c>
    </row>
    <row r="2459" spans="2:9" ht="35.1" customHeight="1" thickTop="1" thickBot="1">
      <c r="B2459" s="76" t="str">
        <f t="shared" si="38"/>
        <v/>
      </c>
      <c r="C2459" s="35"/>
      <c r="D2459" s="16"/>
      <c r="E2459" s="16"/>
      <c r="F2459" s="33"/>
      <c r="G2459" s="33"/>
      <c r="H2459" s="43" t="str">
        <f>IFERROR(VLOOKUP(D2459,PG!$D$7:$N$1006,11,FALSE),"")</f>
        <v/>
      </c>
      <c r="I2459" s="42">
        <f>IFERROR(VLOOKUP(D2459,PG!$D$7:$O$1006,12,FALSE)*G2459,0)</f>
        <v>0</v>
      </c>
    </row>
    <row r="2460" spans="2:9" ht="35.1" customHeight="1" thickTop="1" thickBot="1">
      <c r="B2460" s="76" t="str">
        <f t="shared" si="38"/>
        <v/>
      </c>
      <c r="C2460" s="35"/>
      <c r="D2460" s="16"/>
      <c r="E2460" s="16"/>
      <c r="F2460" s="33"/>
      <c r="G2460" s="33"/>
      <c r="H2460" s="43" t="str">
        <f>IFERROR(VLOOKUP(D2460,PG!$D$7:$N$1006,11,FALSE),"")</f>
        <v/>
      </c>
      <c r="I2460" s="42">
        <f>IFERROR(VLOOKUP(D2460,PG!$D$7:$O$1006,12,FALSE)*G2460,0)</f>
        <v>0</v>
      </c>
    </row>
    <row r="2461" spans="2:9" ht="35.1" customHeight="1" thickTop="1" thickBot="1">
      <c r="B2461" s="76" t="str">
        <f t="shared" si="38"/>
        <v/>
      </c>
      <c r="C2461" s="35"/>
      <c r="D2461" s="16"/>
      <c r="E2461" s="16"/>
      <c r="F2461" s="33"/>
      <c r="G2461" s="33"/>
      <c r="H2461" s="43" t="str">
        <f>IFERROR(VLOOKUP(D2461,PG!$D$7:$N$1006,11,FALSE),"")</f>
        <v/>
      </c>
      <c r="I2461" s="42">
        <f>IFERROR(VLOOKUP(D2461,PG!$D$7:$O$1006,12,FALSE)*G2461,0)</f>
        <v>0</v>
      </c>
    </row>
    <row r="2462" spans="2:9" ht="35.1" customHeight="1" thickTop="1" thickBot="1">
      <c r="B2462" s="76" t="str">
        <f t="shared" si="38"/>
        <v/>
      </c>
      <c r="C2462" s="35"/>
      <c r="D2462" s="16"/>
      <c r="E2462" s="16"/>
      <c r="F2462" s="33"/>
      <c r="G2462" s="33"/>
      <c r="H2462" s="43" t="str">
        <f>IFERROR(VLOOKUP(D2462,PG!$D$7:$N$1006,11,FALSE),"")</f>
        <v/>
      </c>
      <c r="I2462" s="42">
        <f>IFERROR(VLOOKUP(D2462,PG!$D$7:$O$1006,12,FALSE)*G2462,0)</f>
        <v>0</v>
      </c>
    </row>
    <row r="2463" spans="2:9" ht="35.1" customHeight="1" thickTop="1" thickBot="1">
      <c r="B2463" s="76" t="str">
        <f t="shared" si="38"/>
        <v/>
      </c>
      <c r="C2463" s="35"/>
      <c r="D2463" s="16"/>
      <c r="E2463" s="16"/>
      <c r="F2463" s="33"/>
      <c r="G2463" s="33"/>
      <c r="H2463" s="43" t="str">
        <f>IFERROR(VLOOKUP(D2463,PG!$D$7:$N$1006,11,FALSE),"")</f>
        <v/>
      </c>
      <c r="I2463" s="42">
        <f>IFERROR(VLOOKUP(D2463,PG!$D$7:$O$1006,12,FALSE)*G2463,0)</f>
        <v>0</v>
      </c>
    </row>
    <row r="2464" spans="2:9" ht="35.1" customHeight="1" thickTop="1" thickBot="1">
      <c r="B2464" s="76" t="str">
        <f t="shared" si="38"/>
        <v/>
      </c>
      <c r="C2464" s="35"/>
      <c r="D2464" s="16"/>
      <c r="E2464" s="16"/>
      <c r="F2464" s="33"/>
      <c r="G2464" s="33"/>
      <c r="H2464" s="43" t="str">
        <f>IFERROR(VLOOKUP(D2464,PG!$D$7:$N$1006,11,FALSE),"")</f>
        <v/>
      </c>
      <c r="I2464" s="42">
        <f>IFERROR(VLOOKUP(D2464,PG!$D$7:$O$1006,12,FALSE)*G2464,0)</f>
        <v>0</v>
      </c>
    </row>
    <row r="2465" spans="2:9" ht="35.1" customHeight="1" thickTop="1" thickBot="1">
      <c r="B2465" s="76" t="str">
        <f t="shared" si="38"/>
        <v/>
      </c>
      <c r="C2465" s="35"/>
      <c r="D2465" s="16"/>
      <c r="E2465" s="16"/>
      <c r="F2465" s="33"/>
      <c r="G2465" s="33"/>
      <c r="H2465" s="43" t="str">
        <f>IFERROR(VLOOKUP(D2465,PG!$D$7:$N$1006,11,FALSE),"")</f>
        <v/>
      </c>
      <c r="I2465" s="42">
        <f>IFERROR(VLOOKUP(D2465,PG!$D$7:$O$1006,12,FALSE)*G2465,0)</f>
        <v>0</v>
      </c>
    </row>
    <row r="2466" spans="2:9" ht="35.1" customHeight="1" thickTop="1" thickBot="1">
      <c r="B2466" s="76" t="str">
        <f t="shared" si="38"/>
        <v/>
      </c>
      <c r="C2466" s="35"/>
      <c r="D2466" s="16"/>
      <c r="E2466" s="16"/>
      <c r="F2466" s="33"/>
      <c r="G2466" s="33"/>
      <c r="H2466" s="43" t="str">
        <f>IFERROR(VLOOKUP(D2466,PG!$D$7:$N$1006,11,FALSE),"")</f>
        <v/>
      </c>
      <c r="I2466" s="42">
        <f>IFERROR(VLOOKUP(D2466,PG!$D$7:$O$1006,12,FALSE)*G2466,0)</f>
        <v>0</v>
      </c>
    </row>
    <row r="2467" spans="2:9" ht="35.1" customHeight="1" thickTop="1" thickBot="1">
      <c r="B2467" s="76" t="str">
        <f t="shared" si="38"/>
        <v/>
      </c>
      <c r="C2467" s="35"/>
      <c r="D2467" s="16"/>
      <c r="E2467" s="16"/>
      <c r="F2467" s="33"/>
      <c r="G2467" s="33"/>
      <c r="H2467" s="43" t="str">
        <f>IFERROR(VLOOKUP(D2467,PG!$D$7:$N$1006,11,FALSE),"")</f>
        <v/>
      </c>
      <c r="I2467" s="42">
        <f>IFERROR(VLOOKUP(D2467,PG!$D$7:$O$1006,12,FALSE)*G2467,0)</f>
        <v>0</v>
      </c>
    </row>
    <row r="2468" spans="2:9" ht="35.1" customHeight="1" thickTop="1" thickBot="1">
      <c r="B2468" s="76" t="str">
        <f t="shared" si="38"/>
        <v/>
      </c>
      <c r="C2468" s="35"/>
      <c r="D2468" s="16"/>
      <c r="E2468" s="16"/>
      <c r="F2468" s="33"/>
      <c r="G2468" s="33"/>
      <c r="H2468" s="43" t="str">
        <f>IFERROR(VLOOKUP(D2468,PG!$D$7:$N$1006,11,FALSE),"")</f>
        <v/>
      </c>
      <c r="I2468" s="42">
        <f>IFERROR(VLOOKUP(D2468,PG!$D$7:$O$1006,12,FALSE)*G2468,0)</f>
        <v>0</v>
      </c>
    </row>
    <row r="2469" spans="2:9" ht="35.1" customHeight="1" thickTop="1" thickBot="1">
      <c r="B2469" s="76" t="str">
        <f t="shared" si="38"/>
        <v/>
      </c>
      <c r="C2469" s="35"/>
      <c r="D2469" s="16"/>
      <c r="E2469" s="16"/>
      <c r="F2469" s="33"/>
      <c r="G2469" s="33"/>
      <c r="H2469" s="43" t="str">
        <f>IFERROR(VLOOKUP(D2469,PG!$D$7:$N$1006,11,FALSE),"")</f>
        <v/>
      </c>
      <c r="I2469" s="42">
        <f>IFERROR(VLOOKUP(D2469,PG!$D$7:$O$1006,12,FALSE)*G2469,0)</f>
        <v>0</v>
      </c>
    </row>
    <row r="2470" spans="2:9" ht="35.1" customHeight="1" thickTop="1" thickBot="1">
      <c r="B2470" s="76" t="str">
        <f t="shared" si="38"/>
        <v/>
      </c>
      <c r="C2470" s="35"/>
      <c r="D2470" s="16"/>
      <c r="E2470" s="16"/>
      <c r="F2470" s="33"/>
      <c r="G2470" s="33"/>
      <c r="H2470" s="43" t="str">
        <f>IFERROR(VLOOKUP(D2470,PG!$D$7:$N$1006,11,FALSE),"")</f>
        <v/>
      </c>
      <c r="I2470" s="42">
        <f>IFERROR(VLOOKUP(D2470,PG!$D$7:$O$1006,12,FALSE)*G2470,0)</f>
        <v>0</v>
      </c>
    </row>
    <row r="2471" spans="2:9" ht="35.1" customHeight="1" thickTop="1" thickBot="1">
      <c r="B2471" s="76" t="str">
        <f t="shared" si="38"/>
        <v/>
      </c>
      <c r="C2471" s="35"/>
      <c r="D2471" s="16"/>
      <c r="E2471" s="16"/>
      <c r="F2471" s="33"/>
      <c r="G2471" s="33"/>
      <c r="H2471" s="43" t="str">
        <f>IFERROR(VLOOKUP(D2471,PG!$D$7:$N$1006,11,FALSE),"")</f>
        <v/>
      </c>
      <c r="I2471" s="42">
        <f>IFERROR(VLOOKUP(D2471,PG!$D$7:$O$1006,12,FALSE)*G2471,0)</f>
        <v>0</v>
      </c>
    </row>
    <row r="2472" spans="2:9" ht="35.1" customHeight="1" thickTop="1" thickBot="1">
      <c r="B2472" s="76" t="str">
        <f t="shared" si="38"/>
        <v/>
      </c>
      <c r="C2472" s="35"/>
      <c r="D2472" s="16"/>
      <c r="E2472" s="16"/>
      <c r="F2472" s="33"/>
      <c r="G2472" s="33"/>
      <c r="H2472" s="43" t="str">
        <f>IFERROR(VLOOKUP(D2472,PG!$D$7:$N$1006,11,FALSE),"")</f>
        <v/>
      </c>
      <c r="I2472" s="42">
        <f>IFERROR(VLOOKUP(D2472,PG!$D$7:$O$1006,12,FALSE)*G2472,0)</f>
        <v>0</v>
      </c>
    </row>
    <row r="2473" spans="2:9" ht="35.1" customHeight="1" thickTop="1" thickBot="1">
      <c r="B2473" s="76" t="str">
        <f t="shared" si="38"/>
        <v/>
      </c>
      <c r="C2473" s="35"/>
      <c r="D2473" s="16"/>
      <c r="E2473" s="16"/>
      <c r="F2473" s="33"/>
      <c r="G2473" s="33"/>
      <c r="H2473" s="43" t="str">
        <f>IFERROR(VLOOKUP(D2473,PG!$D$7:$N$1006,11,FALSE),"")</f>
        <v/>
      </c>
      <c r="I2473" s="42">
        <f>IFERROR(VLOOKUP(D2473,PG!$D$7:$O$1006,12,FALSE)*G2473,0)</f>
        <v>0</v>
      </c>
    </row>
    <row r="2474" spans="2:9" ht="35.1" customHeight="1" thickTop="1" thickBot="1">
      <c r="B2474" s="76" t="str">
        <f t="shared" si="38"/>
        <v/>
      </c>
      <c r="C2474" s="35"/>
      <c r="D2474" s="16"/>
      <c r="E2474" s="16"/>
      <c r="F2474" s="33"/>
      <c r="G2474" s="33"/>
      <c r="H2474" s="43" t="str">
        <f>IFERROR(VLOOKUP(D2474,PG!$D$7:$N$1006,11,FALSE),"")</f>
        <v/>
      </c>
      <c r="I2474" s="42">
        <f>IFERROR(VLOOKUP(D2474,PG!$D$7:$O$1006,12,FALSE)*G2474,0)</f>
        <v>0</v>
      </c>
    </row>
    <row r="2475" spans="2:9" ht="35.1" customHeight="1" thickTop="1" thickBot="1">
      <c r="B2475" s="76" t="str">
        <f t="shared" si="38"/>
        <v/>
      </c>
      <c r="C2475" s="35"/>
      <c r="D2475" s="16"/>
      <c r="E2475" s="16"/>
      <c r="F2475" s="33"/>
      <c r="G2475" s="33"/>
      <c r="H2475" s="43" t="str">
        <f>IFERROR(VLOOKUP(D2475,PG!$D$7:$N$1006,11,FALSE),"")</f>
        <v/>
      </c>
      <c r="I2475" s="42">
        <f>IFERROR(VLOOKUP(D2475,PG!$D$7:$O$1006,12,FALSE)*G2475,0)</f>
        <v>0</v>
      </c>
    </row>
    <row r="2476" spans="2:9" ht="35.1" customHeight="1" thickTop="1" thickBot="1">
      <c r="B2476" s="76" t="str">
        <f t="shared" si="38"/>
        <v/>
      </c>
      <c r="C2476" s="35"/>
      <c r="D2476" s="16"/>
      <c r="E2476" s="16"/>
      <c r="F2476" s="33"/>
      <c r="G2476" s="33"/>
      <c r="H2476" s="43" t="str">
        <f>IFERROR(VLOOKUP(D2476,PG!$D$7:$N$1006,11,FALSE),"")</f>
        <v/>
      </c>
      <c r="I2476" s="42">
        <f>IFERROR(VLOOKUP(D2476,PG!$D$7:$O$1006,12,FALSE)*G2476,0)</f>
        <v>0</v>
      </c>
    </row>
    <row r="2477" spans="2:9" ht="35.1" customHeight="1" thickTop="1" thickBot="1">
      <c r="B2477" s="76" t="str">
        <f t="shared" si="38"/>
        <v/>
      </c>
      <c r="C2477" s="35"/>
      <c r="D2477" s="16"/>
      <c r="E2477" s="16"/>
      <c r="F2477" s="33"/>
      <c r="G2477" s="33"/>
      <c r="H2477" s="43" t="str">
        <f>IFERROR(VLOOKUP(D2477,PG!$D$7:$N$1006,11,FALSE),"")</f>
        <v/>
      </c>
      <c r="I2477" s="42">
        <f>IFERROR(VLOOKUP(D2477,PG!$D$7:$O$1006,12,FALSE)*G2477,0)</f>
        <v>0</v>
      </c>
    </row>
    <row r="2478" spans="2:9" ht="35.1" customHeight="1" thickTop="1" thickBot="1">
      <c r="B2478" s="76" t="str">
        <f t="shared" si="38"/>
        <v/>
      </c>
      <c r="C2478" s="35"/>
      <c r="D2478" s="16"/>
      <c r="E2478" s="16"/>
      <c r="F2478" s="33"/>
      <c r="G2478" s="33"/>
      <c r="H2478" s="43" t="str">
        <f>IFERROR(VLOOKUP(D2478,PG!$D$7:$N$1006,11,FALSE),"")</f>
        <v/>
      </c>
      <c r="I2478" s="42">
        <f>IFERROR(VLOOKUP(D2478,PG!$D$7:$O$1006,12,FALSE)*G2478,0)</f>
        <v>0</v>
      </c>
    </row>
    <row r="2479" spans="2:9" ht="35.1" customHeight="1" thickTop="1" thickBot="1">
      <c r="B2479" s="76" t="str">
        <f t="shared" si="38"/>
        <v/>
      </c>
      <c r="C2479" s="35"/>
      <c r="D2479" s="16"/>
      <c r="E2479" s="16"/>
      <c r="F2479" s="33"/>
      <c r="G2479" s="33"/>
      <c r="H2479" s="43" t="str">
        <f>IFERROR(VLOOKUP(D2479,PG!$D$7:$N$1006,11,FALSE),"")</f>
        <v/>
      </c>
      <c r="I2479" s="42">
        <f>IFERROR(VLOOKUP(D2479,PG!$D$7:$O$1006,12,FALSE)*G2479,0)</f>
        <v>0</v>
      </c>
    </row>
    <row r="2480" spans="2:9" ht="35.1" customHeight="1" thickTop="1" thickBot="1">
      <c r="B2480" s="76" t="str">
        <f t="shared" si="38"/>
        <v/>
      </c>
      <c r="C2480" s="35"/>
      <c r="D2480" s="16"/>
      <c r="E2480" s="16"/>
      <c r="F2480" s="33"/>
      <c r="G2480" s="33"/>
      <c r="H2480" s="43" t="str">
        <f>IFERROR(VLOOKUP(D2480,PG!$D$7:$N$1006,11,FALSE),"")</f>
        <v/>
      </c>
      <c r="I2480" s="42">
        <f>IFERROR(VLOOKUP(D2480,PG!$D$7:$O$1006,12,FALSE)*G2480,0)</f>
        <v>0</v>
      </c>
    </row>
    <row r="2481" spans="2:9" ht="35.1" customHeight="1" thickTop="1" thickBot="1">
      <c r="B2481" s="76" t="str">
        <f t="shared" si="38"/>
        <v/>
      </c>
      <c r="C2481" s="35"/>
      <c r="D2481" s="16"/>
      <c r="E2481" s="16"/>
      <c r="F2481" s="33"/>
      <c r="G2481" s="33"/>
      <c r="H2481" s="43" t="str">
        <f>IFERROR(VLOOKUP(D2481,PG!$D$7:$N$1006,11,FALSE),"")</f>
        <v/>
      </c>
      <c r="I2481" s="42">
        <f>IFERROR(VLOOKUP(D2481,PG!$D$7:$O$1006,12,FALSE)*G2481,0)</f>
        <v>0</v>
      </c>
    </row>
    <row r="2482" spans="2:9" ht="35.1" customHeight="1" thickTop="1" thickBot="1">
      <c r="B2482" s="76" t="str">
        <f t="shared" si="38"/>
        <v/>
      </c>
      <c r="C2482" s="35"/>
      <c r="D2482" s="16"/>
      <c r="E2482" s="16"/>
      <c r="F2482" s="33"/>
      <c r="G2482" s="33"/>
      <c r="H2482" s="43" t="str">
        <f>IFERROR(VLOOKUP(D2482,PG!$D$7:$N$1006,11,FALSE),"")</f>
        <v/>
      </c>
      <c r="I2482" s="42">
        <f>IFERROR(VLOOKUP(D2482,PG!$D$7:$O$1006,12,FALSE)*G2482,0)</f>
        <v>0</v>
      </c>
    </row>
    <row r="2483" spans="2:9" ht="35.1" customHeight="1" thickTop="1" thickBot="1">
      <c r="B2483" s="76" t="str">
        <f t="shared" si="38"/>
        <v/>
      </c>
      <c r="C2483" s="35"/>
      <c r="D2483" s="16"/>
      <c r="E2483" s="16"/>
      <c r="F2483" s="33"/>
      <c r="G2483" s="33"/>
      <c r="H2483" s="43" t="str">
        <f>IFERROR(VLOOKUP(D2483,PG!$D$7:$N$1006,11,FALSE),"")</f>
        <v/>
      </c>
      <c r="I2483" s="42">
        <f>IFERROR(VLOOKUP(D2483,PG!$D$7:$O$1006,12,FALSE)*G2483,0)</f>
        <v>0</v>
      </c>
    </row>
    <row r="2484" spans="2:9" ht="35.1" customHeight="1" thickTop="1" thickBot="1">
      <c r="B2484" s="76" t="str">
        <f t="shared" si="38"/>
        <v/>
      </c>
      <c r="C2484" s="35"/>
      <c r="D2484" s="16"/>
      <c r="E2484" s="16"/>
      <c r="F2484" s="33"/>
      <c r="G2484" s="33"/>
      <c r="H2484" s="43" t="str">
        <f>IFERROR(VLOOKUP(D2484,PG!$D$7:$N$1006,11,FALSE),"")</f>
        <v/>
      </c>
      <c r="I2484" s="42">
        <f>IFERROR(VLOOKUP(D2484,PG!$D$7:$O$1006,12,FALSE)*G2484,0)</f>
        <v>0</v>
      </c>
    </row>
    <row r="2485" spans="2:9" ht="35.1" customHeight="1" thickTop="1" thickBot="1">
      <c r="B2485" s="76" t="str">
        <f t="shared" si="38"/>
        <v/>
      </c>
      <c r="C2485" s="35"/>
      <c r="D2485" s="16"/>
      <c r="E2485" s="16"/>
      <c r="F2485" s="33"/>
      <c r="G2485" s="33"/>
      <c r="H2485" s="43" t="str">
        <f>IFERROR(VLOOKUP(D2485,PG!$D$7:$N$1006,11,FALSE),"")</f>
        <v/>
      </c>
      <c r="I2485" s="42">
        <f>IFERROR(VLOOKUP(D2485,PG!$D$7:$O$1006,12,FALSE)*G2485,0)</f>
        <v>0</v>
      </c>
    </row>
    <row r="2486" spans="2:9" ht="35.1" customHeight="1" thickTop="1" thickBot="1">
      <c r="B2486" s="76" t="str">
        <f t="shared" si="38"/>
        <v/>
      </c>
      <c r="C2486" s="35"/>
      <c r="D2486" s="16"/>
      <c r="E2486" s="16"/>
      <c r="F2486" s="33"/>
      <c r="G2486" s="33"/>
      <c r="H2486" s="43" t="str">
        <f>IFERROR(VLOOKUP(D2486,PG!$D$7:$N$1006,11,FALSE),"")</f>
        <v/>
      </c>
      <c r="I2486" s="42">
        <f>IFERROR(VLOOKUP(D2486,PG!$D$7:$O$1006,12,FALSE)*G2486,0)</f>
        <v>0</v>
      </c>
    </row>
    <row r="2487" spans="2:9" ht="35.1" customHeight="1" thickTop="1" thickBot="1">
      <c r="B2487" s="76" t="str">
        <f t="shared" si="38"/>
        <v/>
      </c>
      <c r="C2487" s="35"/>
      <c r="D2487" s="16"/>
      <c r="E2487" s="16"/>
      <c r="F2487" s="33"/>
      <c r="G2487" s="33"/>
      <c r="H2487" s="43" t="str">
        <f>IFERROR(VLOOKUP(D2487,PG!$D$7:$N$1006,11,FALSE),"")</f>
        <v/>
      </c>
      <c r="I2487" s="42">
        <f>IFERROR(VLOOKUP(D2487,PG!$D$7:$O$1006,12,FALSE)*G2487,0)</f>
        <v>0</v>
      </c>
    </row>
    <row r="2488" spans="2:9" ht="35.1" customHeight="1" thickTop="1" thickBot="1">
      <c r="B2488" s="76" t="str">
        <f t="shared" si="38"/>
        <v/>
      </c>
      <c r="C2488" s="35"/>
      <c r="D2488" s="16"/>
      <c r="E2488" s="16"/>
      <c r="F2488" s="33"/>
      <c r="G2488" s="33"/>
      <c r="H2488" s="43" t="str">
        <f>IFERROR(VLOOKUP(D2488,PG!$D$7:$N$1006,11,FALSE),"")</f>
        <v/>
      </c>
      <c r="I2488" s="42">
        <f>IFERROR(VLOOKUP(D2488,PG!$D$7:$O$1006,12,FALSE)*G2488,0)</f>
        <v>0</v>
      </c>
    </row>
    <row r="2489" spans="2:9" ht="35.1" customHeight="1" thickTop="1" thickBot="1">
      <c r="B2489" s="76" t="str">
        <f t="shared" si="38"/>
        <v/>
      </c>
      <c r="C2489" s="35"/>
      <c r="D2489" s="16"/>
      <c r="E2489" s="16"/>
      <c r="F2489" s="33"/>
      <c r="G2489" s="33"/>
      <c r="H2489" s="43" t="str">
        <f>IFERROR(VLOOKUP(D2489,PG!$D$7:$N$1006,11,FALSE),"")</f>
        <v/>
      </c>
      <c r="I2489" s="42">
        <f>IFERROR(VLOOKUP(D2489,PG!$D$7:$O$1006,12,FALSE)*G2489,0)</f>
        <v>0</v>
      </c>
    </row>
    <row r="2490" spans="2:9" ht="35.1" customHeight="1" thickTop="1" thickBot="1">
      <c r="B2490" s="76" t="str">
        <f t="shared" si="38"/>
        <v/>
      </c>
      <c r="C2490" s="35"/>
      <c r="D2490" s="16"/>
      <c r="E2490" s="16"/>
      <c r="F2490" s="33"/>
      <c r="G2490" s="33"/>
      <c r="H2490" s="43" t="str">
        <f>IFERROR(VLOOKUP(D2490,PG!$D$7:$N$1006,11,FALSE),"")</f>
        <v/>
      </c>
      <c r="I2490" s="42">
        <f>IFERROR(VLOOKUP(D2490,PG!$D$7:$O$1006,12,FALSE)*G2490,0)</f>
        <v>0</v>
      </c>
    </row>
    <row r="2491" spans="2:9" ht="35.1" customHeight="1" thickTop="1" thickBot="1">
      <c r="B2491" s="76" t="str">
        <f t="shared" si="38"/>
        <v/>
      </c>
      <c r="C2491" s="35"/>
      <c r="D2491" s="16"/>
      <c r="E2491" s="16"/>
      <c r="F2491" s="33"/>
      <c r="G2491" s="33"/>
      <c r="H2491" s="43" t="str">
        <f>IFERROR(VLOOKUP(D2491,PG!$D$7:$N$1006,11,FALSE),"")</f>
        <v/>
      </c>
      <c r="I2491" s="42">
        <f>IFERROR(VLOOKUP(D2491,PG!$D$7:$O$1006,12,FALSE)*G2491,0)</f>
        <v>0</v>
      </c>
    </row>
    <row r="2492" spans="2:9" ht="35.1" customHeight="1" thickTop="1" thickBot="1">
      <c r="B2492" s="76" t="str">
        <f t="shared" si="38"/>
        <v/>
      </c>
      <c r="C2492" s="35"/>
      <c r="D2492" s="16"/>
      <c r="E2492" s="16"/>
      <c r="F2492" s="33"/>
      <c r="G2492" s="33"/>
      <c r="H2492" s="43" t="str">
        <f>IFERROR(VLOOKUP(D2492,PG!$D$7:$N$1006,11,FALSE),"")</f>
        <v/>
      </c>
      <c r="I2492" s="42">
        <f>IFERROR(VLOOKUP(D2492,PG!$D$7:$O$1006,12,FALSE)*G2492,0)</f>
        <v>0</v>
      </c>
    </row>
    <row r="2493" spans="2:9" ht="35.1" customHeight="1" thickTop="1" thickBot="1">
      <c r="B2493" s="76" t="str">
        <f t="shared" si="38"/>
        <v/>
      </c>
      <c r="C2493" s="35"/>
      <c r="D2493" s="16"/>
      <c r="E2493" s="16"/>
      <c r="F2493" s="33"/>
      <c r="G2493" s="33"/>
      <c r="H2493" s="43" t="str">
        <f>IFERROR(VLOOKUP(D2493,PG!$D$7:$N$1006,11,FALSE),"")</f>
        <v/>
      </c>
      <c r="I2493" s="42">
        <f>IFERROR(VLOOKUP(D2493,PG!$D$7:$O$1006,12,FALSE)*G2493,0)</f>
        <v>0</v>
      </c>
    </row>
    <row r="2494" spans="2:9" ht="35.1" customHeight="1" thickTop="1" thickBot="1">
      <c r="B2494" s="76" t="str">
        <f t="shared" si="38"/>
        <v/>
      </c>
      <c r="C2494" s="35"/>
      <c r="D2494" s="16"/>
      <c r="E2494" s="16"/>
      <c r="F2494" s="33"/>
      <c r="G2494" s="33"/>
      <c r="H2494" s="43" t="str">
        <f>IFERROR(VLOOKUP(D2494,PG!$D$7:$N$1006,11,FALSE),"")</f>
        <v/>
      </c>
      <c r="I2494" s="42">
        <f>IFERROR(VLOOKUP(D2494,PG!$D$7:$O$1006,12,FALSE)*G2494,0)</f>
        <v>0</v>
      </c>
    </row>
    <row r="2495" spans="2:9" ht="35.1" customHeight="1" thickTop="1" thickBot="1">
      <c r="B2495" s="76" t="str">
        <f t="shared" si="38"/>
        <v/>
      </c>
      <c r="C2495" s="35"/>
      <c r="D2495" s="16"/>
      <c r="E2495" s="16"/>
      <c r="F2495" s="33"/>
      <c r="G2495" s="33"/>
      <c r="H2495" s="43" t="str">
        <f>IFERROR(VLOOKUP(D2495,PG!$D$7:$N$1006,11,FALSE),"")</f>
        <v/>
      </c>
      <c r="I2495" s="42">
        <f>IFERROR(VLOOKUP(D2495,PG!$D$7:$O$1006,12,FALSE)*G2495,0)</f>
        <v>0</v>
      </c>
    </row>
    <row r="2496" spans="2:9" ht="35.1" customHeight="1" thickTop="1" thickBot="1">
      <c r="B2496" s="76" t="str">
        <f t="shared" si="38"/>
        <v/>
      </c>
      <c r="C2496" s="35"/>
      <c r="D2496" s="16"/>
      <c r="E2496" s="16"/>
      <c r="F2496" s="33"/>
      <c r="G2496" s="33"/>
      <c r="H2496" s="43" t="str">
        <f>IFERROR(VLOOKUP(D2496,PG!$D$7:$N$1006,11,FALSE),"")</f>
        <v/>
      </c>
      <c r="I2496" s="42">
        <f>IFERROR(VLOOKUP(D2496,PG!$D$7:$O$1006,12,FALSE)*G2496,0)</f>
        <v>0</v>
      </c>
    </row>
    <row r="2497" spans="2:9" ht="35.1" customHeight="1" thickTop="1" thickBot="1">
      <c r="B2497" s="76" t="str">
        <f t="shared" si="38"/>
        <v/>
      </c>
      <c r="C2497" s="35"/>
      <c r="D2497" s="16"/>
      <c r="E2497" s="16"/>
      <c r="F2497" s="33"/>
      <c r="G2497" s="33"/>
      <c r="H2497" s="43" t="str">
        <f>IFERROR(VLOOKUP(D2497,PG!$D$7:$N$1006,11,FALSE),"")</f>
        <v/>
      </c>
      <c r="I2497" s="42">
        <f>IFERROR(VLOOKUP(D2497,PG!$D$7:$O$1006,12,FALSE)*G2497,0)</f>
        <v>0</v>
      </c>
    </row>
    <row r="2498" spans="2:9" ht="35.1" customHeight="1" thickTop="1" thickBot="1">
      <c r="B2498" s="76" t="str">
        <f t="shared" si="38"/>
        <v/>
      </c>
      <c r="C2498" s="35"/>
      <c r="D2498" s="16"/>
      <c r="E2498" s="16"/>
      <c r="F2498" s="33"/>
      <c r="G2498" s="33"/>
      <c r="H2498" s="43" t="str">
        <f>IFERROR(VLOOKUP(D2498,PG!$D$7:$N$1006,11,FALSE),"")</f>
        <v/>
      </c>
      <c r="I2498" s="42">
        <f>IFERROR(VLOOKUP(D2498,PG!$D$7:$O$1006,12,FALSE)*G2498,0)</f>
        <v>0</v>
      </c>
    </row>
    <row r="2499" spans="2:9" ht="35.1" customHeight="1" thickTop="1" thickBot="1">
      <c r="B2499" s="76" t="str">
        <f t="shared" si="38"/>
        <v/>
      </c>
      <c r="C2499" s="35"/>
      <c r="D2499" s="16"/>
      <c r="E2499" s="16"/>
      <c r="F2499" s="33"/>
      <c r="G2499" s="33"/>
      <c r="H2499" s="43" t="str">
        <f>IFERROR(VLOOKUP(D2499,PG!$D$7:$N$1006,11,FALSE),"")</f>
        <v/>
      </c>
      <c r="I2499" s="42">
        <f>IFERROR(VLOOKUP(D2499,PG!$D$7:$O$1006,12,FALSE)*G2499,0)</f>
        <v>0</v>
      </c>
    </row>
    <row r="2500" spans="2:9" ht="35.1" customHeight="1" thickTop="1" thickBot="1">
      <c r="B2500" s="76" t="str">
        <f t="shared" si="38"/>
        <v/>
      </c>
      <c r="C2500" s="35"/>
      <c r="D2500" s="16"/>
      <c r="E2500" s="16"/>
      <c r="F2500" s="33"/>
      <c r="G2500" s="33"/>
      <c r="H2500" s="43" t="str">
        <f>IFERROR(VLOOKUP(D2500,PG!$D$7:$N$1006,11,FALSE),"")</f>
        <v/>
      </c>
      <c r="I2500" s="42">
        <f>IFERROR(VLOOKUP(D2500,PG!$D$7:$O$1006,12,FALSE)*G2500,0)</f>
        <v>0</v>
      </c>
    </row>
    <row r="2501" spans="2:9" ht="35.1" customHeight="1" thickTop="1" thickBot="1">
      <c r="B2501" s="76" t="str">
        <f t="shared" si="38"/>
        <v/>
      </c>
      <c r="C2501" s="35"/>
      <c r="D2501" s="16"/>
      <c r="E2501" s="16"/>
      <c r="F2501" s="33"/>
      <c r="G2501" s="33"/>
      <c r="H2501" s="43" t="str">
        <f>IFERROR(VLOOKUP(D2501,PG!$D$7:$N$1006,11,FALSE),"")</f>
        <v/>
      </c>
      <c r="I2501" s="42">
        <f>IFERROR(VLOOKUP(D2501,PG!$D$7:$O$1006,12,FALSE)*G2501,0)</f>
        <v>0</v>
      </c>
    </row>
    <row r="2502" spans="2:9" ht="35.1" customHeight="1" thickTop="1" thickBot="1">
      <c r="B2502" s="76" t="str">
        <f t="shared" si="38"/>
        <v/>
      </c>
      <c r="C2502" s="35"/>
      <c r="D2502" s="16"/>
      <c r="E2502" s="16"/>
      <c r="F2502" s="33"/>
      <c r="G2502" s="33"/>
      <c r="H2502" s="43" t="str">
        <f>IFERROR(VLOOKUP(D2502,PG!$D$7:$N$1006,11,FALSE),"")</f>
        <v/>
      </c>
      <c r="I2502" s="42">
        <f>IFERROR(VLOOKUP(D2502,PG!$D$7:$O$1006,12,FALSE)*G2502,0)</f>
        <v>0</v>
      </c>
    </row>
    <row r="2503" spans="2:9" ht="35.1" customHeight="1" thickTop="1" thickBot="1">
      <c r="B2503" s="76" t="str">
        <f t="shared" si="38"/>
        <v/>
      </c>
      <c r="C2503" s="35"/>
      <c r="D2503" s="16"/>
      <c r="E2503" s="16"/>
      <c r="F2503" s="33"/>
      <c r="G2503" s="33"/>
      <c r="H2503" s="43" t="str">
        <f>IFERROR(VLOOKUP(D2503,PG!$D$7:$N$1006,11,FALSE),"")</f>
        <v/>
      </c>
      <c r="I2503" s="42">
        <f>IFERROR(VLOOKUP(D2503,PG!$D$7:$O$1006,12,FALSE)*G2503,0)</f>
        <v>0</v>
      </c>
    </row>
    <row r="2504" spans="2:9" ht="35.1" customHeight="1" thickTop="1" thickBot="1">
      <c r="B2504" s="76" t="str">
        <f t="shared" ref="B2504:B2567" si="39">IF(C2504="","",MONTH(C2504))</f>
        <v/>
      </c>
      <c r="C2504" s="35"/>
      <c r="D2504" s="16"/>
      <c r="E2504" s="16"/>
      <c r="F2504" s="33"/>
      <c r="G2504" s="33"/>
      <c r="H2504" s="43" t="str">
        <f>IFERROR(VLOOKUP(D2504,PG!$D$7:$N$1006,11,FALSE),"")</f>
        <v/>
      </c>
      <c r="I2504" s="42">
        <f>IFERROR(VLOOKUP(D2504,PG!$D$7:$O$1006,12,FALSE)*G2504,0)</f>
        <v>0</v>
      </c>
    </row>
    <row r="2505" spans="2:9" ht="35.1" customHeight="1" thickTop="1" thickBot="1">
      <c r="B2505" s="76" t="str">
        <f t="shared" si="39"/>
        <v/>
      </c>
      <c r="C2505" s="35"/>
      <c r="D2505" s="16"/>
      <c r="E2505" s="16"/>
      <c r="F2505" s="33"/>
      <c r="G2505" s="33"/>
      <c r="H2505" s="43" t="str">
        <f>IFERROR(VLOOKUP(D2505,PG!$D$7:$N$1006,11,FALSE),"")</f>
        <v/>
      </c>
      <c r="I2505" s="42">
        <f>IFERROR(VLOOKUP(D2505,PG!$D$7:$O$1006,12,FALSE)*G2505,0)</f>
        <v>0</v>
      </c>
    </row>
    <row r="2506" spans="2:9" ht="35.1" customHeight="1" thickTop="1" thickBot="1">
      <c r="B2506" s="76" t="str">
        <f t="shared" si="39"/>
        <v/>
      </c>
      <c r="C2506" s="35"/>
      <c r="D2506" s="16"/>
      <c r="E2506" s="16"/>
      <c r="F2506" s="33"/>
      <c r="G2506" s="33"/>
      <c r="H2506" s="43" t="str">
        <f>IFERROR(VLOOKUP(D2506,PG!$D$7:$N$1006,11,FALSE),"")</f>
        <v/>
      </c>
      <c r="I2506" s="42">
        <f>IFERROR(VLOOKUP(D2506,PG!$D$7:$O$1006,12,FALSE)*G2506,0)</f>
        <v>0</v>
      </c>
    </row>
    <row r="2507" spans="2:9" ht="35.1" customHeight="1" thickTop="1" thickBot="1">
      <c r="B2507" s="76" t="str">
        <f t="shared" si="39"/>
        <v/>
      </c>
      <c r="C2507" s="35"/>
      <c r="D2507" s="16"/>
      <c r="E2507" s="16"/>
      <c r="F2507" s="33"/>
      <c r="G2507" s="33"/>
      <c r="H2507" s="43" t="str">
        <f>IFERROR(VLOOKUP(D2507,PG!$D$7:$N$1006,11,FALSE),"")</f>
        <v/>
      </c>
      <c r="I2507" s="42">
        <f>IFERROR(VLOOKUP(D2507,PG!$D$7:$O$1006,12,FALSE)*G2507,0)</f>
        <v>0</v>
      </c>
    </row>
    <row r="2508" spans="2:9" ht="35.1" customHeight="1" thickTop="1" thickBot="1">
      <c r="B2508" s="76" t="str">
        <f t="shared" si="39"/>
        <v/>
      </c>
      <c r="C2508" s="35"/>
      <c r="D2508" s="16"/>
      <c r="E2508" s="16"/>
      <c r="F2508" s="33"/>
      <c r="G2508" s="33"/>
      <c r="H2508" s="43" t="str">
        <f>IFERROR(VLOOKUP(D2508,PG!$D$7:$N$1006,11,FALSE),"")</f>
        <v/>
      </c>
      <c r="I2508" s="42">
        <f>IFERROR(VLOOKUP(D2508,PG!$D$7:$O$1006,12,FALSE)*G2508,0)</f>
        <v>0</v>
      </c>
    </row>
    <row r="2509" spans="2:9" ht="35.1" customHeight="1" thickTop="1" thickBot="1">
      <c r="B2509" s="76" t="str">
        <f t="shared" si="39"/>
        <v/>
      </c>
      <c r="C2509" s="35"/>
      <c r="D2509" s="16"/>
      <c r="E2509" s="16"/>
      <c r="F2509" s="33"/>
      <c r="G2509" s="33"/>
      <c r="H2509" s="43" t="str">
        <f>IFERROR(VLOOKUP(D2509,PG!$D$7:$N$1006,11,FALSE),"")</f>
        <v/>
      </c>
      <c r="I2509" s="42">
        <f>IFERROR(VLOOKUP(D2509,PG!$D$7:$O$1006,12,FALSE)*G2509,0)</f>
        <v>0</v>
      </c>
    </row>
    <row r="2510" spans="2:9" ht="35.1" customHeight="1" thickTop="1" thickBot="1">
      <c r="B2510" s="76" t="str">
        <f t="shared" si="39"/>
        <v/>
      </c>
      <c r="C2510" s="35"/>
      <c r="D2510" s="16"/>
      <c r="E2510" s="16"/>
      <c r="F2510" s="33"/>
      <c r="G2510" s="33"/>
      <c r="H2510" s="43" t="str">
        <f>IFERROR(VLOOKUP(D2510,PG!$D$7:$N$1006,11,FALSE),"")</f>
        <v/>
      </c>
      <c r="I2510" s="42">
        <f>IFERROR(VLOOKUP(D2510,PG!$D$7:$O$1006,12,FALSE)*G2510,0)</f>
        <v>0</v>
      </c>
    </row>
    <row r="2511" spans="2:9" ht="35.1" customHeight="1" thickTop="1" thickBot="1">
      <c r="B2511" s="76" t="str">
        <f t="shared" si="39"/>
        <v/>
      </c>
      <c r="C2511" s="35"/>
      <c r="D2511" s="16"/>
      <c r="E2511" s="16"/>
      <c r="F2511" s="33"/>
      <c r="G2511" s="33"/>
      <c r="H2511" s="43" t="str">
        <f>IFERROR(VLOOKUP(D2511,PG!$D$7:$N$1006,11,FALSE),"")</f>
        <v/>
      </c>
      <c r="I2511" s="42">
        <f>IFERROR(VLOOKUP(D2511,PG!$D$7:$O$1006,12,FALSE)*G2511,0)</f>
        <v>0</v>
      </c>
    </row>
    <row r="2512" spans="2:9" ht="35.1" customHeight="1" thickTop="1" thickBot="1">
      <c r="B2512" s="76" t="str">
        <f t="shared" si="39"/>
        <v/>
      </c>
      <c r="C2512" s="35"/>
      <c r="D2512" s="16"/>
      <c r="E2512" s="16"/>
      <c r="F2512" s="33"/>
      <c r="G2512" s="33"/>
      <c r="H2512" s="43" t="str">
        <f>IFERROR(VLOOKUP(D2512,PG!$D$7:$N$1006,11,FALSE),"")</f>
        <v/>
      </c>
      <c r="I2512" s="42">
        <f>IFERROR(VLOOKUP(D2512,PG!$D$7:$O$1006,12,FALSE)*G2512,0)</f>
        <v>0</v>
      </c>
    </row>
    <row r="2513" spans="2:9" ht="35.1" customHeight="1" thickTop="1" thickBot="1">
      <c r="B2513" s="76" t="str">
        <f t="shared" si="39"/>
        <v/>
      </c>
      <c r="C2513" s="35"/>
      <c r="D2513" s="16"/>
      <c r="E2513" s="16"/>
      <c r="F2513" s="33"/>
      <c r="G2513" s="33"/>
      <c r="H2513" s="43" t="str">
        <f>IFERROR(VLOOKUP(D2513,PG!$D$7:$N$1006,11,FALSE),"")</f>
        <v/>
      </c>
      <c r="I2513" s="42">
        <f>IFERROR(VLOOKUP(D2513,PG!$D$7:$O$1006,12,FALSE)*G2513,0)</f>
        <v>0</v>
      </c>
    </row>
    <row r="2514" spans="2:9" ht="35.1" customHeight="1" thickTop="1" thickBot="1">
      <c r="B2514" s="76" t="str">
        <f t="shared" si="39"/>
        <v/>
      </c>
      <c r="C2514" s="35"/>
      <c r="D2514" s="16"/>
      <c r="E2514" s="16"/>
      <c r="F2514" s="33"/>
      <c r="G2514" s="33"/>
      <c r="H2514" s="43" t="str">
        <f>IFERROR(VLOOKUP(D2514,PG!$D$7:$N$1006,11,FALSE),"")</f>
        <v/>
      </c>
      <c r="I2514" s="42">
        <f>IFERROR(VLOOKUP(D2514,PG!$D$7:$O$1006,12,FALSE)*G2514,0)</f>
        <v>0</v>
      </c>
    </row>
    <row r="2515" spans="2:9" ht="35.1" customHeight="1" thickTop="1" thickBot="1">
      <c r="B2515" s="76" t="str">
        <f t="shared" si="39"/>
        <v/>
      </c>
      <c r="C2515" s="35"/>
      <c r="D2515" s="16"/>
      <c r="E2515" s="16"/>
      <c r="F2515" s="33"/>
      <c r="G2515" s="33"/>
      <c r="H2515" s="43" t="str">
        <f>IFERROR(VLOOKUP(D2515,PG!$D$7:$N$1006,11,FALSE),"")</f>
        <v/>
      </c>
      <c r="I2515" s="42">
        <f>IFERROR(VLOOKUP(D2515,PG!$D$7:$O$1006,12,FALSE)*G2515,0)</f>
        <v>0</v>
      </c>
    </row>
    <row r="2516" spans="2:9" ht="35.1" customHeight="1" thickTop="1" thickBot="1">
      <c r="B2516" s="76" t="str">
        <f t="shared" si="39"/>
        <v/>
      </c>
      <c r="C2516" s="35"/>
      <c r="D2516" s="16"/>
      <c r="E2516" s="16"/>
      <c r="F2516" s="33"/>
      <c r="G2516" s="33"/>
      <c r="H2516" s="43" t="str">
        <f>IFERROR(VLOOKUP(D2516,PG!$D$7:$N$1006,11,FALSE),"")</f>
        <v/>
      </c>
      <c r="I2516" s="42">
        <f>IFERROR(VLOOKUP(D2516,PG!$D$7:$O$1006,12,FALSE)*G2516,0)</f>
        <v>0</v>
      </c>
    </row>
    <row r="2517" spans="2:9" ht="35.1" customHeight="1" thickTop="1" thickBot="1">
      <c r="B2517" s="76" t="str">
        <f t="shared" si="39"/>
        <v/>
      </c>
      <c r="C2517" s="35"/>
      <c r="D2517" s="16"/>
      <c r="E2517" s="16"/>
      <c r="F2517" s="33"/>
      <c r="G2517" s="33"/>
      <c r="H2517" s="43" t="str">
        <f>IFERROR(VLOOKUP(D2517,PG!$D$7:$N$1006,11,FALSE),"")</f>
        <v/>
      </c>
      <c r="I2517" s="42">
        <f>IFERROR(VLOOKUP(D2517,PG!$D$7:$O$1006,12,FALSE)*G2517,0)</f>
        <v>0</v>
      </c>
    </row>
    <row r="2518" spans="2:9" ht="35.1" customHeight="1" thickTop="1" thickBot="1">
      <c r="B2518" s="76" t="str">
        <f t="shared" si="39"/>
        <v/>
      </c>
      <c r="C2518" s="35"/>
      <c r="D2518" s="16"/>
      <c r="E2518" s="16"/>
      <c r="F2518" s="33"/>
      <c r="G2518" s="33"/>
      <c r="H2518" s="43" t="str">
        <f>IFERROR(VLOOKUP(D2518,PG!$D$7:$N$1006,11,FALSE),"")</f>
        <v/>
      </c>
      <c r="I2518" s="42">
        <f>IFERROR(VLOOKUP(D2518,PG!$D$7:$O$1006,12,FALSE)*G2518,0)</f>
        <v>0</v>
      </c>
    </row>
    <row r="2519" spans="2:9" ht="35.1" customHeight="1" thickTop="1" thickBot="1">
      <c r="B2519" s="76" t="str">
        <f t="shared" si="39"/>
        <v/>
      </c>
      <c r="C2519" s="35"/>
      <c r="D2519" s="16"/>
      <c r="E2519" s="16"/>
      <c r="F2519" s="33"/>
      <c r="G2519" s="33"/>
      <c r="H2519" s="43" t="str">
        <f>IFERROR(VLOOKUP(D2519,PG!$D$7:$N$1006,11,FALSE),"")</f>
        <v/>
      </c>
      <c r="I2519" s="42">
        <f>IFERROR(VLOOKUP(D2519,PG!$D$7:$O$1006,12,FALSE)*G2519,0)</f>
        <v>0</v>
      </c>
    </row>
    <row r="2520" spans="2:9" ht="35.1" customHeight="1" thickTop="1" thickBot="1">
      <c r="B2520" s="76" t="str">
        <f t="shared" si="39"/>
        <v/>
      </c>
      <c r="C2520" s="35"/>
      <c r="D2520" s="16"/>
      <c r="E2520" s="16"/>
      <c r="F2520" s="33"/>
      <c r="G2520" s="33"/>
      <c r="H2520" s="43" t="str">
        <f>IFERROR(VLOOKUP(D2520,PG!$D$7:$N$1006,11,FALSE),"")</f>
        <v/>
      </c>
      <c r="I2520" s="42">
        <f>IFERROR(VLOOKUP(D2520,PG!$D$7:$O$1006,12,FALSE)*G2520,0)</f>
        <v>0</v>
      </c>
    </row>
    <row r="2521" spans="2:9" ht="35.1" customHeight="1" thickTop="1" thickBot="1">
      <c r="B2521" s="76" t="str">
        <f t="shared" si="39"/>
        <v/>
      </c>
      <c r="C2521" s="35"/>
      <c r="D2521" s="16"/>
      <c r="E2521" s="16"/>
      <c r="F2521" s="33"/>
      <c r="G2521" s="33"/>
      <c r="H2521" s="43" t="str">
        <f>IFERROR(VLOOKUP(D2521,PG!$D$7:$N$1006,11,FALSE),"")</f>
        <v/>
      </c>
      <c r="I2521" s="42">
        <f>IFERROR(VLOOKUP(D2521,PG!$D$7:$O$1006,12,FALSE)*G2521,0)</f>
        <v>0</v>
      </c>
    </row>
    <row r="2522" spans="2:9" ht="35.1" customHeight="1" thickTop="1" thickBot="1">
      <c r="B2522" s="76" t="str">
        <f t="shared" si="39"/>
        <v/>
      </c>
      <c r="C2522" s="35"/>
      <c r="D2522" s="16"/>
      <c r="E2522" s="16"/>
      <c r="F2522" s="33"/>
      <c r="G2522" s="33"/>
      <c r="H2522" s="43" t="str">
        <f>IFERROR(VLOOKUP(D2522,PG!$D$7:$N$1006,11,FALSE),"")</f>
        <v/>
      </c>
      <c r="I2522" s="42">
        <f>IFERROR(VLOOKUP(D2522,PG!$D$7:$O$1006,12,FALSE)*G2522,0)</f>
        <v>0</v>
      </c>
    </row>
    <row r="2523" spans="2:9" ht="35.1" customHeight="1" thickTop="1" thickBot="1">
      <c r="B2523" s="76" t="str">
        <f t="shared" si="39"/>
        <v/>
      </c>
      <c r="C2523" s="35"/>
      <c r="D2523" s="16"/>
      <c r="E2523" s="16"/>
      <c r="F2523" s="33"/>
      <c r="G2523" s="33"/>
      <c r="H2523" s="43" t="str">
        <f>IFERROR(VLOOKUP(D2523,PG!$D$7:$N$1006,11,FALSE),"")</f>
        <v/>
      </c>
      <c r="I2523" s="42">
        <f>IFERROR(VLOOKUP(D2523,PG!$D$7:$O$1006,12,FALSE)*G2523,0)</f>
        <v>0</v>
      </c>
    </row>
    <row r="2524" spans="2:9" ht="35.1" customHeight="1" thickTop="1" thickBot="1">
      <c r="B2524" s="76" t="str">
        <f t="shared" si="39"/>
        <v/>
      </c>
      <c r="C2524" s="35"/>
      <c r="D2524" s="16"/>
      <c r="E2524" s="16"/>
      <c r="F2524" s="33"/>
      <c r="G2524" s="33"/>
      <c r="H2524" s="43" t="str">
        <f>IFERROR(VLOOKUP(D2524,PG!$D$7:$N$1006,11,FALSE),"")</f>
        <v/>
      </c>
      <c r="I2524" s="42">
        <f>IFERROR(VLOOKUP(D2524,PG!$D$7:$O$1006,12,FALSE)*G2524,0)</f>
        <v>0</v>
      </c>
    </row>
    <row r="2525" spans="2:9" ht="35.1" customHeight="1" thickTop="1" thickBot="1">
      <c r="B2525" s="76" t="str">
        <f t="shared" si="39"/>
        <v/>
      </c>
      <c r="C2525" s="35"/>
      <c r="D2525" s="16"/>
      <c r="E2525" s="16"/>
      <c r="F2525" s="33"/>
      <c r="G2525" s="33"/>
      <c r="H2525" s="43" t="str">
        <f>IFERROR(VLOOKUP(D2525,PG!$D$7:$N$1006,11,FALSE),"")</f>
        <v/>
      </c>
      <c r="I2525" s="42">
        <f>IFERROR(VLOOKUP(D2525,PG!$D$7:$O$1006,12,FALSE)*G2525,0)</f>
        <v>0</v>
      </c>
    </row>
    <row r="2526" spans="2:9" ht="35.1" customHeight="1" thickTop="1" thickBot="1">
      <c r="B2526" s="76" t="str">
        <f t="shared" si="39"/>
        <v/>
      </c>
      <c r="C2526" s="35"/>
      <c r="D2526" s="16"/>
      <c r="E2526" s="16"/>
      <c r="F2526" s="33"/>
      <c r="G2526" s="33"/>
      <c r="H2526" s="43" t="str">
        <f>IFERROR(VLOOKUP(D2526,PG!$D$7:$N$1006,11,FALSE),"")</f>
        <v/>
      </c>
      <c r="I2526" s="42">
        <f>IFERROR(VLOOKUP(D2526,PG!$D$7:$O$1006,12,FALSE)*G2526,0)</f>
        <v>0</v>
      </c>
    </row>
    <row r="2527" spans="2:9" ht="35.1" customHeight="1" thickTop="1" thickBot="1">
      <c r="B2527" s="76" t="str">
        <f t="shared" si="39"/>
        <v/>
      </c>
      <c r="C2527" s="35"/>
      <c r="D2527" s="16"/>
      <c r="E2527" s="16"/>
      <c r="F2527" s="33"/>
      <c r="G2527" s="33"/>
      <c r="H2527" s="43" t="str">
        <f>IFERROR(VLOOKUP(D2527,PG!$D$7:$N$1006,11,FALSE),"")</f>
        <v/>
      </c>
      <c r="I2527" s="42">
        <f>IFERROR(VLOOKUP(D2527,PG!$D$7:$O$1006,12,FALSE)*G2527,0)</f>
        <v>0</v>
      </c>
    </row>
    <row r="2528" spans="2:9" ht="35.1" customHeight="1" thickTop="1" thickBot="1">
      <c r="B2528" s="76" t="str">
        <f t="shared" si="39"/>
        <v/>
      </c>
      <c r="C2528" s="35"/>
      <c r="D2528" s="16"/>
      <c r="E2528" s="16"/>
      <c r="F2528" s="33"/>
      <c r="G2528" s="33"/>
      <c r="H2528" s="43" t="str">
        <f>IFERROR(VLOOKUP(D2528,PG!$D$7:$N$1006,11,FALSE),"")</f>
        <v/>
      </c>
      <c r="I2528" s="42">
        <f>IFERROR(VLOOKUP(D2528,PG!$D$7:$O$1006,12,FALSE)*G2528,0)</f>
        <v>0</v>
      </c>
    </row>
    <row r="2529" spans="2:9" ht="35.1" customHeight="1" thickTop="1" thickBot="1">
      <c r="B2529" s="76" t="str">
        <f t="shared" si="39"/>
        <v/>
      </c>
      <c r="C2529" s="35"/>
      <c r="D2529" s="16"/>
      <c r="E2529" s="16"/>
      <c r="F2529" s="33"/>
      <c r="G2529" s="33"/>
      <c r="H2529" s="43" t="str">
        <f>IFERROR(VLOOKUP(D2529,PG!$D$7:$N$1006,11,FALSE),"")</f>
        <v/>
      </c>
      <c r="I2529" s="42">
        <f>IFERROR(VLOOKUP(D2529,PG!$D$7:$O$1006,12,FALSE)*G2529,0)</f>
        <v>0</v>
      </c>
    </row>
    <row r="2530" spans="2:9" ht="35.1" customHeight="1" thickTop="1" thickBot="1">
      <c r="B2530" s="76" t="str">
        <f t="shared" si="39"/>
        <v/>
      </c>
      <c r="C2530" s="35"/>
      <c r="D2530" s="16"/>
      <c r="E2530" s="16"/>
      <c r="F2530" s="33"/>
      <c r="G2530" s="33"/>
      <c r="H2530" s="43" t="str">
        <f>IFERROR(VLOOKUP(D2530,PG!$D$7:$N$1006,11,FALSE),"")</f>
        <v/>
      </c>
      <c r="I2530" s="42">
        <f>IFERROR(VLOOKUP(D2530,PG!$D$7:$O$1006,12,FALSE)*G2530,0)</f>
        <v>0</v>
      </c>
    </row>
    <row r="2531" spans="2:9" ht="35.1" customHeight="1" thickTop="1" thickBot="1">
      <c r="B2531" s="76" t="str">
        <f t="shared" si="39"/>
        <v/>
      </c>
      <c r="C2531" s="35"/>
      <c r="D2531" s="16"/>
      <c r="E2531" s="16"/>
      <c r="F2531" s="33"/>
      <c r="G2531" s="33"/>
      <c r="H2531" s="43" t="str">
        <f>IFERROR(VLOOKUP(D2531,PG!$D$7:$N$1006,11,FALSE),"")</f>
        <v/>
      </c>
      <c r="I2531" s="42">
        <f>IFERROR(VLOOKUP(D2531,PG!$D$7:$O$1006,12,FALSE)*G2531,0)</f>
        <v>0</v>
      </c>
    </row>
    <row r="2532" spans="2:9" ht="35.1" customHeight="1" thickTop="1" thickBot="1">
      <c r="B2532" s="76" t="str">
        <f t="shared" si="39"/>
        <v/>
      </c>
      <c r="C2532" s="35"/>
      <c r="D2532" s="16"/>
      <c r="E2532" s="16"/>
      <c r="F2532" s="33"/>
      <c r="G2532" s="33"/>
      <c r="H2532" s="43" t="str">
        <f>IFERROR(VLOOKUP(D2532,PG!$D$7:$N$1006,11,FALSE),"")</f>
        <v/>
      </c>
      <c r="I2532" s="42">
        <f>IFERROR(VLOOKUP(D2532,PG!$D$7:$O$1006,12,FALSE)*G2532,0)</f>
        <v>0</v>
      </c>
    </row>
    <row r="2533" spans="2:9" ht="35.1" customHeight="1" thickTop="1" thickBot="1">
      <c r="B2533" s="76" t="str">
        <f t="shared" si="39"/>
        <v/>
      </c>
      <c r="C2533" s="35"/>
      <c r="D2533" s="16"/>
      <c r="E2533" s="16"/>
      <c r="F2533" s="33"/>
      <c r="G2533" s="33"/>
      <c r="H2533" s="43" t="str">
        <f>IFERROR(VLOOKUP(D2533,PG!$D$7:$N$1006,11,FALSE),"")</f>
        <v/>
      </c>
      <c r="I2533" s="42">
        <f>IFERROR(VLOOKUP(D2533,PG!$D$7:$O$1006,12,FALSE)*G2533,0)</f>
        <v>0</v>
      </c>
    </row>
    <row r="2534" spans="2:9" ht="35.1" customHeight="1" thickTop="1" thickBot="1">
      <c r="B2534" s="76" t="str">
        <f t="shared" si="39"/>
        <v/>
      </c>
      <c r="C2534" s="35"/>
      <c r="D2534" s="16"/>
      <c r="E2534" s="16"/>
      <c r="F2534" s="33"/>
      <c r="G2534" s="33"/>
      <c r="H2534" s="43" t="str">
        <f>IFERROR(VLOOKUP(D2534,PG!$D$7:$N$1006,11,FALSE),"")</f>
        <v/>
      </c>
      <c r="I2534" s="42">
        <f>IFERROR(VLOOKUP(D2534,PG!$D$7:$O$1006,12,FALSE)*G2534,0)</f>
        <v>0</v>
      </c>
    </row>
    <row r="2535" spans="2:9" ht="35.1" customHeight="1" thickTop="1" thickBot="1">
      <c r="B2535" s="76" t="str">
        <f t="shared" si="39"/>
        <v/>
      </c>
      <c r="C2535" s="35"/>
      <c r="D2535" s="16"/>
      <c r="E2535" s="16"/>
      <c r="F2535" s="33"/>
      <c r="G2535" s="33"/>
      <c r="H2535" s="43" t="str">
        <f>IFERROR(VLOOKUP(D2535,PG!$D$7:$N$1006,11,FALSE),"")</f>
        <v/>
      </c>
      <c r="I2535" s="42">
        <f>IFERROR(VLOOKUP(D2535,PG!$D$7:$O$1006,12,FALSE)*G2535,0)</f>
        <v>0</v>
      </c>
    </row>
    <row r="2536" spans="2:9" ht="35.1" customHeight="1" thickTop="1" thickBot="1">
      <c r="B2536" s="76" t="str">
        <f t="shared" si="39"/>
        <v/>
      </c>
      <c r="C2536" s="35"/>
      <c r="D2536" s="16"/>
      <c r="E2536" s="16"/>
      <c r="F2536" s="33"/>
      <c r="G2536" s="33"/>
      <c r="H2536" s="43" t="str">
        <f>IFERROR(VLOOKUP(D2536,PG!$D$7:$N$1006,11,FALSE),"")</f>
        <v/>
      </c>
      <c r="I2536" s="42">
        <f>IFERROR(VLOOKUP(D2536,PG!$D$7:$O$1006,12,FALSE)*G2536,0)</f>
        <v>0</v>
      </c>
    </row>
    <row r="2537" spans="2:9" ht="35.1" customHeight="1" thickTop="1" thickBot="1">
      <c r="B2537" s="76" t="str">
        <f t="shared" si="39"/>
        <v/>
      </c>
      <c r="C2537" s="35"/>
      <c r="D2537" s="16"/>
      <c r="E2537" s="16"/>
      <c r="F2537" s="33"/>
      <c r="G2537" s="33"/>
      <c r="H2537" s="43" t="str">
        <f>IFERROR(VLOOKUP(D2537,PG!$D$7:$N$1006,11,FALSE),"")</f>
        <v/>
      </c>
      <c r="I2537" s="42">
        <f>IFERROR(VLOOKUP(D2537,PG!$D$7:$O$1006,12,FALSE)*G2537,0)</f>
        <v>0</v>
      </c>
    </row>
    <row r="2538" spans="2:9" ht="35.1" customHeight="1" thickTop="1" thickBot="1">
      <c r="B2538" s="76" t="str">
        <f t="shared" si="39"/>
        <v/>
      </c>
      <c r="C2538" s="35"/>
      <c r="D2538" s="16"/>
      <c r="E2538" s="16"/>
      <c r="F2538" s="33"/>
      <c r="G2538" s="33"/>
      <c r="H2538" s="43" t="str">
        <f>IFERROR(VLOOKUP(D2538,PG!$D$7:$N$1006,11,FALSE),"")</f>
        <v/>
      </c>
      <c r="I2538" s="42">
        <f>IFERROR(VLOOKUP(D2538,PG!$D$7:$O$1006,12,FALSE)*G2538,0)</f>
        <v>0</v>
      </c>
    </row>
    <row r="2539" spans="2:9" ht="35.1" customHeight="1" thickTop="1" thickBot="1">
      <c r="B2539" s="76" t="str">
        <f t="shared" si="39"/>
        <v/>
      </c>
      <c r="C2539" s="35"/>
      <c r="D2539" s="16"/>
      <c r="E2539" s="16"/>
      <c r="F2539" s="33"/>
      <c r="G2539" s="33"/>
      <c r="H2539" s="43" t="str">
        <f>IFERROR(VLOOKUP(D2539,PG!$D$7:$N$1006,11,FALSE),"")</f>
        <v/>
      </c>
      <c r="I2539" s="42">
        <f>IFERROR(VLOOKUP(D2539,PG!$D$7:$O$1006,12,FALSE)*G2539,0)</f>
        <v>0</v>
      </c>
    </row>
    <row r="2540" spans="2:9" ht="35.1" customHeight="1" thickTop="1" thickBot="1">
      <c r="B2540" s="76" t="str">
        <f t="shared" si="39"/>
        <v/>
      </c>
      <c r="C2540" s="35"/>
      <c r="D2540" s="16"/>
      <c r="E2540" s="16"/>
      <c r="F2540" s="33"/>
      <c r="G2540" s="33"/>
      <c r="H2540" s="43" t="str">
        <f>IFERROR(VLOOKUP(D2540,PG!$D$7:$N$1006,11,FALSE),"")</f>
        <v/>
      </c>
      <c r="I2540" s="42">
        <f>IFERROR(VLOOKUP(D2540,PG!$D$7:$O$1006,12,FALSE)*G2540,0)</f>
        <v>0</v>
      </c>
    </row>
    <row r="2541" spans="2:9" ht="35.1" customHeight="1" thickTop="1" thickBot="1">
      <c r="B2541" s="76" t="str">
        <f t="shared" si="39"/>
        <v/>
      </c>
      <c r="C2541" s="35"/>
      <c r="D2541" s="16"/>
      <c r="E2541" s="16"/>
      <c r="F2541" s="33"/>
      <c r="G2541" s="33"/>
      <c r="H2541" s="43" t="str">
        <f>IFERROR(VLOOKUP(D2541,PG!$D$7:$N$1006,11,FALSE),"")</f>
        <v/>
      </c>
      <c r="I2541" s="42">
        <f>IFERROR(VLOOKUP(D2541,PG!$D$7:$O$1006,12,FALSE)*G2541,0)</f>
        <v>0</v>
      </c>
    </row>
    <row r="2542" spans="2:9" ht="35.1" customHeight="1" thickTop="1" thickBot="1">
      <c r="B2542" s="76" t="str">
        <f t="shared" si="39"/>
        <v/>
      </c>
      <c r="C2542" s="35"/>
      <c r="D2542" s="16"/>
      <c r="E2542" s="16"/>
      <c r="F2542" s="33"/>
      <c r="G2542" s="33"/>
      <c r="H2542" s="43" t="str">
        <f>IFERROR(VLOOKUP(D2542,PG!$D$7:$N$1006,11,FALSE),"")</f>
        <v/>
      </c>
      <c r="I2542" s="42">
        <f>IFERROR(VLOOKUP(D2542,PG!$D$7:$O$1006,12,FALSE)*G2542,0)</f>
        <v>0</v>
      </c>
    </row>
    <row r="2543" spans="2:9" ht="35.1" customHeight="1" thickTop="1" thickBot="1">
      <c r="B2543" s="76" t="str">
        <f t="shared" si="39"/>
        <v/>
      </c>
      <c r="C2543" s="35"/>
      <c r="D2543" s="16"/>
      <c r="E2543" s="16"/>
      <c r="F2543" s="33"/>
      <c r="G2543" s="33"/>
      <c r="H2543" s="43" t="str">
        <f>IFERROR(VLOOKUP(D2543,PG!$D$7:$N$1006,11,FALSE),"")</f>
        <v/>
      </c>
      <c r="I2543" s="42">
        <f>IFERROR(VLOOKUP(D2543,PG!$D$7:$O$1006,12,FALSE)*G2543,0)</f>
        <v>0</v>
      </c>
    </row>
    <row r="2544" spans="2:9" ht="35.1" customHeight="1" thickTop="1" thickBot="1">
      <c r="B2544" s="76" t="str">
        <f t="shared" si="39"/>
        <v/>
      </c>
      <c r="C2544" s="35"/>
      <c r="D2544" s="16"/>
      <c r="E2544" s="16"/>
      <c r="F2544" s="33"/>
      <c r="G2544" s="33"/>
      <c r="H2544" s="43" t="str">
        <f>IFERROR(VLOOKUP(D2544,PG!$D$7:$N$1006,11,FALSE),"")</f>
        <v/>
      </c>
      <c r="I2544" s="42">
        <f>IFERROR(VLOOKUP(D2544,PG!$D$7:$O$1006,12,FALSE)*G2544,0)</f>
        <v>0</v>
      </c>
    </row>
    <row r="2545" spans="2:9" ht="35.1" customHeight="1" thickTop="1" thickBot="1">
      <c r="B2545" s="76" t="str">
        <f t="shared" si="39"/>
        <v/>
      </c>
      <c r="C2545" s="35"/>
      <c r="D2545" s="16"/>
      <c r="E2545" s="16"/>
      <c r="F2545" s="33"/>
      <c r="G2545" s="33"/>
      <c r="H2545" s="43" t="str">
        <f>IFERROR(VLOOKUP(D2545,PG!$D$7:$N$1006,11,FALSE),"")</f>
        <v/>
      </c>
      <c r="I2545" s="42">
        <f>IFERROR(VLOOKUP(D2545,PG!$D$7:$O$1006,12,FALSE)*G2545,0)</f>
        <v>0</v>
      </c>
    </row>
    <row r="2546" spans="2:9" ht="35.1" customHeight="1" thickTop="1" thickBot="1">
      <c r="B2546" s="76" t="str">
        <f t="shared" si="39"/>
        <v/>
      </c>
      <c r="C2546" s="35"/>
      <c r="D2546" s="16"/>
      <c r="E2546" s="16"/>
      <c r="F2546" s="33"/>
      <c r="G2546" s="33"/>
      <c r="H2546" s="43" t="str">
        <f>IFERROR(VLOOKUP(D2546,PG!$D$7:$N$1006,11,FALSE),"")</f>
        <v/>
      </c>
      <c r="I2546" s="42">
        <f>IFERROR(VLOOKUP(D2546,PG!$D$7:$O$1006,12,FALSE)*G2546,0)</f>
        <v>0</v>
      </c>
    </row>
    <row r="2547" spans="2:9" ht="35.1" customHeight="1" thickTop="1" thickBot="1">
      <c r="B2547" s="76" t="str">
        <f t="shared" si="39"/>
        <v/>
      </c>
      <c r="C2547" s="35"/>
      <c r="D2547" s="16"/>
      <c r="E2547" s="16"/>
      <c r="F2547" s="33"/>
      <c r="G2547" s="33"/>
      <c r="H2547" s="43" t="str">
        <f>IFERROR(VLOOKUP(D2547,PG!$D$7:$N$1006,11,FALSE),"")</f>
        <v/>
      </c>
      <c r="I2547" s="42">
        <f>IFERROR(VLOOKUP(D2547,PG!$D$7:$O$1006,12,FALSE)*G2547,0)</f>
        <v>0</v>
      </c>
    </row>
    <row r="2548" spans="2:9" ht="35.1" customHeight="1" thickTop="1" thickBot="1">
      <c r="B2548" s="76" t="str">
        <f t="shared" si="39"/>
        <v/>
      </c>
      <c r="C2548" s="35"/>
      <c r="D2548" s="16"/>
      <c r="E2548" s="16"/>
      <c r="F2548" s="33"/>
      <c r="G2548" s="33"/>
      <c r="H2548" s="43" t="str">
        <f>IFERROR(VLOOKUP(D2548,PG!$D$7:$N$1006,11,FALSE),"")</f>
        <v/>
      </c>
      <c r="I2548" s="42">
        <f>IFERROR(VLOOKUP(D2548,PG!$D$7:$O$1006,12,FALSE)*G2548,0)</f>
        <v>0</v>
      </c>
    </row>
    <row r="2549" spans="2:9" ht="35.1" customHeight="1" thickTop="1" thickBot="1">
      <c r="B2549" s="76" t="str">
        <f t="shared" si="39"/>
        <v/>
      </c>
      <c r="C2549" s="35"/>
      <c r="D2549" s="16"/>
      <c r="E2549" s="16"/>
      <c r="F2549" s="33"/>
      <c r="G2549" s="33"/>
      <c r="H2549" s="43" t="str">
        <f>IFERROR(VLOOKUP(D2549,PG!$D$7:$N$1006,11,FALSE),"")</f>
        <v/>
      </c>
      <c r="I2549" s="42">
        <f>IFERROR(VLOOKUP(D2549,PG!$D$7:$O$1006,12,FALSE)*G2549,0)</f>
        <v>0</v>
      </c>
    </row>
    <row r="2550" spans="2:9" ht="35.1" customHeight="1" thickTop="1" thickBot="1">
      <c r="B2550" s="76" t="str">
        <f t="shared" si="39"/>
        <v/>
      </c>
      <c r="C2550" s="35"/>
      <c r="D2550" s="16"/>
      <c r="E2550" s="16"/>
      <c r="F2550" s="33"/>
      <c r="G2550" s="33"/>
      <c r="H2550" s="43" t="str">
        <f>IFERROR(VLOOKUP(D2550,PG!$D$7:$N$1006,11,FALSE),"")</f>
        <v/>
      </c>
      <c r="I2550" s="42">
        <f>IFERROR(VLOOKUP(D2550,PG!$D$7:$O$1006,12,FALSE)*G2550,0)</f>
        <v>0</v>
      </c>
    </row>
    <row r="2551" spans="2:9" ht="35.1" customHeight="1" thickTop="1" thickBot="1">
      <c r="B2551" s="76" t="str">
        <f t="shared" si="39"/>
        <v/>
      </c>
      <c r="C2551" s="35"/>
      <c r="D2551" s="16"/>
      <c r="E2551" s="16"/>
      <c r="F2551" s="33"/>
      <c r="G2551" s="33"/>
      <c r="H2551" s="43" t="str">
        <f>IFERROR(VLOOKUP(D2551,PG!$D$7:$N$1006,11,FALSE),"")</f>
        <v/>
      </c>
      <c r="I2551" s="42">
        <f>IFERROR(VLOOKUP(D2551,PG!$D$7:$O$1006,12,FALSE)*G2551,0)</f>
        <v>0</v>
      </c>
    </row>
    <row r="2552" spans="2:9" ht="35.1" customHeight="1" thickTop="1" thickBot="1">
      <c r="B2552" s="76" t="str">
        <f t="shared" si="39"/>
        <v/>
      </c>
      <c r="C2552" s="35"/>
      <c r="D2552" s="16"/>
      <c r="E2552" s="16"/>
      <c r="F2552" s="33"/>
      <c r="G2552" s="33"/>
      <c r="H2552" s="43" t="str">
        <f>IFERROR(VLOOKUP(D2552,PG!$D$7:$N$1006,11,FALSE),"")</f>
        <v/>
      </c>
      <c r="I2552" s="42">
        <f>IFERROR(VLOOKUP(D2552,PG!$D$7:$O$1006,12,FALSE)*G2552,0)</f>
        <v>0</v>
      </c>
    </row>
    <row r="2553" spans="2:9" ht="35.1" customHeight="1" thickTop="1" thickBot="1">
      <c r="B2553" s="76" t="str">
        <f t="shared" si="39"/>
        <v/>
      </c>
      <c r="C2553" s="35"/>
      <c r="D2553" s="16"/>
      <c r="E2553" s="16"/>
      <c r="F2553" s="33"/>
      <c r="G2553" s="33"/>
      <c r="H2553" s="43" t="str">
        <f>IFERROR(VLOOKUP(D2553,PG!$D$7:$N$1006,11,FALSE),"")</f>
        <v/>
      </c>
      <c r="I2553" s="42">
        <f>IFERROR(VLOOKUP(D2553,PG!$D$7:$O$1006,12,FALSE)*G2553,0)</f>
        <v>0</v>
      </c>
    </row>
    <row r="2554" spans="2:9" ht="35.1" customHeight="1" thickTop="1" thickBot="1">
      <c r="B2554" s="76" t="str">
        <f t="shared" si="39"/>
        <v/>
      </c>
      <c r="C2554" s="35"/>
      <c r="D2554" s="16"/>
      <c r="E2554" s="16"/>
      <c r="F2554" s="33"/>
      <c r="G2554" s="33"/>
      <c r="H2554" s="43" t="str">
        <f>IFERROR(VLOOKUP(D2554,PG!$D$7:$N$1006,11,FALSE),"")</f>
        <v/>
      </c>
      <c r="I2554" s="42">
        <f>IFERROR(VLOOKUP(D2554,PG!$D$7:$O$1006,12,FALSE)*G2554,0)</f>
        <v>0</v>
      </c>
    </row>
    <row r="2555" spans="2:9" ht="35.1" customHeight="1" thickTop="1" thickBot="1">
      <c r="B2555" s="76" t="str">
        <f t="shared" si="39"/>
        <v/>
      </c>
      <c r="C2555" s="35"/>
      <c r="D2555" s="16"/>
      <c r="E2555" s="16"/>
      <c r="F2555" s="33"/>
      <c r="G2555" s="33"/>
      <c r="H2555" s="43" t="str">
        <f>IFERROR(VLOOKUP(D2555,PG!$D$7:$N$1006,11,FALSE),"")</f>
        <v/>
      </c>
      <c r="I2555" s="42">
        <f>IFERROR(VLOOKUP(D2555,PG!$D$7:$O$1006,12,FALSE)*G2555,0)</f>
        <v>0</v>
      </c>
    </row>
    <row r="2556" spans="2:9" ht="35.1" customHeight="1" thickTop="1" thickBot="1">
      <c r="B2556" s="76" t="str">
        <f t="shared" si="39"/>
        <v/>
      </c>
      <c r="C2556" s="35"/>
      <c r="D2556" s="16"/>
      <c r="E2556" s="16"/>
      <c r="F2556" s="33"/>
      <c r="G2556" s="33"/>
      <c r="H2556" s="43" t="str">
        <f>IFERROR(VLOOKUP(D2556,PG!$D$7:$N$1006,11,FALSE),"")</f>
        <v/>
      </c>
      <c r="I2556" s="42">
        <f>IFERROR(VLOOKUP(D2556,PG!$D$7:$O$1006,12,FALSE)*G2556,0)</f>
        <v>0</v>
      </c>
    </row>
    <row r="2557" spans="2:9" ht="35.1" customHeight="1" thickTop="1" thickBot="1">
      <c r="B2557" s="76" t="str">
        <f t="shared" si="39"/>
        <v/>
      </c>
      <c r="C2557" s="35"/>
      <c r="D2557" s="16"/>
      <c r="E2557" s="16"/>
      <c r="F2557" s="33"/>
      <c r="G2557" s="33"/>
      <c r="H2557" s="43" t="str">
        <f>IFERROR(VLOOKUP(D2557,PG!$D$7:$N$1006,11,FALSE),"")</f>
        <v/>
      </c>
      <c r="I2557" s="42">
        <f>IFERROR(VLOOKUP(D2557,PG!$D$7:$O$1006,12,FALSE)*G2557,0)</f>
        <v>0</v>
      </c>
    </row>
    <row r="2558" spans="2:9" ht="35.1" customHeight="1" thickTop="1" thickBot="1">
      <c r="B2558" s="76" t="str">
        <f t="shared" si="39"/>
        <v/>
      </c>
      <c r="C2558" s="35"/>
      <c r="D2558" s="16"/>
      <c r="E2558" s="16"/>
      <c r="F2558" s="33"/>
      <c r="G2558" s="33"/>
      <c r="H2558" s="43" t="str">
        <f>IFERROR(VLOOKUP(D2558,PG!$D$7:$N$1006,11,FALSE),"")</f>
        <v/>
      </c>
      <c r="I2558" s="42">
        <f>IFERROR(VLOOKUP(D2558,PG!$D$7:$O$1006,12,FALSE)*G2558,0)</f>
        <v>0</v>
      </c>
    </row>
    <row r="2559" spans="2:9" ht="35.1" customHeight="1" thickTop="1" thickBot="1">
      <c r="B2559" s="76" t="str">
        <f t="shared" si="39"/>
        <v/>
      </c>
      <c r="C2559" s="35"/>
      <c r="D2559" s="16"/>
      <c r="E2559" s="16"/>
      <c r="F2559" s="33"/>
      <c r="G2559" s="33"/>
      <c r="H2559" s="43" t="str">
        <f>IFERROR(VLOOKUP(D2559,PG!$D$7:$N$1006,11,FALSE),"")</f>
        <v/>
      </c>
      <c r="I2559" s="42">
        <f>IFERROR(VLOOKUP(D2559,PG!$D$7:$O$1006,12,FALSE)*G2559,0)</f>
        <v>0</v>
      </c>
    </row>
    <row r="2560" spans="2:9" ht="35.1" customHeight="1" thickTop="1" thickBot="1">
      <c r="B2560" s="76" t="str">
        <f t="shared" si="39"/>
        <v/>
      </c>
      <c r="C2560" s="35"/>
      <c r="D2560" s="16"/>
      <c r="E2560" s="16"/>
      <c r="F2560" s="33"/>
      <c r="G2560" s="33"/>
      <c r="H2560" s="43" t="str">
        <f>IFERROR(VLOOKUP(D2560,PG!$D$7:$N$1006,11,FALSE),"")</f>
        <v/>
      </c>
      <c r="I2560" s="42">
        <f>IFERROR(VLOOKUP(D2560,PG!$D$7:$O$1006,12,FALSE)*G2560,0)</f>
        <v>0</v>
      </c>
    </row>
    <row r="2561" spans="2:9" ht="35.1" customHeight="1" thickTop="1" thickBot="1">
      <c r="B2561" s="76" t="str">
        <f t="shared" si="39"/>
        <v/>
      </c>
      <c r="C2561" s="35"/>
      <c r="D2561" s="16"/>
      <c r="E2561" s="16"/>
      <c r="F2561" s="33"/>
      <c r="G2561" s="33"/>
      <c r="H2561" s="43" t="str">
        <f>IFERROR(VLOOKUP(D2561,PG!$D$7:$N$1006,11,FALSE),"")</f>
        <v/>
      </c>
      <c r="I2561" s="42">
        <f>IFERROR(VLOOKUP(D2561,PG!$D$7:$O$1006,12,FALSE)*G2561,0)</f>
        <v>0</v>
      </c>
    </row>
    <row r="2562" spans="2:9" ht="35.1" customHeight="1" thickTop="1" thickBot="1">
      <c r="B2562" s="76" t="str">
        <f t="shared" si="39"/>
        <v/>
      </c>
      <c r="C2562" s="35"/>
      <c r="D2562" s="16"/>
      <c r="E2562" s="16"/>
      <c r="F2562" s="33"/>
      <c r="G2562" s="33"/>
      <c r="H2562" s="43" t="str">
        <f>IFERROR(VLOOKUP(D2562,PG!$D$7:$N$1006,11,FALSE),"")</f>
        <v/>
      </c>
      <c r="I2562" s="42">
        <f>IFERROR(VLOOKUP(D2562,PG!$D$7:$O$1006,12,FALSE)*G2562,0)</f>
        <v>0</v>
      </c>
    </row>
    <row r="2563" spans="2:9" ht="35.1" customHeight="1" thickTop="1" thickBot="1">
      <c r="B2563" s="76" t="str">
        <f t="shared" si="39"/>
        <v/>
      </c>
      <c r="C2563" s="35"/>
      <c r="D2563" s="16"/>
      <c r="E2563" s="16"/>
      <c r="F2563" s="33"/>
      <c r="G2563" s="33"/>
      <c r="H2563" s="43" t="str">
        <f>IFERROR(VLOOKUP(D2563,PG!$D$7:$N$1006,11,FALSE),"")</f>
        <v/>
      </c>
      <c r="I2563" s="42">
        <f>IFERROR(VLOOKUP(D2563,PG!$D$7:$O$1006,12,FALSE)*G2563,0)</f>
        <v>0</v>
      </c>
    </row>
    <row r="2564" spans="2:9" ht="35.1" customHeight="1" thickTop="1" thickBot="1">
      <c r="B2564" s="76" t="str">
        <f t="shared" si="39"/>
        <v/>
      </c>
      <c r="C2564" s="35"/>
      <c r="D2564" s="16"/>
      <c r="E2564" s="16"/>
      <c r="F2564" s="33"/>
      <c r="G2564" s="33"/>
      <c r="H2564" s="43" t="str">
        <f>IFERROR(VLOOKUP(D2564,PG!$D$7:$N$1006,11,FALSE),"")</f>
        <v/>
      </c>
      <c r="I2564" s="42">
        <f>IFERROR(VLOOKUP(D2564,PG!$D$7:$O$1006,12,FALSE)*G2564,0)</f>
        <v>0</v>
      </c>
    </row>
    <row r="2565" spans="2:9" ht="35.1" customHeight="1" thickTop="1" thickBot="1">
      <c r="B2565" s="76" t="str">
        <f t="shared" si="39"/>
        <v/>
      </c>
      <c r="C2565" s="35"/>
      <c r="D2565" s="16"/>
      <c r="E2565" s="16"/>
      <c r="F2565" s="33"/>
      <c r="G2565" s="33"/>
      <c r="H2565" s="43" t="str">
        <f>IFERROR(VLOOKUP(D2565,PG!$D$7:$N$1006,11,FALSE),"")</f>
        <v/>
      </c>
      <c r="I2565" s="42">
        <f>IFERROR(VLOOKUP(D2565,PG!$D$7:$O$1006,12,FALSE)*G2565,0)</f>
        <v>0</v>
      </c>
    </row>
    <row r="2566" spans="2:9" ht="35.1" customHeight="1" thickTop="1" thickBot="1">
      <c r="B2566" s="76" t="str">
        <f t="shared" si="39"/>
        <v/>
      </c>
      <c r="C2566" s="35"/>
      <c r="D2566" s="16"/>
      <c r="E2566" s="16"/>
      <c r="F2566" s="33"/>
      <c r="G2566" s="33"/>
      <c r="H2566" s="43" t="str">
        <f>IFERROR(VLOOKUP(D2566,PG!$D$7:$N$1006,11,FALSE),"")</f>
        <v/>
      </c>
      <c r="I2566" s="42">
        <f>IFERROR(VLOOKUP(D2566,PG!$D$7:$O$1006,12,FALSE)*G2566,0)</f>
        <v>0</v>
      </c>
    </row>
    <row r="2567" spans="2:9" ht="35.1" customHeight="1" thickTop="1" thickBot="1">
      <c r="B2567" s="76" t="str">
        <f t="shared" si="39"/>
        <v/>
      </c>
      <c r="C2567" s="35"/>
      <c r="D2567" s="16"/>
      <c r="E2567" s="16"/>
      <c r="F2567" s="33"/>
      <c r="G2567" s="33"/>
      <c r="H2567" s="43" t="str">
        <f>IFERROR(VLOOKUP(D2567,PG!$D$7:$N$1006,11,FALSE),"")</f>
        <v/>
      </c>
      <c r="I2567" s="42">
        <f>IFERROR(VLOOKUP(D2567,PG!$D$7:$O$1006,12,FALSE)*G2567,0)</f>
        <v>0</v>
      </c>
    </row>
    <row r="2568" spans="2:9" ht="35.1" customHeight="1" thickTop="1" thickBot="1">
      <c r="B2568" s="76" t="str">
        <f t="shared" ref="B2568:B2631" si="40">IF(C2568="","",MONTH(C2568))</f>
        <v/>
      </c>
      <c r="C2568" s="35"/>
      <c r="D2568" s="16"/>
      <c r="E2568" s="16"/>
      <c r="F2568" s="33"/>
      <c r="G2568" s="33"/>
      <c r="H2568" s="43" t="str">
        <f>IFERROR(VLOOKUP(D2568,PG!$D$7:$N$1006,11,FALSE),"")</f>
        <v/>
      </c>
      <c r="I2568" s="42">
        <f>IFERROR(VLOOKUP(D2568,PG!$D$7:$O$1006,12,FALSE)*G2568,0)</f>
        <v>0</v>
      </c>
    </row>
    <row r="2569" spans="2:9" ht="35.1" customHeight="1" thickTop="1" thickBot="1">
      <c r="B2569" s="76" t="str">
        <f t="shared" si="40"/>
        <v/>
      </c>
      <c r="C2569" s="35"/>
      <c r="D2569" s="16"/>
      <c r="E2569" s="16"/>
      <c r="F2569" s="33"/>
      <c r="G2569" s="33"/>
      <c r="H2569" s="43" t="str">
        <f>IFERROR(VLOOKUP(D2569,PG!$D$7:$N$1006,11,FALSE),"")</f>
        <v/>
      </c>
      <c r="I2569" s="42">
        <f>IFERROR(VLOOKUP(D2569,PG!$D$7:$O$1006,12,FALSE)*G2569,0)</f>
        <v>0</v>
      </c>
    </row>
    <row r="2570" spans="2:9" ht="35.1" customHeight="1" thickTop="1" thickBot="1">
      <c r="B2570" s="76" t="str">
        <f t="shared" si="40"/>
        <v/>
      </c>
      <c r="C2570" s="35"/>
      <c r="D2570" s="16"/>
      <c r="E2570" s="16"/>
      <c r="F2570" s="33"/>
      <c r="G2570" s="33"/>
      <c r="H2570" s="43" t="str">
        <f>IFERROR(VLOOKUP(D2570,PG!$D$7:$N$1006,11,FALSE),"")</f>
        <v/>
      </c>
      <c r="I2570" s="42">
        <f>IFERROR(VLOOKUP(D2570,PG!$D$7:$O$1006,12,FALSE)*G2570,0)</f>
        <v>0</v>
      </c>
    </row>
    <row r="2571" spans="2:9" ht="35.1" customHeight="1" thickTop="1" thickBot="1">
      <c r="B2571" s="76" t="str">
        <f t="shared" si="40"/>
        <v/>
      </c>
      <c r="C2571" s="35"/>
      <c r="D2571" s="16"/>
      <c r="E2571" s="16"/>
      <c r="F2571" s="33"/>
      <c r="G2571" s="33"/>
      <c r="H2571" s="43" t="str">
        <f>IFERROR(VLOOKUP(D2571,PG!$D$7:$N$1006,11,FALSE),"")</f>
        <v/>
      </c>
      <c r="I2571" s="42">
        <f>IFERROR(VLOOKUP(D2571,PG!$D$7:$O$1006,12,FALSE)*G2571,0)</f>
        <v>0</v>
      </c>
    </row>
    <row r="2572" spans="2:9" ht="35.1" customHeight="1" thickTop="1" thickBot="1">
      <c r="B2572" s="76" t="str">
        <f t="shared" si="40"/>
        <v/>
      </c>
      <c r="C2572" s="35"/>
      <c r="D2572" s="16"/>
      <c r="E2572" s="16"/>
      <c r="F2572" s="33"/>
      <c r="G2572" s="33"/>
      <c r="H2572" s="43" t="str">
        <f>IFERROR(VLOOKUP(D2572,PG!$D$7:$N$1006,11,FALSE),"")</f>
        <v/>
      </c>
      <c r="I2572" s="42">
        <f>IFERROR(VLOOKUP(D2572,PG!$D$7:$O$1006,12,FALSE)*G2572,0)</f>
        <v>0</v>
      </c>
    </row>
    <row r="2573" spans="2:9" ht="35.1" customHeight="1" thickTop="1" thickBot="1">
      <c r="B2573" s="76" t="str">
        <f t="shared" si="40"/>
        <v/>
      </c>
      <c r="C2573" s="35"/>
      <c r="D2573" s="16"/>
      <c r="E2573" s="16"/>
      <c r="F2573" s="33"/>
      <c r="G2573" s="33"/>
      <c r="H2573" s="43" t="str">
        <f>IFERROR(VLOOKUP(D2573,PG!$D$7:$N$1006,11,FALSE),"")</f>
        <v/>
      </c>
      <c r="I2573" s="42">
        <f>IFERROR(VLOOKUP(D2573,PG!$D$7:$O$1006,12,FALSE)*G2573,0)</f>
        <v>0</v>
      </c>
    </row>
    <row r="2574" spans="2:9" ht="35.1" customHeight="1" thickTop="1" thickBot="1">
      <c r="B2574" s="76" t="str">
        <f t="shared" si="40"/>
        <v/>
      </c>
      <c r="C2574" s="35"/>
      <c r="D2574" s="16"/>
      <c r="E2574" s="16"/>
      <c r="F2574" s="33"/>
      <c r="G2574" s="33"/>
      <c r="H2574" s="43" t="str">
        <f>IFERROR(VLOOKUP(D2574,PG!$D$7:$N$1006,11,FALSE),"")</f>
        <v/>
      </c>
      <c r="I2574" s="42">
        <f>IFERROR(VLOOKUP(D2574,PG!$D$7:$O$1006,12,FALSE)*G2574,0)</f>
        <v>0</v>
      </c>
    </row>
    <row r="2575" spans="2:9" ht="35.1" customHeight="1" thickTop="1" thickBot="1">
      <c r="B2575" s="76" t="str">
        <f t="shared" si="40"/>
        <v/>
      </c>
      <c r="C2575" s="35"/>
      <c r="D2575" s="16"/>
      <c r="E2575" s="16"/>
      <c r="F2575" s="33"/>
      <c r="G2575" s="33"/>
      <c r="H2575" s="43" t="str">
        <f>IFERROR(VLOOKUP(D2575,PG!$D$7:$N$1006,11,FALSE),"")</f>
        <v/>
      </c>
      <c r="I2575" s="42">
        <f>IFERROR(VLOOKUP(D2575,PG!$D$7:$O$1006,12,FALSE)*G2575,0)</f>
        <v>0</v>
      </c>
    </row>
    <row r="2576" spans="2:9" ht="35.1" customHeight="1" thickTop="1" thickBot="1">
      <c r="B2576" s="76" t="str">
        <f t="shared" si="40"/>
        <v/>
      </c>
      <c r="C2576" s="35"/>
      <c r="D2576" s="16"/>
      <c r="E2576" s="16"/>
      <c r="F2576" s="33"/>
      <c r="G2576" s="33"/>
      <c r="H2576" s="43" t="str">
        <f>IFERROR(VLOOKUP(D2576,PG!$D$7:$N$1006,11,FALSE),"")</f>
        <v/>
      </c>
      <c r="I2576" s="42">
        <f>IFERROR(VLOOKUP(D2576,PG!$D$7:$O$1006,12,FALSE)*G2576,0)</f>
        <v>0</v>
      </c>
    </row>
    <row r="2577" spans="2:9" ht="35.1" customHeight="1" thickTop="1" thickBot="1">
      <c r="B2577" s="76" t="str">
        <f t="shared" si="40"/>
        <v/>
      </c>
      <c r="C2577" s="35"/>
      <c r="D2577" s="16"/>
      <c r="E2577" s="16"/>
      <c r="F2577" s="33"/>
      <c r="G2577" s="33"/>
      <c r="H2577" s="43" t="str">
        <f>IFERROR(VLOOKUP(D2577,PG!$D$7:$N$1006,11,FALSE),"")</f>
        <v/>
      </c>
      <c r="I2577" s="42">
        <f>IFERROR(VLOOKUP(D2577,PG!$D$7:$O$1006,12,FALSE)*G2577,0)</f>
        <v>0</v>
      </c>
    </row>
    <row r="2578" spans="2:9" ht="35.1" customHeight="1" thickTop="1" thickBot="1">
      <c r="B2578" s="76" t="str">
        <f t="shared" si="40"/>
        <v/>
      </c>
      <c r="C2578" s="35"/>
      <c r="D2578" s="16"/>
      <c r="E2578" s="16"/>
      <c r="F2578" s="33"/>
      <c r="G2578" s="33"/>
      <c r="H2578" s="43" t="str">
        <f>IFERROR(VLOOKUP(D2578,PG!$D$7:$N$1006,11,FALSE),"")</f>
        <v/>
      </c>
      <c r="I2578" s="42">
        <f>IFERROR(VLOOKUP(D2578,PG!$D$7:$O$1006,12,FALSE)*G2578,0)</f>
        <v>0</v>
      </c>
    </row>
    <row r="2579" spans="2:9" ht="35.1" customHeight="1" thickTop="1" thickBot="1">
      <c r="B2579" s="76" t="str">
        <f t="shared" si="40"/>
        <v/>
      </c>
      <c r="C2579" s="35"/>
      <c r="D2579" s="16"/>
      <c r="E2579" s="16"/>
      <c r="F2579" s="33"/>
      <c r="G2579" s="33"/>
      <c r="H2579" s="43" t="str">
        <f>IFERROR(VLOOKUP(D2579,PG!$D$7:$N$1006,11,FALSE),"")</f>
        <v/>
      </c>
      <c r="I2579" s="42">
        <f>IFERROR(VLOOKUP(D2579,PG!$D$7:$O$1006,12,FALSE)*G2579,0)</f>
        <v>0</v>
      </c>
    </row>
    <row r="2580" spans="2:9" ht="35.1" customHeight="1" thickTop="1" thickBot="1">
      <c r="B2580" s="76" t="str">
        <f t="shared" si="40"/>
        <v/>
      </c>
      <c r="C2580" s="35"/>
      <c r="D2580" s="16"/>
      <c r="E2580" s="16"/>
      <c r="F2580" s="33"/>
      <c r="G2580" s="33"/>
      <c r="H2580" s="43" t="str">
        <f>IFERROR(VLOOKUP(D2580,PG!$D$7:$N$1006,11,FALSE),"")</f>
        <v/>
      </c>
      <c r="I2580" s="42">
        <f>IFERROR(VLOOKUP(D2580,PG!$D$7:$O$1006,12,FALSE)*G2580,0)</f>
        <v>0</v>
      </c>
    </row>
    <row r="2581" spans="2:9" ht="35.1" customHeight="1" thickTop="1" thickBot="1">
      <c r="B2581" s="76" t="str">
        <f t="shared" si="40"/>
        <v/>
      </c>
      <c r="C2581" s="35"/>
      <c r="D2581" s="16"/>
      <c r="E2581" s="16"/>
      <c r="F2581" s="33"/>
      <c r="G2581" s="33"/>
      <c r="H2581" s="43" t="str">
        <f>IFERROR(VLOOKUP(D2581,PG!$D$7:$N$1006,11,FALSE),"")</f>
        <v/>
      </c>
      <c r="I2581" s="42">
        <f>IFERROR(VLOOKUP(D2581,PG!$D$7:$O$1006,12,FALSE)*G2581,0)</f>
        <v>0</v>
      </c>
    </row>
    <row r="2582" spans="2:9" ht="35.1" customHeight="1" thickTop="1" thickBot="1">
      <c r="B2582" s="76" t="str">
        <f t="shared" si="40"/>
        <v/>
      </c>
      <c r="C2582" s="35"/>
      <c r="D2582" s="16"/>
      <c r="E2582" s="16"/>
      <c r="F2582" s="33"/>
      <c r="G2582" s="33"/>
      <c r="H2582" s="43" t="str">
        <f>IFERROR(VLOOKUP(D2582,PG!$D$7:$N$1006,11,FALSE),"")</f>
        <v/>
      </c>
      <c r="I2582" s="42">
        <f>IFERROR(VLOOKUP(D2582,PG!$D$7:$O$1006,12,FALSE)*G2582,0)</f>
        <v>0</v>
      </c>
    </row>
    <row r="2583" spans="2:9" ht="35.1" customHeight="1" thickTop="1" thickBot="1">
      <c r="B2583" s="76" t="str">
        <f t="shared" si="40"/>
        <v/>
      </c>
      <c r="C2583" s="35"/>
      <c r="D2583" s="16"/>
      <c r="E2583" s="16"/>
      <c r="F2583" s="33"/>
      <c r="G2583" s="33"/>
      <c r="H2583" s="43" t="str">
        <f>IFERROR(VLOOKUP(D2583,PG!$D$7:$N$1006,11,FALSE),"")</f>
        <v/>
      </c>
      <c r="I2583" s="42">
        <f>IFERROR(VLOOKUP(D2583,PG!$D$7:$O$1006,12,FALSE)*G2583,0)</f>
        <v>0</v>
      </c>
    </row>
    <row r="2584" spans="2:9" ht="35.1" customHeight="1" thickTop="1" thickBot="1">
      <c r="B2584" s="76" t="str">
        <f t="shared" si="40"/>
        <v/>
      </c>
      <c r="C2584" s="35"/>
      <c r="D2584" s="16"/>
      <c r="E2584" s="16"/>
      <c r="F2584" s="33"/>
      <c r="G2584" s="33"/>
      <c r="H2584" s="43" t="str">
        <f>IFERROR(VLOOKUP(D2584,PG!$D$7:$N$1006,11,FALSE),"")</f>
        <v/>
      </c>
      <c r="I2584" s="42">
        <f>IFERROR(VLOOKUP(D2584,PG!$D$7:$O$1006,12,FALSE)*G2584,0)</f>
        <v>0</v>
      </c>
    </row>
    <row r="2585" spans="2:9" ht="35.1" customHeight="1" thickTop="1" thickBot="1">
      <c r="B2585" s="76" t="str">
        <f t="shared" si="40"/>
        <v/>
      </c>
      <c r="C2585" s="35"/>
      <c r="D2585" s="16"/>
      <c r="E2585" s="16"/>
      <c r="F2585" s="33"/>
      <c r="G2585" s="33"/>
      <c r="H2585" s="43" t="str">
        <f>IFERROR(VLOOKUP(D2585,PG!$D$7:$N$1006,11,FALSE),"")</f>
        <v/>
      </c>
      <c r="I2585" s="42">
        <f>IFERROR(VLOOKUP(D2585,PG!$D$7:$O$1006,12,FALSE)*G2585,0)</f>
        <v>0</v>
      </c>
    </row>
    <row r="2586" spans="2:9" ht="35.1" customHeight="1" thickTop="1" thickBot="1">
      <c r="B2586" s="76" t="str">
        <f t="shared" si="40"/>
        <v/>
      </c>
      <c r="C2586" s="35"/>
      <c r="D2586" s="16"/>
      <c r="E2586" s="16"/>
      <c r="F2586" s="33"/>
      <c r="G2586" s="33"/>
      <c r="H2586" s="43" t="str">
        <f>IFERROR(VLOOKUP(D2586,PG!$D$7:$N$1006,11,FALSE),"")</f>
        <v/>
      </c>
      <c r="I2586" s="42">
        <f>IFERROR(VLOOKUP(D2586,PG!$D$7:$O$1006,12,FALSE)*G2586,0)</f>
        <v>0</v>
      </c>
    </row>
    <row r="2587" spans="2:9" ht="35.1" customHeight="1" thickTop="1" thickBot="1">
      <c r="B2587" s="76" t="str">
        <f t="shared" si="40"/>
        <v/>
      </c>
      <c r="C2587" s="35"/>
      <c r="D2587" s="16"/>
      <c r="E2587" s="16"/>
      <c r="F2587" s="33"/>
      <c r="G2587" s="33"/>
      <c r="H2587" s="43" t="str">
        <f>IFERROR(VLOOKUP(D2587,PG!$D$7:$N$1006,11,FALSE),"")</f>
        <v/>
      </c>
      <c r="I2587" s="42">
        <f>IFERROR(VLOOKUP(D2587,PG!$D$7:$O$1006,12,FALSE)*G2587,0)</f>
        <v>0</v>
      </c>
    </row>
    <row r="2588" spans="2:9" ht="35.1" customHeight="1" thickTop="1" thickBot="1">
      <c r="B2588" s="76" t="str">
        <f t="shared" si="40"/>
        <v/>
      </c>
      <c r="C2588" s="35"/>
      <c r="D2588" s="16"/>
      <c r="E2588" s="16"/>
      <c r="F2588" s="33"/>
      <c r="G2588" s="33"/>
      <c r="H2588" s="43" t="str">
        <f>IFERROR(VLOOKUP(D2588,PG!$D$7:$N$1006,11,FALSE),"")</f>
        <v/>
      </c>
      <c r="I2588" s="42">
        <f>IFERROR(VLOOKUP(D2588,PG!$D$7:$O$1006,12,FALSE)*G2588,0)</f>
        <v>0</v>
      </c>
    </row>
    <row r="2589" spans="2:9" ht="35.1" customHeight="1" thickTop="1" thickBot="1">
      <c r="B2589" s="76" t="str">
        <f t="shared" si="40"/>
        <v/>
      </c>
      <c r="C2589" s="35"/>
      <c r="D2589" s="16"/>
      <c r="E2589" s="16"/>
      <c r="F2589" s="33"/>
      <c r="G2589" s="33"/>
      <c r="H2589" s="43" t="str">
        <f>IFERROR(VLOOKUP(D2589,PG!$D$7:$N$1006,11,FALSE),"")</f>
        <v/>
      </c>
      <c r="I2589" s="42">
        <f>IFERROR(VLOOKUP(D2589,PG!$D$7:$O$1006,12,FALSE)*G2589,0)</f>
        <v>0</v>
      </c>
    </row>
    <row r="2590" spans="2:9" ht="35.1" customHeight="1" thickTop="1" thickBot="1">
      <c r="B2590" s="76" t="str">
        <f t="shared" si="40"/>
        <v/>
      </c>
      <c r="C2590" s="35"/>
      <c r="D2590" s="16"/>
      <c r="E2590" s="16"/>
      <c r="F2590" s="33"/>
      <c r="G2590" s="33"/>
      <c r="H2590" s="43" t="str">
        <f>IFERROR(VLOOKUP(D2590,PG!$D$7:$N$1006,11,FALSE),"")</f>
        <v/>
      </c>
      <c r="I2590" s="42">
        <f>IFERROR(VLOOKUP(D2590,PG!$D$7:$O$1006,12,FALSE)*G2590,0)</f>
        <v>0</v>
      </c>
    </row>
    <row r="2591" spans="2:9" ht="35.1" customHeight="1" thickTop="1" thickBot="1">
      <c r="B2591" s="76" t="str">
        <f t="shared" si="40"/>
        <v/>
      </c>
      <c r="C2591" s="35"/>
      <c r="D2591" s="16"/>
      <c r="E2591" s="16"/>
      <c r="F2591" s="33"/>
      <c r="G2591" s="33"/>
      <c r="H2591" s="43" t="str">
        <f>IFERROR(VLOOKUP(D2591,PG!$D$7:$N$1006,11,FALSE),"")</f>
        <v/>
      </c>
      <c r="I2591" s="42">
        <f>IFERROR(VLOOKUP(D2591,PG!$D$7:$O$1006,12,FALSE)*G2591,0)</f>
        <v>0</v>
      </c>
    </row>
    <row r="2592" spans="2:9" ht="35.1" customHeight="1" thickTop="1" thickBot="1">
      <c r="B2592" s="76" t="str">
        <f t="shared" si="40"/>
        <v/>
      </c>
      <c r="C2592" s="35"/>
      <c r="D2592" s="16"/>
      <c r="E2592" s="16"/>
      <c r="F2592" s="33"/>
      <c r="G2592" s="33"/>
      <c r="H2592" s="43" t="str">
        <f>IFERROR(VLOOKUP(D2592,PG!$D$7:$N$1006,11,FALSE),"")</f>
        <v/>
      </c>
      <c r="I2592" s="42">
        <f>IFERROR(VLOOKUP(D2592,PG!$D$7:$O$1006,12,FALSE)*G2592,0)</f>
        <v>0</v>
      </c>
    </row>
    <row r="2593" spans="2:9" ht="35.1" customHeight="1" thickTop="1" thickBot="1">
      <c r="B2593" s="76" t="str">
        <f t="shared" si="40"/>
        <v/>
      </c>
      <c r="C2593" s="35"/>
      <c r="D2593" s="16"/>
      <c r="E2593" s="16"/>
      <c r="F2593" s="33"/>
      <c r="G2593" s="33"/>
      <c r="H2593" s="43" t="str">
        <f>IFERROR(VLOOKUP(D2593,PG!$D$7:$N$1006,11,FALSE),"")</f>
        <v/>
      </c>
      <c r="I2593" s="42">
        <f>IFERROR(VLOOKUP(D2593,PG!$D$7:$O$1006,12,FALSE)*G2593,0)</f>
        <v>0</v>
      </c>
    </row>
    <row r="2594" spans="2:9" ht="35.1" customHeight="1" thickTop="1" thickBot="1">
      <c r="B2594" s="76" t="str">
        <f t="shared" si="40"/>
        <v/>
      </c>
      <c r="C2594" s="35"/>
      <c r="D2594" s="16"/>
      <c r="E2594" s="16"/>
      <c r="F2594" s="33"/>
      <c r="G2594" s="33"/>
      <c r="H2594" s="43" t="str">
        <f>IFERROR(VLOOKUP(D2594,PG!$D$7:$N$1006,11,FALSE),"")</f>
        <v/>
      </c>
      <c r="I2594" s="42">
        <f>IFERROR(VLOOKUP(D2594,PG!$D$7:$O$1006,12,FALSE)*G2594,0)</f>
        <v>0</v>
      </c>
    </row>
    <row r="2595" spans="2:9" ht="35.1" customHeight="1" thickTop="1" thickBot="1">
      <c r="B2595" s="76" t="str">
        <f t="shared" si="40"/>
        <v/>
      </c>
      <c r="C2595" s="35"/>
      <c r="D2595" s="16"/>
      <c r="E2595" s="16"/>
      <c r="F2595" s="33"/>
      <c r="G2595" s="33"/>
      <c r="H2595" s="43" t="str">
        <f>IFERROR(VLOOKUP(D2595,PG!$D$7:$N$1006,11,FALSE),"")</f>
        <v/>
      </c>
      <c r="I2595" s="42">
        <f>IFERROR(VLOOKUP(D2595,PG!$D$7:$O$1006,12,FALSE)*G2595,0)</f>
        <v>0</v>
      </c>
    </row>
    <row r="2596" spans="2:9" ht="35.1" customHeight="1" thickTop="1" thickBot="1">
      <c r="B2596" s="76" t="str">
        <f t="shared" si="40"/>
        <v/>
      </c>
      <c r="C2596" s="35"/>
      <c r="D2596" s="16"/>
      <c r="E2596" s="16"/>
      <c r="F2596" s="33"/>
      <c r="G2596" s="33"/>
      <c r="H2596" s="43" t="str">
        <f>IFERROR(VLOOKUP(D2596,PG!$D$7:$N$1006,11,FALSE),"")</f>
        <v/>
      </c>
      <c r="I2596" s="42">
        <f>IFERROR(VLOOKUP(D2596,PG!$D$7:$O$1006,12,FALSE)*G2596,0)</f>
        <v>0</v>
      </c>
    </row>
    <row r="2597" spans="2:9" ht="35.1" customHeight="1" thickTop="1" thickBot="1">
      <c r="B2597" s="76" t="str">
        <f t="shared" si="40"/>
        <v/>
      </c>
      <c r="C2597" s="35"/>
      <c r="D2597" s="16"/>
      <c r="E2597" s="16"/>
      <c r="F2597" s="33"/>
      <c r="G2597" s="33"/>
      <c r="H2597" s="43" t="str">
        <f>IFERROR(VLOOKUP(D2597,PG!$D$7:$N$1006,11,FALSE),"")</f>
        <v/>
      </c>
      <c r="I2597" s="42">
        <f>IFERROR(VLOOKUP(D2597,PG!$D$7:$O$1006,12,FALSE)*G2597,0)</f>
        <v>0</v>
      </c>
    </row>
    <row r="2598" spans="2:9" ht="35.1" customHeight="1" thickTop="1" thickBot="1">
      <c r="B2598" s="76" t="str">
        <f t="shared" si="40"/>
        <v/>
      </c>
      <c r="C2598" s="35"/>
      <c r="D2598" s="16"/>
      <c r="E2598" s="16"/>
      <c r="F2598" s="33"/>
      <c r="G2598" s="33"/>
      <c r="H2598" s="43" t="str">
        <f>IFERROR(VLOOKUP(D2598,PG!$D$7:$N$1006,11,FALSE),"")</f>
        <v/>
      </c>
      <c r="I2598" s="42">
        <f>IFERROR(VLOOKUP(D2598,PG!$D$7:$O$1006,12,FALSE)*G2598,0)</f>
        <v>0</v>
      </c>
    </row>
    <row r="2599" spans="2:9" ht="35.1" customHeight="1" thickTop="1" thickBot="1">
      <c r="B2599" s="76" t="str">
        <f t="shared" si="40"/>
        <v/>
      </c>
      <c r="C2599" s="35"/>
      <c r="D2599" s="16"/>
      <c r="E2599" s="16"/>
      <c r="F2599" s="33"/>
      <c r="G2599" s="33"/>
      <c r="H2599" s="43" t="str">
        <f>IFERROR(VLOOKUP(D2599,PG!$D$7:$N$1006,11,FALSE),"")</f>
        <v/>
      </c>
      <c r="I2599" s="42">
        <f>IFERROR(VLOOKUP(D2599,PG!$D$7:$O$1006,12,FALSE)*G2599,0)</f>
        <v>0</v>
      </c>
    </row>
    <row r="2600" spans="2:9" ht="35.1" customHeight="1" thickTop="1" thickBot="1">
      <c r="B2600" s="76" t="str">
        <f t="shared" si="40"/>
        <v/>
      </c>
      <c r="C2600" s="35"/>
      <c r="D2600" s="16"/>
      <c r="E2600" s="16"/>
      <c r="F2600" s="33"/>
      <c r="G2600" s="33"/>
      <c r="H2600" s="43" t="str">
        <f>IFERROR(VLOOKUP(D2600,PG!$D$7:$N$1006,11,FALSE),"")</f>
        <v/>
      </c>
      <c r="I2600" s="42">
        <f>IFERROR(VLOOKUP(D2600,PG!$D$7:$O$1006,12,FALSE)*G2600,0)</f>
        <v>0</v>
      </c>
    </row>
    <row r="2601" spans="2:9" ht="35.1" customHeight="1" thickTop="1" thickBot="1">
      <c r="B2601" s="76" t="str">
        <f t="shared" si="40"/>
        <v/>
      </c>
      <c r="C2601" s="35"/>
      <c r="D2601" s="16"/>
      <c r="E2601" s="16"/>
      <c r="F2601" s="33"/>
      <c r="G2601" s="33"/>
      <c r="H2601" s="43" t="str">
        <f>IFERROR(VLOOKUP(D2601,PG!$D$7:$N$1006,11,FALSE),"")</f>
        <v/>
      </c>
      <c r="I2601" s="42">
        <f>IFERROR(VLOOKUP(D2601,PG!$D$7:$O$1006,12,FALSE)*G2601,0)</f>
        <v>0</v>
      </c>
    </row>
    <row r="2602" spans="2:9" ht="35.1" customHeight="1" thickTop="1" thickBot="1">
      <c r="B2602" s="76" t="str">
        <f t="shared" si="40"/>
        <v/>
      </c>
      <c r="C2602" s="35"/>
      <c r="D2602" s="16"/>
      <c r="E2602" s="16"/>
      <c r="F2602" s="33"/>
      <c r="G2602" s="33"/>
      <c r="H2602" s="43" t="str">
        <f>IFERROR(VLOOKUP(D2602,PG!$D$7:$N$1006,11,FALSE),"")</f>
        <v/>
      </c>
      <c r="I2602" s="42">
        <f>IFERROR(VLOOKUP(D2602,PG!$D$7:$O$1006,12,FALSE)*G2602,0)</f>
        <v>0</v>
      </c>
    </row>
    <row r="2603" spans="2:9" ht="35.1" customHeight="1" thickTop="1" thickBot="1">
      <c r="B2603" s="76" t="str">
        <f t="shared" si="40"/>
        <v/>
      </c>
      <c r="C2603" s="35"/>
      <c r="D2603" s="16"/>
      <c r="E2603" s="16"/>
      <c r="F2603" s="33"/>
      <c r="G2603" s="33"/>
      <c r="H2603" s="43" t="str">
        <f>IFERROR(VLOOKUP(D2603,PG!$D$7:$N$1006,11,FALSE),"")</f>
        <v/>
      </c>
      <c r="I2603" s="42">
        <f>IFERROR(VLOOKUP(D2603,PG!$D$7:$O$1006,12,FALSE)*G2603,0)</f>
        <v>0</v>
      </c>
    </row>
    <row r="2604" spans="2:9" ht="35.1" customHeight="1" thickTop="1" thickBot="1">
      <c r="B2604" s="76" t="str">
        <f t="shared" si="40"/>
        <v/>
      </c>
      <c r="C2604" s="35"/>
      <c r="D2604" s="16"/>
      <c r="E2604" s="16"/>
      <c r="F2604" s="33"/>
      <c r="G2604" s="33"/>
      <c r="H2604" s="43" t="str">
        <f>IFERROR(VLOOKUP(D2604,PG!$D$7:$N$1006,11,FALSE),"")</f>
        <v/>
      </c>
      <c r="I2604" s="42">
        <f>IFERROR(VLOOKUP(D2604,PG!$D$7:$O$1006,12,FALSE)*G2604,0)</f>
        <v>0</v>
      </c>
    </row>
    <row r="2605" spans="2:9" ht="35.1" customHeight="1" thickTop="1" thickBot="1">
      <c r="B2605" s="76" t="str">
        <f t="shared" si="40"/>
        <v/>
      </c>
      <c r="C2605" s="35"/>
      <c r="D2605" s="16"/>
      <c r="E2605" s="16"/>
      <c r="F2605" s="33"/>
      <c r="G2605" s="33"/>
      <c r="H2605" s="43" t="str">
        <f>IFERROR(VLOOKUP(D2605,PG!$D$7:$N$1006,11,FALSE),"")</f>
        <v/>
      </c>
      <c r="I2605" s="42">
        <f>IFERROR(VLOOKUP(D2605,PG!$D$7:$O$1006,12,FALSE)*G2605,0)</f>
        <v>0</v>
      </c>
    </row>
    <row r="2606" spans="2:9" ht="35.1" customHeight="1" thickTop="1" thickBot="1">
      <c r="B2606" s="76" t="str">
        <f t="shared" si="40"/>
        <v/>
      </c>
      <c r="C2606" s="35"/>
      <c r="D2606" s="16"/>
      <c r="E2606" s="16"/>
      <c r="F2606" s="33"/>
      <c r="G2606" s="33"/>
      <c r="H2606" s="43" t="str">
        <f>IFERROR(VLOOKUP(D2606,PG!$D$7:$N$1006,11,FALSE),"")</f>
        <v/>
      </c>
      <c r="I2606" s="42">
        <f>IFERROR(VLOOKUP(D2606,PG!$D$7:$O$1006,12,FALSE)*G2606,0)</f>
        <v>0</v>
      </c>
    </row>
    <row r="2607" spans="2:9" ht="35.1" customHeight="1" thickTop="1" thickBot="1">
      <c r="B2607" s="76" t="str">
        <f t="shared" si="40"/>
        <v/>
      </c>
      <c r="C2607" s="35"/>
      <c r="D2607" s="16"/>
      <c r="E2607" s="16"/>
      <c r="F2607" s="33"/>
      <c r="G2607" s="33"/>
      <c r="H2607" s="43" t="str">
        <f>IFERROR(VLOOKUP(D2607,PG!$D$7:$N$1006,11,FALSE),"")</f>
        <v/>
      </c>
      <c r="I2607" s="42">
        <f>IFERROR(VLOOKUP(D2607,PG!$D$7:$O$1006,12,FALSE)*G2607,0)</f>
        <v>0</v>
      </c>
    </row>
    <row r="2608" spans="2:9" ht="35.1" customHeight="1" thickTop="1" thickBot="1">
      <c r="B2608" s="76" t="str">
        <f t="shared" si="40"/>
        <v/>
      </c>
      <c r="C2608" s="35"/>
      <c r="D2608" s="16"/>
      <c r="E2608" s="16"/>
      <c r="F2608" s="33"/>
      <c r="G2608" s="33"/>
      <c r="H2608" s="43" t="str">
        <f>IFERROR(VLOOKUP(D2608,PG!$D$7:$N$1006,11,FALSE),"")</f>
        <v/>
      </c>
      <c r="I2608" s="42">
        <f>IFERROR(VLOOKUP(D2608,PG!$D$7:$O$1006,12,FALSE)*G2608,0)</f>
        <v>0</v>
      </c>
    </row>
    <row r="2609" spans="2:9" ht="35.1" customHeight="1" thickTop="1" thickBot="1">
      <c r="B2609" s="76" t="str">
        <f t="shared" si="40"/>
        <v/>
      </c>
      <c r="C2609" s="35"/>
      <c r="D2609" s="16"/>
      <c r="E2609" s="16"/>
      <c r="F2609" s="33"/>
      <c r="G2609" s="33"/>
      <c r="H2609" s="43" t="str">
        <f>IFERROR(VLOOKUP(D2609,PG!$D$7:$N$1006,11,FALSE),"")</f>
        <v/>
      </c>
      <c r="I2609" s="42">
        <f>IFERROR(VLOOKUP(D2609,PG!$D$7:$O$1006,12,FALSE)*G2609,0)</f>
        <v>0</v>
      </c>
    </row>
    <row r="2610" spans="2:9" ht="35.1" customHeight="1" thickTop="1" thickBot="1">
      <c r="B2610" s="76" t="str">
        <f t="shared" si="40"/>
        <v/>
      </c>
      <c r="C2610" s="35"/>
      <c r="D2610" s="16"/>
      <c r="E2610" s="16"/>
      <c r="F2610" s="33"/>
      <c r="G2610" s="33"/>
      <c r="H2610" s="43" t="str">
        <f>IFERROR(VLOOKUP(D2610,PG!$D$7:$N$1006,11,FALSE),"")</f>
        <v/>
      </c>
      <c r="I2610" s="42">
        <f>IFERROR(VLOOKUP(D2610,PG!$D$7:$O$1006,12,FALSE)*G2610,0)</f>
        <v>0</v>
      </c>
    </row>
    <row r="2611" spans="2:9" ht="35.1" customHeight="1" thickTop="1" thickBot="1">
      <c r="B2611" s="76" t="str">
        <f t="shared" si="40"/>
        <v/>
      </c>
      <c r="C2611" s="35"/>
      <c r="D2611" s="16"/>
      <c r="E2611" s="16"/>
      <c r="F2611" s="33"/>
      <c r="G2611" s="33"/>
      <c r="H2611" s="43" t="str">
        <f>IFERROR(VLOOKUP(D2611,PG!$D$7:$N$1006,11,FALSE),"")</f>
        <v/>
      </c>
      <c r="I2611" s="42">
        <f>IFERROR(VLOOKUP(D2611,PG!$D$7:$O$1006,12,FALSE)*G2611,0)</f>
        <v>0</v>
      </c>
    </row>
    <row r="2612" spans="2:9" ht="35.1" customHeight="1" thickTop="1" thickBot="1">
      <c r="B2612" s="76" t="str">
        <f t="shared" si="40"/>
        <v/>
      </c>
      <c r="C2612" s="35"/>
      <c r="D2612" s="16"/>
      <c r="E2612" s="16"/>
      <c r="F2612" s="33"/>
      <c r="G2612" s="33"/>
      <c r="H2612" s="43" t="str">
        <f>IFERROR(VLOOKUP(D2612,PG!$D$7:$N$1006,11,FALSE),"")</f>
        <v/>
      </c>
      <c r="I2612" s="42">
        <f>IFERROR(VLOOKUP(D2612,PG!$D$7:$O$1006,12,FALSE)*G2612,0)</f>
        <v>0</v>
      </c>
    </row>
    <row r="2613" spans="2:9" ht="35.1" customHeight="1" thickTop="1" thickBot="1">
      <c r="B2613" s="76" t="str">
        <f t="shared" si="40"/>
        <v/>
      </c>
      <c r="C2613" s="35"/>
      <c r="D2613" s="16"/>
      <c r="E2613" s="16"/>
      <c r="F2613" s="33"/>
      <c r="G2613" s="33"/>
      <c r="H2613" s="43" t="str">
        <f>IFERROR(VLOOKUP(D2613,PG!$D$7:$N$1006,11,FALSE),"")</f>
        <v/>
      </c>
      <c r="I2613" s="42">
        <f>IFERROR(VLOOKUP(D2613,PG!$D$7:$O$1006,12,FALSE)*G2613,0)</f>
        <v>0</v>
      </c>
    </row>
    <row r="2614" spans="2:9" ht="35.1" customHeight="1" thickTop="1" thickBot="1">
      <c r="B2614" s="76" t="str">
        <f t="shared" si="40"/>
        <v/>
      </c>
      <c r="C2614" s="35"/>
      <c r="D2614" s="16"/>
      <c r="E2614" s="16"/>
      <c r="F2614" s="33"/>
      <c r="G2614" s="33"/>
      <c r="H2614" s="43" t="str">
        <f>IFERROR(VLOOKUP(D2614,PG!$D$7:$N$1006,11,FALSE),"")</f>
        <v/>
      </c>
      <c r="I2614" s="42">
        <f>IFERROR(VLOOKUP(D2614,PG!$D$7:$O$1006,12,FALSE)*G2614,0)</f>
        <v>0</v>
      </c>
    </row>
    <row r="2615" spans="2:9" ht="35.1" customHeight="1" thickTop="1" thickBot="1">
      <c r="B2615" s="76" t="str">
        <f t="shared" si="40"/>
        <v/>
      </c>
      <c r="C2615" s="35"/>
      <c r="D2615" s="16"/>
      <c r="E2615" s="16"/>
      <c r="F2615" s="33"/>
      <c r="G2615" s="33"/>
      <c r="H2615" s="43" t="str">
        <f>IFERROR(VLOOKUP(D2615,PG!$D$7:$N$1006,11,FALSE),"")</f>
        <v/>
      </c>
      <c r="I2615" s="42">
        <f>IFERROR(VLOOKUP(D2615,PG!$D$7:$O$1006,12,FALSE)*G2615,0)</f>
        <v>0</v>
      </c>
    </row>
    <row r="2616" spans="2:9" ht="35.1" customHeight="1" thickTop="1" thickBot="1">
      <c r="B2616" s="76" t="str">
        <f t="shared" si="40"/>
        <v/>
      </c>
      <c r="C2616" s="35"/>
      <c r="D2616" s="16"/>
      <c r="E2616" s="16"/>
      <c r="F2616" s="33"/>
      <c r="G2616" s="33"/>
      <c r="H2616" s="43" t="str">
        <f>IFERROR(VLOOKUP(D2616,PG!$D$7:$N$1006,11,FALSE),"")</f>
        <v/>
      </c>
      <c r="I2616" s="42">
        <f>IFERROR(VLOOKUP(D2616,PG!$D$7:$O$1006,12,FALSE)*G2616,0)</f>
        <v>0</v>
      </c>
    </row>
    <row r="2617" spans="2:9" ht="35.1" customHeight="1" thickTop="1" thickBot="1">
      <c r="B2617" s="76" t="str">
        <f t="shared" si="40"/>
        <v/>
      </c>
      <c r="C2617" s="35"/>
      <c r="D2617" s="16"/>
      <c r="E2617" s="16"/>
      <c r="F2617" s="33"/>
      <c r="G2617" s="33"/>
      <c r="H2617" s="43" t="str">
        <f>IFERROR(VLOOKUP(D2617,PG!$D$7:$N$1006,11,FALSE),"")</f>
        <v/>
      </c>
      <c r="I2617" s="42">
        <f>IFERROR(VLOOKUP(D2617,PG!$D$7:$O$1006,12,FALSE)*G2617,0)</f>
        <v>0</v>
      </c>
    </row>
    <row r="2618" spans="2:9" ht="35.1" customHeight="1" thickTop="1" thickBot="1">
      <c r="B2618" s="76" t="str">
        <f t="shared" si="40"/>
        <v/>
      </c>
      <c r="C2618" s="35"/>
      <c r="D2618" s="16"/>
      <c r="E2618" s="16"/>
      <c r="F2618" s="33"/>
      <c r="G2618" s="33"/>
      <c r="H2618" s="43" t="str">
        <f>IFERROR(VLOOKUP(D2618,PG!$D$7:$N$1006,11,FALSE),"")</f>
        <v/>
      </c>
      <c r="I2618" s="42">
        <f>IFERROR(VLOOKUP(D2618,PG!$D$7:$O$1006,12,FALSE)*G2618,0)</f>
        <v>0</v>
      </c>
    </row>
    <row r="2619" spans="2:9" ht="35.1" customHeight="1" thickTop="1" thickBot="1">
      <c r="B2619" s="76" t="str">
        <f t="shared" si="40"/>
        <v/>
      </c>
      <c r="C2619" s="35"/>
      <c r="D2619" s="16"/>
      <c r="E2619" s="16"/>
      <c r="F2619" s="33"/>
      <c r="G2619" s="33"/>
      <c r="H2619" s="43" t="str">
        <f>IFERROR(VLOOKUP(D2619,PG!$D$7:$N$1006,11,FALSE),"")</f>
        <v/>
      </c>
      <c r="I2619" s="42">
        <f>IFERROR(VLOOKUP(D2619,PG!$D$7:$O$1006,12,FALSE)*G2619,0)</f>
        <v>0</v>
      </c>
    </row>
    <row r="2620" spans="2:9" ht="35.1" customHeight="1" thickTop="1" thickBot="1">
      <c r="B2620" s="76" t="str">
        <f t="shared" si="40"/>
        <v/>
      </c>
      <c r="C2620" s="35"/>
      <c r="D2620" s="16"/>
      <c r="E2620" s="16"/>
      <c r="F2620" s="33"/>
      <c r="G2620" s="33"/>
      <c r="H2620" s="43" t="str">
        <f>IFERROR(VLOOKUP(D2620,PG!$D$7:$N$1006,11,FALSE),"")</f>
        <v/>
      </c>
      <c r="I2620" s="42">
        <f>IFERROR(VLOOKUP(D2620,PG!$D$7:$O$1006,12,FALSE)*G2620,0)</f>
        <v>0</v>
      </c>
    </row>
    <row r="2621" spans="2:9" ht="35.1" customHeight="1" thickTop="1" thickBot="1">
      <c r="B2621" s="76" t="str">
        <f t="shared" si="40"/>
        <v/>
      </c>
      <c r="C2621" s="35"/>
      <c r="D2621" s="16"/>
      <c r="E2621" s="16"/>
      <c r="F2621" s="33"/>
      <c r="G2621" s="33"/>
      <c r="H2621" s="43" t="str">
        <f>IFERROR(VLOOKUP(D2621,PG!$D$7:$N$1006,11,FALSE),"")</f>
        <v/>
      </c>
      <c r="I2621" s="42">
        <f>IFERROR(VLOOKUP(D2621,PG!$D$7:$O$1006,12,FALSE)*G2621,0)</f>
        <v>0</v>
      </c>
    </row>
    <row r="2622" spans="2:9" ht="35.1" customHeight="1" thickTop="1" thickBot="1">
      <c r="B2622" s="76" t="str">
        <f t="shared" si="40"/>
        <v/>
      </c>
      <c r="C2622" s="35"/>
      <c r="D2622" s="16"/>
      <c r="E2622" s="16"/>
      <c r="F2622" s="33"/>
      <c r="G2622" s="33"/>
      <c r="H2622" s="43" t="str">
        <f>IFERROR(VLOOKUP(D2622,PG!$D$7:$N$1006,11,FALSE),"")</f>
        <v/>
      </c>
      <c r="I2622" s="42">
        <f>IFERROR(VLOOKUP(D2622,PG!$D$7:$O$1006,12,FALSE)*G2622,0)</f>
        <v>0</v>
      </c>
    </row>
    <row r="2623" spans="2:9" ht="35.1" customHeight="1" thickTop="1" thickBot="1">
      <c r="B2623" s="76" t="str">
        <f t="shared" si="40"/>
        <v/>
      </c>
      <c r="C2623" s="35"/>
      <c r="D2623" s="16"/>
      <c r="E2623" s="16"/>
      <c r="F2623" s="33"/>
      <c r="G2623" s="33"/>
      <c r="H2623" s="43" t="str">
        <f>IFERROR(VLOOKUP(D2623,PG!$D$7:$N$1006,11,FALSE),"")</f>
        <v/>
      </c>
      <c r="I2623" s="42">
        <f>IFERROR(VLOOKUP(D2623,PG!$D$7:$O$1006,12,FALSE)*G2623,0)</f>
        <v>0</v>
      </c>
    </row>
    <row r="2624" spans="2:9" ht="35.1" customHeight="1" thickTop="1" thickBot="1">
      <c r="B2624" s="76" t="str">
        <f t="shared" si="40"/>
        <v/>
      </c>
      <c r="C2624" s="35"/>
      <c r="D2624" s="16"/>
      <c r="E2624" s="16"/>
      <c r="F2624" s="33"/>
      <c r="G2624" s="33"/>
      <c r="H2624" s="43" t="str">
        <f>IFERROR(VLOOKUP(D2624,PG!$D$7:$N$1006,11,FALSE),"")</f>
        <v/>
      </c>
      <c r="I2624" s="42">
        <f>IFERROR(VLOOKUP(D2624,PG!$D$7:$O$1006,12,FALSE)*G2624,0)</f>
        <v>0</v>
      </c>
    </row>
    <row r="2625" spans="2:9" ht="35.1" customHeight="1" thickTop="1" thickBot="1">
      <c r="B2625" s="76" t="str">
        <f t="shared" si="40"/>
        <v/>
      </c>
      <c r="C2625" s="35"/>
      <c r="D2625" s="16"/>
      <c r="E2625" s="16"/>
      <c r="F2625" s="33"/>
      <c r="G2625" s="33"/>
      <c r="H2625" s="43" t="str">
        <f>IFERROR(VLOOKUP(D2625,PG!$D$7:$N$1006,11,FALSE),"")</f>
        <v/>
      </c>
      <c r="I2625" s="42">
        <f>IFERROR(VLOOKUP(D2625,PG!$D$7:$O$1006,12,FALSE)*G2625,0)</f>
        <v>0</v>
      </c>
    </row>
    <row r="2626" spans="2:9" ht="35.1" customHeight="1" thickTop="1" thickBot="1">
      <c r="B2626" s="76" t="str">
        <f t="shared" si="40"/>
        <v/>
      </c>
      <c r="C2626" s="35"/>
      <c r="D2626" s="16"/>
      <c r="E2626" s="16"/>
      <c r="F2626" s="33"/>
      <c r="G2626" s="33"/>
      <c r="H2626" s="43" t="str">
        <f>IFERROR(VLOOKUP(D2626,PG!$D$7:$N$1006,11,FALSE),"")</f>
        <v/>
      </c>
      <c r="I2626" s="42">
        <f>IFERROR(VLOOKUP(D2626,PG!$D$7:$O$1006,12,FALSE)*G2626,0)</f>
        <v>0</v>
      </c>
    </row>
    <row r="2627" spans="2:9" ht="35.1" customHeight="1" thickTop="1" thickBot="1">
      <c r="B2627" s="76" t="str">
        <f t="shared" si="40"/>
        <v/>
      </c>
      <c r="C2627" s="35"/>
      <c r="D2627" s="16"/>
      <c r="E2627" s="16"/>
      <c r="F2627" s="33"/>
      <c r="G2627" s="33"/>
      <c r="H2627" s="43" t="str">
        <f>IFERROR(VLOOKUP(D2627,PG!$D$7:$N$1006,11,FALSE),"")</f>
        <v/>
      </c>
      <c r="I2627" s="42">
        <f>IFERROR(VLOOKUP(D2627,PG!$D$7:$O$1006,12,FALSE)*G2627,0)</f>
        <v>0</v>
      </c>
    </row>
    <row r="2628" spans="2:9" ht="35.1" customHeight="1" thickTop="1" thickBot="1">
      <c r="B2628" s="76" t="str">
        <f t="shared" si="40"/>
        <v/>
      </c>
      <c r="C2628" s="35"/>
      <c r="D2628" s="16"/>
      <c r="E2628" s="16"/>
      <c r="F2628" s="33"/>
      <c r="G2628" s="33"/>
      <c r="H2628" s="43" t="str">
        <f>IFERROR(VLOOKUP(D2628,PG!$D$7:$N$1006,11,FALSE),"")</f>
        <v/>
      </c>
      <c r="I2628" s="42">
        <f>IFERROR(VLOOKUP(D2628,PG!$D$7:$O$1006,12,FALSE)*G2628,0)</f>
        <v>0</v>
      </c>
    </row>
    <row r="2629" spans="2:9" ht="35.1" customHeight="1" thickTop="1" thickBot="1">
      <c r="B2629" s="76" t="str">
        <f t="shared" si="40"/>
        <v/>
      </c>
      <c r="C2629" s="35"/>
      <c r="D2629" s="16"/>
      <c r="E2629" s="16"/>
      <c r="F2629" s="33"/>
      <c r="G2629" s="33"/>
      <c r="H2629" s="43" t="str">
        <f>IFERROR(VLOOKUP(D2629,PG!$D$7:$N$1006,11,FALSE),"")</f>
        <v/>
      </c>
      <c r="I2629" s="42">
        <f>IFERROR(VLOOKUP(D2629,PG!$D$7:$O$1006,12,FALSE)*G2629,0)</f>
        <v>0</v>
      </c>
    </row>
    <row r="2630" spans="2:9" ht="35.1" customHeight="1" thickTop="1" thickBot="1">
      <c r="B2630" s="76" t="str">
        <f t="shared" si="40"/>
        <v/>
      </c>
      <c r="C2630" s="35"/>
      <c r="D2630" s="16"/>
      <c r="E2630" s="16"/>
      <c r="F2630" s="33"/>
      <c r="G2630" s="33"/>
      <c r="H2630" s="43" t="str">
        <f>IFERROR(VLOOKUP(D2630,PG!$D$7:$N$1006,11,FALSE),"")</f>
        <v/>
      </c>
      <c r="I2630" s="42">
        <f>IFERROR(VLOOKUP(D2630,PG!$D$7:$O$1006,12,FALSE)*G2630,0)</f>
        <v>0</v>
      </c>
    </row>
    <row r="2631" spans="2:9" ht="35.1" customHeight="1" thickTop="1" thickBot="1">
      <c r="B2631" s="76" t="str">
        <f t="shared" si="40"/>
        <v/>
      </c>
      <c r="C2631" s="35"/>
      <c r="D2631" s="16"/>
      <c r="E2631" s="16"/>
      <c r="F2631" s="33"/>
      <c r="G2631" s="33"/>
      <c r="H2631" s="43" t="str">
        <f>IFERROR(VLOOKUP(D2631,PG!$D$7:$N$1006,11,FALSE),"")</f>
        <v/>
      </c>
      <c r="I2631" s="42">
        <f>IFERROR(VLOOKUP(D2631,PG!$D$7:$O$1006,12,FALSE)*G2631,0)</f>
        <v>0</v>
      </c>
    </row>
    <row r="2632" spans="2:9" ht="35.1" customHeight="1" thickTop="1" thickBot="1">
      <c r="B2632" s="76" t="str">
        <f t="shared" ref="B2632:B2695" si="41">IF(C2632="","",MONTH(C2632))</f>
        <v/>
      </c>
      <c r="C2632" s="35"/>
      <c r="D2632" s="16"/>
      <c r="E2632" s="16"/>
      <c r="F2632" s="33"/>
      <c r="G2632" s="33"/>
      <c r="H2632" s="43" t="str">
        <f>IFERROR(VLOOKUP(D2632,PG!$D$7:$N$1006,11,FALSE),"")</f>
        <v/>
      </c>
      <c r="I2632" s="42">
        <f>IFERROR(VLOOKUP(D2632,PG!$D$7:$O$1006,12,FALSE)*G2632,0)</f>
        <v>0</v>
      </c>
    </row>
    <row r="2633" spans="2:9" ht="35.1" customHeight="1" thickTop="1" thickBot="1">
      <c r="B2633" s="76" t="str">
        <f t="shared" si="41"/>
        <v/>
      </c>
      <c r="C2633" s="35"/>
      <c r="D2633" s="16"/>
      <c r="E2633" s="16"/>
      <c r="F2633" s="33"/>
      <c r="G2633" s="33"/>
      <c r="H2633" s="43" t="str">
        <f>IFERROR(VLOOKUP(D2633,PG!$D$7:$N$1006,11,FALSE),"")</f>
        <v/>
      </c>
      <c r="I2633" s="42">
        <f>IFERROR(VLOOKUP(D2633,PG!$D$7:$O$1006,12,FALSE)*G2633,0)</f>
        <v>0</v>
      </c>
    </row>
    <row r="2634" spans="2:9" ht="35.1" customHeight="1" thickTop="1" thickBot="1">
      <c r="B2634" s="76" t="str">
        <f t="shared" si="41"/>
        <v/>
      </c>
      <c r="C2634" s="35"/>
      <c r="D2634" s="16"/>
      <c r="E2634" s="16"/>
      <c r="F2634" s="33"/>
      <c r="G2634" s="33"/>
      <c r="H2634" s="43" t="str">
        <f>IFERROR(VLOOKUP(D2634,PG!$D$7:$N$1006,11,FALSE),"")</f>
        <v/>
      </c>
      <c r="I2634" s="42">
        <f>IFERROR(VLOOKUP(D2634,PG!$D$7:$O$1006,12,FALSE)*G2634,0)</f>
        <v>0</v>
      </c>
    </row>
    <row r="2635" spans="2:9" ht="35.1" customHeight="1" thickTop="1" thickBot="1">
      <c r="B2635" s="76" t="str">
        <f t="shared" si="41"/>
        <v/>
      </c>
      <c r="C2635" s="35"/>
      <c r="D2635" s="16"/>
      <c r="E2635" s="16"/>
      <c r="F2635" s="33"/>
      <c r="G2635" s="33"/>
      <c r="H2635" s="43" t="str">
        <f>IFERROR(VLOOKUP(D2635,PG!$D$7:$N$1006,11,FALSE),"")</f>
        <v/>
      </c>
      <c r="I2635" s="42">
        <f>IFERROR(VLOOKUP(D2635,PG!$D$7:$O$1006,12,FALSE)*G2635,0)</f>
        <v>0</v>
      </c>
    </row>
    <row r="2636" spans="2:9" ht="35.1" customHeight="1" thickTop="1" thickBot="1">
      <c r="B2636" s="76" t="str">
        <f t="shared" si="41"/>
        <v/>
      </c>
      <c r="C2636" s="35"/>
      <c r="D2636" s="16"/>
      <c r="E2636" s="16"/>
      <c r="F2636" s="33"/>
      <c r="G2636" s="33"/>
      <c r="H2636" s="43" t="str">
        <f>IFERROR(VLOOKUP(D2636,PG!$D$7:$N$1006,11,FALSE),"")</f>
        <v/>
      </c>
      <c r="I2636" s="42">
        <f>IFERROR(VLOOKUP(D2636,PG!$D$7:$O$1006,12,FALSE)*G2636,0)</f>
        <v>0</v>
      </c>
    </row>
    <row r="2637" spans="2:9" ht="35.1" customHeight="1" thickTop="1" thickBot="1">
      <c r="B2637" s="76" t="str">
        <f t="shared" si="41"/>
        <v/>
      </c>
      <c r="C2637" s="35"/>
      <c r="D2637" s="16"/>
      <c r="E2637" s="16"/>
      <c r="F2637" s="33"/>
      <c r="G2637" s="33"/>
      <c r="H2637" s="43" t="str">
        <f>IFERROR(VLOOKUP(D2637,PG!$D$7:$N$1006,11,FALSE),"")</f>
        <v/>
      </c>
      <c r="I2637" s="42">
        <f>IFERROR(VLOOKUP(D2637,PG!$D$7:$O$1006,12,FALSE)*G2637,0)</f>
        <v>0</v>
      </c>
    </row>
    <row r="2638" spans="2:9" ht="35.1" customHeight="1" thickTop="1" thickBot="1">
      <c r="B2638" s="76" t="str">
        <f t="shared" si="41"/>
        <v/>
      </c>
      <c r="C2638" s="35"/>
      <c r="D2638" s="16"/>
      <c r="E2638" s="16"/>
      <c r="F2638" s="33"/>
      <c r="G2638" s="33"/>
      <c r="H2638" s="43" t="str">
        <f>IFERROR(VLOOKUP(D2638,PG!$D$7:$N$1006,11,FALSE),"")</f>
        <v/>
      </c>
      <c r="I2638" s="42">
        <f>IFERROR(VLOOKUP(D2638,PG!$D$7:$O$1006,12,FALSE)*G2638,0)</f>
        <v>0</v>
      </c>
    </row>
    <row r="2639" spans="2:9" ht="35.1" customHeight="1" thickTop="1" thickBot="1">
      <c r="B2639" s="76" t="str">
        <f t="shared" si="41"/>
        <v/>
      </c>
      <c r="C2639" s="35"/>
      <c r="D2639" s="16"/>
      <c r="E2639" s="16"/>
      <c r="F2639" s="33"/>
      <c r="G2639" s="33"/>
      <c r="H2639" s="43" t="str">
        <f>IFERROR(VLOOKUP(D2639,PG!$D$7:$N$1006,11,FALSE),"")</f>
        <v/>
      </c>
      <c r="I2639" s="42">
        <f>IFERROR(VLOOKUP(D2639,PG!$D$7:$O$1006,12,FALSE)*G2639,0)</f>
        <v>0</v>
      </c>
    </row>
    <row r="2640" spans="2:9" ht="35.1" customHeight="1" thickTop="1" thickBot="1">
      <c r="B2640" s="76" t="str">
        <f t="shared" si="41"/>
        <v/>
      </c>
      <c r="C2640" s="35"/>
      <c r="D2640" s="16"/>
      <c r="E2640" s="16"/>
      <c r="F2640" s="33"/>
      <c r="G2640" s="33"/>
      <c r="H2640" s="43" t="str">
        <f>IFERROR(VLOOKUP(D2640,PG!$D$7:$N$1006,11,FALSE),"")</f>
        <v/>
      </c>
      <c r="I2640" s="42">
        <f>IFERROR(VLOOKUP(D2640,PG!$D$7:$O$1006,12,FALSE)*G2640,0)</f>
        <v>0</v>
      </c>
    </row>
    <row r="2641" spans="2:9" ht="35.1" customHeight="1" thickTop="1" thickBot="1">
      <c r="B2641" s="76" t="str">
        <f t="shared" si="41"/>
        <v/>
      </c>
      <c r="C2641" s="35"/>
      <c r="D2641" s="16"/>
      <c r="E2641" s="16"/>
      <c r="F2641" s="33"/>
      <c r="G2641" s="33"/>
      <c r="H2641" s="43" t="str">
        <f>IFERROR(VLOOKUP(D2641,PG!$D$7:$N$1006,11,FALSE),"")</f>
        <v/>
      </c>
      <c r="I2641" s="42">
        <f>IFERROR(VLOOKUP(D2641,PG!$D$7:$O$1006,12,FALSE)*G2641,0)</f>
        <v>0</v>
      </c>
    </row>
    <row r="2642" spans="2:9" ht="35.1" customHeight="1" thickTop="1" thickBot="1">
      <c r="B2642" s="76" t="str">
        <f t="shared" si="41"/>
        <v/>
      </c>
      <c r="C2642" s="35"/>
      <c r="D2642" s="16"/>
      <c r="E2642" s="16"/>
      <c r="F2642" s="33"/>
      <c r="G2642" s="33"/>
      <c r="H2642" s="43" t="str">
        <f>IFERROR(VLOOKUP(D2642,PG!$D$7:$N$1006,11,FALSE),"")</f>
        <v/>
      </c>
      <c r="I2642" s="42">
        <f>IFERROR(VLOOKUP(D2642,PG!$D$7:$O$1006,12,FALSE)*G2642,0)</f>
        <v>0</v>
      </c>
    </row>
    <row r="2643" spans="2:9" ht="35.1" customHeight="1" thickTop="1" thickBot="1">
      <c r="B2643" s="76" t="str">
        <f t="shared" si="41"/>
        <v/>
      </c>
      <c r="C2643" s="35"/>
      <c r="D2643" s="16"/>
      <c r="E2643" s="16"/>
      <c r="F2643" s="33"/>
      <c r="G2643" s="33"/>
      <c r="H2643" s="43" t="str">
        <f>IFERROR(VLOOKUP(D2643,PG!$D$7:$N$1006,11,FALSE),"")</f>
        <v/>
      </c>
      <c r="I2643" s="42">
        <f>IFERROR(VLOOKUP(D2643,PG!$D$7:$O$1006,12,FALSE)*G2643,0)</f>
        <v>0</v>
      </c>
    </row>
    <row r="2644" spans="2:9" ht="35.1" customHeight="1" thickTop="1" thickBot="1">
      <c r="B2644" s="76" t="str">
        <f t="shared" si="41"/>
        <v/>
      </c>
      <c r="C2644" s="35"/>
      <c r="D2644" s="16"/>
      <c r="E2644" s="16"/>
      <c r="F2644" s="33"/>
      <c r="G2644" s="33"/>
      <c r="H2644" s="43" t="str">
        <f>IFERROR(VLOOKUP(D2644,PG!$D$7:$N$1006,11,FALSE),"")</f>
        <v/>
      </c>
      <c r="I2644" s="42">
        <f>IFERROR(VLOOKUP(D2644,PG!$D$7:$O$1006,12,FALSE)*G2644,0)</f>
        <v>0</v>
      </c>
    </row>
    <row r="2645" spans="2:9" ht="35.1" customHeight="1" thickTop="1" thickBot="1">
      <c r="B2645" s="76" t="str">
        <f t="shared" si="41"/>
        <v/>
      </c>
      <c r="C2645" s="35"/>
      <c r="D2645" s="16"/>
      <c r="E2645" s="16"/>
      <c r="F2645" s="33"/>
      <c r="G2645" s="33"/>
      <c r="H2645" s="43" t="str">
        <f>IFERROR(VLOOKUP(D2645,PG!$D$7:$N$1006,11,FALSE),"")</f>
        <v/>
      </c>
      <c r="I2645" s="42">
        <f>IFERROR(VLOOKUP(D2645,PG!$D$7:$O$1006,12,FALSE)*G2645,0)</f>
        <v>0</v>
      </c>
    </row>
    <row r="2646" spans="2:9" ht="35.1" customHeight="1" thickTop="1" thickBot="1">
      <c r="B2646" s="76" t="str">
        <f t="shared" si="41"/>
        <v/>
      </c>
      <c r="C2646" s="35"/>
      <c r="D2646" s="16"/>
      <c r="E2646" s="16"/>
      <c r="F2646" s="33"/>
      <c r="G2646" s="33"/>
      <c r="H2646" s="43" t="str">
        <f>IFERROR(VLOOKUP(D2646,PG!$D$7:$N$1006,11,FALSE),"")</f>
        <v/>
      </c>
      <c r="I2646" s="42">
        <f>IFERROR(VLOOKUP(D2646,PG!$D$7:$O$1006,12,FALSE)*G2646,0)</f>
        <v>0</v>
      </c>
    </row>
    <row r="2647" spans="2:9" ht="35.1" customHeight="1" thickTop="1" thickBot="1">
      <c r="B2647" s="76" t="str">
        <f t="shared" si="41"/>
        <v/>
      </c>
      <c r="C2647" s="35"/>
      <c r="D2647" s="16"/>
      <c r="E2647" s="16"/>
      <c r="F2647" s="33"/>
      <c r="G2647" s="33"/>
      <c r="H2647" s="43" t="str">
        <f>IFERROR(VLOOKUP(D2647,PG!$D$7:$N$1006,11,FALSE),"")</f>
        <v/>
      </c>
      <c r="I2647" s="42">
        <f>IFERROR(VLOOKUP(D2647,PG!$D$7:$O$1006,12,FALSE)*G2647,0)</f>
        <v>0</v>
      </c>
    </row>
    <row r="2648" spans="2:9" ht="35.1" customHeight="1" thickTop="1" thickBot="1">
      <c r="B2648" s="76" t="str">
        <f t="shared" si="41"/>
        <v/>
      </c>
      <c r="C2648" s="35"/>
      <c r="D2648" s="16"/>
      <c r="E2648" s="16"/>
      <c r="F2648" s="33"/>
      <c r="G2648" s="33"/>
      <c r="H2648" s="43" t="str">
        <f>IFERROR(VLOOKUP(D2648,PG!$D$7:$N$1006,11,FALSE),"")</f>
        <v/>
      </c>
      <c r="I2648" s="42">
        <f>IFERROR(VLOOKUP(D2648,PG!$D$7:$O$1006,12,FALSE)*G2648,0)</f>
        <v>0</v>
      </c>
    </row>
    <row r="2649" spans="2:9" ht="35.1" customHeight="1" thickTop="1" thickBot="1">
      <c r="B2649" s="76" t="str">
        <f t="shared" si="41"/>
        <v/>
      </c>
      <c r="C2649" s="35"/>
      <c r="D2649" s="16"/>
      <c r="E2649" s="16"/>
      <c r="F2649" s="33"/>
      <c r="G2649" s="33"/>
      <c r="H2649" s="43" t="str">
        <f>IFERROR(VLOOKUP(D2649,PG!$D$7:$N$1006,11,FALSE),"")</f>
        <v/>
      </c>
      <c r="I2649" s="42">
        <f>IFERROR(VLOOKUP(D2649,PG!$D$7:$O$1006,12,FALSE)*G2649,0)</f>
        <v>0</v>
      </c>
    </row>
    <row r="2650" spans="2:9" ht="35.1" customHeight="1" thickTop="1" thickBot="1">
      <c r="B2650" s="76" t="str">
        <f t="shared" si="41"/>
        <v/>
      </c>
      <c r="C2650" s="35"/>
      <c r="D2650" s="16"/>
      <c r="E2650" s="16"/>
      <c r="F2650" s="33"/>
      <c r="G2650" s="33"/>
      <c r="H2650" s="43" t="str">
        <f>IFERROR(VLOOKUP(D2650,PG!$D$7:$N$1006,11,FALSE),"")</f>
        <v/>
      </c>
      <c r="I2650" s="42">
        <f>IFERROR(VLOOKUP(D2650,PG!$D$7:$O$1006,12,FALSE)*G2650,0)</f>
        <v>0</v>
      </c>
    </row>
    <row r="2651" spans="2:9" ht="35.1" customHeight="1" thickTop="1" thickBot="1">
      <c r="B2651" s="76" t="str">
        <f t="shared" si="41"/>
        <v/>
      </c>
      <c r="C2651" s="35"/>
      <c r="D2651" s="16"/>
      <c r="E2651" s="16"/>
      <c r="F2651" s="33"/>
      <c r="G2651" s="33"/>
      <c r="H2651" s="43" t="str">
        <f>IFERROR(VLOOKUP(D2651,PG!$D$7:$N$1006,11,FALSE),"")</f>
        <v/>
      </c>
      <c r="I2651" s="42">
        <f>IFERROR(VLOOKUP(D2651,PG!$D$7:$O$1006,12,FALSE)*G2651,0)</f>
        <v>0</v>
      </c>
    </row>
    <row r="2652" spans="2:9" ht="35.1" customHeight="1" thickTop="1" thickBot="1">
      <c r="B2652" s="76" t="str">
        <f t="shared" si="41"/>
        <v/>
      </c>
      <c r="C2652" s="35"/>
      <c r="D2652" s="16"/>
      <c r="E2652" s="16"/>
      <c r="F2652" s="33"/>
      <c r="G2652" s="33"/>
      <c r="H2652" s="43" t="str">
        <f>IFERROR(VLOOKUP(D2652,PG!$D$7:$N$1006,11,FALSE),"")</f>
        <v/>
      </c>
      <c r="I2652" s="42">
        <f>IFERROR(VLOOKUP(D2652,PG!$D$7:$O$1006,12,FALSE)*G2652,0)</f>
        <v>0</v>
      </c>
    </row>
    <row r="2653" spans="2:9" ht="35.1" customHeight="1" thickTop="1" thickBot="1">
      <c r="B2653" s="76" t="str">
        <f t="shared" si="41"/>
        <v/>
      </c>
      <c r="C2653" s="35"/>
      <c r="D2653" s="16"/>
      <c r="E2653" s="16"/>
      <c r="F2653" s="33"/>
      <c r="G2653" s="33"/>
      <c r="H2653" s="43" t="str">
        <f>IFERROR(VLOOKUP(D2653,PG!$D$7:$N$1006,11,FALSE),"")</f>
        <v/>
      </c>
      <c r="I2653" s="42">
        <f>IFERROR(VLOOKUP(D2653,PG!$D$7:$O$1006,12,FALSE)*G2653,0)</f>
        <v>0</v>
      </c>
    </row>
    <row r="2654" spans="2:9" ht="35.1" customHeight="1" thickTop="1" thickBot="1">
      <c r="B2654" s="76" t="str">
        <f t="shared" si="41"/>
        <v/>
      </c>
      <c r="C2654" s="35"/>
      <c r="D2654" s="16"/>
      <c r="E2654" s="16"/>
      <c r="F2654" s="33"/>
      <c r="G2654" s="33"/>
      <c r="H2654" s="43" t="str">
        <f>IFERROR(VLOOKUP(D2654,PG!$D$7:$N$1006,11,FALSE),"")</f>
        <v/>
      </c>
      <c r="I2654" s="42">
        <f>IFERROR(VLOOKUP(D2654,PG!$D$7:$O$1006,12,FALSE)*G2654,0)</f>
        <v>0</v>
      </c>
    </row>
    <row r="2655" spans="2:9" ht="35.1" customHeight="1" thickTop="1" thickBot="1">
      <c r="B2655" s="76" t="str">
        <f t="shared" si="41"/>
        <v/>
      </c>
      <c r="C2655" s="35"/>
      <c r="D2655" s="16"/>
      <c r="E2655" s="16"/>
      <c r="F2655" s="33"/>
      <c r="G2655" s="33"/>
      <c r="H2655" s="43" t="str">
        <f>IFERROR(VLOOKUP(D2655,PG!$D$7:$N$1006,11,FALSE),"")</f>
        <v/>
      </c>
      <c r="I2655" s="42">
        <f>IFERROR(VLOOKUP(D2655,PG!$D$7:$O$1006,12,FALSE)*G2655,0)</f>
        <v>0</v>
      </c>
    </row>
    <row r="2656" spans="2:9" ht="35.1" customHeight="1" thickTop="1" thickBot="1">
      <c r="B2656" s="76" t="str">
        <f t="shared" si="41"/>
        <v/>
      </c>
      <c r="C2656" s="35"/>
      <c r="D2656" s="16"/>
      <c r="E2656" s="16"/>
      <c r="F2656" s="33"/>
      <c r="G2656" s="33"/>
      <c r="H2656" s="43" t="str">
        <f>IFERROR(VLOOKUP(D2656,PG!$D$7:$N$1006,11,FALSE),"")</f>
        <v/>
      </c>
      <c r="I2656" s="42">
        <f>IFERROR(VLOOKUP(D2656,PG!$D$7:$O$1006,12,FALSE)*G2656,0)</f>
        <v>0</v>
      </c>
    </row>
    <row r="2657" spans="2:9" ht="35.1" customHeight="1" thickTop="1" thickBot="1">
      <c r="B2657" s="76" t="str">
        <f t="shared" si="41"/>
        <v/>
      </c>
      <c r="C2657" s="35"/>
      <c r="D2657" s="16"/>
      <c r="E2657" s="16"/>
      <c r="F2657" s="33"/>
      <c r="G2657" s="33"/>
      <c r="H2657" s="43" t="str">
        <f>IFERROR(VLOOKUP(D2657,PG!$D$7:$N$1006,11,FALSE),"")</f>
        <v/>
      </c>
      <c r="I2657" s="42">
        <f>IFERROR(VLOOKUP(D2657,PG!$D$7:$O$1006,12,FALSE)*G2657,0)</f>
        <v>0</v>
      </c>
    </row>
    <row r="2658" spans="2:9" ht="35.1" customHeight="1" thickTop="1" thickBot="1">
      <c r="B2658" s="76" t="str">
        <f t="shared" si="41"/>
        <v/>
      </c>
      <c r="C2658" s="35"/>
      <c r="D2658" s="16"/>
      <c r="E2658" s="16"/>
      <c r="F2658" s="33"/>
      <c r="G2658" s="33"/>
      <c r="H2658" s="43" t="str">
        <f>IFERROR(VLOOKUP(D2658,PG!$D$7:$N$1006,11,FALSE),"")</f>
        <v/>
      </c>
      <c r="I2658" s="42">
        <f>IFERROR(VLOOKUP(D2658,PG!$D$7:$O$1006,12,FALSE)*G2658,0)</f>
        <v>0</v>
      </c>
    </row>
    <row r="2659" spans="2:9" ht="35.1" customHeight="1" thickTop="1" thickBot="1">
      <c r="B2659" s="76" t="str">
        <f t="shared" si="41"/>
        <v/>
      </c>
      <c r="C2659" s="35"/>
      <c r="D2659" s="16"/>
      <c r="E2659" s="16"/>
      <c r="F2659" s="33"/>
      <c r="G2659" s="33"/>
      <c r="H2659" s="43" t="str">
        <f>IFERROR(VLOOKUP(D2659,PG!$D$7:$N$1006,11,FALSE),"")</f>
        <v/>
      </c>
      <c r="I2659" s="42">
        <f>IFERROR(VLOOKUP(D2659,PG!$D$7:$O$1006,12,FALSE)*G2659,0)</f>
        <v>0</v>
      </c>
    </row>
    <row r="2660" spans="2:9" ht="35.1" customHeight="1" thickTop="1" thickBot="1">
      <c r="B2660" s="76" t="str">
        <f t="shared" si="41"/>
        <v/>
      </c>
      <c r="C2660" s="35"/>
      <c r="D2660" s="16"/>
      <c r="E2660" s="16"/>
      <c r="F2660" s="33"/>
      <c r="G2660" s="33"/>
      <c r="H2660" s="43" t="str">
        <f>IFERROR(VLOOKUP(D2660,PG!$D$7:$N$1006,11,FALSE),"")</f>
        <v/>
      </c>
      <c r="I2660" s="42">
        <f>IFERROR(VLOOKUP(D2660,PG!$D$7:$O$1006,12,FALSE)*G2660,0)</f>
        <v>0</v>
      </c>
    </row>
    <row r="2661" spans="2:9" ht="35.1" customHeight="1" thickTop="1" thickBot="1">
      <c r="B2661" s="76" t="str">
        <f t="shared" si="41"/>
        <v/>
      </c>
      <c r="C2661" s="35"/>
      <c r="D2661" s="16"/>
      <c r="E2661" s="16"/>
      <c r="F2661" s="33"/>
      <c r="G2661" s="33"/>
      <c r="H2661" s="43" t="str">
        <f>IFERROR(VLOOKUP(D2661,PG!$D$7:$N$1006,11,FALSE),"")</f>
        <v/>
      </c>
      <c r="I2661" s="42">
        <f>IFERROR(VLOOKUP(D2661,PG!$D$7:$O$1006,12,FALSE)*G2661,0)</f>
        <v>0</v>
      </c>
    </row>
    <row r="2662" spans="2:9" ht="35.1" customHeight="1" thickTop="1" thickBot="1">
      <c r="B2662" s="76" t="str">
        <f t="shared" si="41"/>
        <v/>
      </c>
      <c r="C2662" s="35"/>
      <c r="D2662" s="16"/>
      <c r="E2662" s="16"/>
      <c r="F2662" s="33"/>
      <c r="G2662" s="33"/>
      <c r="H2662" s="43" t="str">
        <f>IFERROR(VLOOKUP(D2662,PG!$D$7:$N$1006,11,FALSE),"")</f>
        <v/>
      </c>
      <c r="I2662" s="42">
        <f>IFERROR(VLOOKUP(D2662,PG!$D$7:$O$1006,12,FALSE)*G2662,0)</f>
        <v>0</v>
      </c>
    </row>
    <row r="2663" spans="2:9" ht="35.1" customHeight="1" thickTop="1" thickBot="1">
      <c r="B2663" s="76" t="str">
        <f t="shared" si="41"/>
        <v/>
      </c>
      <c r="C2663" s="35"/>
      <c r="D2663" s="16"/>
      <c r="E2663" s="16"/>
      <c r="F2663" s="33"/>
      <c r="G2663" s="33"/>
      <c r="H2663" s="43" t="str">
        <f>IFERROR(VLOOKUP(D2663,PG!$D$7:$N$1006,11,FALSE),"")</f>
        <v/>
      </c>
      <c r="I2663" s="42">
        <f>IFERROR(VLOOKUP(D2663,PG!$D$7:$O$1006,12,FALSE)*G2663,0)</f>
        <v>0</v>
      </c>
    </row>
    <row r="2664" spans="2:9" ht="35.1" customHeight="1" thickTop="1" thickBot="1">
      <c r="B2664" s="76" t="str">
        <f t="shared" si="41"/>
        <v/>
      </c>
      <c r="C2664" s="35"/>
      <c r="D2664" s="16"/>
      <c r="E2664" s="16"/>
      <c r="F2664" s="33"/>
      <c r="G2664" s="33"/>
      <c r="H2664" s="43" t="str">
        <f>IFERROR(VLOOKUP(D2664,PG!$D$7:$N$1006,11,FALSE),"")</f>
        <v/>
      </c>
      <c r="I2664" s="42">
        <f>IFERROR(VLOOKUP(D2664,PG!$D$7:$O$1006,12,FALSE)*G2664,0)</f>
        <v>0</v>
      </c>
    </row>
    <row r="2665" spans="2:9" ht="35.1" customHeight="1" thickTop="1" thickBot="1">
      <c r="B2665" s="76" t="str">
        <f t="shared" si="41"/>
        <v/>
      </c>
      <c r="C2665" s="35"/>
      <c r="D2665" s="16"/>
      <c r="E2665" s="16"/>
      <c r="F2665" s="33"/>
      <c r="G2665" s="33"/>
      <c r="H2665" s="43" t="str">
        <f>IFERROR(VLOOKUP(D2665,PG!$D$7:$N$1006,11,FALSE),"")</f>
        <v/>
      </c>
      <c r="I2665" s="42">
        <f>IFERROR(VLOOKUP(D2665,PG!$D$7:$O$1006,12,FALSE)*G2665,0)</f>
        <v>0</v>
      </c>
    </row>
    <row r="2666" spans="2:9" ht="35.1" customHeight="1" thickTop="1" thickBot="1">
      <c r="B2666" s="76" t="str">
        <f t="shared" si="41"/>
        <v/>
      </c>
      <c r="C2666" s="35"/>
      <c r="D2666" s="16"/>
      <c r="E2666" s="16"/>
      <c r="F2666" s="33"/>
      <c r="G2666" s="33"/>
      <c r="H2666" s="43" t="str">
        <f>IFERROR(VLOOKUP(D2666,PG!$D$7:$N$1006,11,FALSE),"")</f>
        <v/>
      </c>
      <c r="I2666" s="42">
        <f>IFERROR(VLOOKUP(D2666,PG!$D$7:$O$1006,12,FALSE)*G2666,0)</f>
        <v>0</v>
      </c>
    </row>
    <row r="2667" spans="2:9" ht="35.1" customHeight="1" thickTop="1" thickBot="1">
      <c r="B2667" s="76" t="str">
        <f t="shared" si="41"/>
        <v/>
      </c>
      <c r="C2667" s="35"/>
      <c r="D2667" s="16"/>
      <c r="E2667" s="16"/>
      <c r="F2667" s="33"/>
      <c r="G2667" s="33"/>
      <c r="H2667" s="43" t="str">
        <f>IFERROR(VLOOKUP(D2667,PG!$D$7:$N$1006,11,FALSE),"")</f>
        <v/>
      </c>
      <c r="I2667" s="42">
        <f>IFERROR(VLOOKUP(D2667,PG!$D$7:$O$1006,12,FALSE)*G2667,0)</f>
        <v>0</v>
      </c>
    </row>
    <row r="2668" spans="2:9" ht="35.1" customHeight="1" thickTop="1" thickBot="1">
      <c r="B2668" s="76" t="str">
        <f t="shared" si="41"/>
        <v/>
      </c>
      <c r="C2668" s="35"/>
      <c r="D2668" s="16"/>
      <c r="E2668" s="16"/>
      <c r="F2668" s="33"/>
      <c r="G2668" s="33"/>
      <c r="H2668" s="43" t="str">
        <f>IFERROR(VLOOKUP(D2668,PG!$D$7:$N$1006,11,FALSE),"")</f>
        <v/>
      </c>
      <c r="I2668" s="42">
        <f>IFERROR(VLOOKUP(D2668,PG!$D$7:$O$1006,12,FALSE)*G2668,0)</f>
        <v>0</v>
      </c>
    </row>
    <row r="2669" spans="2:9" ht="35.1" customHeight="1" thickTop="1" thickBot="1">
      <c r="B2669" s="76" t="str">
        <f t="shared" si="41"/>
        <v/>
      </c>
      <c r="C2669" s="35"/>
      <c r="D2669" s="16"/>
      <c r="E2669" s="16"/>
      <c r="F2669" s="33"/>
      <c r="G2669" s="33"/>
      <c r="H2669" s="43" t="str">
        <f>IFERROR(VLOOKUP(D2669,PG!$D$7:$N$1006,11,FALSE),"")</f>
        <v/>
      </c>
      <c r="I2669" s="42">
        <f>IFERROR(VLOOKUP(D2669,PG!$D$7:$O$1006,12,FALSE)*G2669,0)</f>
        <v>0</v>
      </c>
    </row>
    <row r="2670" spans="2:9" ht="35.1" customHeight="1" thickTop="1" thickBot="1">
      <c r="B2670" s="76" t="str">
        <f t="shared" si="41"/>
        <v/>
      </c>
      <c r="C2670" s="35"/>
      <c r="D2670" s="16"/>
      <c r="E2670" s="16"/>
      <c r="F2670" s="33"/>
      <c r="G2670" s="33"/>
      <c r="H2670" s="43" t="str">
        <f>IFERROR(VLOOKUP(D2670,PG!$D$7:$N$1006,11,FALSE),"")</f>
        <v/>
      </c>
      <c r="I2670" s="42">
        <f>IFERROR(VLOOKUP(D2670,PG!$D$7:$O$1006,12,FALSE)*G2670,0)</f>
        <v>0</v>
      </c>
    </row>
    <row r="2671" spans="2:9" ht="35.1" customHeight="1" thickTop="1" thickBot="1">
      <c r="B2671" s="76" t="str">
        <f t="shared" si="41"/>
        <v/>
      </c>
      <c r="C2671" s="35"/>
      <c r="D2671" s="16"/>
      <c r="E2671" s="16"/>
      <c r="F2671" s="33"/>
      <c r="G2671" s="33"/>
      <c r="H2671" s="43" t="str">
        <f>IFERROR(VLOOKUP(D2671,PG!$D$7:$N$1006,11,FALSE),"")</f>
        <v/>
      </c>
      <c r="I2671" s="42">
        <f>IFERROR(VLOOKUP(D2671,PG!$D$7:$O$1006,12,FALSE)*G2671,0)</f>
        <v>0</v>
      </c>
    </row>
    <row r="2672" spans="2:9" ht="35.1" customHeight="1" thickTop="1" thickBot="1">
      <c r="B2672" s="76" t="str">
        <f t="shared" si="41"/>
        <v/>
      </c>
      <c r="C2672" s="35"/>
      <c r="D2672" s="16"/>
      <c r="E2672" s="16"/>
      <c r="F2672" s="33"/>
      <c r="G2672" s="33"/>
      <c r="H2672" s="43" t="str">
        <f>IFERROR(VLOOKUP(D2672,PG!$D$7:$N$1006,11,FALSE),"")</f>
        <v/>
      </c>
      <c r="I2672" s="42">
        <f>IFERROR(VLOOKUP(D2672,PG!$D$7:$O$1006,12,FALSE)*G2672,0)</f>
        <v>0</v>
      </c>
    </row>
    <row r="2673" spans="2:9" ht="35.1" customHeight="1" thickTop="1" thickBot="1">
      <c r="B2673" s="76" t="str">
        <f t="shared" si="41"/>
        <v/>
      </c>
      <c r="C2673" s="35"/>
      <c r="D2673" s="16"/>
      <c r="E2673" s="16"/>
      <c r="F2673" s="33"/>
      <c r="G2673" s="33"/>
      <c r="H2673" s="43" t="str">
        <f>IFERROR(VLOOKUP(D2673,PG!$D$7:$N$1006,11,FALSE),"")</f>
        <v/>
      </c>
      <c r="I2673" s="42">
        <f>IFERROR(VLOOKUP(D2673,PG!$D$7:$O$1006,12,FALSE)*G2673,0)</f>
        <v>0</v>
      </c>
    </row>
    <row r="2674" spans="2:9" ht="35.1" customHeight="1" thickTop="1" thickBot="1">
      <c r="B2674" s="76" t="str">
        <f t="shared" si="41"/>
        <v/>
      </c>
      <c r="C2674" s="35"/>
      <c r="D2674" s="16"/>
      <c r="E2674" s="16"/>
      <c r="F2674" s="33"/>
      <c r="G2674" s="33"/>
      <c r="H2674" s="43" t="str">
        <f>IFERROR(VLOOKUP(D2674,PG!$D$7:$N$1006,11,FALSE),"")</f>
        <v/>
      </c>
      <c r="I2674" s="42">
        <f>IFERROR(VLOOKUP(D2674,PG!$D$7:$O$1006,12,FALSE)*G2674,0)</f>
        <v>0</v>
      </c>
    </row>
    <row r="2675" spans="2:9" ht="35.1" customHeight="1" thickTop="1" thickBot="1">
      <c r="B2675" s="76" t="str">
        <f t="shared" si="41"/>
        <v/>
      </c>
      <c r="C2675" s="35"/>
      <c r="D2675" s="16"/>
      <c r="E2675" s="16"/>
      <c r="F2675" s="33"/>
      <c r="G2675" s="33"/>
      <c r="H2675" s="43" t="str">
        <f>IFERROR(VLOOKUP(D2675,PG!$D$7:$N$1006,11,FALSE),"")</f>
        <v/>
      </c>
      <c r="I2675" s="42">
        <f>IFERROR(VLOOKUP(D2675,PG!$D$7:$O$1006,12,FALSE)*G2675,0)</f>
        <v>0</v>
      </c>
    </row>
    <row r="2676" spans="2:9" ht="35.1" customHeight="1" thickTop="1" thickBot="1">
      <c r="B2676" s="76" t="str">
        <f t="shared" si="41"/>
        <v/>
      </c>
      <c r="C2676" s="35"/>
      <c r="D2676" s="16"/>
      <c r="E2676" s="16"/>
      <c r="F2676" s="33"/>
      <c r="G2676" s="33"/>
      <c r="H2676" s="43" t="str">
        <f>IFERROR(VLOOKUP(D2676,PG!$D$7:$N$1006,11,FALSE),"")</f>
        <v/>
      </c>
      <c r="I2676" s="42">
        <f>IFERROR(VLOOKUP(D2676,PG!$D$7:$O$1006,12,FALSE)*G2676,0)</f>
        <v>0</v>
      </c>
    </row>
    <row r="2677" spans="2:9" ht="35.1" customHeight="1" thickTop="1" thickBot="1">
      <c r="B2677" s="76" t="str">
        <f t="shared" si="41"/>
        <v/>
      </c>
      <c r="C2677" s="35"/>
      <c r="D2677" s="16"/>
      <c r="E2677" s="16"/>
      <c r="F2677" s="33"/>
      <c r="G2677" s="33"/>
      <c r="H2677" s="43" t="str">
        <f>IFERROR(VLOOKUP(D2677,PG!$D$7:$N$1006,11,FALSE),"")</f>
        <v/>
      </c>
      <c r="I2677" s="42">
        <f>IFERROR(VLOOKUP(D2677,PG!$D$7:$O$1006,12,FALSE)*G2677,0)</f>
        <v>0</v>
      </c>
    </row>
    <row r="2678" spans="2:9" ht="35.1" customHeight="1" thickTop="1" thickBot="1">
      <c r="B2678" s="76" t="str">
        <f t="shared" si="41"/>
        <v/>
      </c>
      <c r="C2678" s="35"/>
      <c r="D2678" s="16"/>
      <c r="E2678" s="16"/>
      <c r="F2678" s="33"/>
      <c r="G2678" s="33"/>
      <c r="H2678" s="43" t="str">
        <f>IFERROR(VLOOKUP(D2678,PG!$D$7:$N$1006,11,FALSE),"")</f>
        <v/>
      </c>
      <c r="I2678" s="42">
        <f>IFERROR(VLOOKUP(D2678,PG!$D$7:$O$1006,12,FALSE)*G2678,0)</f>
        <v>0</v>
      </c>
    </row>
    <row r="2679" spans="2:9" ht="35.1" customHeight="1" thickTop="1" thickBot="1">
      <c r="B2679" s="76" t="str">
        <f t="shared" si="41"/>
        <v/>
      </c>
      <c r="C2679" s="35"/>
      <c r="D2679" s="16"/>
      <c r="E2679" s="16"/>
      <c r="F2679" s="33"/>
      <c r="G2679" s="33"/>
      <c r="H2679" s="43" t="str">
        <f>IFERROR(VLOOKUP(D2679,PG!$D$7:$N$1006,11,FALSE),"")</f>
        <v/>
      </c>
      <c r="I2679" s="42">
        <f>IFERROR(VLOOKUP(D2679,PG!$D$7:$O$1006,12,FALSE)*G2679,0)</f>
        <v>0</v>
      </c>
    </row>
    <row r="2680" spans="2:9" ht="35.1" customHeight="1" thickTop="1" thickBot="1">
      <c r="B2680" s="76" t="str">
        <f t="shared" si="41"/>
        <v/>
      </c>
      <c r="C2680" s="35"/>
      <c r="D2680" s="16"/>
      <c r="E2680" s="16"/>
      <c r="F2680" s="33"/>
      <c r="G2680" s="33"/>
      <c r="H2680" s="43" t="str">
        <f>IFERROR(VLOOKUP(D2680,PG!$D$7:$N$1006,11,FALSE),"")</f>
        <v/>
      </c>
      <c r="I2680" s="42">
        <f>IFERROR(VLOOKUP(D2680,PG!$D$7:$O$1006,12,FALSE)*G2680,0)</f>
        <v>0</v>
      </c>
    </row>
    <row r="2681" spans="2:9" ht="35.1" customHeight="1" thickTop="1" thickBot="1">
      <c r="B2681" s="76" t="str">
        <f t="shared" si="41"/>
        <v/>
      </c>
      <c r="C2681" s="35"/>
      <c r="D2681" s="16"/>
      <c r="E2681" s="16"/>
      <c r="F2681" s="33"/>
      <c r="G2681" s="33"/>
      <c r="H2681" s="43" t="str">
        <f>IFERROR(VLOOKUP(D2681,PG!$D$7:$N$1006,11,FALSE),"")</f>
        <v/>
      </c>
      <c r="I2681" s="42">
        <f>IFERROR(VLOOKUP(D2681,PG!$D$7:$O$1006,12,FALSE)*G2681,0)</f>
        <v>0</v>
      </c>
    </row>
    <row r="2682" spans="2:9" ht="35.1" customHeight="1" thickTop="1" thickBot="1">
      <c r="B2682" s="76" t="str">
        <f t="shared" si="41"/>
        <v/>
      </c>
      <c r="C2682" s="35"/>
      <c r="D2682" s="16"/>
      <c r="E2682" s="16"/>
      <c r="F2682" s="33"/>
      <c r="G2682" s="33"/>
      <c r="H2682" s="43" t="str">
        <f>IFERROR(VLOOKUP(D2682,PG!$D$7:$N$1006,11,FALSE),"")</f>
        <v/>
      </c>
      <c r="I2682" s="42">
        <f>IFERROR(VLOOKUP(D2682,PG!$D$7:$O$1006,12,FALSE)*G2682,0)</f>
        <v>0</v>
      </c>
    </row>
    <row r="2683" spans="2:9" ht="35.1" customHeight="1" thickTop="1" thickBot="1">
      <c r="B2683" s="76" t="str">
        <f t="shared" si="41"/>
        <v/>
      </c>
      <c r="C2683" s="35"/>
      <c r="D2683" s="16"/>
      <c r="E2683" s="16"/>
      <c r="F2683" s="33"/>
      <c r="G2683" s="33"/>
      <c r="H2683" s="43" t="str">
        <f>IFERROR(VLOOKUP(D2683,PG!$D$7:$N$1006,11,FALSE),"")</f>
        <v/>
      </c>
      <c r="I2683" s="42">
        <f>IFERROR(VLOOKUP(D2683,PG!$D$7:$O$1006,12,FALSE)*G2683,0)</f>
        <v>0</v>
      </c>
    </row>
    <row r="2684" spans="2:9" ht="35.1" customHeight="1" thickTop="1" thickBot="1">
      <c r="B2684" s="76" t="str">
        <f t="shared" si="41"/>
        <v/>
      </c>
      <c r="C2684" s="35"/>
      <c r="D2684" s="16"/>
      <c r="E2684" s="16"/>
      <c r="F2684" s="33"/>
      <c r="G2684" s="33"/>
      <c r="H2684" s="43" t="str">
        <f>IFERROR(VLOOKUP(D2684,PG!$D$7:$N$1006,11,FALSE),"")</f>
        <v/>
      </c>
      <c r="I2684" s="42">
        <f>IFERROR(VLOOKUP(D2684,PG!$D$7:$O$1006,12,FALSE)*G2684,0)</f>
        <v>0</v>
      </c>
    </row>
    <row r="2685" spans="2:9" ht="35.1" customHeight="1" thickTop="1" thickBot="1">
      <c r="B2685" s="76" t="str">
        <f t="shared" si="41"/>
        <v/>
      </c>
      <c r="C2685" s="35"/>
      <c r="D2685" s="16"/>
      <c r="E2685" s="16"/>
      <c r="F2685" s="33"/>
      <c r="G2685" s="33"/>
      <c r="H2685" s="43" t="str">
        <f>IFERROR(VLOOKUP(D2685,PG!$D$7:$N$1006,11,FALSE),"")</f>
        <v/>
      </c>
      <c r="I2685" s="42">
        <f>IFERROR(VLOOKUP(D2685,PG!$D$7:$O$1006,12,FALSE)*G2685,0)</f>
        <v>0</v>
      </c>
    </row>
    <row r="2686" spans="2:9" ht="35.1" customHeight="1" thickTop="1" thickBot="1">
      <c r="B2686" s="76" t="str">
        <f t="shared" si="41"/>
        <v/>
      </c>
      <c r="C2686" s="35"/>
      <c r="D2686" s="16"/>
      <c r="E2686" s="16"/>
      <c r="F2686" s="33"/>
      <c r="G2686" s="33"/>
      <c r="H2686" s="43" t="str">
        <f>IFERROR(VLOOKUP(D2686,PG!$D$7:$N$1006,11,FALSE),"")</f>
        <v/>
      </c>
      <c r="I2686" s="42">
        <f>IFERROR(VLOOKUP(D2686,PG!$D$7:$O$1006,12,FALSE)*G2686,0)</f>
        <v>0</v>
      </c>
    </row>
    <row r="2687" spans="2:9" ht="35.1" customHeight="1" thickTop="1" thickBot="1">
      <c r="B2687" s="76" t="str">
        <f t="shared" si="41"/>
        <v/>
      </c>
      <c r="C2687" s="35"/>
      <c r="D2687" s="16"/>
      <c r="E2687" s="16"/>
      <c r="F2687" s="33"/>
      <c r="G2687" s="33"/>
      <c r="H2687" s="43" t="str">
        <f>IFERROR(VLOOKUP(D2687,PG!$D$7:$N$1006,11,FALSE),"")</f>
        <v/>
      </c>
      <c r="I2687" s="42">
        <f>IFERROR(VLOOKUP(D2687,PG!$D$7:$O$1006,12,FALSE)*G2687,0)</f>
        <v>0</v>
      </c>
    </row>
    <row r="2688" spans="2:9" ht="35.1" customHeight="1" thickTop="1" thickBot="1">
      <c r="B2688" s="76" t="str">
        <f t="shared" si="41"/>
        <v/>
      </c>
      <c r="C2688" s="35"/>
      <c r="D2688" s="16"/>
      <c r="E2688" s="16"/>
      <c r="F2688" s="33"/>
      <c r="G2688" s="33"/>
      <c r="H2688" s="43" t="str">
        <f>IFERROR(VLOOKUP(D2688,PG!$D$7:$N$1006,11,FALSE),"")</f>
        <v/>
      </c>
      <c r="I2688" s="42">
        <f>IFERROR(VLOOKUP(D2688,PG!$D$7:$O$1006,12,FALSE)*G2688,0)</f>
        <v>0</v>
      </c>
    </row>
    <row r="2689" spans="2:9" ht="35.1" customHeight="1" thickTop="1" thickBot="1">
      <c r="B2689" s="76" t="str">
        <f t="shared" si="41"/>
        <v/>
      </c>
      <c r="C2689" s="35"/>
      <c r="D2689" s="16"/>
      <c r="E2689" s="16"/>
      <c r="F2689" s="33"/>
      <c r="G2689" s="33"/>
      <c r="H2689" s="43" t="str">
        <f>IFERROR(VLOOKUP(D2689,PG!$D$7:$N$1006,11,FALSE),"")</f>
        <v/>
      </c>
      <c r="I2689" s="42">
        <f>IFERROR(VLOOKUP(D2689,PG!$D$7:$O$1006,12,FALSE)*G2689,0)</f>
        <v>0</v>
      </c>
    </row>
    <row r="2690" spans="2:9" ht="35.1" customHeight="1" thickTop="1" thickBot="1">
      <c r="B2690" s="76" t="str">
        <f t="shared" si="41"/>
        <v/>
      </c>
      <c r="C2690" s="35"/>
      <c r="D2690" s="16"/>
      <c r="E2690" s="16"/>
      <c r="F2690" s="33"/>
      <c r="G2690" s="33"/>
      <c r="H2690" s="43" t="str">
        <f>IFERROR(VLOOKUP(D2690,PG!$D$7:$N$1006,11,FALSE),"")</f>
        <v/>
      </c>
      <c r="I2690" s="42">
        <f>IFERROR(VLOOKUP(D2690,PG!$D$7:$O$1006,12,FALSE)*G2690,0)</f>
        <v>0</v>
      </c>
    </row>
    <row r="2691" spans="2:9" ht="35.1" customHeight="1" thickTop="1" thickBot="1">
      <c r="B2691" s="76" t="str">
        <f t="shared" si="41"/>
        <v/>
      </c>
      <c r="C2691" s="35"/>
      <c r="D2691" s="16"/>
      <c r="E2691" s="16"/>
      <c r="F2691" s="33"/>
      <c r="G2691" s="33"/>
      <c r="H2691" s="43" t="str">
        <f>IFERROR(VLOOKUP(D2691,PG!$D$7:$N$1006,11,FALSE),"")</f>
        <v/>
      </c>
      <c r="I2691" s="42">
        <f>IFERROR(VLOOKUP(D2691,PG!$D$7:$O$1006,12,FALSE)*G2691,0)</f>
        <v>0</v>
      </c>
    </row>
    <row r="2692" spans="2:9" ht="35.1" customHeight="1" thickTop="1" thickBot="1">
      <c r="B2692" s="76" t="str">
        <f t="shared" si="41"/>
        <v/>
      </c>
      <c r="C2692" s="35"/>
      <c r="D2692" s="16"/>
      <c r="E2692" s="16"/>
      <c r="F2692" s="33"/>
      <c r="G2692" s="33"/>
      <c r="H2692" s="43" t="str">
        <f>IFERROR(VLOOKUP(D2692,PG!$D$7:$N$1006,11,FALSE),"")</f>
        <v/>
      </c>
      <c r="I2692" s="42">
        <f>IFERROR(VLOOKUP(D2692,PG!$D$7:$O$1006,12,FALSE)*G2692,0)</f>
        <v>0</v>
      </c>
    </row>
    <row r="2693" spans="2:9" ht="35.1" customHeight="1" thickTop="1" thickBot="1">
      <c r="B2693" s="76" t="str">
        <f t="shared" si="41"/>
        <v/>
      </c>
      <c r="C2693" s="35"/>
      <c r="D2693" s="16"/>
      <c r="E2693" s="16"/>
      <c r="F2693" s="33"/>
      <c r="G2693" s="33"/>
      <c r="H2693" s="43" t="str">
        <f>IFERROR(VLOOKUP(D2693,PG!$D$7:$N$1006,11,FALSE),"")</f>
        <v/>
      </c>
      <c r="I2693" s="42">
        <f>IFERROR(VLOOKUP(D2693,PG!$D$7:$O$1006,12,FALSE)*G2693,0)</f>
        <v>0</v>
      </c>
    </row>
    <row r="2694" spans="2:9" ht="35.1" customHeight="1" thickTop="1" thickBot="1">
      <c r="B2694" s="76" t="str">
        <f t="shared" si="41"/>
        <v/>
      </c>
      <c r="C2694" s="35"/>
      <c r="D2694" s="16"/>
      <c r="E2694" s="16"/>
      <c r="F2694" s="33"/>
      <c r="G2694" s="33"/>
      <c r="H2694" s="43" t="str">
        <f>IFERROR(VLOOKUP(D2694,PG!$D$7:$N$1006,11,FALSE),"")</f>
        <v/>
      </c>
      <c r="I2694" s="42">
        <f>IFERROR(VLOOKUP(D2694,PG!$D$7:$O$1006,12,FALSE)*G2694,0)</f>
        <v>0</v>
      </c>
    </row>
    <row r="2695" spans="2:9" ht="35.1" customHeight="1" thickTop="1" thickBot="1">
      <c r="B2695" s="76" t="str">
        <f t="shared" si="41"/>
        <v/>
      </c>
      <c r="C2695" s="35"/>
      <c r="D2695" s="16"/>
      <c r="E2695" s="16"/>
      <c r="F2695" s="33"/>
      <c r="G2695" s="33"/>
      <c r="H2695" s="43" t="str">
        <f>IFERROR(VLOOKUP(D2695,PG!$D$7:$N$1006,11,FALSE),"")</f>
        <v/>
      </c>
      <c r="I2695" s="42">
        <f>IFERROR(VLOOKUP(D2695,PG!$D$7:$O$1006,12,FALSE)*G2695,0)</f>
        <v>0</v>
      </c>
    </row>
    <row r="2696" spans="2:9" ht="35.1" customHeight="1" thickTop="1" thickBot="1">
      <c r="B2696" s="76" t="str">
        <f t="shared" ref="B2696:B2759" si="42">IF(C2696="","",MONTH(C2696))</f>
        <v/>
      </c>
      <c r="C2696" s="35"/>
      <c r="D2696" s="16"/>
      <c r="E2696" s="16"/>
      <c r="F2696" s="33"/>
      <c r="G2696" s="33"/>
      <c r="H2696" s="43" t="str">
        <f>IFERROR(VLOOKUP(D2696,PG!$D$7:$N$1006,11,FALSE),"")</f>
        <v/>
      </c>
      <c r="I2696" s="42">
        <f>IFERROR(VLOOKUP(D2696,PG!$D$7:$O$1006,12,FALSE)*G2696,0)</f>
        <v>0</v>
      </c>
    </row>
    <row r="2697" spans="2:9" ht="35.1" customHeight="1" thickTop="1" thickBot="1">
      <c r="B2697" s="76" t="str">
        <f t="shared" si="42"/>
        <v/>
      </c>
      <c r="C2697" s="35"/>
      <c r="D2697" s="16"/>
      <c r="E2697" s="16"/>
      <c r="F2697" s="33"/>
      <c r="G2697" s="33"/>
      <c r="H2697" s="43" t="str">
        <f>IFERROR(VLOOKUP(D2697,PG!$D$7:$N$1006,11,FALSE),"")</f>
        <v/>
      </c>
      <c r="I2697" s="42">
        <f>IFERROR(VLOOKUP(D2697,PG!$D$7:$O$1006,12,FALSE)*G2697,0)</f>
        <v>0</v>
      </c>
    </row>
    <row r="2698" spans="2:9" ht="35.1" customHeight="1" thickTop="1" thickBot="1">
      <c r="B2698" s="76" t="str">
        <f t="shared" si="42"/>
        <v/>
      </c>
      <c r="C2698" s="35"/>
      <c r="D2698" s="16"/>
      <c r="E2698" s="16"/>
      <c r="F2698" s="33"/>
      <c r="G2698" s="33"/>
      <c r="H2698" s="43" t="str">
        <f>IFERROR(VLOOKUP(D2698,PG!$D$7:$N$1006,11,FALSE),"")</f>
        <v/>
      </c>
      <c r="I2698" s="42">
        <f>IFERROR(VLOOKUP(D2698,PG!$D$7:$O$1006,12,FALSE)*G2698,0)</f>
        <v>0</v>
      </c>
    </row>
    <row r="2699" spans="2:9" ht="35.1" customHeight="1" thickTop="1" thickBot="1">
      <c r="B2699" s="76" t="str">
        <f t="shared" si="42"/>
        <v/>
      </c>
      <c r="C2699" s="35"/>
      <c r="D2699" s="16"/>
      <c r="E2699" s="16"/>
      <c r="F2699" s="33"/>
      <c r="G2699" s="33"/>
      <c r="H2699" s="43" t="str">
        <f>IFERROR(VLOOKUP(D2699,PG!$D$7:$N$1006,11,FALSE),"")</f>
        <v/>
      </c>
      <c r="I2699" s="42">
        <f>IFERROR(VLOOKUP(D2699,PG!$D$7:$O$1006,12,FALSE)*G2699,0)</f>
        <v>0</v>
      </c>
    </row>
    <row r="2700" spans="2:9" ht="35.1" customHeight="1" thickTop="1" thickBot="1">
      <c r="B2700" s="76" t="str">
        <f t="shared" si="42"/>
        <v/>
      </c>
      <c r="C2700" s="35"/>
      <c r="D2700" s="16"/>
      <c r="E2700" s="16"/>
      <c r="F2700" s="33"/>
      <c r="G2700" s="33"/>
      <c r="H2700" s="43" t="str">
        <f>IFERROR(VLOOKUP(D2700,PG!$D$7:$N$1006,11,FALSE),"")</f>
        <v/>
      </c>
      <c r="I2700" s="42">
        <f>IFERROR(VLOOKUP(D2700,PG!$D$7:$O$1006,12,FALSE)*G2700,0)</f>
        <v>0</v>
      </c>
    </row>
    <row r="2701" spans="2:9" ht="35.1" customHeight="1" thickTop="1" thickBot="1">
      <c r="B2701" s="76" t="str">
        <f t="shared" si="42"/>
        <v/>
      </c>
      <c r="C2701" s="35"/>
      <c r="D2701" s="16"/>
      <c r="E2701" s="16"/>
      <c r="F2701" s="33"/>
      <c r="G2701" s="33"/>
      <c r="H2701" s="43" t="str">
        <f>IFERROR(VLOOKUP(D2701,PG!$D$7:$N$1006,11,FALSE),"")</f>
        <v/>
      </c>
      <c r="I2701" s="42">
        <f>IFERROR(VLOOKUP(D2701,PG!$D$7:$O$1006,12,FALSE)*G2701,0)</f>
        <v>0</v>
      </c>
    </row>
    <row r="2702" spans="2:9" ht="35.1" customHeight="1" thickTop="1" thickBot="1">
      <c r="B2702" s="76" t="str">
        <f t="shared" si="42"/>
        <v/>
      </c>
      <c r="C2702" s="35"/>
      <c r="D2702" s="16"/>
      <c r="E2702" s="16"/>
      <c r="F2702" s="33"/>
      <c r="G2702" s="33"/>
      <c r="H2702" s="43" t="str">
        <f>IFERROR(VLOOKUP(D2702,PG!$D$7:$N$1006,11,FALSE),"")</f>
        <v/>
      </c>
      <c r="I2702" s="42">
        <f>IFERROR(VLOOKUP(D2702,PG!$D$7:$O$1006,12,FALSE)*G2702,0)</f>
        <v>0</v>
      </c>
    </row>
    <row r="2703" spans="2:9" ht="35.1" customHeight="1" thickTop="1" thickBot="1">
      <c r="B2703" s="76" t="str">
        <f t="shared" si="42"/>
        <v/>
      </c>
      <c r="C2703" s="35"/>
      <c r="D2703" s="16"/>
      <c r="E2703" s="16"/>
      <c r="F2703" s="33"/>
      <c r="G2703" s="33"/>
      <c r="H2703" s="43" t="str">
        <f>IFERROR(VLOOKUP(D2703,PG!$D$7:$N$1006,11,FALSE),"")</f>
        <v/>
      </c>
      <c r="I2703" s="42">
        <f>IFERROR(VLOOKUP(D2703,PG!$D$7:$O$1006,12,FALSE)*G2703,0)</f>
        <v>0</v>
      </c>
    </row>
    <row r="2704" spans="2:9" ht="35.1" customHeight="1" thickTop="1" thickBot="1">
      <c r="B2704" s="76" t="str">
        <f t="shared" si="42"/>
        <v/>
      </c>
      <c r="C2704" s="35"/>
      <c r="D2704" s="16"/>
      <c r="E2704" s="16"/>
      <c r="F2704" s="33"/>
      <c r="G2704" s="33"/>
      <c r="H2704" s="43" t="str">
        <f>IFERROR(VLOOKUP(D2704,PG!$D$7:$N$1006,11,FALSE),"")</f>
        <v/>
      </c>
      <c r="I2704" s="42">
        <f>IFERROR(VLOOKUP(D2704,PG!$D$7:$O$1006,12,FALSE)*G2704,0)</f>
        <v>0</v>
      </c>
    </row>
    <row r="2705" spans="2:9" ht="35.1" customHeight="1" thickTop="1" thickBot="1">
      <c r="B2705" s="76" t="str">
        <f t="shared" si="42"/>
        <v/>
      </c>
      <c r="C2705" s="35"/>
      <c r="D2705" s="16"/>
      <c r="E2705" s="16"/>
      <c r="F2705" s="33"/>
      <c r="G2705" s="33"/>
      <c r="H2705" s="43" t="str">
        <f>IFERROR(VLOOKUP(D2705,PG!$D$7:$N$1006,11,FALSE),"")</f>
        <v/>
      </c>
      <c r="I2705" s="42">
        <f>IFERROR(VLOOKUP(D2705,PG!$D$7:$O$1006,12,FALSE)*G2705,0)</f>
        <v>0</v>
      </c>
    </row>
    <row r="2706" spans="2:9" ht="35.1" customHeight="1" thickTop="1" thickBot="1">
      <c r="B2706" s="76" t="str">
        <f t="shared" si="42"/>
        <v/>
      </c>
      <c r="C2706" s="35"/>
      <c r="D2706" s="16"/>
      <c r="E2706" s="16"/>
      <c r="F2706" s="33"/>
      <c r="G2706" s="33"/>
      <c r="H2706" s="43" t="str">
        <f>IFERROR(VLOOKUP(D2706,PG!$D$7:$N$1006,11,FALSE),"")</f>
        <v/>
      </c>
      <c r="I2706" s="42">
        <f>IFERROR(VLOOKUP(D2706,PG!$D$7:$O$1006,12,FALSE)*G2706,0)</f>
        <v>0</v>
      </c>
    </row>
    <row r="2707" spans="2:9" ht="35.1" customHeight="1" thickTop="1" thickBot="1">
      <c r="B2707" s="76" t="str">
        <f t="shared" si="42"/>
        <v/>
      </c>
      <c r="C2707" s="35"/>
      <c r="D2707" s="16"/>
      <c r="E2707" s="16"/>
      <c r="F2707" s="33"/>
      <c r="G2707" s="33"/>
      <c r="H2707" s="43" t="str">
        <f>IFERROR(VLOOKUP(D2707,PG!$D$7:$N$1006,11,FALSE),"")</f>
        <v/>
      </c>
      <c r="I2707" s="42">
        <f>IFERROR(VLOOKUP(D2707,PG!$D$7:$O$1006,12,FALSE)*G2707,0)</f>
        <v>0</v>
      </c>
    </row>
    <row r="2708" spans="2:9" ht="35.1" customHeight="1" thickTop="1" thickBot="1">
      <c r="B2708" s="76" t="str">
        <f t="shared" si="42"/>
        <v/>
      </c>
      <c r="C2708" s="35"/>
      <c r="D2708" s="16"/>
      <c r="E2708" s="16"/>
      <c r="F2708" s="33"/>
      <c r="G2708" s="33"/>
      <c r="H2708" s="43" t="str">
        <f>IFERROR(VLOOKUP(D2708,PG!$D$7:$N$1006,11,FALSE),"")</f>
        <v/>
      </c>
      <c r="I2708" s="42">
        <f>IFERROR(VLOOKUP(D2708,PG!$D$7:$O$1006,12,FALSE)*G2708,0)</f>
        <v>0</v>
      </c>
    </row>
    <row r="2709" spans="2:9" ht="35.1" customHeight="1" thickTop="1" thickBot="1">
      <c r="B2709" s="76" t="str">
        <f t="shared" si="42"/>
        <v/>
      </c>
      <c r="C2709" s="35"/>
      <c r="D2709" s="16"/>
      <c r="E2709" s="16"/>
      <c r="F2709" s="33"/>
      <c r="G2709" s="33"/>
      <c r="H2709" s="43" t="str">
        <f>IFERROR(VLOOKUP(D2709,PG!$D$7:$N$1006,11,FALSE),"")</f>
        <v/>
      </c>
      <c r="I2709" s="42">
        <f>IFERROR(VLOOKUP(D2709,PG!$D$7:$O$1006,12,FALSE)*G2709,0)</f>
        <v>0</v>
      </c>
    </row>
    <row r="2710" spans="2:9" ht="35.1" customHeight="1" thickTop="1" thickBot="1">
      <c r="B2710" s="76" t="str">
        <f t="shared" si="42"/>
        <v/>
      </c>
      <c r="C2710" s="35"/>
      <c r="D2710" s="16"/>
      <c r="E2710" s="16"/>
      <c r="F2710" s="33"/>
      <c r="G2710" s="33"/>
      <c r="H2710" s="43" t="str">
        <f>IFERROR(VLOOKUP(D2710,PG!$D$7:$N$1006,11,FALSE),"")</f>
        <v/>
      </c>
      <c r="I2710" s="42">
        <f>IFERROR(VLOOKUP(D2710,PG!$D$7:$O$1006,12,FALSE)*G2710,0)</f>
        <v>0</v>
      </c>
    </row>
    <row r="2711" spans="2:9" ht="35.1" customHeight="1" thickTop="1" thickBot="1">
      <c r="B2711" s="76" t="str">
        <f t="shared" si="42"/>
        <v/>
      </c>
      <c r="C2711" s="35"/>
      <c r="D2711" s="16"/>
      <c r="E2711" s="16"/>
      <c r="F2711" s="33"/>
      <c r="G2711" s="33"/>
      <c r="H2711" s="43" t="str">
        <f>IFERROR(VLOOKUP(D2711,PG!$D$7:$N$1006,11,FALSE),"")</f>
        <v/>
      </c>
      <c r="I2711" s="42">
        <f>IFERROR(VLOOKUP(D2711,PG!$D$7:$O$1006,12,FALSE)*G2711,0)</f>
        <v>0</v>
      </c>
    </row>
    <row r="2712" spans="2:9" ht="35.1" customHeight="1" thickTop="1" thickBot="1">
      <c r="B2712" s="76" t="str">
        <f t="shared" si="42"/>
        <v/>
      </c>
      <c r="C2712" s="35"/>
      <c r="D2712" s="16"/>
      <c r="E2712" s="16"/>
      <c r="F2712" s="33"/>
      <c r="G2712" s="33"/>
      <c r="H2712" s="43" t="str">
        <f>IFERROR(VLOOKUP(D2712,PG!$D$7:$N$1006,11,FALSE),"")</f>
        <v/>
      </c>
      <c r="I2712" s="42">
        <f>IFERROR(VLOOKUP(D2712,PG!$D$7:$O$1006,12,FALSE)*G2712,0)</f>
        <v>0</v>
      </c>
    </row>
    <row r="2713" spans="2:9" ht="35.1" customHeight="1" thickTop="1" thickBot="1">
      <c r="B2713" s="76" t="str">
        <f t="shared" si="42"/>
        <v/>
      </c>
      <c r="C2713" s="35"/>
      <c r="D2713" s="16"/>
      <c r="E2713" s="16"/>
      <c r="F2713" s="33"/>
      <c r="G2713" s="33"/>
      <c r="H2713" s="43" t="str">
        <f>IFERROR(VLOOKUP(D2713,PG!$D$7:$N$1006,11,FALSE),"")</f>
        <v/>
      </c>
      <c r="I2713" s="42">
        <f>IFERROR(VLOOKUP(D2713,PG!$D$7:$O$1006,12,FALSE)*G2713,0)</f>
        <v>0</v>
      </c>
    </row>
    <row r="2714" spans="2:9" ht="35.1" customHeight="1" thickTop="1" thickBot="1">
      <c r="B2714" s="76" t="str">
        <f t="shared" si="42"/>
        <v/>
      </c>
      <c r="C2714" s="35"/>
      <c r="D2714" s="16"/>
      <c r="E2714" s="16"/>
      <c r="F2714" s="33"/>
      <c r="G2714" s="33"/>
      <c r="H2714" s="43" t="str">
        <f>IFERROR(VLOOKUP(D2714,PG!$D$7:$N$1006,11,FALSE),"")</f>
        <v/>
      </c>
      <c r="I2714" s="42">
        <f>IFERROR(VLOOKUP(D2714,PG!$D$7:$O$1006,12,FALSE)*G2714,0)</f>
        <v>0</v>
      </c>
    </row>
    <row r="2715" spans="2:9" ht="35.1" customHeight="1" thickTop="1" thickBot="1">
      <c r="B2715" s="76" t="str">
        <f t="shared" si="42"/>
        <v/>
      </c>
      <c r="C2715" s="35"/>
      <c r="D2715" s="16"/>
      <c r="E2715" s="16"/>
      <c r="F2715" s="33"/>
      <c r="G2715" s="33"/>
      <c r="H2715" s="43" t="str">
        <f>IFERROR(VLOOKUP(D2715,PG!$D$7:$N$1006,11,FALSE),"")</f>
        <v/>
      </c>
      <c r="I2715" s="42">
        <f>IFERROR(VLOOKUP(D2715,PG!$D$7:$O$1006,12,FALSE)*G2715,0)</f>
        <v>0</v>
      </c>
    </row>
    <row r="2716" spans="2:9" ht="35.1" customHeight="1" thickTop="1" thickBot="1">
      <c r="B2716" s="76" t="str">
        <f t="shared" si="42"/>
        <v/>
      </c>
      <c r="C2716" s="35"/>
      <c r="D2716" s="16"/>
      <c r="E2716" s="16"/>
      <c r="F2716" s="33"/>
      <c r="G2716" s="33"/>
      <c r="H2716" s="43" t="str">
        <f>IFERROR(VLOOKUP(D2716,PG!$D$7:$N$1006,11,FALSE),"")</f>
        <v/>
      </c>
      <c r="I2716" s="42">
        <f>IFERROR(VLOOKUP(D2716,PG!$D$7:$O$1006,12,FALSE)*G2716,0)</f>
        <v>0</v>
      </c>
    </row>
    <row r="2717" spans="2:9" ht="35.1" customHeight="1" thickTop="1" thickBot="1">
      <c r="B2717" s="76" t="str">
        <f t="shared" si="42"/>
        <v/>
      </c>
      <c r="C2717" s="35"/>
      <c r="D2717" s="16"/>
      <c r="E2717" s="16"/>
      <c r="F2717" s="33"/>
      <c r="G2717" s="33"/>
      <c r="H2717" s="43" t="str">
        <f>IFERROR(VLOOKUP(D2717,PG!$D$7:$N$1006,11,FALSE),"")</f>
        <v/>
      </c>
      <c r="I2717" s="42">
        <f>IFERROR(VLOOKUP(D2717,PG!$D$7:$O$1006,12,FALSE)*G2717,0)</f>
        <v>0</v>
      </c>
    </row>
    <row r="2718" spans="2:9" ht="35.1" customHeight="1" thickTop="1" thickBot="1">
      <c r="B2718" s="76" t="str">
        <f t="shared" si="42"/>
        <v/>
      </c>
      <c r="C2718" s="35"/>
      <c r="D2718" s="16"/>
      <c r="E2718" s="16"/>
      <c r="F2718" s="33"/>
      <c r="G2718" s="33"/>
      <c r="H2718" s="43" t="str">
        <f>IFERROR(VLOOKUP(D2718,PG!$D$7:$N$1006,11,FALSE),"")</f>
        <v/>
      </c>
      <c r="I2718" s="42">
        <f>IFERROR(VLOOKUP(D2718,PG!$D$7:$O$1006,12,FALSE)*G2718,0)</f>
        <v>0</v>
      </c>
    </row>
    <row r="2719" spans="2:9" ht="35.1" customHeight="1" thickTop="1" thickBot="1">
      <c r="B2719" s="76" t="str">
        <f t="shared" si="42"/>
        <v/>
      </c>
      <c r="C2719" s="35"/>
      <c r="D2719" s="16"/>
      <c r="E2719" s="16"/>
      <c r="F2719" s="33"/>
      <c r="G2719" s="33"/>
      <c r="H2719" s="43" t="str">
        <f>IFERROR(VLOOKUP(D2719,PG!$D$7:$N$1006,11,FALSE),"")</f>
        <v/>
      </c>
      <c r="I2719" s="42">
        <f>IFERROR(VLOOKUP(D2719,PG!$D$7:$O$1006,12,FALSE)*G2719,0)</f>
        <v>0</v>
      </c>
    </row>
    <row r="2720" spans="2:9" ht="35.1" customHeight="1" thickTop="1" thickBot="1">
      <c r="B2720" s="76" t="str">
        <f t="shared" si="42"/>
        <v/>
      </c>
      <c r="C2720" s="35"/>
      <c r="D2720" s="16"/>
      <c r="E2720" s="16"/>
      <c r="F2720" s="33"/>
      <c r="G2720" s="33"/>
      <c r="H2720" s="43" t="str">
        <f>IFERROR(VLOOKUP(D2720,PG!$D$7:$N$1006,11,FALSE),"")</f>
        <v/>
      </c>
      <c r="I2720" s="42">
        <f>IFERROR(VLOOKUP(D2720,PG!$D$7:$O$1006,12,FALSE)*G2720,0)</f>
        <v>0</v>
      </c>
    </row>
    <row r="2721" spans="2:9" ht="35.1" customHeight="1" thickTop="1" thickBot="1">
      <c r="B2721" s="76" t="str">
        <f t="shared" si="42"/>
        <v/>
      </c>
      <c r="C2721" s="35"/>
      <c r="D2721" s="16"/>
      <c r="E2721" s="16"/>
      <c r="F2721" s="33"/>
      <c r="G2721" s="33"/>
      <c r="H2721" s="43" t="str">
        <f>IFERROR(VLOOKUP(D2721,PG!$D$7:$N$1006,11,FALSE),"")</f>
        <v/>
      </c>
      <c r="I2721" s="42">
        <f>IFERROR(VLOOKUP(D2721,PG!$D$7:$O$1006,12,FALSE)*G2721,0)</f>
        <v>0</v>
      </c>
    </row>
    <row r="2722" spans="2:9" ht="35.1" customHeight="1" thickTop="1" thickBot="1">
      <c r="B2722" s="76" t="str">
        <f t="shared" si="42"/>
        <v/>
      </c>
      <c r="C2722" s="35"/>
      <c r="D2722" s="16"/>
      <c r="E2722" s="16"/>
      <c r="F2722" s="33"/>
      <c r="G2722" s="33"/>
      <c r="H2722" s="43" t="str">
        <f>IFERROR(VLOOKUP(D2722,PG!$D$7:$N$1006,11,FALSE),"")</f>
        <v/>
      </c>
      <c r="I2722" s="42">
        <f>IFERROR(VLOOKUP(D2722,PG!$D$7:$O$1006,12,FALSE)*G2722,0)</f>
        <v>0</v>
      </c>
    </row>
    <row r="2723" spans="2:9" ht="35.1" customHeight="1" thickTop="1" thickBot="1">
      <c r="B2723" s="76" t="str">
        <f t="shared" si="42"/>
        <v/>
      </c>
      <c r="C2723" s="35"/>
      <c r="D2723" s="16"/>
      <c r="E2723" s="16"/>
      <c r="F2723" s="33"/>
      <c r="G2723" s="33"/>
      <c r="H2723" s="43" t="str">
        <f>IFERROR(VLOOKUP(D2723,PG!$D$7:$N$1006,11,FALSE),"")</f>
        <v/>
      </c>
      <c r="I2723" s="42">
        <f>IFERROR(VLOOKUP(D2723,PG!$D$7:$O$1006,12,FALSE)*G2723,0)</f>
        <v>0</v>
      </c>
    </row>
    <row r="2724" spans="2:9" ht="35.1" customHeight="1" thickTop="1" thickBot="1">
      <c r="B2724" s="76" t="str">
        <f t="shared" si="42"/>
        <v/>
      </c>
      <c r="C2724" s="35"/>
      <c r="D2724" s="16"/>
      <c r="E2724" s="16"/>
      <c r="F2724" s="33"/>
      <c r="G2724" s="33"/>
      <c r="H2724" s="43" t="str">
        <f>IFERROR(VLOOKUP(D2724,PG!$D$7:$N$1006,11,FALSE),"")</f>
        <v/>
      </c>
      <c r="I2724" s="42">
        <f>IFERROR(VLOOKUP(D2724,PG!$D$7:$O$1006,12,FALSE)*G2724,0)</f>
        <v>0</v>
      </c>
    </row>
    <row r="2725" spans="2:9" ht="35.1" customHeight="1" thickTop="1" thickBot="1">
      <c r="B2725" s="76" t="str">
        <f t="shared" si="42"/>
        <v/>
      </c>
      <c r="C2725" s="35"/>
      <c r="D2725" s="16"/>
      <c r="E2725" s="16"/>
      <c r="F2725" s="33"/>
      <c r="G2725" s="33"/>
      <c r="H2725" s="43" t="str">
        <f>IFERROR(VLOOKUP(D2725,PG!$D$7:$N$1006,11,FALSE),"")</f>
        <v/>
      </c>
      <c r="I2725" s="42">
        <f>IFERROR(VLOOKUP(D2725,PG!$D$7:$O$1006,12,FALSE)*G2725,0)</f>
        <v>0</v>
      </c>
    </row>
    <row r="2726" spans="2:9" ht="35.1" customHeight="1" thickTop="1" thickBot="1">
      <c r="B2726" s="76" t="str">
        <f t="shared" si="42"/>
        <v/>
      </c>
      <c r="C2726" s="35"/>
      <c r="D2726" s="16"/>
      <c r="E2726" s="16"/>
      <c r="F2726" s="33"/>
      <c r="G2726" s="33"/>
      <c r="H2726" s="43" t="str">
        <f>IFERROR(VLOOKUP(D2726,PG!$D$7:$N$1006,11,FALSE),"")</f>
        <v/>
      </c>
      <c r="I2726" s="42">
        <f>IFERROR(VLOOKUP(D2726,PG!$D$7:$O$1006,12,FALSE)*G2726,0)</f>
        <v>0</v>
      </c>
    </row>
    <row r="2727" spans="2:9" ht="35.1" customHeight="1" thickTop="1" thickBot="1">
      <c r="B2727" s="76" t="str">
        <f t="shared" si="42"/>
        <v/>
      </c>
      <c r="C2727" s="35"/>
      <c r="D2727" s="16"/>
      <c r="E2727" s="16"/>
      <c r="F2727" s="33"/>
      <c r="G2727" s="33"/>
      <c r="H2727" s="43" t="str">
        <f>IFERROR(VLOOKUP(D2727,PG!$D$7:$N$1006,11,FALSE),"")</f>
        <v/>
      </c>
      <c r="I2727" s="42">
        <f>IFERROR(VLOOKUP(D2727,PG!$D$7:$O$1006,12,FALSE)*G2727,0)</f>
        <v>0</v>
      </c>
    </row>
    <row r="2728" spans="2:9" ht="35.1" customHeight="1" thickTop="1" thickBot="1">
      <c r="B2728" s="76" t="str">
        <f t="shared" si="42"/>
        <v/>
      </c>
      <c r="C2728" s="35"/>
      <c r="D2728" s="16"/>
      <c r="E2728" s="16"/>
      <c r="F2728" s="33"/>
      <c r="G2728" s="33"/>
      <c r="H2728" s="43" t="str">
        <f>IFERROR(VLOOKUP(D2728,PG!$D$7:$N$1006,11,FALSE),"")</f>
        <v/>
      </c>
      <c r="I2728" s="42">
        <f>IFERROR(VLOOKUP(D2728,PG!$D$7:$O$1006,12,FALSE)*G2728,0)</f>
        <v>0</v>
      </c>
    </row>
    <row r="2729" spans="2:9" ht="35.1" customHeight="1" thickTop="1" thickBot="1">
      <c r="B2729" s="76" t="str">
        <f t="shared" si="42"/>
        <v/>
      </c>
      <c r="C2729" s="35"/>
      <c r="D2729" s="16"/>
      <c r="E2729" s="16"/>
      <c r="F2729" s="33"/>
      <c r="G2729" s="33"/>
      <c r="H2729" s="43" t="str">
        <f>IFERROR(VLOOKUP(D2729,PG!$D$7:$N$1006,11,FALSE),"")</f>
        <v/>
      </c>
      <c r="I2729" s="42">
        <f>IFERROR(VLOOKUP(D2729,PG!$D$7:$O$1006,12,FALSE)*G2729,0)</f>
        <v>0</v>
      </c>
    </row>
    <row r="2730" spans="2:9" ht="35.1" customHeight="1" thickTop="1" thickBot="1">
      <c r="B2730" s="76" t="str">
        <f t="shared" si="42"/>
        <v/>
      </c>
      <c r="C2730" s="35"/>
      <c r="D2730" s="16"/>
      <c r="E2730" s="16"/>
      <c r="F2730" s="33"/>
      <c r="G2730" s="33"/>
      <c r="H2730" s="43" t="str">
        <f>IFERROR(VLOOKUP(D2730,PG!$D$7:$N$1006,11,FALSE),"")</f>
        <v/>
      </c>
      <c r="I2730" s="42">
        <f>IFERROR(VLOOKUP(D2730,PG!$D$7:$O$1006,12,FALSE)*G2730,0)</f>
        <v>0</v>
      </c>
    </row>
    <row r="2731" spans="2:9" ht="35.1" customHeight="1" thickTop="1" thickBot="1">
      <c r="B2731" s="76" t="str">
        <f t="shared" si="42"/>
        <v/>
      </c>
      <c r="C2731" s="35"/>
      <c r="D2731" s="16"/>
      <c r="E2731" s="16"/>
      <c r="F2731" s="33"/>
      <c r="G2731" s="33"/>
      <c r="H2731" s="43" t="str">
        <f>IFERROR(VLOOKUP(D2731,PG!$D$7:$N$1006,11,FALSE),"")</f>
        <v/>
      </c>
      <c r="I2731" s="42">
        <f>IFERROR(VLOOKUP(D2731,PG!$D$7:$O$1006,12,FALSE)*G2731,0)</f>
        <v>0</v>
      </c>
    </row>
    <row r="2732" spans="2:9" ht="35.1" customHeight="1" thickTop="1" thickBot="1">
      <c r="B2732" s="76" t="str">
        <f t="shared" si="42"/>
        <v/>
      </c>
      <c r="C2732" s="35"/>
      <c r="D2732" s="16"/>
      <c r="E2732" s="16"/>
      <c r="F2732" s="33"/>
      <c r="G2732" s="33"/>
      <c r="H2732" s="43" t="str">
        <f>IFERROR(VLOOKUP(D2732,PG!$D$7:$N$1006,11,FALSE),"")</f>
        <v/>
      </c>
      <c r="I2732" s="42">
        <f>IFERROR(VLOOKUP(D2732,PG!$D$7:$O$1006,12,FALSE)*G2732,0)</f>
        <v>0</v>
      </c>
    </row>
    <row r="2733" spans="2:9" ht="35.1" customHeight="1" thickTop="1" thickBot="1">
      <c r="B2733" s="76" t="str">
        <f t="shared" si="42"/>
        <v/>
      </c>
      <c r="C2733" s="35"/>
      <c r="D2733" s="16"/>
      <c r="E2733" s="16"/>
      <c r="F2733" s="33"/>
      <c r="G2733" s="33"/>
      <c r="H2733" s="43" t="str">
        <f>IFERROR(VLOOKUP(D2733,PG!$D$7:$N$1006,11,FALSE),"")</f>
        <v/>
      </c>
      <c r="I2733" s="42">
        <f>IFERROR(VLOOKUP(D2733,PG!$D$7:$O$1006,12,FALSE)*G2733,0)</f>
        <v>0</v>
      </c>
    </row>
    <row r="2734" spans="2:9" ht="35.1" customHeight="1" thickTop="1" thickBot="1">
      <c r="B2734" s="76" t="str">
        <f t="shared" si="42"/>
        <v/>
      </c>
      <c r="C2734" s="35"/>
      <c r="D2734" s="16"/>
      <c r="E2734" s="16"/>
      <c r="F2734" s="33"/>
      <c r="G2734" s="33"/>
      <c r="H2734" s="43" t="str">
        <f>IFERROR(VLOOKUP(D2734,PG!$D$7:$N$1006,11,FALSE),"")</f>
        <v/>
      </c>
      <c r="I2734" s="42">
        <f>IFERROR(VLOOKUP(D2734,PG!$D$7:$O$1006,12,FALSE)*G2734,0)</f>
        <v>0</v>
      </c>
    </row>
    <row r="2735" spans="2:9" ht="35.1" customHeight="1" thickTop="1" thickBot="1">
      <c r="B2735" s="76" t="str">
        <f t="shared" si="42"/>
        <v/>
      </c>
      <c r="C2735" s="35"/>
      <c r="D2735" s="16"/>
      <c r="E2735" s="16"/>
      <c r="F2735" s="33"/>
      <c r="G2735" s="33"/>
      <c r="H2735" s="43" t="str">
        <f>IFERROR(VLOOKUP(D2735,PG!$D$7:$N$1006,11,FALSE),"")</f>
        <v/>
      </c>
      <c r="I2735" s="42">
        <f>IFERROR(VLOOKUP(D2735,PG!$D$7:$O$1006,12,FALSE)*G2735,0)</f>
        <v>0</v>
      </c>
    </row>
    <row r="2736" spans="2:9" ht="35.1" customHeight="1" thickTop="1" thickBot="1">
      <c r="B2736" s="76" t="str">
        <f t="shared" si="42"/>
        <v/>
      </c>
      <c r="C2736" s="35"/>
      <c r="D2736" s="16"/>
      <c r="E2736" s="16"/>
      <c r="F2736" s="33"/>
      <c r="G2736" s="33"/>
      <c r="H2736" s="43" t="str">
        <f>IFERROR(VLOOKUP(D2736,PG!$D$7:$N$1006,11,FALSE),"")</f>
        <v/>
      </c>
      <c r="I2736" s="42">
        <f>IFERROR(VLOOKUP(D2736,PG!$D$7:$O$1006,12,FALSE)*G2736,0)</f>
        <v>0</v>
      </c>
    </row>
    <row r="2737" spans="2:9" ht="35.1" customHeight="1" thickTop="1" thickBot="1">
      <c r="B2737" s="76" t="str">
        <f t="shared" si="42"/>
        <v/>
      </c>
      <c r="C2737" s="35"/>
      <c r="D2737" s="16"/>
      <c r="E2737" s="16"/>
      <c r="F2737" s="33"/>
      <c r="G2737" s="33"/>
      <c r="H2737" s="43" t="str">
        <f>IFERROR(VLOOKUP(D2737,PG!$D$7:$N$1006,11,FALSE),"")</f>
        <v/>
      </c>
      <c r="I2737" s="42">
        <f>IFERROR(VLOOKUP(D2737,PG!$D$7:$O$1006,12,FALSE)*G2737,0)</f>
        <v>0</v>
      </c>
    </row>
    <row r="2738" spans="2:9" ht="35.1" customHeight="1" thickTop="1" thickBot="1">
      <c r="B2738" s="76" t="str">
        <f t="shared" si="42"/>
        <v/>
      </c>
      <c r="C2738" s="35"/>
      <c r="D2738" s="16"/>
      <c r="E2738" s="16"/>
      <c r="F2738" s="33"/>
      <c r="G2738" s="33"/>
      <c r="H2738" s="43" t="str">
        <f>IFERROR(VLOOKUP(D2738,PG!$D$7:$N$1006,11,FALSE),"")</f>
        <v/>
      </c>
      <c r="I2738" s="42">
        <f>IFERROR(VLOOKUP(D2738,PG!$D$7:$O$1006,12,FALSE)*G2738,0)</f>
        <v>0</v>
      </c>
    </row>
    <row r="2739" spans="2:9" ht="35.1" customHeight="1" thickTop="1" thickBot="1">
      <c r="B2739" s="76" t="str">
        <f t="shared" si="42"/>
        <v/>
      </c>
      <c r="C2739" s="35"/>
      <c r="D2739" s="16"/>
      <c r="E2739" s="16"/>
      <c r="F2739" s="33"/>
      <c r="G2739" s="33"/>
      <c r="H2739" s="43" t="str">
        <f>IFERROR(VLOOKUP(D2739,PG!$D$7:$N$1006,11,FALSE),"")</f>
        <v/>
      </c>
      <c r="I2739" s="42">
        <f>IFERROR(VLOOKUP(D2739,PG!$D$7:$O$1006,12,FALSE)*G2739,0)</f>
        <v>0</v>
      </c>
    </row>
    <row r="2740" spans="2:9" ht="35.1" customHeight="1" thickTop="1" thickBot="1">
      <c r="B2740" s="76" t="str">
        <f t="shared" si="42"/>
        <v/>
      </c>
      <c r="C2740" s="35"/>
      <c r="D2740" s="16"/>
      <c r="E2740" s="16"/>
      <c r="F2740" s="33"/>
      <c r="G2740" s="33"/>
      <c r="H2740" s="43" t="str">
        <f>IFERROR(VLOOKUP(D2740,PG!$D$7:$N$1006,11,FALSE),"")</f>
        <v/>
      </c>
      <c r="I2740" s="42">
        <f>IFERROR(VLOOKUP(D2740,PG!$D$7:$O$1006,12,FALSE)*G2740,0)</f>
        <v>0</v>
      </c>
    </row>
    <row r="2741" spans="2:9" ht="35.1" customHeight="1" thickTop="1" thickBot="1">
      <c r="B2741" s="76" t="str">
        <f t="shared" si="42"/>
        <v/>
      </c>
      <c r="C2741" s="35"/>
      <c r="D2741" s="16"/>
      <c r="E2741" s="16"/>
      <c r="F2741" s="33"/>
      <c r="G2741" s="33"/>
      <c r="H2741" s="43" t="str">
        <f>IFERROR(VLOOKUP(D2741,PG!$D$7:$N$1006,11,FALSE),"")</f>
        <v/>
      </c>
      <c r="I2741" s="42">
        <f>IFERROR(VLOOKUP(D2741,PG!$D$7:$O$1006,12,FALSE)*G2741,0)</f>
        <v>0</v>
      </c>
    </row>
    <row r="2742" spans="2:9" ht="35.1" customHeight="1" thickTop="1" thickBot="1">
      <c r="B2742" s="76" t="str">
        <f t="shared" si="42"/>
        <v/>
      </c>
      <c r="C2742" s="35"/>
      <c r="D2742" s="16"/>
      <c r="E2742" s="16"/>
      <c r="F2742" s="33"/>
      <c r="G2742" s="33"/>
      <c r="H2742" s="43" t="str">
        <f>IFERROR(VLOOKUP(D2742,PG!$D$7:$N$1006,11,FALSE),"")</f>
        <v/>
      </c>
      <c r="I2742" s="42">
        <f>IFERROR(VLOOKUP(D2742,PG!$D$7:$O$1006,12,FALSE)*G2742,0)</f>
        <v>0</v>
      </c>
    </row>
    <row r="2743" spans="2:9" ht="35.1" customHeight="1" thickTop="1" thickBot="1">
      <c r="B2743" s="76" t="str">
        <f t="shared" si="42"/>
        <v/>
      </c>
      <c r="C2743" s="35"/>
      <c r="D2743" s="16"/>
      <c r="E2743" s="16"/>
      <c r="F2743" s="33"/>
      <c r="G2743" s="33"/>
      <c r="H2743" s="43" t="str">
        <f>IFERROR(VLOOKUP(D2743,PG!$D$7:$N$1006,11,FALSE),"")</f>
        <v/>
      </c>
      <c r="I2743" s="42">
        <f>IFERROR(VLOOKUP(D2743,PG!$D$7:$O$1006,12,FALSE)*G2743,0)</f>
        <v>0</v>
      </c>
    </row>
    <row r="2744" spans="2:9" ht="35.1" customHeight="1" thickTop="1" thickBot="1">
      <c r="B2744" s="76" t="str">
        <f t="shared" si="42"/>
        <v/>
      </c>
      <c r="C2744" s="35"/>
      <c r="D2744" s="16"/>
      <c r="E2744" s="16"/>
      <c r="F2744" s="33"/>
      <c r="G2744" s="33"/>
      <c r="H2744" s="43" t="str">
        <f>IFERROR(VLOOKUP(D2744,PG!$D$7:$N$1006,11,FALSE),"")</f>
        <v/>
      </c>
      <c r="I2744" s="42">
        <f>IFERROR(VLOOKUP(D2744,PG!$D$7:$O$1006,12,FALSE)*G2744,0)</f>
        <v>0</v>
      </c>
    </row>
    <row r="2745" spans="2:9" ht="35.1" customHeight="1" thickTop="1" thickBot="1">
      <c r="B2745" s="76" t="str">
        <f t="shared" si="42"/>
        <v/>
      </c>
      <c r="C2745" s="35"/>
      <c r="D2745" s="16"/>
      <c r="E2745" s="16"/>
      <c r="F2745" s="33"/>
      <c r="G2745" s="33"/>
      <c r="H2745" s="43" t="str">
        <f>IFERROR(VLOOKUP(D2745,PG!$D$7:$N$1006,11,FALSE),"")</f>
        <v/>
      </c>
      <c r="I2745" s="42">
        <f>IFERROR(VLOOKUP(D2745,PG!$D$7:$O$1006,12,FALSE)*G2745,0)</f>
        <v>0</v>
      </c>
    </row>
    <row r="2746" spans="2:9" ht="35.1" customHeight="1" thickTop="1" thickBot="1">
      <c r="B2746" s="76" t="str">
        <f t="shared" si="42"/>
        <v/>
      </c>
      <c r="C2746" s="35"/>
      <c r="D2746" s="16"/>
      <c r="E2746" s="16"/>
      <c r="F2746" s="33"/>
      <c r="G2746" s="33"/>
      <c r="H2746" s="43" t="str">
        <f>IFERROR(VLOOKUP(D2746,PG!$D$7:$N$1006,11,FALSE),"")</f>
        <v/>
      </c>
      <c r="I2746" s="42">
        <f>IFERROR(VLOOKUP(D2746,PG!$D$7:$O$1006,12,FALSE)*G2746,0)</f>
        <v>0</v>
      </c>
    </row>
    <row r="2747" spans="2:9" ht="35.1" customHeight="1" thickTop="1" thickBot="1">
      <c r="B2747" s="76" t="str">
        <f t="shared" si="42"/>
        <v/>
      </c>
      <c r="C2747" s="35"/>
      <c r="D2747" s="16"/>
      <c r="E2747" s="16"/>
      <c r="F2747" s="33"/>
      <c r="G2747" s="33"/>
      <c r="H2747" s="43" t="str">
        <f>IFERROR(VLOOKUP(D2747,PG!$D$7:$N$1006,11,FALSE),"")</f>
        <v/>
      </c>
      <c r="I2747" s="42">
        <f>IFERROR(VLOOKUP(D2747,PG!$D$7:$O$1006,12,FALSE)*G2747,0)</f>
        <v>0</v>
      </c>
    </row>
    <row r="2748" spans="2:9" ht="35.1" customHeight="1" thickTop="1" thickBot="1">
      <c r="B2748" s="76" t="str">
        <f t="shared" si="42"/>
        <v/>
      </c>
      <c r="C2748" s="35"/>
      <c r="D2748" s="16"/>
      <c r="E2748" s="16"/>
      <c r="F2748" s="33"/>
      <c r="G2748" s="33"/>
      <c r="H2748" s="43" t="str">
        <f>IFERROR(VLOOKUP(D2748,PG!$D$7:$N$1006,11,FALSE),"")</f>
        <v/>
      </c>
      <c r="I2748" s="42">
        <f>IFERROR(VLOOKUP(D2748,PG!$D$7:$O$1006,12,FALSE)*G2748,0)</f>
        <v>0</v>
      </c>
    </row>
    <row r="2749" spans="2:9" ht="35.1" customHeight="1" thickTop="1" thickBot="1">
      <c r="B2749" s="76" t="str">
        <f t="shared" si="42"/>
        <v/>
      </c>
      <c r="C2749" s="35"/>
      <c r="D2749" s="16"/>
      <c r="E2749" s="16"/>
      <c r="F2749" s="33"/>
      <c r="G2749" s="33"/>
      <c r="H2749" s="43" t="str">
        <f>IFERROR(VLOOKUP(D2749,PG!$D$7:$N$1006,11,FALSE),"")</f>
        <v/>
      </c>
      <c r="I2749" s="42">
        <f>IFERROR(VLOOKUP(D2749,PG!$D$7:$O$1006,12,FALSE)*G2749,0)</f>
        <v>0</v>
      </c>
    </row>
    <row r="2750" spans="2:9" ht="35.1" customHeight="1" thickTop="1" thickBot="1">
      <c r="B2750" s="76" t="str">
        <f t="shared" si="42"/>
        <v/>
      </c>
      <c r="C2750" s="35"/>
      <c r="D2750" s="16"/>
      <c r="E2750" s="16"/>
      <c r="F2750" s="33"/>
      <c r="G2750" s="33"/>
      <c r="H2750" s="43" t="str">
        <f>IFERROR(VLOOKUP(D2750,PG!$D$7:$N$1006,11,FALSE),"")</f>
        <v/>
      </c>
      <c r="I2750" s="42">
        <f>IFERROR(VLOOKUP(D2750,PG!$D$7:$O$1006,12,FALSE)*G2750,0)</f>
        <v>0</v>
      </c>
    </row>
    <row r="2751" spans="2:9" ht="35.1" customHeight="1" thickTop="1" thickBot="1">
      <c r="B2751" s="76" t="str">
        <f t="shared" si="42"/>
        <v/>
      </c>
      <c r="C2751" s="35"/>
      <c r="D2751" s="16"/>
      <c r="E2751" s="16"/>
      <c r="F2751" s="33"/>
      <c r="G2751" s="33"/>
      <c r="H2751" s="43" t="str">
        <f>IFERROR(VLOOKUP(D2751,PG!$D$7:$N$1006,11,FALSE),"")</f>
        <v/>
      </c>
      <c r="I2751" s="42">
        <f>IFERROR(VLOOKUP(D2751,PG!$D$7:$O$1006,12,FALSE)*G2751,0)</f>
        <v>0</v>
      </c>
    </row>
    <row r="2752" spans="2:9" ht="35.1" customHeight="1" thickTop="1" thickBot="1">
      <c r="B2752" s="76" t="str">
        <f t="shared" si="42"/>
        <v/>
      </c>
      <c r="C2752" s="35"/>
      <c r="D2752" s="16"/>
      <c r="E2752" s="16"/>
      <c r="F2752" s="33"/>
      <c r="G2752" s="33"/>
      <c r="H2752" s="43" t="str">
        <f>IFERROR(VLOOKUP(D2752,PG!$D$7:$N$1006,11,FALSE),"")</f>
        <v/>
      </c>
      <c r="I2752" s="42">
        <f>IFERROR(VLOOKUP(D2752,PG!$D$7:$O$1006,12,FALSE)*G2752,0)</f>
        <v>0</v>
      </c>
    </row>
    <row r="2753" spans="2:9" ht="35.1" customHeight="1" thickTop="1" thickBot="1">
      <c r="B2753" s="76" t="str">
        <f t="shared" si="42"/>
        <v/>
      </c>
      <c r="C2753" s="35"/>
      <c r="D2753" s="16"/>
      <c r="E2753" s="16"/>
      <c r="F2753" s="33"/>
      <c r="G2753" s="33"/>
      <c r="H2753" s="43" t="str">
        <f>IFERROR(VLOOKUP(D2753,PG!$D$7:$N$1006,11,FALSE),"")</f>
        <v/>
      </c>
      <c r="I2753" s="42">
        <f>IFERROR(VLOOKUP(D2753,PG!$D$7:$O$1006,12,FALSE)*G2753,0)</f>
        <v>0</v>
      </c>
    </row>
    <row r="2754" spans="2:9" ht="35.1" customHeight="1" thickTop="1" thickBot="1">
      <c r="B2754" s="76" t="str">
        <f t="shared" si="42"/>
        <v/>
      </c>
      <c r="C2754" s="35"/>
      <c r="D2754" s="16"/>
      <c r="E2754" s="16"/>
      <c r="F2754" s="33"/>
      <c r="G2754" s="33"/>
      <c r="H2754" s="43" t="str">
        <f>IFERROR(VLOOKUP(D2754,PG!$D$7:$N$1006,11,FALSE),"")</f>
        <v/>
      </c>
      <c r="I2754" s="42">
        <f>IFERROR(VLOOKUP(D2754,PG!$D$7:$O$1006,12,FALSE)*G2754,0)</f>
        <v>0</v>
      </c>
    </row>
    <row r="2755" spans="2:9" ht="35.1" customHeight="1" thickTop="1" thickBot="1">
      <c r="B2755" s="76" t="str">
        <f t="shared" si="42"/>
        <v/>
      </c>
      <c r="C2755" s="35"/>
      <c r="D2755" s="16"/>
      <c r="E2755" s="16"/>
      <c r="F2755" s="33"/>
      <c r="G2755" s="33"/>
      <c r="H2755" s="43" t="str">
        <f>IFERROR(VLOOKUP(D2755,PG!$D$7:$N$1006,11,FALSE),"")</f>
        <v/>
      </c>
      <c r="I2755" s="42">
        <f>IFERROR(VLOOKUP(D2755,PG!$D$7:$O$1006,12,FALSE)*G2755,0)</f>
        <v>0</v>
      </c>
    </row>
    <row r="2756" spans="2:9" ht="35.1" customHeight="1" thickTop="1" thickBot="1">
      <c r="B2756" s="76" t="str">
        <f t="shared" si="42"/>
        <v/>
      </c>
      <c r="C2756" s="35"/>
      <c r="D2756" s="16"/>
      <c r="E2756" s="16"/>
      <c r="F2756" s="33"/>
      <c r="G2756" s="33"/>
      <c r="H2756" s="43" t="str">
        <f>IFERROR(VLOOKUP(D2756,PG!$D$7:$N$1006,11,FALSE),"")</f>
        <v/>
      </c>
      <c r="I2756" s="42">
        <f>IFERROR(VLOOKUP(D2756,PG!$D$7:$O$1006,12,FALSE)*G2756,0)</f>
        <v>0</v>
      </c>
    </row>
    <row r="2757" spans="2:9" ht="35.1" customHeight="1" thickTop="1" thickBot="1">
      <c r="B2757" s="76" t="str">
        <f t="shared" si="42"/>
        <v/>
      </c>
      <c r="C2757" s="35"/>
      <c r="D2757" s="16"/>
      <c r="E2757" s="16"/>
      <c r="F2757" s="33"/>
      <c r="G2757" s="33"/>
      <c r="H2757" s="43" t="str">
        <f>IFERROR(VLOOKUP(D2757,PG!$D$7:$N$1006,11,FALSE),"")</f>
        <v/>
      </c>
      <c r="I2757" s="42">
        <f>IFERROR(VLOOKUP(D2757,PG!$D$7:$O$1006,12,FALSE)*G2757,0)</f>
        <v>0</v>
      </c>
    </row>
    <row r="2758" spans="2:9" ht="35.1" customHeight="1" thickTop="1" thickBot="1">
      <c r="B2758" s="76" t="str">
        <f t="shared" si="42"/>
        <v/>
      </c>
      <c r="C2758" s="35"/>
      <c r="D2758" s="16"/>
      <c r="E2758" s="16"/>
      <c r="F2758" s="33"/>
      <c r="G2758" s="33"/>
      <c r="H2758" s="43" t="str">
        <f>IFERROR(VLOOKUP(D2758,PG!$D$7:$N$1006,11,FALSE),"")</f>
        <v/>
      </c>
      <c r="I2758" s="42">
        <f>IFERROR(VLOOKUP(D2758,PG!$D$7:$O$1006,12,FALSE)*G2758,0)</f>
        <v>0</v>
      </c>
    </row>
    <row r="2759" spans="2:9" ht="35.1" customHeight="1" thickTop="1" thickBot="1">
      <c r="B2759" s="76" t="str">
        <f t="shared" si="42"/>
        <v/>
      </c>
      <c r="C2759" s="35"/>
      <c r="D2759" s="16"/>
      <c r="E2759" s="16"/>
      <c r="F2759" s="33"/>
      <c r="G2759" s="33"/>
      <c r="H2759" s="43" t="str">
        <f>IFERROR(VLOOKUP(D2759,PG!$D$7:$N$1006,11,FALSE),"")</f>
        <v/>
      </c>
      <c r="I2759" s="42">
        <f>IFERROR(VLOOKUP(D2759,PG!$D$7:$O$1006,12,FALSE)*G2759,0)</f>
        <v>0</v>
      </c>
    </row>
    <row r="2760" spans="2:9" ht="35.1" customHeight="1" thickTop="1" thickBot="1">
      <c r="B2760" s="76" t="str">
        <f t="shared" ref="B2760:B2823" si="43">IF(C2760="","",MONTH(C2760))</f>
        <v/>
      </c>
      <c r="C2760" s="35"/>
      <c r="D2760" s="16"/>
      <c r="E2760" s="16"/>
      <c r="F2760" s="33"/>
      <c r="G2760" s="33"/>
      <c r="H2760" s="43" t="str">
        <f>IFERROR(VLOOKUP(D2760,PG!$D$7:$N$1006,11,FALSE),"")</f>
        <v/>
      </c>
      <c r="I2760" s="42">
        <f>IFERROR(VLOOKUP(D2760,PG!$D$7:$O$1006,12,FALSE)*G2760,0)</f>
        <v>0</v>
      </c>
    </row>
    <row r="2761" spans="2:9" ht="35.1" customHeight="1" thickTop="1" thickBot="1">
      <c r="B2761" s="76" t="str">
        <f t="shared" si="43"/>
        <v/>
      </c>
      <c r="C2761" s="35"/>
      <c r="D2761" s="16"/>
      <c r="E2761" s="16"/>
      <c r="F2761" s="33"/>
      <c r="G2761" s="33"/>
      <c r="H2761" s="43" t="str">
        <f>IFERROR(VLOOKUP(D2761,PG!$D$7:$N$1006,11,FALSE),"")</f>
        <v/>
      </c>
      <c r="I2761" s="42">
        <f>IFERROR(VLOOKUP(D2761,PG!$D$7:$O$1006,12,FALSE)*G2761,0)</f>
        <v>0</v>
      </c>
    </row>
    <row r="2762" spans="2:9" ht="35.1" customHeight="1" thickTop="1" thickBot="1">
      <c r="B2762" s="76" t="str">
        <f t="shared" si="43"/>
        <v/>
      </c>
      <c r="C2762" s="35"/>
      <c r="D2762" s="16"/>
      <c r="E2762" s="16"/>
      <c r="F2762" s="33"/>
      <c r="G2762" s="33"/>
      <c r="H2762" s="43" t="str">
        <f>IFERROR(VLOOKUP(D2762,PG!$D$7:$N$1006,11,FALSE),"")</f>
        <v/>
      </c>
      <c r="I2762" s="42">
        <f>IFERROR(VLOOKUP(D2762,PG!$D$7:$O$1006,12,FALSE)*G2762,0)</f>
        <v>0</v>
      </c>
    </row>
    <row r="2763" spans="2:9" ht="35.1" customHeight="1" thickTop="1" thickBot="1">
      <c r="B2763" s="76" t="str">
        <f t="shared" si="43"/>
        <v/>
      </c>
      <c r="C2763" s="35"/>
      <c r="D2763" s="16"/>
      <c r="E2763" s="16"/>
      <c r="F2763" s="33"/>
      <c r="G2763" s="33"/>
      <c r="H2763" s="43" t="str">
        <f>IFERROR(VLOOKUP(D2763,PG!$D$7:$N$1006,11,FALSE),"")</f>
        <v/>
      </c>
      <c r="I2763" s="42">
        <f>IFERROR(VLOOKUP(D2763,PG!$D$7:$O$1006,12,FALSE)*G2763,0)</f>
        <v>0</v>
      </c>
    </row>
    <row r="2764" spans="2:9" ht="35.1" customHeight="1" thickTop="1" thickBot="1">
      <c r="B2764" s="76" t="str">
        <f t="shared" si="43"/>
        <v/>
      </c>
      <c r="C2764" s="35"/>
      <c r="D2764" s="16"/>
      <c r="E2764" s="16"/>
      <c r="F2764" s="33"/>
      <c r="G2764" s="33"/>
      <c r="H2764" s="43" t="str">
        <f>IFERROR(VLOOKUP(D2764,PG!$D$7:$N$1006,11,FALSE),"")</f>
        <v/>
      </c>
      <c r="I2764" s="42">
        <f>IFERROR(VLOOKUP(D2764,PG!$D$7:$O$1006,12,FALSE)*G2764,0)</f>
        <v>0</v>
      </c>
    </row>
    <row r="2765" spans="2:9" ht="35.1" customHeight="1" thickTop="1" thickBot="1">
      <c r="B2765" s="76" t="str">
        <f t="shared" si="43"/>
        <v/>
      </c>
      <c r="C2765" s="35"/>
      <c r="D2765" s="16"/>
      <c r="E2765" s="16"/>
      <c r="F2765" s="33"/>
      <c r="G2765" s="33"/>
      <c r="H2765" s="43" t="str">
        <f>IFERROR(VLOOKUP(D2765,PG!$D$7:$N$1006,11,FALSE),"")</f>
        <v/>
      </c>
      <c r="I2765" s="42">
        <f>IFERROR(VLOOKUP(D2765,PG!$D$7:$O$1006,12,FALSE)*G2765,0)</f>
        <v>0</v>
      </c>
    </row>
    <row r="2766" spans="2:9" ht="35.1" customHeight="1" thickTop="1" thickBot="1">
      <c r="B2766" s="76" t="str">
        <f t="shared" si="43"/>
        <v/>
      </c>
      <c r="C2766" s="35"/>
      <c r="D2766" s="16"/>
      <c r="E2766" s="16"/>
      <c r="F2766" s="33"/>
      <c r="G2766" s="33"/>
      <c r="H2766" s="43" t="str">
        <f>IFERROR(VLOOKUP(D2766,PG!$D$7:$N$1006,11,FALSE),"")</f>
        <v/>
      </c>
      <c r="I2766" s="42">
        <f>IFERROR(VLOOKUP(D2766,PG!$D$7:$O$1006,12,FALSE)*G2766,0)</f>
        <v>0</v>
      </c>
    </row>
    <row r="2767" spans="2:9" ht="35.1" customHeight="1" thickTop="1" thickBot="1">
      <c r="B2767" s="76" t="str">
        <f t="shared" si="43"/>
        <v/>
      </c>
      <c r="C2767" s="35"/>
      <c r="D2767" s="16"/>
      <c r="E2767" s="16"/>
      <c r="F2767" s="33"/>
      <c r="G2767" s="33"/>
      <c r="H2767" s="43" t="str">
        <f>IFERROR(VLOOKUP(D2767,PG!$D$7:$N$1006,11,FALSE),"")</f>
        <v/>
      </c>
      <c r="I2767" s="42">
        <f>IFERROR(VLOOKUP(D2767,PG!$D$7:$O$1006,12,FALSE)*G2767,0)</f>
        <v>0</v>
      </c>
    </row>
    <row r="2768" spans="2:9" ht="35.1" customHeight="1" thickTop="1" thickBot="1">
      <c r="B2768" s="76" t="str">
        <f t="shared" si="43"/>
        <v/>
      </c>
      <c r="C2768" s="35"/>
      <c r="D2768" s="16"/>
      <c r="E2768" s="16"/>
      <c r="F2768" s="33"/>
      <c r="G2768" s="33"/>
      <c r="H2768" s="43" t="str">
        <f>IFERROR(VLOOKUP(D2768,PG!$D$7:$N$1006,11,FALSE),"")</f>
        <v/>
      </c>
      <c r="I2768" s="42">
        <f>IFERROR(VLOOKUP(D2768,PG!$D$7:$O$1006,12,FALSE)*G2768,0)</f>
        <v>0</v>
      </c>
    </row>
    <row r="2769" spans="2:9" ht="35.1" customHeight="1" thickTop="1" thickBot="1">
      <c r="B2769" s="76" t="str">
        <f t="shared" si="43"/>
        <v/>
      </c>
      <c r="C2769" s="35"/>
      <c r="D2769" s="16"/>
      <c r="E2769" s="16"/>
      <c r="F2769" s="33"/>
      <c r="G2769" s="33"/>
      <c r="H2769" s="43" t="str">
        <f>IFERROR(VLOOKUP(D2769,PG!$D$7:$N$1006,11,FALSE),"")</f>
        <v/>
      </c>
      <c r="I2769" s="42">
        <f>IFERROR(VLOOKUP(D2769,PG!$D$7:$O$1006,12,FALSE)*G2769,0)</f>
        <v>0</v>
      </c>
    </row>
    <row r="2770" spans="2:9" ht="35.1" customHeight="1" thickTop="1" thickBot="1">
      <c r="B2770" s="76" t="str">
        <f t="shared" si="43"/>
        <v/>
      </c>
      <c r="C2770" s="35"/>
      <c r="D2770" s="16"/>
      <c r="E2770" s="16"/>
      <c r="F2770" s="33"/>
      <c r="G2770" s="33"/>
      <c r="H2770" s="43" t="str">
        <f>IFERROR(VLOOKUP(D2770,PG!$D$7:$N$1006,11,FALSE),"")</f>
        <v/>
      </c>
      <c r="I2770" s="42">
        <f>IFERROR(VLOOKUP(D2770,PG!$D$7:$O$1006,12,FALSE)*G2770,0)</f>
        <v>0</v>
      </c>
    </row>
    <row r="2771" spans="2:9" ht="35.1" customHeight="1" thickTop="1" thickBot="1">
      <c r="B2771" s="76" t="str">
        <f t="shared" si="43"/>
        <v/>
      </c>
      <c r="C2771" s="35"/>
      <c r="D2771" s="16"/>
      <c r="E2771" s="16"/>
      <c r="F2771" s="33"/>
      <c r="G2771" s="33"/>
      <c r="H2771" s="43" t="str">
        <f>IFERROR(VLOOKUP(D2771,PG!$D$7:$N$1006,11,FALSE),"")</f>
        <v/>
      </c>
      <c r="I2771" s="42">
        <f>IFERROR(VLOOKUP(D2771,PG!$D$7:$O$1006,12,FALSE)*G2771,0)</f>
        <v>0</v>
      </c>
    </row>
    <row r="2772" spans="2:9" ht="35.1" customHeight="1" thickTop="1" thickBot="1">
      <c r="B2772" s="76" t="str">
        <f t="shared" si="43"/>
        <v/>
      </c>
      <c r="C2772" s="35"/>
      <c r="D2772" s="16"/>
      <c r="E2772" s="16"/>
      <c r="F2772" s="33"/>
      <c r="G2772" s="33"/>
      <c r="H2772" s="43" t="str">
        <f>IFERROR(VLOOKUP(D2772,PG!$D$7:$N$1006,11,FALSE),"")</f>
        <v/>
      </c>
      <c r="I2772" s="42">
        <f>IFERROR(VLOOKUP(D2772,PG!$D$7:$O$1006,12,FALSE)*G2772,0)</f>
        <v>0</v>
      </c>
    </row>
    <row r="2773" spans="2:9" ht="35.1" customHeight="1" thickTop="1" thickBot="1">
      <c r="B2773" s="76" t="str">
        <f t="shared" si="43"/>
        <v/>
      </c>
      <c r="C2773" s="35"/>
      <c r="D2773" s="16"/>
      <c r="E2773" s="16"/>
      <c r="F2773" s="33"/>
      <c r="G2773" s="33"/>
      <c r="H2773" s="43" t="str">
        <f>IFERROR(VLOOKUP(D2773,PG!$D$7:$N$1006,11,FALSE),"")</f>
        <v/>
      </c>
      <c r="I2773" s="42">
        <f>IFERROR(VLOOKUP(D2773,PG!$D$7:$O$1006,12,FALSE)*G2773,0)</f>
        <v>0</v>
      </c>
    </row>
    <row r="2774" spans="2:9" ht="35.1" customHeight="1" thickTop="1" thickBot="1">
      <c r="B2774" s="76" t="str">
        <f t="shared" si="43"/>
        <v/>
      </c>
      <c r="C2774" s="35"/>
      <c r="D2774" s="16"/>
      <c r="E2774" s="16"/>
      <c r="F2774" s="33"/>
      <c r="G2774" s="33"/>
      <c r="H2774" s="43" t="str">
        <f>IFERROR(VLOOKUP(D2774,PG!$D$7:$N$1006,11,FALSE),"")</f>
        <v/>
      </c>
      <c r="I2774" s="42">
        <f>IFERROR(VLOOKUP(D2774,PG!$D$7:$O$1006,12,FALSE)*G2774,0)</f>
        <v>0</v>
      </c>
    </row>
    <row r="2775" spans="2:9" ht="35.1" customHeight="1" thickTop="1" thickBot="1">
      <c r="B2775" s="76" t="str">
        <f t="shared" si="43"/>
        <v/>
      </c>
      <c r="C2775" s="35"/>
      <c r="D2775" s="16"/>
      <c r="E2775" s="16"/>
      <c r="F2775" s="33"/>
      <c r="G2775" s="33"/>
      <c r="H2775" s="43" t="str">
        <f>IFERROR(VLOOKUP(D2775,PG!$D$7:$N$1006,11,FALSE),"")</f>
        <v/>
      </c>
      <c r="I2775" s="42">
        <f>IFERROR(VLOOKUP(D2775,PG!$D$7:$O$1006,12,FALSE)*G2775,0)</f>
        <v>0</v>
      </c>
    </row>
    <row r="2776" spans="2:9" ht="35.1" customHeight="1" thickTop="1" thickBot="1">
      <c r="B2776" s="76" t="str">
        <f t="shared" si="43"/>
        <v/>
      </c>
      <c r="C2776" s="35"/>
      <c r="D2776" s="16"/>
      <c r="E2776" s="16"/>
      <c r="F2776" s="33"/>
      <c r="G2776" s="33"/>
      <c r="H2776" s="43" t="str">
        <f>IFERROR(VLOOKUP(D2776,PG!$D$7:$N$1006,11,FALSE),"")</f>
        <v/>
      </c>
      <c r="I2776" s="42">
        <f>IFERROR(VLOOKUP(D2776,PG!$D$7:$O$1006,12,FALSE)*G2776,0)</f>
        <v>0</v>
      </c>
    </row>
    <row r="2777" spans="2:9" ht="35.1" customHeight="1" thickTop="1" thickBot="1">
      <c r="B2777" s="76" t="str">
        <f t="shared" si="43"/>
        <v/>
      </c>
      <c r="C2777" s="35"/>
      <c r="D2777" s="16"/>
      <c r="E2777" s="16"/>
      <c r="F2777" s="33"/>
      <c r="G2777" s="33"/>
      <c r="H2777" s="43" t="str">
        <f>IFERROR(VLOOKUP(D2777,PG!$D$7:$N$1006,11,FALSE),"")</f>
        <v/>
      </c>
      <c r="I2777" s="42">
        <f>IFERROR(VLOOKUP(D2777,PG!$D$7:$O$1006,12,FALSE)*G2777,0)</f>
        <v>0</v>
      </c>
    </row>
    <row r="2778" spans="2:9" ht="35.1" customHeight="1" thickTop="1" thickBot="1">
      <c r="B2778" s="76" t="str">
        <f t="shared" si="43"/>
        <v/>
      </c>
      <c r="C2778" s="35"/>
      <c r="D2778" s="16"/>
      <c r="E2778" s="16"/>
      <c r="F2778" s="33"/>
      <c r="G2778" s="33"/>
      <c r="H2778" s="43" t="str">
        <f>IFERROR(VLOOKUP(D2778,PG!$D$7:$N$1006,11,FALSE),"")</f>
        <v/>
      </c>
      <c r="I2778" s="42">
        <f>IFERROR(VLOOKUP(D2778,PG!$D$7:$O$1006,12,FALSE)*G2778,0)</f>
        <v>0</v>
      </c>
    </row>
    <row r="2779" spans="2:9" ht="35.1" customHeight="1" thickTop="1" thickBot="1">
      <c r="B2779" s="76" t="str">
        <f t="shared" si="43"/>
        <v/>
      </c>
      <c r="C2779" s="35"/>
      <c r="D2779" s="16"/>
      <c r="E2779" s="16"/>
      <c r="F2779" s="33"/>
      <c r="G2779" s="33"/>
      <c r="H2779" s="43" t="str">
        <f>IFERROR(VLOOKUP(D2779,PG!$D$7:$N$1006,11,FALSE),"")</f>
        <v/>
      </c>
      <c r="I2779" s="42">
        <f>IFERROR(VLOOKUP(D2779,PG!$D$7:$O$1006,12,FALSE)*G2779,0)</f>
        <v>0</v>
      </c>
    </row>
    <row r="2780" spans="2:9" ht="35.1" customHeight="1" thickTop="1" thickBot="1">
      <c r="B2780" s="76" t="str">
        <f t="shared" si="43"/>
        <v/>
      </c>
      <c r="C2780" s="35"/>
      <c r="D2780" s="16"/>
      <c r="E2780" s="16"/>
      <c r="F2780" s="33"/>
      <c r="G2780" s="33"/>
      <c r="H2780" s="43" t="str">
        <f>IFERROR(VLOOKUP(D2780,PG!$D$7:$N$1006,11,FALSE),"")</f>
        <v/>
      </c>
      <c r="I2780" s="42">
        <f>IFERROR(VLOOKUP(D2780,PG!$D$7:$O$1006,12,FALSE)*G2780,0)</f>
        <v>0</v>
      </c>
    </row>
    <row r="2781" spans="2:9" ht="35.1" customHeight="1" thickTop="1" thickBot="1">
      <c r="B2781" s="76" t="str">
        <f t="shared" si="43"/>
        <v/>
      </c>
      <c r="C2781" s="35"/>
      <c r="D2781" s="16"/>
      <c r="E2781" s="16"/>
      <c r="F2781" s="33"/>
      <c r="G2781" s="33"/>
      <c r="H2781" s="43" t="str">
        <f>IFERROR(VLOOKUP(D2781,PG!$D$7:$N$1006,11,FALSE),"")</f>
        <v/>
      </c>
      <c r="I2781" s="42">
        <f>IFERROR(VLOOKUP(D2781,PG!$D$7:$O$1006,12,FALSE)*G2781,0)</f>
        <v>0</v>
      </c>
    </row>
    <row r="2782" spans="2:9" ht="35.1" customHeight="1" thickTop="1" thickBot="1">
      <c r="B2782" s="76" t="str">
        <f t="shared" si="43"/>
        <v/>
      </c>
      <c r="C2782" s="35"/>
      <c r="D2782" s="16"/>
      <c r="E2782" s="16"/>
      <c r="F2782" s="33"/>
      <c r="G2782" s="33"/>
      <c r="H2782" s="43" t="str">
        <f>IFERROR(VLOOKUP(D2782,PG!$D$7:$N$1006,11,FALSE),"")</f>
        <v/>
      </c>
      <c r="I2782" s="42">
        <f>IFERROR(VLOOKUP(D2782,PG!$D$7:$O$1006,12,FALSE)*G2782,0)</f>
        <v>0</v>
      </c>
    </row>
    <row r="2783" spans="2:9" ht="35.1" customHeight="1" thickTop="1" thickBot="1">
      <c r="B2783" s="76" t="str">
        <f t="shared" si="43"/>
        <v/>
      </c>
      <c r="C2783" s="35"/>
      <c r="D2783" s="16"/>
      <c r="E2783" s="16"/>
      <c r="F2783" s="33"/>
      <c r="G2783" s="33"/>
      <c r="H2783" s="43" t="str">
        <f>IFERROR(VLOOKUP(D2783,PG!$D$7:$N$1006,11,FALSE),"")</f>
        <v/>
      </c>
      <c r="I2783" s="42">
        <f>IFERROR(VLOOKUP(D2783,PG!$D$7:$O$1006,12,FALSE)*G2783,0)</f>
        <v>0</v>
      </c>
    </row>
    <row r="2784" spans="2:9" ht="35.1" customHeight="1" thickTop="1" thickBot="1">
      <c r="B2784" s="76" t="str">
        <f t="shared" si="43"/>
        <v/>
      </c>
      <c r="C2784" s="35"/>
      <c r="D2784" s="16"/>
      <c r="E2784" s="16"/>
      <c r="F2784" s="33"/>
      <c r="G2784" s="33"/>
      <c r="H2784" s="43" t="str">
        <f>IFERROR(VLOOKUP(D2784,PG!$D$7:$N$1006,11,FALSE),"")</f>
        <v/>
      </c>
      <c r="I2784" s="42">
        <f>IFERROR(VLOOKUP(D2784,PG!$D$7:$O$1006,12,FALSE)*G2784,0)</f>
        <v>0</v>
      </c>
    </row>
    <row r="2785" spans="2:9" ht="35.1" customHeight="1" thickTop="1" thickBot="1">
      <c r="B2785" s="76" t="str">
        <f t="shared" si="43"/>
        <v/>
      </c>
      <c r="C2785" s="35"/>
      <c r="D2785" s="16"/>
      <c r="E2785" s="16"/>
      <c r="F2785" s="33"/>
      <c r="G2785" s="33"/>
      <c r="H2785" s="43" t="str">
        <f>IFERROR(VLOOKUP(D2785,PG!$D$7:$N$1006,11,FALSE),"")</f>
        <v/>
      </c>
      <c r="I2785" s="42">
        <f>IFERROR(VLOOKUP(D2785,PG!$D$7:$O$1006,12,FALSE)*G2785,0)</f>
        <v>0</v>
      </c>
    </row>
    <row r="2786" spans="2:9" ht="35.1" customHeight="1" thickTop="1" thickBot="1">
      <c r="B2786" s="76" t="str">
        <f t="shared" si="43"/>
        <v/>
      </c>
      <c r="C2786" s="35"/>
      <c r="D2786" s="16"/>
      <c r="E2786" s="16"/>
      <c r="F2786" s="33"/>
      <c r="G2786" s="33"/>
      <c r="H2786" s="43" t="str">
        <f>IFERROR(VLOOKUP(D2786,PG!$D$7:$N$1006,11,FALSE),"")</f>
        <v/>
      </c>
      <c r="I2786" s="42">
        <f>IFERROR(VLOOKUP(D2786,PG!$D$7:$O$1006,12,FALSE)*G2786,0)</f>
        <v>0</v>
      </c>
    </row>
    <row r="2787" spans="2:9" ht="35.1" customHeight="1" thickTop="1" thickBot="1">
      <c r="B2787" s="76" t="str">
        <f t="shared" si="43"/>
        <v/>
      </c>
      <c r="C2787" s="35"/>
      <c r="D2787" s="16"/>
      <c r="E2787" s="16"/>
      <c r="F2787" s="33"/>
      <c r="G2787" s="33"/>
      <c r="H2787" s="43" t="str">
        <f>IFERROR(VLOOKUP(D2787,PG!$D$7:$N$1006,11,FALSE),"")</f>
        <v/>
      </c>
      <c r="I2787" s="42">
        <f>IFERROR(VLOOKUP(D2787,PG!$D$7:$O$1006,12,FALSE)*G2787,0)</f>
        <v>0</v>
      </c>
    </row>
    <row r="2788" spans="2:9" ht="35.1" customHeight="1" thickTop="1" thickBot="1">
      <c r="B2788" s="76" t="str">
        <f t="shared" si="43"/>
        <v/>
      </c>
      <c r="C2788" s="35"/>
      <c r="D2788" s="16"/>
      <c r="E2788" s="16"/>
      <c r="F2788" s="33"/>
      <c r="G2788" s="33"/>
      <c r="H2788" s="43" t="str">
        <f>IFERROR(VLOOKUP(D2788,PG!$D$7:$N$1006,11,FALSE),"")</f>
        <v/>
      </c>
      <c r="I2788" s="42">
        <f>IFERROR(VLOOKUP(D2788,PG!$D$7:$O$1006,12,FALSE)*G2788,0)</f>
        <v>0</v>
      </c>
    </row>
    <row r="2789" spans="2:9" ht="35.1" customHeight="1" thickTop="1" thickBot="1">
      <c r="B2789" s="76" t="str">
        <f t="shared" si="43"/>
        <v/>
      </c>
      <c r="C2789" s="35"/>
      <c r="D2789" s="16"/>
      <c r="E2789" s="16"/>
      <c r="F2789" s="33"/>
      <c r="G2789" s="33"/>
      <c r="H2789" s="43" t="str">
        <f>IFERROR(VLOOKUP(D2789,PG!$D$7:$N$1006,11,FALSE),"")</f>
        <v/>
      </c>
      <c r="I2789" s="42">
        <f>IFERROR(VLOOKUP(D2789,PG!$D$7:$O$1006,12,FALSE)*G2789,0)</f>
        <v>0</v>
      </c>
    </row>
    <row r="2790" spans="2:9" ht="35.1" customHeight="1" thickTop="1" thickBot="1">
      <c r="B2790" s="76" t="str">
        <f t="shared" si="43"/>
        <v/>
      </c>
      <c r="C2790" s="35"/>
      <c r="D2790" s="16"/>
      <c r="E2790" s="16"/>
      <c r="F2790" s="33"/>
      <c r="G2790" s="33"/>
      <c r="H2790" s="43" t="str">
        <f>IFERROR(VLOOKUP(D2790,PG!$D$7:$N$1006,11,FALSE),"")</f>
        <v/>
      </c>
      <c r="I2790" s="42">
        <f>IFERROR(VLOOKUP(D2790,PG!$D$7:$O$1006,12,FALSE)*G2790,0)</f>
        <v>0</v>
      </c>
    </row>
    <row r="2791" spans="2:9" ht="35.1" customHeight="1" thickTop="1" thickBot="1">
      <c r="B2791" s="76" t="str">
        <f t="shared" si="43"/>
        <v/>
      </c>
      <c r="C2791" s="35"/>
      <c r="D2791" s="16"/>
      <c r="E2791" s="16"/>
      <c r="F2791" s="33"/>
      <c r="G2791" s="33"/>
      <c r="H2791" s="43" t="str">
        <f>IFERROR(VLOOKUP(D2791,PG!$D$7:$N$1006,11,FALSE),"")</f>
        <v/>
      </c>
      <c r="I2791" s="42">
        <f>IFERROR(VLOOKUP(D2791,PG!$D$7:$O$1006,12,FALSE)*G2791,0)</f>
        <v>0</v>
      </c>
    </row>
    <row r="2792" spans="2:9" ht="35.1" customHeight="1" thickTop="1" thickBot="1">
      <c r="B2792" s="76" t="str">
        <f t="shared" si="43"/>
        <v/>
      </c>
      <c r="C2792" s="35"/>
      <c r="D2792" s="16"/>
      <c r="E2792" s="16"/>
      <c r="F2792" s="33"/>
      <c r="G2792" s="33"/>
      <c r="H2792" s="43" t="str">
        <f>IFERROR(VLOOKUP(D2792,PG!$D$7:$N$1006,11,FALSE),"")</f>
        <v/>
      </c>
      <c r="I2792" s="42">
        <f>IFERROR(VLOOKUP(D2792,PG!$D$7:$O$1006,12,FALSE)*G2792,0)</f>
        <v>0</v>
      </c>
    </row>
    <row r="2793" spans="2:9" ht="35.1" customHeight="1" thickTop="1" thickBot="1">
      <c r="B2793" s="76" t="str">
        <f t="shared" si="43"/>
        <v/>
      </c>
      <c r="C2793" s="35"/>
      <c r="D2793" s="16"/>
      <c r="E2793" s="16"/>
      <c r="F2793" s="33"/>
      <c r="G2793" s="33"/>
      <c r="H2793" s="43" t="str">
        <f>IFERROR(VLOOKUP(D2793,PG!$D$7:$N$1006,11,FALSE),"")</f>
        <v/>
      </c>
      <c r="I2793" s="42">
        <f>IFERROR(VLOOKUP(D2793,PG!$D$7:$O$1006,12,FALSE)*G2793,0)</f>
        <v>0</v>
      </c>
    </row>
    <row r="2794" spans="2:9" ht="35.1" customHeight="1" thickTop="1" thickBot="1">
      <c r="B2794" s="76" t="str">
        <f t="shared" si="43"/>
        <v/>
      </c>
      <c r="C2794" s="35"/>
      <c r="D2794" s="16"/>
      <c r="E2794" s="16"/>
      <c r="F2794" s="33"/>
      <c r="G2794" s="33"/>
      <c r="H2794" s="43" t="str">
        <f>IFERROR(VLOOKUP(D2794,PG!$D$7:$N$1006,11,FALSE),"")</f>
        <v/>
      </c>
      <c r="I2794" s="42">
        <f>IFERROR(VLOOKUP(D2794,PG!$D$7:$O$1006,12,FALSE)*G2794,0)</f>
        <v>0</v>
      </c>
    </row>
    <row r="2795" spans="2:9" ht="35.1" customHeight="1" thickTop="1" thickBot="1">
      <c r="B2795" s="76" t="str">
        <f t="shared" si="43"/>
        <v/>
      </c>
      <c r="C2795" s="35"/>
      <c r="D2795" s="16"/>
      <c r="E2795" s="16"/>
      <c r="F2795" s="33"/>
      <c r="G2795" s="33"/>
      <c r="H2795" s="43" t="str">
        <f>IFERROR(VLOOKUP(D2795,PG!$D$7:$N$1006,11,FALSE),"")</f>
        <v/>
      </c>
      <c r="I2795" s="42">
        <f>IFERROR(VLOOKUP(D2795,PG!$D$7:$O$1006,12,FALSE)*G2795,0)</f>
        <v>0</v>
      </c>
    </row>
    <row r="2796" spans="2:9" ht="35.1" customHeight="1" thickTop="1" thickBot="1">
      <c r="B2796" s="76" t="str">
        <f t="shared" si="43"/>
        <v/>
      </c>
      <c r="C2796" s="35"/>
      <c r="D2796" s="16"/>
      <c r="E2796" s="16"/>
      <c r="F2796" s="33"/>
      <c r="G2796" s="33"/>
      <c r="H2796" s="43" t="str">
        <f>IFERROR(VLOOKUP(D2796,PG!$D$7:$N$1006,11,FALSE),"")</f>
        <v/>
      </c>
      <c r="I2796" s="42">
        <f>IFERROR(VLOOKUP(D2796,PG!$D$7:$O$1006,12,FALSE)*G2796,0)</f>
        <v>0</v>
      </c>
    </row>
    <row r="2797" spans="2:9" ht="35.1" customHeight="1" thickTop="1" thickBot="1">
      <c r="B2797" s="76" t="str">
        <f t="shared" si="43"/>
        <v/>
      </c>
      <c r="C2797" s="35"/>
      <c r="D2797" s="16"/>
      <c r="E2797" s="16"/>
      <c r="F2797" s="33"/>
      <c r="G2797" s="33"/>
      <c r="H2797" s="43" t="str">
        <f>IFERROR(VLOOKUP(D2797,PG!$D$7:$N$1006,11,FALSE),"")</f>
        <v/>
      </c>
      <c r="I2797" s="42">
        <f>IFERROR(VLOOKUP(D2797,PG!$D$7:$O$1006,12,FALSE)*G2797,0)</f>
        <v>0</v>
      </c>
    </row>
    <row r="2798" spans="2:9" ht="35.1" customHeight="1" thickTop="1" thickBot="1">
      <c r="B2798" s="76" t="str">
        <f t="shared" si="43"/>
        <v/>
      </c>
      <c r="C2798" s="35"/>
      <c r="D2798" s="16"/>
      <c r="E2798" s="16"/>
      <c r="F2798" s="33"/>
      <c r="G2798" s="33"/>
      <c r="H2798" s="43" t="str">
        <f>IFERROR(VLOOKUP(D2798,PG!$D$7:$N$1006,11,FALSE),"")</f>
        <v/>
      </c>
      <c r="I2798" s="42">
        <f>IFERROR(VLOOKUP(D2798,PG!$D$7:$O$1006,12,FALSE)*G2798,0)</f>
        <v>0</v>
      </c>
    </row>
    <row r="2799" spans="2:9" ht="35.1" customHeight="1" thickTop="1" thickBot="1">
      <c r="B2799" s="76" t="str">
        <f t="shared" si="43"/>
        <v/>
      </c>
      <c r="C2799" s="35"/>
      <c r="D2799" s="16"/>
      <c r="E2799" s="16"/>
      <c r="F2799" s="33"/>
      <c r="G2799" s="33"/>
      <c r="H2799" s="43" t="str">
        <f>IFERROR(VLOOKUP(D2799,PG!$D$7:$N$1006,11,FALSE),"")</f>
        <v/>
      </c>
      <c r="I2799" s="42">
        <f>IFERROR(VLOOKUP(D2799,PG!$D$7:$O$1006,12,FALSE)*G2799,0)</f>
        <v>0</v>
      </c>
    </row>
    <row r="2800" spans="2:9" ht="35.1" customHeight="1" thickTop="1" thickBot="1">
      <c r="B2800" s="76" t="str">
        <f t="shared" si="43"/>
        <v/>
      </c>
      <c r="C2800" s="35"/>
      <c r="D2800" s="16"/>
      <c r="E2800" s="16"/>
      <c r="F2800" s="33"/>
      <c r="G2800" s="33"/>
      <c r="H2800" s="43" t="str">
        <f>IFERROR(VLOOKUP(D2800,PG!$D$7:$N$1006,11,FALSE),"")</f>
        <v/>
      </c>
      <c r="I2800" s="42">
        <f>IFERROR(VLOOKUP(D2800,PG!$D$7:$O$1006,12,FALSE)*G2800,0)</f>
        <v>0</v>
      </c>
    </row>
    <row r="2801" spans="2:9" ht="35.1" customHeight="1" thickTop="1" thickBot="1">
      <c r="B2801" s="76" t="str">
        <f t="shared" si="43"/>
        <v/>
      </c>
      <c r="C2801" s="35"/>
      <c r="D2801" s="16"/>
      <c r="E2801" s="16"/>
      <c r="F2801" s="33"/>
      <c r="G2801" s="33"/>
      <c r="H2801" s="43" t="str">
        <f>IFERROR(VLOOKUP(D2801,PG!$D$7:$N$1006,11,FALSE),"")</f>
        <v/>
      </c>
      <c r="I2801" s="42">
        <f>IFERROR(VLOOKUP(D2801,PG!$D$7:$O$1006,12,FALSE)*G2801,0)</f>
        <v>0</v>
      </c>
    </row>
    <row r="2802" spans="2:9" ht="35.1" customHeight="1" thickTop="1" thickBot="1">
      <c r="B2802" s="76" t="str">
        <f t="shared" si="43"/>
        <v/>
      </c>
      <c r="C2802" s="35"/>
      <c r="D2802" s="16"/>
      <c r="E2802" s="16"/>
      <c r="F2802" s="33"/>
      <c r="G2802" s="33"/>
      <c r="H2802" s="43" t="str">
        <f>IFERROR(VLOOKUP(D2802,PG!$D$7:$N$1006,11,FALSE),"")</f>
        <v/>
      </c>
      <c r="I2802" s="42">
        <f>IFERROR(VLOOKUP(D2802,PG!$D$7:$O$1006,12,FALSE)*G2802,0)</f>
        <v>0</v>
      </c>
    </row>
    <row r="2803" spans="2:9" ht="35.1" customHeight="1" thickTop="1" thickBot="1">
      <c r="B2803" s="76" t="str">
        <f t="shared" si="43"/>
        <v/>
      </c>
      <c r="C2803" s="35"/>
      <c r="D2803" s="16"/>
      <c r="E2803" s="16"/>
      <c r="F2803" s="33"/>
      <c r="G2803" s="33"/>
      <c r="H2803" s="43" t="str">
        <f>IFERROR(VLOOKUP(D2803,PG!$D$7:$N$1006,11,FALSE),"")</f>
        <v/>
      </c>
      <c r="I2803" s="42">
        <f>IFERROR(VLOOKUP(D2803,PG!$D$7:$O$1006,12,FALSE)*G2803,0)</f>
        <v>0</v>
      </c>
    </row>
    <row r="2804" spans="2:9" ht="35.1" customHeight="1" thickTop="1" thickBot="1">
      <c r="B2804" s="76" t="str">
        <f t="shared" si="43"/>
        <v/>
      </c>
      <c r="C2804" s="35"/>
      <c r="D2804" s="16"/>
      <c r="E2804" s="16"/>
      <c r="F2804" s="33"/>
      <c r="G2804" s="33"/>
      <c r="H2804" s="43" t="str">
        <f>IFERROR(VLOOKUP(D2804,PG!$D$7:$N$1006,11,FALSE),"")</f>
        <v/>
      </c>
      <c r="I2804" s="42">
        <f>IFERROR(VLOOKUP(D2804,PG!$D$7:$O$1006,12,FALSE)*G2804,0)</f>
        <v>0</v>
      </c>
    </row>
    <row r="2805" spans="2:9" ht="35.1" customHeight="1" thickTop="1" thickBot="1">
      <c r="B2805" s="76" t="str">
        <f t="shared" si="43"/>
        <v/>
      </c>
      <c r="C2805" s="35"/>
      <c r="D2805" s="16"/>
      <c r="E2805" s="16"/>
      <c r="F2805" s="33"/>
      <c r="G2805" s="33"/>
      <c r="H2805" s="43" t="str">
        <f>IFERROR(VLOOKUP(D2805,PG!$D$7:$N$1006,11,FALSE),"")</f>
        <v/>
      </c>
      <c r="I2805" s="42">
        <f>IFERROR(VLOOKUP(D2805,PG!$D$7:$O$1006,12,FALSE)*G2805,0)</f>
        <v>0</v>
      </c>
    </row>
    <row r="2806" spans="2:9" ht="35.1" customHeight="1" thickTop="1" thickBot="1">
      <c r="B2806" s="76" t="str">
        <f t="shared" si="43"/>
        <v/>
      </c>
      <c r="C2806" s="35"/>
      <c r="D2806" s="16"/>
      <c r="E2806" s="16"/>
      <c r="F2806" s="33"/>
      <c r="G2806" s="33"/>
      <c r="H2806" s="43" t="str">
        <f>IFERROR(VLOOKUP(D2806,PG!$D$7:$N$1006,11,FALSE),"")</f>
        <v/>
      </c>
      <c r="I2806" s="42">
        <f>IFERROR(VLOOKUP(D2806,PG!$D$7:$O$1006,12,FALSE)*G2806,0)</f>
        <v>0</v>
      </c>
    </row>
    <row r="2807" spans="2:9" ht="35.1" customHeight="1" thickTop="1" thickBot="1">
      <c r="B2807" s="76" t="str">
        <f t="shared" si="43"/>
        <v/>
      </c>
      <c r="C2807" s="35"/>
      <c r="D2807" s="16"/>
      <c r="E2807" s="16"/>
      <c r="F2807" s="33"/>
      <c r="G2807" s="33"/>
      <c r="H2807" s="43" t="str">
        <f>IFERROR(VLOOKUP(D2807,PG!$D$7:$N$1006,11,FALSE),"")</f>
        <v/>
      </c>
      <c r="I2807" s="42">
        <f>IFERROR(VLOOKUP(D2807,PG!$D$7:$O$1006,12,FALSE)*G2807,0)</f>
        <v>0</v>
      </c>
    </row>
    <row r="2808" spans="2:9" ht="35.1" customHeight="1" thickTop="1" thickBot="1">
      <c r="B2808" s="76" t="str">
        <f t="shared" si="43"/>
        <v/>
      </c>
      <c r="C2808" s="35"/>
      <c r="D2808" s="16"/>
      <c r="E2808" s="16"/>
      <c r="F2808" s="33"/>
      <c r="G2808" s="33"/>
      <c r="H2808" s="43" t="str">
        <f>IFERROR(VLOOKUP(D2808,PG!$D$7:$N$1006,11,FALSE),"")</f>
        <v/>
      </c>
      <c r="I2808" s="42">
        <f>IFERROR(VLOOKUP(D2808,PG!$D$7:$O$1006,12,FALSE)*G2808,0)</f>
        <v>0</v>
      </c>
    </row>
    <row r="2809" spans="2:9" ht="35.1" customHeight="1" thickTop="1" thickBot="1">
      <c r="B2809" s="76" t="str">
        <f t="shared" si="43"/>
        <v/>
      </c>
      <c r="C2809" s="35"/>
      <c r="D2809" s="16"/>
      <c r="E2809" s="16"/>
      <c r="F2809" s="33"/>
      <c r="G2809" s="33"/>
      <c r="H2809" s="43" t="str">
        <f>IFERROR(VLOOKUP(D2809,PG!$D$7:$N$1006,11,FALSE),"")</f>
        <v/>
      </c>
      <c r="I2809" s="42">
        <f>IFERROR(VLOOKUP(D2809,PG!$D$7:$O$1006,12,FALSE)*G2809,0)</f>
        <v>0</v>
      </c>
    </row>
    <row r="2810" spans="2:9" ht="35.1" customHeight="1" thickTop="1" thickBot="1">
      <c r="B2810" s="76" t="str">
        <f t="shared" si="43"/>
        <v/>
      </c>
      <c r="C2810" s="35"/>
      <c r="D2810" s="16"/>
      <c r="E2810" s="16"/>
      <c r="F2810" s="33"/>
      <c r="G2810" s="33"/>
      <c r="H2810" s="43" t="str">
        <f>IFERROR(VLOOKUP(D2810,PG!$D$7:$N$1006,11,FALSE),"")</f>
        <v/>
      </c>
      <c r="I2810" s="42">
        <f>IFERROR(VLOOKUP(D2810,PG!$D$7:$O$1006,12,FALSE)*G2810,0)</f>
        <v>0</v>
      </c>
    </row>
    <row r="2811" spans="2:9" ht="35.1" customHeight="1" thickTop="1" thickBot="1">
      <c r="B2811" s="76" t="str">
        <f t="shared" si="43"/>
        <v/>
      </c>
      <c r="C2811" s="35"/>
      <c r="D2811" s="16"/>
      <c r="E2811" s="16"/>
      <c r="F2811" s="33"/>
      <c r="G2811" s="33"/>
      <c r="H2811" s="43" t="str">
        <f>IFERROR(VLOOKUP(D2811,PG!$D$7:$N$1006,11,FALSE),"")</f>
        <v/>
      </c>
      <c r="I2811" s="42">
        <f>IFERROR(VLOOKUP(D2811,PG!$D$7:$O$1006,12,FALSE)*G2811,0)</f>
        <v>0</v>
      </c>
    </row>
    <row r="2812" spans="2:9" ht="35.1" customHeight="1" thickTop="1" thickBot="1">
      <c r="B2812" s="76" t="str">
        <f t="shared" si="43"/>
        <v/>
      </c>
      <c r="C2812" s="35"/>
      <c r="D2812" s="16"/>
      <c r="E2812" s="16"/>
      <c r="F2812" s="33"/>
      <c r="G2812" s="33"/>
      <c r="H2812" s="43" t="str">
        <f>IFERROR(VLOOKUP(D2812,PG!$D$7:$N$1006,11,FALSE),"")</f>
        <v/>
      </c>
      <c r="I2812" s="42">
        <f>IFERROR(VLOOKUP(D2812,PG!$D$7:$O$1006,12,FALSE)*G2812,0)</f>
        <v>0</v>
      </c>
    </row>
    <row r="2813" spans="2:9" ht="35.1" customHeight="1" thickTop="1" thickBot="1">
      <c r="B2813" s="76" t="str">
        <f t="shared" si="43"/>
        <v/>
      </c>
      <c r="C2813" s="35"/>
      <c r="D2813" s="16"/>
      <c r="E2813" s="16"/>
      <c r="F2813" s="33"/>
      <c r="G2813" s="33"/>
      <c r="H2813" s="43" t="str">
        <f>IFERROR(VLOOKUP(D2813,PG!$D$7:$N$1006,11,FALSE),"")</f>
        <v/>
      </c>
      <c r="I2813" s="42">
        <f>IFERROR(VLOOKUP(D2813,PG!$D$7:$O$1006,12,FALSE)*G2813,0)</f>
        <v>0</v>
      </c>
    </row>
    <row r="2814" spans="2:9" ht="35.1" customHeight="1" thickTop="1" thickBot="1">
      <c r="B2814" s="76" t="str">
        <f t="shared" si="43"/>
        <v/>
      </c>
      <c r="C2814" s="35"/>
      <c r="D2814" s="16"/>
      <c r="E2814" s="16"/>
      <c r="F2814" s="33"/>
      <c r="G2814" s="33"/>
      <c r="H2814" s="43" t="str">
        <f>IFERROR(VLOOKUP(D2814,PG!$D$7:$N$1006,11,FALSE),"")</f>
        <v/>
      </c>
      <c r="I2814" s="42">
        <f>IFERROR(VLOOKUP(D2814,PG!$D$7:$O$1006,12,FALSE)*G2814,0)</f>
        <v>0</v>
      </c>
    </row>
    <row r="2815" spans="2:9" ht="35.1" customHeight="1" thickTop="1" thickBot="1">
      <c r="B2815" s="76" t="str">
        <f t="shared" si="43"/>
        <v/>
      </c>
      <c r="C2815" s="35"/>
      <c r="D2815" s="16"/>
      <c r="E2815" s="16"/>
      <c r="F2815" s="33"/>
      <c r="G2815" s="33"/>
      <c r="H2815" s="43" t="str">
        <f>IFERROR(VLOOKUP(D2815,PG!$D$7:$N$1006,11,FALSE),"")</f>
        <v/>
      </c>
      <c r="I2815" s="42">
        <f>IFERROR(VLOOKUP(D2815,PG!$D$7:$O$1006,12,FALSE)*G2815,0)</f>
        <v>0</v>
      </c>
    </row>
    <row r="2816" spans="2:9" ht="35.1" customHeight="1" thickTop="1" thickBot="1">
      <c r="B2816" s="76" t="str">
        <f t="shared" si="43"/>
        <v/>
      </c>
      <c r="C2816" s="35"/>
      <c r="D2816" s="16"/>
      <c r="E2816" s="16"/>
      <c r="F2816" s="33"/>
      <c r="G2816" s="33"/>
      <c r="H2816" s="43" t="str">
        <f>IFERROR(VLOOKUP(D2816,PG!$D$7:$N$1006,11,FALSE),"")</f>
        <v/>
      </c>
      <c r="I2816" s="42">
        <f>IFERROR(VLOOKUP(D2816,PG!$D$7:$O$1006,12,FALSE)*G2816,0)</f>
        <v>0</v>
      </c>
    </row>
    <row r="2817" spans="2:9" ht="35.1" customHeight="1" thickTop="1" thickBot="1">
      <c r="B2817" s="76" t="str">
        <f t="shared" si="43"/>
        <v/>
      </c>
      <c r="C2817" s="35"/>
      <c r="D2817" s="16"/>
      <c r="E2817" s="16"/>
      <c r="F2817" s="33"/>
      <c r="G2817" s="33"/>
      <c r="H2817" s="43" t="str">
        <f>IFERROR(VLOOKUP(D2817,PG!$D$7:$N$1006,11,FALSE),"")</f>
        <v/>
      </c>
      <c r="I2817" s="42">
        <f>IFERROR(VLOOKUP(D2817,PG!$D$7:$O$1006,12,FALSE)*G2817,0)</f>
        <v>0</v>
      </c>
    </row>
    <row r="2818" spans="2:9" ht="35.1" customHeight="1" thickTop="1" thickBot="1">
      <c r="B2818" s="76" t="str">
        <f t="shared" si="43"/>
        <v/>
      </c>
      <c r="C2818" s="35"/>
      <c r="D2818" s="16"/>
      <c r="E2818" s="16"/>
      <c r="F2818" s="33"/>
      <c r="G2818" s="33"/>
      <c r="H2818" s="43" t="str">
        <f>IFERROR(VLOOKUP(D2818,PG!$D$7:$N$1006,11,FALSE),"")</f>
        <v/>
      </c>
      <c r="I2818" s="42">
        <f>IFERROR(VLOOKUP(D2818,PG!$D$7:$O$1006,12,FALSE)*G2818,0)</f>
        <v>0</v>
      </c>
    </row>
    <row r="2819" spans="2:9" ht="35.1" customHeight="1" thickTop="1" thickBot="1">
      <c r="B2819" s="76" t="str">
        <f t="shared" si="43"/>
        <v/>
      </c>
      <c r="C2819" s="35"/>
      <c r="D2819" s="16"/>
      <c r="E2819" s="16"/>
      <c r="F2819" s="33"/>
      <c r="G2819" s="33"/>
      <c r="H2819" s="43" t="str">
        <f>IFERROR(VLOOKUP(D2819,PG!$D$7:$N$1006,11,FALSE),"")</f>
        <v/>
      </c>
      <c r="I2819" s="42">
        <f>IFERROR(VLOOKUP(D2819,PG!$D$7:$O$1006,12,FALSE)*G2819,0)</f>
        <v>0</v>
      </c>
    </row>
    <row r="2820" spans="2:9" ht="35.1" customHeight="1" thickTop="1" thickBot="1">
      <c r="B2820" s="76" t="str">
        <f t="shared" si="43"/>
        <v/>
      </c>
      <c r="C2820" s="35"/>
      <c r="D2820" s="16"/>
      <c r="E2820" s="16"/>
      <c r="F2820" s="33"/>
      <c r="G2820" s="33"/>
      <c r="H2820" s="43" t="str">
        <f>IFERROR(VLOOKUP(D2820,PG!$D$7:$N$1006,11,FALSE),"")</f>
        <v/>
      </c>
      <c r="I2820" s="42">
        <f>IFERROR(VLOOKUP(D2820,PG!$D$7:$O$1006,12,FALSE)*G2820,0)</f>
        <v>0</v>
      </c>
    </row>
    <row r="2821" spans="2:9" ht="35.1" customHeight="1" thickTop="1" thickBot="1">
      <c r="B2821" s="76" t="str">
        <f t="shared" si="43"/>
        <v/>
      </c>
      <c r="C2821" s="35"/>
      <c r="D2821" s="16"/>
      <c r="E2821" s="16"/>
      <c r="F2821" s="33"/>
      <c r="G2821" s="33"/>
      <c r="H2821" s="43" t="str">
        <f>IFERROR(VLOOKUP(D2821,PG!$D$7:$N$1006,11,FALSE),"")</f>
        <v/>
      </c>
      <c r="I2821" s="42">
        <f>IFERROR(VLOOKUP(D2821,PG!$D$7:$O$1006,12,FALSE)*G2821,0)</f>
        <v>0</v>
      </c>
    </row>
    <row r="2822" spans="2:9" ht="35.1" customHeight="1" thickTop="1" thickBot="1">
      <c r="B2822" s="76" t="str">
        <f t="shared" si="43"/>
        <v/>
      </c>
      <c r="C2822" s="35"/>
      <c r="D2822" s="16"/>
      <c r="E2822" s="16"/>
      <c r="F2822" s="33"/>
      <c r="G2822" s="33"/>
      <c r="H2822" s="43" t="str">
        <f>IFERROR(VLOOKUP(D2822,PG!$D$7:$N$1006,11,FALSE),"")</f>
        <v/>
      </c>
      <c r="I2822" s="42">
        <f>IFERROR(VLOOKUP(D2822,PG!$D$7:$O$1006,12,FALSE)*G2822,0)</f>
        <v>0</v>
      </c>
    </row>
    <row r="2823" spans="2:9" ht="35.1" customHeight="1" thickTop="1" thickBot="1">
      <c r="B2823" s="76" t="str">
        <f t="shared" si="43"/>
        <v/>
      </c>
      <c r="C2823" s="35"/>
      <c r="D2823" s="16"/>
      <c r="E2823" s="16"/>
      <c r="F2823" s="33"/>
      <c r="G2823" s="33"/>
      <c r="H2823" s="43" t="str">
        <f>IFERROR(VLOOKUP(D2823,PG!$D$7:$N$1006,11,FALSE),"")</f>
        <v/>
      </c>
      <c r="I2823" s="42">
        <f>IFERROR(VLOOKUP(D2823,PG!$D$7:$O$1006,12,FALSE)*G2823,0)</f>
        <v>0</v>
      </c>
    </row>
    <row r="2824" spans="2:9" ht="35.1" customHeight="1" thickTop="1" thickBot="1">
      <c r="B2824" s="76" t="str">
        <f t="shared" ref="B2824:B2887" si="44">IF(C2824="","",MONTH(C2824))</f>
        <v/>
      </c>
      <c r="C2824" s="35"/>
      <c r="D2824" s="16"/>
      <c r="E2824" s="16"/>
      <c r="F2824" s="33"/>
      <c r="G2824" s="33"/>
      <c r="H2824" s="43" t="str">
        <f>IFERROR(VLOOKUP(D2824,PG!$D$7:$N$1006,11,FALSE),"")</f>
        <v/>
      </c>
      <c r="I2824" s="42">
        <f>IFERROR(VLOOKUP(D2824,PG!$D$7:$O$1006,12,FALSE)*G2824,0)</f>
        <v>0</v>
      </c>
    </row>
    <row r="2825" spans="2:9" ht="35.1" customHeight="1" thickTop="1" thickBot="1">
      <c r="B2825" s="76" t="str">
        <f t="shared" si="44"/>
        <v/>
      </c>
      <c r="C2825" s="35"/>
      <c r="D2825" s="16"/>
      <c r="E2825" s="16"/>
      <c r="F2825" s="33"/>
      <c r="G2825" s="33"/>
      <c r="H2825" s="43" t="str">
        <f>IFERROR(VLOOKUP(D2825,PG!$D$7:$N$1006,11,FALSE),"")</f>
        <v/>
      </c>
      <c r="I2825" s="42">
        <f>IFERROR(VLOOKUP(D2825,PG!$D$7:$O$1006,12,FALSE)*G2825,0)</f>
        <v>0</v>
      </c>
    </row>
    <row r="2826" spans="2:9" ht="35.1" customHeight="1" thickTop="1" thickBot="1">
      <c r="B2826" s="76" t="str">
        <f t="shared" si="44"/>
        <v/>
      </c>
      <c r="C2826" s="35"/>
      <c r="D2826" s="16"/>
      <c r="E2826" s="16"/>
      <c r="F2826" s="33"/>
      <c r="G2826" s="33"/>
      <c r="H2826" s="43" t="str">
        <f>IFERROR(VLOOKUP(D2826,PG!$D$7:$N$1006,11,FALSE),"")</f>
        <v/>
      </c>
      <c r="I2826" s="42">
        <f>IFERROR(VLOOKUP(D2826,PG!$D$7:$O$1006,12,FALSE)*G2826,0)</f>
        <v>0</v>
      </c>
    </row>
    <row r="2827" spans="2:9" ht="35.1" customHeight="1" thickTop="1" thickBot="1">
      <c r="B2827" s="76" t="str">
        <f t="shared" si="44"/>
        <v/>
      </c>
      <c r="C2827" s="35"/>
      <c r="D2827" s="16"/>
      <c r="E2827" s="16"/>
      <c r="F2827" s="33"/>
      <c r="G2827" s="33"/>
      <c r="H2827" s="43" t="str">
        <f>IFERROR(VLOOKUP(D2827,PG!$D$7:$N$1006,11,FALSE),"")</f>
        <v/>
      </c>
      <c r="I2827" s="42">
        <f>IFERROR(VLOOKUP(D2827,PG!$D$7:$O$1006,12,FALSE)*G2827,0)</f>
        <v>0</v>
      </c>
    </row>
    <row r="2828" spans="2:9" ht="35.1" customHeight="1" thickTop="1" thickBot="1">
      <c r="B2828" s="76" t="str">
        <f t="shared" si="44"/>
        <v/>
      </c>
      <c r="C2828" s="35"/>
      <c r="D2828" s="16"/>
      <c r="E2828" s="16"/>
      <c r="F2828" s="33"/>
      <c r="G2828" s="33"/>
      <c r="H2828" s="43" t="str">
        <f>IFERROR(VLOOKUP(D2828,PG!$D$7:$N$1006,11,FALSE),"")</f>
        <v/>
      </c>
      <c r="I2828" s="42">
        <f>IFERROR(VLOOKUP(D2828,PG!$D$7:$O$1006,12,FALSE)*G2828,0)</f>
        <v>0</v>
      </c>
    </row>
    <row r="2829" spans="2:9" ht="35.1" customHeight="1" thickTop="1" thickBot="1">
      <c r="B2829" s="76" t="str">
        <f t="shared" si="44"/>
        <v/>
      </c>
      <c r="C2829" s="35"/>
      <c r="D2829" s="16"/>
      <c r="E2829" s="16"/>
      <c r="F2829" s="33"/>
      <c r="G2829" s="33"/>
      <c r="H2829" s="43" t="str">
        <f>IFERROR(VLOOKUP(D2829,PG!$D$7:$N$1006,11,FALSE),"")</f>
        <v/>
      </c>
      <c r="I2829" s="42">
        <f>IFERROR(VLOOKUP(D2829,PG!$D$7:$O$1006,12,FALSE)*G2829,0)</f>
        <v>0</v>
      </c>
    </row>
    <row r="2830" spans="2:9" ht="35.1" customHeight="1" thickTop="1" thickBot="1">
      <c r="B2830" s="76" t="str">
        <f t="shared" si="44"/>
        <v/>
      </c>
      <c r="C2830" s="35"/>
      <c r="D2830" s="16"/>
      <c r="E2830" s="16"/>
      <c r="F2830" s="33"/>
      <c r="G2830" s="33"/>
      <c r="H2830" s="43" t="str">
        <f>IFERROR(VLOOKUP(D2830,PG!$D$7:$N$1006,11,FALSE),"")</f>
        <v/>
      </c>
      <c r="I2830" s="42">
        <f>IFERROR(VLOOKUP(D2830,PG!$D$7:$O$1006,12,FALSE)*G2830,0)</f>
        <v>0</v>
      </c>
    </row>
    <row r="2831" spans="2:9" ht="35.1" customHeight="1" thickTop="1" thickBot="1">
      <c r="B2831" s="76" t="str">
        <f t="shared" si="44"/>
        <v/>
      </c>
      <c r="C2831" s="35"/>
      <c r="D2831" s="16"/>
      <c r="E2831" s="16"/>
      <c r="F2831" s="33"/>
      <c r="G2831" s="33"/>
      <c r="H2831" s="43" t="str">
        <f>IFERROR(VLOOKUP(D2831,PG!$D$7:$N$1006,11,FALSE),"")</f>
        <v/>
      </c>
      <c r="I2831" s="42">
        <f>IFERROR(VLOOKUP(D2831,PG!$D$7:$O$1006,12,FALSE)*G2831,0)</f>
        <v>0</v>
      </c>
    </row>
    <row r="2832" spans="2:9" ht="35.1" customHeight="1" thickTop="1" thickBot="1">
      <c r="B2832" s="76" t="str">
        <f t="shared" si="44"/>
        <v/>
      </c>
      <c r="C2832" s="35"/>
      <c r="D2832" s="16"/>
      <c r="E2832" s="16"/>
      <c r="F2832" s="33"/>
      <c r="G2832" s="33"/>
      <c r="H2832" s="43" t="str">
        <f>IFERROR(VLOOKUP(D2832,PG!$D$7:$N$1006,11,FALSE),"")</f>
        <v/>
      </c>
      <c r="I2832" s="42">
        <f>IFERROR(VLOOKUP(D2832,PG!$D$7:$O$1006,12,FALSE)*G2832,0)</f>
        <v>0</v>
      </c>
    </row>
    <row r="2833" spans="2:9" ht="35.1" customHeight="1" thickTop="1" thickBot="1">
      <c r="B2833" s="76" t="str">
        <f t="shared" si="44"/>
        <v/>
      </c>
      <c r="C2833" s="35"/>
      <c r="D2833" s="16"/>
      <c r="E2833" s="16"/>
      <c r="F2833" s="33"/>
      <c r="G2833" s="33"/>
      <c r="H2833" s="43" t="str">
        <f>IFERROR(VLOOKUP(D2833,PG!$D$7:$N$1006,11,FALSE),"")</f>
        <v/>
      </c>
      <c r="I2833" s="42">
        <f>IFERROR(VLOOKUP(D2833,PG!$D$7:$O$1006,12,FALSE)*G2833,0)</f>
        <v>0</v>
      </c>
    </row>
    <row r="2834" spans="2:9" ht="35.1" customHeight="1" thickTop="1" thickBot="1">
      <c r="B2834" s="76" t="str">
        <f t="shared" si="44"/>
        <v/>
      </c>
      <c r="C2834" s="35"/>
      <c r="D2834" s="16"/>
      <c r="E2834" s="16"/>
      <c r="F2834" s="33"/>
      <c r="G2834" s="33"/>
      <c r="H2834" s="43" t="str">
        <f>IFERROR(VLOOKUP(D2834,PG!$D$7:$N$1006,11,FALSE),"")</f>
        <v/>
      </c>
      <c r="I2834" s="42">
        <f>IFERROR(VLOOKUP(D2834,PG!$D$7:$O$1006,12,FALSE)*G2834,0)</f>
        <v>0</v>
      </c>
    </row>
    <row r="2835" spans="2:9" ht="35.1" customHeight="1" thickTop="1" thickBot="1">
      <c r="B2835" s="76" t="str">
        <f t="shared" si="44"/>
        <v/>
      </c>
      <c r="C2835" s="35"/>
      <c r="D2835" s="16"/>
      <c r="E2835" s="16"/>
      <c r="F2835" s="33"/>
      <c r="G2835" s="33"/>
      <c r="H2835" s="43" t="str">
        <f>IFERROR(VLOOKUP(D2835,PG!$D$7:$N$1006,11,FALSE),"")</f>
        <v/>
      </c>
      <c r="I2835" s="42">
        <f>IFERROR(VLOOKUP(D2835,PG!$D$7:$O$1006,12,FALSE)*G2835,0)</f>
        <v>0</v>
      </c>
    </row>
    <row r="2836" spans="2:9" ht="35.1" customHeight="1" thickTop="1" thickBot="1">
      <c r="B2836" s="76" t="str">
        <f t="shared" si="44"/>
        <v/>
      </c>
      <c r="C2836" s="35"/>
      <c r="D2836" s="16"/>
      <c r="E2836" s="16"/>
      <c r="F2836" s="33"/>
      <c r="G2836" s="33"/>
      <c r="H2836" s="43" t="str">
        <f>IFERROR(VLOOKUP(D2836,PG!$D$7:$N$1006,11,FALSE),"")</f>
        <v/>
      </c>
      <c r="I2836" s="42">
        <f>IFERROR(VLOOKUP(D2836,PG!$D$7:$O$1006,12,FALSE)*G2836,0)</f>
        <v>0</v>
      </c>
    </row>
    <row r="2837" spans="2:9" ht="35.1" customHeight="1" thickTop="1" thickBot="1">
      <c r="B2837" s="76" t="str">
        <f t="shared" si="44"/>
        <v/>
      </c>
      <c r="C2837" s="35"/>
      <c r="D2837" s="16"/>
      <c r="E2837" s="16"/>
      <c r="F2837" s="33"/>
      <c r="G2837" s="33"/>
      <c r="H2837" s="43" t="str">
        <f>IFERROR(VLOOKUP(D2837,PG!$D$7:$N$1006,11,FALSE),"")</f>
        <v/>
      </c>
      <c r="I2837" s="42">
        <f>IFERROR(VLOOKUP(D2837,PG!$D$7:$O$1006,12,FALSE)*G2837,0)</f>
        <v>0</v>
      </c>
    </row>
    <row r="2838" spans="2:9" ht="35.1" customHeight="1" thickTop="1" thickBot="1">
      <c r="B2838" s="76" t="str">
        <f t="shared" si="44"/>
        <v/>
      </c>
      <c r="C2838" s="35"/>
      <c r="D2838" s="16"/>
      <c r="E2838" s="16"/>
      <c r="F2838" s="33"/>
      <c r="G2838" s="33"/>
      <c r="H2838" s="43" t="str">
        <f>IFERROR(VLOOKUP(D2838,PG!$D$7:$N$1006,11,FALSE),"")</f>
        <v/>
      </c>
      <c r="I2838" s="42">
        <f>IFERROR(VLOOKUP(D2838,PG!$D$7:$O$1006,12,FALSE)*G2838,0)</f>
        <v>0</v>
      </c>
    </row>
    <row r="2839" spans="2:9" ht="35.1" customHeight="1" thickTop="1" thickBot="1">
      <c r="B2839" s="76" t="str">
        <f t="shared" si="44"/>
        <v/>
      </c>
      <c r="C2839" s="35"/>
      <c r="D2839" s="16"/>
      <c r="E2839" s="16"/>
      <c r="F2839" s="33"/>
      <c r="G2839" s="33"/>
      <c r="H2839" s="43" t="str">
        <f>IFERROR(VLOOKUP(D2839,PG!$D$7:$N$1006,11,FALSE),"")</f>
        <v/>
      </c>
      <c r="I2839" s="42">
        <f>IFERROR(VLOOKUP(D2839,PG!$D$7:$O$1006,12,FALSE)*G2839,0)</f>
        <v>0</v>
      </c>
    </row>
    <row r="2840" spans="2:9" ht="35.1" customHeight="1" thickTop="1" thickBot="1">
      <c r="B2840" s="76" t="str">
        <f t="shared" si="44"/>
        <v/>
      </c>
      <c r="C2840" s="35"/>
      <c r="D2840" s="16"/>
      <c r="E2840" s="16"/>
      <c r="F2840" s="33"/>
      <c r="G2840" s="33"/>
      <c r="H2840" s="43" t="str">
        <f>IFERROR(VLOOKUP(D2840,PG!$D$7:$N$1006,11,FALSE),"")</f>
        <v/>
      </c>
      <c r="I2840" s="42">
        <f>IFERROR(VLOOKUP(D2840,PG!$D$7:$O$1006,12,FALSE)*G2840,0)</f>
        <v>0</v>
      </c>
    </row>
    <row r="2841" spans="2:9" ht="35.1" customHeight="1" thickTop="1" thickBot="1">
      <c r="B2841" s="76" t="str">
        <f t="shared" si="44"/>
        <v/>
      </c>
      <c r="C2841" s="35"/>
      <c r="D2841" s="16"/>
      <c r="E2841" s="16"/>
      <c r="F2841" s="33"/>
      <c r="G2841" s="33"/>
      <c r="H2841" s="43" t="str">
        <f>IFERROR(VLOOKUP(D2841,PG!$D$7:$N$1006,11,FALSE),"")</f>
        <v/>
      </c>
      <c r="I2841" s="42">
        <f>IFERROR(VLOOKUP(D2841,PG!$D$7:$O$1006,12,FALSE)*G2841,0)</f>
        <v>0</v>
      </c>
    </row>
    <row r="2842" spans="2:9" ht="35.1" customHeight="1" thickTop="1" thickBot="1">
      <c r="B2842" s="76" t="str">
        <f t="shared" si="44"/>
        <v/>
      </c>
      <c r="C2842" s="35"/>
      <c r="D2842" s="16"/>
      <c r="E2842" s="16"/>
      <c r="F2842" s="33"/>
      <c r="G2842" s="33"/>
      <c r="H2842" s="43" t="str">
        <f>IFERROR(VLOOKUP(D2842,PG!$D$7:$N$1006,11,FALSE),"")</f>
        <v/>
      </c>
      <c r="I2842" s="42">
        <f>IFERROR(VLOOKUP(D2842,PG!$D$7:$O$1006,12,FALSE)*G2842,0)</f>
        <v>0</v>
      </c>
    </row>
    <row r="2843" spans="2:9" ht="35.1" customHeight="1" thickTop="1" thickBot="1">
      <c r="B2843" s="76" t="str">
        <f t="shared" si="44"/>
        <v/>
      </c>
      <c r="C2843" s="35"/>
      <c r="D2843" s="16"/>
      <c r="E2843" s="16"/>
      <c r="F2843" s="33"/>
      <c r="G2843" s="33"/>
      <c r="H2843" s="43" t="str">
        <f>IFERROR(VLOOKUP(D2843,PG!$D$7:$N$1006,11,FALSE),"")</f>
        <v/>
      </c>
      <c r="I2843" s="42">
        <f>IFERROR(VLOOKUP(D2843,PG!$D$7:$O$1006,12,FALSE)*G2843,0)</f>
        <v>0</v>
      </c>
    </row>
    <row r="2844" spans="2:9" ht="35.1" customHeight="1" thickTop="1" thickBot="1">
      <c r="B2844" s="76" t="str">
        <f t="shared" si="44"/>
        <v/>
      </c>
      <c r="C2844" s="35"/>
      <c r="D2844" s="16"/>
      <c r="E2844" s="16"/>
      <c r="F2844" s="33"/>
      <c r="G2844" s="33"/>
      <c r="H2844" s="43" t="str">
        <f>IFERROR(VLOOKUP(D2844,PG!$D$7:$N$1006,11,FALSE),"")</f>
        <v/>
      </c>
      <c r="I2844" s="42">
        <f>IFERROR(VLOOKUP(D2844,PG!$D$7:$O$1006,12,FALSE)*G2844,0)</f>
        <v>0</v>
      </c>
    </row>
    <row r="2845" spans="2:9" ht="35.1" customHeight="1" thickTop="1" thickBot="1">
      <c r="B2845" s="76" t="str">
        <f t="shared" si="44"/>
        <v/>
      </c>
      <c r="C2845" s="35"/>
      <c r="D2845" s="16"/>
      <c r="E2845" s="16"/>
      <c r="F2845" s="33"/>
      <c r="G2845" s="33"/>
      <c r="H2845" s="43" t="str">
        <f>IFERROR(VLOOKUP(D2845,PG!$D$7:$N$1006,11,FALSE),"")</f>
        <v/>
      </c>
      <c r="I2845" s="42">
        <f>IFERROR(VLOOKUP(D2845,PG!$D$7:$O$1006,12,FALSE)*G2845,0)</f>
        <v>0</v>
      </c>
    </row>
    <row r="2846" spans="2:9" ht="35.1" customHeight="1" thickTop="1" thickBot="1">
      <c r="B2846" s="76" t="str">
        <f t="shared" si="44"/>
        <v/>
      </c>
      <c r="C2846" s="35"/>
      <c r="D2846" s="16"/>
      <c r="E2846" s="16"/>
      <c r="F2846" s="33"/>
      <c r="G2846" s="33"/>
      <c r="H2846" s="43" t="str">
        <f>IFERROR(VLOOKUP(D2846,PG!$D$7:$N$1006,11,FALSE),"")</f>
        <v/>
      </c>
      <c r="I2846" s="42">
        <f>IFERROR(VLOOKUP(D2846,PG!$D$7:$O$1006,12,FALSE)*G2846,0)</f>
        <v>0</v>
      </c>
    </row>
    <row r="2847" spans="2:9" ht="35.1" customHeight="1" thickTop="1" thickBot="1">
      <c r="B2847" s="76" t="str">
        <f t="shared" si="44"/>
        <v/>
      </c>
      <c r="C2847" s="35"/>
      <c r="D2847" s="16"/>
      <c r="E2847" s="16"/>
      <c r="F2847" s="33"/>
      <c r="G2847" s="33"/>
      <c r="H2847" s="43" t="str">
        <f>IFERROR(VLOOKUP(D2847,PG!$D$7:$N$1006,11,FALSE),"")</f>
        <v/>
      </c>
      <c r="I2847" s="42">
        <f>IFERROR(VLOOKUP(D2847,PG!$D$7:$O$1006,12,FALSE)*G2847,0)</f>
        <v>0</v>
      </c>
    </row>
    <row r="2848" spans="2:9" ht="35.1" customHeight="1" thickTop="1" thickBot="1">
      <c r="B2848" s="76" t="str">
        <f t="shared" si="44"/>
        <v/>
      </c>
      <c r="C2848" s="35"/>
      <c r="D2848" s="16"/>
      <c r="E2848" s="16"/>
      <c r="F2848" s="33"/>
      <c r="G2848" s="33"/>
      <c r="H2848" s="43" t="str">
        <f>IFERROR(VLOOKUP(D2848,PG!$D$7:$N$1006,11,FALSE),"")</f>
        <v/>
      </c>
      <c r="I2848" s="42">
        <f>IFERROR(VLOOKUP(D2848,PG!$D$7:$O$1006,12,FALSE)*G2848,0)</f>
        <v>0</v>
      </c>
    </row>
    <row r="2849" spans="2:9" ht="35.1" customHeight="1" thickTop="1" thickBot="1">
      <c r="B2849" s="76" t="str">
        <f t="shared" si="44"/>
        <v/>
      </c>
      <c r="C2849" s="35"/>
      <c r="D2849" s="16"/>
      <c r="E2849" s="16"/>
      <c r="F2849" s="33"/>
      <c r="G2849" s="33"/>
      <c r="H2849" s="43" t="str">
        <f>IFERROR(VLOOKUP(D2849,PG!$D$7:$N$1006,11,FALSE),"")</f>
        <v/>
      </c>
      <c r="I2849" s="42">
        <f>IFERROR(VLOOKUP(D2849,PG!$D$7:$O$1006,12,FALSE)*G2849,0)</f>
        <v>0</v>
      </c>
    </row>
    <row r="2850" spans="2:9" ht="35.1" customHeight="1" thickTop="1" thickBot="1">
      <c r="B2850" s="76" t="str">
        <f t="shared" si="44"/>
        <v/>
      </c>
      <c r="C2850" s="35"/>
      <c r="D2850" s="16"/>
      <c r="E2850" s="16"/>
      <c r="F2850" s="33"/>
      <c r="G2850" s="33"/>
      <c r="H2850" s="43" t="str">
        <f>IFERROR(VLOOKUP(D2850,PG!$D$7:$N$1006,11,FALSE),"")</f>
        <v/>
      </c>
      <c r="I2850" s="42">
        <f>IFERROR(VLOOKUP(D2850,PG!$D$7:$O$1006,12,FALSE)*G2850,0)</f>
        <v>0</v>
      </c>
    </row>
    <row r="2851" spans="2:9" ht="35.1" customHeight="1" thickTop="1" thickBot="1">
      <c r="B2851" s="76" t="str">
        <f t="shared" si="44"/>
        <v/>
      </c>
      <c r="C2851" s="35"/>
      <c r="D2851" s="16"/>
      <c r="E2851" s="16"/>
      <c r="F2851" s="33"/>
      <c r="G2851" s="33"/>
      <c r="H2851" s="43" t="str">
        <f>IFERROR(VLOOKUP(D2851,PG!$D$7:$N$1006,11,FALSE),"")</f>
        <v/>
      </c>
      <c r="I2851" s="42">
        <f>IFERROR(VLOOKUP(D2851,PG!$D$7:$O$1006,12,FALSE)*G2851,0)</f>
        <v>0</v>
      </c>
    </row>
    <row r="2852" spans="2:9" ht="35.1" customHeight="1" thickTop="1" thickBot="1">
      <c r="B2852" s="76" t="str">
        <f t="shared" si="44"/>
        <v/>
      </c>
      <c r="C2852" s="35"/>
      <c r="D2852" s="16"/>
      <c r="E2852" s="16"/>
      <c r="F2852" s="33"/>
      <c r="G2852" s="33"/>
      <c r="H2852" s="43" t="str">
        <f>IFERROR(VLOOKUP(D2852,PG!$D$7:$N$1006,11,FALSE),"")</f>
        <v/>
      </c>
      <c r="I2852" s="42">
        <f>IFERROR(VLOOKUP(D2852,PG!$D$7:$O$1006,12,FALSE)*G2852,0)</f>
        <v>0</v>
      </c>
    </row>
    <row r="2853" spans="2:9" ht="35.1" customHeight="1" thickTop="1" thickBot="1">
      <c r="B2853" s="76" t="str">
        <f t="shared" si="44"/>
        <v/>
      </c>
      <c r="C2853" s="35"/>
      <c r="D2853" s="16"/>
      <c r="E2853" s="16"/>
      <c r="F2853" s="33"/>
      <c r="G2853" s="33"/>
      <c r="H2853" s="43" t="str">
        <f>IFERROR(VLOOKUP(D2853,PG!$D$7:$N$1006,11,FALSE),"")</f>
        <v/>
      </c>
      <c r="I2853" s="42">
        <f>IFERROR(VLOOKUP(D2853,PG!$D$7:$O$1006,12,FALSE)*G2853,0)</f>
        <v>0</v>
      </c>
    </row>
    <row r="2854" spans="2:9" ht="35.1" customHeight="1" thickTop="1" thickBot="1">
      <c r="B2854" s="76" t="str">
        <f t="shared" si="44"/>
        <v/>
      </c>
      <c r="C2854" s="35"/>
      <c r="D2854" s="16"/>
      <c r="E2854" s="16"/>
      <c r="F2854" s="33"/>
      <c r="G2854" s="33"/>
      <c r="H2854" s="43" t="str">
        <f>IFERROR(VLOOKUP(D2854,PG!$D$7:$N$1006,11,FALSE),"")</f>
        <v/>
      </c>
      <c r="I2854" s="42">
        <f>IFERROR(VLOOKUP(D2854,PG!$D$7:$O$1006,12,FALSE)*G2854,0)</f>
        <v>0</v>
      </c>
    </row>
    <row r="2855" spans="2:9" ht="35.1" customHeight="1" thickTop="1" thickBot="1">
      <c r="B2855" s="76" t="str">
        <f t="shared" si="44"/>
        <v/>
      </c>
      <c r="C2855" s="35"/>
      <c r="D2855" s="16"/>
      <c r="E2855" s="16"/>
      <c r="F2855" s="33"/>
      <c r="G2855" s="33"/>
      <c r="H2855" s="43" t="str">
        <f>IFERROR(VLOOKUP(D2855,PG!$D$7:$N$1006,11,FALSE),"")</f>
        <v/>
      </c>
      <c r="I2855" s="42">
        <f>IFERROR(VLOOKUP(D2855,PG!$D$7:$O$1006,12,FALSE)*G2855,0)</f>
        <v>0</v>
      </c>
    </row>
    <row r="2856" spans="2:9" ht="35.1" customHeight="1" thickTop="1" thickBot="1">
      <c r="B2856" s="76" t="str">
        <f t="shared" si="44"/>
        <v/>
      </c>
      <c r="C2856" s="35"/>
      <c r="D2856" s="16"/>
      <c r="E2856" s="16"/>
      <c r="F2856" s="33"/>
      <c r="G2856" s="33"/>
      <c r="H2856" s="43" t="str">
        <f>IFERROR(VLOOKUP(D2856,PG!$D$7:$N$1006,11,FALSE),"")</f>
        <v/>
      </c>
      <c r="I2856" s="42">
        <f>IFERROR(VLOOKUP(D2856,PG!$D$7:$O$1006,12,FALSE)*G2856,0)</f>
        <v>0</v>
      </c>
    </row>
    <row r="2857" spans="2:9" ht="35.1" customHeight="1" thickTop="1" thickBot="1">
      <c r="B2857" s="76" t="str">
        <f t="shared" si="44"/>
        <v/>
      </c>
      <c r="C2857" s="35"/>
      <c r="D2857" s="16"/>
      <c r="E2857" s="16"/>
      <c r="F2857" s="33"/>
      <c r="G2857" s="33"/>
      <c r="H2857" s="43" t="str">
        <f>IFERROR(VLOOKUP(D2857,PG!$D$7:$N$1006,11,FALSE),"")</f>
        <v/>
      </c>
      <c r="I2857" s="42">
        <f>IFERROR(VLOOKUP(D2857,PG!$D$7:$O$1006,12,FALSE)*G2857,0)</f>
        <v>0</v>
      </c>
    </row>
    <row r="2858" spans="2:9" ht="35.1" customHeight="1" thickTop="1" thickBot="1">
      <c r="B2858" s="76" t="str">
        <f t="shared" si="44"/>
        <v/>
      </c>
      <c r="C2858" s="35"/>
      <c r="D2858" s="16"/>
      <c r="E2858" s="16"/>
      <c r="F2858" s="33"/>
      <c r="G2858" s="33"/>
      <c r="H2858" s="43" t="str">
        <f>IFERROR(VLOOKUP(D2858,PG!$D$7:$N$1006,11,FALSE),"")</f>
        <v/>
      </c>
      <c r="I2858" s="42">
        <f>IFERROR(VLOOKUP(D2858,PG!$D$7:$O$1006,12,FALSE)*G2858,0)</f>
        <v>0</v>
      </c>
    </row>
    <row r="2859" spans="2:9" ht="35.1" customHeight="1" thickTop="1" thickBot="1">
      <c r="B2859" s="76" t="str">
        <f t="shared" si="44"/>
        <v/>
      </c>
      <c r="C2859" s="35"/>
      <c r="D2859" s="16"/>
      <c r="E2859" s="16"/>
      <c r="F2859" s="33"/>
      <c r="G2859" s="33"/>
      <c r="H2859" s="43" t="str">
        <f>IFERROR(VLOOKUP(D2859,PG!$D$7:$N$1006,11,FALSE),"")</f>
        <v/>
      </c>
      <c r="I2859" s="42">
        <f>IFERROR(VLOOKUP(D2859,PG!$D$7:$O$1006,12,FALSE)*G2859,0)</f>
        <v>0</v>
      </c>
    </row>
    <row r="2860" spans="2:9" ht="35.1" customHeight="1" thickTop="1" thickBot="1">
      <c r="B2860" s="76" t="str">
        <f t="shared" si="44"/>
        <v/>
      </c>
      <c r="C2860" s="35"/>
      <c r="D2860" s="16"/>
      <c r="E2860" s="16"/>
      <c r="F2860" s="33"/>
      <c r="G2860" s="33"/>
      <c r="H2860" s="43" t="str">
        <f>IFERROR(VLOOKUP(D2860,PG!$D$7:$N$1006,11,FALSE),"")</f>
        <v/>
      </c>
      <c r="I2860" s="42">
        <f>IFERROR(VLOOKUP(D2860,PG!$D$7:$O$1006,12,FALSE)*G2860,0)</f>
        <v>0</v>
      </c>
    </row>
    <row r="2861" spans="2:9" ht="35.1" customHeight="1" thickTop="1" thickBot="1">
      <c r="B2861" s="76" t="str">
        <f t="shared" si="44"/>
        <v/>
      </c>
      <c r="C2861" s="35"/>
      <c r="D2861" s="16"/>
      <c r="E2861" s="16"/>
      <c r="F2861" s="33"/>
      <c r="G2861" s="33"/>
      <c r="H2861" s="43" t="str">
        <f>IFERROR(VLOOKUP(D2861,PG!$D$7:$N$1006,11,FALSE),"")</f>
        <v/>
      </c>
      <c r="I2861" s="42">
        <f>IFERROR(VLOOKUP(D2861,PG!$D$7:$O$1006,12,FALSE)*G2861,0)</f>
        <v>0</v>
      </c>
    </row>
    <row r="2862" spans="2:9" ht="35.1" customHeight="1" thickTop="1" thickBot="1">
      <c r="B2862" s="76" t="str">
        <f t="shared" si="44"/>
        <v/>
      </c>
      <c r="C2862" s="35"/>
      <c r="D2862" s="16"/>
      <c r="E2862" s="16"/>
      <c r="F2862" s="33"/>
      <c r="G2862" s="33"/>
      <c r="H2862" s="43" t="str">
        <f>IFERROR(VLOOKUP(D2862,PG!$D$7:$N$1006,11,FALSE),"")</f>
        <v/>
      </c>
      <c r="I2862" s="42">
        <f>IFERROR(VLOOKUP(D2862,PG!$D$7:$O$1006,12,FALSE)*G2862,0)</f>
        <v>0</v>
      </c>
    </row>
    <row r="2863" spans="2:9" ht="35.1" customHeight="1" thickTop="1" thickBot="1">
      <c r="B2863" s="76" t="str">
        <f t="shared" si="44"/>
        <v/>
      </c>
      <c r="C2863" s="35"/>
      <c r="D2863" s="16"/>
      <c r="E2863" s="16"/>
      <c r="F2863" s="33"/>
      <c r="G2863" s="33"/>
      <c r="H2863" s="43" t="str">
        <f>IFERROR(VLOOKUP(D2863,PG!$D$7:$N$1006,11,FALSE),"")</f>
        <v/>
      </c>
      <c r="I2863" s="42">
        <f>IFERROR(VLOOKUP(D2863,PG!$D$7:$O$1006,12,FALSE)*G2863,0)</f>
        <v>0</v>
      </c>
    </row>
    <row r="2864" spans="2:9" ht="35.1" customHeight="1" thickTop="1" thickBot="1">
      <c r="B2864" s="76" t="str">
        <f t="shared" si="44"/>
        <v/>
      </c>
      <c r="C2864" s="35"/>
      <c r="D2864" s="16"/>
      <c r="E2864" s="16"/>
      <c r="F2864" s="33"/>
      <c r="G2864" s="33"/>
      <c r="H2864" s="43" t="str">
        <f>IFERROR(VLOOKUP(D2864,PG!$D$7:$N$1006,11,FALSE),"")</f>
        <v/>
      </c>
      <c r="I2864" s="42">
        <f>IFERROR(VLOOKUP(D2864,PG!$D$7:$O$1006,12,FALSE)*G2864,0)</f>
        <v>0</v>
      </c>
    </row>
    <row r="2865" spans="2:9" ht="35.1" customHeight="1" thickTop="1" thickBot="1">
      <c r="B2865" s="76" t="str">
        <f t="shared" si="44"/>
        <v/>
      </c>
      <c r="C2865" s="35"/>
      <c r="D2865" s="16"/>
      <c r="E2865" s="16"/>
      <c r="F2865" s="33"/>
      <c r="G2865" s="33"/>
      <c r="H2865" s="43" t="str">
        <f>IFERROR(VLOOKUP(D2865,PG!$D$7:$N$1006,11,FALSE),"")</f>
        <v/>
      </c>
      <c r="I2865" s="42">
        <f>IFERROR(VLOOKUP(D2865,PG!$D$7:$O$1006,12,FALSE)*G2865,0)</f>
        <v>0</v>
      </c>
    </row>
    <row r="2866" spans="2:9" ht="35.1" customHeight="1" thickTop="1" thickBot="1">
      <c r="B2866" s="76" t="str">
        <f t="shared" si="44"/>
        <v/>
      </c>
      <c r="C2866" s="35"/>
      <c r="D2866" s="16"/>
      <c r="E2866" s="16"/>
      <c r="F2866" s="33"/>
      <c r="G2866" s="33"/>
      <c r="H2866" s="43" t="str">
        <f>IFERROR(VLOOKUP(D2866,PG!$D$7:$N$1006,11,FALSE),"")</f>
        <v/>
      </c>
      <c r="I2866" s="42">
        <f>IFERROR(VLOOKUP(D2866,PG!$D$7:$O$1006,12,FALSE)*G2866,0)</f>
        <v>0</v>
      </c>
    </row>
    <row r="2867" spans="2:9" ht="35.1" customHeight="1" thickTop="1" thickBot="1">
      <c r="B2867" s="76" t="str">
        <f t="shared" si="44"/>
        <v/>
      </c>
      <c r="C2867" s="35"/>
      <c r="D2867" s="16"/>
      <c r="E2867" s="16"/>
      <c r="F2867" s="33"/>
      <c r="G2867" s="33"/>
      <c r="H2867" s="43" t="str">
        <f>IFERROR(VLOOKUP(D2867,PG!$D$7:$N$1006,11,FALSE),"")</f>
        <v/>
      </c>
      <c r="I2867" s="42">
        <f>IFERROR(VLOOKUP(D2867,PG!$D$7:$O$1006,12,FALSE)*G2867,0)</f>
        <v>0</v>
      </c>
    </row>
    <row r="2868" spans="2:9" ht="35.1" customHeight="1" thickTop="1" thickBot="1">
      <c r="B2868" s="76" t="str">
        <f t="shared" si="44"/>
        <v/>
      </c>
      <c r="C2868" s="35"/>
      <c r="D2868" s="16"/>
      <c r="E2868" s="16"/>
      <c r="F2868" s="33"/>
      <c r="G2868" s="33"/>
      <c r="H2868" s="43" t="str">
        <f>IFERROR(VLOOKUP(D2868,PG!$D$7:$N$1006,11,FALSE),"")</f>
        <v/>
      </c>
      <c r="I2868" s="42">
        <f>IFERROR(VLOOKUP(D2868,PG!$D$7:$O$1006,12,FALSE)*G2868,0)</f>
        <v>0</v>
      </c>
    </row>
    <row r="2869" spans="2:9" ht="35.1" customHeight="1" thickTop="1" thickBot="1">
      <c r="B2869" s="76" t="str">
        <f t="shared" si="44"/>
        <v/>
      </c>
      <c r="C2869" s="35"/>
      <c r="D2869" s="16"/>
      <c r="E2869" s="16"/>
      <c r="F2869" s="33"/>
      <c r="G2869" s="33"/>
      <c r="H2869" s="43" t="str">
        <f>IFERROR(VLOOKUP(D2869,PG!$D$7:$N$1006,11,FALSE),"")</f>
        <v/>
      </c>
      <c r="I2869" s="42">
        <f>IFERROR(VLOOKUP(D2869,PG!$D$7:$O$1006,12,FALSE)*G2869,0)</f>
        <v>0</v>
      </c>
    </row>
    <row r="2870" spans="2:9" ht="35.1" customHeight="1" thickTop="1" thickBot="1">
      <c r="B2870" s="76" t="str">
        <f t="shared" si="44"/>
        <v/>
      </c>
      <c r="C2870" s="35"/>
      <c r="D2870" s="16"/>
      <c r="E2870" s="16"/>
      <c r="F2870" s="33"/>
      <c r="G2870" s="33"/>
      <c r="H2870" s="43" t="str">
        <f>IFERROR(VLOOKUP(D2870,PG!$D$7:$N$1006,11,FALSE),"")</f>
        <v/>
      </c>
      <c r="I2870" s="42">
        <f>IFERROR(VLOOKUP(D2870,PG!$D$7:$O$1006,12,FALSE)*G2870,0)</f>
        <v>0</v>
      </c>
    </row>
    <row r="2871" spans="2:9" ht="35.1" customHeight="1" thickTop="1" thickBot="1">
      <c r="B2871" s="76" t="str">
        <f t="shared" si="44"/>
        <v/>
      </c>
      <c r="C2871" s="35"/>
      <c r="D2871" s="16"/>
      <c r="E2871" s="16"/>
      <c r="F2871" s="33"/>
      <c r="G2871" s="33"/>
      <c r="H2871" s="43" t="str">
        <f>IFERROR(VLOOKUP(D2871,PG!$D$7:$N$1006,11,FALSE),"")</f>
        <v/>
      </c>
      <c r="I2871" s="42">
        <f>IFERROR(VLOOKUP(D2871,PG!$D$7:$O$1006,12,FALSE)*G2871,0)</f>
        <v>0</v>
      </c>
    </row>
    <row r="2872" spans="2:9" ht="35.1" customHeight="1" thickTop="1" thickBot="1">
      <c r="B2872" s="76" t="str">
        <f t="shared" si="44"/>
        <v/>
      </c>
      <c r="C2872" s="35"/>
      <c r="D2872" s="16"/>
      <c r="E2872" s="16"/>
      <c r="F2872" s="33"/>
      <c r="G2872" s="33"/>
      <c r="H2872" s="43" t="str">
        <f>IFERROR(VLOOKUP(D2872,PG!$D$7:$N$1006,11,FALSE),"")</f>
        <v/>
      </c>
      <c r="I2872" s="42">
        <f>IFERROR(VLOOKUP(D2872,PG!$D$7:$O$1006,12,FALSE)*G2872,0)</f>
        <v>0</v>
      </c>
    </row>
    <row r="2873" spans="2:9" ht="35.1" customHeight="1" thickTop="1" thickBot="1">
      <c r="B2873" s="76" t="str">
        <f t="shared" si="44"/>
        <v/>
      </c>
      <c r="C2873" s="35"/>
      <c r="D2873" s="16"/>
      <c r="E2873" s="16"/>
      <c r="F2873" s="33"/>
      <c r="G2873" s="33"/>
      <c r="H2873" s="43" t="str">
        <f>IFERROR(VLOOKUP(D2873,PG!$D$7:$N$1006,11,FALSE),"")</f>
        <v/>
      </c>
      <c r="I2873" s="42">
        <f>IFERROR(VLOOKUP(D2873,PG!$D$7:$O$1006,12,FALSE)*G2873,0)</f>
        <v>0</v>
      </c>
    </row>
    <row r="2874" spans="2:9" ht="35.1" customHeight="1" thickTop="1" thickBot="1">
      <c r="B2874" s="76" t="str">
        <f t="shared" si="44"/>
        <v/>
      </c>
      <c r="C2874" s="35"/>
      <c r="D2874" s="16"/>
      <c r="E2874" s="16"/>
      <c r="F2874" s="33"/>
      <c r="G2874" s="33"/>
      <c r="H2874" s="43" t="str">
        <f>IFERROR(VLOOKUP(D2874,PG!$D$7:$N$1006,11,FALSE),"")</f>
        <v/>
      </c>
      <c r="I2874" s="42">
        <f>IFERROR(VLOOKUP(D2874,PG!$D$7:$O$1006,12,FALSE)*G2874,0)</f>
        <v>0</v>
      </c>
    </row>
    <row r="2875" spans="2:9" ht="35.1" customHeight="1" thickTop="1" thickBot="1">
      <c r="B2875" s="76" t="str">
        <f t="shared" si="44"/>
        <v/>
      </c>
      <c r="C2875" s="35"/>
      <c r="D2875" s="16"/>
      <c r="E2875" s="16"/>
      <c r="F2875" s="33"/>
      <c r="G2875" s="33"/>
      <c r="H2875" s="43" t="str">
        <f>IFERROR(VLOOKUP(D2875,PG!$D$7:$N$1006,11,FALSE),"")</f>
        <v/>
      </c>
      <c r="I2875" s="42">
        <f>IFERROR(VLOOKUP(D2875,PG!$D$7:$O$1006,12,FALSE)*G2875,0)</f>
        <v>0</v>
      </c>
    </row>
    <row r="2876" spans="2:9" ht="35.1" customHeight="1" thickTop="1" thickBot="1">
      <c r="B2876" s="76" t="str">
        <f t="shared" si="44"/>
        <v/>
      </c>
      <c r="C2876" s="35"/>
      <c r="D2876" s="16"/>
      <c r="E2876" s="16"/>
      <c r="F2876" s="33"/>
      <c r="G2876" s="33"/>
      <c r="H2876" s="43" t="str">
        <f>IFERROR(VLOOKUP(D2876,PG!$D$7:$N$1006,11,FALSE),"")</f>
        <v/>
      </c>
      <c r="I2876" s="42">
        <f>IFERROR(VLOOKUP(D2876,PG!$D$7:$O$1006,12,FALSE)*G2876,0)</f>
        <v>0</v>
      </c>
    </row>
    <row r="2877" spans="2:9" ht="35.1" customHeight="1" thickTop="1" thickBot="1">
      <c r="B2877" s="76" t="str">
        <f t="shared" si="44"/>
        <v/>
      </c>
      <c r="C2877" s="35"/>
      <c r="D2877" s="16"/>
      <c r="E2877" s="16"/>
      <c r="F2877" s="33"/>
      <c r="G2877" s="33"/>
      <c r="H2877" s="43" t="str">
        <f>IFERROR(VLOOKUP(D2877,PG!$D$7:$N$1006,11,FALSE),"")</f>
        <v/>
      </c>
      <c r="I2877" s="42">
        <f>IFERROR(VLOOKUP(D2877,PG!$D$7:$O$1006,12,FALSE)*G2877,0)</f>
        <v>0</v>
      </c>
    </row>
    <row r="2878" spans="2:9" ht="35.1" customHeight="1" thickTop="1" thickBot="1">
      <c r="B2878" s="76" t="str">
        <f t="shared" si="44"/>
        <v/>
      </c>
      <c r="C2878" s="35"/>
      <c r="D2878" s="16"/>
      <c r="E2878" s="16"/>
      <c r="F2878" s="33"/>
      <c r="G2878" s="33"/>
      <c r="H2878" s="43" t="str">
        <f>IFERROR(VLOOKUP(D2878,PG!$D$7:$N$1006,11,FALSE),"")</f>
        <v/>
      </c>
      <c r="I2878" s="42">
        <f>IFERROR(VLOOKUP(D2878,PG!$D$7:$O$1006,12,FALSE)*G2878,0)</f>
        <v>0</v>
      </c>
    </row>
    <row r="2879" spans="2:9" ht="35.1" customHeight="1" thickTop="1" thickBot="1">
      <c r="B2879" s="76" t="str">
        <f t="shared" si="44"/>
        <v/>
      </c>
      <c r="C2879" s="35"/>
      <c r="D2879" s="16"/>
      <c r="E2879" s="16"/>
      <c r="F2879" s="33"/>
      <c r="G2879" s="33"/>
      <c r="H2879" s="43" t="str">
        <f>IFERROR(VLOOKUP(D2879,PG!$D$7:$N$1006,11,FALSE),"")</f>
        <v/>
      </c>
      <c r="I2879" s="42">
        <f>IFERROR(VLOOKUP(D2879,PG!$D$7:$O$1006,12,FALSE)*G2879,0)</f>
        <v>0</v>
      </c>
    </row>
    <row r="2880" spans="2:9" ht="35.1" customHeight="1" thickTop="1" thickBot="1">
      <c r="B2880" s="76" t="str">
        <f t="shared" si="44"/>
        <v/>
      </c>
      <c r="C2880" s="35"/>
      <c r="D2880" s="16"/>
      <c r="E2880" s="16"/>
      <c r="F2880" s="33"/>
      <c r="G2880" s="33"/>
      <c r="H2880" s="43" t="str">
        <f>IFERROR(VLOOKUP(D2880,PG!$D$7:$N$1006,11,FALSE),"")</f>
        <v/>
      </c>
      <c r="I2880" s="42">
        <f>IFERROR(VLOOKUP(D2880,PG!$D$7:$O$1006,12,FALSE)*G2880,0)</f>
        <v>0</v>
      </c>
    </row>
    <row r="2881" spans="2:9" ht="35.1" customHeight="1" thickTop="1" thickBot="1">
      <c r="B2881" s="76" t="str">
        <f t="shared" si="44"/>
        <v/>
      </c>
      <c r="C2881" s="35"/>
      <c r="D2881" s="16"/>
      <c r="E2881" s="16"/>
      <c r="F2881" s="33"/>
      <c r="G2881" s="33"/>
      <c r="H2881" s="43" t="str">
        <f>IFERROR(VLOOKUP(D2881,PG!$D$7:$N$1006,11,FALSE),"")</f>
        <v/>
      </c>
      <c r="I2881" s="42">
        <f>IFERROR(VLOOKUP(D2881,PG!$D$7:$O$1006,12,FALSE)*G2881,0)</f>
        <v>0</v>
      </c>
    </row>
    <row r="2882" spans="2:9" ht="35.1" customHeight="1" thickTop="1" thickBot="1">
      <c r="B2882" s="76" t="str">
        <f t="shared" si="44"/>
        <v/>
      </c>
      <c r="C2882" s="35"/>
      <c r="D2882" s="16"/>
      <c r="E2882" s="16"/>
      <c r="F2882" s="33"/>
      <c r="G2882" s="33"/>
      <c r="H2882" s="43" t="str">
        <f>IFERROR(VLOOKUP(D2882,PG!$D$7:$N$1006,11,FALSE),"")</f>
        <v/>
      </c>
      <c r="I2882" s="42">
        <f>IFERROR(VLOOKUP(D2882,PG!$D$7:$O$1006,12,FALSE)*G2882,0)</f>
        <v>0</v>
      </c>
    </row>
    <row r="2883" spans="2:9" ht="35.1" customHeight="1" thickTop="1" thickBot="1">
      <c r="B2883" s="76" t="str">
        <f t="shared" si="44"/>
        <v/>
      </c>
      <c r="C2883" s="35"/>
      <c r="D2883" s="16"/>
      <c r="E2883" s="16"/>
      <c r="F2883" s="33"/>
      <c r="G2883" s="33"/>
      <c r="H2883" s="43" t="str">
        <f>IFERROR(VLOOKUP(D2883,PG!$D$7:$N$1006,11,FALSE),"")</f>
        <v/>
      </c>
      <c r="I2883" s="42">
        <f>IFERROR(VLOOKUP(D2883,PG!$D$7:$O$1006,12,FALSE)*G2883,0)</f>
        <v>0</v>
      </c>
    </row>
    <row r="2884" spans="2:9" ht="35.1" customHeight="1" thickTop="1" thickBot="1">
      <c r="B2884" s="76" t="str">
        <f t="shared" si="44"/>
        <v/>
      </c>
      <c r="C2884" s="35"/>
      <c r="D2884" s="16"/>
      <c r="E2884" s="16"/>
      <c r="F2884" s="33"/>
      <c r="G2884" s="33"/>
      <c r="H2884" s="43" t="str">
        <f>IFERROR(VLOOKUP(D2884,PG!$D$7:$N$1006,11,FALSE),"")</f>
        <v/>
      </c>
      <c r="I2884" s="42">
        <f>IFERROR(VLOOKUP(D2884,PG!$D$7:$O$1006,12,FALSE)*G2884,0)</f>
        <v>0</v>
      </c>
    </row>
    <row r="2885" spans="2:9" ht="35.1" customHeight="1" thickTop="1" thickBot="1">
      <c r="B2885" s="76" t="str">
        <f t="shared" si="44"/>
        <v/>
      </c>
      <c r="C2885" s="35"/>
      <c r="D2885" s="16"/>
      <c r="E2885" s="16"/>
      <c r="F2885" s="33"/>
      <c r="G2885" s="33"/>
      <c r="H2885" s="43" t="str">
        <f>IFERROR(VLOOKUP(D2885,PG!$D$7:$N$1006,11,FALSE),"")</f>
        <v/>
      </c>
      <c r="I2885" s="42">
        <f>IFERROR(VLOOKUP(D2885,PG!$D$7:$O$1006,12,FALSE)*G2885,0)</f>
        <v>0</v>
      </c>
    </row>
    <row r="2886" spans="2:9" ht="35.1" customHeight="1" thickTop="1" thickBot="1">
      <c r="B2886" s="76" t="str">
        <f t="shared" si="44"/>
        <v/>
      </c>
      <c r="C2886" s="35"/>
      <c r="D2886" s="16"/>
      <c r="E2886" s="16"/>
      <c r="F2886" s="33"/>
      <c r="G2886" s="33"/>
      <c r="H2886" s="43" t="str">
        <f>IFERROR(VLOOKUP(D2886,PG!$D$7:$N$1006,11,FALSE),"")</f>
        <v/>
      </c>
      <c r="I2886" s="42">
        <f>IFERROR(VLOOKUP(D2886,PG!$D$7:$O$1006,12,FALSE)*G2886,0)</f>
        <v>0</v>
      </c>
    </row>
    <row r="2887" spans="2:9" ht="35.1" customHeight="1" thickTop="1" thickBot="1">
      <c r="B2887" s="76" t="str">
        <f t="shared" si="44"/>
        <v/>
      </c>
      <c r="C2887" s="35"/>
      <c r="D2887" s="16"/>
      <c r="E2887" s="16"/>
      <c r="F2887" s="33"/>
      <c r="G2887" s="33"/>
      <c r="H2887" s="43" t="str">
        <f>IFERROR(VLOOKUP(D2887,PG!$D$7:$N$1006,11,FALSE),"")</f>
        <v/>
      </c>
      <c r="I2887" s="42">
        <f>IFERROR(VLOOKUP(D2887,PG!$D$7:$O$1006,12,FALSE)*G2887,0)</f>
        <v>0</v>
      </c>
    </row>
    <row r="2888" spans="2:9" ht="35.1" customHeight="1" thickTop="1" thickBot="1">
      <c r="B2888" s="76" t="str">
        <f t="shared" ref="B2888:B2951" si="45">IF(C2888="","",MONTH(C2888))</f>
        <v/>
      </c>
      <c r="C2888" s="35"/>
      <c r="D2888" s="16"/>
      <c r="E2888" s="16"/>
      <c r="F2888" s="33"/>
      <c r="G2888" s="33"/>
      <c r="H2888" s="43" t="str">
        <f>IFERROR(VLOOKUP(D2888,PG!$D$7:$N$1006,11,FALSE),"")</f>
        <v/>
      </c>
      <c r="I2888" s="42">
        <f>IFERROR(VLOOKUP(D2888,PG!$D$7:$O$1006,12,FALSE)*G2888,0)</f>
        <v>0</v>
      </c>
    </row>
    <row r="2889" spans="2:9" ht="35.1" customHeight="1" thickTop="1" thickBot="1">
      <c r="B2889" s="76" t="str">
        <f t="shared" si="45"/>
        <v/>
      </c>
      <c r="C2889" s="35"/>
      <c r="D2889" s="16"/>
      <c r="E2889" s="16"/>
      <c r="F2889" s="33"/>
      <c r="G2889" s="33"/>
      <c r="H2889" s="43" t="str">
        <f>IFERROR(VLOOKUP(D2889,PG!$D$7:$N$1006,11,FALSE),"")</f>
        <v/>
      </c>
      <c r="I2889" s="42">
        <f>IFERROR(VLOOKUP(D2889,PG!$D$7:$O$1006,12,FALSE)*G2889,0)</f>
        <v>0</v>
      </c>
    </row>
    <row r="2890" spans="2:9" ht="35.1" customHeight="1" thickTop="1" thickBot="1">
      <c r="B2890" s="76" t="str">
        <f t="shared" si="45"/>
        <v/>
      </c>
      <c r="C2890" s="35"/>
      <c r="D2890" s="16"/>
      <c r="E2890" s="16"/>
      <c r="F2890" s="33"/>
      <c r="G2890" s="33"/>
      <c r="H2890" s="43" t="str">
        <f>IFERROR(VLOOKUP(D2890,PG!$D$7:$N$1006,11,FALSE),"")</f>
        <v/>
      </c>
      <c r="I2890" s="42">
        <f>IFERROR(VLOOKUP(D2890,PG!$D$7:$O$1006,12,FALSE)*G2890,0)</f>
        <v>0</v>
      </c>
    </row>
    <row r="2891" spans="2:9" ht="35.1" customHeight="1" thickTop="1" thickBot="1">
      <c r="B2891" s="76" t="str">
        <f t="shared" si="45"/>
        <v/>
      </c>
      <c r="C2891" s="35"/>
      <c r="D2891" s="16"/>
      <c r="E2891" s="16"/>
      <c r="F2891" s="33"/>
      <c r="G2891" s="33"/>
      <c r="H2891" s="43" t="str">
        <f>IFERROR(VLOOKUP(D2891,PG!$D$7:$N$1006,11,FALSE),"")</f>
        <v/>
      </c>
      <c r="I2891" s="42">
        <f>IFERROR(VLOOKUP(D2891,PG!$D$7:$O$1006,12,FALSE)*G2891,0)</f>
        <v>0</v>
      </c>
    </row>
    <row r="2892" spans="2:9" ht="35.1" customHeight="1" thickTop="1" thickBot="1">
      <c r="B2892" s="76" t="str">
        <f t="shared" si="45"/>
        <v/>
      </c>
      <c r="C2892" s="35"/>
      <c r="D2892" s="16"/>
      <c r="E2892" s="16"/>
      <c r="F2892" s="33"/>
      <c r="G2892" s="33"/>
      <c r="H2892" s="43" t="str">
        <f>IFERROR(VLOOKUP(D2892,PG!$D$7:$N$1006,11,FALSE),"")</f>
        <v/>
      </c>
      <c r="I2892" s="42">
        <f>IFERROR(VLOOKUP(D2892,PG!$D$7:$O$1006,12,FALSE)*G2892,0)</f>
        <v>0</v>
      </c>
    </row>
    <row r="2893" spans="2:9" ht="35.1" customHeight="1" thickTop="1" thickBot="1">
      <c r="B2893" s="76" t="str">
        <f t="shared" si="45"/>
        <v/>
      </c>
      <c r="C2893" s="35"/>
      <c r="D2893" s="16"/>
      <c r="E2893" s="16"/>
      <c r="F2893" s="33"/>
      <c r="G2893" s="33"/>
      <c r="H2893" s="43" t="str">
        <f>IFERROR(VLOOKUP(D2893,PG!$D$7:$N$1006,11,FALSE),"")</f>
        <v/>
      </c>
      <c r="I2893" s="42">
        <f>IFERROR(VLOOKUP(D2893,PG!$D$7:$O$1006,12,FALSE)*G2893,0)</f>
        <v>0</v>
      </c>
    </row>
    <row r="2894" spans="2:9" ht="35.1" customHeight="1" thickTop="1" thickBot="1">
      <c r="B2894" s="76" t="str">
        <f t="shared" si="45"/>
        <v/>
      </c>
      <c r="C2894" s="35"/>
      <c r="D2894" s="16"/>
      <c r="E2894" s="16"/>
      <c r="F2894" s="33"/>
      <c r="G2894" s="33"/>
      <c r="H2894" s="43" t="str">
        <f>IFERROR(VLOOKUP(D2894,PG!$D$7:$N$1006,11,FALSE),"")</f>
        <v/>
      </c>
      <c r="I2894" s="42">
        <f>IFERROR(VLOOKUP(D2894,PG!$D$7:$O$1006,12,FALSE)*G2894,0)</f>
        <v>0</v>
      </c>
    </row>
    <row r="2895" spans="2:9" ht="35.1" customHeight="1" thickTop="1" thickBot="1">
      <c r="B2895" s="76" t="str">
        <f t="shared" si="45"/>
        <v/>
      </c>
      <c r="C2895" s="35"/>
      <c r="D2895" s="16"/>
      <c r="E2895" s="16"/>
      <c r="F2895" s="33"/>
      <c r="G2895" s="33"/>
      <c r="H2895" s="43" t="str">
        <f>IFERROR(VLOOKUP(D2895,PG!$D$7:$N$1006,11,FALSE),"")</f>
        <v/>
      </c>
      <c r="I2895" s="42">
        <f>IFERROR(VLOOKUP(D2895,PG!$D$7:$O$1006,12,FALSE)*G2895,0)</f>
        <v>0</v>
      </c>
    </row>
    <row r="2896" spans="2:9" ht="35.1" customHeight="1" thickTop="1" thickBot="1">
      <c r="B2896" s="76" t="str">
        <f t="shared" si="45"/>
        <v/>
      </c>
      <c r="C2896" s="35"/>
      <c r="D2896" s="16"/>
      <c r="E2896" s="16"/>
      <c r="F2896" s="33"/>
      <c r="G2896" s="33"/>
      <c r="H2896" s="43" t="str">
        <f>IFERROR(VLOOKUP(D2896,PG!$D$7:$N$1006,11,FALSE),"")</f>
        <v/>
      </c>
      <c r="I2896" s="42">
        <f>IFERROR(VLOOKUP(D2896,PG!$D$7:$O$1006,12,FALSE)*G2896,0)</f>
        <v>0</v>
      </c>
    </row>
    <row r="2897" spans="2:9" ht="35.1" customHeight="1" thickTop="1" thickBot="1">
      <c r="B2897" s="76" t="str">
        <f t="shared" si="45"/>
        <v/>
      </c>
      <c r="C2897" s="35"/>
      <c r="D2897" s="16"/>
      <c r="E2897" s="16"/>
      <c r="F2897" s="33"/>
      <c r="G2897" s="33"/>
      <c r="H2897" s="43" t="str">
        <f>IFERROR(VLOOKUP(D2897,PG!$D$7:$N$1006,11,FALSE),"")</f>
        <v/>
      </c>
      <c r="I2897" s="42">
        <f>IFERROR(VLOOKUP(D2897,PG!$D$7:$O$1006,12,FALSE)*G2897,0)</f>
        <v>0</v>
      </c>
    </row>
    <row r="2898" spans="2:9" ht="35.1" customHeight="1" thickTop="1" thickBot="1">
      <c r="B2898" s="76" t="str">
        <f t="shared" si="45"/>
        <v/>
      </c>
      <c r="C2898" s="35"/>
      <c r="D2898" s="16"/>
      <c r="E2898" s="16"/>
      <c r="F2898" s="33"/>
      <c r="G2898" s="33"/>
      <c r="H2898" s="43" t="str">
        <f>IFERROR(VLOOKUP(D2898,PG!$D$7:$N$1006,11,FALSE),"")</f>
        <v/>
      </c>
      <c r="I2898" s="42">
        <f>IFERROR(VLOOKUP(D2898,PG!$D$7:$O$1006,12,FALSE)*G2898,0)</f>
        <v>0</v>
      </c>
    </row>
    <row r="2899" spans="2:9" ht="35.1" customHeight="1" thickTop="1" thickBot="1">
      <c r="B2899" s="76" t="str">
        <f t="shared" si="45"/>
        <v/>
      </c>
      <c r="C2899" s="35"/>
      <c r="D2899" s="16"/>
      <c r="E2899" s="16"/>
      <c r="F2899" s="33"/>
      <c r="G2899" s="33"/>
      <c r="H2899" s="43" t="str">
        <f>IFERROR(VLOOKUP(D2899,PG!$D$7:$N$1006,11,FALSE),"")</f>
        <v/>
      </c>
      <c r="I2899" s="42">
        <f>IFERROR(VLOOKUP(D2899,PG!$D$7:$O$1006,12,FALSE)*G2899,0)</f>
        <v>0</v>
      </c>
    </row>
    <row r="2900" spans="2:9" ht="35.1" customHeight="1" thickTop="1" thickBot="1">
      <c r="B2900" s="76" t="str">
        <f t="shared" si="45"/>
        <v/>
      </c>
      <c r="C2900" s="35"/>
      <c r="D2900" s="16"/>
      <c r="E2900" s="16"/>
      <c r="F2900" s="33"/>
      <c r="G2900" s="33"/>
      <c r="H2900" s="43" t="str">
        <f>IFERROR(VLOOKUP(D2900,PG!$D$7:$N$1006,11,FALSE),"")</f>
        <v/>
      </c>
      <c r="I2900" s="42">
        <f>IFERROR(VLOOKUP(D2900,PG!$D$7:$O$1006,12,FALSE)*G2900,0)</f>
        <v>0</v>
      </c>
    </row>
    <row r="2901" spans="2:9" ht="35.1" customHeight="1" thickTop="1" thickBot="1">
      <c r="B2901" s="76" t="str">
        <f t="shared" si="45"/>
        <v/>
      </c>
      <c r="C2901" s="35"/>
      <c r="D2901" s="16"/>
      <c r="E2901" s="16"/>
      <c r="F2901" s="33"/>
      <c r="G2901" s="33"/>
      <c r="H2901" s="43" t="str">
        <f>IFERROR(VLOOKUP(D2901,PG!$D$7:$N$1006,11,FALSE),"")</f>
        <v/>
      </c>
      <c r="I2901" s="42">
        <f>IFERROR(VLOOKUP(D2901,PG!$D$7:$O$1006,12,FALSE)*G2901,0)</f>
        <v>0</v>
      </c>
    </row>
    <row r="2902" spans="2:9" ht="35.1" customHeight="1" thickTop="1" thickBot="1">
      <c r="B2902" s="76" t="str">
        <f t="shared" si="45"/>
        <v/>
      </c>
      <c r="C2902" s="35"/>
      <c r="D2902" s="16"/>
      <c r="E2902" s="16"/>
      <c r="F2902" s="33"/>
      <c r="G2902" s="33"/>
      <c r="H2902" s="43" t="str">
        <f>IFERROR(VLOOKUP(D2902,PG!$D$7:$N$1006,11,FALSE),"")</f>
        <v/>
      </c>
      <c r="I2902" s="42">
        <f>IFERROR(VLOOKUP(D2902,PG!$D$7:$O$1006,12,FALSE)*G2902,0)</f>
        <v>0</v>
      </c>
    </row>
    <row r="2903" spans="2:9" ht="35.1" customHeight="1" thickTop="1" thickBot="1">
      <c r="B2903" s="76" t="str">
        <f t="shared" si="45"/>
        <v/>
      </c>
      <c r="C2903" s="35"/>
      <c r="D2903" s="16"/>
      <c r="E2903" s="16"/>
      <c r="F2903" s="33"/>
      <c r="G2903" s="33"/>
      <c r="H2903" s="43" t="str">
        <f>IFERROR(VLOOKUP(D2903,PG!$D$7:$N$1006,11,FALSE),"")</f>
        <v/>
      </c>
      <c r="I2903" s="42">
        <f>IFERROR(VLOOKUP(D2903,PG!$D$7:$O$1006,12,FALSE)*G2903,0)</f>
        <v>0</v>
      </c>
    </row>
    <row r="2904" spans="2:9" ht="35.1" customHeight="1" thickTop="1" thickBot="1">
      <c r="B2904" s="76" t="str">
        <f t="shared" si="45"/>
        <v/>
      </c>
      <c r="C2904" s="35"/>
      <c r="D2904" s="16"/>
      <c r="E2904" s="16"/>
      <c r="F2904" s="33"/>
      <c r="G2904" s="33"/>
      <c r="H2904" s="43" t="str">
        <f>IFERROR(VLOOKUP(D2904,PG!$D$7:$N$1006,11,FALSE),"")</f>
        <v/>
      </c>
      <c r="I2904" s="42">
        <f>IFERROR(VLOOKUP(D2904,PG!$D$7:$O$1006,12,FALSE)*G2904,0)</f>
        <v>0</v>
      </c>
    </row>
    <row r="2905" spans="2:9" ht="35.1" customHeight="1" thickTop="1" thickBot="1">
      <c r="B2905" s="76" t="str">
        <f t="shared" si="45"/>
        <v/>
      </c>
      <c r="C2905" s="35"/>
      <c r="D2905" s="16"/>
      <c r="E2905" s="16"/>
      <c r="F2905" s="33"/>
      <c r="G2905" s="33"/>
      <c r="H2905" s="43" t="str">
        <f>IFERROR(VLOOKUP(D2905,PG!$D$7:$N$1006,11,FALSE),"")</f>
        <v/>
      </c>
      <c r="I2905" s="42">
        <f>IFERROR(VLOOKUP(D2905,PG!$D$7:$O$1006,12,FALSE)*G2905,0)</f>
        <v>0</v>
      </c>
    </row>
    <row r="2906" spans="2:9" ht="35.1" customHeight="1" thickTop="1" thickBot="1">
      <c r="B2906" s="76" t="str">
        <f t="shared" si="45"/>
        <v/>
      </c>
      <c r="C2906" s="35"/>
      <c r="D2906" s="16"/>
      <c r="E2906" s="16"/>
      <c r="F2906" s="33"/>
      <c r="G2906" s="33"/>
      <c r="H2906" s="43" t="str">
        <f>IFERROR(VLOOKUP(D2906,PG!$D$7:$N$1006,11,FALSE),"")</f>
        <v/>
      </c>
      <c r="I2906" s="42">
        <f>IFERROR(VLOOKUP(D2906,PG!$D$7:$O$1006,12,FALSE)*G2906,0)</f>
        <v>0</v>
      </c>
    </row>
    <row r="2907" spans="2:9" ht="35.1" customHeight="1" thickTop="1" thickBot="1">
      <c r="B2907" s="76" t="str">
        <f t="shared" si="45"/>
        <v/>
      </c>
      <c r="C2907" s="35"/>
      <c r="D2907" s="16"/>
      <c r="E2907" s="16"/>
      <c r="F2907" s="33"/>
      <c r="G2907" s="33"/>
      <c r="H2907" s="43" t="str">
        <f>IFERROR(VLOOKUP(D2907,PG!$D$7:$N$1006,11,FALSE),"")</f>
        <v/>
      </c>
      <c r="I2907" s="42">
        <f>IFERROR(VLOOKUP(D2907,PG!$D$7:$O$1006,12,FALSE)*G2907,0)</f>
        <v>0</v>
      </c>
    </row>
    <row r="2908" spans="2:9" ht="35.1" customHeight="1" thickTop="1" thickBot="1">
      <c r="B2908" s="76" t="str">
        <f t="shared" si="45"/>
        <v/>
      </c>
      <c r="C2908" s="35"/>
      <c r="D2908" s="16"/>
      <c r="E2908" s="16"/>
      <c r="F2908" s="33"/>
      <c r="G2908" s="33"/>
      <c r="H2908" s="43" t="str">
        <f>IFERROR(VLOOKUP(D2908,PG!$D$7:$N$1006,11,FALSE),"")</f>
        <v/>
      </c>
      <c r="I2908" s="42">
        <f>IFERROR(VLOOKUP(D2908,PG!$D$7:$O$1006,12,FALSE)*G2908,0)</f>
        <v>0</v>
      </c>
    </row>
    <row r="2909" spans="2:9" ht="35.1" customHeight="1" thickTop="1" thickBot="1">
      <c r="B2909" s="76" t="str">
        <f t="shared" si="45"/>
        <v/>
      </c>
      <c r="C2909" s="35"/>
      <c r="D2909" s="16"/>
      <c r="E2909" s="16"/>
      <c r="F2909" s="33"/>
      <c r="G2909" s="33"/>
      <c r="H2909" s="43" t="str">
        <f>IFERROR(VLOOKUP(D2909,PG!$D$7:$N$1006,11,FALSE),"")</f>
        <v/>
      </c>
      <c r="I2909" s="42">
        <f>IFERROR(VLOOKUP(D2909,PG!$D$7:$O$1006,12,FALSE)*G2909,0)</f>
        <v>0</v>
      </c>
    </row>
    <row r="2910" spans="2:9" ht="35.1" customHeight="1" thickTop="1" thickBot="1">
      <c r="B2910" s="76" t="str">
        <f t="shared" si="45"/>
        <v/>
      </c>
      <c r="C2910" s="35"/>
      <c r="D2910" s="16"/>
      <c r="E2910" s="16"/>
      <c r="F2910" s="33"/>
      <c r="G2910" s="33"/>
      <c r="H2910" s="43" t="str">
        <f>IFERROR(VLOOKUP(D2910,PG!$D$7:$N$1006,11,FALSE),"")</f>
        <v/>
      </c>
      <c r="I2910" s="42">
        <f>IFERROR(VLOOKUP(D2910,PG!$D$7:$O$1006,12,FALSE)*G2910,0)</f>
        <v>0</v>
      </c>
    </row>
    <row r="2911" spans="2:9" ht="35.1" customHeight="1" thickTop="1" thickBot="1">
      <c r="B2911" s="76" t="str">
        <f t="shared" si="45"/>
        <v/>
      </c>
      <c r="C2911" s="35"/>
      <c r="D2911" s="16"/>
      <c r="E2911" s="16"/>
      <c r="F2911" s="33"/>
      <c r="G2911" s="33"/>
      <c r="H2911" s="43" t="str">
        <f>IFERROR(VLOOKUP(D2911,PG!$D$7:$N$1006,11,FALSE),"")</f>
        <v/>
      </c>
      <c r="I2911" s="42">
        <f>IFERROR(VLOOKUP(D2911,PG!$D$7:$O$1006,12,FALSE)*G2911,0)</f>
        <v>0</v>
      </c>
    </row>
    <row r="2912" spans="2:9" ht="35.1" customHeight="1" thickTop="1" thickBot="1">
      <c r="B2912" s="76" t="str">
        <f t="shared" si="45"/>
        <v/>
      </c>
      <c r="C2912" s="35"/>
      <c r="D2912" s="16"/>
      <c r="E2912" s="16"/>
      <c r="F2912" s="33"/>
      <c r="G2912" s="33"/>
      <c r="H2912" s="43" t="str">
        <f>IFERROR(VLOOKUP(D2912,PG!$D$7:$N$1006,11,FALSE),"")</f>
        <v/>
      </c>
      <c r="I2912" s="42">
        <f>IFERROR(VLOOKUP(D2912,PG!$D$7:$O$1006,12,FALSE)*G2912,0)</f>
        <v>0</v>
      </c>
    </row>
    <row r="2913" spans="2:9" ht="35.1" customHeight="1" thickTop="1" thickBot="1">
      <c r="B2913" s="76" t="str">
        <f t="shared" si="45"/>
        <v/>
      </c>
      <c r="C2913" s="35"/>
      <c r="D2913" s="16"/>
      <c r="E2913" s="16"/>
      <c r="F2913" s="33"/>
      <c r="G2913" s="33"/>
      <c r="H2913" s="43" t="str">
        <f>IFERROR(VLOOKUP(D2913,PG!$D$7:$N$1006,11,FALSE),"")</f>
        <v/>
      </c>
      <c r="I2913" s="42">
        <f>IFERROR(VLOOKUP(D2913,PG!$D$7:$O$1006,12,FALSE)*G2913,0)</f>
        <v>0</v>
      </c>
    </row>
    <row r="2914" spans="2:9" ht="35.1" customHeight="1" thickTop="1" thickBot="1">
      <c r="B2914" s="76" t="str">
        <f t="shared" si="45"/>
        <v/>
      </c>
      <c r="C2914" s="35"/>
      <c r="D2914" s="16"/>
      <c r="E2914" s="16"/>
      <c r="F2914" s="33"/>
      <c r="G2914" s="33"/>
      <c r="H2914" s="43" t="str">
        <f>IFERROR(VLOOKUP(D2914,PG!$D$7:$N$1006,11,FALSE),"")</f>
        <v/>
      </c>
      <c r="I2914" s="42">
        <f>IFERROR(VLOOKUP(D2914,PG!$D$7:$O$1006,12,FALSE)*G2914,0)</f>
        <v>0</v>
      </c>
    </row>
    <row r="2915" spans="2:9" ht="35.1" customHeight="1" thickTop="1" thickBot="1">
      <c r="B2915" s="76" t="str">
        <f t="shared" si="45"/>
        <v/>
      </c>
      <c r="C2915" s="35"/>
      <c r="D2915" s="16"/>
      <c r="E2915" s="16"/>
      <c r="F2915" s="33"/>
      <c r="G2915" s="33"/>
      <c r="H2915" s="43" t="str">
        <f>IFERROR(VLOOKUP(D2915,PG!$D$7:$N$1006,11,FALSE),"")</f>
        <v/>
      </c>
      <c r="I2915" s="42">
        <f>IFERROR(VLOOKUP(D2915,PG!$D$7:$O$1006,12,FALSE)*G2915,0)</f>
        <v>0</v>
      </c>
    </row>
    <row r="2916" spans="2:9" ht="35.1" customHeight="1" thickTop="1" thickBot="1">
      <c r="B2916" s="76" t="str">
        <f t="shared" si="45"/>
        <v/>
      </c>
      <c r="C2916" s="35"/>
      <c r="D2916" s="16"/>
      <c r="E2916" s="16"/>
      <c r="F2916" s="33"/>
      <c r="G2916" s="33"/>
      <c r="H2916" s="43" t="str">
        <f>IFERROR(VLOOKUP(D2916,PG!$D$7:$N$1006,11,FALSE),"")</f>
        <v/>
      </c>
      <c r="I2916" s="42">
        <f>IFERROR(VLOOKUP(D2916,PG!$D$7:$O$1006,12,FALSE)*G2916,0)</f>
        <v>0</v>
      </c>
    </row>
    <row r="2917" spans="2:9" ht="35.1" customHeight="1" thickTop="1" thickBot="1">
      <c r="B2917" s="76" t="str">
        <f t="shared" si="45"/>
        <v/>
      </c>
      <c r="C2917" s="35"/>
      <c r="D2917" s="16"/>
      <c r="E2917" s="16"/>
      <c r="F2917" s="33"/>
      <c r="G2917" s="33"/>
      <c r="H2917" s="43" t="str">
        <f>IFERROR(VLOOKUP(D2917,PG!$D$7:$N$1006,11,FALSE),"")</f>
        <v/>
      </c>
      <c r="I2917" s="42">
        <f>IFERROR(VLOOKUP(D2917,PG!$D$7:$O$1006,12,FALSE)*G2917,0)</f>
        <v>0</v>
      </c>
    </row>
    <row r="2918" spans="2:9" ht="35.1" customHeight="1" thickTop="1" thickBot="1">
      <c r="B2918" s="76" t="str">
        <f t="shared" si="45"/>
        <v/>
      </c>
      <c r="C2918" s="35"/>
      <c r="D2918" s="16"/>
      <c r="E2918" s="16"/>
      <c r="F2918" s="33"/>
      <c r="G2918" s="33"/>
      <c r="H2918" s="43" t="str">
        <f>IFERROR(VLOOKUP(D2918,PG!$D$7:$N$1006,11,FALSE),"")</f>
        <v/>
      </c>
      <c r="I2918" s="42">
        <f>IFERROR(VLOOKUP(D2918,PG!$D$7:$O$1006,12,FALSE)*G2918,0)</f>
        <v>0</v>
      </c>
    </row>
    <row r="2919" spans="2:9" ht="35.1" customHeight="1" thickTop="1" thickBot="1">
      <c r="B2919" s="76" t="str">
        <f t="shared" si="45"/>
        <v/>
      </c>
      <c r="C2919" s="35"/>
      <c r="D2919" s="16"/>
      <c r="E2919" s="16"/>
      <c r="F2919" s="33"/>
      <c r="G2919" s="33"/>
      <c r="H2919" s="43" t="str">
        <f>IFERROR(VLOOKUP(D2919,PG!$D$7:$N$1006,11,FALSE),"")</f>
        <v/>
      </c>
      <c r="I2919" s="42">
        <f>IFERROR(VLOOKUP(D2919,PG!$D$7:$O$1006,12,FALSE)*G2919,0)</f>
        <v>0</v>
      </c>
    </row>
    <row r="2920" spans="2:9" ht="35.1" customHeight="1" thickTop="1" thickBot="1">
      <c r="B2920" s="76" t="str">
        <f t="shared" si="45"/>
        <v/>
      </c>
      <c r="C2920" s="35"/>
      <c r="D2920" s="16"/>
      <c r="E2920" s="16"/>
      <c r="F2920" s="33"/>
      <c r="G2920" s="33"/>
      <c r="H2920" s="43" t="str">
        <f>IFERROR(VLOOKUP(D2920,PG!$D$7:$N$1006,11,FALSE),"")</f>
        <v/>
      </c>
      <c r="I2920" s="42">
        <f>IFERROR(VLOOKUP(D2920,PG!$D$7:$O$1006,12,FALSE)*G2920,0)</f>
        <v>0</v>
      </c>
    </row>
    <row r="2921" spans="2:9" ht="35.1" customHeight="1" thickTop="1" thickBot="1">
      <c r="B2921" s="76" t="str">
        <f t="shared" si="45"/>
        <v/>
      </c>
      <c r="C2921" s="35"/>
      <c r="D2921" s="16"/>
      <c r="E2921" s="16"/>
      <c r="F2921" s="33"/>
      <c r="G2921" s="33"/>
      <c r="H2921" s="43" t="str">
        <f>IFERROR(VLOOKUP(D2921,PG!$D$7:$N$1006,11,FALSE),"")</f>
        <v/>
      </c>
      <c r="I2921" s="42">
        <f>IFERROR(VLOOKUP(D2921,PG!$D$7:$O$1006,12,FALSE)*G2921,0)</f>
        <v>0</v>
      </c>
    </row>
    <row r="2922" spans="2:9" ht="35.1" customHeight="1" thickTop="1" thickBot="1">
      <c r="B2922" s="76" t="str">
        <f t="shared" si="45"/>
        <v/>
      </c>
      <c r="C2922" s="35"/>
      <c r="D2922" s="16"/>
      <c r="E2922" s="16"/>
      <c r="F2922" s="33"/>
      <c r="G2922" s="33"/>
      <c r="H2922" s="43" t="str">
        <f>IFERROR(VLOOKUP(D2922,PG!$D$7:$N$1006,11,FALSE),"")</f>
        <v/>
      </c>
      <c r="I2922" s="42">
        <f>IFERROR(VLOOKUP(D2922,PG!$D$7:$O$1006,12,FALSE)*G2922,0)</f>
        <v>0</v>
      </c>
    </row>
    <row r="2923" spans="2:9" ht="35.1" customHeight="1" thickTop="1" thickBot="1">
      <c r="B2923" s="76" t="str">
        <f t="shared" si="45"/>
        <v/>
      </c>
      <c r="C2923" s="35"/>
      <c r="D2923" s="16"/>
      <c r="E2923" s="16"/>
      <c r="F2923" s="33"/>
      <c r="G2923" s="33"/>
      <c r="H2923" s="43" t="str">
        <f>IFERROR(VLOOKUP(D2923,PG!$D$7:$N$1006,11,FALSE),"")</f>
        <v/>
      </c>
      <c r="I2923" s="42">
        <f>IFERROR(VLOOKUP(D2923,PG!$D$7:$O$1006,12,FALSE)*G2923,0)</f>
        <v>0</v>
      </c>
    </row>
    <row r="2924" spans="2:9" ht="35.1" customHeight="1" thickTop="1" thickBot="1">
      <c r="B2924" s="76" t="str">
        <f t="shared" si="45"/>
        <v/>
      </c>
      <c r="C2924" s="35"/>
      <c r="D2924" s="16"/>
      <c r="E2924" s="16"/>
      <c r="F2924" s="33"/>
      <c r="G2924" s="33"/>
      <c r="H2924" s="43" t="str">
        <f>IFERROR(VLOOKUP(D2924,PG!$D$7:$N$1006,11,FALSE),"")</f>
        <v/>
      </c>
      <c r="I2924" s="42">
        <f>IFERROR(VLOOKUP(D2924,PG!$D$7:$O$1006,12,FALSE)*G2924,0)</f>
        <v>0</v>
      </c>
    </row>
    <row r="2925" spans="2:9" ht="35.1" customHeight="1" thickTop="1" thickBot="1">
      <c r="B2925" s="76" t="str">
        <f t="shared" si="45"/>
        <v/>
      </c>
      <c r="C2925" s="35"/>
      <c r="D2925" s="16"/>
      <c r="E2925" s="16"/>
      <c r="F2925" s="33"/>
      <c r="G2925" s="33"/>
      <c r="H2925" s="43" t="str">
        <f>IFERROR(VLOOKUP(D2925,PG!$D$7:$N$1006,11,FALSE),"")</f>
        <v/>
      </c>
      <c r="I2925" s="42">
        <f>IFERROR(VLOOKUP(D2925,PG!$D$7:$O$1006,12,FALSE)*G2925,0)</f>
        <v>0</v>
      </c>
    </row>
    <row r="2926" spans="2:9" ht="35.1" customHeight="1" thickTop="1" thickBot="1">
      <c r="B2926" s="76" t="str">
        <f t="shared" si="45"/>
        <v/>
      </c>
      <c r="C2926" s="35"/>
      <c r="D2926" s="16"/>
      <c r="E2926" s="16"/>
      <c r="F2926" s="33"/>
      <c r="G2926" s="33"/>
      <c r="H2926" s="43" t="str">
        <f>IFERROR(VLOOKUP(D2926,PG!$D$7:$N$1006,11,FALSE),"")</f>
        <v/>
      </c>
      <c r="I2926" s="42">
        <f>IFERROR(VLOOKUP(D2926,PG!$D$7:$O$1006,12,FALSE)*G2926,0)</f>
        <v>0</v>
      </c>
    </row>
    <row r="2927" spans="2:9" ht="35.1" customHeight="1" thickTop="1" thickBot="1">
      <c r="B2927" s="76" t="str">
        <f t="shared" si="45"/>
        <v/>
      </c>
      <c r="C2927" s="35"/>
      <c r="D2927" s="16"/>
      <c r="E2927" s="16"/>
      <c r="F2927" s="33"/>
      <c r="G2927" s="33"/>
      <c r="H2927" s="43" t="str">
        <f>IFERROR(VLOOKUP(D2927,PG!$D$7:$N$1006,11,FALSE),"")</f>
        <v/>
      </c>
      <c r="I2927" s="42">
        <f>IFERROR(VLOOKUP(D2927,PG!$D$7:$O$1006,12,FALSE)*G2927,0)</f>
        <v>0</v>
      </c>
    </row>
    <row r="2928" spans="2:9" ht="35.1" customHeight="1" thickTop="1" thickBot="1">
      <c r="B2928" s="76" t="str">
        <f t="shared" si="45"/>
        <v/>
      </c>
      <c r="C2928" s="35"/>
      <c r="D2928" s="16"/>
      <c r="E2928" s="16"/>
      <c r="F2928" s="33"/>
      <c r="G2928" s="33"/>
      <c r="H2928" s="43" t="str">
        <f>IFERROR(VLOOKUP(D2928,PG!$D$7:$N$1006,11,FALSE),"")</f>
        <v/>
      </c>
      <c r="I2928" s="42">
        <f>IFERROR(VLOOKUP(D2928,PG!$D$7:$O$1006,12,FALSE)*G2928,0)</f>
        <v>0</v>
      </c>
    </row>
    <row r="2929" spans="2:9" ht="35.1" customHeight="1" thickTop="1" thickBot="1">
      <c r="B2929" s="76" t="str">
        <f t="shared" si="45"/>
        <v/>
      </c>
      <c r="C2929" s="35"/>
      <c r="D2929" s="16"/>
      <c r="E2929" s="16"/>
      <c r="F2929" s="33"/>
      <c r="G2929" s="33"/>
      <c r="H2929" s="43" t="str">
        <f>IFERROR(VLOOKUP(D2929,PG!$D$7:$N$1006,11,FALSE),"")</f>
        <v/>
      </c>
      <c r="I2929" s="42">
        <f>IFERROR(VLOOKUP(D2929,PG!$D$7:$O$1006,12,FALSE)*G2929,0)</f>
        <v>0</v>
      </c>
    </row>
    <row r="2930" spans="2:9" ht="35.1" customHeight="1" thickTop="1" thickBot="1">
      <c r="B2930" s="76" t="str">
        <f t="shared" si="45"/>
        <v/>
      </c>
      <c r="C2930" s="35"/>
      <c r="D2930" s="16"/>
      <c r="E2930" s="16"/>
      <c r="F2930" s="33"/>
      <c r="G2930" s="33"/>
      <c r="H2930" s="43" t="str">
        <f>IFERROR(VLOOKUP(D2930,PG!$D$7:$N$1006,11,FALSE),"")</f>
        <v/>
      </c>
      <c r="I2930" s="42">
        <f>IFERROR(VLOOKUP(D2930,PG!$D$7:$O$1006,12,FALSE)*G2930,0)</f>
        <v>0</v>
      </c>
    </row>
    <row r="2931" spans="2:9" ht="35.1" customHeight="1" thickTop="1" thickBot="1">
      <c r="B2931" s="76" t="str">
        <f t="shared" si="45"/>
        <v/>
      </c>
      <c r="C2931" s="35"/>
      <c r="D2931" s="16"/>
      <c r="E2931" s="16"/>
      <c r="F2931" s="33"/>
      <c r="G2931" s="33"/>
      <c r="H2931" s="43" t="str">
        <f>IFERROR(VLOOKUP(D2931,PG!$D$7:$N$1006,11,FALSE),"")</f>
        <v/>
      </c>
      <c r="I2931" s="42">
        <f>IFERROR(VLOOKUP(D2931,PG!$D$7:$O$1006,12,FALSE)*G2931,0)</f>
        <v>0</v>
      </c>
    </row>
    <row r="2932" spans="2:9" ht="35.1" customHeight="1" thickTop="1" thickBot="1">
      <c r="B2932" s="76" t="str">
        <f t="shared" si="45"/>
        <v/>
      </c>
      <c r="C2932" s="35"/>
      <c r="D2932" s="16"/>
      <c r="E2932" s="16"/>
      <c r="F2932" s="33"/>
      <c r="G2932" s="33"/>
      <c r="H2932" s="43" t="str">
        <f>IFERROR(VLOOKUP(D2932,PG!$D$7:$N$1006,11,FALSE),"")</f>
        <v/>
      </c>
      <c r="I2932" s="42">
        <f>IFERROR(VLOOKUP(D2932,PG!$D$7:$O$1006,12,FALSE)*G2932,0)</f>
        <v>0</v>
      </c>
    </row>
    <row r="2933" spans="2:9" ht="35.1" customHeight="1" thickTop="1" thickBot="1">
      <c r="B2933" s="76" t="str">
        <f t="shared" si="45"/>
        <v/>
      </c>
      <c r="C2933" s="35"/>
      <c r="D2933" s="16"/>
      <c r="E2933" s="16"/>
      <c r="F2933" s="33"/>
      <c r="G2933" s="33"/>
      <c r="H2933" s="43" t="str">
        <f>IFERROR(VLOOKUP(D2933,PG!$D$7:$N$1006,11,FALSE),"")</f>
        <v/>
      </c>
      <c r="I2933" s="42">
        <f>IFERROR(VLOOKUP(D2933,PG!$D$7:$O$1006,12,FALSE)*G2933,0)</f>
        <v>0</v>
      </c>
    </row>
    <row r="2934" spans="2:9" ht="35.1" customHeight="1" thickTop="1" thickBot="1">
      <c r="B2934" s="76" t="str">
        <f t="shared" si="45"/>
        <v/>
      </c>
      <c r="C2934" s="35"/>
      <c r="D2934" s="16"/>
      <c r="E2934" s="16"/>
      <c r="F2934" s="33"/>
      <c r="G2934" s="33"/>
      <c r="H2934" s="43" t="str">
        <f>IFERROR(VLOOKUP(D2934,PG!$D$7:$N$1006,11,FALSE),"")</f>
        <v/>
      </c>
      <c r="I2934" s="42">
        <f>IFERROR(VLOOKUP(D2934,PG!$D$7:$O$1006,12,FALSE)*G2934,0)</f>
        <v>0</v>
      </c>
    </row>
    <row r="2935" spans="2:9" ht="35.1" customHeight="1" thickTop="1" thickBot="1">
      <c r="B2935" s="76" t="str">
        <f t="shared" si="45"/>
        <v/>
      </c>
      <c r="C2935" s="35"/>
      <c r="D2935" s="16"/>
      <c r="E2935" s="16"/>
      <c r="F2935" s="33"/>
      <c r="G2935" s="33"/>
      <c r="H2935" s="43" t="str">
        <f>IFERROR(VLOOKUP(D2935,PG!$D$7:$N$1006,11,FALSE),"")</f>
        <v/>
      </c>
      <c r="I2935" s="42">
        <f>IFERROR(VLOOKUP(D2935,PG!$D$7:$O$1006,12,FALSE)*G2935,0)</f>
        <v>0</v>
      </c>
    </row>
    <row r="2936" spans="2:9" ht="35.1" customHeight="1" thickTop="1" thickBot="1">
      <c r="B2936" s="76" t="str">
        <f t="shared" si="45"/>
        <v/>
      </c>
      <c r="C2936" s="35"/>
      <c r="D2936" s="16"/>
      <c r="E2936" s="16"/>
      <c r="F2936" s="33"/>
      <c r="G2936" s="33"/>
      <c r="H2936" s="43" t="str">
        <f>IFERROR(VLOOKUP(D2936,PG!$D$7:$N$1006,11,FALSE),"")</f>
        <v/>
      </c>
      <c r="I2936" s="42">
        <f>IFERROR(VLOOKUP(D2936,PG!$D$7:$O$1006,12,FALSE)*G2936,0)</f>
        <v>0</v>
      </c>
    </row>
    <row r="2937" spans="2:9" ht="35.1" customHeight="1" thickTop="1" thickBot="1">
      <c r="B2937" s="76" t="str">
        <f t="shared" si="45"/>
        <v/>
      </c>
      <c r="C2937" s="35"/>
      <c r="D2937" s="16"/>
      <c r="E2937" s="16"/>
      <c r="F2937" s="33"/>
      <c r="G2937" s="33"/>
      <c r="H2937" s="43" t="str">
        <f>IFERROR(VLOOKUP(D2937,PG!$D$7:$N$1006,11,FALSE),"")</f>
        <v/>
      </c>
      <c r="I2937" s="42">
        <f>IFERROR(VLOOKUP(D2937,PG!$D$7:$O$1006,12,FALSE)*G2937,0)</f>
        <v>0</v>
      </c>
    </row>
    <row r="2938" spans="2:9" ht="35.1" customHeight="1" thickTop="1" thickBot="1">
      <c r="B2938" s="76" t="str">
        <f t="shared" si="45"/>
        <v/>
      </c>
      <c r="C2938" s="35"/>
      <c r="D2938" s="16"/>
      <c r="E2938" s="16"/>
      <c r="F2938" s="33"/>
      <c r="G2938" s="33"/>
      <c r="H2938" s="43" t="str">
        <f>IFERROR(VLOOKUP(D2938,PG!$D$7:$N$1006,11,FALSE),"")</f>
        <v/>
      </c>
      <c r="I2938" s="42">
        <f>IFERROR(VLOOKUP(D2938,PG!$D$7:$O$1006,12,FALSE)*G2938,0)</f>
        <v>0</v>
      </c>
    </row>
    <row r="2939" spans="2:9" ht="35.1" customHeight="1" thickTop="1" thickBot="1">
      <c r="B2939" s="76" t="str">
        <f t="shared" si="45"/>
        <v/>
      </c>
      <c r="C2939" s="35"/>
      <c r="D2939" s="16"/>
      <c r="E2939" s="16"/>
      <c r="F2939" s="33"/>
      <c r="G2939" s="33"/>
      <c r="H2939" s="43" t="str">
        <f>IFERROR(VLOOKUP(D2939,PG!$D$7:$N$1006,11,FALSE),"")</f>
        <v/>
      </c>
      <c r="I2939" s="42">
        <f>IFERROR(VLOOKUP(D2939,PG!$D$7:$O$1006,12,FALSE)*G2939,0)</f>
        <v>0</v>
      </c>
    </row>
    <row r="2940" spans="2:9" ht="35.1" customHeight="1" thickTop="1" thickBot="1">
      <c r="B2940" s="76" t="str">
        <f t="shared" si="45"/>
        <v/>
      </c>
      <c r="C2940" s="35"/>
      <c r="D2940" s="16"/>
      <c r="E2940" s="16"/>
      <c r="F2940" s="33"/>
      <c r="G2940" s="33"/>
      <c r="H2940" s="43" t="str">
        <f>IFERROR(VLOOKUP(D2940,PG!$D$7:$N$1006,11,FALSE),"")</f>
        <v/>
      </c>
      <c r="I2940" s="42">
        <f>IFERROR(VLOOKUP(D2940,PG!$D$7:$O$1006,12,FALSE)*G2940,0)</f>
        <v>0</v>
      </c>
    </row>
    <row r="2941" spans="2:9" ht="35.1" customHeight="1" thickTop="1" thickBot="1">
      <c r="B2941" s="76" t="str">
        <f t="shared" si="45"/>
        <v/>
      </c>
      <c r="C2941" s="35"/>
      <c r="D2941" s="16"/>
      <c r="E2941" s="16"/>
      <c r="F2941" s="33"/>
      <c r="G2941" s="33"/>
      <c r="H2941" s="43" t="str">
        <f>IFERROR(VLOOKUP(D2941,PG!$D$7:$N$1006,11,FALSE),"")</f>
        <v/>
      </c>
      <c r="I2941" s="42">
        <f>IFERROR(VLOOKUP(D2941,PG!$D$7:$O$1006,12,FALSE)*G2941,0)</f>
        <v>0</v>
      </c>
    </row>
    <row r="2942" spans="2:9" ht="35.1" customHeight="1" thickTop="1" thickBot="1">
      <c r="B2942" s="76" t="str">
        <f t="shared" si="45"/>
        <v/>
      </c>
      <c r="C2942" s="35"/>
      <c r="D2942" s="16"/>
      <c r="E2942" s="16"/>
      <c r="F2942" s="33"/>
      <c r="G2942" s="33"/>
      <c r="H2942" s="43" t="str">
        <f>IFERROR(VLOOKUP(D2942,PG!$D$7:$N$1006,11,FALSE),"")</f>
        <v/>
      </c>
      <c r="I2942" s="42">
        <f>IFERROR(VLOOKUP(D2942,PG!$D$7:$O$1006,12,FALSE)*G2942,0)</f>
        <v>0</v>
      </c>
    </row>
    <row r="2943" spans="2:9" ht="35.1" customHeight="1" thickTop="1" thickBot="1">
      <c r="B2943" s="76" t="str">
        <f t="shared" si="45"/>
        <v/>
      </c>
      <c r="C2943" s="35"/>
      <c r="D2943" s="16"/>
      <c r="E2943" s="16"/>
      <c r="F2943" s="33"/>
      <c r="G2943" s="33"/>
      <c r="H2943" s="43" t="str">
        <f>IFERROR(VLOOKUP(D2943,PG!$D$7:$N$1006,11,FALSE),"")</f>
        <v/>
      </c>
      <c r="I2943" s="42">
        <f>IFERROR(VLOOKUP(D2943,PG!$D$7:$O$1006,12,FALSE)*G2943,0)</f>
        <v>0</v>
      </c>
    </row>
    <row r="2944" spans="2:9" ht="35.1" customHeight="1" thickTop="1" thickBot="1">
      <c r="B2944" s="76" t="str">
        <f t="shared" si="45"/>
        <v/>
      </c>
      <c r="C2944" s="35"/>
      <c r="D2944" s="16"/>
      <c r="E2944" s="16"/>
      <c r="F2944" s="33"/>
      <c r="G2944" s="33"/>
      <c r="H2944" s="43" t="str">
        <f>IFERROR(VLOOKUP(D2944,PG!$D$7:$N$1006,11,FALSE),"")</f>
        <v/>
      </c>
      <c r="I2944" s="42">
        <f>IFERROR(VLOOKUP(D2944,PG!$D$7:$O$1006,12,FALSE)*G2944,0)</f>
        <v>0</v>
      </c>
    </row>
    <row r="2945" spans="2:9" ht="35.1" customHeight="1" thickTop="1" thickBot="1">
      <c r="B2945" s="76" t="str">
        <f t="shared" si="45"/>
        <v/>
      </c>
      <c r="C2945" s="35"/>
      <c r="D2945" s="16"/>
      <c r="E2945" s="16"/>
      <c r="F2945" s="33"/>
      <c r="G2945" s="33"/>
      <c r="H2945" s="43" t="str">
        <f>IFERROR(VLOOKUP(D2945,PG!$D$7:$N$1006,11,FALSE),"")</f>
        <v/>
      </c>
      <c r="I2945" s="42">
        <f>IFERROR(VLOOKUP(D2945,PG!$D$7:$O$1006,12,FALSE)*G2945,0)</f>
        <v>0</v>
      </c>
    </row>
    <row r="2946" spans="2:9" ht="35.1" customHeight="1" thickTop="1" thickBot="1">
      <c r="B2946" s="76" t="str">
        <f t="shared" si="45"/>
        <v/>
      </c>
      <c r="C2946" s="35"/>
      <c r="D2946" s="16"/>
      <c r="E2946" s="16"/>
      <c r="F2946" s="33"/>
      <c r="G2946" s="33"/>
      <c r="H2946" s="43" t="str">
        <f>IFERROR(VLOOKUP(D2946,PG!$D$7:$N$1006,11,FALSE),"")</f>
        <v/>
      </c>
      <c r="I2946" s="42">
        <f>IFERROR(VLOOKUP(D2946,PG!$D$7:$O$1006,12,FALSE)*G2946,0)</f>
        <v>0</v>
      </c>
    </row>
    <row r="2947" spans="2:9" ht="35.1" customHeight="1" thickTop="1" thickBot="1">
      <c r="B2947" s="76" t="str">
        <f t="shared" si="45"/>
        <v/>
      </c>
      <c r="C2947" s="35"/>
      <c r="D2947" s="16"/>
      <c r="E2947" s="16"/>
      <c r="F2947" s="33"/>
      <c r="G2947" s="33"/>
      <c r="H2947" s="43" t="str">
        <f>IFERROR(VLOOKUP(D2947,PG!$D$7:$N$1006,11,FALSE),"")</f>
        <v/>
      </c>
      <c r="I2947" s="42">
        <f>IFERROR(VLOOKUP(D2947,PG!$D$7:$O$1006,12,FALSE)*G2947,0)</f>
        <v>0</v>
      </c>
    </row>
    <row r="2948" spans="2:9" ht="35.1" customHeight="1" thickTop="1" thickBot="1">
      <c r="B2948" s="76" t="str">
        <f t="shared" si="45"/>
        <v/>
      </c>
      <c r="C2948" s="35"/>
      <c r="D2948" s="16"/>
      <c r="E2948" s="16"/>
      <c r="F2948" s="33"/>
      <c r="G2948" s="33"/>
      <c r="H2948" s="43" t="str">
        <f>IFERROR(VLOOKUP(D2948,PG!$D$7:$N$1006,11,FALSE),"")</f>
        <v/>
      </c>
      <c r="I2948" s="42">
        <f>IFERROR(VLOOKUP(D2948,PG!$D$7:$O$1006,12,FALSE)*G2948,0)</f>
        <v>0</v>
      </c>
    </row>
    <row r="2949" spans="2:9" ht="35.1" customHeight="1" thickTop="1" thickBot="1">
      <c r="B2949" s="76" t="str">
        <f t="shared" si="45"/>
        <v/>
      </c>
      <c r="C2949" s="35"/>
      <c r="D2949" s="16"/>
      <c r="E2949" s="16"/>
      <c r="F2949" s="33"/>
      <c r="G2949" s="33"/>
      <c r="H2949" s="43" t="str">
        <f>IFERROR(VLOOKUP(D2949,PG!$D$7:$N$1006,11,FALSE),"")</f>
        <v/>
      </c>
      <c r="I2949" s="42">
        <f>IFERROR(VLOOKUP(D2949,PG!$D$7:$O$1006,12,FALSE)*G2949,0)</f>
        <v>0</v>
      </c>
    </row>
    <row r="2950" spans="2:9" ht="35.1" customHeight="1" thickTop="1" thickBot="1">
      <c r="B2950" s="76" t="str">
        <f t="shared" si="45"/>
        <v/>
      </c>
      <c r="C2950" s="35"/>
      <c r="D2950" s="16"/>
      <c r="E2950" s="16"/>
      <c r="F2950" s="33"/>
      <c r="G2950" s="33"/>
      <c r="H2950" s="43" t="str">
        <f>IFERROR(VLOOKUP(D2950,PG!$D$7:$N$1006,11,FALSE),"")</f>
        <v/>
      </c>
      <c r="I2950" s="42">
        <f>IFERROR(VLOOKUP(D2950,PG!$D$7:$O$1006,12,FALSE)*G2950,0)</f>
        <v>0</v>
      </c>
    </row>
    <row r="2951" spans="2:9" ht="35.1" customHeight="1" thickTop="1" thickBot="1">
      <c r="B2951" s="76" t="str">
        <f t="shared" si="45"/>
        <v/>
      </c>
      <c r="C2951" s="35"/>
      <c r="D2951" s="16"/>
      <c r="E2951" s="16"/>
      <c r="F2951" s="33"/>
      <c r="G2951" s="33"/>
      <c r="H2951" s="43" t="str">
        <f>IFERROR(VLOOKUP(D2951,PG!$D$7:$N$1006,11,FALSE),"")</f>
        <v/>
      </c>
      <c r="I2951" s="42">
        <f>IFERROR(VLOOKUP(D2951,PG!$D$7:$O$1006,12,FALSE)*G2951,0)</f>
        <v>0</v>
      </c>
    </row>
    <row r="2952" spans="2:9" ht="35.1" customHeight="1" thickTop="1" thickBot="1">
      <c r="B2952" s="76" t="str">
        <f t="shared" ref="B2952:B3006" si="46">IF(C2952="","",MONTH(C2952))</f>
        <v/>
      </c>
      <c r="C2952" s="35"/>
      <c r="D2952" s="16"/>
      <c r="E2952" s="16"/>
      <c r="F2952" s="33"/>
      <c r="G2952" s="33"/>
      <c r="H2952" s="43" t="str">
        <f>IFERROR(VLOOKUP(D2952,PG!$D$7:$N$1006,11,FALSE),"")</f>
        <v/>
      </c>
      <c r="I2952" s="42">
        <f>IFERROR(VLOOKUP(D2952,PG!$D$7:$O$1006,12,FALSE)*G2952,0)</f>
        <v>0</v>
      </c>
    </row>
    <row r="2953" spans="2:9" ht="35.1" customHeight="1" thickTop="1" thickBot="1">
      <c r="B2953" s="76" t="str">
        <f t="shared" si="46"/>
        <v/>
      </c>
      <c r="C2953" s="35"/>
      <c r="D2953" s="16"/>
      <c r="E2953" s="16"/>
      <c r="F2953" s="33"/>
      <c r="G2953" s="33"/>
      <c r="H2953" s="43" t="str">
        <f>IFERROR(VLOOKUP(D2953,PG!$D$7:$N$1006,11,FALSE),"")</f>
        <v/>
      </c>
      <c r="I2953" s="42">
        <f>IFERROR(VLOOKUP(D2953,PG!$D$7:$O$1006,12,FALSE)*G2953,0)</f>
        <v>0</v>
      </c>
    </row>
    <row r="2954" spans="2:9" ht="35.1" customHeight="1" thickTop="1" thickBot="1">
      <c r="B2954" s="76" t="str">
        <f t="shared" si="46"/>
        <v/>
      </c>
      <c r="C2954" s="35"/>
      <c r="D2954" s="16"/>
      <c r="E2954" s="16"/>
      <c r="F2954" s="33"/>
      <c r="G2954" s="33"/>
      <c r="H2954" s="43" t="str">
        <f>IFERROR(VLOOKUP(D2954,PG!$D$7:$N$1006,11,FALSE),"")</f>
        <v/>
      </c>
      <c r="I2954" s="42">
        <f>IFERROR(VLOOKUP(D2954,PG!$D$7:$O$1006,12,FALSE)*G2954,0)</f>
        <v>0</v>
      </c>
    </row>
    <row r="2955" spans="2:9" ht="35.1" customHeight="1" thickTop="1" thickBot="1">
      <c r="B2955" s="76" t="str">
        <f t="shared" si="46"/>
        <v/>
      </c>
      <c r="C2955" s="35"/>
      <c r="D2955" s="16"/>
      <c r="E2955" s="16"/>
      <c r="F2955" s="33"/>
      <c r="G2955" s="33"/>
      <c r="H2955" s="43" t="str">
        <f>IFERROR(VLOOKUP(D2955,PG!$D$7:$N$1006,11,FALSE),"")</f>
        <v/>
      </c>
      <c r="I2955" s="42">
        <f>IFERROR(VLOOKUP(D2955,PG!$D$7:$O$1006,12,FALSE)*G2955,0)</f>
        <v>0</v>
      </c>
    </row>
    <row r="2956" spans="2:9" ht="35.1" customHeight="1" thickTop="1" thickBot="1">
      <c r="B2956" s="76" t="str">
        <f t="shared" si="46"/>
        <v/>
      </c>
      <c r="C2956" s="35"/>
      <c r="D2956" s="16"/>
      <c r="E2956" s="16"/>
      <c r="F2956" s="33"/>
      <c r="G2956" s="33"/>
      <c r="H2956" s="43" t="str">
        <f>IFERROR(VLOOKUP(D2956,PG!$D$7:$N$1006,11,FALSE),"")</f>
        <v/>
      </c>
      <c r="I2956" s="42">
        <f>IFERROR(VLOOKUP(D2956,PG!$D$7:$O$1006,12,FALSE)*G2956,0)</f>
        <v>0</v>
      </c>
    </row>
    <row r="2957" spans="2:9" ht="35.1" customHeight="1" thickTop="1" thickBot="1">
      <c r="B2957" s="76" t="str">
        <f t="shared" si="46"/>
        <v/>
      </c>
      <c r="C2957" s="35"/>
      <c r="D2957" s="16"/>
      <c r="E2957" s="16"/>
      <c r="F2957" s="33"/>
      <c r="G2957" s="33"/>
      <c r="H2957" s="43" t="str">
        <f>IFERROR(VLOOKUP(D2957,PG!$D$7:$N$1006,11,FALSE),"")</f>
        <v/>
      </c>
      <c r="I2957" s="42">
        <f>IFERROR(VLOOKUP(D2957,PG!$D$7:$O$1006,12,FALSE)*G2957,0)</f>
        <v>0</v>
      </c>
    </row>
    <row r="2958" spans="2:9" ht="35.1" customHeight="1" thickTop="1" thickBot="1">
      <c r="B2958" s="76" t="str">
        <f t="shared" si="46"/>
        <v/>
      </c>
      <c r="C2958" s="35"/>
      <c r="D2958" s="16"/>
      <c r="E2958" s="16"/>
      <c r="F2958" s="33"/>
      <c r="G2958" s="33"/>
      <c r="H2958" s="43" t="str">
        <f>IFERROR(VLOOKUP(D2958,PG!$D$7:$N$1006,11,FALSE),"")</f>
        <v/>
      </c>
      <c r="I2958" s="42">
        <f>IFERROR(VLOOKUP(D2958,PG!$D$7:$O$1006,12,FALSE)*G2958,0)</f>
        <v>0</v>
      </c>
    </row>
    <row r="2959" spans="2:9" ht="35.1" customHeight="1" thickTop="1" thickBot="1">
      <c r="B2959" s="76" t="str">
        <f t="shared" si="46"/>
        <v/>
      </c>
      <c r="C2959" s="35"/>
      <c r="D2959" s="16"/>
      <c r="E2959" s="16"/>
      <c r="F2959" s="33"/>
      <c r="G2959" s="33"/>
      <c r="H2959" s="43" t="str">
        <f>IFERROR(VLOOKUP(D2959,PG!$D$7:$N$1006,11,FALSE),"")</f>
        <v/>
      </c>
      <c r="I2959" s="42">
        <f>IFERROR(VLOOKUP(D2959,PG!$D$7:$O$1006,12,FALSE)*G2959,0)</f>
        <v>0</v>
      </c>
    </row>
    <row r="2960" spans="2:9" ht="35.1" customHeight="1" thickTop="1" thickBot="1">
      <c r="B2960" s="76" t="str">
        <f t="shared" si="46"/>
        <v/>
      </c>
      <c r="C2960" s="35"/>
      <c r="D2960" s="16"/>
      <c r="E2960" s="16"/>
      <c r="F2960" s="33"/>
      <c r="G2960" s="33"/>
      <c r="H2960" s="43" t="str">
        <f>IFERROR(VLOOKUP(D2960,PG!$D$7:$N$1006,11,FALSE),"")</f>
        <v/>
      </c>
      <c r="I2960" s="42">
        <f>IFERROR(VLOOKUP(D2960,PG!$D$7:$O$1006,12,FALSE)*G2960,0)</f>
        <v>0</v>
      </c>
    </row>
    <row r="2961" spans="2:9" ht="35.1" customHeight="1" thickTop="1" thickBot="1">
      <c r="B2961" s="76" t="str">
        <f t="shared" si="46"/>
        <v/>
      </c>
      <c r="C2961" s="35"/>
      <c r="D2961" s="16"/>
      <c r="E2961" s="16"/>
      <c r="F2961" s="33"/>
      <c r="G2961" s="33"/>
      <c r="H2961" s="43" t="str">
        <f>IFERROR(VLOOKUP(D2961,PG!$D$7:$N$1006,11,FALSE),"")</f>
        <v/>
      </c>
      <c r="I2961" s="42">
        <f>IFERROR(VLOOKUP(D2961,PG!$D$7:$O$1006,12,FALSE)*G2961,0)</f>
        <v>0</v>
      </c>
    </row>
    <row r="2962" spans="2:9" ht="35.1" customHeight="1" thickTop="1" thickBot="1">
      <c r="B2962" s="76" t="str">
        <f t="shared" si="46"/>
        <v/>
      </c>
      <c r="C2962" s="35"/>
      <c r="D2962" s="16"/>
      <c r="E2962" s="16"/>
      <c r="F2962" s="33"/>
      <c r="G2962" s="33"/>
      <c r="H2962" s="43" t="str">
        <f>IFERROR(VLOOKUP(D2962,PG!$D$7:$N$1006,11,FALSE),"")</f>
        <v/>
      </c>
      <c r="I2962" s="42">
        <f>IFERROR(VLOOKUP(D2962,PG!$D$7:$O$1006,12,FALSE)*G2962,0)</f>
        <v>0</v>
      </c>
    </row>
    <row r="2963" spans="2:9" ht="35.1" customHeight="1" thickTop="1" thickBot="1">
      <c r="B2963" s="76" t="str">
        <f t="shared" si="46"/>
        <v/>
      </c>
      <c r="C2963" s="35"/>
      <c r="D2963" s="16"/>
      <c r="E2963" s="16"/>
      <c r="F2963" s="33"/>
      <c r="G2963" s="33"/>
      <c r="H2963" s="43" t="str">
        <f>IFERROR(VLOOKUP(D2963,PG!$D$7:$N$1006,11,FALSE),"")</f>
        <v/>
      </c>
      <c r="I2963" s="42">
        <f>IFERROR(VLOOKUP(D2963,PG!$D$7:$O$1006,12,FALSE)*G2963,0)</f>
        <v>0</v>
      </c>
    </row>
    <row r="2964" spans="2:9" ht="35.1" customHeight="1" thickTop="1" thickBot="1">
      <c r="B2964" s="76" t="str">
        <f t="shared" si="46"/>
        <v/>
      </c>
      <c r="C2964" s="35"/>
      <c r="D2964" s="16"/>
      <c r="E2964" s="16"/>
      <c r="F2964" s="33"/>
      <c r="G2964" s="33"/>
      <c r="H2964" s="43" t="str">
        <f>IFERROR(VLOOKUP(D2964,PG!$D$7:$N$1006,11,FALSE),"")</f>
        <v/>
      </c>
      <c r="I2964" s="42">
        <f>IFERROR(VLOOKUP(D2964,PG!$D$7:$O$1006,12,FALSE)*G2964,0)</f>
        <v>0</v>
      </c>
    </row>
    <row r="2965" spans="2:9" ht="35.1" customHeight="1" thickTop="1" thickBot="1">
      <c r="B2965" s="76" t="str">
        <f t="shared" si="46"/>
        <v/>
      </c>
      <c r="C2965" s="35"/>
      <c r="D2965" s="16"/>
      <c r="E2965" s="16"/>
      <c r="F2965" s="33"/>
      <c r="G2965" s="33"/>
      <c r="H2965" s="43" t="str">
        <f>IFERROR(VLOOKUP(D2965,PG!$D$7:$N$1006,11,FALSE),"")</f>
        <v/>
      </c>
      <c r="I2965" s="42">
        <f>IFERROR(VLOOKUP(D2965,PG!$D$7:$O$1006,12,FALSE)*G2965,0)</f>
        <v>0</v>
      </c>
    </row>
    <row r="2966" spans="2:9" ht="35.1" customHeight="1" thickTop="1" thickBot="1">
      <c r="B2966" s="76" t="str">
        <f t="shared" si="46"/>
        <v/>
      </c>
      <c r="C2966" s="35"/>
      <c r="D2966" s="16"/>
      <c r="E2966" s="16"/>
      <c r="F2966" s="33"/>
      <c r="G2966" s="33"/>
      <c r="H2966" s="43" t="str">
        <f>IFERROR(VLOOKUP(D2966,PG!$D$7:$N$1006,11,FALSE),"")</f>
        <v/>
      </c>
      <c r="I2966" s="42">
        <f>IFERROR(VLOOKUP(D2966,PG!$D$7:$O$1006,12,FALSE)*G2966,0)</f>
        <v>0</v>
      </c>
    </row>
    <row r="2967" spans="2:9" ht="35.1" customHeight="1" thickTop="1" thickBot="1">
      <c r="B2967" s="76" t="str">
        <f t="shared" si="46"/>
        <v/>
      </c>
      <c r="C2967" s="35"/>
      <c r="D2967" s="16"/>
      <c r="E2967" s="16"/>
      <c r="F2967" s="33"/>
      <c r="G2967" s="33"/>
      <c r="H2967" s="43" t="str">
        <f>IFERROR(VLOOKUP(D2967,PG!$D$7:$N$1006,11,FALSE),"")</f>
        <v/>
      </c>
      <c r="I2967" s="42">
        <f>IFERROR(VLOOKUP(D2967,PG!$D$7:$O$1006,12,FALSE)*G2967,0)</f>
        <v>0</v>
      </c>
    </row>
    <row r="2968" spans="2:9" ht="35.1" customHeight="1" thickTop="1" thickBot="1">
      <c r="B2968" s="76" t="str">
        <f t="shared" si="46"/>
        <v/>
      </c>
      <c r="C2968" s="35"/>
      <c r="D2968" s="16"/>
      <c r="E2968" s="16"/>
      <c r="F2968" s="33"/>
      <c r="G2968" s="33"/>
      <c r="H2968" s="43" t="str">
        <f>IFERROR(VLOOKUP(D2968,PG!$D$7:$N$1006,11,FALSE),"")</f>
        <v/>
      </c>
      <c r="I2968" s="42">
        <f>IFERROR(VLOOKUP(D2968,PG!$D$7:$O$1006,12,FALSE)*G2968,0)</f>
        <v>0</v>
      </c>
    </row>
    <row r="2969" spans="2:9" ht="35.1" customHeight="1" thickTop="1" thickBot="1">
      <c r="B2969" s="76" t="str">
        <f t="shared" si="46"/>
        <v/>
      </c>
      <c r="C2969" s="35"/>
      <c r="D2969" s="16"/>
      <c r="E2969" s="16"/>
      <c r="F2969" s="33"/>
      <c r="G2969" s="33"/>
      <c r="H2969" s="43" t="str">
        <f>IFERROR(VLOOKUP(D2969,PG!$D$7:$N$1006,11,FALSE),"")</f>
        <v/>
      </c>
      <c r="I2969" s="42">
        <f>IFERROR(VLOOKUP(D2969,PG!$D$7:$O$1006,12,FALSE)*G2969,0)</f>
        <v>0</v>
      </c>
    </row>
    <row r="2970" spans="2:9" ht="35.1" customHeight="1" thickTop="1" thickBot="1">
      <c r="B2970" s="76" t="str">
        <f t="shared" si="46"/>
        <v/>
      </c>
      <c r="C2970" s="35"/>
      <c r="D2970" s="16"/>
      <c r="E2970" s="16"/>
      <c r="F2970" s="33"/>
      <c r="G2970" s="33"/>
      <c r="H2970" s="43" t="str">
        <f>IFERROR(VLOOKUP(D2970,PG!$D$7:$N$1006,11,FALSE),"")</f>
        <v/>
      </c>
      <c r="I2970" s="42">
        <f>IFERROR(VLOOKUP(D2970,PG!$D$7:$O$1006,12,FALSE)*G2970,0)</f>
        <v>0</v>
      </c>
    </row>
    <row r="2971" spans="2:9" ht="35.1" customHeight="1" thickTop="1" thickBot="1">
      <c r="B2971" s="76" t="str">
        <f t="shared" si="46"/>
        <v/>
      </c>
      <c r="C2971" s="35"/>
      <c r="D2971" s="16"/>
      <c r="E2971" s="16"/>
      <c r="F2971" s="33"/>
      <c r="G2971" s="33"/>
      <c r="H2971" s="43" t="str">
        <f>IFERROR(VLOOKUP(D2971,PG!$D$7:$N$1006,11,FALSE),"")</f>
        <v/>
      </c>
      <c r="I2971" s="42">
        <f>IFERROR(VLOOKUP(D2971,PG!$D$7:$O$1006,12,FALSE)*G2971,0)</f>
        <v>0</v>
      </c>
    </row>
    <row r="2972" spans="2:9" ht="35.1" customHeight="1" thickTop="1" thickBot="1">
      <c r="B2972" s="76" t="str">
        <f t="shared" si="46"/>
        <v/>
      </c>
      <c r="C2972" s="35"/>
      <c r="D2972" s="16"/>
      <c r="E2972" s="16"/>
      <c r="F2972" s="33"/>
      <c r="G2972" s="33"/>
      <c r="H2972" s="43" t="str">
        <f>IFERROR(VLOOKUP(D2972,PG!$D$7:$N$1006,11,FALSE),"")</f>
        <v/>
      </c>
      <c r="I2972" s="42">
        <f>IFERROR(VLOOKUP(D2972,PG!$D$7:$O$1006,12,FALSE)*G2972,0)</f>
        <v>0</v>
      </c>
    </row>
    <row r="2973" spans="2:9" ht="35.1" customHeight="1" thickTop="1" thickBot="1">
      <c r="B2973" s="76" t="str">
        <f t="shared" si="46"/>
        <v/>
      </c>
      <c r="C2973" s="35"/>
      <c r="D2973" s="16"/>
      <c r="E2973" s="16"/>
      <c r="F2973" s="33"/>
      <c r="G2973" s="33"/>
      <c r="H2973" s="43" t="str">
        <f>IFERROR(VLOOKUP(D2973,PG!$D$7:$N$1006,11,FALSE),"")</f>
        <v/>
      </c>
      <c r="I2973" s="42">
        <f>IFERROR(VLOOKUP(D2973,PG!$D$7:$O$1006,12,FALSE)*G2973,0)</f>
        <v>0</v>
      </c>
    </row>
    <row r="2974" spans="2:9" ht="35.1" customHeight="1" thickTop="1" thickBot="1">
      <c r="B2974" s="76" t="str">
        <f t="shared" si="46"/>
        <v/>
      </c>
      <c r="C2974" s="35"/>
      <c r="D2974" s="16"/>
      <c r="E2974" s="16"/>
      <c r="F2974" s="33"/>
      <c r="G2974" s="33"/>
      <c r="H2974" s="43" t="str">
        <f>IFERROR(VLOOKUP(D2974,PG!$D$7:$N$1006,11,FALSE),"")</f>
        <v/>
      </c>
      <c r="I2974" s="42">
        <f>IFERROR(VLOOKUP(D2974,PG!$D$7:$O$1006,12,FALSE)*G2974,0)</f>
        <v>0</v>
      </c>
    </row>
    <row r="2975" spans="2:9" ht="35.1" customHeight="1" thickTop="1" thickBot="1">
      <c r="B2975" s="76" t="str">
        <f t="shared" si="46"/>
        <v/>
      </c>
      <c r="C2975" s="35"/>
      <c r="D2975" s="16"/>
      <c r="E2975" s="16"/>
      <c r="F2975" s="33"/>
      <c r="G2975" s="33"/>
      <c r="H2975" s="43" t="str">
        <f>IFERROR(VLOOKUP(D2975,PG!$D$7:$N$1006,11,FALSE),"")</f>
        <v/>
      </c>
      <c r="I2975" s="42">
        <f>IFERROR(VLOOKUP(D2975,PG!$D$7:$O$1006,12,FALSE)*G2975,0)</f>
        <v>0</v>
      </c>
    </row>
    <row r="2976" spans="2:9" ht="35.1" customHeight="1" thickTop="1" thickBot="1">
      <c r="B2976" s="76" t="str">
        <f t="shared" si="46"/>
        <v/>
      </c>
      <c r="C2976" s="35"/>
      <c r="D2976" s="16"/>
      <c r="E2976" s="16"/>
      <c r="F2976" s="33"/>
      <c r="G2976" s="33"/>
      <c r="H2976" s="43" t="str">
        <f>IFERROR(VLOOKUP(D2976,PG!$D$7:$N$1006,11,FALSE),"")</f>
        <v/>
      </c>
      <c r="I2976" s="42">
        <f>IFERROR(VLOOKUP(D2976,PG!$D$7:$O$1006,12,FALSE)*G2976,0)</f>
        <v>0</v>
      </c>
    </row>
    <row r="2977" spans="2:9" ht="35.1" customHeight="1" thickTop="1" thickBot="1">
      <c r="B2977" s="76" t="str">
        <f t="shared" si="46"/>
        <v/>
      </c>
      <c r="C2977" s="35"/>
      <c r="D2977" s="16"/>
      <c r="E2977" s="16"/>
      <c r="F2977" s="33"/>
      <c r="G2977" s="33"/>
      <c r="H2977" s="43" t="str">
        <f>IFERROR(VLOOKUP(D2977,PG!$D$7:$N$1006,11,FALSE),"")</f>
        <v/>
      </c>
      <c r="I2977" s="42">
        <f>IFERROR(VLOOKUP(D2977,PG!$D$7:$O$1006,12,FALSE)*G2977,0)</f>
        <v>0</v>
      </c>
    </row>
    <row r="2978" spans="2:9" ht="35.1" customHeight="1" thickTop="1" thickBot="1">
      <c r="B2978" s="76" t="str">
        <f t="shared" si="46"/>
        <v/>
      </c>
      <c r="C2978" s="35"/>
      <c r="D2978" s="16"/>
      <c r="E2978" s="16"/>
      <c r="F2978" s="33"/>
      <c r="G2978" s="33"/>
      <c r="H2978" s="43" t="str">
        <f>IFERROR(VLOOKUP(D2978,PG!$D$7:$N$1006,11,FALSE),"")</f>
        <v/>
      </c>
      <c r="I2978" s="42">
        <f>IFERROR(VLOOKUP(D2978,PG!$D$7:$O$1006,12,FALSE)*G2978,0)</f>
        <v>0</v>
      </c>
    </row>
    <row r="2979" spans="2:9" ht="35.1" customHeight="1" thickTop="1" thickBot="1">
      <c r="B2979" s="76" t="str">
        <f t="shared" si="46"/>
        <v/>
      </c>
      <c r="C2979" s="35"/>
      <c r="D2979" s="16"/>
      <c r="E2979" s="16"/>
      <c r="F2979" s="33"/>
      <c r="G2979" s="33"/>
      <c r="H2979" s="43" t="str">
        <f>IFERROR(VLOOKUP(D2979,PG!$D$7:$N$1006,11,FALSE),"")</f>
        <v/>
      </c>
      <c r="I2979" s="42">
        <f>IFERROR(VLOOKUP(D2979,PG!$D$7:$O$1006,12,FALSE)*G2979,0)</f>
        <v>0</v>
      </c>
    </row>
    <row r="2980" spans="2:9" ht="35.1" customHeight="1" thickTop="1" thickBot="1">
      <c r="B2980" s="76" t="str">
        <f t="shared" si="46"/>
        <v/>
      </c>
      <c r="C2980" s="35"/>
      <c r="D2980" s="16"/>
      <c r="E2980" s="16"/>
      <c r="F2980" s="33"/>
      <c r="G2980" s="33"/>
      <c r="H2980" s="43" t="str">
        <f>IFERROR(VLOOKUP(D2980,PG!$D$7:$N$1006,11,FALSE),"")</f>
        <v/>
      </c>
      <c r="I2980" s="42">
        <f>IFERROR(VLOOKUP(D2980,PG!$D$7:$O$1006,12,FALSE)*G2980,0)</f>
        <v>0</v>
      </c>
    </row>
    <row r="2981" spans="2:9" ht="35.1" customHeight="1" thickTop="1" thickBot="1">
      <c r="B2981" s="76" t="str">
        <f t="shared" si="46"/>
        <v/>
      </c>
      <c r="C2981" s="35"/>
      <c r="D2981" s="16"/>
      <c r="E2981" s="16"/>
      <c r="F2981" s="33"/>
      <c r="G2981" s="33"/>
      <c r="H2981" s="43" t="str">
        <f>IFERROR(VLOOKUP(D2981,PG!$D$7:$N$1006,11,FALSE),"")</f>
        <v/>
      </c>
      <c r="I2981" s="42">
        <f>IFERROR(VLOOKUP(D2981,PG!$D$7:$O$1006,12,FALSE)*G2981,0)</f>
        <v>0</v>
      </c>
    </row>
    <row r="2982" spans="2:9" ht="35.1" customHeight="1" thickTop="1" thickBot="1">
      <c r="B2982" s="76" t="str">
        <f t="shared" si="46"/>
        <v/>
      </c>
      <c r="C2982" s="35"/>
      <c r="D2982" s="16"/>
      <c r="E2982" s="16"/>
      <c r="F2982" s="33"/>
      <c r="G2982" s="33"/>
      <c r="H2982" s="43" t="str">
        <f>IFERROR(VLOOKUP(D2982,PG!$D$7:$N$1006,11,FALSE),"")</f>
        <v/>
      </c>
      <c r="I2982" s="42">
        <f>IFERROR(VLOOKUP(D2982,PG!$D$7:$O$1006,12,FALSE)*G2982,0)</f>
        <v>0</v>
      </c>
    </row>
    <row r="2983" spans="2:9" ht="35.1" customHeight="1" thickTop="1" thickBot="1">
      <c r="B2983" s="76" t="str">
        <f t="shared" si="46"/>
        <v/>
      </c>
      <c r="C2983" s="35"/>
      <c r="D2983" s="16"/>
      <c r="E2983" s="16"/>
      <c r="F2983" s="33"/>
      <c r="G2983" s="33"/>
      <c r="H2983" s="43" t="str">
        <f>IFERROR(VLOOKUP(D2983,PG!$D$7:$N$1006,11,FALSE),"")</f>
        <v/>
      </c>
      <c r="I2983" s="42">
        <f>IFERROR(VLOOKUP(D2983,PG!$D$7:$O$1006,12,FALSE)*G2983,0)</f>
        <v>0</v>
      </c>
    </row>
    <row r="2984" spans="2:9" ht="35.1" customHeight="1" thickTop="1" thickBot="1">
      <c r="B2984" s="76" t="str">
        <f t="shared" si="46"/>
        <v/>
      </c>
      <c r="C2984" s="35"/>
      <c r="D2984" s="16"/>
      <c r="E2984" s="16"/>
      <c r="F2984" s="33"/>
      <c r="G2984" s="33"/>
      <c r="H2984" s="43" t="str">
        <f>IFERROR(VLOOKUP(D2984,PG!$D$7:$N$1006,11,FALSE),"")</f>
        <v/>
      </c>
      <c r="I2984" s="42">
        <f>IFERROR(VLOOKUP(D2984,PG!$D$7:$O$1006,12,FALSE)*G2984,0)</f>
        <v>0</v>
      </c>
    </row>
    <row r="2985" spans="2:9" ht="35.1" customHeight="1" thickTop="1" thickBot="1">
      <c r="B2985" s="76" t="str">
        <f t="shared" si="46"/>
        <v/>
      </c>
      <c r="C2985" s="35"/>
      <c r="D2985" s="16"/>
      <c r="E2985" s="16"/>
      <c r="F2985" s="33"/>
      <c r="G2985" s="33"/>
      <c r="H2985" s="43" t="str">
        <f>IFERROR(VLOOKUP(D2985,PG!$D$7:$N$1006,11,FALSE),"")</f>
        <v/>
      </c>
      <c r="I2985" s="42">
        <f>IFERROR(VLOOKUP(D2985,PG!$D$7:$O$1006,12,FALSE)*G2985,0)</f>
        <v>0</v>
      </c>
    </row>
    <row r="2986" spans="2:9" ht="35.1" customHeight="1" thickTop="1" thickBot="1">
      <c r="B2986" s="76" t="str">
        <f t="shared" si="46"/>
        <v/>
      </c>
      <c r="C2986" s="35"/>
      <c r="D2986" s="16"/>
      <c r="E2986" s="16"/>
      <c r="F2986" s="33"/>
      <c r="G2986" s="33"/>
      <c r="H2986" s="43" t="str">
        <f>IFERROR(VLOOKUP(D2986,PG!$D$7:$N$1006,11,FALSE),"")</f>
        <v/>
      </c>
      <c r="I2986" s="42">
        <f>IFERROR(VLOOKUP(D2986,PG!$D$7:$O$1006,12,FALSE)*G2986,0)</f>
        <v>0</v>
      </c>
    </row>
    <row r="2987" spans="2:9" ht="35.1" customHeight="1" thickTop="1" thickBot="1">
      <c r="B2987" s="76" t="str">
        <f t="shared" si="46"/>
        <v/>
      </c>
      <c r="C2987" s="35"/>
      <c r="D2987" s="16"/>
      <c r="E2987" s="16"/>
      <c r="F2987" s="33"/>
      <c r="G2987" s="33"/>
      <c r="H2987" s="43" t="str">
        <f>IFERROR(VLOOKUP(D2987,PG!$D$7:$N$1006,11,FALSE),"")</f>
        <v/>
      </c>
      <c r="I2987" s="42">
        <f>IFERROR(VLOOKUP(D2987,PG!$D$7:$O$1006,12,FALSE)*G2987,0)</f>
        <v>0</v>
      </c>
    </row>
    <row r="2988" spans="2:9" ht="35.1" customHeight="1" thickTop="1" thickBot="1">
      <c r="B2988" s="76" t="str">
        <f t="shared" si="46"/>
        <v/>
      </c>
      <c r="C2988" s="35"/>
      <c r="D2988" s="16"/>
      <c r="E2988" s="16"/>
      <c r="F2988" s="33"/>
      <c r="G2988" s="33"/>
      <c r="H2988" s="43" t="str">
        <f>IFERROR(VLOOKUP(D2988,PG!$D$7:$N$1006,11,FALSE),"")</f>
        <v/>
      </c>
      <c r="I2988" s="42">
        <f>IFERROR(VLOOKUP(D2988,PG!$D$7:$O$1006,12,FALSE)*G2988,0)</f>
        <v>0</v>
      </c>
    </row>
    <row r="2989" spans="2:9" ht="35.1" customHeight="1" thickTop="1" thickBot="1">
      <c r="B2989" s="76" t="str">
        <f t="shared" si="46"/>
        <v/>
      </c>
      <c r="C2989" s="35"/>
      <c r="D2989" s="16"/>
      <c r="E2989" s="16"/>
      <c r="F2989" s="33"/>
      <c r="G2989" s="33"/>
      <c r="H2989" s="43" t="str">
        <f>IFERROR(VLOOKUP(D2989,PG!$D$7:$N$1006,11,FALSE),"")</f>
        <v/>
      </c>
      <c r="I2989" s="42">
        <f>IFERROR(VLOOKUP(D2989,PG!$D$7:$O$1006,12,FALSE)*G2989,0)</f>
        <v>0</v>
      </c>
    </row>
    <row r="2990" spans="2:9" ht="35.1" customHeight="1" thickTop="1" thickBot="1">
      <c r="B2990" s="76" t="str">
        <f t="shared" si="46"/>
        <v/>
      </c>
      <c r="C2990" s="35"/>
      <c r="D2990" s="16"/>
      <c r="E2990" s="16"/>
      <c r="F2990" s="33"/>
      <c r="G2990" s="33"/>
      <c r="H2990" s="43" t="str">
        <f>IFERROR(VLOOKUP(D2990,PG!$D$7:$N$1006,11,FALSE),"")</f>
        <v/>
      </c>
      <c r="I2990" s="42">
        <f>IFERROR(VLOOKUP(D2990,PG!$D$7:$O$1006,12,FALSE)*G2990,0)</f>
        <v>0</v>
      </c>
    </row>
    <row r="2991" spans="2:9" ht="35.1" customHeight="1" thickTop="1" thickBot="1">
      <c r="B2991" s="76" t="str">
        <f t="shared" si="46"/>
        <v/>
      </c>
      <c r="C2991" s="35"/>
      <c r="D2991" s="16"/>
      <c r="E2991" s="16"/>
      <c r="F2991" s="33"/>
      <c r="G2991" s="33"/>
      <c r="H2991" s="43" t="str">
        <f>IFERROR(VLOOKUP(D2991,PG!$D$7:$N$1006,11,FALSE),"")</f>
        <v/>
      </c>
      <c r="I2991" s="42">
        <f>IFERROR(VLOOKUP(D2991,PG!$D$7:$O$1006,12,FALSE)*G2991,0)</f>
        <v>0</v>
      </c>
    </row>
    <row r="2992" spans="2:9" ht="35.1" customHeight="1" thickTop="1" thickBot="1">
      <c r="B2992" s="76" t="str">
        <f t="shared" si="46"/>
        <v/>
      </c>
      <c r="C2992" s="35"/>
      <c r="D2992" s="16"/>
      <c r="E2992" s="16"/>
      <c r="F2992" s="33"/>
      <c r="G2992" s="33"/>
      <c r="H2992" s="43" t="str">
        <f>IFERROR(VLOOKUP(D2992,PG!$D$7:$N$1006,11,FALSE),"")</f>
        <v/>
      </c>
      <c r="I2992" s="42">
        <f>IFERROR(VLOOKUP(D2992,PG!$D$7:$O$1006,12,FALSE)*G2992,0)</f>
        <v>0</v>
      </c>
    </row>
    <row r="2993" spans="2:9" ht="35.1" customHeight="1" thickTop="1" thickBot="1">
      <c r="B2993" s="76" t="str">
        <f t="shared" si="46"/>
        <v/>
      </c>
      <c r="C2993" s="35"/>
      <c r="D2993" s="16"/>
      <c r="E2993" s="16"/>
      <c r="F2993" s="33"/>
      <c r="G2993" s="33"/>
      <c r="H2993" s="43" t="str">
        <f>IFERROR(VLOOKUP(D2993,PG!$D$7:$N$1006,11,FALSE),"")</f>
        <v/>
      </c>
      <c r="I2993" s="42">
        <f>IFERROR(VLOOKUP(D2993,PG!$D$7:$O$1006,12,FALSE)*G2993,0)</f>
        <v>0</v>
      </c>
    </row>
    <row r="2994" spans="2:9" ht="35.1" customHeight="1" thickTop="1" thickBot="1">
      <c r="B2994" s="76" t="str">
        <f t="shared" si="46"/>
        <v/>
      </c>
      <c r="C2994" s="35"/>
      <c r="D2994" s="16"/>
      <c r="E2994" s="16"/>
      <c r="F2994" s="33"/>
      <c r="G2994" s="33"/>
      <c r="H2994" s="43" t="str">
        <f>IFERROR(VLOOKUP(D2994,PG!$D$7:$N$1006,11,FALSE),"")</f>
        <v/>
      </c>
      <c r="I2994" s="42">
        <f>IFERROR(VLOOKUP(D2994,PG!$D$7:$O$1006,12,FALSE)*G2994,0)</f>
        <v>0</v>
      </c>
    </row>
    <row r="2995" spans="2:9" ht="35.1" customHeight="1" thickTop="1" thickBot="1">
      <c r="B2995" s="76" t="str">
        <f t="shared" si="46"/>
        <v/>
      </c>
      <c r="C2995" s="35"/>
      <c r="D2995" s="16"/>
      <c r="E2995" s="16"/>
      <c r="F2995" s="33"/>
      <c r="G2995" s="33"/>
      <c r="H2995" s="43" t="str">
        <f>IFERROR(VLOOKUP(D2995,PG!$D$7:$N$1006,11,FALSE),"")</f>
        <v/>
      </c>
      <c r="I2995" s="42">
        <f>IFERROR(VLOOKUP(D2995,PG!$D$7:$O$1006,12,FALSE)*G2995,0)</f>
        <v>0</v>
      </c>
    </row>
    <row r="2996" spans="2:9" ht="35.1" customHeight="1" thickTop="1" thickBot="1">
      <c r="B2996" s="76" t="str">
        <f t="shared" si="46"/>
        <v/>
      </c>
      <c r="C2996" s="35"/>
      <c r="D2996" s="16"/>
      <c r="E2996" s="16"/>
      <c r="F2996" s="33"/>
      <c r="G2996" s="33"/>
      <c r="H2996" s="43" t="str">
        <f>IFERROR(VLOOKUP(D2996,PG!$D$7:$N$1006,11,FALSE),"")</f>
        <v/>
      </c>
      <c r="I2996" s="42">
        <f>IFERROR(VLOOKUP(D2996,PG!$D$7:$O$1006,12,FALSE)*G2996,0)</f>
        <v>0</v>
      </c>
    </row>
    <row r="2997" spans="2:9" ht="35.1" customHeight="1" thickTop="1" thickBot="1">
      <c r="B2997" s="76" t="str">
        <f t="shared" si="46"/>
        <v/>
      </c>
      <c r="C2997" s="35"/>
      <c r="D2997" s="16"/>
      <c r="E2997" s="16"/>
      <c r="F2997" s="33"/>
      <c r="G2997" s="33"/>
      <c r="H2997" s="43" t="str">
        <f>IFERROR(VLOOKUP(D2997,PG!$D$7:$N$1006,11,FALSE),"")</f>
        <v/>
      </c>
      <c r="I2997" s="42">
        <f>IFERROR(VLOOKUP(D2997,PG!$D$7:$O$1006,12,FALSE)*G2997,0)</f>
        <v>0</v>
      </c>
    </row>
    <row r="2998" spans="2:9" ht="35.1" customHeight="1" thickTop="1" thickBot="1">
      <c r="B2998" s="76" t="str">
        <f t="shared" si="46"/>
        <v/>
      </c>
      <c r="C2998" s="35"/>
      <c r="D2998" s="16"/>
      <c r="E2998" s="16"/>
      <c r="F2998" s="33"/>
      <c r="G2998" s="33"/>
      <c r="H2998" s="43" t="str">
        <f>IFERROR(VLOOKUP(D2998,PG!$D$7:$N$1006,11,FALSE),"")</f>
        <v/>
      </c>
      <c r="I2998" s="42">
        <f>IFERROR(VLOOKUP(D2998,PG!$D$7:$O$1006,12,FALSE)*G2998,0)</f>
        <v>0</v>
      </c>
    </row>
    <row r="2999" spans="2:9" ht="35.1" customHeight="1" thickTop="1" thickBot="1">
      <c r="B2999" s="76" t="str">
        <f t="shared" si="46"/>
        <v/>
      </c>
      <c r="C2999" s="35"/>
      <c r="D2999" s="16"/>
      <c r="E2999" s="16"/>
      <c r="F2999" s="33"/>
      <c r="G2999" s="33"/>
      <c r="H2999" s="43" t="str">
        <f>IFERROR(VLOOKUP(D2999,PG!$D$7:$N$1006,11,FALSE),"")</f>
        <v/>
      </c>
      <c r="I2999" s="42">
        <f>IFERROR(VLOOKUP(D2999,PG!$D$7:$O$1006,12,FALSE)*G2999,0)</f>
        <v>0</v>
      </c>
    </row>
    <row r="3000" spans="2:9" ht="35.1" customHeight="1" thickTop="1" thickBot="1">
      <c r="B3000" s="76" t="str">
        <f t="shared" si="46"/>
        <v/>
      </c>
      <c r="C3000" s="35"/>
      <c r="D3000" s="16"/>
      <c r="E3000" s="16"/>
      <c r="F3000" s="33"/>
      <c r="G3000" s="33"/>
      <c r="H3000" s="43" t="str">
        <f>IFERROR(VLOOKUP(D3000,PG!$D$7:$N$1006,11,FALSE),"")</f>
        <v/>
      </c>
      <c r="I3000" s="42">
        <f>IFERROR(VLOOKUP(D3000,PG!$D$7:$O$1006,12,FALSE)*G3000,0)</f>
        <v>0</v>
      </c>
    </row>
    <row r="3001" spans="2:9" ht="35.1" customHeight="1" thickTop="1" thickBot="1">
      <c r="B3001" s="76" t="str">
        <f t="shared" si="46"/>
        <v/>
      </c>
      <c r="C3001" s="35"/>
      <c r="D3001" s="16"/>
      <c r="E3001" s="16"/>
      <c r="F3001" s="33"/>
      <c r="G3001" s="33"/>
      <c r="H3001" s="43" t="str">
        <f>IFERROR(VLOOKUP(D3001,PG!$D$7:$N$1006,11,FALSE),"")</f>
        <v/>
      </c>
      <c r="I3001" s="42">
        <f>IFERROR(VLOOKUP(D3001,PG!$D$7:$O$1006,12,FALSE)*G3001,0)</f>
        <v>0</v>
      </c>
    </row>
    <row r="3002" spans="2:9" ht="35.1" customHeight="1" thickTop="1" thickBot="1">
      <c r="B3002" s="76" t="str">
        <f t="shared" si="46"/>
        <v/>
      </c>
      <c r="C3002" s="35"/>
      <c r="D3002" s="16"/>
      <c r="E3002" s="16"/>
      <c r="F3002" s="33"/>
      <c r="G3002" s="33"/>
      <c r="H3002" s="43" t="str">
        <f>IFERROR(VLOOKUP(D3002,PG!$D$7:$N$1006,11,FALSE),"")</f>
        <v/>
      </c>
      <c r="I3002" s="42">
        <f>IFERROR(VLOOKUP(D3002,PG!$D$7:$O$1006,12,FALSE)*G3002,0)</f>
        <v>0</v>
      </c>
    </row>
    <row r="3003" spans="2:9" ht="35.1" customHeight="1" thickTop="1" thickBot="1">
      <c r="B3003" s="76" t="str">
        <f t="shared" si="46"/>
        <v/>
      </c>
      <c r="C3003" s="35"/>
      <c r="D3003" s="16"/>
      <c r="E3003" s="16"/>
      <c r="F3003" s="33"/>
      <c r="G3003" s="33"/>
      <c r="H3003" s="43" t="str">
        <f>IFERROR(VLOOKUP(D3003,PG!$D$7:$N$1006,11,FALSE),"")</f>
        <v/>
      </c>
      <c r="I3003" s="42">
        <f>IFERROR(VLOOKUP(D3003,PG!$D$7:$O$1006,12,FALSE)*G3003,0)</f>
        <v>0</v>
      </c>
    </row>
    <row r="3004" spans="2:9" ht="35.1" customHeight="1" thickTop="1" thickBot="1">
      <c r="B3004" s="76" t="str">
        <f t="shared" si="46"/>
        <v/>
      </c>
      <c r="C3004" s="35"/>
      <c r="D3004" s="16"/>
      <c r="E3004" s="16"/>
      <c r="F3004" s="33"/>
      <c r="G3004" s="33"/>
      <c r="H3004" s="43" t="str">
        <f>IFERROR(VLOOKUP(D3004,PG!$D$7:$N$1006,11,FALSE),"")</f>
        <v/>
      </c>
      <c r="I3004" s="42">
        <f>IFERROR(VLOOKUP(D3004,PG!$D$7:$O$1006,12,FALSE)*G3004,0)</f>
        <v>0</v>
      </c>
    </row>
    <row r="3005" spans="2:9" ht="35.1" customHeight="1" thickTop="1" thickBot="1">
      <c r="B3005" s="76" t="str">
        <f t="shared" si="46"/>
        <v/>
      </c>
      <c r="C3005" s="35"/>
      <c r="D3005" s="16"/>
      <c r="E3005" s="16"/>
      <c r="F3005" s="33"/>
      <c r="G3005" s="33"/>
      <c r="H3005" s="43" t="str">
        <f>IFERROR(VLOOKUP(D3005,PG!$D$7:$N$1006,11,FALSE),"")</f>
        <v/>
      </c>
      <c r="I3005" s="42">
        <f>IFERROR(VLOOKUP(D3005,PG!$D$7:$O$1006,12,FALSE)*G3005,0)</f>
        <v>0</v>
      </c>
    </row>
    <row r="3006" spans="2:9" ht="35.1" customHeight="1" thickTop="1" thickBot="1">
      <c r="B3006" s="76" t="str">
        <f t="shared" si="46"/>
        <v/>
      </c>
      <c r="C3006" s="35"/>
      <c r="D3006" s="16"/>
      <c r="E3006" s="16"/>
      <c r="F3006" s="33"/>
      <c r="G3006" s="33"/>
      <c r="H3006" s="43" t="str">
        <f>IFERROR(VLOOKUP(D3006,PG!$D$7:$N$1006,11,FALSE),"")</f>
        <v/>
      </c>
      <c r="I3006" s="42">
        <f>IFERROR(VLOOKUP(D3006,PG!$D$7:$O$1006,12,FALSE)*G3006,0)</f>
        <v>0</v>
      </c>
    </row>
    <row r="3007" spans="2:9" ht="15.75" thickTop="1"/>
    <row r="3008" spans="2:9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 hidden="1"/>
  </sheetData>
  <sheetProtection selectLockedCells="1"/>
  <mergeCells count="2">
    <mergeCell ref="C5:I5"/>
    <mergeCell ref="K5:L5"/>
  </mergeCells>
  <dataValidations count="2">
    <dataValidation type="list" allowBlank="1" showInputMessage="1" showErrorMessage="1" sqref="D7:D3006">
      <formula1>$N$7:$N$1006</formula1>
    </dataValidation>
    <dataValidation type="list" allowBlank="1" showInputMessage="1" showErrorMessage="1" sqref="F7:F3006">
      <formula1>$O$7:$O$206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4"/>
  <dimension ref="A1:Z1049"/>
  <sheetViews>
    <sheetView showGridLines="0" zoomScale="90" zoomScaleNormal="90" zoomScalePageLayoutView="90" workbookViewId="0">
      <selection activeCell="F8" sqref="F8"/>
    </sheetView>
  </sheetViews>
  <sheetFormatPr defaultColWidth="0" defaultRowHeight="15" zeroHeight="1"/>
  <cols>
    <col min="1" max="1" width="27.7109375" style="1" customWidth="1"/>
    <col min="2" max="2" width="3.85546875" customWidth="1"/>
    <col min="3" max="3" width="10.7109375" style="28" customWidth="1"/>
    <col min="4" max="4" width="30.7109375" style="28" customWidth="1"/>
    <col min="5" max="6" width="10.7109375" style="28" customWidth="1"/>
    <col min="7" max="9" width="15.7109375" style="28" customWidth="1"/>
    <col min="10" max="10" width="10.7109375" style="28" customWidth="1"/>
    <col min="11" max="11" width="9.140625" customWidth="1"/>
    <col min="12" max="12" width="9.140625" style="110" customWidth="1"/>
    <col min="13" max="26" width="9.140625" customWidth="1"/>
    <col min="27" max="16384" width="9.140625" hidden="1"/>
  </cols>
  <sheetData>
    <row r="1" spans="1:12" s="4" customFormat="1" ht="33.950000000000003" customHeight="1">
      <c r="A1" s="111" t="s">
        <v>165</v>
      </c>
      <c r="C1" s="30" t="s">
        <v>2</v>
      </c>
      <c r="D1" s="27"/>
      <c r="E1" s="27"/>
      <c r="F1" s="27"/>
      <c r="G1" s="27"/>
      <c r="H1" s="27"/>
      <c r="I1" s="27"/>
      <c r="J1" s="27"/>
      <c r="L1" s="109"/>
    </row>
    <row r="2" spans="1:12" s="4" customFormat="1" ht="21.6" customHeight="1">
      <c r="A2" s="112"/>
      <c r="C2" s="27"/>
      <c r="D2" s="27"/>
      <c r="E2" s="27"/>
      <c r="F2" s="27"/>
      <c r="G2" s="27"/>
      <c r="H2" s="27"/>
      <c r="I2" s="27"/>
      <c r="J2" s="27"/>
      <c r="L2" s="109"/>
    </row>
    <row r="3" spans="1:12" s="4" customFormat="1" ht="21.6" customHeight="1">
      <c r="A3" s="112"/>
      <c r="C3" s="27"/>
      <c r="D3" s="27"/>
      <c r="E3" s="27"/>
      <c r="F3" s="27"/>
      <c r="G3" s="27"/>
      <c r="H3" s="27"/>
      <c r="I3" s="27"/>
      <c r="J3" s="27"/>
      <c r="L3" s="109"/>
    </row>
    <row r="4" spans="1:12" ht="30" customHeight="1" thickBot="1"/>
    <row r="5" spans="1:12" ht="30" customHeight="1" thickTop="1" thickBot="1">
      <c r="C5" s="124" t="s">
        <v>49</v>
      </c>
      <c r="D5" s="125"/>
      <c r="E5" s="125"/>
      <c r="F5" s="125"/>
      <c r="G5" s="125"/>
      <c r="H5" s="125"/>
      <c r="I5" s="125"/>
      <c r="J5" s="126"/>
    </row>
    <row r="6" spans="1:12" ht="35.1" customHeight="1" thickTop="1" thickBot="1">
      <c r="C6" s="37" t="s">
        <v>21</v>
      </c>
      <c r="D6" s="15" t="s">
        <v>22</v>
      </c>
      <c r="E6" s="37" t="s">
        <v>50</v>
      </c>
      <c r="F6" s="37" t="s">
        <v>51</v>
      </c>
      <c r="G6" s="37" t="s">
        <v>52</v>
      </c>
      <c r="H6" s="37" t="s">
        <v>53</v>
      </c>
      <c r="I6" s="37" t="s">
        <v>54</v>
      </c>
      <c r="J6" s="37" t="s">
        <v>55</v>
      </c>
      <c r="L6" s="76" t="s">
        <v>62</v>
      </c>
    </row>
    <row r="7" spans="1:12" ht="30" customHeight="1" thickTop="1" thickBot="1">
      <c r="C7" s="45" t="str">
        <f>IF(PG!C7="","",PG!C7)</f>
        <v/>
      </c>
      <c r="D7" s="44" t="str">
        <f>IF(PG!D7="","",PG!D7)</f>
        <v/>
      </c>
      <c r="E7" s="46">
        <f>PG!N7</f>
        <v>0</v>
      </c>
      <c r="F7" s="47">
        <v>0</v>
      </c>
      <c r="G7" s="48">
        <f>IFERROR(F7*L7,F7*PG!H7)</f>
        <v>0</v>
      </c>
      <c r="H7" s="48">
        <f>IFERROR(L7*E7,E7*PG!H7)</f>
        <v>0</v>
      </c>
      <c r="I7" s="49">
        <f>IFERROR(IF(G7-H7&lt;0,(G7-H7)*(-1),G7-H7),"")</f>
        <v>0</v>
      </c>
      <c r="J7" s="50">
        <f>IFERROR(IF(G7&gt;H7,H7/G7,IF(G7=H7,1,G7/H7)),"")</f>
        <v>1</v>
      </c>
      <c r="L7" s="77">
        <f>PG!O7</f>
        <v>0</v>
      </c>
    </row>
    <row r="8" spans="1:12" ht="30" customHeight="1" thickTop="1" thickBot="1">
      <c r="C8" s="45" t="str">
        <f>IF(PG!C8="","",PG!C8)</f>
        <v/>
      </c>
      <c r="D8" s="44" t="str">
        <f>IF(PG!D8="","",PG!D8)</f>
        <v/>
      </c>
      <c r="E8" s="46">
        <f>PG!N8</f>
        <v>0</v>
      </c>
      <c r="F8" s="47">
        <v>1320</v>
      </c>
      <c r="G8" s="48">
        <f>IFERROR(F8*L8,F8*PG!H8)</f>
        <v>0</v>
      </c>
      <c r="H8" s="48">
        <f>IFERROR(L8*E8,E8*PG!H8)</f>
        <v>0</v>
      </c>
      <c r="I8" s="49">
        <f t="shared" ref="I8:I71" si="0">IFERROR(IF(G8-H8&lt;0,(G8-H8)*(-1),G8-H8),"")</f>
        <v>0</v>
      </c>
      <c r="J8" s="50">
        <f>IFERROR(IF(G8&gt;H8,H8/G8,IF(G8=H8,1,G8/H8)),"")</f>
        <v>1</v>
      </c>
      <c r="L8" s="77">
        <f>PG!O8</f>
        <v>0</v>
      </c>
    </row>
    <row r="9" spans="1:12" ht="30" customHeight="1" thickTop="1" thickBot="1">
      <c r="C9" s="45" t="str">
        <f>IF(PG!C9="","",PG!C9)</f>
        <v/>
      </c>
      <c r="D9" s="44" t="str">
        <f>IF(PG!D9="","",PG!D9)</f>
        <v/>
      </c>
      <c r="E9" s="46">
        <f>PG!N9</f>
        <v>0</v>
      </c>
      <c r="F9" s="47">
        <v>200</v>
      </c>
      <c r="G9" s="48">
        <f>IFERROR(F9*L9,F9*PG!H9)</f>
        <v>0</v>
      </c>
      <c r="H9" s="48">
        <f>IFERROR(L9*E9,E9*PG!H9)</f>
        <v>0</v>
      </c>
      <c r="I9" s="49">
        <f t="shared" si="0"/>
        <v>0</v>
      </c>
      <c r="J9" s="50">
        <f t="shared" ref="J9:J72" si="1">IFERROR(IF(G9&gt;H9,H9/G9,IF(G9=H9,1,G9/H9)),"")</f>
        <v>1</v>
      </c>
      <c r="L9" s="77">
        <f>PG!O9</f>
        <v>0</v>
      </c>
    </row>
    <row r="10" spans="1:12" ht="30" customHeight="1" thickTop="1" thickBot="1">
      <c r="C10" s="45" t="str">
        <f>IF(PG!C10="","",PG!C10)</f>
        <v/>
      </c>
      <c r="D10" s="44" t="str">
        <f>IF(PG!D10="","",PG!D10)</f>
        <v/>
      </c>
      <c r="E10" s="46">
        <f>PG!N10</f>
        <v>0</v>
      </c>
      <c r="F10" s="47">
        <v>240</v>
      </c>
      <c r="G10" s="48">
        <f>IFERROR(F10*L10,F10*PG!H10)</f>
        <v>0</v>
      </c>
      <c r="H10" s="48">
        <f>IFERROR(L10*E10,E10*PG!H10)</f>
        <v>0</v>
      </c>
      <c r="I10" s="49">
        <f t="shared" si="0"/>
        <v>0</v>
      </c>
      <c r="J10" s="50">
        <f t="shared" si="1"/>
        <v>1</v>
      </c>
      <c r="L10" s="77">
        <f>PG!O10</f>
        <v>0</v>
      </c>
    </row>
    <row r="11" spans="1:12" ht="30" customHeight="1" thickTop="1" thickBot="1">
      <c r="C11" s="45" t="str">
        <f>IF(PG!C11="","",PG!C11)</f>
        <v/>
      </c>
      <c r="D11" s="44" t="str">
        <f>IF(PG!D11="","",PG!D11)</f>
        <v/>
      </c>
      <c r="E11" s="46">
        <f>PG!N11</f>
        <v>0</v>
      </c>
      <c r="F11" s="47">
        <v>10</v>
      </c>
      <c r="G11" s="48">
        <f>IFERROR(F11*L11,F11*PG!H11)</f>
        <v>0</v>
      </c>
      <c r="H11" s="48">
        <f>IFERROR(L11*E11,E11*PG!H11)</f>
        <v>0</v>
      </c>
      <c r="I11" s="49">
        <f t="shared" si="0"/>
        <v>0</v>
      </c>
      <c r="J11" s="50">
        <f t="shared" si="1"/>
        <v>1</v>
      </c>
      <c r="L11" s="77">
        <f>PG!O11</f>
        <v>0</v>
      </c>
    </row>
    <row r="12" spans="1:12" ht="30" customHeight="1" thickTop="1" thickBot="1">
      <c r="C12" s="45" t="str">
        <f>IF(PG!C12="","",PG!C12)</f>
        <v/>
      </c>
      <c r="D12" s="44" t="str">
        <f>IF(PG!D12="","",PG!D12)</f>
        <v/>
      </c>
      <c r="E12" s="46">
        <f>PG!N12</f>
        <v>0</v>
      </c>
      <c r="F12" s="47"/>
      <c r="G12" s="48">
        <f>IFERROR(F12*L12,F12*PG!H12)</f>
        <v>0</v>
      </c>
      <c r="H12" s="48">
        <f>IFERROR(L12*E12,E12*PG!H12)</f>
        <v>0</v>
      </c>
      <c r="I12" s="49">
        <f t="shared" si="0"/>
        <v>0</v>
      </c>
      <c r="J12" s="50">
        <f t="shared" si="1"/>
        <v>1</v>
      </c>
      <c r="L12" s="77">
        <f>PG!O12</f>
        <v>0</v>
      </c>
    </row>
    <row r="13" spans="1:12" ht="30" customHeight="1" thickTop="1" thickBot="1">
      <c r="C13" s="45" t="str">
        <f>IF(PG!C13="","",PG!C13)</f>
        <v/>
      </c>
      <c r="D13" s="44" t="str">
        <f>IF(PG!D13="","",PG!D13)</f>
        <v/>
      </c>
      <c r="E13" s="46">
        <f>PG!N13</f>
        <v>0</v>
      </c>
      <c r="F13" s="47"/>
      <c r="G13" s="48">
        <f>IFERROR(F13*L13,F13*PG!H13)</f>
        <v>0</v>
      </c>
      <c r="H13" s="48">
        <f>IFERROR(L13*E13,E13*PG!H13)</f>
        <v>0</v>
      </c>
      <c r="I13" s="49">
        <f t="shared" si="0"/>
        <v>0</v>
      </c>
      <c r="J13" s="50">
        <f t="shared" si="1"/>
        <v>1</v>
      </c>
      <c r="L13" s="77">
        <f>PG!O13</f>
        <v>0</v>
      </c>
    </row>
    <row r="14" spans="1:12" ht="30" customHeight="1" thickTop="1" thickBot="1">
      <c r="C14" s="45" t="str">
        <f>IF(PG!C14="","",PG!C14)</f>
        <v/>
      </c>
      <c r="D14" s="44" t="str">
        <f>IF(PG!D14="","",PG!D14)</f>
        <v/>
      </c>
      <c r="E14" s="46">
        <f>PG!N14</f>
        <v>0</v>
      </c>
      <c r="F14" s="47"/>
      <c r="G14" s="48">
        <f>IFERROR(F14*L14,F14*PG!H14)</f>
        <v>0</v>
      </c>
      <c r="H14" s="48">
        <f>IFERROR(L14*E14,E14*PG!H14)</f>
        <v>0</v>
      </c>
      <c r="I14" s="49">
        <f t="shared" si="0"/>
        <v>0</v>
      </c>
      <c r="J14" s="50">
        <f t="shared" si="1"/>
        <v>1</v>
      </c>
      <c r="L14" s="77">
        <f>PG!O14</f>
        <v>0</v>
      </c>
    </row>
    <row r="15" spans="1:12" ht="30" customHeight="1" thickTop="1" thickBot="1">
      <c r="C15" s="45" t="str">
        <f>IF(PG!C15="","",PG!C15)</f>
        <v/>
      </c>
      <c r="D15" s="44" t="str">
        <f>IF(PG!D15="","",PG!D15)</f>
        <v/>
      </c>
      <c r="E15" s="46">
        <f>PG!N15</f>
        <v>0</v>
      </c>
      <c r="F15" s="47"/>
      <c r="G15" s="48">
        <f>IFERROR(F15*L15,F15*PG!H15)</f>
        <v>0</v>
      </c>
      <c r="H15" s="48">
        <f>IFERROR(L15*E15,E15*PG!H15)</f>
        <v>0</v>
      </c>
      <c r="I15" s="49">
        <f t="shared" si="0"/>
        <v>0</v>
      </c>
      <c r="J15" s="50">
        <f t="shared" si="1"/>
        <v>1</v>
      </c>
      <c r="L15" s="77">
        <f>PG!O15</f>
        <v>0</v>
      </c>
    </row>
    <row r="16" spans="1:12" ht="30" customHeight="1" thickTop="1" thickBot="1">
      <c r="C16" s="45" t="str">
        <f>IF(PG!C16="","",PG!C16)</f>
        <v/>
      </c>
      <c r="D16" s="44" t="str">
        <f>IF(PG!D16="","",PG!D16)</f>
        <v/>
      </c>
      <c r="E16" s="46">
        <f>PG!N16</f>
        <v>0</v>
      </c>
      <c r="F16" s="47"/>
      <c r="G16" s="48">
        <f>IFERROR(F16*L16,F16*PG!H16)</f>
        <v>0</v>
      </c>
      <c r="H16" s="48">
        <f>IFERROR(L16*E16,E16*PG!H16)</f>
        <v>0</v>
      </c>
      <c r="I16" s="49">
        <f t="shared" si="0"/>
        <v>0</v>
      </c>
      <c r="J16" s="50">
        <f t="shared" si="1"/>
        <v>1</v>
      </c>
      <c r="L16" s="77">
        <f>PG!O16</f>
        <v>0</v>
      </c>
    </row>
    <row r="17" spans="3:12" ht="30" customHeight="1" thickTop="1" thickBot="1">
      <c r="C17" s="45" t="str">
        <f>IF(PG!C17="","",PG!C17)</f>
        <v/>
      </c>
      <c r="D17" s="44" t="str">
        <f>IF(PG!D17="","",PG!D17)</f>
        <v/>
      </c>
      <c r="E17" s="46">
        <f>PG!N17</f>
        <v>0</v>
      </c>
      <c r="F17" s="47"/>
      <c r="G17" s="48">
        <f>IFERROR(F17*L17,F17*PG!H17)</f>
        <v>0</v>
      </c>
      <c r="H17" s="48">
        <f>IFERROR(L17*E17,E17*PG!H17)</f>
        <v>0</v>
      </c>
      <c r="I17" s="49">
        <f t="shared" si="0"/>
        <v>0</v>
      </c>
      <c r="J17" s="50">
        <f t="shared" si="1"/>
        <v>1</v>
      </c>
      <c r="L17" s="77">
        <f>PG!O17</f>
        <v>0</v>
      </c>
    </row>
    <row r="18" spans="3:12" ht="30" customHeight="1" thickTop="1" thickBot="1">
      <c r="C18" s="45" t="str">
        <f>IF(PG!C18="","",PG!C18)</f>
        <v/>
      </c>
      <c r="D18" s="44" t="str">
        <f>IF(PG!D18="","",PG!D18)</f>
        <v/>
      </c>
      <c r="E18" s="46">
        <f>PG!N18</f>
        <v>0</v>
      </c>
      <c r="F18" s="47"/>
      <c r="G18" s="48">
        <f>IFERROR(F18*L18,F18*PG!H18)</f>
        <v>0</v>
      </c>
      <c r="H18" s="48">
        <f>IFERROR(L18*E18,E18*PG!H18)</f>
        <v>0</v>
      </c>
      <c r="I18" s="49">
        <f t="shared" si="0"/>
        <v>0</v>
      </c>
      <c r="J18" s="50">
        <f t="shared" si="1"/>
        <v>1</v>
      </c>
      <c r="L18" s="77">
        <f>PG!O18</f>
        <v>0</v>
      </c>
    </row>
    <row r="19" spans="3:12" ht="30" customHeight="1" thickTop="1" thickBot="1">
      <c r="C19" s="45" t="str">
        <f>IF(PG!C19="","",PG!C19)</f>
        <v/>
      </c>
      <c r="D19" s="44" t="str">
        <f>IF(PG!D19="","",PG!D19)</f>
        <v/>
      </c>
      <c r="E19" s="46">
        <f>PG!N19</f>
        <v>0</v>
      </c>
      <c r="F19" s="47"/>
      <c r="G19" s="48">
        <f>IFERROR(F19*L19,F19*PG!H19)</f>
        <v>0</v>
      </c>
      <c r="H19" s="48">
        <f>IFERROR(L19*E19,E19*PG!H19)</f>
        <v>0</v>
      </c>
      <c r="I19" s="49">
        <f t="shared" si="0"/>
        <v>0</v>
      </c>
      <c r="J19" s="50">
        <f t="shared" si="1"/>
        <v>1</v>
      </c>
      <c r="L19" s="77">
        <f>PG!O19</f>
        <v>0</v>
      </c>
    </row>
    <row r="20" spans="3:12" ht="30" customHeight="1" thickTop="1" thickBot="1">
      <c r="C20" s="45" t="str">
        <f>IF(PG!C20="","",PG!C20)</f>
        <v/>
      </c>
      <c r="D20" s="44" t="str">
        <f>IF(PG!D20="","",PG!D20)</f>
        <v/>
      </c>
      <c r="E20" s="46">
        <f>PG!N20</f>
        <v>0</v>
      </c>
      <c r="F20" s="47"/>
      <c r="G20" s="48">
        <f>IFERROR(F20*L20,F20*PG!H20)</f>
        <v>0</v>
      </c>
      <c r="H20" s="48">
        <f>IFERROR(L20*E20,E20*PG!H20)</f>
        <v>0</v>
      </c>
      <c r="I20" s="49">
        <f t="shared" si="0"/>
        <v>0</v>
      </c>
      <c r="J20" s="50">
        <f t="shared" si="1"/>
        <v>1</v>
      </c>
      <c r="L20" s="77">
        <f>PG!O20</f>
        <v>0</v>
      </c>
    </row>
    <row r="21" spans="3:12" ht="30" customHeight="1" thickTop="1" thickBot="1">
      <c r="C21" s="45" t="str">
        <f>IF(PG!C21="","",PG!C21)</f>
        <v/>
      </c>
      <c r="D21" s="44" t="str">
        <f>IF(PG!D21="","",PG!D21)</f>
        <v/>
      </c>
      <c r="E21" s="46">
        <f>PG!N21</f>
        <v>0</v>
      </c>
      <c r="F21" s="47"/>
      <c r="G21" s="48">
        <f>IFERROR(F21*L21,F21*PG!H21)</f>
        <v>0</v>
      </c>
      <c r="H21" s="48">
        <f>IFERROR(L21*E21,E21*PG!H21)</f>
        <v>0</v>
      </c>
      <c r="I21" s="49">
        <f t="shared" si="0"/>
        <v>0</v>
      </c>
      <c r="J21" s="50">
        <f t="shared" si="1"/>
        <v>1</v>
      </c>
      <c r="L21" s="77">
        <f>PG!O21</f>
        <v>0</v>
      </c>
    </row>
    <row r="22" spans="3:12" ht="30" customHeight="1" thickTop="1" thickBot="1">
      <c r="C22" s="45" t="str">
        <f>IF(PG!C22="","",PG!C22)</f>
        <v/>
      </c>
      <c r="D22" s="44" t="str">
        <f>IF(PG!D22="","",PG!D22)</f>
        <v/>
      </c>
      <c r="E22" s="46">
        <f>PG!N22</f>
        <v>0</v>
      </c>
      <c r="F22" s="47"/>
      <c r="G22" s="48">
        <f>IFERROR(F22*L22,F22*PG!H22)</f>
        <v>0</v>
      </c>
      <c r="H22" s="48">
        <f>IFERROR(L22*E22,E22*PG!H22)</f>
        <v>0</v>
      </c>
      <c r="I22" s="49">
        <f t="shared" si="0"/>
        <v>0</v>
      </c>
      <c r="J22" s="50">
        <f t="shared" si="1"/>
        <v>1</v>
      </c>
      <c r="L22" s="77">
        <f>PG!O22</f>
        <v>0</v>
      </c>
    </row>
    <row r="23" spans="3:12" ht="30" customHeight="1" thickTop="1" thickBot="1">
      <c r="C23" s="45" t="str">
        <f>IF(PG!C23="","",PG!C23)</f>
        <v/>
      </c>
      <c r="D23" s="44" t="str">
        <f>IF(PG!D23="","",PG!D23)</f>
        <v/>
      </c>
      <c r="E23" s="46">
        <f>PG!N23</f>
        <v>0</v>
      </c>
      <c r="F23" s="47"/>
      <c r="G23" s="48">
        <f>IFERROR(F23*L23,F23*PG!H23)</f>
        <v>0</v>
      </c>
      <c r="H23" s="48">
        <f>IFERROR(L23*E23,E23*PG!H23)</f>
        <v>0</v>
      </c>
      <c r="I23" s="49">
        <f t="shared" si="0"/>
        <v>0</v>
      </c>
      <c r="J23" s="50">
        <f t="shared" si="1"/>
        <v>1</v>
      </c>
      <c r="L23" s="77">
        <f>PG!O23</f>
        <v>0</v>
      </c>
    </row>
    <row r="24" spans="3:12" ht="30" customHeight="1" thickTop="1" thickBot="1">
      <c r="C24" s="45" t="str">
        <f>IF(PG!C24="","",PG!C24)</f>
        <v/>
      </c>
      <c r="D24" s="44" t="str">
        <f>IF(PG!D24="","",PG!D24)</f>
        <v/>
      </c>
      <c r="E24" s="46">
        <f>PG!N24</f>
        <v>0</v>
      </c>
      <c r="F24" s="47"/>
      <c r="G24" s="48">
        <f>IFERROR(F24*L24,F24*PG!H24)</f>
        <v>0</v>
      </c>
      <c r="H24" s="48">
        <f>IFERROR(L24*E24,E24*PG!H24)</f>
        <v>0</v>
      </c>
      <c r="I24" s="49">
        <f t="shared" si="0"/>
        <v>0</v>
      </c>
      <c r="J24" s="50">
        <f t="shared" si="1"/>
        <v>1</v>
      </c>
      <c r="L24" s="77">
        <f>PG!O24</f>
        <v>0</v>
      </c>
    </row>
    <row r="25" spans="3:12" ht="30" customHeight="1" thickTop="1" thickBot="1">
      <c r="C25" s="45" t="str">
        <f>IF(PG!C25="","",PG!C25)</f>
        <v/>
      </c>
      <c r="D25" s="44" t="str">
        <f>IF(PG!D25="","",PG!D25)</f>
        <v/>
      </c>
      <c r="E25" s="46">
        <f>PG!N25</f>
        <v>0</v>
      </c>
      <c r="F25" s="47"/>
      <c r="G25" s="48">
        <f>IFERROR(F25*L25,F25*PG!H25)</f>
        <v>0</v>
      </c>
      <c r="H25" s="48">
        <f>IFERROR(L25*E25,E25*PG!H25)</f>
        <v>0</v>
      </c>
      <c r="I25" s="49">
        <f t="shared" si="0"/>
        <v>0</v>
      </c>
      <c r="J25" s="50">
        <f t="shared" si="1"/>
        <v>1</v>
      </c>
      <c r="L25" s="77">
        <f>PG!O25</f>
        <v>0</v>
      </c>
    </row>
    <row r="26" spans="3:12" ht="30" customHeight="1" thickTop="1" thickBot="1">
      <c r="C26" s="45" t="str">
        <f>IF(PG!C26="","",PG!C26)</f>
        <v/>
      </c>
      <c r="D26" s="44" t="str">
        <f>IF(PG!D26="","",PG!D26)</f>
        <v/>
      </c>
      <c r="E26" s="46">
        <f>PG!N26</f>
        <v>0</v>
      </c>
      <c r="F26" s="47"/>
      <c r="G26" s="48">
        <f>IFERROR(F26*L26,F26*PG!H26)</f>
        <v>0</v>
      </c>
      <c r="H26" s="48">
        <f>IFERROR(L26*E26,E26*PG!H26)</f>
        <v>0</v>
      </c>
      <c r="I26" s="49">
        <f t="shared" si="0"/>
        <v>0</v>
      </c>
      <c r="J26" s="50">
        <f t="shared" si="1"/>
        <v>1</v>
      </c>
      <c r="L26" s="77">
        <f>PG!O26</f>
        <v>0</v>
      </c>
    </row>
    <row r="27" spans="3:12" ht="30" customHeight="1" thickTop="1" thickBot="1">
      <c r="C27" s="45" t="str">
        <f>IF(PG!C27="","",PG!C27)</f>
        <v/>
      </c>
      <c r="D27" s="44" t="str">
        <f>IF(PG!D27="","",PG!D27)</f>
        <v/>
      </c>
      <c r="E27" s="46">
        <f>PG!N27</f>
        <v>0</v>
      </c>
      <c r="F27" s="47"/>
      <c r="G27" s="48">
        <f>IFERROR(F27*L27,F27*PG!H27)</f>
        <v>0</v>
      </c>
      <c r="H27" s="48">
        <f>IFERROR(L27*E27,E27*PG!H27)</f>
        <v>0</v>
      </c>
      <c r="I27" s="49">
        <f t="shared" si="0"/>
        <v>0</v>
      </c>
      <c r="J27" s="50">
        <f t="shared" si="1"/>
        <v>1</v>
      </c>
      <c r="L27" s="77">
        <f>PG!O27</f>
        <v>0</v>
      </c>
    </row>
    <row r="28" spans="3:12" ht="30" customHeight="1" thickTop="1" thickBot="1">
      <c r="C28" s="45" t="str">
        <f>IF(PG!C28="","",PG!C28)</f>
        <v/>
      </c>
      <c r="D28" s="44" t="str">
        <f>IF(PG!D28="","",PG!D28)</f>
        <v/>
      </c>
      <c r="E28" s="46">
        <f>PG!N28</f>
        <v>0</v>
      </c>
      <c r="F28" s="47"/>
      <c r="G28" s="48">
        <f>IFERROR(F28*L28,F28*PG!H28)</f>
        <v>0</v>
      </c>
      <c r="H28" s="48">
        <f>IFERROR(L28*E28,E28*PG!H28)</f>
        <v>0</v>
      </c>
      <c r="I28" s="49">
        <f t="shared" si="0"/>
        <v>0</v>
      </c>
      <c r="J28" s="50">
        <f t="shared" si="1"/>
        <v>1</v>
      </c>
      <c r="L28" s="77">
        <f>PG!O28</f>
        <v>0</v>
      </c>
    </row>
    <row r="29" spans="3:12" ht="30" customHeight="1" thickTop="1" thickBot="1">
      <c r="C29" s="45" t="str">
        <f>IF(PG!C29="","",PG!C29)</f>
        <v/>
      </c>
      <c r="D29" s="44" t="str">
        <f>IF(PG!D29="","",PG!D29)</f>
        <v/>
      </c>
      <c r="E29" s="46">
        <f>PG!N29</f>
        <v>0</v>
      </c>
      <c r="F29" s="47"/>
      <c r="G29" s="48">
        <f>IFERROR(F29*L29,F29*PG!H29)</f>
        <v>0</v>
      </c>
      <c r="H29" s="48">
        <f>IFERROR(L29*E29,E29*PG!H29)</f>
        <v>0</v>
      </c>
      <c r="I29" s="49">
        <f t="shared" si="0"/>
        <v>0</v>
      </c>
      <c r="J29" s="50">
        <f t="shared" si="1"/>
        <v>1</v>
      </c>
      <c r="L29" s="77">
        <f>PG!O29</f>
        <v>0</v>
      </c>
    </row>
    <row r="30" spans="3:12" ht="30" customHeight="1" thickTop="1" thickBot="1">
      <c r="C30" s="45" t="str">
        <f>IF(PG!C30="","",PG!C30)</f>
        <v/>
      </c>
      <c r="D30" s="44" t="str">
        <f>IF(PG!D30="","",PG!D30)</f>
        <v/>
      </c>
      <c r="E30" s="46">
        <f>PG!N30</f>
        <v>0</v>
      </c>
      <c r="F30" s="47"/>
      <c r="G30" s="48">
        <f>IFERROR(F30*L30,F30*PG!H30)</f>
        <v>0</v>
      </c>
      <c r="H30" s="48">
        <f>IFERROR(L30*E30,E30*PG!H30)</f>
        <v>0</v>
      </c>
      <c r="I30" s="49">
        <f t="shared" si="0"/>
        <v>0</v>
      </c>
      <c r="J30" s="50">
        <f t="shared" si="1"/>
        <v>1</v>
      </c>
      <c r="L30" s="77">
        <f>PG!O30</f>
        <v>0</v>
      </c>
    </row>
    <row r="31" spans="3:12" ht="30" customHeight="1" thickTop="1" thickBot="1">
      <c r="C31" s="45" t="str">
        <f>IF(PG!C31="","",PG!C31)</f>
        <v/>
      </c>
      <c r="D31" s="44" t="str">
        <f>IF(PG!D31="","",PG!D31)</f>
        <v/>
      </c>
      <c r="E31" s="46">
        <f>PG!N31</f>
        <v>0</v>
      </c>
      <c r="F31" s="47"/>
      <c r="G31" s="48">
        <f>IFERROR(F31*L31,F31*PG!H31)</f>
        <v>0</v>
      </c>
      <c r="H31" s="48">
        <f>IFERROR(L31*E31,E31*PG!H31)</f>
        <v>0</v>
      </c>
      <c r="I31" s="49">
        <f t="shared" si="0"/>
        <v>0</v>
      </c>
      <c r="J31" s="50">
        <f t="shared" si="1"/>
        <v>1</v>
      </c>
      <c r="L31" s="77">
        <f>PG!O31</f>
        <v>0</v>
      </c>
    </row>
    <row r="32" spans="3:12" ht="30" customHeight="1" thickTop="1" thickBot="1">
      <c r="C32" s="45" t="str">
        <f>IF(PG!C32="","",PG!C32)</f>
        <v/>
      </c>
      <c r="D32" s="44" t="str">
        <f>IF(PG!D32="","",PG!D32)</f>
        <v/>
      </c>
      <c r="E32" s="46">
        <f>PG!N32</f>
        <v>0</v>
      </c>
      <c r="F32" s="47"/>
      <c r="G32" s="48">
        <f>IFERROR(F32*L32,F32*PG!H32)</f>
        <v>0</v>
      </c>
      <c r="H32" s="48">
        <f>IFERROR(L32*E32,E32*PG!H32)</f>
        <v>0</v>
      </c>
      <c r="I32" s="49">
        <f t="shared" si="0"/>
        <v>0</v>
      </c>
      <c r="J32" s="50">
        <f t="shared" si="1"/>
        <v>1</v>
      </c>
      <c r="L32" s="77">
        <f>PG!O32</f>
        <v>0</v>
      </c>
    </row>
    <row r="33" spans="3:12" ht="30" customHeight="1" thickTop="1" thickBot="1">
      <c r="C33" s="45" t="str">
        <f>IF(PG!C33="","",PG!C33)</f>
        <v/>
      </c>
      <c r="D33" s="44" t="str">
        <f>IF(PG!D33="","",PG!D33)</f>
        <v/>
      </c>
      <c r="E33" s="46">
        <f>PG!N33</f>
        <v>0</v>
      </c>
      <c r="F33" s="47"/>
      <c r="G33" s="48">
        <f>IFERROR(F33*L33,F33*PG!H33)</f>
        <v>0</v>
      </c>
      <c r="H33" s="48">
        <f>IFERROR(L33*E33,E33*PG!H33)</f>
        <v>0</v>
      </c>
      <c r="I33" s="49">
        <f t="shared" si="0"/>
        <v>0</v>
      </c>
      <c r="J33" s="50">
        <f t="shared" si="1"/>
        <v>1</v>
      </c>
      <c r="L33" s="77">
        <f>PG!O33</f>
        <v>0</v>
      </c>
    </row>
    <row r="34" spans="3:12" ht="30" customHeight="1" thickTop="1" thickBot="1">
      <c r="C34" s="45" t="str">
        <f>IF(PG!C34="","",PG!C34)</f>
        <v/>
      </c>
      <c r="D34" s="44" t="str">
        <f>IF(PG!D34="","",PG!D34)</f>
        <v/>
      </c>
      <c r="E34" s="46">
        <f>PG!N34</f>
        <v>0</v>
      </c>
      <c r="F34" s="47"/>
      <c r="G34" s="48">
        <f>IFERROR(F34*L34,F34*PG!H34)</f>
        <v>0</v>
      </c>
      <c r="H34" s="48">
        <f>IFERROR(L34*E34,E34*PG!H34)</f>
        <v>0</v>
      </c>
      <c r="I34" s="49">
        <f t="shared" si="0"/>
        <v>0</v>
      </c>
      <c r="J34" s="50">
        <f t="shared" si="1"/>
        <v>1</v>
      </c>
      <c r="L34" s="77">
        <f>PG!O34</f>
        <v>0</v>
      </c>
    </row>
    <row r="35" spans="3:12" ht="30" customHeight="1" thickTop="1" thickBot="1">
      <c r="C35" s="45" t="str">
        <f>IF(PG!C35="","",PG!C35)</f>
        <v/>
      </c>
      <c r="D35" s="44" t="str">
        <f>IF(PG!D35="","",PG!D35)</f>
        <v/>
      </c>
      <c r="E35" s="46">
        <f>PG!N35</f>
        <v>0</v>
      </c>
      <c r="F35" s="47"/>
      <c r="G35" s="48">
        <f>IFERROR(F35*L35,F35*PG!H35)</f>
        <v>0</v>
      </c>
      <c r="H35" s="48">
        <f>IFERROR(L35*E35,E35*PG!H35)</f>
        <v>0</v>
      </c>
      <c r="I35" s="49">
        <f t="shared" si="0"/>
        <v>0</v>
      </c>
      <c r="J35" s="50">
        <f t="shared" si="1"/>
        <v>1</v>
      </c>
      <c r="L35" s="77">
        <f>PG!O35</f>
        <v>0</v>
      </c>
    </row>
    <row r="36" spans="3:12" ht="30" customHeight="1" thickTop="1" thickBot="1">
      <c r="C36" s="45" t="str">
        <f>IF(PG!C36="","",PG!C36)</f>
        <v/>
      </c>
      <c r="D36" s="44" t="str">
        <f>IF(PG!D36="","",PG!D36)</f>
        <v/>
      </c>
      <c r="E36" s="46">
        <f>PG!N36</f>
        <v>0</v>
      </c>
      <c r="F36" s="47"/>
      <c r="G36" s="48">
        <f>IFERROR(F36*L36,F36*PG!H36)</f>
        <v>0</v>
      </c>
      <c r="H36" s="48">
        <f>IFERROR(L36*E36,E36*PG!H36)</f>
        <v>0</v>
      </c>
      <c r="I36" s="49">
        <f t="shared" si="0"/>
        <v>0</v>
      </c>
      <c r="J36" s="50">
        <f t="shared" si="1"/>
        <v>1</v>
      </c>
      <c r="L36" s="77">
        <f>PG!O36</f>
        <v>0</v>
      </c>
    </row>
    <row r="37" spans="3:12" ht="30" customHeight="1" thickTop="1" thickBot="1">
      <c r="C37" s="45" t="str">
        <f>IF(PG!C37="","",PG!C37)</f>
        <v/>
      </c>
      <c r="D37" s="44" t="str">
        <f>IF(PG!D37="","",PG!D37)</f>
        <v/>
      </c>
      <c r="E37" s="46">
        <f>PG!N37</f>
        <v>0</v>
      </c>
      <c r="F37" s="47"/>
      <c r="G37" s="48">
        <f>IFERROR(F37*L37,F37*PG!H37)</f>
        <v>0</v>
      </c>
      <c r="H37" s="48">
        <f>IFERROR(L37*E37,E37*PG!H37)</f>
        <v>0</v>
      </c>
      <c r="I37" s="49">
        <f t="shared" si="0"/>
        <v>0</v>
      </c>
      <c r="J37" s="50">
        <f t="shared" si="1"/>
        <v>1</v>
      </c>
      <c r="L37" s="77">
        <f>PG!O37</f>
        <v>0</v>
      </c>
    </row>
    <row r="38" spans="3:12" ht="30" customHeight="1" thickTop="1" thickBot="1">
      <c r="C38" s="45" t="str">
        <f>IF(PG!C38="","",PG!C38)</f>
        <v/>
      </c>
      <c r="D38" s="44" t="str">
        <f>IF(PG!D38="","",PG!D38)</f>
        <v/>
      </c>
      <c r="E38" s="46">
        <f>PG!N38</f>
        <v>0</v>
      </c>
      <c r="F38" s="47"/>
      <c r="G38" s="48">
        <f>IFERROR(F38*L38,F38*PG!H38)</f>
        <v>0</v>
      </c>
      <c r="H38" s="48">
        <f>IFERROR(L38*E38,E38*PG!H38)</f>
        <v>0</v>
      </c>
      <c r="I38" s="49">
        <f t="shared" si="0"/>
        <v>0</v>
      </c>
      <c r="J38" s="50">
        <f t="shared" si="1"/>
        <v>1</v>
      </c>
      <c r="L38" s="77">
        <f>PG!O38</f>
        <v>0</v>
      </c>
    </row>
    <row r="39" spans="3:12" ht="30" customHeight="1" thickTop="1" thickBot="1">
      <c r="C39" s="45" t="str">
        <f>IF(PG!C39="","",PG!C39)</f>
        <v/>
      </c>
      <c r="D39" s="44" t="str">
        <f>IF(PG!D39="","",PG!D39)</f>
        <v/>
      </c>
      <c r="E39" s="46">
        <f>PG!N39</f>
        <v>0</v>
      </c>
      <c r="F39" s="47"/>
      <c r="G39" s="48">
        <f>IFERROR(F39*L39,F39*PG!H39)</f>
        <v>0</v>
      </c>
      <c r="H39" s="48">
        <f>IFERROR(L39*E39,E39*PG!H39)</f>
        <v>0</v>
      </c>
      <c r="I39" s="49">
        <f t="shared" si="0"/>
        <v>0</v>
      </c>
      <c r="J39" s="50">
        <f t="shared" si="1"/>
        <v>1</v>
      </c>
      <c r="L39" s="77">
        <f>PG!O39</f>
        <v>0</v>
      </c>
    </row>
    <row r="40" spans="3:12" ht="30" customHeight="1" thickTop="1" thickBot="1">
      <c r="C40" s="45" t="str">
        <f>IF(PG!C40="","",PG!C40)</f>
        <v/>
      </c>
      <c r="D40" s="44" t="str">
        <f>IF(PG!D40="","",PG!D40)</f>
        <v/>
      </c>
      <c r="E40" s="46">
        <f>PG!N40</f>
        <v>0</v>
      </c>
      <c r="F40" s="47"/>
      <c r="G40" s="48">
        <f>IFERROR(F40*L40,F40*PG!H40)</f>
        <v>0</v>
      </c>
      <c r="H40" s="48">
        <f>IFERROR(L40*E40,E40*PG!H40)</f>
        <v>0</v>
      </c>
      <c r="I40" s="49">
        <f t="shared" si="0"/>
        <v>0</v>
      </c>
      <c r="J40" s="50">
        <f t="shared" si="1"/>
        <v>1</v>
      </c>
      <c r="L40" s="77">
        <f>PG!O40</f>
        <v>0</v>
      </c>
    </row>
    <row r="41" spans="3:12" ht="30" customHeight="1" thickTop="1" thickBot="1">
      <c r="C41" s="45" t="str">
        <f>IF(PG!C41="","",PG!C41)</f>
        <v/>
      </c>
      <c r="D41" s="44" t="str">
        <f>IF(PG!D41="","",PG!D41)</f>
        <v/>
      </c>
      <c r="E41" s="46">
        <f>PG!N41</f>
        <v>0</v>
      </c>
      <c r="F41" s="47"/>
      <c r="G41" s="48">
        <f>IFERROR(F41*L41,F41*PG!H41)</f>
        <v>0</v>
      </c>
      <c r="H41" s="48">
        <f>IFERROR(L41*E41,E41*PG!H41)</f>
        <v>0</v>
      </c>
      <c r="I41" s="49">
        <f t="shared" si="0"/>
        <v>0</v>
      </c>
      <c r="J41" s="50">
        <f t="shared" si="1"/>
        <v>1</v>
      </c>
      <c r="L41" s="77">
        <f>PG!O41</f>
        <v>0</v>
      </c>
    </row>
    <row r="42" spans="3:12" ht="30" customHeight="1" thickTop="1" thickBot="1">
      <c r="C42" s="45" t="str">
        <f>IF(PG!C42="","",PG!C42)</f>
        <v/>
      </c>
      <c r="D42" s="44" t="str">
        <f>IF(PG!D42="","",PG!D42)</f>
        <v/>
      </c>
      <c r="E42" s="46">
        <f>PG!N42</f>
        <v>0</v>
      </c>
      <c r="F42" s="47"/>
      <c r="G42" s="48">
        <f>IFERROR(F42*L42,F42*PG!H42)</f>
        <v>0</v>
      </c>
      <c r="H42" s="48">
        <f>IFERROR(L42*E42,E42*PG!H42)</f>
        <v>0</v>
      </c>
      <c r="I42" s="49">
        <f t="shared" si="0"/>
        <v>0</v>
      </c>
      <c r="J42" s="50">
        <f t="shared" si="1"/>
        <v>1</v>
      </c>
      <c r="L42" s="77">
        <f>PG!O42</f>
        <v>0</v>
      </c>
    </row>
    <row r="43" spans="3:12" ht="30" customHeight="1" thickTop="1" thickBot="1">
      <c r="C43" s="45" t="str">
        <f>IF(PG!C43="","",PG!C43)</f>
        <v/>
      </c>
      <c r="D43" s="44" t="str">
        <f>IF(PG!D43="","",PG!D43)</f>
        <v/>
      </c>
      <c r="E43" s="46">
        <f>PG!N43</f>
        <v>0</v>
      </c>
      <c r="F43" s="47"/>
      <c r="G43" s="48">
        <f>IFERROR(F43*L43,F43*PG!H43)</f>
        <v>0</v>
      </c>
      <c r="H43" s="48">
        <f>IFERROR(L43*E43,E43*PG!H43)</f>
        <v>0</v>
      </c>
      <c r="I43" s="49">
        <f t="shared" si="0"/>
        <v>0</v>
      </c>
      <c r="J43" s="50">
        <f t="shared" si="1"/>
        <v>1</v>
      </c>
      <c r="L43" s="77">
        <f>PG!O43</f>
        <v>0</v>
      </c>
    </row>
    <row r="44" spans="3:12" ht="30" customHeight="1" thickTop="1" thickBot="1">
      <c r="C44" s="45" t="str">
        <f>IF(PG!C44="","",PG!C44)</f>
        <v/>
      </c>
      <c r="D44" s="44" t="str">
        <f>IF(PG!D44="","",PG!D44)</f>
        <v/>
      </c>
      <c r="E44" s="46">
        <f>PG!N44</f>
        <v>0</v>
      </c>
      <c r="F44" s="47"/>
      <c r="G44" s="48">
        <f>IFERROR(F44*L44,F44*PG!H44)</f>
        <v>0</v>
      </c>
      <c r="H44" s="48">
        <f>IFERROR(L44*E44,E44*PG!H44)</f>
        <v>0</v>
      </c>
      <c r="I44" s="49">
        <f t="shared" si="0"/>
        <v>0</v>
      </c>
      <c r="J44" s="50">
        <f t="shared" si="1"/>
        <v>1</v>
      </c>
      <c r="L44" s="77">
        <f>PG!O44</f>
        <v>0</v>
      </c>
    </row>
    <row r="45" spans="3:12" ht="30" customHeight="1" thickTop="1" thickBot="1">
      <c r="C45" s="45" t="str">
        <f>IF(PG!C45="","",PG!C45)</f>
        <v/>
      </c>
      <c r="D45" s="44" t="str">
        <f>IF(PG!D45="","",PG!D45)</f>
        <v/>
      </c>
      <c r="E45" s="46">
        <f>PG!N45</f>
        <v>0</v>
      </c>
      <c r="F45" s="47"/>
      <c r="G45" s="48">
        <f>IFERROR(F45*L45,F45*PG!H45)</f>
        <v>0</v>
      </c>
      <c r="H45" s="48">
        <f>IFERROR(L45*E45,E45*PG!H45)</f>
        <v>0</v>
      </c>
      <c r="I45" s="49">
        <f t="shared" si="0"/>
        <v>0</v>
      </c>
      <c r="J45" s="50">
        <f t="shared" si="1"/>
        <v>1</v>
      </c>
      <c r="L45" s="77">
        <f>PG!O45</f>
        <v>0</v>
      </c>
    </row>
    <row r="46" spans="3:12" ht="30" customHeight="1" thickTop="1" thickBot="1">
      <c r="C46" s="45" t="str">
        <f>IF(PG!C46="","",PG!C46)</f>
        <v/>
      </c>
      <c r="D46" s="44" t="str">
        <f>IF(PG!D46="","",PG!D46)</f>
        <v/>
      </c>
      <c r="E46" s="46">
        <f>PG!N46</f>
        <v>0</v>
      </c>
      <c r="F46" s="47"/>
      <c r="G46" s="48">
        <f>IFERROR(F46*L46,F46*PG!H46)</f>
        <v>0</v>
      </c>
      <c r="H46" s="48">
        <f>IFERROR(L46*E46,E46*PG!H46)</f>
        <v>0</v>
      </c>
      <c r="I46" s="49">
        <f t="shared" si="0"/>
        <v>0</v>
      </c>
      <c r="J46" s="50">
        <f t="shared" si="1"/>
        <v>1</v>
      </c>
      <c r="L46" s="77">
        <f>PG!O46</f>
        <v>0</v>
      </c>
    </row>
    <row r="47" spans="3:12" ht="30" customHeight="1" thickTop="1" thickBot="1">
      <c r="C47" s="45" t="str">
        <f>IF(PG!C47="","",PG!C47)</f>
        <v/>
      </c>
      <c r="D47" s="44" t="str">
        <f>IF(PG!D47="","",PG!D47)</f>
        <v/>
      </c>
      <c r="E47" s="46">
        <f>PG!N47</f>
        <v>0</v>
      </c>
      <c r="F47" s="47"/>
      <c r="G47" s="48">
        <f>IFERROR(F47*L47,F47*PG!H47)</f>
        <v>0</v>
      </c>
      <c r="H47" s="48">
        <f>IFERROR(L47*E47,E47*PG!H47)</f>
        <v>0</v>
      </c>
      <c r="I47" s="49">
        <f t="shared" si="0"/>
        <v>0</v>
      </c>
      <c r="J47" s="50">
        <f t="shared" si="1"/>
        <v>1</v>
      </c>
      <c r="L47" s="77">
        <f>PG!O47</f>
        <v>0</v>
      </c>
    </row>
    <row r="48" spans="3:12" ht="30" customHeight="1" thickTop="1" thickBot="1">
      <c r="C48" s="45" t="str">
        <f>IF(PG!C48="","",PG!C48)</f>
        <v/>
      </c>
      <c r="D48" s="44" t="str">
        <f>IF(PG!D48="","",PG!D48)</f>
        <v/>
      </c>
      <c r="E48" s="46">
        <f>PG!N48</f>
        <v>0</v>
      </c>
      <c r="F48" s="47"/>
      <c r="G48" s="48">
        <f>IFERROR(F48*L48,F48*PG!H48)</f>
        <v>0</v>
      </c>
      <c r="H48" s="48">
        <f>IFERROR(L48*E48,E48*PG!H48)</f>
        <v>0</v>
      </c>
      <c r="I48" s="49">
        <f t="shared" si="0"/>
        <v>0</v>
      </c>
      <c r="J48" s="50">
        <f t="shared" si="1"/>
        <v>1</v>
      </c>
      <c r="L48" s="77">
        <f>PG!O48</f>
        <v>0</v>
      </c>
    </row>
    <row r="49" spans="3:12" ht="30" customHeight="1" thickTop="1" thickBot="1">
      <c r="C49" s="45" t="str">
        <f>IF(PG!C49="","",PG!C49)</f>
        <v/>
      </c>
      <c r="D49" s="44" t="str">
        <f>IF(PG!D49="","",PG!D49)</f>
        <v/>
      </c>
      <c r="E49" s="46">
        <f>PG!N49</f>
        <v>0</v>
      </c>
      <c r="F49" s="47"/>
      <c r="G49" s="48">
        <f>IFERROR(F49*L49,F49*PG!H49)</f>
        <v>0</v>
      </c>
      <c r="H49" s="48">
        <f>IFERROR(L49*E49,E49*PG!H49)</f>
        <v>0</v>
      </c>
      <c r="I49" s="49">
        <f t="shared" si="0"/>
        <v>0</v>
      </c>
      <c r="J49" s="50">
        <f t="shared" si="1"/>
        <v>1</v>
      </c>
      <c r="L49" s="77">
        <f>PG!O49</f>
        <v>0</v>
      </c>
    </row>
    <row r="50" spans="3:12" ht="30" customHeight="1" thickTop="1" thickBot="1">
      <c r="C50" s="45" t="str">
        <f>IF(PG!C50="","",PG!C50)</f>
        <v/>
      </c>
      <c r="D50" s="44" t="str">
        <f>IF(PG!D50="","",PG!D50)</f>
        <v/>
      </c>
      <c r="E50" s="46">
        <f>PG!N50</f>
        <v>0</v>
      </c>
      <c r="F50" s="47"/>
      <c r="G50" s="48">
        <f>IFERROR(F50*L50,F50*PG!H50)</f>
        <v>0</v>
      </c>
      <c r="H50" s="48">
        <f>IFERROR(L50*E50,E50*PG!H50)</f>
        <v>0</v>
      </c>
      <c r="I50" s="49">
        <f t="shared" si="0"/>
        <v>0</v>
      </c>
      <c r="J50" s="50">
        <f t="shared" si="1"/>
        <v>1</v>
      </c>
      <c r="L50" s="77">
        <f>PG!O50</f>
        <v>0</v>
      </c>
    </row>
    <row r="51" spans="3:12" ht="30" customHeight="1" thickTop="1" thickBot="1">
      <c r="C51" s="45" t="str">
        <f>IF(PG!C51="","",PG!C51)</f>
        <v/>
      </c>
      <c r="D51" s="44" t="str">
        <f>IF(PG!D51="","",PG!D51)</f>
        <v/>
      </c>
      <c r="E51" s="46">
        <f>PG!N51</f>
        <v>0</v>
      </c>
      <c r="F51" s="47"/>
      <c r="G51" s="48">
        <f>IFERROR(F51*L51,F51*PG!H51)</f>
        <v>0</v>
      </c>
      <c r="H51" s="48">
        <f>IFERROR(L51*E51,E51*PG!H51)</f>
        <v>0</v>
      </c>
      <c r="I51" s="49">
        <f t="shared" si="0"/>
        <v>0</v>
      </c>
      <c r="J51" s="50">
        <f t="shared" si="1"/>
        <v>1</v>
      </c>
      <c r="L51" s="77">
        <f>PG!O51</f>
        <v>0</v>
      </c>
    </row>
    <row r="52" spans="3:12" ht="30" customHeight="1" thickTop="1" thickBot="1">
      <c r="C52" s="45" t="str">
        <f>IF(PG!C52="","",PG!C52)</f>
        <v/>
      </c>
      <c r="D52" s="44" t="str">
        <f>IF(PG!D52="","",PG!D52)</f>
        <v/>
      </c>
      <c r="E52" s="46">
        <f>PG!N52</f>
        <v>0</v>
      </c>
      <c r="F52" s="47"/>
      <c r="G52" s="48">
        <f>IFERROR(F52*L52,F52*PG!H52)</f>
        <v>0</v>
      </c>
      <c r="H52" s="48">
        <f>IFERROR(L52*E52,E52*PG!H52)</f>
        <v>0</v>
      </c>
      <c r="I52" s="49">
        <f t="shared" si="0"/>
        <v>0</v>
      </c>
      <c r="J52" s="50">
        <f t="shared" si="1"/>
        <v>1</v>
      </c>
      <c r="L52" s="77">
        <f>PG!O52</f>
        <v>0</v>
      </c>
    </row>
    <row r="53" spans="3:12" ht="30" customHeight="1" thickTop="1" thickBot="1">
      <c r="C53" s="45" t="str">
        <f>IF(PG!C53="","",PG!C53)</f>
        <v/>
      </c>
      <c r="D53" s="44" t="str">
        <f>IF(PG!D53="","",PG!D53)</f>
        <v/>
      </c>
      <c r="E53" s="46">
        <f>PG!N53</f>
        <v>0</v>
      </c>
      <c r="F53" s="47"/>
      <c r="G53" s="48">
        <f>IFERROR(F53*L53,F53*PG!H53)</f>
        <v>0</v>
      </c>
      <c r="H53" s="48">
        <f>IFERROR(L53*E53,E53*PG!H53)</f>
        <v>0</v>
      </c>
      <c r="I53" s="49">
        <f t="shared" si="0"/>
        <v>0</v>
      </c>
      <c r="J53" s="50">
        <f t="shared" si="1"/>
        <v>1</v>
      </c>
      <c r="L53" s="77">
        <f>PG!O53</f>
        <v>0</v>
      </c>
    </row>
    <row r="54" spans="3:12" ht="30" customHeight="1" thickTop="1" thickBot="1">
      <c r="C54" s="45" t="str">
        <f>IF(PG!C54="","",PG!C54)</f>
        <v/>
      </c>
      <c r="D54" s="44" t="str">
        <f>IF(PG!D54="","",PG!D54)</f>
        <v/>
      </c>
      <c r="E54" s="46">
        <f>PG!N54</f>
        <v>0</v>
      </c>
      <c r="F54" s="47"/>
      <c r="G54" s="48">
        <f>IFERROR(F54*L54,F54*PG!H54)</f>
        <v>0</v>
      </c>
      <c r="H54" s="48">
        <f>IFERROR(L54*E54,E54*PG!H54)</f>
        <v>0</v>
      </c>
      <c r="I54" s="49">
        <f t="shared" si="0"/>
        <v>0</v>
      </c>
      <c r="J54" s="50">
        <f t="shared" si="1"/>
        <v>1</v>
      </c>
      <c r="L54" s="77">
        <f>PG!O54</f>
        <v>0</v>
      </c>
    </row>
    <row r="55" spans="3:12" ht="30" customHeight="1" thickTop="1" thickBot="1">
      <c r="C55" s="45" t="str">
        <f>IF(PG!C55="","",PG!C55)</f>
        <v/>
      </c>
      <c r="D55" s="44" t="str">
        <f>IF(PG!D55="","",PG!D55)</f>
        <v/>
      </c>
      <c r="E55" s="46">
        <f>PG!N55</f>
        <v>0</v>
      </c>
      <c r="F55" s="47"/>
      <c r="G55" s="48">
        <f>IFERROR(F55*L55,F55*PG!H55)</f>
        <v>0</v>
      </c>
      <c r="H55" s="48">
        <f>IFERROR(L55*E55,E55*PG!H55)</f>
        <v>0</v>
      </c>
      <c r="I55" s="49">
        <f t="shared" si="0"/>
        <v>0</v>
      </c>
      <c r="J55" s="50">
        <f t="shared" si="1"/>
        <v>1</v>
      </c>
      <c r="L55" s="77">
        <f>PG!O55</f>
        <v>0</v>
      </c>
    </row>
    <row r="56" spans="3:12" ht="30" customHeight="1" thickTop="1" thickBot="1">
      <c r="C56" s="45" t="str">
        <f>IF(PG!C56="","",PG!C56)</f>
        <v/>
      </c>
      <c r="D56" s="44" t="str">
        <f>IF(PG!D56="","",PG!D56)</f>
        <v/>
      </c>
      <c r="E56" s="46">
        <f>PG!N56</f>
        <v>0</v>
      </c>
      <c r="F56" s="47"/>
      <c r="G56" s="48">
        <f>IFERROR(F56*L56,F56*PG!H56)</f>
        <v>0</v>
      </c>
      <c r="H56" s="48">
        <f>IFERROR(L56*E56,E56*PG!H56)</f>
        <v>0</v>
      </c>
      <c r="I56" s="49">
        <f t="shared" si="0"/>
        <v>0</v>
      </c>
      <c r="J56" s="50">
        <f t="shared" si="1"/>
        <v>1</v>
      </c>
      <c r="L56" s="77">
        <f>PG!O56</f>
        <v>0</v>
      </c>
    </row>
    <row r="57" spans="3:12" ht="30" customHeight="1" thickTop="1" thickBot="1">
      <c r="C57" s="45" t="str">
        <f>IF(PG!C57="","",PG!C57)</f>
        <v/>
      </c>
      <c r="D57" s="44" t="str">
        <f>IF(PG!D57="","",PG!D57)</f>
        <v/>
      </c>
      <c r="E57" s="46">
        <f>PG!N57</f>
        <v>0</v>
      </c>
      <c r="F57" s="47"/>
      <c r="G57" s="48">
        <f>IFERROR(F57*L57,F57*PG!H57)</f>
        <v>0</v>
      </c>
      <c r="H57" s="48">
        <f>IFERROR(L57*E57,E57*PG!H57)</f>
        <v>0</v>
      </c>
      <c r="I57" s="49">
        <f t="shared" si="0"/>
        <v>0</v>
      </c>
      <c r="J57" s="50">
        <f t="shared" si="1"/>
        <v>1</v>
      </c>
      <c r="L57" s="77">
        <f>PG!O57</f>
        <v>0</v>
      </c>
    </row>
    <row r="58" spans="3:12" ht="30" customHeight="1" thickTop="1" thickBot="1">
      <c r="C58" s="45" t="str">
        <f>IF(PG!C58="","",PG!C58)</f>
        <v/>
      </c>
      <c r="D58" s="44" t="str">
        <f>IF(PG!D58="","",PG!D58)</f>
        <v/>
      </c>
      <c r="E58" s="46">
        <f>PG!N58</f>
        <v>0</v>
      </c>
      <c r="F58" s="47"/>
      <c r="G58" s="48">
        <f>IFERROR(F58*L58,F58*PG!H58)</f>
        <v>0</v>
      </c>
      <c r="H58" s="48">
        <f>IFERROR(L58*E58,E58*PG!H58)</f>
        <v>0</v>
      </c>
      <c r="I58" s="49">
        <f t="shared" si="0"/>
        <v>0</v>
      </c>
      <c r="J58" s="50">
        <f t="shared" si="1"/>
        <v>1</v>
      </c>
      <c r="L58" s="77">
        <f>PG!O58</f>
        <v>0</v>
      </c>
    </row>
    <row r="59" spans="3:12" ht="30" customHeight="1" thickTop="1" thickBot="1">
      <c r="C59" s="45" t="str">
        <f>IF(PG!C59="","",PG!C59)</f>
        <v/>
      </c>
      <c r="D59" s="44" t="str">
        <f>IF(PG!D59="","",PG!D59)</f>
        <v/>
      </c>
      <c r="E59" s="46">
        <f>PG!N59</f>
        <v>0</v>
      </c>
      <c r="F59" s="47"/>
      <c r="G59" s="48">
        <f>IFERROR(F59*L59,F59*PG!H59)</f>
        <v>0</v>
      </c>
      <c r="H59" s="48">
        <f>IFERROR(L59*E59,E59*PG!H59)</f>
        <v>0</v>
      </c>
      <c r="I59" s="49">
        <f t="shared" si="0"/>
        <v>0</v>
      </c>
      <c r="J59" s="50">
        <f t="shared" si="1"/>
        <v>1</v>
      </c>
      <c r="L59" s="77">
        <f>PG!O59</f>
        <v>0</v>
      </c>
    </row>
    <row r="60" spans="3:12" ht="30" customHeight="1" thickTop="1" thickBot="1">
      <c r="C60" s="45" t="str">
        <f>IF(PG!C60="","",PG!C60)</f>
        <v/>
      </c>
      <c r="D60" s="44" t="str">
        <f>IF(PG!D60="","",PG!D60)</f>
        <v/>
      </c>
      <c r="E60" s="46">
        <f>PG!N60</f>
        <v>0</v>
      </c>
      <c r="F60" s="47"/>
      <c r="G60" s="48">
        <f>IFERROR(F60*L60,F60*PG!H60)</f>
        <v>0</v>
      </c>
      <c r="H60" s="48">
        <f>IFERROR(L60*E60,E60*PG!H60)</f>
        <v>0</v>
      </c>
      <c r="I60" s="49">
        <f t="shared" si="0"/>
        <v>0</v>
      </c>
      <c r="J60" s="50">
        <f t="shared" si="1"/>
        <v>1</v>
      </c>
      <c r="L60" s="77">
        <f>PG!O60</f>
        <v>0</v>
      </c>
    </row>
    <row r="61" spans="3:12" ht="30" customHeight="1" thickTop="1" thickBot="1">
      <c r="C61" s="45" t="str">
        <f>IF(PG!C61="","",PG!C61)</f>
        <v/>
      </c>
      <c r="D61" s="44" t="str">
        <f>IF(PG!D61="","",PG!D61)</f>
        <v/>
      </c>
      <c r="E61" s="46">
        <f>PG!N61</f>
        <v>0</v>
      </c>
      <c r="F61" s="47"/>
      <c r="G61" s="48">
        <f>IFERROR(F61*L61,F61*PG!H61)</f>
        <v>0</v>
      </c>
      <c r="H61" s="48">
        <f>IFERROR(L61*E61,E61*PG!H61)</f>
        <v>0</v>
      </c>
      <c r="I61" s="49">
        <f t="shared" si="0"/>
        <v>0</v>
      </c>
      <c r="J61" s="50">
        <f t="shared" si="1"/>
        <v>1</v>
      </c>
      <c r="L61" s="77">
        <f>PG!O61</f>
        <v>0</v>
      </c>
    </row>
    <row r="62" spans="3:12" ht="30" customHeight="1" thickTop="1" thickBot="1">
      <c r="C62" s="45" t="str">
        <f>IF(PG!C62="","",PG!C62)</f>
        <v/>
      </c>
      <c r="D62" s="44" t="str">
        <f>IF(PG!D62="","",PG!D62)</f>
        <v/>
      </c>
      <c r="E62" s="46">
        <f>PG!N62</f>
        <v>0</v>
      </c>
      <c r="F62" s="47"/>
      <c r="G62" s="48">
        <f>IFERROR(F62*L62,F62*PG!H62)</f>
        <v>0</v>
      </c>
      <c r="H62" s="48">
        <f>IFERROR(L62*E62,E62*PG!H62)</f>
        <v>0</v>
      </c>
      <c r="I62" s="49">
        <f t="shared" si="0"/>
        <v>0</v>
      </c>
      <c r="J62" s="50">
        <f t="shared" si="1"/>
        <v>1</v>
      </c>
      <c r="L62" s="77">
        <f>PG!O62</f>
        <v>0</v>
      </c>
    </row>
    <row r="63" spans="3:12" ht="30" customHeight="1" thickTop="1" thickBot="1">
      <c r="C63" s="45" t="str">
        <f>IF(PG!C63="","",PG!C63)</f>
        <v/>
      </c>
      <c r="D63" s="44" t="str">
        <f>IF(PG!D63="","",PG!D63)</f>
        <v/>
      </c>
      <c r="E63" s="46">
        <f>PG!N63</f>
        <v>0</v>
      </c>
      <c r="F63" s="47"/>
      <c r="G63" s="48">
        <f>IFERROR(F63*L63,F63*PG!H63)</f>
        <v>0</v>
      </c>
      <c r="H63" s="48">
        <f>IFERROR(L63*E63,E63*PG!H63)</f>
        <v>0</v>
      </c>
      <c r="I63" s="49">
        <f t="shared" si="0"/>
        <v>0</v>
      </c>
      <c r="J63" s="50">
        <f t="shared" si="1"/>
        <v>1</v>
      </c>
      <c r="L63" s="77">
        <f>PG!O63</f>
        <v>0</v>
      </c>
    </row>
    <row r="64" spans="3:12" ht="30" customHeight="1" thickTop="1" thickBot="1">
      <c r="C64" s="45" t="str">
        <f>IF(PG!C64="","",PG!C64)</f>
        <v/>
      </c>
      <c r="D64" s="44" t="str">
        <f>IF(PG!D64="","",PG!D64)</f>
        <v/>
      </c>
      <c r="E64" s="46">
        <f>PG!N64</f>
        <v>0</v>
      </c>
      <c r="F64" s="47"/>
      <c r="G64" s="48">
        <f>IFERROR(F64*L64,F64*PG!H64)</f>
        <v>0</v>
      </c>
      <c r="H64" s="48">
        <f>IFERROR(L64*E64,E64*PG!H64)</f>
        <v>0</v>
      </c>
      <c r="I64" s="49">
        <f t="shared" si="0"/>
        <v>0</v>
      </c>
      <c r="J64" s="50">
        <f t="shared" si="1"/>
        <v>1</v>
      </c>
      <c r="L64" s="77">
        <f>PG!O64</f>
        <v>0</v>
      </c>
    </row>
    <row r="65" spans="3:12" ht="30" customHeight="1" thickTop="1" thickBot="1">
      <c r="C65" s="45" t="str">
        <f>IF(PG!C65="","",PG!C65)</f>
        <v/>
      </c>
      <c r="D65" s="44" t="str">
        <f>IF(PG!D65="","",PG!D65)</f>
        <v/>
      </c>
      <c r="E65" s="46">
        <f>PG!N65</f>
        <v>0</v>
      </c>
      <c r="F65" s="47"/>
      <c r="G65" s="48">
        <f>IFERROR(F65*L65,F65*PG!H65)</f>
        <v>0</v>
      </c>
      <c r="H65" s="48">
        <f>IFERROR(L65*E65,E65*PG!H65)</f>
        <v>0</v>
      </c>
      <c r="I65" s="49">
        <f t="shared" si="0"/>
        <v>0</v>
      </c>
      <c r="J65" s="50">
        <f t="shared" si="1"/>
        <v>1</v>
      </c>
      <c r="L65" s="77">
        <f>PG!O65</f>
        <v>0</v>
      </c>
    </row>
    <row r="66" spans="3:12" ht="30" customHeight="1" thickTop="1" thickBot="1">
      <c r="C66" s="45" t="str">
        <f>IF(PG!C66="","",PG!C66)</f>
        <v/>
      </c>
      <c r="D66" s="44" t="str">
        <f>IF(PG!D66="","",PG!D66)</f>
        <v/>
      </c>
      <c r="E66" s="46">
        <f>PG!N66</f>
        <v>0</v>
      </c>
      <c r="F66" s="47"/>
      <c r="G66" s="48">
        <f>IFERROR(F66*L66,F66*PG!H66)</f>
        <v>0</v>
      </c>
      <c r="H66" s="48">
        <f>IFERROR(L66*E66,E66*PG!H66)</f>
        <v>0</v>
      </c>
      <c r="I66" s="49">
        <f t="shared" si="0"/>
        <v>0</v>
      </c>
      <c r="J66" s="50">
        <f t="shared" si="1"/>
        <v>1</v>
      </c>
      <c r="L66" s="77">
        <f>PG!O66</f>
        <v>0</v>
      </c>
    </row>
    <row r="67" spans="3:12" ht="30" customHeight="1" thickTop="1" thickBot="1">
      <c r="C67" s="45" t="str">
        <f>IF(PG!C67="","",PG!C67)</f>
        <v/>
      </c>
      <c r="D67" s="44" t="str">
        <f>IF(PG!D67="","",PG!D67)</f>
        <v/>
      </c>
      <c r="E67" s="46">
        <f>PG!N67</f>
        <v>0</v>
      </c>
      <c r="F67" s="47"/>
      <c r="G67" s="48">
        <f>IFERROR(F67*L67,F67*PG!H67)</f>
        <v>0</v>
      </c>
      <c r="H67" s="48">
        <f>IFERROR(L67*E67,E67*PG!H67)</f>
        <v>0</v>
      </c>
      <c r="I67" s="49">
        <f t="shared" si="0"/>
        <v>0</v>
      </c>
      <c r="J67" s="50">
        <f t="shared" si="1"/>
        <v>1</v>
      </c>
      <c r="L67" s="77">
        <f>PG!O67</f>
        <v>0</v>
      </c>
    </row>
    <row r="68" spans="3:12" ht="30" customHeight="1" thickTop="1" thickBot="1">
      <c r="C68" s="45" t="str">
        <f>IF(PG!C68="","",PG!C68)</f>
        <v/>
      </c>
      <c r="D68" s="44" t="str">
        <f>IF(PG!D68="","",PG!D68)</f>
        <v/>
      </c>
      <c r="E68" s="46">
        <f>PG!N68</f>
        <v>0</v>
      </c>
      <c r="F68" s="47"/>
      <c r="G68" s="48">
        <f>IFERROR(F68*L68,F68*PG!H68)</f>
        <v>0</v>
      </c>
      <c r="H68" s="48">
        <f>IFERROR(L68*E68,E68*PG!H68)</f>
        <v>0</v>
      </c>
      <c r="I68" s="49">
        <f t="shared" si="0"/>
        <v>0</v>
      </c>
      <c r="J68" s="50">
        <f t="shared" si="1"/>
        <v>1</v>
      </c>
      <c r="L68" s="77">
        <f>PG!O68</f>
        <v>0</v>
      </c>
    </row>
    <row r="69" spans="3:12" ht="30" customHeight="1" thickTop="1" thickBot="1">
      <c r="C69" s="45" t="str">
        <f>IF(PG!C69="","",PG!C69)</f>
        <v/>
      </c>
      <c r="D69" s="44" t="str">
        <f>IF(PG!D69="","",PG!D69)</f>
        <v/>
      </c>
      <c r="E69" s="46">
        <f>PG!N69</f>
        <v>0</v>
      </c>
      <c r="F69" s="47"/>
      <c r="G69" s="48">
        <f>IFERROR(F69*L69,F69*PG!H69)</f>
        <v>0</v>
      </c>
      <c r="H69" s="48">
        <f>IFERROR(L69*E69,E69*PG!H69)</f>
        <v>0</v>
      </c>
      <c r="I69" s="49">
        <f t="shared" si="0"/>
        <v>0</v>
      </c>
      <c r="J69" s="50">
        <f t="shared" si="1"/>
        <v>1</v>
      </c>
      <c r="L69" s="77">
        <f>PG!O69</f>
        <v>0</v>
      </c>
    </row>
    <row r="70" spans="3:12" ht="30" customHeight="1" thickTop="1" thickBot="1">
      <c r="C70" s="45" t="str">
        <f>IF(PG!C70="","",PG!C70)</f>
        <v/>
      </c>
      <c r="D70" s="44" t="str">
        <f>IF(PG!D70="","",PG!D70)</f>
        <v/>
      </c>
      <c r="E70" s="46">
        <f>PG!N70</f>
        <v>0</v>
      </c>
      <c r="F70" s="47"/>
      <c r="G70" s="48">
        <f>IFERROR(F70*L70,F70*PG!H70)</f>
        <v>0</v>
      </c>
      <c r="H70" s="48">
        <f>IFERROR(L70*E70,E70*PG!H70)</f>
        <v>0</v>
      </c>
      <c r="I70" s="49">
        <f t="shared" si="0"/>
        <v>0</v>
      </c>
      <c r="J70" s="50">
        <f t="shared" si="1"/>
        <v>1</v>
      </c>
      <c r="L70" s="77">
        <f>PG!O70</f>
        <v>0</v>
      </c>
    </row>
    <row r="71" spans="3:12" ht="30" customHeight="1" thickTop="1" thickBot="1">
      <c r="C71" s="45" t="str">
        <f>IF(PG!C71="","",PG!C71)</f>
        <v/>
      </c>
      <c r="D71" s="44" t="str">
        <f>IF(PG!D71="","",PG!D71)</f>
        <v/>
      </c>
      <c r="E71" s="46">
        <f>PG!N71</f>
        <v>0</v>
      </c>
      <c r="F71" s="47"/>
      <c r="G71" s="48">
        <f>IFERROR(F71*L71,F71*PG!H71)</f>
        <v>0</v>
      </c>
      <c r="H71" s="48">
        <f>IFERROR(L71*E71,E71*PG!H71)</f>
        <v>0</v>
      </c>
      <c r="I71" s="49">
        <f t="shared" si="0"/>
        <v>0</v>
      </c>
      <c r="J71" s="50">
        <f t="shared" si="1"/>
        <v>1</v>
      </c>
      <c r="L71" s="77">
        <f>PG!O71</f>
        <v>0</v>
      </c>
    </row>
    <row r="72" spans="3:12" ht="30" customHeight="1" thickTop="1" thickBot="1">
      <c r="C72" s="45" t="str">
        <f>IF(PG!C72="","",PG!C72)</f>
        <v/>
      </c>
      <c r="D72" s="44" t="str">
        <f>IF(PG!D72="","",PG!D72)</f>
        <v/>
      </c>
      <c r="E72" s="46">
        <f>PG!N72</f>
        <v>0</v>
      </c>
      <c r="F72" s="47"/>
      <c r="G72" s="48">
        <f>IFERROR(F72*L72,F72*PG!H72)</f>
        <v>0</v>
      </c>
      <c r="H72" s="48">
        <f>IFERROR(L72*E72,E72*PG!H72)</f>
        <v>0</v>
      </c>
      <c r="I72" s="49">
        <f t="shared" ref="I72:I135" si="2">IFERROR(IF(G72-H72&lt;0,(G72-H72)*(-1),G72-H72),"")</f>
        <v>0</v>
      </c>
      <c r="J72" s="50">
        <f t="shared" si="1"/>
        <v>1</v>
      </c>
      <c r="L72" s="77">
        <f>PG!O72</f>
        <v>0</v>
      </c>
    </row>
    <row r="73" spans="3:12" ht="30" customHeight="1" thickTop="1" thickBot="1">
      <c r="C73" s="45" t="str">
        <f>IF(PG!C73="","",PG!C73)</f>
        <v/>
      </c>
      <c r="D73" s="44" t="str">
        <f>IF(PG!D73="","",PG!D73)</f>
        <v/>
      </c>
      <c r="E73" s="46">
        <f>PG!N73</f>
        <v>0</v>
      </c>
      <c r="F73" s="47"/>
      <c r="G73" s="48">
        <f>IFERROR(F73*L73,F73*PG!H73)</f>
        <v>0</v>
      </c>
      <c r="H73" s="48">
        <f>IFERROR(L73*E73,E73*PG!H73)</f>
        <v>0</v>
      </c>
      <c r="I73" s="49">
        <f t="shared" si="2"/>
        <v>0</v>
      </c>
      <c r="J73" s="50">
        <f t="shared" ref="J73:J136" si="3">IFERROR(IF(G73&gt;H73,H73/G73,IF(G73=H73,1,G73/H73)),"")</f>
        <v>1</v>
      </c>
      <c r="L73" s="77">
        <f>PG!O73</f>
        <v>0</v>
      </c>
    </row>
    <row r="74" spans="3:12" ht="30" customHeight="1" thickTop="1" thickBot="1">
      <c r="C74" s="45" t="str">
        <f>IF(PG!C74="","",PG!C74)</f>
        <v/>
      </c>
      <c r="D74" s="44" t="str">
        <f>IF(PG!D74="","",PG!D74)</f>
        <v/>
      </c>
      <c r="E74" s="46">
        <f>PG!N74</f>
        <v>0</v>
      </c>
      <c r="F74" s="47"/>
      <c r="G74" s="48">
        <f>IFERROR(F74*L74,F74*PG!H74)</f>
        <v>0</v>
      </c>
      <c r="H74" s="48">
        <f>IFERROR(L74*E74,E74*PG!H74)</f>
        <v>0</v>
      </c>
      <c r="I74" s="49">
        <f t="shared" si="2"/>
        <v>0</v>
      </c>
      <c r="J74" s="50">
        <f t="shared" si="3"/>
        <v>1</v>
      </c>
      <c r="L74" s="77">
        <f>PG!O74</f>
        <v>0</v>
      </c>
    </row>
    <row r="75" spans="3:12" ht="30" customHeight="1" thickTop="1" thickBot="1">
      <c r="C75" s="45" t="str">
        <f>IF(PG!C75="","",PG!C75)</f>
        <v/>
      </c>
      <c r="D75" s="44" t="str">
        <f>IF(PG!D75="","",PG!D75)</f>
        <v/>
      </c>
      <c r="E75" s="46">
        <f>PG!N75</f>
        <v>0</v>
      </c>
      <c r="F75" s="47"/>
      <c r="G75" s="48">
        <f>IFERROR(F75*L75,F75*PG!H75)</f>
        <v>0</v>
      </c>
      <c r="H75" s="48">
        <f>IFERROR(L75*E75,E75*PG!H75)</f>
        <v>0</v>
      </c>
      <c r="I75" s="49">
        <f t="shared" si="2"/>
        <v>0</v>
      </c>
      <c r="J75" s="50">
        <f t="shared" si="3"/>
        <v>1</v>
      </c>
      <c r="L75" s="77">
        <f>PG!O75</f>
        <v>0</v>
      </c>
    </row>
    <row r="76" spans="3:12" ht="30" customHeight="1" thickTop="1" thickBot="1">
      <c r="C76" s="45" t="str">
        <f>IF(PG!C76="","",PG!C76)</f>
        <v/>
      </c>
      <c r="D76" s="44" t="str">
        <f>IF(PG!D76="","",PG!D76)</f>
        <v/>
      </c>
      <c r="E76" s="46">
        <f>PG!N76</f>
        <v>0</v>
      </c>
      <c r="F76" s="47"/>
      <c r="G76" s="48">
        <f>IFERROR(F76*L76,F76*PG!H76)</f>
        <v>0</v>
      </c>
      <c r="H76" s="48">
        <f>IFERROR(L76*E76,E76*PG!H76)</f>
        <v>0</v>
      </c>
      <c r="I76" s="49">
        <f t="shared" si="2"/>
        <v>0</v>
      </c>
      <c r="J76" s="50">
        <f t="shared" si="3"/>
        <v>1</v>
      </c>
      <c r="L76" s="77">
        <f>PG!O76</f>
        <v>0</v>
      </c>
    </row>
    <row r="77" spans="3:12" ht="30" customHeight="1" thickTop="1" thickBot="1">
      <c r="C77" s="45" t="str">
        <f>IF(PG!C77="","",PG!C77)</f>
        <v/>
      </c>
      <c r="D77" s="44" t="str">
        <f>IF(PG!D77="","",PG!D77)</f>
        <v/>
      </c>
      <c r="E77" s="46">
        <f>PG!N77</f>
        <v>0</v>
      </c>
      <c r="F77" s="47"/>
      <c r="G77" s="48">
        <f>IFERROR(F77*L77,F77*PG!H77)</f>
        <v>0</v>
      </c>
      <c r="H77" s="48">
        <f>IFERROR(L77*E77,E77*PG!H77)</f>
        <v>0</v>
      </c>
      <c r="I77" s="49">
        <f t="shared" si="2"/>
        <v>0</v>
      </c>
      <c r="J77" s="50">
        <f t="shared" si="3"/>
        <v>1</v>
      </c>
      <c r="L77" s="77">
        <f>PG!O77</f>
        <v>0</v>
      </c>
    </row>
    <row r="78" spans="3:12" ht="30" customHeight="1" thickTop="1" thickBot="1">
      <c r="C78" s="45" t="str">
        <f>IF(PG!C78="","",PG!C78)</f>
        <v/>
      </c>
      <c r="D78" s="44" t="str">
        <f>IF(PG!D78="","",PG!D78)</f>
        <v/>
      </c>
      <c r="E78" s="46">
        <f>PG!N78</f>
        <v>0</v>
      </c>
      <c r="F78" s="47"/>
      <c r="G78" s="48">
        <f>IFERROR(F78*L78,F78*PG!H78)</f>
        <v>0</v>
      </c>
      <c r="H78" s="48">
        <f>IFERROR(L78*E78,E78*PG!H78)</f>
        <v>0</v>
      </c>
      <c r="I78" s="49">
        <f t="shared" si="2"/>
        <v>0</v>
      </c>
      <c r="J78" s="50">
        <f t="shared" si="3"/>
        <v>1</v>
      </c>
      <c r="L78" s="77">
        <f>PG!O78</f>
        <v>0</v>
      </c>
    </row>
    <row r="79" spans="3:12" ht="30" customHeight="1" thickTop="1" thickBot="1">
      <c r="C79" s="45" t="str">
        <f>IF(PG!C79="","",PG!C79)</f>
        <v/>
      </c>
      <c r="D79" s="44" t="str">
        <f>IF(PG!D79="","",PG!D79)</f>
        <v/>
      </c>
      <c r="E79" s="46">
        <f>PG!N79</f>
        <v>0</v>
      </c>
      <c r="F79" s="47"/>
      <c r="G79" s="48">
        <f>IFERROR(F79*L79,F79*PG!H79)</f>
        <v>0</v>
      </c>
      <c r="H79" s="48">
        <f>IFERROR(L79*E79,E79*PG!H79)</f>
        <v>0</v>
      </c>
      <c r="I79" s="49">
        <f t="shared" si="2"/>
        <v>0</v>
      </c>
      <c r="J79" s="50">
        <f t="shared" si="3"/>
        <v>1</v>
      </c>
      <c r="L79" s="77">
        <f>PG!O79</f>
        <v>0</v>
      </c>
    </row>
    <row r="80" spans="3:12" ht="30" customHeight="1" thickTop="1" thickBot="1">
      <c r="C80" s="45" t="str">
        <f>IF(PG!C80="","",PG!C80)</f>
        <v/>
      </c>
      <c r="D80" s="44" t="str">
        <f>IF(PG!D80="","",PG!D80)</f>
        <v/>
      </c>
      <c r="E80" s="46">
        <f>PG!N80</f>
        <v>0</v>
      </c>
      <c r="F80" s="47"/>
      <c r="G80" s="48">
        <f>IFERROR(F80*L80,F80*PG!H80)</f>
        <v>0</v>
      </c>
      <c r="H80" s="48">
        <f>IFERROR(L80*E80,E80*PG!H80)</f>
        <v>0</v>
      </c>
      <c r="I80" s="49">
        <f t="shared" si="2"/>
        <v>0</v>
      </c>
      <c r="J80" s="50">
        <f t="shared" si="3"/>
        <v>1</v>
      </c>
      <c r="L80" s="77">
        <f>PG!O80</f>
        <v>0</v>
      </c>
    </row>
    <row r="81" spans="3:12" ht="30" customHeight="1" thickTop="1" thickBot="1">
      <c r="C81" s="45" t="str">
        <f>IF(PG!C81="","",PG!C81)</f>
        <v/>
      </c>
      <c r="D81" s="44" t="str">
        <f>IF(PG!D81="","",PG!D81)</f>
        <v/>
      </c>
      <c r="E81" s="46">
        <f>PG!N81</f>
        <v>0</v>
      </c>
      <c r="F81" s="47"/>
      <c r="G81" s="48">
        <f>IFERROR(F81*L81,F81*PG!H81)</f>
        <v>0</v>
      </c>
      <c r="H81" s="48">
        <f>IFERROR(L81*E81,E81*PG!H81)</f>
        <v>0</v>
      </c>
      <c r="I81" s="49">
        <f t="shared" si="2"/>
        <v>0</v>
      </c>
      <c r="J81" s="50">
        <f t="shared" si="3"/>
        <v>1</v>
      </c>
      <c r="L81" s="77">
        <f>PG!O81</f>
        <v>0</v>
      </c>
    </row>
    <row r="82" spans="3:12" ht="30" customHeight="1" thickTop="1" thickBot="1">
      <c r="C82" s="45" t="str">
        <f>IF(PG!C82="","",PG!C82)</f>
        <v/>
      </c>
      <c r="D82" s="44" t="str">
        <f>IF(PG!D82="","",PG!D82)</f>
        <v/>
      </c>
      <c r="E82" s="46">
        <f>PG!N82</f>
        <v>0</v>
      </c>
      <c r="F82" s="47"/>
      <c r="G82" s="48">
        <f>IFERROR(F82*L82,F82*PG!H82)</f>
        <v>0</v>
      </c>
      <c r="H82" s="48">
        <f>IFERROR(L82*E82,E82*PG!H82)</f>
        <v>0</v>
      </c>
      <c r="I82" s="49">
        <f t="shared" si="2"/>
        <v>0</v>
      </c>
      <c r="J82" s="50">
        <f t="shared" si="3"/>
        <v>1</v>
      </c>
      <c r="L82" s="77">
        <f>PG!O82</f>
        <v>0</v>
      </c>
    </row>
    <row r="83" spans="3:12" ht="30" customHeight="1" thickTop="1" thickBot="1">
      <c r="C83" s="45" t="str">
        <f>IF(PG!C83="","",PG!C83)</f>
        <v/>
      </c>
      <c r="D83" s="44" t="str">
        <f>IF(PG!D83="","",PG!D83)</f>
        <v/>
      </c>
      <c r="E83" s="46">
        <f>PG!N83</f>
        <v>0</v>
      </c>
      <c r="F83" s="47"/>
      <c r="G83" s="48">
        <f>IFERROR(F83*L83,F83*PG!H83)</f>
        <v>0</v>
      </c>
      <c r="H83" s="48">
        <f>IFERROR(L83*E83,E83*PG!H83)</f>
        <v>0</v>
      </c>
      <c r="I83" s="49">
        <f t="shared" si="2"/>
        <v>0</v>
      </c>
      <c r="J83" s="50">
        <f t="shared" si="3"/>
        <v>1</v>
      </c>
      <c r="L83" s="77">
        <f>PG!O83</f>
        <v>0</v>
      </c>
    </row>
    <row r="84" spans="3:12" ht="30" customHeight="1" thickTop="1" thickBot="1">
      <c r="C84" s="45" t="str">
        <f>IF(PG!C84="","",PG!C84)</f>
        <v/>
      </c>
      <c r="D84" s="44" t="str">
        <f>IF(PG!D84="","",PG!D84)</f>
        <v/>
      </c>
      <c r="E84" s="46">
        <f>PG!N84</f>
        <v>0</v>
      </c>
      <c r="F84" s="47"/>
      <c r="G84" s="48">
        <f>IFERROR(F84*L84,F84*PG!H84)</f>
        <v>0</v>
      </c>
      <c r="H84" s="48">
        <f>IFERROR(L84*E84,E84*PG!H84)</f>
        <v>0</v>
      </c>
      <c r="I84" s="49">
        <f t="shared" si="2"/>
        <v>0</v>
      </c>
      <c r="J84" s="50">
        <f t="shared" si="3"/>
        <v>1</v>
      </c>
      <c r="L84" s="77">
        <f>PG!O84</f>
        <v>0</v>
      </c>
    </row>
    <row r="85" spans="3:12" ht="30" customHeight="1" thickTop="1" thickBot="1">
      <c r="C85" s="45" t="str">
        <f>IF(PG!C85="","",PG!C85)</f>
        <v/>
      </c>
      <c r="D85" s="44" t="str">
        <f>IF(PG!D85="","",PG!D85)</f>
        <v/>
      </c>
      <c r="E85" s="46">
        <f>PG!N85</f>
        <v>0</v>
      </c>
      <c r="F85" s="47"/>
      <c r="G85" s="48">
        <f>IFERROR(F85*L85,F85*PG!H85)</f>
        <v>0</v>
      </c>
      <c r="H85" s="48">
        <f>IFERROR(L85*E85,E85*PG!H85)</f>
        <v>0</v>
      </c>
      <c r="I85" s="49">
        <f t="shared" si="2"/>
        <v>0</v>
      </c>
      <c r="J85" s="50">
        <f t="shared" si="3"/>
        <v>1</v>
      </c>
      <c r="L85" s="77">
        <f>PG!O85</f>
        <v>0</v>
      </c>
    </row>
    <row r="86" spans="3:12" ht="30" customHeight="1" thickTop="1" thickBot="1">
      <c r="C86" s="45" t="str">
        <f>IF(PG!C86="","",PG!C86)</f>
        <v/>
      </c>
      <c r="D86" s="44" t="str">
        <f>IF(PG!D86="","",PG!D86)</f>
        <v/>
      </c>
      <c r="E86" s="46">
        <f>PG!N86</f>
        <v>0</v>
      </c>
      <c r="F86" s="47"/>
      <c r="G86" s="48">
        <f>IFERROR(F86*L86,F86*PG!H86)</f>
        <v>0</v>
      </c>
      <c r="H86" s="48">
        <f>IFERROR(L86*E86,E86*PG!H86)</f>
        <v>0</v>
      </c>
      <c r="I86" s="49">
        <f t="shared" si="2"/>
        <v>0</v>
      </c>
      <c r="J86" s="50">
        <f t="shared" si="3"/>
        <v>1</v>
      </c>
      <c r="L86" s="77">
        <f>PG!O86</f>
        <v>0</v>
      </c>
    </row>
    <row r="87" spans="3:12" ht="30" customHeight="1" thickTop="1" thickBot="1">
      <c r="C87" s="45" t="str">
        <f>IF(PG!C87="","",PG!C87)</f>
        <v/>
      </c>
      <c r="D87" s="44" t="str">
        <f>IF(PG!D87="","",PG!D87)</f>
        <v/>
      </c>
      <c r="E87" s="46">
        <f>PG!N87</f>
        <v>0</v>
      </c>
      <c r="F87" s="47"/>
      <c r="G87" s="48">
        <f>IFERROR(F87*L87,F87*PG!H87)</f>
        <v>0</v>
      </c>
      <c r="H87" s="48">
        <f>IFERROR(L87*E87,E87*PG!H87)</f>
        <v>0</v>
      </c>
      <c r="I87" s="49">
        <f t="shared" si="2"/>
        <v>0</v>
      </c>
      <c r="J87" s="50">
        <f t="shared" si="3"/>
        <v>1</v>
      </c>
      <c r="L87" s="77">
        <f>PG!O87</f>
        <v>0</v>
      </c>
    </row>
    <row r="88" spans="3:12" ht="30" customHeight="1" thickTop="1" thickBot="1">
      <c r="C88" s="45" t="str">
        <f>IF(PG!C88="","",PG!C88)</f>
        <v/>
      </c>
      <c r="D88" s="44" t="str">
        <f>IF(PG!D88="","",PG!D88)</f>
        <v/>
      </c>
      <c r="E88" s="46">
        <f>PG!N88</f>
        <v>0</v>
      </c>
      <c r="F88" s="47"/>
      <c r="G88" s="48">
        <f>IFERROR(F88*L88,F88*PG!H88)</f>
        <v>0</v>
      </c>
      <c r="H88" s="48">
        <f>IFERROR(L88*E88,E88*PG!H88)</f>
        <v>0</v>
      </c>
      <c r="I88" s="49">
        <f t="shared" si="2"/>
        <v>0</v>
      </c>
      <c r="J88" s="50">
        <f t="shared" si="3"/>
        <v>1</v>
      </c>
      <c r="L88" s="77">
        <f>PG!O88</f>
        <v>0</v>
      </c>
    </row>
    <row r="89" spans="3:12" ht="30" customHeight="1" thickTop="1" thickBot="1">
      <c r="C89" s="45" t="str">
        <f>IF(PG!C89="","",PG!C89)</f>
        <v/>
      </c>
      <c r="D89" s="44" t="str">
        <f>IF(PG!D89="","",PG!D89)</f>
        <v/>
      </c>
      <c r="E89" s="46">
        <f>PG!N89</f>
        <v>0</v>
      </c>
      <c r="F89" s="47"/>
      <c r="G89" s="48">
        <f>IFERROR(F89*L89,F89*PG!H89)</f>
        <v>0</v>
      </c>
      <c r="H89" s="48">
        <f>IFERROR(L89*E89,E89*PG!H89)</f>
        <v>0</v>
      </c>
      <c r="I89" s="49">
        <f t="shared" si="2"/>
        <v>0</v>
      </c>
      <c r="J89" s="50">
        <f t="shared" si="3"/>
        <v>1</v>
      </c>
      <c r="L89" s="77">
        <f>PG!O89</f>
        <v>0</v>
      </c>
    </row>
    <row r="90" spans="3:12" ht="30" customHeight="1" thickTop="1" thickBot="1">
      <c r="C90" s="45" t="str">
        <f>IF(PG!C90="","",PG!C90)</f>
        <v/>
      </c>
      <c r="D90" s="44" t="str">
        <f>IF(PG!D90="","",PG!D90)</f>
        <v/>
      </c>
      <c r="E90" s="46">
        <f>PG!N90</f>
        <v>0</v>
      </c>
      <c r="F90" s="47"/>
      <c r="G90" s="48">
        <f>IFERROR(F90*L90,F90*PG!H90)</f>
        <v>0</v>
      </c>
      <c r="H90" s="48">
        <f>IFERROR(L90*E90,E90*PG!H90)</f>
        <v>0</v>
      </c>
      <c r="I90" s="49">
        <f t="shared" si="2"/>
        <v>0</v>
      </c>
      <c r="J90" s="50">
        <f t="shared" si="3"/>
        <v>1</v>
      </c>
      <c r="L90" s="77">
        <f>PG!O90</f>
        <v>0</v>
      </c>
    </row>
    <row r="91" spans="3:12" ht="30" customHeight="1" thickTop="1" thickBot="1">
      <c r="C91" s="45" t="str">
        <f>IF(PG!C91="","",PG!C91)</f>
        <v/>
      </c>
      <c r="D91" s="44" t="str">
        <f>IF(PG!D91="","",PG!D91)</f>
        <v/>
      </c>
      <c r="E91" s="46">
        <f>PG!N91</f>
        <v>0</v>
      </c>
      <c r="F91" s="47"/>
      <c r="G91" s="48">
        <f>IFERROR(F91*L91,F91*PG!H91)</f>
        <v>0</v>
      </c>
      <c r="H91" s="48">
        <f>IFERROR(L91*E91,E91*PG!H91)</f>
        <v>0</v>
      </c>
      <c r="I91" s="49">
        <f t="shared" si="2"/>
        <v>0</v>
      </c>
      <c r="J91" s="50">
        <f t="shared" si="3"/>
        <v>1</v>
      </c>
      <c r="L91" s="77">
        <f>PG!O91</f>
        <v>0</v>
      </c>
    </row>
    <row r="92" spans="3:12" ht="30" customHeight="1" thickTop="1" thickBot="1">
      <c r="C92" s="45" t="str">
        <f>IF(PG!C92="","",PG!C92)</f>
        <v/>
      </c>
      <c r="D92" s="44" t="str">
        <f>IF(PG!D92="","",PG!D92)</f>
        <v/>
      </c>
      <c r="E92" s="46">
        <f>PG!N92</f>
        <v>0</v>
      </c>
      <c r="F92" s="47"/>
      <c r="G92" s="48">
        <f>IFERROR(F92*L92,F92*PG!H92)</f>
        <v>0</v>
      </c>
      <c r="H92" s="48">
        <f>IFERROR(L92*E92,E92*PG!H92)</f>
        <v>0</v>
      </c>
      <c r="I92" s="49">
        <f t="shared" si="2"/>
        <v>0</v>
      </c>
      <c r="J92" s="50">
        <f t="shared" si="3"/>
        <v>1</v>
      </c>
      <c r="L92" s="77">
        <f>PG!O92</f>
        <v>0</v>
      </c>
    </row>
    <row r="93" spans="3:12" ht="30" customHeight="1" thickTop="1" thickBot="1">
      <c r="C93" s="45" t="str">
        <f>IF(PG!C93="","",PG!C93)</f>
        <v/>
      </c>
      <c r="D93" s="44" t="str">
        <f>IF(PG!D93="","",PG!D93)</f>
        <v/>
      </c>
      <c r="E93" s="46">
        <f>PG!N93</f>
        <v>0</v>
      </c>
      <c r="F93" s="47"/>
      <c r="G93" s="48">
        <f>IFERROR(F93*L93,F93*PG!H93)</f>
        <v>0</v>
      </c>
      <c r="H93" s="48">
        <f>IFERROR(L93*E93,E93*PG!H93)</f>
        <v>0</v>
      </c>
      <c r="I93" s="49">
        <f t="shared" si="2"/>
        <v>0</v>
      </c>
      <c r="J93" s="50">
        <f t="shared" si="3"/>
        <v>1</v>
      </c>
      <c r="L93" s="77">
        <f>PG!O93</f>
        <v>0</v>
      </c>
    </row>
    <row r="94" spans="3:12" ht="30" customHeight="1" thickTop="1" thickBot="1">
      <c r="C94" s="45" t="str">
        <f>IF(PG!C94="","",PG!C94)</f>
        <v/>
      </c>
      <c r="D94" s="44" t="str">
        <f>IF(PG!D94="","",PG!D94)</f>
        <v/>
      </c>
      <c r="E94" s="46">
        <f>PG!N94</f>
        <v>0</v>
      </c>
      <c r="F94" s="47"/>
      <c r="G94" s="48">
        <f>IFERROR(F94*L94,F94*PG!H94)</f>
        <v>0</v>
      </c>
      <c r="H94" s="48">
        <f>IFERROR(L94*E94,E94*PG!H94)</f>
        <v>0</v>
      </c>
      <c r="I94" s="49">
        <f t="shared" si="2"/>
        <v>0</v>
      </c>
      <c r="J94" s="50">
        <f t="shared" si="3"/>
        <v>1</v>
      </c>
      <c r="L94" s="77">
        <f>PG!O94</f>
        <v>0</v>
      </c>
    </row>
    <row r="95" spans="3:12" ht="30" customHeight="1" thickTop="1" thickBot="1">
      <c r="C95" s="45" t="str">
        <f>IF(PG!C95="","",PG!C95)</f>
        <v/>
      </c>
      <c r="D95" s="44" t="str">
        <f>IF(PG!D95="","",PG!D95)</f>
        <v/>
      </c>
      <c r="E95" s="46">
        <f>PG!N95</f>
        <v>0</v>
      </c>
      <c r="F95" s="47"/>
      <c r="G95" s="48">
        <f>IFERROR(F95*L95,F95*PG!H95)</f>
        <v>0</v>
      </c>
      <c r="H95" s="48">
        <f>IFERROR(L95*E95,E95*PG!H95)</f>
        <v>0</v>
      </c>
      <c r="I95" s="49">
        <f t="shared" si="2"/>
        <v>0</v>
      </c>
      <c r="J95" s="50">
        <f t="shared" si="3"/>
        <v>1</v>
      </c>
      <c r="L95" s="77">
        <f>PG!O95</f>
        <v>0</v>
      </c>
    </row>
    <row r="96" spans="3:12" ht="30" customHeight="1" thickTop="1" thickBot="1">
      <c r="C96" s="45" t="str">
        <f>IF(PG!C96="","",PG!C96)</f>
        <v/>
      </c>
      <c r="D96" s="44" t="str">
        <f>IF(PG!D96="","",PG!D96)</f>
        <v/>
      </c>
      <c r="E96" s="46">
        <f>PG!N96</f>
        <v>0</v>
      </c>
      <c r="F96" s="47"/>
      <c r="G96" s="48">
        <f>IFERROR(F96*L96,F96*PG!H96)</f>
        <v>0</v>
      </c>
      <c r="H96" s="48">
        <f>IFERROR(L96*E96,E96*PG!H96)</f>
        <v>0</v>
      </c>
      <c r="I96" s="49">
        <f t="shared" si="2"/>
        <v>0</v>
      </c>
      <c r="J96" s="50">
        <f t="shared" si="3"/>
        <v>1</v>
      </c>
      <c r="L96" s="77">
        <f>PG!O96</f>
        <v>0</v>
      </c>
    </row>
    <row r="97" spans="3:12" ht="30" customHeight="1" thickTop="1" thickBot="1">
      <c r="C97" s="45" t="str">
        <f>IF(PG!C97="","",PG!C97)</f>
        <v/>
      </c>
      <c r="D97" s="44" t="str">
        <f>IF(PG!D97="","",PG!D97)</f>
        <v/>
      </c>
      <c r="E97" s="46">
        <f>PG!N97</f>
        <v>0</v>
      </c>
      <c r="F97" s="47"/>
      <c r="G97" s="48">
        <f>IFERROR(F97*L97,F97*PG!H97)</f>
        <v>0</v>
      </c>
      <c r="H97" s="48">
        <f>IFERROR(L97*E97,E97*PG!H97)</f>
        <v>0</v>
      </c>
      <c r="I97" s="49">
        <f t="shared" si="2"/>
        <v>0</v>
      </c>
      <c r="J97" s="50">
        <f t="shared" si="3"/>
        <v>1</v>
      </c>
      <c r="L97" s="77">
        <f>PG!O97</f>
        <v>0</v>
      </c>
    </row>
    <row r="98" spans="3:12" ht="30" customHeight="1" thickTop="1" thickBot="1">
      <c r="C98" s="45" t="str">
        <f>IF(PG!C98="","",PG!C98)</f>
        <v/>
      </c>
      <c r="D98" s="44" t="str">
        <f>IF(PG!D98="","",PG!D98)</f>
        <v/>
      </c>
      <c r="E98" s="46">
        <f>PG!N98</f>
        <v>0</v>
      </c>
      <c r="F98" s="47"/>
      <c r="G98" s="48">
        <f>IFERROR(F98*L98,F98*PG!H98)</f>
        <v>0</v>
      </c>
      <c r="H98" s="48">
        <f>IFERROR(L98*E98,E98*PG!H98)</f>
        <v>0</v>
      </c>
      <c r="I98" s="49">
        <f t="shared" si="2"/>
        <v>0</v>
      </c>
      <c r="J98" s="50">
        <f t="shared" si="3"/>
        <v>1</v>
      </c>
      <c r="L98" s="77">
        <f>PG!O98</f>
        <v>0</v>
      </c>
    </row>
    <row r="99" spans="3:12" ht="30" customHeight="1" thickTop="1" thickBot="1">
      <c r="C99" s="45" t="str">
        <f>IF(PG!C99="","",PG!C99)</f>
        <v/>
      </c>
      <c r="D99" s="44" t="str">
        <f>IF(PG!D99="","",PG!D99)</f>
        <v/>
      </c>
      <c r="E99" s="46">
        <f>PG!N99</f>
        <v>0</v>
      </c>
      <c r="F99" s="47"/>
      <c r="G99" s="48">
        <f>IFERROR(F99*L99,F99*PG!H99)</f>
        <v>0</v>
      </c>
      <c r="H99" s="48">
        <f>IFERROR(L99*E99,E99*PG!H99)</f>
        <v>0</v>
      </c>
      <c r="I99" s="49">
        <f t="shared" si="2"/>
        <v>0</v>
      </c>
      <c r="J99" s="50">
        <f t="shared" si="3"/>
        <v>1</v>
      </c>
      <c r="L99" s="77">
        <f>PG!O99</f>
        <v>0</v>
      </c>
    </row>
    <row r="100" spans="3:12" ht="30" customHeight="1" thickTop="1" thickBot="1">
      <c r="C100" s="45" t="str">
        <f>IF(PG!C100="","",PG!C100)</f>
        <v/>
      </c>
      <c r="D100" s="44" t="str">
        <f>IF(PG!D100="","",PG!D100)</f>
        <v/>
      </c>
      <c r="E100" s="46">
        <f>PG!N100</f>
        <v>0</v>
      </c>
      <c r="F100" s="47"/>
      <c r="G100" s="48">
        <f>IFERROR(F100*L100,F100*PG!H100)</f>
        <v>0</v>
      </c>
      <c r="H100" s="48">
        <f>IFERROR(L100*E100,E100*PG!H100)</f>
        <v>0</v>
      </c>
      <c r="I100" s="49">
        <f t="shared" si="2"/>
        <v>0</v>
      </c>
      <c r="J100" s="50">
        <f t="shared" si="3"/>
        <v>1</v>
      </c>
      <c r="L100" s="77">
        <f>PG!O100</f>
        <v>0</v>
      </c>
    </row>
    <row r="101" spans="3:12" ht="30" customHeight="1" thickTop="1" thickBot="1">
      <c r="C101" s="45" t="str">
        <f>IF(PG!C101="","",PG!C101)</f>
        <v/>
      </c>
      <c r="D101" s="44" t="str">
        <f>IF(PG!D101="","",PG!D101)</f>
        <v/>
      </c>
      <c r="E101" s="46">
        <f>PG!N101</f>
        <v>0</v>
      </c>
      <c r="F101" s="47"/>
      <c r="G101" s="48">
        <f>IFERROR(F101*L101,F101*PG!H101)</f>
        <v>0</v>
      </c>
      <c r="H101" s="48">
        <f>IFERROR(L101*E101,E101*PG!H101)</f>
        <v>0</v>
      </c>
      <c r="I101" s="49">
        <f t="shared" si="2"/>
        <v>0</v>
      </c>
      <c r="J101" s="50">
        <f t="shared" si="3"/>
        <v>1</v>
      </c>
      <c r="L101" s="77">
        <f>PG!O101</f>
        <v>0</v>
      </c>
    </row>
    <row r="102" spans="3:12" ht="30" customHeight="1" thickTop="1" thickBot="1">
      <c r="C102" s="45" t="str">
        <f>IF(PG!C102="","",PG!C102)</f>
        <v/>
      </c>
      <c r="D102" s="44" t="str">
        <f>IF(PG!D102="","",PG!D102)</f>
        <v/>
      </c>
      <c r="E102" s="46">
        <f>PG!N102</f>
        <v>0</v>
      </c>
      <c r="F102" s="47"/>
      <c r="G102" s="48">
        <f>IFERROR(F102*L102,F102*PG!H102)</f>
        <v>0</v>
      </c>
      <c r="H102" s="48">
        <f>IFERROR(L102*E102,E102*PG!H102)</f>
        <v>0</v>
      </c>
      <c r="I102" s="49">
        <f t="shared" si="2"/>
        <v>0</v>
      </c>
      <c r="J102" s="50">
        <f t="shared" si="3"/>
        <v>1</v>
      </c>
      <c r="L102" s="77">
        <f>PG!O102</f>
        <v>0</v>
      </c>
    </row>
    <row r="103" spans="3:12" ht="30" customHeight="1" thickTop="1" thickBot="1">
      <c r="C103" s="45" t="str">
        <f>IF(PG!C103="","",PG!C103)</f>
        <v/>
      </c>
      <c r="D103" s="44" t="str">
        <f>IF(PG!D103="","",PG!D103)</f>
        <v/>
      </c>
      <c r="E103" s="46">
        <f>PG!N103</f>
        <v>0</v>
      </c>
      <c r="F103" s="47"/>
      <c r="G103" s="48">
        <f>IFERROR(F103*L103,F103*PG!H103)</f>
        <v>0</v>
      </c>
      <c r="H103" s="48">
        <f>IFERROR(L103*E103,E103*PG!H103)</f>
        <v>0</v>
      </c>
      <c r="I103" s="49">
        <f t="shared" si="2"/>
        <v>0</v>
      </c>
      <c r="J103" s="50">
        <f t="shared" si="3"/>
        <v>1</v>
      </c>
      <c r="L103" s="77">
        <f>PG!O103</f>
        <v>0</v>
      </c>
    </row>
    <row r="104" spans="3:12" ht="30" customHeight="1" thickTop="1" thickBot="1">
      <c r="C104" s="45" t="str">
        <f>IF(PG!C104="","",PG!C104)</f>
        <v/>
      </c>
      <c r="D104" s="44" t="str">
        <f>IF(PG!D104="","",PG!D104)</f>
        <v/>
      </c>
      <c r="E104" s="46">
        <f>PG!N104</f>
        <v>0</v>
      </c>
      <c r="F104" s="47"/>
      <c r="G104" s="48">
        <f>IFERROR(F104*L104,F104*PG!H104)</f>
        <v>0</v>
      </c>
      <c r="H104" s="48">
        <f>IFERROR(L104*E104,E104*PG!H104)</f>
        <v>0</v>
      </c>
      <c r="I104" s="49">
        <f t="shared" si="2"/>
        <v>0</v>
      </c>
      <c r="J104" s="50">
        <f t="shared" si="3"/>
        <v>1</v>
      </c>
      <c r="L104" s="77">
        <f>PG!O104</f>
        <v>0</v>
      </c>
    </row>
    <row r="105" spans="3:12" ht="30" customHeight="1" thickTop="1" thickBot="1">
      <c r="C105" s="45" t="str">
        <f>IF(PG!C105="","",PG!C105)</f>
        <v/>
      </c>
      <c r="D105" s="44" t="str">
        <f>IF(PG!D105="","",PG!D105)</f>
        <v/>
      </c>
      <c r="E105" s="46">
        <f>PG!N105</f>
        <v>0</v>
      </c>
      <c r="F105" s="47"/>
      <c r="G105" s="48">
        <f>IFERROR(F105*L105,F105*PG!H105)</f>
        <v>0</v>
      </c>
      <c r="H105" s="48">
        <f>IFERROR(L105*E105,E105*PG!H105)</f>
        <v>0</v>
      </c>
      <c r="I105" s="49">
        <f t="shared" si="2"/>
        <v>0</v>
      </c>
      <c r="J105" s="50">
        <f t="shared" si="3"/>
        <v>1</v>
      </c>
      <c r="L105" s="77">
        <f>PG!O105</f>
        <v>0</v>
      </c>
    </row>
    <row r="106" spans="3:12" ht="30" customHeight="1" thickTop="1" thickBot="1">
      <c r="C106" s="45" t="str">
        <f>IF(PG!C106="","",PG!C106)</f>
        <v/>
      </c>
      <c r="D106" s="44" t="str">
        <f>IF(PG!D106="","",PG!D106)</f>
        <v/>
      </c>
      <c r="E106" s="46">
        <f>PG!N106</f>
        <v>0</v>
      </c>
      <c r="F106" s="47"/>
      <c r="G106" s="48">
        <f>IFERROR(F106*L106,F106*PG!H106)</f>
        <v>0</v>
      </c>
      <c r="H106" s="48">
        <f>IFERROR(L106*E106,E106*PG!H106)</f>
        <v>0</v>
      </c>
      <c r="I106" s="49">
        <f t="shared" si="2"/>
        <v>0</v>
      </c>
      <c r="J106" s="50">
        <f t="shared" si="3"/>
        <v>1</v>
      </c>
      <c r="L106" s="77">
        <f>PG!O106</f>
        <v>0</v>
      </c>
    </row>
    <row r="107" spans="3:12" ht="30" customHeight="1" thickTop="1" thickBot="1">
      <c r="C107" s="45" t="str">
        <f>IF(PG!C107="","",PG!C107)</f>
        <v/>
      </c>
      <c r="D107" s="44" t="str">
        <f>IF(PG!D107="","",PG!D107)</f>
        <v/>
      </c>
      <c r="E107" s="46">
        <f>PG!N107</f>
        <v>0</v>
      </c>
      <c r="F107" s="47"/>
      <c r="G107" s="48">
        <f>IFERROR(F107*L107,F107*PG!H107)</f>
        <v>0</v>
      </c>
      <c r="H107" s="48">
        <f>IFERROR(L107*E107,E107*PG!H107)</f>
        <v>0</v>
      </c>
      <c r="I107" s="49">
        <f t="shared" si="2"/>
        <v>0</v>
      </c>
      <c r="J107" s="50">
        <f t="shared" si="3"/>
        <v>1</v>
      </c>
      <c r="L107" s="77">
        <f>PG!O107</f>
        <v>0</v>
      </c>
    </row>
    <row r="108" spans="3:12" ht="30" customHeight="1" thickTop="1" thickBot="1">
      <c r="C108" s="45" t="str">
        <f>IF(PG!C108="","",PG!C108)</f>
        <v/>
      </c>
      <c r="D108" s="44" t="str">
        <f>IF(PG!D108="","",PG!D108)</f>
        <v/>
      </c>
      <c r="E108" s="46">
        <f>PG!N108</f>
        <v>0</v>
      </c>
      <c r="F108" s="47"/>
      <c r="G108" s="48">
        <f>IFERROR(F108*L108,F108*PG!H108)</f>
        <v>0</v>
      </c>
      <c r="H108" s="48">
        <f>IFERROR(L108*E108,E108*PG!H108)</f>
        <v>0</v>
      </c>
      <c r="I108" s="49">
        <f t="shared" si="2"/>
        <v>0</v>
      </c>
      <c r="J108" s="50">
        <f t="shared" si="3"/>
        <v>1</v>
      </c>
      <c r="L108" s="77">
        <f>PG!O108</f>
        <v>0</v>
      </c>
    </row>
    <row r="109" spans="3:12" ht="30" customHeight="1" thickTop="1" thickBot="1">
      <c r="C109" s="45" t="str">
        <f>IF(PG!C109="","",PG!C109)</f>
        <v/>
      </c>
      <c r="D109" s="44" t="str">
        <f>IF(PG!D109="","",PG!D109)</f>
        <v/>
      </c>
      <c r="E109" s="46">
        <f>PG!N109</f>
        <v>0</v>
      </c>
      <c r="F109" s="47"/>
      <c r="G109" s="48">
        <f>IFERROR(F109*L109,F109*PG!H109)</f>
        <v>0</v>
      </c>
      <c r="H109" s="48">
        <f>IFERROR(L109*E109,E109*PG!H109)</f>
        <v>0</v>
      </c>
      <c r="I109" s="49">
        <f t="shared" si="2"/>
        <v>0</v>
      </c>
      <c r="J109" s="50">
        <f t="shared" si="3"/>
        <v>1</v>
      </c>
      <c r="L109" s="77">
        <f>PG!O109</f>
        <v>0</v>
      </c>
    </row>
    <row r="110" spans="3:12" ht="30" customHeight="1" thickTop="1" thickBot="1">
      <c r="C110" s="45" t="str">
        <f>IF(PG!C110="","",PG!C110)</f>
        <v/>
      </c>
      <c r="D110" s="44" t="str">
        <f>IF(PG!D110="","",PG!D110)</f>
        <v/>
      </c>
      <c r="E110" s="46">
        <f>PG!N110</f>
        <v>0</v>
      </c>
      <c r="F110" s="47"/>
      <c r="G110" s="48">
        <f>IFERROR(F110*L110,F110*PG!H110)</f>
        <v>0</v>
      </c>
      <c r="H110" s="48">
        <f>IFERROR(L110*E110,E110*PG!H110)</f>
        <v>0</v>
      </c>
      <c r="I110" s="49">
        <f t="shared" si="2"/>
        <v>0</v>
      </c>
      <c r="J110" s="50">
        <f t="shared" si="3"/>
        <v>1</v>
      </c>
      <c r="L110" s="77">
        <f>PG!O110</f>
        <v>0</v>
      </c>
    </row>
    <row r="111" spans="3:12" ht="30" customHeight="1" thickTop="1" thickBot="1">
      <c r="C111" s="45" t="str">
        <f>IF(PG!C111="","",PG!C111)</f>
        <v/>
      </c>
      <c r="D111" s="44" t="str">
        <f>IF(PG!D111="","",PG!D111)</f>
        <v/>
      </c>
      <c r="E111" s="46">
        <f>PG!N111</f>
        <v>0</v>
      </c>
      <c r="F111" s="47"/>
      <c r="G111" s="48">
        <f>IFERROR(F111*L111,F111*PG!H111)</f>
        <v>0</v>
      </c>
      <c r="H111" s="48">
        <f>IFERROR(L111*E111,E111*PG!H111)</f>
        <v>0</v>
      </c>
      <c r="I111" s="49">
        <f t="shared" si="2"/>
        <v>0</v>
      </c>
      <c r="J111" s="50">
        <f t="shared" si="3"/>
        <v>1</v>
      </c>
      <c r="L111" s="77">
        <f>PG!O111</f>
        <v>0</v>
      </c>
    </row>
    <row r="112" spans="3:12" ht="30" customHeight="1" thickTop="1" thickBot="1">
      <c r="C112" s="45" t="str">
        <f>IF(PG!C112="","",PG!C112)</f>
        <v/>
      </c>
      <c r="D112" s="44" t="str">
        <f>IF(PG!D112="","",PG!D112)</f>
        <v/>
      </c>
      <c r="E112" s="46">
        <f>PG!N112</f>
        <v>0</v>
      </c>
      <c r="F112" s="47"/>
      <c r="G112" s="48">
        <f>IFERROR(F112*L112,F112*PG!H112)</f>
        <v>0</v>
      </c>
      <c r="H112" s="48">
        <f>IFERROR(L112*E112,E112*PG!H112)</f>
        <v>0</v>
      </c>
      <c r="I112" s="49">
        <f t="shared" si="2"/>
        <v>0</v>
      </c>
      <c r="J112" s="50">
        <f t="shared" si="3"/>
        <v>1</v>
      </c>
      <c r="L112" s="77">
        <f>PG!O112</f>
        <v>0</v>
      </c>
    </row>
    <row r="113" spans="3:12" ht="30" customHeight="1" thickTop="1" thickBot="1">
      <c r="C113" s="45" t="str">
        <f>IF(PG!C113="","",PG!C113)</f>
        <v/>
      </c>
      <c r="D113" s="44" t="str">
        <f>IF(PG!D113="","",PG!D113)</f>
        <v/>
      </c>
      <c r="E113" s="46">
        <f>PG!N113</f>
        <v>0</v>
      </c>
      <c r="F113" s="47"/>
      <c r="G113" s="48">
        <f>IFERROR(F113*L113,F113*PG!H113)</f>
        <v>0</v>
      </c>
      <c r="H113" s="48">
        <f>IFERROR(L113*E113,E113*PG!H113)</f>
        <v>0</v>
      </c>
      <c r="I113" s="49">
        <f t="shared" si="2"/>
        <v>0</v>
      </c>
      <c r="J113" s="50">
        <f t="shared" si="3"/>
        <v>1</v>
      </c>
      <c r="L113" s="77">
        <f>PG!O113</f>
        <v>0</v>
      </c>
    </row>
    <row r="114" spans="3:12" ht="30" customHeight="1" thickTop="1" thickBot="1">
      <c r="C114" s="45" t="str">
        <f>IF(PG!C114="","",PG!C114)</f>
        <v/>
      </c>
      <c r="D114" s="44" t="str">
        <f>IF(PG!D114="","",PG!D114)</f>
        <v/>
      </c>
      <c r="E114" s="46">
        <f>PG!N114</f>
        <v>0</v>
      </c>
      <c r="F114" s="47"/>
      <c r="G114" s="48">
        <f>IFERROR(F114*L114,F114*PG!H114)</f>
        <v>0</v>
      </c>
      <c r="H114" s="48">
        <f>IFERROR(L114*E114,E114*PG!H114)</f>
        <v>0</v>
      </c>
      <c r="I114" s="49">
        <f t="shared" si="2"/>
        <v>0</v>
      </c>
      <c r="J114" s="50">
        <f t="shared" si="3"/>
        <v>1</v>
      </c>
      <c r="L114" s="77">
        <f>PG!O114</f>
        <v>0</v>
      </c>
    </row>
    <row r="115" spans="3:12" ht="30" customHeight="1" thickTop="1" thickBot="1">
      <c r="C115" s="45" t="str">
        <f>IF(PG!C115="","",PG!C115)</f>
        <v/>
      </c>
      <c r="D115" s="44" t="str">
        <f>IF(PG!D115="","",PG!D115)</f>
        <v/>
      </c>
      <c r="E115" s="46">
        <f>PG!N115</f>
        <v>0</v>
      </c>
      <c r="F115" s="47"/>
      <c r="G115" s="48">
        <f>IFERROR(F115*L115,F115*PG!H115)</f>
        <v>0</v>
      </c>
      <c r="H115" s="48">
        <f>IFERROR(L115*E115,E115*PG!H115)</f>
        <v>0</v>
      </c>
      <c r="I115" s="49">
        <f t="shared" si="2"/>
        <v>0</v>
      </c>
      <c r="J115" s="50">
        <f t="shared" si="3"/>
        <v>1</v>
      </c>
      <c r="L115" s="77">
        <f>PG!O115</f>
        <v>0</v>
      </c>
    </row>
    <row r="116" spans="3:12" ht="30" customHeight="1" thickTop="1" thickBot="1">
      <c r="C116" s="45" t="str">
        <f>IF(PG!C116="","",PG!C116)</f>
        <v/>
      </c>
      <c r="D116" s="44" t="str">
        <f>IF(PG!D116="","",PG!D116)</f>
        <v/>
      </c>
      <c r="E116" s="46">
        <f>PG!N116</f>
        <v>0</v>
      </c>
      <c r="F116" s="47"/>
      <c r="G116" s="48">
        <f>IFERROR(F116*L116,F116*PG!H116)</f>
        <v>0</v>
      </c>
      <c r="H116" s="48">
        <f>IFERROR(L116*E116,E116*PG!H116)</f>
        <v>0</v>
      </c>
      <c r="I116" s="49">
        <f t="shared" si="2"/>
        <v>0</v>
      </c>
      <c r="J116" s="50">
        <f t="shared" si="3"/>
        <v>1</v>
      </c>
      <c r="L116" s="77">
        <f>PG!O116</f>
        <v>0</v>
      </c>
    </row>
    <row r="117" spans="3:12" ht="30" customHeight="1" thickTop="1" thickBot="1">
      <c r="C117" s="45" t="str">
        <f>IF(PG!C117="","",PG!C117)</f>
        <v/>
      </c>
      <c r="D117" s="44" t="str">
        <f>IF(PG!D117="","",PG!D117)</f>
        <v/>
      </c>
      <c r="E117" s="46">
        <f>PG!N117</f>
        <v>0</v>
      </c>
      <c r="F117" s="47"/>
      <c r="G117" s="48">
        <f>IFERROR(F117*L117,F117*PG!H117)</f>
        <v>0</v>
      </c>
      <c r="H117" s="48">
        <f>IFERROR(L117*E117,E117*PG!H117)</f>
        <v>0</v>
      </c>
      <c r="I117" s="49">
        <f t="shared" si="2"/>
        <v>0</v>
      </c>
      <c r="J117" s="50">
        <f t="shared" si="3"/>
        <v>1</v>
      </c>
      <c r="L117" s="77">
        <f>PG!O117</f>
        <v>0</v>
      </c>
    </row>
    <row r="118" spans="3:12" ht="30" customHeight="1" thickTop="1" thickBot="1">
      <c r="C118" s="45" t="str">
        <f>IF(PG!C118="","",PG!C118)</f>
        <v/>
      </c>
      <c r="D118" s="44" t="str">
        <f>IF(PG!D118="","",PG!D118)</f>
        <v/>
      </c>
      <c r="E118" s="46">
        <f>PG!N118</f>
        <v>0</v>
      </c>
      <c r="F118" s="47"/>
      <c r="G118" s="48">
        <f>IFERROR(F118*L118,F118*PG!H118)</f>
        <v>0</v>
      </c>
      <c r="H118" s="48">
        <f>IFERROR(L118*E118,E118*PG!H118)</f>
        <v>0</v>
      </c>
      <c r="I118" s="49">
        <f t="shared" si="2"/>
        <v>0</v>
      </c>
      <c r="J118" s="50">
        <f t="shared" si="3"/>
        <v>1</v>
      </c>
      <c r="L118" s="77">
        <f>PG!O118</f>
        <v>0</v>
      </c>
    </row>
    <row r="119" spans="3:12" ht="30" customHeight="1" thickTop="1" thickBot="1">
      <c r="C119" s="45" t="str">
        <f>IF(PG!C119="","",PG!C119)</f>
        <v/>
      </c>
      <c r="D119" s="44" t="str">
        <f>IF(PG!D119="","",PG!D119)</f>
        <v/>
      </c>
      <c r="E119" s="46">
        <f>PG!N119</f>
        <v>0</v>
      </c>
      <c r="F119" s="47"/>
      <c r="G119" s="48">
        <f>IFERROR(F119*L119,F119*PG!H119)</f>
        <v>0</v>
      </c>
      <c r="H119" s="48">
        <f>IFERROR(L119*E119,E119*PG!H119)</f>
        <v>0</v>
      </c>
      <c r="I119" s="49">
        <f t="shared" si="2"/>
        <v>0</v>
      </c>
      <c r="J119" s="50">
        <f t="shared" si="3"/>
        <v>1</v>
      </c>
      <c r="L119" s="77">
        <f>PG!O119</f>
        <v>0</v>
      </c>
    </row>
    <row r="120" spans="3:12" ht="30" customHeight="1" thickTop="1" thickBot="1">
      <c r="C120" s="45" t="str">
        <f>IF(PG!C120="","",PG!C120)</f>
        <v/>
      </c>
      <c r="D120" s="44" t="str">
        <f>IF(PG!D120="","",PG!D120)</f>
        <v/>
      </c>
      <c r="E120" s="46">
        <f>PG!N120</f>
        <v>0</v>
      </c>
      <c r="F120" s="47"/>
      <c r="G120" s="48">
        <f>IFERROR(F120*L120,F120*PG!H120)</f>
        <v>0</v>
      </c>
      <c r="H120" s="48">
        <f>IFERROR(L120*E120,E120*PG!H120)</f>
        <v>0</v>
      </c>
      <c r="I120" s="49">
        <f t="shared" si="2"/>
        <v>0</v>
      </c>
      <c r="J120" s="50">
        <f t="shared" si="3"/>
        <v>1</v>
      </c>
      <c r="L120" s="77">
        <f>PG!O120</f>
        <v>0</v>
      </c>
    </row>
    <row r="121" spans="3:12" ht="30" customHeight="1" thickTop="1" thickBot="1">
      <c r="C121" s="45" t="str">
        <f>IF(PG!C121="","",PG!C121)</f>
        <v/>
      </c>
      <c r="D121" s="44" t="str">
        <f>IF(PG!D121="","",PG!D121)</f>
        <v/>
      </c>
      <c r="E121" s="46">
        <f>PG!N121</f>
        <v>0</v>
      </c>
      <c r="F121" s="47"/>
      <c r="G121" s="48">
        <f>IFERROR(F121*L121,F121*PG!H121)</f>
        <v>0</v>
      </c>
      <c r="H121" s="48">
        <f>IFERROR(L121*E121,E121*PG!H121)</f>
        <v>0</v>
      </c>
      <c r="I121" s="49">
        <f t="shared" si="2"/>
        <v>0</v>
      </c>
      <c r="J121" s="50">
        <f t="shared" si="3"/>
        <v>1</v>
      </c>
      <c r="L121" s="77">
        <f>PG!O121</f>
        <v>0</v>
      </c>
    </row>
    <row r="122" spans="3:12" ht="30" customHeight="1" thickTop="1" thickBot="1">
      <c r="C122" s="45" t="str">
        <f>IF(PG!C122="","",PG!C122)</f>
        <v/>
      </c>
      <c r="D122" s="44" t="str">
        <f>IF(PG!D122="","",PG!D122)</f>
        <v/>
      </c>
      <c r="E122" s="46">
        <f>PG!N122</f>
        <v>0</v>
      </c>
      <c r="F122" s="47"/>
      <c r="G122" s="48">
        <f>IFERROR(F122*L122,F122*PG!H122)</f>
        <v>0</v>
      </c>
      <c r="H122" s="48">
        <f>IFERROR(L122*E122,E122*PG!H122)</f>
        <v>0</v>
      </c>
      <c r="I122" s="49">
        <f t="shared" si="2"/>
        <v>0</v>
      </c>
      <c r="J122" s="50">
        <f t="shared" si="3"/>
        <v>1</v>
      </c>
      <c r="L122" s="77">
        <f>PG!O122</f>
        <v>0</v>
      </c>
    </row>
    <row r="123" spans="3:12" ht="30" customHeight="1" thickTop="1" thickBot="1">
      <c r="C123" s="45" t="str">
        <f>IF(PG!C123="","",PG!C123)</f>
        <v/>
      </c>
      <c r="D123" s="44" t="str">
        <f>IF(PG!D123="","",PG!D123)</f>
        <v/>
      </c>
      <c r="E123" s="46">
        <f>PG!N123</f>
        <v>0</v>
      </c>
      <c r="F123" s="47"/>
      <c r="G123" s="48">
        <f>IFERROR(F123*L123,F123*PG!H123)</f>
        <v>0</v>
      </c>
      <c r="H123" s="48">
        <f>IFERROR(L123*E123,E123*PG!H123)</f>
        <v>0</v>
      </c>
      <c r="I123" s="49">
        <f t="shared" si="2"/>
        <v>0</v>
      </c>
      <c r="J123" s="50">
        <f t="shared" si="3"/>
        <v>1</v>
      </c>
      <c r="L123" s="77">
        <f>PG!O123</f>
        <v>0</v>
      </c>
    </row>
    <row r="124" spans="3:12" ht="30" customHeight="1" thickTop="1" thickBot="1">
      <c r="C124" s="45" t="str">
        <f>IF(PG!C124="","",PG!C124)</f>
        <v/>
      </c>
      <c r="D124" s="44" t="str">
        <f>IF(PG!D124="","",PG!D124)</f>
        <v/>
      </c>
      <c r="E124" s="46">
        <f>PG!N124</f>
        <v>0</v>
      </c>
      <c r="F124" s="47"/>
      <c r="G124" s="48">
        <f>IFERROR(F124*L124,F124*PG!H124)</f>
        <v>0</v>
      </c>
      <c r="H124" s="48">
        <f>IFERROR(L124*E124,E124*PG!H124)</f>
        <v>0</v>
      </c>
      <c r="I124" s="49">
        <f t="shared" si="2"/>
        <v>0</v>
      </c>
      <c r="J124" s="50">
        <f t="shared" si="3"/>
        <v>1</v>
      </c>
      <c r="L124" s="77">
        <f>PG!O124</f>
        <v>0</v>
      </c>
    </row>
    <row r="125" spans="3:12" ht="30" customHeight="1" thickTop="1" thickBot="1">
      <c r="C125" s="45" t="str">
        <f>IF(PG!C125="","",PG!C125)</f>
        <v/>
      </c>
      <c r="D125" s="44" t="str">
        <f>IF(PG!D125="","",PG!D125)</f>
        <v/>
      </c>
      <c r="E125" s="46">
        <f>PG!N125</f>
        <v>0</v>
      </c>
      <c r="F125" s="47"/>
      <c r="G125" s="48">
        <f>IFERROR(F125*L125,F125*PG!H125)</f>
        <v>0</v>
      </c>
      <c r="H125" s="48">
        <f>IFERROR(L125*E125,E125*PG!H125)</f>
        <v>0</v>
      </c>
      <c r="I125" s="49">
        <f t="shared" si="2"/>
        <v>0</v>
      </c>
      <c r="J125" s="50">
        <f t="shared" si="3"/>
        <v>1</v>
      </c>
      <c r="L125" s="77">
        <f>PG!O125</f>
        <v>0</v>
      </c>
    </row>
    <row r="126" spans="3:12" ht="30" customHeight="1" thickTop="1" thickBot="1">
      <c r="C126" s="45" t="str">
        <f>IF(PG!C126="","",PG!C126)</f>
        <v/>
      </c>
      <c r="D126" s="44" t="str">
        <f>IF(PG!D126="","",PG!D126)</f>
        <v/>
      </c>
      <c r="E126" s="46">
        <f>PG!N126</f>
        <v>0</v>
      </c>
      <c r="F126" s="47"/>
      <c r="G126" s="48">
        <f>IFERROR(F126*L126,F126*PG!H126)</f>
        <v>0</v>
      </c>
      <c r="H126" s="48">
        <f>IFERROR(L126*E126,E126*PG!H126)</f>
        <v>0</v>
      </c>
      <c r="I126" s="49">
        <f t="shared" si="2"/>
        <v>0</v>
      </c>
      <c r="J126" s="50">
        <f t="shared" si="3"/>
        <v>1</v>
      </c>
      <c r="L126" s="77">
        <f>PG!O126</f>
        <v>0</v>
      </c>
    </row>
    <row r="127" spans="3:12" ht="30" customHeight="1" thickTop="1" thickBot="1">
      <c r="C127" s="45" t="str">
        <f>IF(PG!C127="","",PG!C127)</f>
        <v/>
      </c>
      <c r="D127" s="44" t="str">
        <f>IF(PG!D127="","",PG!D127)</f>
        <v/>
      </c>
      <c r="E127" s="46">
        <f>PG!N127</f>
        <v>0</v>
      </c>
      <c r="F127" s="47"/>
      <c r="G127" s="48">
        <f>IFERROR(F127*L127,F127*PG!H127)</f>
        <v>0</v>
      </c>
      <c r="H127" s="48">
        <f>IFERROR(L127*E127,E127*PG!H127)</f>
        <v>0</v>
      </c>
      <c r="I127" s="49">
        <f t="shared" si="2"/>
        <v>0</v>
      </c>
      <c r="J127" s="50">
        <f t="shared" si="3"/>
        <v>1</v>
      </c>
      <c r="L127" s="77">
        <f>PG!O127</f>
        <v>0</v>
      </c>
    </row>
    <row r="128" spans="3:12" ht="30" customHeight="1" thickTop="1" thickBot="1">
      <c r="C128" s="45" t="str">
        <f>IF(PG!C128="","",PG!C128)</f>
        <v/>
      </c>
      <c r="D128" s="44" t="str">
        <f>IF(PG!D128="","",PG!D128)</f>
        <v/>
      </c>
      <c r="E128" s="46">
        <f>PG!N128</f>
        <v>0</v>
      </c>
      <c r="F128" s="47"/>
      <c r="G128" s="48">
        <f>IFERROR(F128*L128,F128*PG!H128)</f>
        <v>0</v>
      </c>
      <c r="H128" s="48">
        <f>IFERROR(L128*E128,E128*PG!H128)</f>
        <v>0</v>
      </c>
      <c r="I128" s="49">
        <f t="shared" si="2"/>
        <v>0</v>
      </c>
      <c r="J128" s="50">
        <f t="shared" si="3"/>
        <v>1</v>
      </c>
      <c r="L128" s="77">
        <f>PG!O128</f>
        <v>0</v>
      </c>
    </row>
    <row r="129" spans="3:12" ht="30" customHeight="1" thickTop="1" thickBot="1">
      <c r="C129" s="45" t="str">
        <f>IF(PG!C129="","",PG!C129)</f>
        <v/>
      </c>
      <c r="D129" s="44" t="str">
        <f>IF(PG!D129="","",PG!D129)</f>
        <v/>
      </c>
      <c r="E129" s="46">
        <f>PG!N129</f>
        <v>0</v>
      </c>
      <c r="F129" s="47"/>
      <c r="G129" s="48">
        <f>IFERROR(F129*L129,F129*PG!H129)</f>
        <v>0</v>
      </c>
      <c r="H129" s="48">
        <f>IFERROR(L129*E129,E129*PG!H129)</f>
        <v>0</v>
      </c>
      <c r="I129" s="49">
        <f t="shared" si="2"/>
        <v>0</v>
      </c>
      <c r="J129" s="50">
        <f t="shared" si="3"/>
        <v>1</v>
      </c>
      <c r="L129" s="77">
        <f>PG!O129</f>
        <v>0</v>
      </c>
    </row>
    <row r="130" spans="3:12" ht="30" customHeight="1" thickTop="1" thickBot="1">
      <c r="C130" s="45" t="str">
        <f>IF(PG!C130="","",PG!C130)</f>
        <v/>
      </c>
      <c r="D130" s="44" t="str">
        <f>IF(PG!D130="","",PG!D130)</f>
        <v/>
      </c>
      <c r="E130" s="46">
        <f>PG!N130</f>
        <v>0</v>
      </c>
      <c r="F130" s="47"/>
      <c r="G130" s="48">
        <f>IFERROR(F130*L130,F130*PG!H130)</f>
        <v>0</v>
      </c>
      <c r="H130" s="48">
        <f>IFERROR(L130*E130,E130*PG!H130)</f>
        <v>0</v>
      </c>
      <c r="I130" s="49">
        <f t="shared" si="2"/>
        <v>0</v>
      </c>
      <c r="J130" s="50">
        <f t="shared" si="3"/>
        <v>1</v>
      </c>
      <c r="L130" s="77">
        <f>PG!O130</f>
        <v>0</v>
      </c>
    </row>
    <row r="131" spans="3:12" ht="30" customHeight="1" thickTop="1" thickBot="1">
      <c r="C131" s="45" t="str">
        <f>IF(PG!C131="","",PG!C131)</f>
        <v/>
      </c>
      <c r="D131" s="44" t="str">
        <f>IF(PG!D131="","",PG!D131)</f>
        <v/>
      </c>
      <c r="E131" s="46">
        <f>PG!N131</f>
        <v>0</v>
      </c>
      <c r="F131" s="47"/>
      <c r="G131" s="48">
        <f>IFERROR(F131*L131,F131*PG!H131)</f>
        <v>0</v>
      </c>
      <c r="H131" s="48">
        <f>IFERROR(L131*E131,E131*PG!H131)</f>
        <v>0</v>
      </c>
      <c r="I131" s="49">
        <f t="shared" si="2"/>
        <v>0</v>
      </c>
      <c r="J131" s="50">
        <f t="shared" si="3"/>
        <v>1</v>
      </c>
      <c r="L131" s="77">
        <f>PG!O131</f>
        <v>0</v>
      </c>
    </row>
    <row r="132" spans="3:12" ht="30" customHeight="1" thickTop="1" thickBot="1">
      <c r="C132" s="45" t="str">
        <f>IF(PG!C132="","",PG!C132)</f>
        <v/>
      </c>
      <c r="D132" s="44" t="str">
        <f>IF(PG!D132="","",PG!D132)</f>
        <v/>
      </c>
      <c r="E132" s="46">
        <f>PG!N132</f>
        <v>0</v>
      </c>
      <c r="F132" s="47"/>
      <c r="G132" s="48">
        <f>IFERROR(F132*L132,F132*PG!H132)</f>
        <v>0</v>
      </c>
      <c r="H132" s="48">
        <f>IFERROR(L132*E132,E132*PG!H132)</f>
        <v>0</v>
      </c>
      <c r="I132" s="49">
        <f t="shared" si="2"/>
        <v>0</v>
      </c>
      <c r="J132" s="50">
        <f t="shared" si="3"/>
        <v>1</v>
      </c>
      <c r="L132" s="77">
        <f>PG!O132</f>
        <v>0</v>
      </c>
    </row>
    <row r="133" spans="3:12" ht="30" customHeight="1" thickTop="1" thickBot="1">
      <c r="C133" s="45" t="str">
        <f>IF(PG!C133="","",PG!C133)</f>
        <v/>
      </c>
      <c r="D133" s="44" t="str">
        <f>IF(PG!D133="","",PG!D133)</f>
        <v/>
      </c>
      <c r="E133" s="46">
        <f>PG!N133</f>
        <v>0</v>
      </c>
      <c r="F133" s="47"/>
      <c r="G133" s="48">
        <f>IFERROR(F133*L133,F133*PG!H133)</f>
        <v>0</v>
      </c>
      <c r="H133" s="48">
        <f>IFERROR(L133*E133,E133*PG!H133)</f>
        <v>0</v>
      </c>
      <c r="I133" s="49">
        <f t="shared" si="2"/>
        <v>0</v>
      </c>
      <c r="J133" s="50">
        <f t="shared" si="3"/>
        <v>1</v>
      </c>
      <c r="L133" s="77">
        <f>PG!O133</f>
        <v>0</v>
      </c>
    </row>
    <row r="134" spans="3:12" ht="30" customHeight="1" thickTop="1" thickBot="1">
      <c r="C134" s="45" t="str">
        <f>IF(PG!C134="","",PG!C134)</f>
        <v/>
      </c>
      <c r="D134" s="44" t="str">
        <f>IF(PG!D134="","",PG!D134)</f>
        <v/>
      </c>
      <c r="E134" s="46">
        <f>PG!N134</f>
        <v>0</v>
      </c>
      <c r="F134" s="47"/>
      <c r="G134" s="48">
        <f>IFERROR(F134*L134,F134*PG!H134)</f>
        <v>0</v>
      </c>
      <c r="H134" s="48">
        <f>IFERROR(L134*E134,E134*PG!H134)</f>
        <v>0</v>
      </c>
      <c r="I134" s="49">
        <f t="shared" si="2"/>
        <v>0</v>
      </c>
      <c r="J134" s="50">
        <f t="shared" si="3"/>
        <v>1</v>
      </c>
      <c r="L134" s="77">
        <f>PG!O134</f>
        <v>0</v>
      </c>
    </row>
    <row r="135" spans="3:12" ht="30" customHeight="1" thickTop="1" thickBot="1">
      <c r="C135" s="45" t="str">
        <f>IF(PG!C135="","",PG!C135)</f>
        <v/>
      </c>
      <c r="D135" s="44" t="str">
        <f>IF(PG!D135="","",PG!D135)</f>
        <v/>
      </c>
      <c r="E135" s="46">
        <f>PG!N135</f>
        <v>0</v>
      </c>
      <c r="F135" s="47"/>
      <c r="G135" s="48">
        <f>IFERROR(F135*L135,F135*PG!H135)</f>
        <v>0</v>
      </c>
      <c r="H135" s="48">
        <f>IFERROR(L135*E135,E135*PG!H135)</f>
        <v>0</v>
      </c>
      <c r="I135" s="49">
        <f t="shared" si="2"/>
        <v>0</v>
      </c>
      <c r="J135" s="50">
        <f t="shared" si="3"/>
        <v>1</v>
      </c>
      <c r="L135" s="77">
        <f>PG!O135</f>
        <v>0</v>
      </c>
    </row>
    <row r="136" spans="3:12" ht="30" customHeight="1" thickTop="1" thickBot="1">
      <c r="C136" s="45" t="str">
        <f>IF(PG!C136="","",PG!C136)</f>
        <v/>
      </c>
      <c r="D136" s="44" t="str">
        <f>IF(PG!D136="","",PG!D136)</f>
        <v/>
      </c>
      <c r="E136" s="46">
        <f>PG!N136</f>
        <v>0</v>
      </c>
      <c r="F136" s="47"/>
      <c r="G136" s="48">
        <f>IFERROR(F136*L136,F136*PG!H136)</f>
        <v>0</v>
      </c>
      <c r="H136" s="48">
        <f>IFERROR(L136*E136,E136*PG!H136)</f>
        <v>0</v>
      </c>
      <c r="I136" s="49">
        <f t="shared" ref="I136:I199" si="4">IFERROR(IF(G136-H136&lt;0,(G136-H136)*(-1),G136-H136),"")</f>
        <v>0</v>
      </c>
      <c r="J136" s="50">
        <f t="shared" si="3"/>
        <v>1</v>
      </c>
      <c r="L136" s="77">
        <f>PG!O136</f>
        <v>0</v>
      </c>
    </row>
    <row r="137" spans="3:12" ht="30" customHeight="1" thickTop="1" thickBot="1">
      <c r="C137" s="45" t="str">
        <f>IF(PG!C137="","",PG!C137)</f>
        <v/>
      </c>
      <c r="D137" s="44" t="str">
        <f>IF(PG!D137="","",PG!D137)</f>
        <v/>
      </c>
      <c r="E137" s="46">
        <f>PG!N137</f>
        <v>0</v>
      </c>
      <c r="F137" s="47"/>
      <c r="G137" s="48">
        <f>IFERROR(F137*L137,F137*PG!H137)</f>
        <v>0</v>
      </c>
      <c r="H137" s="48">
        <f>IFERROR(L137*E137,E137*PG!H137)</f>
        <v>0</v>
      </c>
      <c r="I137" s="49">
        <f t="shared" si="4"/>
        <v>0</v>
      </c>
      <c r="J137" s="50">
        <f t="shared" ref="J137:J200" si="5">IFERROR(IF(G137&gt;H137,H137/G137,IF(G137=H137,1,G137/H137)),"")</f>
        <v>1</v>
      </c>
      <c r="L137" s="77">
        <f>PG!O137</f>
        <v>0</v>
      </c>
    </row>
    <row r="138" spans="3:12" ht="30" customHeight="1" thickTop="1" thickBot="1">
      <c r="C138" s="45" t="str">
        <f>IF(PG!C138="","",PG!C138)</f>
        <v/>
      </c>
      <c r="D138" s="44" t="str">
        <f>IF(PG!D138="","",PG!D138)</f>
        <v/>
      </c>
      <c r="E138" s="46">
        <f>PG!N138</f>
        <v>0</v>
      </c>
      <c r="F138" s="47"/>
      <c r="G138" s="48">
        <f>IFERROR(F138*L138,F138*PG!H138)</f>
        <v>0</v>
      </c>
      <c r="H138" s="48">
        <f>IFERROR(L138*E138,E138*PG!H138)</f>
        <v>0</v>
      </c>
      <c r="I138" s="49">
        <f t="shared" si="4"/>
        <v>0</v>
      </c>
      <c r="J138" s="50">
        <f t="shared" si="5"/>
        <v>1</v>
      </c>
      <c r="L138" s="77">
        <f>PG!O138</f>
        <v>0</v>
      </c>
    </row>
    <row r="139" spans="3:12" ht="30" customHeight="1" thickTop="1" thickBot="1">
      <c r="C139" s="45" t="str">
        <f>IF(PG!C139="","",PG!C139)</f>
        <v/>
      </c>
      <c r="D139" s="44" t="str">
        <f>IF(PG!D139="","",PG!D139)</f>
        <v/>
      </c>
      <c r="E139" s="46">
        <f>PG!N139</f>
        <v>0</v>
      </c>
      <c r="F139" s="47"/>
      <c r="G139" s="48">
        <f>IFERROR(F139*L139,F139*PG!H139)</f>
        <v>0</v>
      </c>
      <c r="H139" s="48">
        <f>IFERROR(L139*E139,E139*PG!H139)</f>
        <v>0</v>
      </c>
      <c r="I139" s="49">
        <f t="shared" si="4"/>
        <v>0</v>
      </c>
      <c r="J139" s="50">
        <f t="shared" si="5"/>
        <v>1</v>
      </c>
      <c r="L139" s="77">
        <f>PG!O139</f>
        <v>0</v>
      </c>
    </row>
    <row r="140" spans="3:12" ht="30" customHeight="1" thickTop="1" thickBot="1">
      <c r="C140" s="45" t="str">
        <f>IF(PG!C140="","",PG!C140)</f>
        <v/>
      </c>
      <c r="D140" s="44" t="str">
        <f>IF(PG!D140="","",PG!D140)</f>
        <v/>
      </c>
      <c r="E140" s="46">
        <f>PG!N140</f>
        <v>0</v>
      </c>
      <c r="F140" s="47"/>
      <c r="G140" s="48">
        <f>IFERROR(F140*L140,F140*PG!H140)</f>
        <v>0</v>
      </c>
      <c r="H140" s="48">
        <f>IFERROR(L140*E140,E140*PG!H140)</f>
        <v>0</v>
      </c>
      <c r="I140" s="49">
        <f t="shared" si="4"/>
        <v>0</v>
      </c>
      <c r="J140" s="50">
        <f t="shared" si="5"/>
        <v>1</v>
      </c>
      <c r="L140" s="77">
        <f>PG!O140</f>
        <v>0</v>
      </c>
    </row>
    <row r="141" spans="3:12" ht="30" customHeight="1" thickTop="1" thickBot="1">
      <c r="C141" s="45" t="str">
        <f>IF(PG!C141="","",PG!C141)</f>
        <v/>
      </c>
      <c r="D141" s="44" t="str">
        <f>IF(PG!D141="","",PG!D141)</f>
        <v/>
      </c>
      <c r="E141" s="46">
        <f>PG!N141</f>
        <v>0</v>
      </c>
      <c r="F141" s="47"/>
      <c r="G141" s="48">
        <f>IFERROR(F141*L141,F141*PG!H141)</f>
        <v>0</v>
      </c>
      <c r="H141" s="48">
        <f>IFERROR(L141*E141,E141*PG!H141)</f>
        <v>0</v>
      </c>
      <c r="I141" s="49">
        <f t="shared" si="4"/>
        <v>0</v>
      </c>
      <c r="J141" s="50">
        <f t="shared" si="5"/>
        <v>1</v>
      </c>
      <c r="L141" s="77">
        <f>PG!O141</f>
        <v>0</v>
      </c>
    </row>
    <row r="142" spans="3:12" ht="30" customHeight="1" thickTop="1" thickBot="1">
      <c r="C142" s="45" t="str">
        <f>IF(PG!C142="","",PG!C142)</f>
        <v/>
      </c>
      <c r="D142" s="44" t="str">
        <f>IF(PG!D142="","",PG!D142)</f>
        <v/>
      </c>
      <c r="E142" s="46">
        <f>PG!N142</f>
        <v>0</v>
      </c>
      <c r="F142" s="47"/>
      <c r="G142" s="48">
        <f>IFERROR(F142*L142,F142*PG!H142)</f>
        <v>0</v>
      </c>
      <c r="H142" s="48">
        <f>IFERROR(L142*E142,E142*PG!H142)</f>
        <v>0</v>
      </c>
      <c r="I142" s="49">
        <f t="shared" si="4"/>
        <v>0</v>
      </c>
      <c r="J142" s="50">
        <f t="shared" si="5"/>
        <v>1</v>
      </c>
      <c r="L142" s="77">
        <f>PG!O142</f>
        <v>0</v>
      </c>
    </row>
    <row r="143" spans="3:12" ht="30" customHeight="1" thickTop="1" thickBot="1">
      <c r="C143" s="45" t="str">
        <f>IF(PG!C143="","",PG!C143)</f>
        <v/>
      </c>
      <c r="D143" s="44" t="str">
        <f>IF(PG!D143="","",PG!D143)</f>
        <v/>
      </c>
      <c r="E143" s="46">
        <f>PG!N143</f>
        <v>0</v>
      </c>
      <c r="F143" s="47"/>
      <c r="G143" s="48">
        <f>IFERROR(F143*L143,F143*PG!H143)</f>
        <v>0</v>
      </c>
      <c r="H143" s="48">
        <f>IFERROR(L143*E143,E143*PG!H143)</f>
        <v>0</v>
      </c>
      <c r="I143" s="49">
        <f t="shared" si="4"/>
        <v>0</v>
      </c>
      <c r="J143" s="50">
        <f t="shared" si="5"/>
        <v>1</v>
      </c>
      <c r="L143" s="77">
        <f>PG!O143</f>
        <v>0</v>
      </c>
    </row>
    <row r="144" spans="3:12" ht="30" customHeight="1" thickTop="1" thickBot="1">
      <c r="C144" s="45" t="str">
        <f>IF(PG!C144="","",PG!C144)</f>
        <v/>
      </c>
      <c r="D144" s="44" t="str">
        <f>IF(PG!D144="","",PG!D144)</f>
        <v/>
      </c>
      <c r="E144" s="46">
        <f>PG!N144</f>
        <v>0</v>
      </c>
      <c r="F144" s="47"/>
      <c r="G144" s="48">
        <f>IFERROR(F144*L144,F144*PG!H144)</f>
        <v>0</v>
      </c>
      <c r="H144" s="48">
        <f>IFERROR(L144*E144,E144*PG!H144)</f>
        <v>0</v>
      </c>
      <c r="I144" s="49">
        <f t="shared" si="4"/>
        <v>0</v>
      </c>
      <c r="J144" s="50">
        <f t="shared" si="5"/>
        <v>1</v>
      </c>
      <c r="L144" s="77">
        <f>PG!O144</f>
        <v>0</v>
      </c>
    </row>
    <row r="145" spans="3:12" ht="30" customHeight="1" thickTop="1" thickBot="1">
      <c r="C145" s="45" t="str">
        <f>IF(PG!C145="","",PG!C145)</f>
        <v/>
      </c>
      <c r="D145" s="44" t="str">
        <f>IF(PG!D145="","",PG!D145)</f>
        <v/>
      </c>
      <c r="E145" s="46">
        <f>PG!N145</f>
        <v>0</v>
      </c>
      <c r="F145" s="47"/>
      <c r="G145" s="48">
        <f>IFERROR(F145*L145,F145*PG!H145)</f>
        <v>0</v>
      </c>
      <c r="H145" s="48">
        <f>IFERROR(L145*E145,E145*PG!H145)</f>
        <v>0</v>
      </c>
      <c r="I145" s="49">
        <f t="shared" si="4"/>
        <v>0</v>
      </c>
      <c r="J145" s="50">
        <f t="shared" si="5"/>
        <v>1</v>
      </c>
      <c r="L145" s="77">
        <f>PG!O145</f>
        <v>0</v>
      </c>
    </row>
    <row r="146" spans="3:12" ht="30" customHeight="1" thickTop="1" thickBot="1">
      <c r="C146" s="45" t="str">
        <f>IF(PG!C146="","",PG!C146)</f>
        <v/>
      </c>
      <c r="D146" s="44" t="str">
        <f>IF(PG!D146="","",PG!D146)</f>
        <v/>
      </c>
      <c r="E146" s="46">
        <f>PG!N146</f>
        <v>0</v>
      </c>
      <c r="F146" s="47"/>
      <c r="G146" s="48">
        <f>IFERROR(F146*L146,F146*PG!H146)</f>
        <v>0</v>
      </c>
      <c r="H146" s="48">
        <f>IFERROR(L146*E146,E146*PG!H146)</f>
        <v>0</v>
      </c>
      <c r="I146" s="49">
        <f t="shared" si="4"/>
        <v>0</v>
      </c>
      <c r="J146" s="50">
        <f t="shared" si="5"/>
        <v>1</v>
      </c>
      <c r="L146" s="77">
        <f>PG!O146</f>
        <v>0</v>
      </c>
    </row>
    <row r="147" spans="3:12" ht="30" customHeight="1" thickTop="1" thickBot="1">
      <c r="C147" s="45" t="str">
        <f>IF(PG!C147="","",PG!C147)</f>
        <v/>
      </c>
      <c r="D147" s="44" t="str">
        <f>IF(PG!D147="","",PG!D147)</f>
        <v/>
      </c>
      <c r="E147" s="46">
        <f>PG!N147</f>
        <v>0</v>
      </c>
      <c r="F147" s="47"/>
      <c r="G147" s="48">
        <f>IFERROR(F147*L147,F147*PG!H147)</f>
        <v>0</v>
      </c>
      <c r="H147" s="48">
        <f>IFERROR(L147*E147,E147*PG!H147)</f>
        <v>0</v>
      </c>
      <c r="I147" s="49">
        <f t="shared" si="4"/>
        <v>0</v>
      </c>
      <c r="J147" s="50">
        <f t="shared" si="5"/>
        <v>1</v>
      </c>
      <c r="L147" s="77">
        <f>PG!O147</f>
        <v>0</v>
      </c>
    </row>
    <row r="148" spans="3:12" ht="30" customHeight="1" thickTop="1" thickBot="1">
      <c r="C148" s="45" t="str">
        <f>IF(PG!C148="","",PG!C148)</f>
        <v/>
      </c>
      <c r="D148" s="44" t="str">
        <f>IF(PG!D148="","",PG!D148)</f>
        <v/>
      </c>
      <c r="E148" s="46">
        <f>PG!N148</f>
        <v>0</v>
      </c>
      <c r="F148" s="47"/>
      <c r="G148" s="48">
        <f>IFERROR(F148*L148,F148*PG!H148)</f>
        <v>0</v>
      </c>
      <c r="H148" s="48">
        <f>IFERROR(L148*E148,E148*PG!H148)</f>
        <v>0</v>
      </c>
      <c r="I148" s="49">
        <f t="shared" si="4"/>
        <v>0</v>
      </c>
      <c r="J148" s="50">
        <f t="shared" si="5"/>
        <v>1</v>
      </c>
      <c r="L148" s="77">
        <f>PG!O148</f>
        <v>0</v>
      </c>
    </row>
    <row r="149" spans="3:12" ht="30" customHeight="1" thickTop="1" thickBot="1">
      <c r="C149" s="45" t="str">
        <f>IF(PG!C149="","",PG!C149)</f>
        <v/>
      </c>
      <c r="D149" s="44" t="str">
        <f>IF(PG!D149="","",PG!D149)</f>
        <v/>
      </c>
      <c r="E149" s="46">
        <f>PG!N149</f>
        <v>0</v>
      </c>
      <c r="F149" s="47"/>
      <c r="G149" s="48">
        <f>IFERROR(F149*L149,F149*PG!H149)</f>
        <v>0</v>
      </c>
      <c r="H149" s="48">
        <f>IFERROR(L149*E149,E149*PG!H149)</f>
        <v>0</v>
      </c>
      <c r="I149" s="49">
        <f t="shared" si="4"/>
        <v>0</v>
      </c>
      <c r="J149" s="50">
        <f t="shared" si="5"/>
        <v>1</v>
      </c>
      <c r="L149" s="77">
        <f>PG!O149</f>
        <v>0</v>
      </c>
    </row>
    <row r="150" spans="3:12" ht="30" customHeight="1" thickTop="1" thickBot="1">
      <c r="C150" s="45" t="str">
        <f>IF(PG!C150="","",PG!C150)</f>
        <v/>
      </c>
      <c r="D150" s="44" t="str">
        <f>IF(PG!D150="","",PG!D150)</f>
        <v/>
      </c>
      <c r="E150" s="46">
        <f>PG!N150</f>
        <v>0</v>
      </c>
      <c r="F150" s="47"/>
      <c r="G150" s="48">
        <f>IFERROR(F150*L150,F150*PG!H150)</f>
        <v>0</v>
      </c>
      <c r="H150" s="48">
        <f>IFERROR(L150*E150,E150*PG!H150)</f>
        <v>0</v>
      </c>
      <c r="I150" s="49">
        <f t="shared" si="4"/>
        <v>0</v>
      </c>
      <c r="J150" s="50">
        <f t="shared" si="5"/>
        <v>1</v>
      </c>
      <c r="L150" s="77">
        <f>PG!O150</f>
        <v>0</v>
      </c>
    </row>
    <row r="151" spans="3:12" ht="30" customHeight="1" thickTop="1" thickBot="1">
      <c r="C151" s="45" t="str">
        <f>IF(PG!C151="","",PG!C151)</f>
        <v/>
      </c>
      <c r="D151" s="44" t="str">
        <f>IF(PG!D151="","",PG!D151)</f>
        <v/>
      </c>
      <c r="E151" s="46">
        <f>PG!N151</f>
        <v>0</v>
      </c>
      <c r="F151" s="47"/>
      <c r="G151" s="48">
        <f>IFERROR(F151*L151,F151*PG!H151)</f>
        <v>0</v>
      </c>
      <c r="H151" s="48">
        <f>IFERROR(L151*E151,E151*PG!H151)</f>
        <v>0</v>
      </c>
      <c r="I151" s="49">
        <f t="shared" si="4"/>
        <v>0</v>
      </c>
      <c r="J151" s="50">
        <f t="shared" si="5"/>
        <v>1</v>
      </c>
      <c r="L151" s="77">
        <f>PG!O151</f>
        <v>0</v>
      </c>
    </row>
    <row r="152" spans="3:12" ht="30" customHeight="1" thickTop="1" thickBot="1">
      <c r="C152" s="45" t="str">
        <f>IF(PG!C152="","",PG!C152)</f>
        <v/>
      </c>
      <c r="D152" s="44" t="str">
        <f>IF(PG!D152="","",PG!D152)</f>
        <v/>
      </c>
      <c r="E152" s="46">
        <f>PG!N152</f>
        <v>0</v>
      </c>
      <c r="F152" s="47"/>
      <c r="G152" s="48">
        <f>IFERROR(F152*L152,F152*PG!H152)</f>
        <v>0</v>
      </c>
      <c r="H152" s="48">
        <f>IFERROR(L152*E152,E152*PG!H152)</f>
        <v>0</v>
      </c>
      <c r="I152" s="49">
        <f t="shared" si="4"/>
        <v>0</v>
      </c>
      <c r="J152" s="50">
        <f t="shared" si="5"/>
        <v>1</v>
      </c>
      <c r="L152" s="77">
        <f>PG!O152</f>
        <v>0</v>
      </c>
    </row>
    <row r="153" spans="3:12" ht="30" customHeight="1" thickTop="1" thickBot="1">
      <c r="C153" s="45" t="str">
        <f>IF(PG!C153="","",PG!C153)</f>
        <v/>
      </c>
      <c r="D153" s="44" t="str">
        <f>IF(PG!D153="","",PG!D153)</f>
        <v/>
      </c>
      <c r="E153" s="46">
        <f>PG!N153</f>
        <v>0</v>
      </c>
      <c r="F153" s="47"/>
      <c r="G153" s="48">
        <f>IFERROR(F153*L153,F153*PG!H153)</f>
        <v>0</v>
      </c>
      <c r="H153" s="48">
        <f>IFERROR(L153*E153,E153*PG!H153)</f>
        <v>0</v>
      </c>
      <c r="I153" s="49">
        <f t="shared" si="4"/>
        <v>0</v>
      </c>
      <c r="J153" s="50">
        <f t="shared" si="5"/>
        <v>1</v>
      </c>
      <c r="L153" s="77">
        <f>PG!O153</f>
        <v>0</v>
      </c>
    </row>
    <row r="154" spans="3:12" ht="30" customHeight="1" thickTop="1" thickBot="1">
      <c r="C154" s="45" t="str">
        <f>IF(PG!C154="","",PG!C154)</f>
        <v/>
      </c>
      <c r="D154" s="44" t="str">
        <f>IF(PG!D154="","",PG!D154)</f>
        <v/>
      </c>
      <c r="E154" s="46">
        <f>PG!N154</f>
        <v>0</v>
      </c>
      <c r="F154" s="47"/>
      <c r="G154" s="48">
        <f>IFERROR(F154*L154,F154*PG!H154)</f>
        <v>0</v>
      </c>
      <c r="H154" s="48">
        <f>IFERROR(L154*E154,E154*PG!H154)</f>
        <v>0</v>
      </c>
      <c r="I154" s="49">
        <f t="shared" si="4"/>
        <v>0</v>
      </c>
      <c r="J154" s="50">
        <f t="shared" si="5"/>
        <v>1</v>
      </c>
      <c r="L154" s="77">
        <f>PG!O154</f>
        <v>0</v>
      </c>
    </row>
    <row r="155" spans="3:12" ht="30" customHeight="1" thickTop="1" thickBot="1">
      <c r="C155" s="45" t="str">
        <f>IF(PG!C155="","",PG!C155)</f>
        <v/>
      </c>
      <c r="D155" s="44" t="str">
        <f>IF(PG!D155="","",PG!D155)</f>
        <v/>
      </c>
      <c r="E155" s="46">
        <f>PG!N155</f>
        <v>0</v>
      </c>
      <c r="F155" s="47"/>
      <c r="G155" s="48">
        <f>IFERROR(F155*L155,F155*PG!H155)</f>
        <v>0</v>
      </c>
      <c r="H155" s="48">
        <f>IFERROR(L155*E155,E155*PG!H155)</f>
        <v>0</v>
      </c>
      <c r="I155" s="49">
        <f t="shared" si="4"/>
        <v>0</v>
      </c>
      <c r="J155" s="50">
        <f t="shared" si="5"/>
        <v>1</v>
      </c>
      <c r="L155" s="77">
        <f>PG!O155</f>
        <v>0</v>
      </c>
    </row>
    <row r="156" spans="3:12" ht="30" customHeight="1" thickTop="1" thickBot="1">
      <c r="C156" s="45" t="str">
        <f>IF(PG!C156="","",PG!C156)</f>
        <v/>
      </c>
      <c r="D156" s="44" t="str">
        <f>IF(PG!D156="","",PG!D156)</f>
        <v/>
      </c>
      <c r="E156" s="46">
        <f>PG!N156</f>
        <v>0</v>
      </c>
      <c r="F156" s="47"/>
      <c r="G156" s="48">
        <f>IFERROR(F156*L156,F156*PG!H156)</f>
        <v>0</v>
      </c>
      <c r="H156" s="48">
        <f>IFERROR(L156*E156,E156*PG!H156)</f>
        <v>0</v>
      </c>
      <c r="I156" s="49">
        <f t="shared" si="4"/>
        <v>0</v>
      </c>
      <c r="J156" s="50">
        <f t="shared" si="5"/>
        <v>1</v>
      </c>
      <c r="L156" s="77">
        <f>PG!O156</f>
        <v>0</v>
      </c>
    </row>
    <row r="157" spans="3:12" ht="30" customHeight="1" thickTop="1" thickBot="1">
      <c r="C157" s="45" t="str">
        <f>IF(PG!C157="","",PG!C157)</f>
        <v/>
      </c>
      <c r="D157" s="44" t="str">
        <f>IF(PG!D157="","",PG!D157)</f>
        <v/>
      </c>
      <c r="E157" s="46">
        <f>PG!N157</f>
        <v>0</v>
      </c>
      <c r="F157" s="47"/>
      <c r="G157" s="48">
        <f>IFERROR(F157*L157,F157*PG!H157)</f>
        <v>0</v>
      </c>
      <c r="H157" s="48">
        <f>IFERROR(L157*E157,E157*PG!H157)</f>
        <v>0</v>
      </c>
      <c r="I157" s="49">
        <f t="shared" si="4"/>
        <v>0</v>
      </c>
      <c r="J157" s="50">
        <f t="shared" si="5"/>
        <v>1</v>
      </c>
      <c r="L157" s="77">
        <f>PG!O157</f>
        <v>0</v>
      </c>
    </row>
    <row r="158" spans="3:12" ht="30" customHeight="1" thickTop="1" thickBot="1">
      <c r="C158" s="45" t="str">
        <f>IF(PG!C158="","",PG!C158)</f>
        <v/>
      </c>
      <c r="D158" s="44" t="str">
        <f>IF(PG!D158="","",PG!D158)</f>
        <v/>
      </c>
      <c r="E158" s="46">
        <f>PG!N158</f>
        <v>0</v>
      </c>
      <c r="F158" s="47"/>
      <c r="G158" s="48">
        <f>IFERROR(F158*L158,F158*PG!H158)</f>
        <v>0</v>
      </c>
      <c r="H158" s="48">
        <f>IFERROR(L158*E158,E158*PG!H158)</f>
        <v>0</v>
      </c>
      <c r="I158" s="49">
        <f t="shared" si="4"/>
        <v>0</v>
      </c>
      <c r="J158" s="50">
        <f t="shared" si="5"/>
        <v>1</v>
      </c>
      <c r="L158" s="77">
        <f>PG!O158</f>
        <v>0</v>
      </c>
    </row>
    <row r="159" spans="3:12" ht="30" customHeight="1" thickTop="1" thickBot="1">
      <c r="C159" s="45" t="str">
        <f>IF(PG!C159="","",PG!C159)</f>
        <v/>
      </c>
      <c r="D159" s="44" t="str">
        <f>IF(PG!D159="","",PG!D159)</f>
        <v/>
      </c>
      <c r="E159" s="46">
        <f>PG!N159</f>
        <v>0</v>
      </c>
      <c r="F159" s="47"/>
      <c r="G159" s="48">
        <f>IFERROR(F159*L159,F159*PG!H159)</f>
        <v>0</v>
      </c>
      <c r="H159" s="48">
        <f>IFERROR(L159*E159,E159*PG!H159)</f>
        <v>0</v>
      </c>
      <c r="I159" s="49">
        <f t="shared" si="4"/>
        <v>0</v>
      </c>
      <c r="J159" s="50">
        <f t="shared" si="5"/>
        <v>1</v>
      </c>
      <c r="L159" s="77">
        <f>PG!O159</f>
        <v>0</v>
      </c>
    </row>
    <row r="160" spans="3:12" ht="30" customHeight="1" thickTop="1" thickBot="1">
      <c r="C160" s="45" t="str">
        <f>IF(PG!C160="","",PG!C160)</f>
        <v/>
      </c>
      <c r="D160" s="44" t="str">
        <f>IF(PG!D160="","",PG!D160)</f>
        <v/>
      </c>
      <c r="E160" s="46">
        <f>PG!N160</f>
        <v>0</v>
      </c>
      <c r="F160" s="47"/>
      <c r="G160" s="48">
        <f>IFERROR(F160*L160,F160*PG!H160)</f>
        <v>0</v>
      </c>
      <c r="H160" s="48">
        <f>IFERROR(L160*E160,E160*PG!H160)</f>
        <v>0</v>
      </c>
      <c r="I160" s="49">
        <f t="shared" si="4"/>
        <v>0</v>
      </c>
      <c r="J160" s="50">
        <f t="shared" si="5"/>
        <v>1</v>
      </c>
      <c r="L160" s="77">
        <f>PG!O160</f>
        <v>0</v>
      </c>
    </row>
    <row r="161" spans="3:12" ht="30" customHeight="1" thickTop="1" thickBot="1">
      <c r="C161" s="45" t="str">
        <f>IF(PG!C161="","",PG!C161)</f>
        <v/>
      </c>
      <c r="D161" s="44" t="str">
        <f>IF(PG!D161="","",PG!D161)</f>
        <v/>
      </c>
      <c r="E161" s="46">
        <f>PG!N161</f>
        <v>0</v>
      </c>
      <c r="F161" s="47"/>
      <c r="G161" s="48">
        <f>IFERROR(F161*L161,F161*PG!H161)</f>
        <v>0</v>
      </c>
      <c r="H161" s="48">
        <f>IFERROR(L161*E161,E161*PG!H161)</f>
        <v>0</v>
      </c>
      <c r="I161" s="49">
        <f t="shared" si="4"/>
        <v>0</v>
      </c>
      <c r="J161" s="50">
        <f t="shared" si="5"/>
        <v>1</v>
      </c>
      <c r="L161" s="77">
        <f>PG!O161</f>
        <v>0</v>
      </c>
    </row>
    <row r="162" spans="3:12" ht="30" customHeight="1" thickTop="1" thickBot="1">
      <c r="C162" s="45" t="str">
        <f>IF(PG!C162="","",PG!C162)</f>
        <v/>
      </c>
      <c r="D162" s="44" t="str">
        <f>IF(PG!D162="","",PG!D162)</f>
        <v/>
      </c>
      <c r="E162" s="46">
        <f>PG!N162</f>
        <v>0</v>
      </c>
      <c r="F162" s="47"/>
      <c r="G162" s="48">
        <f>IFERROR(F162*L162,F162*PG!H162)</f>
        <v>0</v>
      </c>
      <c r="H162" s="48">
        <f>IFERROR(L162*E162,E162*PG!H162)</f>
        <v>0</v>
      </c>
      <c r="I162" s="49">
        <f t="shared" si="4"/>
        <v>0</v>
      </c>
      <c r="J162" s="50">
        <f t="shared" si="5"/>
        <v>1</v>
      </c>
      <c r="L162" s="77">
        <f>PG!O162</f>
        <v>0</v>
      </c>
    </row>
    <row r="163" spans="3:12" ht="30" customHeight="1" thickTop="1" thickBot="1">
      <c r="C163" s="45" t="str">
        <f>IF(PG!C163="","",PG!C163)</f>
        <v/>
      </c>
      <c r="D163" s="44" t="str">
        <f>IF(PG!D163="","",PG!D163)</f>
        <v/>
      </c>
      <c r="E163" s="46">
        <f>PG!N163</f>
        <v>0</v>
      </c>
      <c r="F163" s="47"/>
      <c r="G163" s="48">
        <f>IFERROR(F163*L163,F163*PG!H163)</f>
        <v>0</v>
      </c>
      <c r="H163" s="48">
        <f>IFERROR(L163*E163,E163*PG!H163)</f>
        <v>0</v>
      </c>
      <c r="I163" s="49">
        <f t="shared" si="4"/>
        <v>0</v>
      </c>
      <c r="J163" s="50">
        <f t="shared" si="5"/>
        <v>1</v>
      </c>
      <c r="L163" s="77">
        <f>PG!O163</f>
        <v>0</v>
      </c>
    </row>
    <row r="164" spans="3:12" ht="30" customHeight="1" thickTop="1" thickBot="1">
      <c r="C164" s="45" t="str">
        <f>IF(PG!C164="","",PG!C164)</f>
        <v/>
      </c>
      <c r="D164" s="44" t="str">
        <f>IF(PG!D164="","",PG!D164)</f>
        <v/>
      </c>
      <c r="E164" s="46">
        <f>PG!N164</f>
        <v>0</v>
      </c>
      <c r="F164" s="47"/>
      <c r="G164" s="48">
        <f>IFERROR(F164*L164,F164*PG!H164)</f>
        <v>0</v>
      </c>
      <c r="H164" s="48">
        <f>IFERROR(L164*E164,E164*PG!H164)</f>
        <v>0</v>
      </c>
      <c r="I164" s="49">
        <f t="shared" si="4"/>
        <v>0</v>
      </c>
      <c r="J164" s="50">
        <f t="shared" si="5"/>
        <v>1</v>
      </c>
      <c r="L164" s="77">
        <f>PG!O164</f>
        <v>0</v>
      </c>
    </row>
    <row r="165" spans="3:12" ht="30" customHeight="1" thickTop="1" thickBot="1">
      <c r="C165" s="45" t="str">
        <f>IF(PG!C165="","",PG!C165)</f>
        <v/>
      </c>
      <c r="D165" s="44" t="str">
        <f>IF(PG!D165="","",PG!D165)</f>
        <v/>
      </c>
      <c r="E165" s="46">
        <f>PG!N165</f>
        <v>0</v>
      </c>
      <c r="F165" s="47"/>
      <c r="G165" s="48">
        <f>IFERROR(F165*L165,F165*PG!H165)</f>
        <v>0</v>
      </c>
      <c r="H165" s="48">
        <f>IFERROR(L165*E165,E165*PG!H165)</f>
        <v>0</v>
      </c>
      <c r="I165" s="49">
        <f t="shared" si="4"/>
        <v>0</v>
      </c>
      <c r="J165" s="50">
        <f t="shared" si="5"/>
        <v>1</v>
      </c>
      <c r="L165" s="77">
        <f>PG!O165</f>
        <v>0</v>
      </c>
    </row>
    <row r="166" spans="3:12" ht="30" customHeight="1" thickTop="1" thickBot="1">
      <c r="C166" s="45" t="str">
        <f>IF(PG!C166="","",PG!C166)</f>
        <v/>
      </c>
      <c r="D166" s="44" t="str">
        <f>IF(PG!D166="","",PG!D166)</f>
        <v/>
      </c>
      <c r="E166" s="46">
        <f>PG!N166</f>
        <v>0</v>
      </c>
      <c r="F166" s="47"/>
      <c r="G166" s="48">
        <f>IFERROR(F166*L166,F166*PG!H166)</f>
        <v>0</v>
      </c>
      <c r="H166" s="48">
        <f>IFERROR(L166*E166,E166*PG!H166)</f>
        <v>0</v>
      </c>
      <c r="I166" s="49">
        <f t="shared" si="4"/>
        <v>0</v>
      </c>
      <c r="J166" s="50">
        <f t="shared" si="5"/>
        <v>1</v>
      </c>
      <c r="L166" s="77">
        <f>PG!O166</f>
        <v>0</v>
      </c>
    </row>
    <row r="167" spans="3:12" ht="30" customHeight="1" thickTop="1" thickBot="1">
      <c r="C167" s="45" t="str">
        <f>IF(PG!C167="","",PG!C167)</f>
        <v/>
      </c>
      <c r="D167" s="44" t="str">
        <f>IF(PG!D167="","",PG!D167)</f>
        <v/>
      </c>
      <c r="E167" s="46">
        <f>PG!N167</f>
        <v>0</v>
      </c>
      <c r="F167" s="47"/>
      <c r="G167" s="48">
        <f>IFERROR(F167*L167,F167*PG!H167)</f>
        <v>0</v>
      </c>
      <c r="H167" s="48">
        <f>IFERROR(L167*E167,E167*PG!H167)</f>
        <v>0</v>
      </c>
      <c r="I167" s="49">
        <f t="shared" si="4"/>
        <v>0</v>
      </c>
      <c r="J167" s="50">
        <f t="shared" si="5"/>
        <v>1</v>
      </c>
      <c r="L167" s="77">
        <f>PG!O167</f>
        <v>0</v>
      </c>
    </row>
    <row r="168" spans="3:12" ht="30" customHeight="1" thickTop="1" thickBot="1">
      <c r="C168" s="45" t="str">
        <f>IF(PG!C168="","",PG!C168)</f>
        <v/>
      </c>
      <c r="D168" s="44" t="str">
        <f>IF(PG!D168="","",PG!D168)</f>
        <v/>
      </c>
      <c r="E168" s="46">
        <f>PG!N168</f>
        <v>0</v>
      </c>
      <c r="F168" s="47"/>
      <c r="G168" s="48">
        <f>IFERROR(F168*L168,F168*PG!H168)</f>
        <v>0</v>
      </c>
      <c r="H168" s="48">
        <f>IFERROR(L168*E168,E168*PG!H168)</f>
        <v>0</v>
      </c>
      <c r="I168" s="49">
        <f t="shared" si="4"/>
        <v>0</v>
      </c>
      <c r="J168" s="50">
        <f t="shared" si="5"/>
        <v>1</v>
      </c>
      <c r="L168" s="77">
        <f>PG!O168</f>
        <v>0</v>
      </c>
    </row>
    <row r="169" spans="3:12" ht="30" customHeight="1" thickTop="1" thickBot="1">
      <c r="C169" s="45" t="str">
        <f>IF(PG!C169="","",PG!C169)</f>
        <v/>
      </c>
      <c r="D169" s="44" t="str">
        <f>IF(PG!D169="","",PG!D169)</f>
        <v/>
      </c>
      <c r="E169" s="46">
        <f>PG!N169</f>
        <v>0</v>
      </c>
      <c r="F169" s="47"/>
      <c r="G169" s="48">
        <f>IFERROR(F169*L169,F169*PG!H169)</f>
        <v>0</v>
      </c>
      <c r="H169" s="48">
        <f>IFERROR(L169*E169,E169*PG!H169)</f>
        <v>0</v>
      </c>
      <c r="I169" s="49">
        <f t="shared" si="4"/>
        <v>0</v>
      </c>
      <c r="J169" s="50">
        <f t="shared" si="5"/>
        <v>1</v>
      </c>
      <c r="L169" s="77">
        <f>PG!O169</f>
        <v>0</v>
      </c>
    </row>
    <row r="170" spans="3:12" ht="30" customHeight="1" thickTop="1" thickBot="1">
      <c r="C170" s="45" t="str">
        <f>IF(PG!C170="","",PG!C170)</f>
        <v/>
      </c>
      <c r="D170" s="44" t="str">
        <f>IF(PG!D170="","",PG!D170)</f>
        <v/>
      </c>
      <c r="E170" s="46">
        <f>PG!N170</f>
        <v>0</v>
      </c>
      <c r="F170" s="47"/>
      <c r="G170" s="48">
        <f>IFERROR(F170*L170,F170*PG!H170)</f>
        <v>0</v>
      </c>
      <c r="H170" s="48">
        <f>IFERROR(L170*E170,E170*PG!H170)</f>
        <v>0</v>
      </c>
      <c r="I170" s="49">
        <f t="shared" si="4"/>
        <v>0</v>
      </c>
      <c r="J170" s="50">
        <f t="shared" si="5"/>
        <v>1</v>
      </c>
      <c r="L170" s="77">
        <f>PG!O170</f>
        <v>0</v>
      </c>
    </row>
    <row r="171" spans="3:12" ht="30" customHeight="1" thickTop="1" thickBot="1">
      <c r="C171" s="45" t="str">
        <f>IF(PG!C171="","",PG!C171)</f>
        <v/>
      </c>
      <c r="D171" s="44" t="str">
        <f>IF(PG!D171="","",PG!D171)</f>
        <v/>
      </c>
      <c r="E171" s="46">
        <f>PG!N171</f>
        <v>0</v>
      </c>
      <c r="F171" s="47"/>
      <c r="G171" s="48">
        <f>IFERROR(F171*L171,F171*PG!H171)</f>
        <v>0</v>
      </c>
      <c r="H171" s="48">
        <f>IFERROR(L171*E171,E171*PG!H171)</f>
        <v>0</v>
      </c>
      <c r="I171" s="49">
        <f t="shared" si="4"/>
        <v>0</v>
      </c>
      <c r="J171" s="50">
        <f t="shared" si="5"/>
        <v>1</v>
      </c>
      <c r="L171" s="77">
        <f>PG!O171</f>
        <v>0</v>
      </c>
    </row>
    <row r="172" spans="3:12" ht="30" customHeight="1" thickTop="1" thickBot="1">
      <c r="C172" s="45" t="str">
        <f>IF(PG!C172="","",PG!C172)</f>
        <v/>
      </c>
      <c r="D172" s="44" t="str">
        <f>IF(PG!D172="","",PG!D172)</f>
        <v/>
      </c>
      <c r="E172" s="46">
        <f>PG!N172</f>
        <v>0</v>
      </c>
      <c r="F172" s="47"/>
      <c r="G172" s="48">
        <f>IFERROR(F172*L172,F172*PG!H172)</f>
        <v>0</v>
      </c>
      <c r="H172" s="48">
        <f>IFERROR(L172*E172,E172*PG!H172)</f>
        <v>0</v>
      </c>
      <c r="I172" s="49">
        <f t="shared" si="4"/>
        <v>0</v>
      </c>
      <c r="J172" s="50">
        <f t="shared" si="5"/>
        <v>1</v>
      </c>
      <c r="L172" s="77">
        <f>PG!O172</f>
        <v>0</v>
      </c>
    </row>
    <row r="173" spans="3:12" ht="30" customHeight="1" thickTop="1" thickBot="1">
      <c r="C173" s="45" t="str">
        <f>IF(PG!C173="","",PG!C173)</f>
        <v/>
      </c>
      <c r="D173" s="44" t="str">
        <f>IF(PG!D173="","",PG!D173)</f>
        <v/>
      </c>
      <c r="E173" s="46">
        <f>PG!N173</f>
        <v>0</v>
      </c>
      <c r="F173" s="47"/>
      <c r="G173" s="48">
        <f>IFERROR(F173*L173,F173*PG!H173)</f>
        <v>0</v>
      </c>
      <c r="H173" s="48">
        <f>IFERROR(L173*E173,E173*PG!H173)</f>
        <v>0</v>
      </c>
      <c r="I173" s="49">
        <f t="shared" si="4"/>
        <v>0</v>
      </c>
      <c r="J173" s="50">
        <f t="shared" si="5"/>
        <v>1</v>
      </c>
      <c r="L173" s="77">
        <f>PG!O173</f>
        <v>0</v>
      </c>
    </row>
    <row r="174" spans="3:12" ht="30" customHeight="1" thickTop="1" thickBot="1">
      <c r="C174" s="45" t="str">
        <f>IF(PG!C174="","",PG!C174)</f>
        <v/>
      </c>
      <c r="D174" s="44" t="str">
        <f>IF(PG!D174="","",PG!D174)</f>
        <v/>
      </c>
      <c r="E174" s="46">
        <f>PG!N174</f>
        <v>0</v>
      </c>
      <c r="F174" s="47"/>
      <c r="G174" s="48">
        <f>IFERROR(F174*L174,F174*PG!H174)</f>
        <v>0</v>
      </c>
      <c r="H174" s="48">
        <f>IFERROR(L174*E174,E174*PG!H174)</f>
        <v>0</v>
      </c>
      <c r="I174" s="49">
        <f t="shared" si="4"/>
        <v>0</v>
      </c>
      <c r="J174" s="50">
        <f t="shared" si="5"/>
        <v>1</v>
      </c>
      <c r="L174" s="77">
        <f>PG!O174</f>
        <v>0</v>
      </c>
    </row>
    <row r="175" spans="3:12" ht="30" customHeight="1" thickTop="1" thickBot="1">
      <c r="C175" s="45" t="str">
        <f>IF(PG!C175="","",PG!C175)</f>
        <v/>
      </c>
      <c r="D175" s="44" t="str">
        <f>IF(PG!D175="","",PG!D175)</f>
        <v/>
      </c>
      <c r="E175" s="46">
        <f>PG!N175</f>
        <v>0</v>
      </c>
      <c r="F175" s="47"/>
      <c r="G175" s="48">
        <f>IFERROR(F175*L175,F175*PG!H175)</f>
        <v>0</v>
      </c>
      <c r="H175" s="48">
        <f>IFERROR(L175*E175,E175*PG!H175)</f>
        <v>0</v>
      </c>
      <c r="I175" s="49">
        <f t="shared" si="4"/>
        <v>0</v>
      </c>
      <c r="J175" s="50">
        <f t="shared" si="5"/>
        <v>1</v>
      </c>
      <c r="L175" s="77">
        <f>PG!O175</f>
        <v>0</v>
      </c>
    </row>
    <row r="176" spans="3:12" ht="30" customHeight="1" thickTop="1" thickBot="1">
      <c r="C176" s="45" t="str">
        <f>IF(PG!C176="","",PG!C176)</f>
        <v/>
      </c>
      <c r="D176" s="44" t="str">
        <f>IF(PG!D176="","",PG!D176)</f>
        <v/>
      </c>
      <c r="E176" s="46">
        <f>PG!N176</f>
        <v>0</v>
      </c>
      <c r="F176" s="47"/>
      <c r="G176" s="48">
        <f>IFERROR(F176*L176,F176*PG!H176)</f>
        <v>0</v>
      </c>
      <c r="H176" s="48">
        <f>IFERROR(L176*E176,E176*PG!H176)</f>
        <v>0</v>
      </c>
      <c r="I176" s="49">
        <f t="shared" si="4"/>
        <v>0</v>
      </c>
      <c r="J176" s="50">
        <f t="shared" si="5"/>
        <v>1</v>
      </c>
      <c r="L176" s="77">
        <f>PG!O176</f>
        <v>0</v>
      </c>
    </row>
    <row r="177" spans="3:12" ht="30" customHeight="1" thickTop="1" thickBot="1">
      <c r="C177" s="45" t="str">
        <f>IF(PG!C177="","",PG!C177)</f>
        <v/>
      </c>
      <c r="D177" s="44" t="str">
        <f>IF(PG!D177="","",PG!D177)</f>
        <v/>
      </c>
      <c r="E177" s="46">
        <f>PG!N177</f>
        <v>0</v>
      </c>
      <c r="F177" s="47"/>
      <c r="G177" s="48">
        <f>IFERROR(F177*L177,F177*PG!H177)</f>
        <v>0</v>
      </c>
      <c r="H177" s="48">
        <f>IFERROR(L177*E177,E177*PG!H177)</f>
        <v>0</v>
      </c>
      <c r="I177" s="49">
        <f t="shared" si="4"/>
        <v>0</v>
      </c>
      <c r="J177" s="50">
        <f t="shared" si="5"/>
        <v>1</v>
      </c>
      <c r="L177" s="77">
        <f>PG!O177</f>
        <v>0</v>
      </c>
    </row>
    <row r="178" spans="3:12" ht="30" customHeight="1" thickTop="1" thickBot="1">
      <c r="C178" s="45" t="str">
        <f>IF(PG!C178="","",PG!C178)</f>
        <v/>
      </c>
      <c r="D178" s="44" t="str">
        <f>IF(PG!D178="","",PG!D178)</f>
        <v/>
      </c>
      <c r="E178" s="46">
        <f>PG!N178</f>
        <v>0</v>
      </c>
      <c r="F178" s="47"/>
      <c r="G178" s="48">
        <f>IFERROR(F178*L178,F178*PG!H178)</f>
        <v>0</v>
      </c>
      <c r="H178" s="48">
        <f>IFERROR(L178*E178,E178*PG!H178)</f>
        <v>0</v>
      </c>
      <c r="I178" s="49">
        <f t="shared" si="4"/>
        <v>0</v>
      </c>
      <c r="J178" s="50">
        <f t="shared" si="5"/>
        <v>1</v>
      </c>
      <c r="L178" s="77">
        <f>PG!O178</f>
        <v>0</v>
      </c>
    </row>
    <row r="179" spans="3:12" ht="30" customHeight="1" thickTop="1" thickBot="1">
      <c r="C179" s="45" t="str">
        <f>IF(PG!C179="","",PG!C179)</f>
        <v/>
      </c>
      <c r="D179" s="44" t="str">
        <f>IF(PG!D179="","",PG!D179)</f>
        <v/>
      </c>
      <c r="E179" s="46">
        <f>PG!N179</f>
        <v>0</v>
      </c>
      <c r="F179" s="47"/>
      <c r="G179" s="48">
        <f>IFERROR(F179*L179,F179*PG!H179)</f>
        <v>0</v>
      </c>
      <c r="H179" s="48">
        <f>IFERROR(L179*E179,E179*PG!H179)</f>
        <v>0</v>
      </c>
      <c r="I179" s="49">
        <f t="shared" si="4"/>
        <v>0</v>
      </c>
      <c r="J179" s="50">
        <f t="shared" si="5"/>
        <v>1</v>
      </c>
      <c r="L179" s="77">
        <f>PG!O179</f>
        <v>0</v>
      </c>
    </row>
    <row r="180" spans="3:12" ht="30" customHeight="1" thickTop="1" thickBot="1">
      <c r="C180" s="45" t="str">
        <f>IF(PG!C180="","",PG!C180)</f>
        <v/>
      </c>
      <c r="D180" s="44" t="str">
        <f>IF(PG!D180="","",PG!D180)</f>
        <v/>
      </c>
      <c r="E180" s="46">
        <f>PG!N180</f>
        <v>0</v>
      </c>
      <c r="F180" s="47"/>
      <c r="G180" s="48">
        <f>IFERROR(F180*L180,F180*PG!H180)</f>
        <v>0</v>
      </c>
      <c r="H180" s="48">
        <f>IFERROR(L180*E180,E180*PG!H180)</f>
        <v>0</v>
      </c>
      <c r="I180" s="49">
        <f t="shared" si="4"/>
        <v>0</v>
      </c>
      <c r="J180" s="50">
        <f t="shared" si="5"/>
        <v>1</v>
      </c>
      <c r="L180" s="77">
        <f>PG!O180</f>
        <v>0</v>
      </c>
    </row>
    <row r="181" spans="3:12" ht="30" customHeight="1" thickTop="1" thickBot="1">
      <c r="C181" s="45" t="str">
        <f>IF(PG!C181="","",PG!C181)</f>
        <v/>
      </c>
      <c r="D181" s="44" t="str">
        <f>IF(PG!D181="","",PG!D181)</f>
        <v/>
      </c>
      <c r="E181" s="46">
        <f>PG!N181</f>
        <v>0</v>
      </c>
      <c r="F181" s="47"/>
      <c r="G181" s="48">
        <f>IFERROR(F181*L181,F181*PG!H181)</f>
        <v>0</v>
      </c>
      <c r="H181" s="48">
        <f>IFERROR(L181*E181,E181*PG!H181)</f>
        <v>0</v>
      </c>
      <c r="I181" s="49">
        <f t="shared" si="4"/>
        <v>0</v>
      </c>
      <c r="J181" s="50">
        <f t="shared" si="5"/>
        <v>1</v>
      </c>
      <c r="L181" s="77">
        <f>PG!O181</f>
        <v>0</v>
      </c>
    </row>
    <row r="182" spans="3:12" ht="30" customHeight="1" thickTop="1" thickBot="1">
      <c r="C182" s="45" t="str">
        <f>IF(PG!C182="","",PG!C182)</f>
        <v/>
      </c>
      <c r="D182" s="44" t="str">
        <f>IF(PG!D182="","",PG!D182)</f>
        <v/>
      </c>
      <c r="E182" s="46">
        <f>PG!N182</f>
        <v>0</v>
      </c>
      <c r="F182" s="47"/>
      <c r="G182" s="48">
        <f>IFERROR(F182*L182,F182*PG!H182)</f>
        <v>0</v>
      </c>
      <c r="H182" s="48">
        <f>IFERROR(L182*E182,E182*PG!H182)</f>
        <v>0</v>
      </c>
      <c r="I182" s="49">
        <f t="shared" si="4"/>
        <v>0</v>
      </c>
      <c r="J182" s="50">
        <f t="shared" si="5"/>
        <v>1</v>
      </c>
      <c r="L182" s="77">
        <f>PG!O182</f>
        <v>0</v>
      </c>
    </row>
    <row r="183" spans="3:12" ht="30" customHeight="1" thickTop="1" thickBot="1">
      <c r="C183" s="45" t="str">
        <f>IF(PG!C183="","",PG!C183)</f>
        <v/>
      </c>
      <c r="D183" s="44" t="str">
        <f>IF(PG!D183="","",PG!D183)</f>
        <v/>
      </c>
      <c r="E183" s="46">
        <f>PG!N183</f>
        <v>0</v>
      </c>
      <c r="F183" s="47"/>
      <c r="G183" s="48">
        <f>IFERROR(F183*L183,F183*PG!H183)</f>
        <v>0</v>
      </c>
      <c r="H183" s="48">
        <f>IFERROR(L183*E183,E183*PG!H183)</f>
        <v>0</v>
      </c>
      <c r="I183" s="49">
        <f t="shared" si="4"/>
        <v>0</v>
      </c>
      <c r="J183" s="50">
        <f t="shared" si="5"/>
        <v>1</v>
      </c>
      <c r="L183" s="77">
        <f>PG!O183</f>
        <v>0</v>
      </c>
    </row>
    <row r="184" spans="3:12" ht="30" customHeight="1" thickTop="1" thickBot="1">
      <c r="C184" s="45" t="str">
        <f>IF(PG!C184="","",PG!C184)</f>
        <v/>
      </c>
      <c r="D184" s="44" t="str">
        <f>IF(PG!D184="","",PG!D184)</f>
        <v/>
      </c>
      <c r="E184" s="46">
        <f>PG!N184</f>
        <v>0</v>
      </c>
      <c r="F184" s="47"/>
      <c r="G184" s="48">
        <f>IFERROR(F184*L184,F184*PG!H184)</f>
        <v>0</v>
      </c>
      <c r="H184" s="48">
        <f>IFERROR(L184*E184,E184*PG!H184)</f>
        <v>0</v>
      </c>
      <c r="I184" s="49">
        <f t="shared" si="4"/>
        <v>0</v>
      </c>
      <c r="J184" s="50">
        <f t="shared" si="5"/>
        <v>1</v>
      </c>
      <c r="L184" s="77">
        <f>PG!O184</f>
        <v>0</v>
      </c>
    </row>
    <row r="185" spans="3:12" ht="30" customHeight="1" thickTop="1" thickBot="1">
      <c r="C185" s="45" t="str">
        <f>IF(PG!C185="","",PG!C185)</f>
        <v/>
      </c>
      <c r="D185" s="44" t="str">
        <f>IF(PG!D185="","",PG!D185)</f>
        <v/>
      </c>
      <c r="E185" s="46">
        <f>PG!N185</f>
        <v>0</v>
      </c>
      <c r="F185" s="47"/>
      <c r="G185" s="48">
        <f>IFERROR(F185*L185,F185*PG!H185)</f>
        <v>0</v>
      </c>
      <c r="H185" s="48">
        <f>IFERROR(L185*E185,E185*PG!H185)</f>
        <v>0</v>
      </c>
      <c r="I185" s="49">
        <f t="shared" si="4"/>
        <v>0</v>
      </c>
      <c r="J185" s="50">
        <f t="shared" si="5"/>
        <v>1</v>
      </c>
      <c r="L185" s="77">
        <f>PG!O185</f>
        <v>0</v>
      </c>
    </row>
    <row r="186" spans="3:12" ht="30" customHeight="1" thickTop="1" thickBot="1">
      <c r="C186" s="45" t="str">
        <f>IF(PG!C186="","",PG!C186)</f>
        <v/>
      </c>
      <c r="D186" s="44" t="str">
        <f>IF(PG!D186="","",PG!D186)</f>
        <v/>
      </c>
      <c r="E186" s="46">
        <f>PG!N186</f>
        <v>0</v>
      </c>
      <c r="F186" s="47"/>
      <c r="G186" s="48">
        <f>IFERROR(F186*L186,F186*PG!H186)</f>
        <v>0</v>
      </c>
      <c r="H186" s="48">
        <f>IFERROR(L186*E186,E186*PG!H186)</f>
        <v>0</v>
      </c>
      <c r="I186" s="49">
        <f t="shared" si="4"/>
        <v>0</v>
      </c>
      <c r="J186" s="50">
        <f t="shared" si="5"/>
        <v>1</v>
      </c>
      <c r="L186" s="77">
        <f>PG!O186</f>
        <v>0</v>
      </c>
    </row>
    <row r="187" spans="3:12" ht="30" customHeight="1" thickTop="1" thickBot="1">
      <c r="C187" s="45" t="str">
        <f>IF(PG!C187="","",PG!C187)</f>
        <v/>
      </c>
      <c r="D187" s="44" t="str">
        <f>IF(PG!D187="","",PG!D187)</f>
        <v/>
      </c>
      <c r="E187" s="46">
        <f>PG!N187</f>
        <v>0</v>
      </c>
      <c r="F187" s="47"/>
      <c r="G187" s="48">
        <f>IFERROR(F187*L187,F187*PG!H187)</f>
        <v>0</v>
      </c>
      <c r="H187" s="48">
        <f>IFERROR(L187*E187,E187*PG!H187)</f>
        <v>0</v>
      </c>
      <c r="I187" s="49">
        <f t="shared" si="4"/>
        <v>0</v>
      </c>
      <c r="J187" s="50">
        <f t="shared" si="5"/>
        <v>1</v>
      </c>
      <c r="L187" s="77">
        <f>PG!O187</f>
        <v>0</v>
      </c>
    </row>
    <row r="188" spans="3:12" ht="30" customHeight="1" thickTop="1" thickBot="1">
      <c r="C188" s="45" t="str">
        <f>IF(PG!C188="","",PG!C188)</f>
        <v/>
      </c>
      <c r="D188" s="44" t="str">
        <f>IF(PG!D188="","",PG!D188)</f>
        <v/>
      </c>
      <c r="E188" s="46">
        <f>PG!N188</f>
        <v>0</v>
      </c>
      <c r="F188" s="47"/>
      <c r="G188" s="48">
        <f>IFERROR(F188*L188,F188*PG!H188)</f>
        <v>0</v>
      </c>
      <c r="H188" s="48">
        <f>IFERROR(L188*E188,E188*PG!H188)</f>
        <v>0</v>
      </c>
      <c r="I188" s="49">
        <f t="shared" si="4"/>
        <v>0</v>
      </c>
      <c r="J188" s="50">
        <f t="shared" si="5"/>
        <v>1</v>
      </c>
      <c r="L188" s="77">
        <f>PG!O188</f>
        <v>0</v>
      </c>
    </row>
    <row r="189" spans="3:12" ht="30" customHeight="1" thickTop="1" thickBot="1">
      <c r="C189" s="45" t="str">
        <f>IF(PG!C189="","",PG!C189)</f>
        <v/>
      </c>
      <c r="D189" s="44" t="str">
        <f>IF(PG!D189="","",PG!D189)</f>
        <v/>
      </c>
      <c r="E189" s="46">
        <f>PG!N189</f>
        <v>0</v>
      </c>
      <c r="F189" s="47"/>
      <c r="G189" s="48">
        <f>IFERROR(F189*L189,F189*PG!H189)</f>
        <v>0</v>
      </c>
      <c r="H189" s="48">
        <f>IFERROR(L189*E189,E189*PG!H189)</f>
        <v>0</v>
      </c>
      <c r="I189" s="49">
        <f t="shared" si="4"/>
        <v>0</v>
      </c>
      <c r="J189" s="50">
        <f t="shared" si="5"/>
        <v>1</v>
      </c>
      <c r="L189" s="77">
        <f>PG!O189</f>
        <v>0</v>
      </c>
    </row>
    <row r="190" spans="3:12" ht="30" customHeight="1" thickTop="1" thickBot="1">
      <c r="C190" s="45" t="str">
        <f>IF(PG!C190="","",PG!C190)</f>
        <v/>
      </c>
      <c r="D190" s="44" t="str">
        <f>IF(PG!D190="","",PG!D190)</f>
        <v/>
      </c>
      <c r="E190" s="46">
        <f>PG!N190</f>
        <v>0</v>
      </c>
      <c r="F190" s="47"/>
      <c r="G190" s="48">
        <f>IFERROR(F190*L190,F190*PG!H190)</f>
        <v>0</v>
      </c>
      <c r="H190" s="48">
        <f>IFERROR(L190*E190,E190*PG!H190)</f>
        <v>0</v>
      </c>
      <c r="I190" s="49">
        <f t="shared" si="4"/>
        <v>0</v>
      </c>
      <c r="J190" s="50">
        <f t="shared" si="5"/>
        <v>1</v>
      </c>
      <c r="L190" s="77">
        <f>PG!O190</f>
        <v>0</v>
      </c>
    </row>
    <row r="191" spans="3:12" ht="30" customHeight="1" thickTop="1" thickBot="1">
      <c r="C191" s="45" t="str">
        <f>IF(PG!C191="","",PG!C191)</f>
        <v/>
      </c>
      <c r="D191" s="44" t="str">
        <f>IF(PG!D191="","",PG!D191)</f>
        <v/>
      </c>
      <c r="E191" s="46">
        <f>PG!N191</f>
        <v>0</v>
      </c>
      <c r="F191" s="47"/>
      <c r="G191" s="48">
        <f>IFERROR(F191*L191,F191*PG!H191)</f>
        <v>0</v>
      </c>
      <c r="H191" s="48">
        <f>IFERROR(L191*E191,E191*PG!H191)</f>
        <v>0</v>
      </c>
      <c r="I191" s="49">
        <f t="shared" si="4"/>
        <v>0</v>
      </c>
      <c r="J191" s="50">
        <f t="shared" si="5"/>
        <v>1</v>
      </c>
      <c r="L191" s="77">
        <f>PG!O191</f>
        <v>0</v>
      </c>
    </row>
    <row r="192" spans="3:12" ht="30" customHeight="1" thickTop="1" thickBot="1">
      <c r="C192" s="45" t="str">
        <f>IF(PG!C192="","",PG!C192)</f>
        <v/>
      </c>
      <c r="D192" s="44" t="str">
        <f>IF(PG!D192="","",PG!D192)</f>
        <v/>
      </c>
      <c r="E192" s="46">
        <f>PG!N192</f>
        <v>0</v>
      </c>
      <c r="F192" s="47"/>
      <c r="G192" s="48">
        <f>IFERROR(F192*L192,F192*PG!H192)</f>
        <v>0</v>
      </c>
      <c r="H192" s="48">
        <f>IFERROR(L192*E192,E192*PG!H192)</f>
        <v>0</v>
      </c>
      <c r="I192" s="49">
        <f t="shared" si="4"/>
        <v>0</v>
      </c>
      <c r="J192" s="50">
        <f t="shared" si="5"/>
        <v>1</v>
      </c>
      <c r="L192" s="77">
        <f>PG!O192</f>
        <v>0</v>
      </c>
    </row>
    <row r="193" spans="3:12" ht="30" customHeight="1" thickTop="1" thickBot="1">
      <c r="C193" s="45" t="str">
        <f>IF(PG!C193="","",PG!C193)</f>
        <v/>
      </c>
      <c r="D193" s="44" t="str">
        <f>IF(PG!D193="","",PG!D193)</f>
        <v/>
      </c>
      <c r="E193" s="46">
        <f>PG!N193</f>
        <v>0</v>
      </c>
      <c r="F193" s="47"/>
      <c r="G193" s="48">
        <f>IFERROR(F193*L193,F193*PG!H193)</f>
        <v>0</v>
      </c>
      <c r="H193" s="48">
        <f>IFERROR(L193*E193,E193*PG!H193)</f>
        <v>0</v>
      </c>
      <c r="I193" s="49">
        <f t="shared" si="4"/>
        <v>0</v>
      </c>
      <c r="J193" s="50">
        <f t="shared" si="5"/>
        <v>1</v>
      </c>
      <c r="L193" s="77">
        <f>PG!O193</f>
        <v>0</v>
      </c>
    </row>
    <row r="194" spans="3:12" ht="30" customHeight="1" thickTop="1" thickBot="1">
      <c r="C194" s="45" t="str">
        <f>IF(PG!C194="","",PG!C194)</f>
        <v/>
      </c>
      <c r="D194" s="44" t="str">
        <f>IF(PG!D194="","",PG!D194)</f>
        <v/>
      </c>
      <c r="E194" s="46">
        <f>PG!N194</f>
        <v>0</v>
      </c>
      <c r="F194" s="47"/>
      <c r="G194" s="48">
        <f>IFERROR(F194*L194,F194*PG!H194)</f>
        <v>0</v>
      </c>
      <c r="H194" s="48">
        <f>IFERROR(L194*E194,E194*PG!H194)</f>
        <v>0</v>
      </c>
      <c r="I194" s="49">
        <f t="shared" si="4"/>
        <v>0</v>
      </c>
      <c r="J194" s="50">
        <f t="shared" si="5"/>
        <v>1</v>
      </c>
      <c r="L194" s="77">
        <f>PG!O194</f>
        <v>0</v>
      </c>
    </row>
    <row r="195" spans="3:12" ht="30" customHeight="1" thickTop="1" thickBot="1">
      <c r="C195" s="45" t="str">
        <f>IF(PG!C195="","",PG!C195)</f>
        <v/>
      </c>
      <c r="D195" s="44" t="str">
        <f>IF(PG!D195="","",PG!D195)</f>
        <v/>
      </c>
      <c r="E195" s="46">
        <f>PG!N195</f>
        <v>0</v>
      </c>
      <c r="F195" s="47"/>
      <c r="G195" s="48">
        <f>IFERROR(F195*L195,F195*PG!H195)</f>
        <v>0</v>
      </c>
      <c r="H195" s="48">
        <f>IFERROR(L195*E195,E195*PG!H195)</f>
        <v>0</v>
      </c>
      <c r="I195" s="49">
        <f t="shared" si="4"/>
        <v>0</v>
      </c>
      <c r="J195" s="50">
        <f t="shared" si="5"/>
        <v>1</v>
      </c>
      <c r="L195" s="77">
        <f>PG!O195</f>
        <v>0</v>
      </c>
    </row>
    <row r="196" spans="3:12" ht="30" customHeight="1" thickTop="1" thickBot="1">
      <c r="C196" s="45" t="str">
        <f>IF(PG!C196="","",PG!C196)</f>
        <v/>
      </c>
      <c r="D196" s="44" t="str">
        <f>IF(PG!D196="","",PG!D196)</f>
        <v/>
      </c>
      <c r="E196" s="46">
        <f>PG!N196</f>
        <v>0</v>
      </c>
      <c r="F196" s="47"/>
      <c r="G196" s="48">
        <f>IFERROR(F196*L196,F196*PG!H196)</f>
        <v>0</v>
      </c>
      <c r="H196" s="48">
        <f>IFERROR(L196*E196,E196*PG!H196)</f>
        <v>0</v>
      </c>
      <c r="I196" s="49">
        <f t="shared" si="4"/>
        <v>0</v>
      </c>
      <c r="J196" s="50">
        <f t="shared" si="5"/>
        <v>1</v>
      </c>
      <c r="L196" s="77">
        <f>PG!O196</f>
        <v>0</v>
      </c>
    </row>
    <row r="197" spans="3:12" ht="30" customHeight="1" thickTop="1" thickBot="1">
      <c r="C197" s="45" t="str">
        <f>IF(PG!C197="","",PG!C197)</f>
        <v/>
      </c>
      <c r="D197" s="44" t="str">
        <f>IF(PG!D197="","",PG!D197)</f>
        <v/>
      </c>
      <c r="E197" s="46">
        <f>PG!N197</f>
        <v>0</v>
      </c>
      <c r="F197" s="47"/>
      <c r="G197" s="48">
        <f>IFERROR(F197*L197,F197*PG!H197)</f>
        <v>0</v>
      </c>
      <c r="H197" s="48">
        <f>IFERROR(L197*E197,E197*PG!H197)</f>
        <v>0</v>
      </c>
      <c r="I197" s="49">
        <f t="shared" si="4"/>
        <v>0</v>
      </c>
      <c r="J197" s="50">
        <f t="shared" si="5"/>
        <v>1</v>
      </c>
      <c r="L197" s="77">
        <f>PG!O197</f>
        <v>0</v>
      </c>
    </row>
    <row r="198" spans="3:12" ht="30" customHeight="1" thickTop="1" thickBot="1">
      <c r="C198" s="45" t="str">
        <f>IF(PG!C198="","",PG!C198)</f>
        <v/>
      </c>
      <c r="D198" s="44" t="str">
        <f>IF(PG!D198="","",PG!D198)</f>
        <v/>
      </c>
      <c r="E198" s="46">
        <f>PG!N198</f>
        <v>0</v>
      </c>
      <c r="F198" s="47"/>
      <c r="G198" s="48">
        <f>IFERROR(F198*L198,F198*PG!H198)</f>
        <v>0</v>
      </c>
      <c r="H198" s="48">
        <f>IFERROR(L198*E198,E198*PG!H198)</f>
        <v>0</v>
      </c>
      <c r="I198" s="49">
        <f t="shared" si="4"/>
        <v>0</v>
      </c>
      <c r="J198" s="50">
        <f t="shared" si="5"/>
        <v>1</v>
      </c>
      <c r="L198" s="77">
        <f>PG!O198</f>
        <v>0</v>
      </c>
    </row>
    <row r="199" spans="3:12" ht="30" customHeight="1" thickTop="1" thickBot="1">
      <c r="C199" s="45" t="str">
        <f>IF(PG!C199="","",PG!C199)</f>
        <v/>
      </c>
      <c r="D199" s="44" t="str">
        <f>IF(PG!D199="","",PG!D199)</f>
        <v/>
      </c>
      <c r="E199" s="46">
        <f>PG!N199</f>
        <v>0</v>
      </c>
      <c r="F199" s="47"/>
      <c r="G199" s="48">
        <f>IFERROR(F199*L199,F199*PG!H199)</f>
        <v>0</v>
      </c>
      <c r="H199" s="48">
        <f>IFERROR(L199*E199,E199*PG!H199)</f>
        <v>0</v>
      </c>
      <c r="I199" s="49">
        <f t="shared" si="4"/>
        <v>0</v>
      </c>
      <c r="J199" s="50">
        <f t="shared" si="5"/>
        <v>1</v>
      </c>
      <c r="L199" s="77">
        <f>PG!O199</f>
        <v>0</v>
      </c>
    </row>
    <row r="200" spans="3:12" ht="30" customHeight="1" thickTop="1" thickBot="1">
      <c r="C200" s="45" t="str">
        <f>IF(PG!C200="","",PG!C200)</f>
        <v/>
      </c>
      <c r="D200" s="44" t="str">
        <f>IF(PG!D200="","",PG!D200)</f>
        <v/>
      </c>
      <c r="E200" s="46">
        <f>PG!N200</f>
        <v>0</v>
      </c>
      <c r="F200" s="47"/>
      <c r="G200" s="48">
        <f>IFERROR(F200*L200,F200*PG!H200)</f>
        <v>0</v>
      </c>
      <c r="H200" s="48">
        <f>IFERROR(L200*E200,E200*PG!H200)</f>
        <v>0</v>
      </c>
      <c r="I200" s="49">
        <f t="shared" ref="I200:I263" si="6">IFERROR(IF(G200-H200&lt;0,(G200-H200)*(-1),G200-H200),"")</f>
        <v>0</v>
      </c>
      <c r="J200" s="50">
        <f t="shared" si="5"/>
        <v>1</v>
      </c>
      <c r="L200" s="77">
        <f>PG!O200</f>
        <v>0</v>
      </c>
    </row>
    <row r="201" spans="3:12" ht="30" customHeight="1" thickTop="1" thickBot="1">
      <c r="C201" s="45" t="str">
        <f>IF(PG!C201="","",PG!C201)</f>
        <v/>
      </c>
      <c r="D201" s="44" t="str">
        <f>IF(PG!D201="","",PG!D201)</f>
        <v/>
      </c>
      <c r="E201" s="46">
        <f>PG!N201</f>
        <v>0</v>
      </c>
      <c r="F201" s="47"/>
      <c r="G201" s="48">
        <f>IFERROR(F201*L201,F201*PG!H201)</f>
        <v>0</v>
      </c>
      <c r="H201" s="48">
        <f>IFERROR(L201*E201,E201*PG!H201)</f>
        <v>0</v>
      </c>
      <c r="I201" s="49">
        <f t="shared" si="6"/>
        <v>0</v>
      </c>
      <c r="J201" s="50">
        <f t="shared" ref="J201:J264" si="7">IFERROR(IF(G201&gt;H201,H201/G201,IF(G201=H201,1,G201/H201)),"")</f>
        <v>1</v>
      </c>
      <c r="L201" s="77">
        <f>PG!O201</f>
        <v>0</v>
      </c>
    </row>
    <row r="202" spans="3:12" ht="30" customHeight="1" thickTop="1" thickBot="1">
      <c r="C202" s="45" t="str">
        <f>IF(PG!C202="","",PG!C202)</f>
        <v/>
      </c>
      <c r="D202" s="44" t="str">
        <f>IF(PG!D202="","",PG!D202)</f>
        <v/>
      </c>
      <c r="E202" s="46">
        <f>PG!N202</f>
        <v>0</v>
      </c>
      <c r="F202" s="47"/>
      <c r="G202" s="48">
        <f>IFERROR(F202*L202,F202*PG!H202)</f>
        <v>0</v>
      </c>
      <c r="H202" s="48">
        <f>IFERROR(L202*E202,E202*PG!H202)</f>
        <v>0</v>
      </c>
      <c r="I202" s="49">
        <f t="shared" si="6"/>
        <v>0</v>
      </c>
      <c r="J202" s="50">
        <f t="shared" si="7"/>
        <v>1</v>
      </c>
      <c r="L202" s="77">
        <f>PG!O202</f>
        <v>0</v>
      </c>
    </row>
    <row r="203" spans="3:12" ht="30" customHeight="1" thickTop="1" thickBot="1">
      <c r="C203" s="45" t="str">
        <f>IF(PG!C203="","",PG!C203)</f>
        <v/>
      </c>
      <c r="D203" s="44" t="str">
        <f>IF(PG!D203="","",PG!D203)</f>
        <v/>
      </c>
      <c r="E203" s="46">
        <f>PG!N203</f>
        <v>0</v>
      </c>
      <c r="F203" s="47"/>
      <c r="G203" s="48">
        <f>IFERROR(F203*L203,F203*PG!H203)</f>
        <v>0</v>
      </c>
      <c r="H203" s="48">
        <f>IFERROR(L203*E203,E203*PG!H203)</f>
        <v>0</v>
      </c>
      <c r="I203" s="49">
        <f t="shared" si="6"/>
        <v>0</v>
      </c>
      <c r="J203" s="50">
        <f t="shared" si="7"/>
        <v>1</v>
      </c>
      <c r="L203" s="77">
        <f>PG!O203</f>
        <v>0</v>
      </c>
    </row>
    <row r="204" spans="3:12" ht="30" customHeight="1" thickTop="1" thickBot="1">
      <c r="C204" s="45" t="str">
        <f>IF(PG!C204="","",PG!C204)</f>
        <v/>
      </c>
      <c r="D204" s="44" t="str">
        <f>IF(PG!D204="","",PG!D204)</f>
        <v/>
      </c>
      <c r="E204" s="46">
        <f>PG!N204</f>
        <v>0</v>
      </c>
      <c r="F204" s="47"/>
      <c r="G204" s="48">
        <f>IFERROR(F204*L204,F204*PG!H204)</f>
        <v>0</v>
      </c>
      <c r="H204" s="48">
        <f>IFERROR(L204*E204,E204*PG!H204)</f>
        <v>0</v>
      </c>
      <c r="I204" s="49">
        <f t="shared" si="6"/>
        <v>0</v>
      </c>
      <c r="J204" s="50">
        <f t="shared" si="7"/>
        <v>1</v>
      </c>
      <c r="L204" s="77">
        <f>PG!O204</f>
        <v>0</v>
      </c>
    </row>
    <row r="205" spans="3:12" ht="30" customHeight="1" thickTop="1" thickBot="1">
      <c r="C205" s="45" t="str">
        <f>IF(PG!C205="","",PG!C205)</f>
        <v/>
      </c>
      <c r="D205" s="44" t="str">
        <f>IF(PG!D205="","",PG!D205)</f>
        <v/>
      </c>
      <c r="E205" s="46">
        <f>PG!N205</f>
        <v>0</v>
      </c>
      <c r="F205" s="47"/>
      <c r="G205" s="48">
        <f>IFERROR(F205*L205,F205*PG!H205)</f>
        <v>0</v>
      </c>
      <c r="H205" s="48">
        <f>IFERROR(L205*E205,E205*PG!H205)</f>
        <v>0</v>
      </c>
      <c r="I205" s="49">
        <f t="shared" si="6"/>
        <v>0</v>
      </c>
      <c r="J205" s="50">
        <f t="shared" si="7"/>
        <v>1</v>
      </c>
      <c r="L205" s="77">
        <f>PG!O205</f>
        <v>0</v>
      </c>
    </row>
    <row r="206" spans="3:12" ht="30" customHeight="1" thickTop="1" thickBot="1">
      <c r="C206" s="45" t="str">
        <f>IF(PG!C206="","",PG!C206)</f>
        <v/>
      </c>
      <c r="D206" s="44" t="str">
        <f>IF(PG!D206="","",PG!D206)</f>
        <v/>
      </c>
      <c r="E206" s="46">
        <f>PG!N206</f>
        <v>0</v>
      </c>
      <c r="F206" s="47"/>
      <c r="G206" s="48">
        <f>IFERROR(F206*L206,F206*PG!H206)</f>
        <v>0</v>
      </c>
      <c r="H206" s="48">
        <f>IFERROR(L206*E206,E206*PG!H206)</f>
        <v>0</v>
      </c>
      <c r="I206" s="49">
        <f t="shared" si="6"/>
        <v>0</v>
      </c>
      <c r="J206" s="50">
        <f t="shared" si="7"/>
        <v>1</v>
      </c>
      <c r="L206" s="77">
        <f>PG!O206</f>
        <v>0</v>
      </c>
    </row>
    <row r="207" spans="3:12" ht="30" customHeight="1" thickTop="1" thickBot="1">
      <c r="C207" s="45" t="str">
        <f>IF(PG!C207="","",PG!C207)</f>
        <v/>
      </c>
      <c r="D207" s="44" t="str">
        <f>IF(PG!D207="","",PG!D207)</f>
        <v/>
      </c>
      <c r="E207" s="46">
        <f>PG!N207</f>
        <v>0</v>
      </c>
      <c r="F207" s="47"/>
      <c r="G207" s="48">
        <f>IFERROR(F207*L207,F207*PG!H207)</f>
        <v>0</v>
      </c>
      <c r="H207" s="48">
        <f>IFERROR(L207*E207,E207*PG!H207)</f>
        <v>0</v>
      </c>
      <c r="I207" s="49">
        <f t="shared" si="6"/>
        <v>0</v>
      </c>
      <c r="J207" s="50">
        <f t="shared" si="7"/>
        <v>1</v>
      </c>
      <c r="L207" s="77">
        <f>PG!O207</f>
        <v>0</v>
      </c>
    </row>
    <row r="208" spans="3:12" ht="30" customHeight="1" thickTop="1" thickBot="1">
      <c r="C208" s="45" t="str">
        <f>IF(PG!C208="","",PG!C208)</f>
        <v/>
      </c>
      <c r="D208" s="44" t="str">
        <f>IF(PG!D208="","",PG!D208)</f>
        <v/>
      </c>
      <c r="E208" s="46">
        <f>PG!N208</f>
        <v>0</v>
      </c>
      <c r="F208" s="47"/>
      <c r="G208" s="48">
        <f>IFERROR(F208*L208,F208*PG!H208)</f>
        <v>0</v>
      </c>
      <c r="H208" s="48">
        <f>IFERROR(L208*E208,E208*PG!H208)</f>
        <v>0</v>
      </c>
      <c r="I208" s="49">
        <f t="shared" si="6"/>
        <v>0</v>
      </c>
      <c r="J208" s="50">
        <f t="shared" si="7"/>
        <v>1</v>
      </c>
      <c r="L208" s="77">
        <f>PG!O208</f>
        <v>0</v>
      </c>
    </row>
    <row r="209" spans="3:12" ht="30" customHeight="1" thickTop="1" thickBot="1">
      <c r="C209" s="45" t="str">
        <f>IF(PG!C209="","",PG!C209)</f>
        <v/>
      </c>
      <c r="D209" s="44" t="str">
        <f>IF(PG!D209="","",PG!D209)</f>
        <v/>
      </c>
      <c r="E209" s="46">
        <f>PG!N209</f>
        <v>0</v>
      </c>
      <c r="F209" s="47"/>
      <c r="G209" s="48">
        <f>IFERROR(F209*L209,F209*PG!H209)</f>
        <v>0</v>
      </c>
      <c r="H209" s="48">
        <f>IFERROR(L209*E209,E209*PG!H209)</f>
        <v>0</v>
      </c>
      <c r="I209" s="49">
        <f t="shared" si="6"/>
        <v>0</v>
      </c>
      <c r="J209" s="50">
        <f t="shared" si="7"/>
        <v>1</v>
      </c>
      <c r="L209" s="77">
        <f>PG!O209</f>
        <v>0</v>
      </c>
    </row>
    <row r="210" spans="3:12" ht="30" customHeight="1" thickTop="1" thickBot="1">
      <c r="C210" s="45" t="str">
        <f>IF(PG!C210="","",PG!C210)</f>
        <v/>
      </c>
      <c r="D210" s="44" t="str">
        <f>IF(PG!D210="","",PG!D210)</f>
        <v/>
      </c>
      <c r="E210" s="46">
        <f>PG!N210</f>
        <v>0</v>
      </c>
      <c r="F210" s="47"/>
      <c r="G210" s="48">
        <f>IFERROR(F210*L210,F210*PG!H210)</f>
        <v>0</v>
      </c>
      <c r="H210" s="48">
        <f>IFERROR(L210*E210,E210*PG!H210)</f>
        <v>0</v>
      </c>
      <c r="I210" s="49">
        <f t="shared" si="6"/>
        <v>0</v>
      </c>
      <c r="J210" s="50">
        <f t="shared" si="7"/>
        <v>1</v>
      </c>
      <c r="L210" s="77">
        <f>PG!O210</f>
        <v>0</v>
      </c>
    </row>
    <row r="211" spans="3:12" ht="30" customHeight="1" thickTop="1" thickBot="1">
      <c r="C211" s="45" t="str">
        <f>IF(PG!C211="","",PG!C211)</f>
        <v/>
      </c>
      <c r="D211" s="44" t="str">
        <f>IF(PG!D211="","",PG!D211)</f>
        <v/>
      </c>
      <c r="E211" s="46">
        <f>PG!N211</f>
        <v>0</v>
      </c>
      <c r="F211" s="47"/>
      <c r="G211" s="48">
        <f>IFERROR(F211*L211,F211*PG!H211)</f>
        <v>0</v>
      </c>
      <c r="H211" s="48">
        <f>IFERROR(L211*E211,E211*PG!H211)</f>
        <v>0</v>
      </c>
      <c r="I211" s="49">
        <f t="shared" si="6"/>
        <v>0</v>
      </c>
      <c r="J211" s="50">
        <f t="shared" si="7"/>
        <v>1</v>
      </c>
      <c r="L211" s="77">
        <f>PG!O211</f>
        <v>0</v>
      </c>
    </row>
    <row r="212" spans="3:12" ht="30" customHeight="1" thickTop="1" thickBot="1">
      <c r="C212" s="45" t="str">
        <f>IF(PG!C212="","",PG!C212)</f>
        <v/>
      </c>
      <c r="D212" s="44" t="str">
        <f>IF(PG!D212="","",PG!D212)</f>
        <v/>
      </c>
      <c r="E212" s="46">
        <f>PG!N212</f>
        <v>0</v>
      </c>
      <c r="F212" s="47"/>
      <c r="G212" s="48">
        <f>IFERROR(F212*L212,F212*PG!H212)</f>
        <v>0</v>
      </c>
      <c r="H212" s="48">
        <f>IFERROR(L212*E212,E212*PG!H212)</f>
        <v>0</v>
      </c>
      <c r="I212" s="49">
        <f t="shared" si="6"/>
        <v>0</v>
      </c>
      <c r="J212" s="50">
        <f t="shared" si="7"/>
        <v>1</v>
      </c>
      <c r="L212" s="77">
        <f>PG!O212</f>
        <v>0</v>
      </c>
    </row>
    <row r="213" spans="3:12" ht="30" customHeight="1" thickTop="1" thickBot="1">
      <c r="C213" s="45" t="str">
        <f>IF(PG!C213="","",PG!C213)</f>
        <v/>
      </c>
      <c r="D213" s="44" t="str">
        <f>IF(PG!D213="","",PG!D213)</f>
        <v/>
      </c>
      <c r="E213" s="46">
        <f>PG!N213</f>
        <v>0</v>
      </c>
      <c r="F213" s="47"/>
      <c r="G213" s="48">
        <f>IFERROR(F213*L213,F213*PG!H213)</f>
        <v>0</v>
      </c>
      <c r="H213" s="48">
        <f>IFERROR(L213*E213,E213*PG!H213)</f>
        <v>0</v>
      </c>
      <c r="I213" s="49">
        <f t="shared" si="6"/>
        <v>0</v>
      </c>
      <c r="J213" s="50">
        <f t="shared" si="7"/>
        <v>1</v>
      </c>
      <c r="L213" s="77">
        <f>PG!O213</f>
        <v>0</v>
      </c>
    </row>
    <row r="214" spans="3:12" ht="30" customHeight="1" thickTop="1" thickBot="1">
      <c r="C214" s="45" t="str">
        <f>IF(PG!C214="","",PG!C214)</f>
        <v/>
      </c>
      <c r="D214" s="44" t="str">
        <f>IF(PG!D214="","",PG!D214)</f>
        <v/>
      </c>
      <c r="E214" s="46">
        <f>PG!N214</f>
        <v>0</v>
      </c>
      <c r="F214" s="47"/>
      <c r="G214" s="48">
        <f>IFERROR(F214*L214,F214*PG!H214)</f>
        <v>0</v>
      </c>
      <c r="H214" s="48">
        <f>IFERROR(L214*E214,E214*PG!H214)</f>
        <v>0</v>
      </c>
      <c r="I214" s="49">
        <f t="shared" si="6"/>
        <v>0</v>
      </c>
      <c r="J214" s="50">
        <f t="shared" si="7"/>
        <v>1</v>
      </c>
      <c r="L214" s="77">
        <f>PG!O214</f>
        <v>0</v>
      </c>
    </row>
    <row r="215" spans="3:12" ht="30" customHeight="1" thickTop="1" thickBot="1">
      <c r="C215" s="45" t="str">
        <f>IF(PG!C215="","",PG!C215)</f>
        <v/>
      </c>
      <c r="D215" s="44" t="str">
        <f>IF(PG!D215="","",PG!D215)</f>
        <v/>
      </c>
      <c r="E215" s="46">
        <f>PG!N215</f>
        <v>0</v>
      </c>
      <c r="F215" s="47"/>
      <c r="G215" s="48">
        <f>IFERROR(F215*L215,F215*PG!H215)</f>
        <v>0</v>
      </c>
      <c r="H215" s="48">
        <f>IFERROR(L215*E215,E215*PG!H215)</f>
        <v>0</v>
      </c>
      <c r="I215" s="49">
        <f t="shared" si="6"/>
        <v>0</v>
      </c>
      <c r="J215" s="50">
        <f t="shared" si="7"/>
        <v>1</v>
      </c>
      <c r="L215" s="77">
        <f>PG!O215</f>
        <v>0</v>
      </c>
    </row>
    <row r="216" spans="3:12" ht="30" customHeight="1" thickTop="1" thickBot="1">
      <c r="C216" s="45" t="str">
        <f>IF(PG!C216="","",PG!C216)</f>
        <v/>
      </c>
      <c r="D216" s="44" t="str">
        <f>IF(PG!D216="","",PG!D216)</f>
        <v/>
      </c>
      <c r="E216" s="46">
        <f>PG!N216</f>
        <v>0</v>
      </c>
      <c r="F216" s="47"/>
      <c r="G216" s="48">
        <f>IFERROR(F216*L216,F216*PG!H216)</f>
        <v>0</v>
      </c>
      <c r="H216" s="48">
        <f>IFERROR(L216*E216,E216*PG!H216)</f>
        <v>0</v>
      </c>
      <c r="I216" s="49">
        <f t="shared" si="6"/>
        <v>0</v>
      </c>
      <c r="J216" s="50">
        <f t="shared" si="7"/>
        <v>1</v>
      </c>
      <c r="L216" s="77">
        <f>PG!O216</f>
        <v>0</v>
      </c>
    </row>
    <row r="217" spans="3:12" ht="30" customHeight="1" thickTop="1" thickBot="1">
      <c r="C217" s="45" t="str">
        <f>IF(PG!C217="","",PG!C217)</f>
        <v/>
      </c>
      <c r="D217" s="44" t="str">
        <f>IF(PG!D217="","",PG!D217)</f>
        <v/>
      </c>
      <c r="E217" s="46">
        <f>PG!N217</f>
        <v>0</v>
      </c>
      <c r="F217" s="47"/>
      <c r="G217" s="48">
        <f>IFERROR(F217*L217,F217*PG!H217)</f>
        <v>0</v>
      </c>
      <c r="H217" s="48">
        <f>IFERROR(L217*E217,E217*PG!H217)</f>
        <v>0</v>
      </c>
      <c r="I217" s="49">
        <f t="shared" si="6"/>
        <v>0</v>
      </c>
      <c r="J217" s="50">
        <f t="shared" si="7"/>
        <v>1</v>
      </c>
      <c r="L217" s="77">
        <f>PG!O217</f>
        <v>0</v>
      </c>
    </row>
    <row r="218" spans="3:12" ht="30" customHeight="1" thickTop="1" thickBot="1">
      <c r="C218" s="45" t="str">
        <f>IF(PG!C218="","",PG!C218)</f>
        <v/>
      </c>
      <c r="D218" s="44" t="str">
        <f>IF(PG!D218="","",PG!D218)</f>
        <v/>
      </c>
      <c r="E218" s="46">
        <f>PG!N218</f>
        <v>0</v>
      </c>
      <c r="F218" s="47"/>
      <c r="G218" s="48">
        <f>IFERROR(F218*L218,F218*PG!H218)</f>
        <v>0</v>
      </c>
      <c r="H218" s="48">
        <f>IFERROR(L218*E218,E218*PG!H218)</f>
        <v>0</v>
      </c>
      <c r="I218" s="49">
        <f t="shared" si="6"/>
        <v>0</v>
      </c>
      <c r="J218" s="50">
        <f t="shared" si="7"/>
        <v>1</v>
      </c>
      <c r="L218" s="77">
        <f>PG!O218</f>
        <v>0</v>
      </c>
    </row>
    <row r="219" spans="3:12" ht="30" customHeight="1" thickTop="1" thickBot="1">
      <c r="C219" s="45" t="str">
        <f>IF(PG!C219="","",PG!C219)</f>
        <v/>
      </c>
      <c r="D219" s="44" t="str">
        <f>IF(PG!D219="","",PG!D219)</f>
        <v/>
      </c>
      <c r="E219" s="46">
        <f>PG!N219</f>
        <v>0</v>
      </c>
      <c r="F219" s="47"/>
      <c r="G219" s="48">
        <f>IFERROR(F219*L219,F219*PG!H219)</f>
        <v>0</v>
      </c>
      <c r="H219" s="48">
        <f>IFERROR(L219*E219,E219*PG!H219)</f>
        <v>0</v>
      </c>
      <c r="I219" s="49">
        <f t="shared" si="6"/>
        <v>0</v>
      </c>
      <c r="J219" s="50">
        <f t="shared" si="7"/>
        <v>1</v>
      </c>
      <c r="L219" s="77">
        <f>PG!O219</f>
        <v>0</v>
      </c>
    </row>
    <row r="220" spans="3:12" ht="30" customHeight="1" thickTop="1" thickBot="1">
      <c r="C220" s="45" t="str">
        <f>IF(PG!C220="","",PG!C220)</f>
        <v/>
      </c>
      <c r="D220" s="44" t="str">
        <f>IF(PG!D220="","",PG!D220)</f>
        <v/>
      </c>
      <c r="E220" s="46">
        <f>PG!N220</f>
        <v>0</v>
      </c>
      <c r="F220" s="47"/>
      <c r="G220" s="48">
        <f>IFERROR(F220*L220,F220*PG!H220)</f>
        <v>0</v>
      </c>
      <c r="H220" s="48">
        <f>IFERROR(L220*E220,E220*PG!H220)</f>
        <v>0</v>
      </c>
      <c r="I220" s="49">
        <f t="shared" si="6"/>
        <v>0</v>
      </c>
      <c r="J220" s="50">
        <f t="shared" si="7"/>
        <v>1</v>
      </c>
      <c r="L220" s="77">
        <f>PG!O220</f>
        <v>0</v>
      </c>
    </row>
    <row r="221" spans="3:12" ht="30" customHeight="1" thickTop="1" thickBot="1">
      <c r="C221" s="45" t="str">
        <f>IF(PG!C221="","",PG!C221)</f>
        <v/>
      </c>
      <c r="D221" s="44" t="str">
        <f>IF(PG!D221="","",PG!D221)</f>
        <v/>
      </c>
      <c r="E221" s="46">
        <f>PG!N221</f>
        <v>0</v>
      </c>
      <c r="F221" s="47"/>
      <c r="G221" s="48">
        <f>IFERROR(F221*L221,F221*PG!H221)</f>
        <v>0</v>
      </c>
      <c r="H221" s="48">
        <f>IFERROR(L221*E221,E221*PG!H221)</f>
        <v>0</v>
      </c>
      <c r="I221" s="49">
        <f t="shared" si="6"/>
        <v>0</v>
      </c>
      <c r="J221" s="50">
        <f t="shared" si="7"/>
        <v>1</v>
      </c>
      <c r="L221" s="77">
        <f>PG!O221</f>
        <v>0</v>
      </c>
    </row>
    <row r="222" spans="3:12" ht="30" customHeight="1" thickTop="1" thickBot="1">
      <c r="C222" s="45" t="str">
        <f>IF(PG!C222="","",PG!C222)</f>
        <v/>
      </c>
      <c r="D222" s="44" t="str">
        <f>IF(PG!D222="","",PG!D222)</f>
        <v/>
      </c>
      <c r="E222" s="46">
        <f>PG!N222</f>
        <v>0</v>
      </c>
      <c r="F222" s="47"/>
      <c r="G222" s="48">
        <f>IFERROR(F222*L222,F222*PG!H222)</f>
        <v>0</v>
      </c>
      <c r="H222" s="48">
        <f>IFERROR(L222*E222,E222*PG!H222)</f>
        <v>0</v>
      </c>
      <c r="I222" s="49">
        <f t="shared" si="6"/>
        <v>0</v>
      </c>
      <c r="J222" s="50">
        <f t="shared" si="7"/>
        <v>1</v>
      </c>
      <c r="L222" s="77">
        <f>PG!O222</f>
        <v>0</v>
      </c>
    </row>
    <row r="223" spans="3:12" ht="30" customHeight="1" thickTop="1" thickBot="1">
      <c r="C223" s="45" t="str">
        <f>IF(PG!C223="","",PG!C223)</f>
        <v/>
      </c>
      <c r="D223" s="44" t="str">
        <f>IF(PG!D223="","",PG!D223)</f>
        <v/>
      </c>
      <c r="E223" s="46">
        <f>PG!N223</f>
        <v>0</v>
      </c>
      <c r="F223" s="47"/>
      <c r="G223" s="48">
        <f>IFERROR(F223*L223,F223*PG!H223)</f>
        <v>0</v>
      </c>
      <c r="H223" s="48">
        <f>IFERROR(L223*E223,E223*PG!H223)</f>
        <v>0</v>
      </c>
      <c r="I223" s="49">
        <f t="shared" si="6"/>
        <v>0</v>
      </c>
      <c r="J223" s="50">
        <f t="shared" si="7"/>
        <v>1</v>
      </c>
      <c r="L223" s="77">
        <f>PG!O223</f>
        <v>0</v>
      </c>
    </row>
    <row r="224" spans="3:12" ht="30" customHeight="1" thickTop="1" thickBot="1">
      <c r="C224" s="45" t="str">
        <f>IF(PG!C224="","",PG!C224)</f>
        <v/>
      </c>
      <c r="D224" s="44" t="str">
        <f>IF(PG!D224="","",PG!D224)</f>
        <v/>
      </c>
      <c r="E224" s="46">
        <f>PG!N224</f>
        <v>0</v>
      </c>
      <c r="F224" s="47"/>
      <c r="G224" s="48">
        <f>IFERROR(F224*L224,F224*PG!H224)</f>
        <v>0</v>
      </c>
      <c r="H224" s="48">
        <f>IFERROR(L224*E224,E224*PG!H224)</f>
        <v>0</v>
      </c>
      <c r="I224" s="49">
        <f t="shared" si="6"/>
        <v>0</v>
      </c>
      <c r="J224" s="50">
        <f t="shared" si="7"/>
        <v>1</v>
      </c>
      <c r="L224" s="77">
        <f>PG!O224</f>
        <v>0</v>
      </c>
    </row>
    <row r="225" spans="3:12" ht="30" customHeight="1" thickTop="1" thickBot="1">
      <c r="C225" s="45" t="str">
        <f>IF(PG!C225="","",PG!C225)</f>
        <v/>
      </c>
      <c r="D225" s="44" t="str">
        <f>IF(PG!D225="","",PG!D225)</f>
        <v/>
      </c>
      <c r="E225" s="46">
        <f>PG!N225</f>
        <v>0</v>
      </c>
      <c r="F225" s="47"/>
      <c r="G225" s="48">
        <f>IFERROR(F225*L225,F225*PG!H225)</f>
        <v>0</v>
      </c>
      <c r="H225" s="48">
        <f>IFERROR(L225*E225,E225*PG!H225)</f>
        <v>0</v>
      </c>
      <c r="I225" s="49">
        <f t="shared" si="6"/>
        <v>0</v>
      </c>
      <c r="J225" s="50">
        <f t="shared" si="7"/>
        <v>1</v>
      </c>
      <c r="L225" s="77">
        <f>PG!O225</f>
        <v>0</v>
      </c>
    </row>
    <row r="226" spans="3:12" ht="30" customHeight="1" thickTop="1" thickBot="1">
      <c r="C226" s="45" t="str">
        <f>IF(PG!C226="","",PG!C226)</f>
        <v/>
      </c>
      <c r="D226" s="44" t="str">
        <f>IF(PG!D226="","",PG!D226)</f>
        <v/>
      </c>
      <c r="E226" s="46">
        <f>PG!N226</f>
        <v>0</v>
      </c>
      <c r="F226" s="47"/>
      <c r="G226" s="48">
        <f>IFERROR(F226*L226,F226*PG!H226)</f>
        <v>0</v>
      </c>
      <c r="H226" s="48">
        <f>IFERROR(L226*E226,E226*PG!H226)</f>
        <v>0</v>
      </c>
      <c r="I226" s="49">
        <f t="shared" si="6"/>
        <v>0</v>
      </c>
      <c r="J226" s="50">
        <f t="shared" si="7"/>
        <v>1</v>
      </c>
      <c r="L226" s="77">
        <f>PG!O226</f>
        <v>0</v>
      </c>
    </row>
    <row r="227" spans="3:12" ht="30" customHeight="1" thickTop="1" thickBot="1">
      <c r="C227" s="45" t="str">
        <f>IF(PG!C227="","",PG!C227)</f>
        <v/>
      </c>
      <c r="D227" s="44" t="str">
        <f>IF(PG!D227="","",PG!D227)</f>
        <v/>
      </c>
      <c r="E227" s="46">
        <f>PG!N227</f>
        <v>0</v>
      </c>
      <c r="F227" s="47"/>
      <c r="G227" s="48">
        <f>IFERROR(F227*L227,F227*PG!H227)</f>
        <v>0</v>
      </c>
      <c r="H227" s="48">
        <f>IFERROR(L227*E227,E227*PG!H227)</f>
        <v>0</v>
      </c>
      <c r="I227" s="49">
        <f t="shared" si="6"/>
        <v>0</v>
      </c>
      <c r="J227" s="50">
        <f t="shared" si="7"/>
        <v>1</v>
      </c>
      <c r="L227" s="77">
        <f>PG!O227</f>
        <v>0</v>
      </c>
    </row>
    <row r="228" spans="3:12" ht="30" customHeight="1" thickTop="1" thickBot="1">
      <c r="C228" s="45" t="str">
        <f>IF(PG!C228="","",PG!C228)</f>
        <v/>
      </c>
      <c r="D228" s="44" t="str">
        <f>IF(PG!D228="","",PG!D228)</f>
        <v/>
      </c>
      <c r="E228" s="46">
        <f>PG!N228</f>
        <v>0</v>
      </c>
      <c r="F228" s="47"/>
      <c r="G228" s="48">
        <f>IFERROR(F228*L228,F228*PG!H228)</f>
        <v>0</v>
      </c>
      <c r="H228" s="48">
        <f>IFERROR(L228*E228,E228*PG!H228)</f>
        <v>0</v>
      </c>
      <c r="I228" s="49">
        <f t="shared" si="6"/>
        <v>0</v>
      </c>
      <c r="J228" s="50">
        <f t="shared" si="7"/>
        <v>1</v>
      </c>
      <c r="L228" s="77">
        <f>PG!O228</f>
        <v>0</v>
      </c>
    </row>
    <row r="229" spans="3:12" ht="30" customHeight="1" thickTop="1" thickBot="1">
      <c r="C229" s="45" t="str">
        <f>IF(PG!C229="","",PG!C229)</f>
        <v/>
      </c>
      <c r="D229" s="44" t="str">
        <f>IF(PG!D229="","",PG!D229)</f>
        <v/>
      </c>
      <c r="E229" s="46">
        <f>PG!N229</f>
        <v>0</v>
      </c>
      <c r="F229" s="47"/>
      <c r="G229" s="48">
        <f>IFERROR(F229*L229,F229*PG!H229)</f>
        <v>0</v>
      </c>
      <c r="H229" s="48">
        <f>IFERROR(L229*E229,E229*PG!H229)</f>
        <v>0</v>
      </c>
      <c r="I229" s="49">
        <f t="shared" si="6"/>
        <v>0</v>
      </c>
      <c r="J229" s="50">
        <f t="shared" si="7"/>
        <v>1</v>
      </c>
      <c r="L229" s="77">
        <f>PG!O229</f>
        <v>0</v>
      </c>
    </row>
    <row r="230" spans="3:12" ht="30" customHeight="1" thickTop="1" thickBot="1">
      <c r="C230" s="45" t="str">
        <f>IF(PG!C230="","",PG!C230)</f>
        <v/>
      </c>
      <c r="D230" s="44" t="str">
        <f>IF(PG!D230="","",PG!D230)</f>
        <v/>
      </c>
      <c r="E230" s="46">
        <f>PG!N230</f>
        <v>0</v>
      </c>
      <c r="F230" s="47"/>
      <c r="G230" s="48">
        <f>IFERROR(F230*L230,F230*PG!H230)</f>
        <v>0</v>
      </c>
      <c r="H230" s="48">
        <f>IFERROR(L230*E230,E230*PG!H230)</f>
        <v>0</v>
      </c>
      <c r="I230" s="49">
        <f t="shared" si="6"/>
        <v>0</v>
      </c>
      <c r="J230" s="50">
        <f t="shared" si="7"/>
        <v>1</v>
      </c>
      <c r="L230" s="77">
        <f>PG!O230</f>
        <v>0</v>
      </c>
    </row>
    <row r="231" spans="3:12" ht="30" customHeight="1" thickTop="1" thickBot="1">
      <c r="C231" s="45" t="str">
        <f>IF(PG!C231="","",PG!C231)</f>
        <v/>
      </c>
      <c r="D231" s="44" t="str">
        <f>IF(PG!D231="","",PG!D231)</f>
        <v/>
      </c>
      <c r="E231" s="46">
        <f>PG!N231</f>
        <v>0</v>
      </c>
      <c r="F231" s="47"/>
      <c r="G231" s="48">
        <f>IFERROR(F231*L231,F231*PG!H231)</f>
        <v>0</v>
      </c>
      <c r="H231" s="48">
        <f>IFERROR(L231*E231,E231*PG!H231)</f>
        <v>0</v>
      </c>
      <c r="I231" s="49">
        <f t="shared" si="6"/>
        <v>0</v>
      </c>
      <c r="J231" s="50">
        <f t="shared" si="7"/>
        <v>1</v>
      </c>
      <c r="L231" s="77">
        <f>PG!O231</f>
        <v>0</v>
      </c>
    </row>
    <row r="232" spans="3:12" ht="30" customHeight="1" thickTop="1" thickBot="1">
      <c r="C232" s="45" t="str">
        <f>IF(PG!C232="","",PG!C232)</f>
        <v/>
      </c>
      <c r="D232" s="44" t="str">
        <f>IF(PG!D232="","",PG!D232)</f>
        <v/>
      </c>
      <c r="E232" s="46">
        <f>PG!N232</f>
        <v>0</v>
      </c>
      <c r="F232" s="47"/>
      <c r="G232" s="48">
        <f>IFERROR(F232*L232,F232*PG!H232)</f>
        <v>0</v>
      </c>
      <c r="H232" s="48">
        <f>IFERROR(L232*E232,E232*PG!H232)</f>
        <v>0</v>
      </c>
      <c r="I232" s="49">
        <f t="shared" si="6"/>
        <v>0</v>
      </c>
      <c r="J232" s="50">
        <f t="shared" si="7"/>
        <v>1</v>
      </c>
      <c r="L232" s="77">
        <f>PG!O232</f>
        <v>0</v>
      </c>
    </row>
    <row r="233" spans="3:12" ht="30" customHeight="1" thickTop="1" thickBot="1">
      <c r="C233" s="45" t="str">
        <f>IF(PG!C233="","",PG!C233)</f>
        <v/>
      </c>
      <c r="D233" s="44" t="str">
        <f>IF(PG!D233="","",PG!D233)</f>
        <v/>
      </c>
      <c r="E233" s="46">
        <f>PG!N233</f>
        <v>0</v>
      </c>
      <c r="F233" s="47"/>
      <c r="G233" s="48">
        <f>IFERROR(F233*L233,F233*PG!H233)</f>
        <v>0</v>
      </c>
      <c r="H233" s="48">
        <f>IFERROR(L233*E233,E233*PG!H233)</f>
        <v>0</v>
      </c>
      <c r="I233" s="49">
        <f t="shared" si="6"/>
        <v>0</v>
      </c>
      <c r="J233" s="50">
        <f t="shared" si="7"/>
        <v>1</v>
      </c>
      <c r="L233" s="77">
        <f>PG!O233</f>
        <v>0</v>
      </c>
    </row>
    <row r="234" spans="3:12" ht="30" customHeight="1" thickTop="1" thickBot="1">
      <c r="C234" s="45" t="str">
        <f>IF(PG!C234="","",PG!C234)</f>
        <v/>
      </c>
      <c r="D234" s="44" t="str">
        <f>IF(PG!D234="","",PG!D234)</f>
        <v/>
      </c>
      <c r="E234" s="46">
        <f>PG!N234</f>
        <v>0</v>
      </c>
      <c r="F234" s="47"/>
      <c r="G234" s="48">
        <f>IFERROR(F234*L234,F234*PG!H234)</f>
        <v>0</v>
      </c>
      <c r="H234" s="48">
        <f>IFERROR(L234*E234,E234*PG!H234)</f>
        <v>0</v>
      </c>
      <c r="I234" s="49">
        <f t="shared" si="6"/>
        <v>0</v>
      </c>
      <c r="J234" s="50">
        <f t="shared" si="7"/>
        <v>1</v>
      </c>
      <c r="L234" s="77">
        <f>PG!O234</f>
        <v>0</v>
      </c>
    </row>
    <row r="235" spans="3:12" ht="30" customHeight="1" thickTop="1" thickBot="1">
      <c r="C235" s="45" t="str">
        <f>IF(PG!C235="","",PG!C235)</f>
        <v/>
      </c>
      <c r="D235" s="44" t="str">
        <f>IF(PG!D235="","",PG!D235)</f>
        <v/>
      </c>
      <c r="E235" s="46">
        <f>PG!N235</f>
        <v>0</v>
      </c>
      <c r="F235" s="47"/>
      <c r="G235" s="48">
        <f>IFERROR(F235*L235,F235*PG!H235)</f>
        <v>0</v>
      </c>
      <c r="H235" s="48">
        <f>IFERROR(L235*E235,E235*PG!H235)</f>
        <v>0</v>
      </c>
      <c r="I235" s="49">
        <f t="shared" si="6"/>
        <v>0</v>
      </c>
      <c r="J235" s="50">
        <f t="shared" si="7"/>
        <v>1</v>
      </c>
      <c r="L235" s="77">
        <f>PG!O235</f>
        <v>0</v>
      </c>
    </row>
    <row r="236" spans="3:12" ht="30" customHeight="1" thickTop="1" thickBot="1">
      <c r="C236" s="45" t="str">
        <f>IF(PG!C236="","",PG!C236)</f>
        <v/>
      </c>
      <c r="D236" s="44" t="str">
        <f>IF(PG!D236="","",PG!D236)</f>
        <v/>
      </c>
      <c r="E236" s="46">
        <f>PG!N236</f>
        <v>0</v>
      </c>
      <c r="F236" s="47"/>
      <c r="G236" s="48">
        <f>IFERROR(F236*L236,F236*PG!H236)</f>
        <v>0</v>
      </c>
      <c r="H236" s="48">
        <f>IFERROR(L236*E236,E236*PG!H236)</f>
        <v>0</v>
      </c>
      <c r="I236" s="49">
        <f t="shared" si="6"/>
        <v>0</v>
      </c>
      <c r="J236" s="50">
        <f t="shared" si="7"/>
        <v>1</v>
      </c>
      <c r="L236" s="77">
        <f>PG!O236</f>
        <v>0</v>
      </c>
    </row>
    <row r="237" spans="3:12" ht="30" customHeight="1" thickTop="1" thickBot="1">
      <c r="C237" s="45" t="str">
        <f>IF(PG!C237="","",PG!C237)</f>
        <v/>
      </c>
      <c r="D237" s="44" t="str">
        <f>IF(PG!D237="","",PG!D237)</f>
        <v/>
      </c>
      <c r="E237" s="46">
        <f>PG!N237</f>
        <v>0</v>
      </c>
      <c r="F237" s="47"/>
      <c r="G237" s="48">
        <f>IFERROR(F237*L237,F237*PG!H237)</f>
        <v>0</v>
      </c>
      <c r="H237" s="48">
        <f>IFERROR(L237*E237,E237*PG!H237)</f>
        <v>0</v>
      </c>
      <c r="I237" s="49">
        <f t="shared" si="6"/>
        <v>0</v>
      </c>
      <c r="J237" s="50">
        <f t="shared" si="7"/>
        <v>1</v>
      </c>
      <c r="L237" s="77">
        <f>PG!O237</f>
        <v>0</v>
      </c>
    </row>
    <row r="238" spans="3:12" ht="30" customHeight="1" thickTop="1" thickBot="1">
      <c r="C238" s="45" t="str">
        <f>IF(PG!C238="","",PG!C238)</f>
        <v/>
      </c>
      <c r="D238" s="44" t="str">
        <f>IF(PG!D238="","",PG!D238)</f>
        <v/>
      </c>
      <c r="E238" s="46">
        <f>PG!N238</f>
        <v>0</v>
      </c>
      <c r="F238" s="47"/>
      <c r="G238" s="48">
        <f>IFERROR(F238*L238,F238*PG!H238)</f>
        <v>0</v>
      </c>
      <c r="H238" s="48">
        <f>IFERROR(L238*E238,E238*PG!H238)</f>
        <v>0</v>
      </c>
      <c r="I238" s="49">
        <f t="shared" si="6"/>
        <v>0</v>
      </c>
      <c r="J238" s="50">
        <f t="shared" si="7"/>
        <v>1</v>
      </c>
      <c r="L238" s="77">
        <f>PG!O238</f>
        <v>0</v>
      </c>
    </row>
    <row r="239" spans="3:12" ht="30" customHeight="1" thickTop="1" thickBot="1">
      <c r="C239" s="45" t="str">
        <f>IF(PG!C239="","",PG!C239)</f>
        <v/>
      </c>
      <c r="D239" s="44" t="str">
        <f>IF(PG!D239="","",PG!D239)</f>
        <v/>
      </c>
      <c r="E239" s="46">
        <f>PG!N239</f>
        <v>0</v>
      </c>
      <c r="F239" s="47"/>
      <c r="G239" s="48">
        <f>IFERROR(F239*L239,F239*PG!H239)</f>
        <v>0</v>
      </c>
      <c r="H239" s="48">
        <f>IFERROR(L239*E239,E239*PG!H239)</f>
        <v>0</v>
      </c>
      <c r="I239" s="49">
        <f t="shared" si="6"/>
        <v>0</v>
      </c>
      <c r="J239" s="50">
        <f t="shared" si="7"/>
        <v>1</v>
      </c>
      <c r="L239" s="77">
        <f>PG!O239</f>
        <v>0</v>
      </c>
    </row>
    <row r="240" spans="3:12" ht="30" customHeight="1" thickTop="1" thickBot="1">
      <c r="C240" s="45" t="str">
        <f>IF(PG!C240="","",PG!C240)</f>
        <v/>
      </c>
      <c r="D240" s="44" t="str">
        <f>IF(PG!D240="","",PG!D240)</f>
        <v/>
      </c>
      <c r="E240" s="46">
        <f>PG!N240</f>
        <v>0</v>
      </c>
      <c r="F240" s="47"/>
      <c r="G240" s="48">
        <f>IFERROR(F240*L240,F240*PG!H240)</f>
        <v>0</v>
      </c>
      <c r="H240" s="48">
        <f>IFERROR(L240*E240,E240*PG!H240)</f>
        <v>0</v>
      </c>
      <c r="I240" s="49">
        <f t="shared" si="6"/>
        <v>0</v>
      </c>
      <c r="J240" s="50">
        <f t="shared" si="7"/>
        <v>1</v>
      </c>
      <c r="L240" s="77">
        <f>PG!O240</f>
        <v>0</v>
      </c>
    </row>
    <row r="241" spans="3:12" ht="30" customHeight="1" thickTop="1" thickBot="1">
      <c r="C241" s="45" t="str">
        <f>IF(PG!C241="","",PG!C241)</f>
        <v/>
      </c>
      <c r="D241" s="44" t="str">
        <f>IF(PG!D241="","",PG!D241)</f>
        <v/>
      </c>
      <c r="E241" s="46">
        <f>PG!N241</f>
        <v>0</v>
      </c>
      <c r="F241" s="47"/>
      <c r="G241" s="48">
        <f>IFERROR(F241*L241,F241*PG!H241)</f>
        <v>0</v>
      </c>
      <c r="H241" s="48">
        <f>IFERROR(L241*E241,E241*PG!H241)</f>
        <v>0</v>
      </c>
      <c r="I241" s="49">
        <f t="shared" si="6"/>
        <v>0</v>
      </c>
      <c r="J241" s="50">
        <f t="shared" si="7"/>
        <v>1</v>
      </c>
      <c r="L241" s="77">
        <f>PG!O241</f>
        <v>0</v>
      </c>
    </row>
    <row r="242" spans="3:12" ht="30" customHeight="1" thickTop="1" thickBot="1">
      <c r="C242" s="45" t="str">
        <f>IF(PG!C242="","",PG!C242)</f>
        <v/>
      </c>
      <c r="D242" s="44" t="str">
        <f>IF(PG!D242="","",PG!D242)</f>
        <v/>
      </c>
      <c r="E242" s="46">
        <f>PG!N242</f>
        <v>0</v>
      </c>
      <c r="F242" s="47"/>
      <c r="G242" s="48">
        <f>IFERROR(F242*L242,F242*PG!H242)</f>
        <v>0</v>
      </c>
      <c r="H242" s="48">
        <f>IFERROR(L242*E242,E242*PG!H242)</f>
        <v>0</v>
      </c>
      <c r="I242" s="49">
        <f t="shared" si="6"/>
        <v>0</v>
      </c>
      <c r="J242" s="50">
        <f t="shared" si="7"/>
        <v>1</v>
      </c>
      <c r="L242" s="77">
        <f>PG!O242</f>
        <v>0</v>
      </c>
    </row>
    <row r="243" spans="3:12" ht="30" customHeight="1" thickTop="1" thickBot="1">
      <c r="C243" s="45" t="str">
        <f>IF(PG!C243="","",PG!C243)</f>
        <v/>
      </c>
      <c r="D243" s="44" t="str">
        <f>IF(PG!D243="","",PG!D243)</f>
        <v/>
      </c>
      <c r="E243" s="46">
        <f>PG!N243</f>
        <v>0</v>
      </c>
      <c r="F243" s="47"/>
      <c r="G243" s="48">
        <f>IFERROR(F243*L243,F243*PG!H243)</f>
        <v>0</v>
      </c>
      <c r="H243" s="48">
        <f>IFERROR(L243*E243,E243*PG!H243)</f>
        <v>0</v>
      </c>
      <c r="I243" s="49">
        <f t="shared" si="6"/>
        <v>0</v>
      </c>
      <c r="J243" s="50">
        <f t="shared" si="7"/>
        <v>1</v>
      </c>
      <c r="L243" s="77">
        <f>PG!O243</f>
        <v>0</v>
      </c>
    </row>
    <row r="244" spans="3:12" ht="30" customHeight="1" thickTop="1" thickBot="1">
      <c r="C244" s="45" t="str">
        <f>IF(PG!C244="","",PG!C244)</f>
        <v/>
      </c>
      <c r="D244" s="44" t="str">
        <f>IF(PG!D244="","",PG!D244)</f>
        <v/>
      </c>
      <c r="E244" s="46">
        <f>PG!N244</f>
        <v>0</v>
      </c>
      <c r="F244" s="47"/>
      <c r="G244" s="48">
        <f>IFERROR(F244*L244,F244*PG!H244)</f>
        <v>0</v>
      </c>
      <c r="H244" s="48">
        <f>IFERROR(L244*E244,E244*PG!H244)</f>
        <v>0</v>
      </c>
      <c r="I244" s="49">
        <f t="shared" si="6"/>
        <v>0</v>
      </c>
      <c r="J244" s="50">
        <f t="shared" si="7"/>
        <v>1</v>
      </c>
      <c r="L244" s="77">
        <f>PG!O244</f>
        <v>0</v>
      </c>
    </row>
    <row r="245" spans="3:12" ht="30" customHeight="1" thickTop="1" thickBot="1">
      <c r="C245" s="45" t="str">
        <f>IF(PG!C245="","",PG!C245)</f>
        <v/>
      </c>
      <c r="D245" s="44" t="str">
        <f>IF(PG!D245="","",PG!D245)</f>
        <v/>
      </c>
      <c r="E245" s="46">
        <f>PG!N245</f>
        <v>0</v>
      </c>
      <c r="F245" s="47"/>
      <c r="G245" s="48">
        <f>IFERROR(F245*L245,F245*PG!H245)</f>
        <v>0</v>
      </c>
      <c r="H245" s="48">
        <f>IFERROR(L245*E245,E245*PG!H245)</f>
        <v>0</v>
      </c>
      <c r="I245" s="49">
        <f t="shared" si="6"/>
        <v>0</v>
      </c>
      <c r="J245" s="50">
        <f t="shared" si="7"/>
        <v>1</v>
      </c>
      <c r="L245" s="77">
        <f>PG!O245</f>
        <v>0</v>
      </c>
    </row>
    <row r="246" spans="3:12" ht="30" customHeight="1" thickTop="1" thickBot="1">
      <c r="C246" s="45" t="str">
        <f>IF(PG!C246="","",PG!C246)</f>
        <v/>
      </c>
      <c r="D246" s="44" t="str">
        <f>IF(PG!D246="","",PG!D246)</f>
        <v/>
      </c>
      <c r="E246" s="46">
        <f>PG!N246</f>
        <v>0</v>
      </c>
      <c r="F246" s="47"/>
      <c r="G246" s="48">
        <f>IFERROR(F246*L246,F246*PG!H246)</f>
        <v>0</v>
      </c>
      <c r="H246" s="48">
        <f>IFERROR(L246*E246,E246*PG!H246)</f>
        <v>0</v>
      </c>
      <c r="I246" s="49">
        <f t="shared" si="6"/>
        <v>0</v>
      </c>
      <c r="J246" s="50">
        <f t="shared" si="7"/>
        <v>1</v>
      </c>
      <c r="L246" s="77">
        <f>PG!O246</f>
        <v>0</v>
      </c>
    </row>
    <row r="247" spans="3:12" ht="30" customHeight="1" thickTop="1" thickBot="1">
      <c r="C247" s="45" t="str">
        <f>IF(PG!C247="","",PG!C247)</f>
        <v/>
      </c>
      <c r="D247" s="44" t="str">
        <f>IF(PG!D247="","",PG!D247)</f>
        <v/>
      </c>
      <c r="E247" s="46">
        <f>PG!N247</f>
        <v>0</v>
      </c>
      <c r="F247" s="47"/>
      <c r="G247" s="48">
        <f>IFERROR(F247*L247,F247*PG!H247)</f>
        <v>0</v>
      </c>
      <c r="H247" s="48">
        <f>IFERROR(L247*E247,E247*PG!H247)</f>
        <v>0</v>
      </c>
      <c r="I247" s="49">
        <f t="shared" si="6"/>
        <v>0</v>
      </c>
      <c r="J247" s="50">
        <f t="shared" si="7"/>
        <v>1</v>
      </c>
      <c r="L247" s="77">
        <f>PG!O247</f>
        <v>0</v>
      </c>
    </row>
    <row r="248" spans="3:12" ht="30" customHeight="1" thickTop="1" thickBot="1">
      <c r="C248" s="45" t="str">
        <f>IF(PG!C248="","",PG!C248)</f>
        <v/>
      </c>
      <c r="D248" s="44" t="str">
        <f>IF(PG!D248="","",PG!D248)</f>
        <v/>
      </c>
      <c r="E248" s="46">
        <f>PG!N248</f>
        <v>0</v>
      </c>
      <c r="F248" s="47"/>
      <c r="G248" s="48">
        <f>IFERROR(F248*L248,F248*PG!H248)</f>
        <v>0</v>
      </c>
      <c r="H248" s="48">
        <f>IFERROR(L248*E248,E248*PG!H248)</f>
        <v>0</v>
      </c>
      <c r="I248" s="49">
        <f t="shared" si="6"/>
        <v>0</v>
      </c>
      <c r="J248" s="50">
        <f t="shared" si="7"/>
        <v>1</v>
      </c>
      <c r="L248" s="77">
        <f>PG!O248</f>
        <v>0</v>
      </c>
    </row>
    <row r="249" spans="3:12" ht="30" customHeight="1" thickTop="1" thickBot="1">
      <c r="C249" s="45" t="str">
        <f>IF(PG!C249="","",PG!C249)</f>
        <v/>
      </c>
      <c r="D249" s="44" t="str">
        <f>IF(PG!D249="","",PG!D249)</f>
        <v/>
      </c>
      <c r="E249" s="46">
        <f>PG!N249</f>
        <v>0</v>
      </c>
      <c r="F249" s="47"/>
      <c r="G249" s="48">
        <f>IFERROR(F249*L249,F249*PG!H249)</f>
        <v>0</v>
      </c>
      <c r="H249" s="48">
        <f>IFERROR(L249*E249,E249*PG!H249)</f>
        <v>0</v>
      </c>
      <c r="I249" s="49">
        <f t="shared" si="6"/>
        <v>0</v>
      </c>
      <c r="J249" s="50">
        <f t="shared" si="7"/>
        <v>1</v>
      </c>
      <c r="L249" s="77">
        <f>PG!O249</f>
        <v>0</v>
      </c>
    </row>
    <row r="250" spans="3:12" ht="30" customHeight="1" thickTop="1" thickBot="1">
      <c r="C250" s="45" t="str">
        <f>IF(PG!C250="","",PG!C250)</f>
        <v/>
      </c>
      <c r="D250" s="44" t="str">
        <f>IF(PG!D250="","",PG!D250)</f>
        <v/>
      </c>
      <c r="E250" s="46">
        <f>PG!N250</f>
        <v>0</v>
      </c>
      <c r="F250" s="47"/>
      <c r="G250" s="48">
        <f>IFERROR(F250*L250,F250*PG!H250)</f>
        <v>0</v>
      </c>
      <c r="H250" s="48">
        <f>IFERROR(L250*E250,E250*PG!H250)</f>
        <v>0</v>
      </c>
      <c r="I250" s="49">
        <f t="shared" si="6"/>
        <v>0</v>
      </c>
      <c r="J250" s="50">
        <f t="shared" si="7"/>
        <v>1</v>
      </c>
      <c r="L250" s="77">
        <f>PG!O250</f>
        <v>0</v>
      </c>
    </row>
    <row r="251" spans="3:12" ht="30" customHeight="1" thickTop="1" thickBot="1">
      <c r="C251" s="45" t="str">
        <f>IF(PG!C251="","",PG!C251)</f>
        <v/>
      </c>
      <c r="D251" s="44" t="str">
        <f>IF(PG!D251="","",PG!D251)</f>
        <v/>
      </c>
      <c r="E251" s="46">
        <f>PG!N251</f>
        <v>0</v>
      </c>
      <c r="F251" s="47"/>
      <c r="G251" s="48">
        <f>IFERROR(F251*L251,F251*PG!H251)</f>
        <v>0</v>
      </c>
      <c r="H251" s="48">
        <f>IFERROR(L251*E251,E251*PG!H251)</f>
        <v>0</v>
      </c>
      <c r="I251" s="49">
        <f t="shared" si="6"/>
        <v>0</v>
      </c>
      <c r="J251" s="50">
        <f t="shared" si="7"/>
        <v>1</v>
      </c>
      <c r="L251" s="77">
        <f>PG!O251</f>
        <v>0</v>
      </c>
    </row>
    <row r="252" spans="3:12" ht="30" customHeight="1" thickTop="1" thickBot="1">
      <c r="C252" s="45" t="str">
        <f>IF(PG!C252="","",PG!C252)</f>
        <v/>
      </c>
      <c r="D252" s="44" t="str">
        <f>IF(PG!D252="","",PG!D252)</f>
        <v/>
      </c>
      <c r="E252" s="46">
        <f>PG!N252</f>
        <v>0</v>
      </c>
      <c r="F252" s="47"/>
      <c r="G252" s="48">
        <f>IFERROR(F252*L252,F252*PG!H252)</f>
        <v>0</v>
      </c>
      <c r="H252" s="48">
        <f>IFERROR(L252*E252,E252*PG!H252)</f>
        <v>0</v>
      </c>
      <c r="I252" s="49">
        <f t="shared" si="6"/>
        <v>0</v>
      </c>
      <c r="J252" s="50">
        <f t="shared" si="7"/>
        <v>1</v>
      </c>
      <c r="L252" s="77">
        <f>PG!O252</f>
        <v>0</v>
      </c>
    </row>
    <row r="253" spans="3:12" ht="30" customHeight="1" thickTop="1" thickBot="1">
      <c r="C253" s="45" t="str">
        <f>IF(PG!C253="","",PG!C253)</f>
        <v/>
      </c>
      <c r="D253" s="44" t="str">
        <f>IF(PG!D253="","",PG!D253)</f>
        <v/>
      </c>
      <c r="E253" s="46">
        <f>PG!N253</f>
        <v>0</v>
      </c>
      <c r="F253" s="47"/>
      <c r="G253" s="48">
        <f>IFERROR(F253*L253,F253*PG!H253)</f>
        <v>0</v>
      </c>
      <c r="H253" s="48">
        <f>IFERROR(L253*E253,E253*PG!H253)</f>
        <v>0</v>
      </c>
      <c r="I253" s="49">
        <f t="shared" si="6"/>
        <v>0</v>
      </c>
      <c r="J253" s="50">
        <f t="shared" si="7"/>
        <v>1</v>
      </c>
      <c r="L253" s="77">
        <f>PG!O253</f>
        <v>0</v>
      </c>
    </row>
    <row r="254" spans="3:12" ht="30" customHeight="1" thickTop="1" thickBot="1">
      <c r="C254" s="45" t="str">
        <f>IF(PG!C254="","",PG!C254)</f>
        <v/>
      </c>
      <c r="D254" s="44" t="str">
        <f>IF(PG!D254="","",PG!D254)</f>
        <v/>
      </c>
      <c r="E254" s="46">
        <f>PG!N254</f>
        <v>0</v>
      </c>
      <c r="F254" s="47"/>
      <c r="G254" s="48">
        <f>IFERROR(F254*L254,F254*PG!H254)</f>
        <v>0</v>
      </c>
      <c r="H254" s="48">
        <f>IFERROR(L254*E254,E254*PG!H254)</f>
        <v>0</v>
      </c>
      <c r="I254" s="49">
        <f t="shared" si="6"/>
        <v>0</v>
      </c>
      <c r="J254" s="50">
        <f t="shared" si="7"/>
        <v>1</v>
      </c>
      <c r="L254" s="77">
        <f>PG!O254</f>
        <v>0</v>
      </c>
    </row>
    <row r="255" spans="3:12" ht="30" customHeight="1" thickTop="1" thickBot="1">
      <c r="C255" s="45" t="str">
        <f>IF(PG!C255="","",PG!C255)</f>
        <v/>
      </c>
      <c r="D255" s="44" t="str">
        <f>IF(PG!D255="","",PG!D255)</f>
        <v/>
      </c>
      <c r="E255" s="46">
        <f>PG!N255</f>
        <v>0</v>
      </c>
      <c r="F255" s="47"/>
      <c r="G255" s="48">
        <f>IFERROR(F255*L255,F255*PG!H255)</f>
        <v>0</v>
      </c>
      <c r="H255" s="48">
        <f>IFERROR(L255*E255,E255*PG!H255)</f>
        <v>0</v>
      </c>
      <c r="I255" s="49">
        <f t="shared" si="6"/>
        <v>0</v>
      </c>
      <c r="J255" s="50">
        <f t="shared" si="7"/>
        <v>1</v>
      </c>
      <c r="L255" s="77">
        <f>PG!O255</f>
        <v>0</v>
      </c>
    </row>
    <row r="256" spans="3:12" ht="30" customHeight="1" thickTop="1" thickBot="1">
      <c r="C256" s="45" t="str">
        <f>IF(PG!C256="","",PG!C256)</f>
        <v/>
      </c>
      <c r="D256" s="44" t="str">
        <f>IF(PG!D256="","",PG!D256)</f>
        <v/>
      </c>
      <c r="E256" s="46">
        <f>PG!N256</f>
        <v>0</v>
      </c>
      <c r="F256" s="47"/>
      <c r="G256" s="48">
        <f>IFERROR(F256*L256,F256*PG!H256)</f>
        <v>0</v>
      </c>
      <c r="H256" s="48">
        <f>IFERROR(L256*E256,E256*PG!H256)</f>
        <v>0</v>
      </c>
      <c r="I256" s="49">
        <f t="shared" si="6"/>
        <v>0</v>
      </c>
      <c r="J256" s="50">
        <f t="shared" si="7"/>
        <v>1</v>
      </c>
      <c r="L256" s="77">
        <f>PG!O256</f>
        <v>0</v>
      </c>
    </row>
    <row r="257" spans="3:12" ht="30" customHeight="1" thickTop="1" thickBot="1">
      <c r="C257" s="45" t="str">
        <f>IF(PG!C257="","",PG!C257)</f>
        <v/>
      </c>
      <c r="D257" s="44" t="str">
        <f>IF(PG!D257="","",PG!D257)</f>
        <v/>
      </c>
      <c r="E257" s="46">
        <f>PG!N257</f>
        <v>0</v>
      </c>
      <c r="F257" s="47"/>
      <c r="G257" s="48">
        <f>IFERROR(F257*L257,F257*PG!H257)</f>
        <v>0</v>
      </c>
      <c r="H257" s="48">
        <f>IFERROR(L257*E257,E257*PG!H257)</f>
        <v>0</v>
      </c>
      <c r="I257" s="49">
        <f t="shared" si="6"/>
        <v>0</v>
      </c>
      <c r="J257" s="50">
        <f t="shared" si="7"/>
        <v>1</v>
      </c>
      <c r="L257" s="77">
        <f>PG!O257</f>
        <v>0</v>
      </c>
    </row>
    <row r="258" spans="3:12" ht="30" customHeight="1" thickTop="1" thickBot="1">
      <c r="C258" s="45" t="str">
        <f>IF(PG!C258="","",PG!C258)</f>
        <v/>
      </c>
      <c r="D258" s="44" t="str">
        <f>IF(PG!D258="","",PG!D258)</f>
        <v/>
      </c>
      <c r="E258" s="46">
        <f>PG!N258</f>
        <v>0</v>
      </c>
      <c r="F258" s="47"/>
      <c r="G258" s="48">
        <f>IFERROR(F258*L258,F258*PG!H258)</f>
        <v>0</v>
      </c>
      <c r="H258" s="48">
        <f>IFERROR(L258*E258,E258*PG!H258)</f>
        <v>0</v>
      </c>
      <c r="I258" s="49">
        <f t="shared" si="6"/>
        <v>0</v>
      </c>
      <c r="J258" s="50">
        <f t="shared" si="7"/>
        <v>1</v>
      </c>
      <c r="L258" s="77">
        <f>PG!O258</f>
        <v>0</v>
      </c>
    </row>
    <row r="259" spans="3:12" ht="30" customHeight="1" thickTop="1" thickBot="1">
      <c r="C259" s="45" t="str">
        <f>IF(PG!C259="","",PG!C259)</f>
        <v/>
      </c>
      <c r="D259" s="44" t="str">
        <f>IF(PG!D259="","",PG!D259)</f>
        <v/>
      </c>
      <c r="E259" s="46">
        <f>PG!N259</f>
        <v>0</v>
      </c>
      <c r="F259" s="47"/>
      <c r="G259" s="48">
        <f>IFERROR(F259*L259,F259*PG!H259)</f>
        <v>0</v>
      </c>
      <c r="H259" s="48">
        <f>IFERROR(L259*E259,E259*PG!H259)</f>
        <v>0</v>
      </c>
      <c r="I259" s="49">
        <f t="shared" si="6"/>
        <v>0</v>
      </c>
      <c r="J259" s="50">
        <f t="shared" si="7"/>
        <v>1</v>
      </c>
      <c r="L259" s="77">
        <f>PG!O259</f>
        <v>0</v>
      </c>
    </row>
    <row r="260" spans="3:12" ht="30" customHeight="1" thickTop="1" thickBot="1">
      <c r="C260" s="45" t="str">
        <f>IF(PG!C260="","",PG!C260)</f>
        <v/>
      </c>
      <c r="D260" s="44" t="str">
        <f>IF(PG!D260="","",PG!D260)</f>
        <v/>
      </c>
      <c r="E260" s="46">
        <f>PG!N260</f>
        <v>0</v>
      </c>
      <c r="F260" s="47"/>
      <c r="G260" s="48">
        <f>IFERROR(F260*L260,F260*PG!H260)</f>
        <v>0</v>
      </c>
      <c r="H260" s="48">
        <f>IFERROR(L260*E260,E260*PG!H260)</f>
        <v>0</v>
      </c>
      <c r="I260" s="49">
        <f t="shared" si="6"/>
        <v>0</v>
      </c>
      <c r="J260" s="50">
        <f t="shared" si="7"/>
        <v>1</v>
      </c>
      <c r="L260" s="77">
        <f>PG!O260</f>
        <v>0</v>
      </c>
    </row>
    <row r="261" spans="3:12" ht="30" customHeight="1" thickTop="1" thickBot="1">
      <c r="C261" s="45" t="str">
        <f>IF(PG!C261="","",PG!C261)</f>
        <v/>
      </c>
      <c r="D261" s="44" t="str">
        <f>IF(PG!D261="","",PG!D261)</f>
        <v/>
      </c>
      <c r="E261" s="46">
        <f>PG!N261</f>
        <v>0</v>
      </c>
      <c r="F261" s="47"/>
      <c r="G261" s="48">
        <f>IFERROR(F261*L261,F261*PG!H261)</f>
        <v>0</v>
      </c>
      <c r="H261" s="48">
        <f>IFERROR(L261*E261,E261*PG!H261)</f>
        <v>0</v>
      </c>
      <c r="I261" s="49">
        <f t="shared" si="6"/>
        <v>0</v>
      </c>
      <c r="J261" s="50">
        <f t="shared" si="7"/>
        <v>1</v>
      </c>
      <c r="L261" s="77">
        <f>PG!O261</f>
        <v>0</v>
      </c>
    </row>
    <row r="262" spans="3:12" ht="30" customHeight="1" thickTop="1" thickBot="1">
      <c r="C262" s="45" t="str">
        <f>IF(PG!C262="","",PG!C262)</f>
        <v/>
      </c>
      <c r="D262" s="44" t="str">
        <f>IF(PG!D262="","",PG!D262)</f>
        <v/>
      </c>
      <c r="E262" s="46">
        <f>PG!N262</f>
        <v>0</v>
      </c>
      <c r="F262" s="47"/>
      <c r="G262" s="48">
        <f>IFERROR(F262*L262,F262*PG!H262)</f>
        <v>0</v>
      </c>
      <c r="H262" s="48">
        <f>IFERROR(L262*E262,E262*PG!H262)</f>
        <v>0</v>
      </c>
      <c r="I262" s="49">
        <f t="shared" si="6"/>
        <v>0</v>
      </c>
      <c r="J262" s="50">
        <f t="shared" si="7"/>
        <v>1</v>
      </c>
      <c r="L262" s="77">
        <f>PG!O262</f>
        <v>0</v>
      </c>
    </row>
    <row r="263" spans="3:12" ht="30" customHeight="1" thickTop="1" thickBot="1">
      <c r="C263" s="45" t="str">
        <f>IF(PG!C263="","",PG!C263)</f>
        <v/>
      </c>
      <c r="D263" s="44" t="str">
        <f>IF(PG!D263="","",PG!D263)</f>
        <v/>
      </c>
      <c r="E263" s="46">
        <f>PG!N263</f>
        <v>0</v>
      </c>
      <c r="F263" s="47"/>
      <c r="G263" s="48">
        <f>IFERROR(F263*L263,F263*PG!H263)</f>
        <v>0</v>
      </c>
      <c r="H263" s="48">
        <f>IFERROR(L263*E263,E263*PG!H263)</f>
        <v>0</v>
      </c>
      <c r="I263" s="49">
        <f t="shared" si="6"/>
        <v>0</v>
      </c>
      <c r="J263" s="50">
        <f t="shared" si="7"/>
        <v>1</v>
      </c>
      <c r="L263" s="77">
        <f>PG!O263</f>
        <v>0</v>
      </c>
    </row>
    <row r="264" spans="3:12" ht="30" customHeight="1" thickTop="1" thickBot="1">
      <c r="C264" s="45" t="str">
        <f>IF(PG!C264="","",PG!C264)</f>
        <v/>
      </c>
      <c r="D264" s="44" t="str">
        <f>IF(PG!D264="","",PG!D264)</f>
        <v/>
      </c>
      <c r="E264" s="46">
        <f>PG!N264</f>
        <v>0</v>
      </c>
      <c r="F264" s="47"/>
      <c r="G264" s="48">
        <f>IFERROR(F264*L264,F264*PG!H264)</f>
        <v>0</v>
      </c>
      <c r="H264" s="48">
        <f>IFERROR(L264*E264,E264*PG!H264)</f>
        <v>0</v>
      </c>
      <c r="I264" s="49">
        <f t="shared" ref="I264:I327" si="8">IFERROR(IF(G264-H264&lt;0,(G264-H264)*(-1),G264-H264),"")</f>
        <v>0</v>
      </c>
      <c r="J264" s="50">
        <f t="shared" si="7"/>
        <v>1</v>
      </c>
      <c r="L264" s="77">
        <f>PG!O264</f>
        <v>0</v>
      </c>
    </row>
    <row r="265" spans="3:12" ht="30" customHeight="1" thickTop="1" thickBot="1">
      <c r="C265" s="45" t="str">
        <f>IF(PG!C265="","",PG!C265)</f>
        <v/>
      </c>
      <c r="D265" s="44" t="str">
        <f>IF(PG!D265="","",PG!D265)</f>
        <v/>
      </c>
      <c r="E265" s="46">
        <f>PG!N265</f>
        <v>0</v>
      </c>
      <c r="F265" s="47"/>
      <c r="G265" s="48">
        <f>IFERROR(F265*L265,F265*PG!H265)</f>
        <v>0</v>
      </c>
      <c r="H265" s="48">
        <f>IFERROR(L265*E265,E265*PG!H265)</f>
        <v>0</v>
      </c>
      <c r="I265" s="49">
        <f t="shared" si="8"/>
        <v>0</v>
      </c>
      <c r="J265" s="50">
        <f t="shared" ref="J265:J328" si="9">IFERROR(IF(G265&gt;H265,H265/G265,IF(G265=H265,1,G265/H265)),"")</f>
        <v>1</v>
      </c>
      <c r="L265" s="77">
        <f>PG!O265</f>
        <v>0</v>
      </c>
    </row>
    <row r="266" spans="3:12" ht="30" customHeight="1" thickTop="1" thickBot="1">
      <c r="C266" s="45" t="str">
        <f>IF(PG!C266="","",PG!C266)</f>
        <v/>
      </c>
      <c r="D266" s="44" t="str">
        <f>IF(PG!D266="","",PG!D266)</f>
        <v/>
      </c>
      <c r="E266" s="46">
        <f>PG!N266</f>
        <v>0</v>
      </c>
      <c r="F266" s="47"/>
      <c r="G266" s="48">
        <f>IFERROR(F266*L266,F266*PG!H266)</f>
        <v>0</v>
      </c>
      <c r="H266" s="48">
        <f>IFERROR(L266*E266,E266*PG!H266)</f>
        <v>0</v>
      </c>
      <c r="I266" s="49">
        <f t="shared" si="8"/>
        <v>0</v>
      </c>
      <c r="J266" s="50">
        <f t="shared" si="9"/>
        <v>1</v>
      </c>
      <c r="L266" s="77">
        <f>PG!O266</f>
        <v>0</v>
      </c>
    </row>
    <row r="267" spans="3:12" ht="30" customHeight="1" thickTop="1" thickBot="1">
      <c r="C267" s="45" t="str">
        <f>IF(PG!C267="","",PG!C267)</f>
        <v/>
      </c>
      <c r="D267" s="44" t="str">
        <f>IF(PG!D267="","",PG!D267)</f>
        <v/>
      </c>
      <c r="E267" s="46">
        <f>PG!N267</f>
        <v>0</v>
      </c>
      <c r="F267" s="47"/>
      <c r="G267" s="48">
        <f>IFERROR(F267*L267,F267*PG!H267)</f>
        <v>0</v>
      </c>
      <c r="H267" s="48">
        <f>IFERROR(L267*E267,E267*PG!H267)</f>
        <v>0</v>
      </c>
      <c r="I267" s="49">
        <f t="shared" si="8"/>
        <v>0</v>
      </c>
      <c r="J267" s="50">
        <f t="shared" si="9"/>
        <v>1</v>
      </c>
      <c r="L267" s="77">
        <f>PG!O267</f>
        <v>0</v>
      </c>
    </row>
    <row r="268" spans="3:12" ht="30" customHeight="1" thickTop="1" thickBot="1">
      <c r="C268" s="45" t="str">
        <f>IF(PG!C268="","",PG!C268)</f>
        <v/>
      </c>
      <c r="D268" s="44" t="str">
        <f>IF(PG!D268="","",PG!D268)</f>
        <v/>
      </c>
      <c r="E268" s="46">
        <f>PG!N268</f>
        <v>0</v>
      </c>
      <c r="F268" s="47"/>
      <c r="G268" s="48">
        <f>IFERROR(F268*L268,F268*PG!H268)</f>
        <v>0</v>
      </c>
      <c r="H268" s="48">
        <f>IFERROR(L268*E268,E268*PG!H268)</f>
        <v>0</v>
      </c>
      <c r="I268" s="49">
        <f t="shared" si="8"/>
        <v>0</v>
      </c>
      <c r="J268" s="50">
        <f t="shared" si="9"/>
        <v>1</v>
      </c>
      <c r="L268" s="77">
        <f>PG!O268</f>
        <v>0</v>
      </c>
    </row>
    <row r="269" spans="3:12" ht="30" customHeight="1" thickTop="1" thickBot="1">
      <c r="C269" s="45" t="str">
        <f>IF(PG!C269="","",PG!C269)</f>
        <v/>
      </c>
      <c r="D269" s="44" t="str">
        <f>IF(PG!D269="","",PG!D269)</f>
        <v/>
      </c>
      <c r="E269" s="46">
        <f>PG!N269</f>
        <v>0</v>
      </c>
      <c r="F269" s="47"/>
      <c r="G269" s="48">
        <f>IFERROR(F269*L269,F269*PG!H269)</f>
        <v>0</v>
      </c>
      <c r="H269" s="48">
        <f>IFERROR(L269*E269,E269*PG!H269)</f>
        <v>0</v>
      </c>
      <c r="I269" s="49">
        <f t="shared" si="8"/>
        <v>0</v>
      </c>
      <c r="J269" s="50">
        <f t="shared" si="9"/>
        <v>1</v>
      </c>
      <c r="L269" s="77">
        <f>PG!O269</f>
        <v>0</v>
      </c>
    </row>
    <row r="270" spans="3:12" ht="30" customHeight="1" thickTop="1" thickBot="1">
      <c r="C270" s="45" t="str">
        <f>IF(PG!C270="","",PG!C270)</f>
        <v/>
      </c>
      <c r="D270" s="44" t="str">
        <f>IF(PG!D270="","",PG!D270)</f>
        <v/>
      </c>
      <c r="E270" s="46">
        <f>PG!N270</f>
        <v>0</v>
      </c>
      <c r="F270" s="47"/>
      <c r="G270" s="48">
        <f>IFERROR(F270*L270,F270*PG!H270)</f>
        <v>0</v>
      </c>
      <c r="H270" s="48">
        <f>IFERROR(L270*E270,E270*PG!H270)</f>
        <v>0</v>
      </c>
      <c r="I270" s="49">
        <f t="shared" si="8"/>
        <v>0</v>
      </c>
      <c r="J270" s="50">
        <f t="shared" si="9"/>
        <v>1</v>
      </c>
      <c r="L270" s="77">
        <f>PG!O270</f>
        <v>0</v>
      </c>
    </row>
    <row r="271" spans="3:12" ht="30" customHeight="1" thickTop="1" thickBot="1">
      <c r="C271" s="45" t="str">
        <f>IF(PG!C271="","",PG!C271)</f>
        <v/>
      </c>
      <c r="D271" s="44" t="str">
        <f>IF(PG!D271="","",PG!D271)</f>
        <v/>
      </c>
      <c r="E271" s="46">
        <f>PG!N271</f>
        <v>0</v>
      </c>
      <c r="F271" s="47"/>
      <c r="G271" s="48">
        <f>IFERROR(F271*L271,F271*PG!H271)</f>
        <v>0</v>
      </c>
      <c r="H271" s="48">
        <f>IFERROR(L271*E271,E271*PG!H271)</f>
        <v>0</v>
      </c>
      <c r="I271" s="49">
        <f t="shared" si="8"/>
        <v>0</v>
      </c>
      <c r="J271" s="50">
        <f t="shared" si="9"/>
        <v>1</v>
      </c>
      <c r="L271" s="77">
        <f>PG!O271</f>
        <v>0</v>
      </c>
    </row>
    <row r="272" spans="3:12" ht="30" customHeight="1" thickTop="1" thickBot="1">
      <c r="C272" s="45" t="str">
        <f>IF(PG!C272="","",PG!C272)</f>
        <v/>
      </c>
      <c r="D272" s="44" t="str">
        <f>IF(PG!D272="","",PG!D272)</f>
        <v/>
      </c>
      <c r="E272" s="46">
        <f>PG!N272</f>
        <v>0</v>
      </c>
      <c r="F272" s="47"/>
      <c r="G272" s="48">
        <f>IFERROR(F272*L272,F272*PG!H272)</f>
        <v>0</v>
      </c>
      <c r="H272" s="48">
        <f>IFERROR(L272*E272,E272*PG!H272)</f>
        <v>0</v>
      </c>
      <c r="I272" s="49">
        <f t="shared" si="8"/>
        <v>0</v>
      </c>
      <c r="J272" s="50">
        <f t="shared" si="9"/>
        <v>1</v>
      </c>
      <c r="L272" s="77">
        <f>PG!O272</f>
        <v>0</v>
      </c>
    </row>
    <row r="273" spans="3:12" ht="30" customHeight="1" thickTop="1" thickBot="1">
      <c r="C273" s="45" t="str">
        <f>IF(PG!C273="","",PG!C273)</f>
        <v/>
      </c>
      <c r="D273" s="44" t="str">
        <f>IF(PG!D273="","",PG!D273)</f>
        <v/>
      </c>
      <c r="E273" s="46">
        <f>PG!N273</f>
        <v>0</v>
      </c>
      <c r="F273" s="47"/>
      <c r="G273" s="48">
        <f>IFERROR(F273*L273,F273*PG!H273)</f>
        <v>0</v>
      </c>
      <c r="H273" s="48">
        <f>IFERROR(L273*E273,E273*PG!H273)</f>
        <v>0</v>
      </c>
      <c r="I273" s="49">
        <f t="shared" si="8"/>
        <v>0</v>
      </c>
      <c r="J273" s="50">
        <f t="shared" si="9"/>
        <v>1</v>
      </c>
      <c r="L273" s="77">
        <f>PG!O273</f>
        <v>0</v>
      </c>
    </row>
    <row r="274" spans="3:12" ht="30" customHeight="1" thickTop="1" thickBot="1">
      <c r="C274" s="45" t="str">
        <f>IF(PG!C274="","",PG!C274)</f>
        <v/>
      </c>
      <c r="D274" s="44" t="str">
        <f>IF(PG!D274="","",PG!D274)</f>
        <v/>
      </c>
      <c r="E274" s="46">
        <f>PG!N274</f>
        <v>0</v>
      </c>
      <c r="F274" s="47"/>
      <c r="G274" s="48">
        <f>IFERROR(F274*L274,F274*PG!H274)</f>
        <v>0</v>
      </c>
      <c r="H274" s="48">
        <f>IFERROR(L274*E274,E274*PG!H274)</f>
        <v>0</v>
      </c>
      <c r="I274" s="49">
        <f t="shared" si="8"/>
        <v>0</v>
      </c>
      <c r="J274" s="50">
        <f t="shared" si="9"/>
        <v>1</v>
      </c>
      <c r="L274" s="77">
        <f>PG!O274</f>
        <v>0</v>
      </c>
    </row>
    <row r="275" spans="3:12" ht="30" customHeight="1" thickTop="1" thickBot="1">
      <c r="C275" s="45" t="str">
        <f>IF(PG!C275="","",PG!C275)</f>
        <v/>
      </c>
      <c r="D275" s="44" t="str">
        <f>IF(PG!D275="","",PG!D275)</f>
        <v/>
      </c>
      <c r="E275" s="46">
        <f>PG!N275</f>
        <v>0</v>
      </c>
      <c r="F275" s="47"/>
      <c r="G275" s="48">
        <f>IFERROR(F275*L275,F275*PG!H275)</f>
        <v>0</v>
      </c>
      <c r="H275" s="48">
        <f>IFERROR(L275*E275,E275*PG!H275)</f>
        <v>0</v>
      </c>
      <c r="I275" s="49">
        <f t="shared" si="8"/>
        <v>0</v>
      </c>
      <c r="J275" s="50">
        <f t="shared" si="9"/>
        <v>1</v>
      </c>
      <c r="L275" s="77">
        <f>PG!O275</f>
        <v>0</v>
      </c>
    </row>
    <row r="276" spans="3:12" ht="30" customHeight="1" thickTop="1" thickBot="1">
      <c r="C276" s="45" t="str">
        <f>IF(PG!C276="","",PG!C276)</f>
        <v/>
      </c>
      <c r="D276" s="44" t="str">
        <f>IF(PG!D276="","",PG!D276)</f>
        <v/>
      </c>
      <c r="E276" s="46">
        <f>PG!N276</f>
        <v>0</v>
      </c>
      <c r="F276" s="47"/>
      <c r="G276" s="48">
        <f>IFERROR(F276*L276,F276*PG!H276)</f>
        <v>0</v>
      </c>
      <c r="H276" s="48">
        <f>IFERROR(L276*E276,E276*PG!H276)</f>
        <v>0</v>
      </c>
      <c r="I276" s="49">
        <f t="shared" si="8"/>
        <v>0</v>
      </c>
      <c r="J276" s="50">
        <f t="shared" si="9"/>
        <v>1</v>
      </c>
      <c r="L276" s="77">
        <f>PG!O276</f>
        <v>0</v>
      </c>
    </row>
    <row r="277" spans="3:12" ht="30" customHeight="1" thickTop="1" thickBot="1">
      <c r="C277" s="45" t="str">
        <f>IF(PG!C277="","",PG!C277)</f>
        <v/>
      </c>
      <c r="D277" s="44" t="str">
        <f>IF(PG!D277="","",PG!D277)</f>
        <v/>
      </c>
      <c r="E277" s="46">
        <f>PG!N277</f>
        <v>0</v>
      </c>
      <c r="F277" s="47"/>
      <c r="G277" s="48">
        <f>IFERROR(F277*L277,F277*PG!H277)</f>
        <v>0</v>
      </c>
      <c r="H277" s="48">
        <f>IFERROR(L277*E277,E277*PG!H277)</f>
        <v>0</v>
      </c>
      <c r="I277" s="49">
        <f t="shared" si="8"/>
        <v>0</v>
      </c>
      <c r="J277" s="50">
        <f t="shared" si="9"/>
        <v>1</v>
      </c>
      <c r="L277" s="77">
        <f>PG!O277</f>
        <v>0</v>
      </c>
    </row>
    <row r="278" spans="3:12" ht="30" customHeight="1" thickTop="1" thickBot="1">
      <c r="C278" s="45" t="str">
        <f>IF(PG!C278="","",PG!C278)</f>
        <v/>
      </c>
      <c r="D278" s="44" t="str">
        <f>IF(PG!D278="","",PG!D278)</f>
        <v/>
      </c>
      <c r="E278" s="46">
        <f>PG!N278</f>
        <v>0</v>
      </c>
      <c r="F278" s="47"/>
      <c r="G278" s="48">
        <f>IFERROR(F278*L278,F278*PG!H278)</f>
        <v>0</v>
      </c>
      <c r="H278" s="48">
        <f>IFERROR(L278*E278,E278*PG!H278)</f>
        <v>0</v>
      </c>
      <c r="I278" s="49">
        <f t="shared" si="8"/>
        <v>0</v>
      </c>
      <c r="J278" s="50">
        <f t="shared" si="9"/>
        <v>1</v>
      </c>
      <c r="L278" s="77">
        <f>PG!O278</f>
        <v>0</v>
      </c>
    </row>
    <row r="279" spans="3:12" ht="30" customHeight="1" thickTop="1" thickBot="1">
      <c r="C279" s="45" t="str">
        <f>IF(PG!C279="","",PG!C279)</f>
        <v/>
      </c>
      <c r="D279" s="44" t="str">
        <f>IF(PG!D279="","",PG!D279)</f>
        <v/>
      </c>
      <c r="E279" s="46">
        <f>PG!N279</f>
        <v>0</v>
      </c>
      <c r="F279" s="47"/>
      <c r="G279" s="48">
        <f>IFERROR(F279*L279,F279*PG!H279)</f>
        <v>0</v>
      </c>
      <c r="H279" s="48">
        <f>IFERROR(L279*E279,E279*PG!H279)</f>
        <v>0</v>
      </c>
      <c r="I279" s="49">
        <f t="shared" si="8"/>
        <v>0</v>
      </c>
      <c r="J279" s="50">
        <f t="shared" si="9"/>
        <v>1</v>
      </c>
      <c r="L279" s="77">
        <f>PG!O279</f>
        <v>0</v>
      </c>
    </row>
    <row r="280" spans="3:12" ht="30" customHeight="1" thickTop="1" thickBot="1">
      <c r="C280" s="45" t="str">
        <f>IF(PG!C280="","",PG!C280)</f>
        <v/>
      </c>
      <c r="D280" s="44" t="str">
        <f>IF(PG!D280="","",PG!D280)</f>
        <v/>
      </c>
      <c r="E280" s="46">
        <f>PG!N280</f>
        <v>0</v>
      </c>
      <c r="F280" s="47"/>
      <c r="G280" s="48">
        <f>IFERROR(F280*L280,F280*PG!H280)</f>
        <v>0</v>
      </c>
      <c r="H280" s="48">
        <f>IFERROR(L280*E280,E280*PG!H280)</f>
        <v>0</v>
      </c>
      <c r="I280" s="49">
        <f t="shared" si="8"/>
        <v>0</v>
      </c>
      <c r="J280" s="50">
        <f t="shared" si="9"/>
        <v>1</v>
      </c>
      <c r="L280" s="77">
        <f>PG!O280</f>
        <v>0</v>
      </c>
    </row>
    <row r="281" spans="3:12" ht="30" customHeight="1" thickTop="1" thickBot="1">
      <c r="C281" s="45" t="str">
        <f>IF(PG!C281="","",PG!C281)</f>
        <v/>
      </c>
      <c r="D281" s="44" t="str">
        <f>IF(PG!D281="","",PG!D281)</f>
        <v/>
      </c>
      <c r="E281" s="46">
        <f>PG!N281</f>
        <v>0</v>
      </c>
      <c r="F281" s="47"/>
      <c r="G281" s="48">
        <f>IFERROR(F281*L281,F281*PG!H281)</f>
        <v>0</v>
      </c>
      <c r="H281" s="48">
        <f>IFERROR(L281*E281,E281*PG!H281)</f>
        <v>0</v>
      </c>
      <c r="I281" s="49">
        <f t="shared" si="8"/>
        <v>0</v>
      </c>
      <c r="J281" s="50">
        <f t="shared" si="9"/>
        <v>1</v>
      </c>
      <c r="L281" s="77">
        <f>PG!O281</f>
        <v>0</v>
      </c>
    </row>
    <row r="282" spans="3:12" ht="30" customHeight="1" thickTop="1" thickBot="1">
      <c r="C282" s="45" t="str">
        <f>IF(PG!C282="","",PG!C282)</f>
        <v/>
      </c>
      <c r="D282" s="44" t="str">
        <f>IF(PG!D282="","",PG!D282)</f>
        <v/>
      </c>
      <c r="E282" s="46">
        <f>PG!N282</f>
        <v>0</v>
      </c>
      <c r="F282" s="47"/>
      <c r="G282" s="48">
        <f>IFERROR(F282*L282,F282*PG!H282)</f>
        <v>0</v>
      </c>
      <c r="H282" s="48">
        <f>IFERROR(L282*E282,E282*PG!H282)</f>
        <v>0</v>
      </c>
      <c r="I282" s="49">
        <f t="shared" si="8"/>
        <v>0</v>
      </c>
      <c r="J282" s="50">
        <f t="shared" si="9"/>
        <v>1</v>
      </c>
      <c r="L282" s="77">
        <f>PG!O282</f>
        <v>0</v>
      </c>
    </row>
    <row r="283" spans="3:12" ht="30" customHeight="1" thickTop="1" thickBot="1">
      <c r="C283" s="45" t="str">
        <f>IF(PG!C283="","",PG!C283)</f>
        <v/>
      </c>
      <c r="D283" s="44" t="str">
        <f>IF(PG!D283="","",PG!D283)</f>
        <v/>
      </c>
      <c r="E283" s="46">
        <f>PG!N283</f>
        <v>0</v>
      </c>
      <c r="F283" s="47"/>
      <c r="G283" s="48">
        <f>IFERROR(F283*L283,F283*PG!H283)</f>
        <v>0</v>
      </c>
      <c r="H283" s="48">
        <f>IFERROR(L283*E283,E283*PG!H283)</f>
        <v>0</v>
      </c>
      <c r="I283" s="49">
        <f t="shared" si="8"/>
        <v>0</v>
      </c>
      <c r="J283" s="50">
        <f t="shared" si="9"/>
        <v>1</v>
      </c>
      <c r="L283" s="77">
        <f>PG!O283</f>
        <v>0</v>
      </c>
    </row>
    <row r="284" spans="3:12" ht="30" customHeight="1" thickTop="1" thickBot="1">
      <c r="C284" s="45" t="str">
        <f>IF(PG!C284="","",PG!C284)</f>
        <v/>
      </c>
      <c r="D284" s="44" t="str">
        <f>IF(PG!D284="","",PG!D284)</f>
        <v/>
      </c>
      <c r="E284" s="46">
        <f>PG!N284</f>
        <v>0</v>
      </c>
      <c r="F284" s="47"/>
      <c r="G284" s="48">
        <f>IFERROR(F284*L284,F284*PG!H284)</f>
        <v>0</v>
      </c>
      <c r="H284" s="48">
        <f>IFERROR(L284*E284,E284*PG!H284)</f>
        <v>0</v>
      </c>
      <c r="I284" s="49">
        <f t="shared" si="8"/>
        <v>0</v>
      </c>
      <c r="J284" s="50">
        <f t="shared" si="9"/>
        <v>1</v>
      </c>
      <c r="L284" s="77">
        <f>PG!O284</f>
        <v>0</v>
      </c>
    </row>
    <row r="285" spans="3:12" ht="30" customHeight="1" thickTop="1" thickBot="1">
      <c r="C285" s="45" t="str">
        <f>IF(PG!C285="","",PG!C285)</f>
        <v/>
      </c>
      <c r="D285" s="44" t="str">
        <f>IF(PG!D285="","",PG!D285)</f>
        <v/>
      </c>
      <c r="E285" s="46">
        <f>PG!N285</f>
        <v>0</v>
      </c>
      <c r="F285" s="47"/>
      <c r="G285" s="48">
        <f>IFERROR(F285*L285,F285*PG!H285)</f>
        <v>0</v>
      </c>
      <c r="H285" s="48">
        <f>IFERROR(L285*E285,E285*PG!H285)</f>
        <v>0</v>
      </c>
      <c r="I285" s="49">
        <f t="shared" si="8"/>
        <v>0</v>
      </c>
      <c r="J285" s="50">
        <f t="shared" si="9"/>
        <v>1</v>
      </c>
      <c r="L285" s="77">
        <f>PG!O285</f>
        <v>0</v>
      </c>
    </row>
    <row r="286" spans="3:12" ht="30" customHeight="1" thickTop="1" thickBot="1">
      <c r="C286" s="45" t="str">
        <f>IF(PG!C286="","",PG!C286)</f>
        <v/>
      </c>
      <c r="D286" s="44" t="str">
        <f>IF(PG!D286="","",PG!D286)</f>
        <v/>
      </c>
      <c r="E286" s="46">
        <f>PG!N286</f>
        <v>0</v>
      </c>
      <c r="F286" s="47"/>
      <c r="G286" s="48">
        <f>IFERROR(F286*L286,F286*PG!H286)</f>
        <v>0</v>
      </c>
      <c r="H286" s="48">
        <f>IFERROR(L286*E286,E286*PG!H286)</f>
        <v>0</v>
      </c>
      <c r="I286" s="49">
        <f t="shared" si="8"/>
        <v>0</v>
      </c>
      <c r="J286" s="50">
        <f t="shared" si="9"/>
        <v>1</v>
      </c>
      <c r="L286" s="77">
        <f>PG!O286</f>
        <v>0</v>
      </c>
    </row>
    <row r="287" spans="3:12" ht="30" customHeight="1" thickTop="1" thickBot="1">
      <c r="C287" s="45" t="str">
        <f>IF(PG!C287="","",PG!C287)</f>
        <v/>
      </c>
      <c r="D287" s="44" t="str">
        <f>IF(PG!D287="","",PG!D287)</f>
        <v/>
      </c>
      <c r="E287" s="46">
        <f>PG!N287</f>
        <v>0</v>
      </c>
      <c r="F287" s="47"/>
      <c r="G287" s="48">
        <f>IFERROR(F287*L287,F287*PG!H287)</f>
        <v>0</v>
      </c>
      <c r="H287" s="48">
        <f>IFERROR(L287*E287,E287*PG!H287)</f>
        <v>0</v>
      </c>
      <c r="I287" s="49">
        <f t="shared" si="8"/>
        <v>0</v>
      </c>
      <c r="J287" s="50">
        <f t="shared" si="9"/>
        <v>1</v>
      </c>
      <c r="L287" s="77">
        <f>PG!O287</f>
        <v>0</v>
      </c>
    </row>
    <row r="288" spans="3:12" ht="30" customHeight="1" thickTop="1" thickBot="1">
      <c r="C288" s="45" t="str">
        <f>IF(PG!C288="","",PG!C288)</f>
        <v/>
      </c>
      <c r="D288" s="44" t="str">
        <f>IF(PG!D288="","",PG!D288)</f>
        <v/>
      </c>
      <c r="E288" s="46">
        <f>PG!N288</f>
        <v>0</v>
      </c>
      <c r="F288" s="47"/>
      <c r="G288" s="48">
        <f>IFERROR(F288*L288,F288*PG!H288)</f>
        <v>0</v>
      </c>
      <c r="H288" s="48">
        <f>IFERROR(L288*E288,E288*PG!H288)</f>
        <v>0</v>
      </c>
      <c r="I288" s="49">
        <f t="shared" si="8"/>
        <v>0</v>
      </c>
      <c r="J288" s="50">
        <f t="shared" si="9"/>
        <v>1</v>
      </c>
      <c r="L288" s="77">
        <f>PG!O288</f>
        <v>0</v>
      </c>
    </row>
    <row r="289" spans="3:12" ht="30" customHeight="1" thickTop="1" thickBot="1">
      <c r="C289" s="45" t="str">
        <f>IF(PG!C289="","",PG!C289)</f>
        <v/>
      </c>
      <c r="D289" s="44" t="str">
        <f>IF(PG!D289="","",PG!D289)</f>
        <v/>
      </c>
      <c r="E289" s="46">
        <f>PG!N289</f>
        <v>0</v>
      </c>
      <c r="F289" s="47"/>
      <c r="G289" s="48">
        <f>IFERROR(F289*L289,F289*PG!H289)</f>
        <v>0</v>
      </c>
      <c r="H289" s="48">
        <f>IFERROR(L289*E289,E289*PG!H289)</f>
        <v>0</v>
      </c>
      <c r="I289" s="49">
        <f t="shared" si="8"/>
        <v>0</v>
      </c>
      <c r="J289" s="50">
        <f t="shared" si="9"/>
        <v>1</v>
      </c>
      <c r="L289" s="77">
        <f>PG!O289</f>
        <v>0</v>
      </c>
    </row>
    <row r="290" spans="3:12" ht="30" customHeight="1" thickTop="1" thickBot="1">
      <c r="C290" s="45" t="str">
        <f>IF(PG!C290="","",PG!C290)</f>
        <v/>
      </c>
      <c r="D290" s="44" t="str">
        <f>IF(PG!D290="","",PG!D290)</f>
        <v/>
      </c>
      <c r="E290" s="46">
        <f>PG!N290</f>
        <v>0</v>
      </c>
      <c r="F290" s="47"/>
      <c r="G290" s="48">
        <f>IFERROR(F290*L290,F290*PG!H290)</f>
        <v>0</v>
      </c>
      <c r="H290" s="48">
        <f>IFERROR(L290*E290,E290*PG!H290)</f>
        <v>0</v>
      </c>
      <c r="I290" s="49">
        <f t="shared" si="8"/>
        <v>0</v>
      </c>
      <c r="J290" s="50">
        <f t="shared" si="9"/>
        <v>1</v>
      </c>
      <c r="L290" s="77">
        <f>PG!O290</f>
        <v>0</v>
      </c>
    </row>
    <row r="291" spans="3:12" ht="30" customHeight="1" thickTop="1" thickBot="1">
      <c r="C291" s="45" t="str">
        <f>IF(PG!C291="","",PG!C291)</f>
        <v/>
      </c>
      <c r="D291" s="44" t="str">
        <f>IF(PG!D291="","",PG!D291)</f>
        <v/>
      </c>
      <c r="E291" s="46">
        <f>PG!N291</f>
        <v>0</v>
      </c>
      <c r="F291" s="47"/>
      <c r="G291" s="48">
        <f>IFERROR(F291*L291,F291*PG!H291)</f>
        <v>0</v>
      </c>
      <c r="H291" s="48">
        <f>IFERROR(L291*E291,E291*PG!H291)</f>
        <v>0</v>
      </c>
      <c r="I291" s="49">
        <f t="shared" si="8"/>
        <v>0</v>
      </c>
      <c r="J291" s="50">
        <f t="shared" si="9"/>
        <v>1</v>
      </c>
      <c r="L291" s="77">
        <f>PG!O291</f>
        <v>0</v>
      </c>
    </row>
    <row r="292" spans="3:12" ht="30" customHeight="1" thickTop="1" thickBot="1">
      <c r="C292" s="45" t="str">
        <f>IF(PG!C292="","",PG!C292)</f>
        <v/>
      </c>
      <c r="D292" s="44" t="str">
        <f>IF(PG!D292="","",PG!D292)</f>
        <v/>
      </c>
      <c r="E292" s="46">
        <f>PG!N292</f>
        <v>0</v>
      </c>
      <c r="F292" s="47"/>
      <c r="G292" s="48">
        <f>IFERROR(F292*L292,F292*PG!H292)</f>
        <v>0</v>
      </c>
      <c r="H292" s="48">
        <f>IFERROR(L292*E292,E292*PG!H292)</f>
        <v>0</v>
      </c>
      <c r="I292" s="49">
        <f t="shared" si="8"/>
        <v>0</v>
      </c>
      <c r="J292" s="50">
        <f t="shared" si="9"/>
        <v>1</v>
      </c>
      <c r="L292" s="77">
        <f>PG!O292</f>
        <v>0</v>
      </c>
    </row>
    <row r="293" spans="3:12" ht="30" customHeight="1" thickTop="1" thickBot="1">
      <c r="C293" s="45" t="str">
        <f>IF(PG!C293="","",PG!C293)</f>
        <v/>
      </c>
      <c r="D293" s="44" t="str">
        <f>IF(PG!D293="","",PG!D293)</f>
        <v/>
      </c>
      <c r="E293" s="46">
        <f>PG!N293</f>
        <v>0</v>
      </c>
      <c r="F293" s="47"/>
      <c r="G293" s="48">
        <f>IFERROR(F293*L293,F293*PG!H293)</f>
        <v>0</v>
      </c>
      <c r="H293" s="48">
        <f>IFERROR(L293*E293,E293*PG!H293)</f>
        <v>0</v>
      </c>
      <c r="I293" s="49">
        <f t="shared" si="8"/>
        <v>0</v>
      </c>
      <c r="J293" s="50">
        <f t="shared" si="9"/>
        <v>1</v>
      </c>
      <c r="L293" s="77">
        <f>PG!O293</f>
        <v>0</v>
      </c>
    </row>
    <row r="294" spans="3:12" ht="30" customHeight="1" thickTop="1" thickBot="1">
      <c r="C294" s="45" t="str">
        <f>IF(PG!C294="","",PG!C294)</f>
        <v/>
      </c>
      <c r="D294" s="44" t="str">
        <f>IF(PG!D294="","",PG!D294)</f>
        <v/>
      </c>
      <c r="E294" s="46">
        <f>PG!N294</f>
        <v>0</v>
      </c>
      <c r="F294" s="47"/>
      <c r="G294" s="48">
        <f>IFERROR(F294*L294,F294*PG!H294)</f>
        <v>0</v>
      </c>
      <c r="H294" s="48">
        <f>IFERROR(L294*E294,E294*PG!H294)</f>
        <v>0</v>
      </c>
      <c r="I294" s="49">
        <f t="shared" si="8"/>
        <v>0</v>
      </c>
      <c r="J294" s="50">
        <f t="shared" si="9"/>
        <v>1</v>
      </c>
      <c r="L294" s="77">
        <f>PG!O294</f>
        <v>0</v>
      </c>
    </row>
    <row r="295" spans="3:12" ht="30" customHeight="1" thickTop="1" thickBot="1">
      <c r="C295" s="45" t="str">
        <f>IF(PG!C295="","",PG!C295)</f>
        <v/>
      </c>
      <c r="D295" s="44" t="str">
        <f>IF(PG!D295="","",PG!D295)</f>
        <v/>
      </c>
      <c r="E295" s="46">
        <f>PG!N295</f>
        <v>0</v>
      </c>
      <c r="F295" s="47"/>
      <c r="G295" s="48">
        <f>IFERROR(F295*L295,F295*PG!H295)</f>
        <v>0</v>
      </c>
      <c r="H295" s="48">
        <f>IFERROR(L295*E295,E295*PG!H295)</f>
        <v>0</v>
      </c>
      <c r="I295" s="49">
        <f t="shared" si="8"/>
        <v>0</v>
      </c>
      <c r="J295" s="50">
        <f t="shared" si="9"/>
        <v>1</v>
      </c>
      <c r="L295" s="77">
        <f>PG!O295</f>
        <v>0</v>
      </c>
    </row>
    <row r="296" spans="3:12" ht="30" customHeight="1" thickTop="1" thickBot="1">
      <c r="C296" s="45" t="str">
        <f>IF(PG!C296="","",PG!C296)</f>
        <v/>
      </c>
      <c r="D296" s="44" t="str">
        <f>IF(PG!D296="","",PG!D296)</f>
        <v/>
      </c>
      <c r="E296" s="46">
        <f>PG!N296</f>
        <v>0</v>
      </c>
      <c r="F296" s="47"/>
      <c r="G296" s="48">
        <f>IFERROR(F296*L296,F296*PG!H296)</f>
        <v>0</v>
      </c>
      <c r="H296" s="48">
        <f>IFERROR(L296*E296,E296*PG!H296)</f>
        <v>0</v>
      </c>
      <c r="I296" s="49">
        <f t="shared" si="8"/>
        <v>0</v>
      </c>
      <c r="J296" s="50">
        <f t="shared" si="9"/>
        <v>1</v>
      </c>
      <c r="L296" s="77">
        <f>PG!O296</f>
        <v>0</v>
      </c>
    </row>
    <row r="297" spans="3:12" ht="30" customHeight="1" thickTop="1" thickBot="1">
      <c r="C297" s="45" t="str">
        <f>IF(PG!C297="","",PG!C297)</f>
        <v/>
      </c>
      <c r="D297" s="44" t="str">
        <f>IF(PG!D297="","",PG!D297)</f>
        <v/>
      </c>
      <c r="E297" s="46">
        <f>PG!N297</f>
        <v>0</v>
      </c>
      <c r="F297" s="47"/>
      <c r="G297" s="48">
        <f>IFERROR(F297*L297,F297*PG!H297)</f>
        <v>0</v>
      </c>
      <c r="H297" s="48">
        <f>IFERROR(L297*E297,E297*PG!H297)</f>
        <v>0</v>
      </c>
      <c r="I297" s="49">
        <f t="shared" si="8"/>
        <v>0</v>
      </c>
      <c r="J297" s="50">
        <f t="shared" si="9"/>
        <v>1</v>
      </c>
      <c r="L297" s="77">
        <f>PG!O297</f>
        <v>0</v>
      </c>
    </row>
    <row r="298" spans="3:12" ht="30" customHeight="1" thickTop="1" thickBot="1">
      <c r="C298" s="45" t="str">
        <f>IF(PG!C298="","",PG!C298)</f>
        <v/>
      </c>
      <c r="D298" s="44" t="str">
        <f>IF(PG!D298="","",PG!D298)</f>
        <v/>
      </c>
      <c r="E298" s="46">
        <f>PG!N298</f>
        <v>0</v>
      </c>
      <c r="F298" s="47"/>
      <c r="G298" s="48">
        <f>IFERROR(F298*L298,F298*PG!H298)</f>
        <v>0</v>
      </c>
      <c r="H298" s="48">
        <f>IFERROR(L298*E298,E298*PG!H298)</f>
        <v>0</v>
      </c>
      <c r="I298" s="49">
        <f t="shared" si="8"/>
        <v>0</v>
      </c>
      <c r="J298" s="50">
        <f t="shared" si="9"/>
        <v>1</v>
      </c>
      <c r="L298" s="77">
        <f>PG!O298</f>
        <v>0</v>
      </c>
    </row>
    <row r="299" spans="3:12" ht="30" customHeight="1" thickTop="1" thickBot="1">
      <c r="C299" s="45" t="str">
        <f>IF(PG!C299="","",PG!C299)</f>
        <v/>
      </c>
      <c r="D299" s="44" t="str">
        <f>IF(PG!D299="","",PG!D299)</f>
        <v/>
      </c>
      <c r="E299" s="46">
        <f>PG!N299</f>
        <v>0</v>
      </c>
      <c r="F299" s="47"/>
      <c r="G299" s="48">
        <f>IFERROR(F299*L299,F299*PG!H299)</f>
        <v>0</v>
      </c>
      <c r="H299" s="48">
        <f>IFERROR(L299*E299,E299*PG!H299)</f>
        <v>0</v>
      </c>
      <c r="I299" s="49">
        <f t="shared" si="8"/>
        <v>0</v>
      </c>
      <c r="J299" s="50">
        <f t="shared" si="9"/>
        <v>1</v>
      </c>
      <c r="L299" s="77">
        <f>PG!O299</f>
        <v>0</v>
      </c>
    </row>
    <row r="300" spans="3:12" ht="30" customHeight="1" thickTop="1" thickBot="1">
      <c r="C300" s="45" t="str">
        <f>IF(PG!C300="","",PG!C300)</f>
        <v/>
      </c>
      <c r="D300" s="44" t="str">
        <f>IF(PG!D300="","",PG!D300)</f>
        <v/>
      </c>
      <c r="E300" s="46">
        <f>PG!N300</f>
        <v>0</v>
      </c>
      <c r="F300" s="47"/>
      <c r="G300" s="48">
        <f>IFERROR(F300*L300,F300*PG!H300)</f>
        <v>0</v>
      </c>
      <c r="H300" s="48">
        <f>IFERROR(L300*E300,E300*PG!H300)</f>
        <v>0</v>
      </c>
      <c r="I300" s="49">
        <f t="shared" si="8"/>
        <v>0</v>
      </c>
      <c r="J300" s="50">
        <f t="shared" si="9"/>
        <v>1</v>
      </c>
      <c r="L300" s="77">
        <f>PG!O300</f>
        <v>0</v>
      </c>
    </row>
    <row r="301" spans="3:12" ht="30" customHeight="1" thickTop="1" thickBot="1">
      <c r="C301" s="45" t="str">
        <f>IF(PG!C301="","",PG!C301)</f>
        <v/>
      </c>
      <c r="D301" s="44" t="str">
        <f>IF(PG!D301="","",PG!D301)</f>
        <v/>
      </c>
      <c r="E301" s="46">
        <f>PG!N301</f>
        <v>0</v>
      </c>
      <c r="F301" s="47"/>
      <c r="G301" s="48">
        <f>IFERROR(F301*L301,F301*PG!H301)</f>
        <v>0</v>
      </c>
      <c r="H301" s="48">
        <f>IFERROR(L301*E301,E301*PG!H301)</f>
        <v>0</v>
      </c>
      <c r="I301" s="49">
        <f t="shared" si="8"/>
        <v>0</v>
      </c>
      <c r="J301" s="50">
        <f t="shared" si="9"/>
        <v>1</v>
      </c>
      <c r="L301" s="77">
        <f>PG!O301</f>
        <v>0</v>
      </c>
    </row>
    <row r="302" spans="3:12" ht="30" customHeight="1" thickTop="1" thickBot="1">
      <c r="C302" s="45" t="str">
        <f>IF(PG!C302="","",PG!C302)</f>
        <v/>
      </c>
      <c r="D302" s="44" t="str">
        <f>IF(PG!D302="","",PG!D302)</f>
        <v/>
      </c>
      <c r="E302" s="46">
        <f>PG!N302</f>
        <v>0</v>
      </c>
      <c r="F302" s="47"/>
      <c r="G302" s="48">
        <f>IFERROR(F302*L302,F302*PG!H302)</f>
        <v>0</v>
      </c>
      <c r="H302" s="48">
        <f>IFERROR(L302*E302,E302*PG!H302)</f>
        <v>0</v>
      </c>
      <c r="I302" s="49">
        <f t="shared" si="8"/>
        <v>0</v>
      </c>
      <c r="J302" s="50">
        <f t="shared" si="9"/>
        <v>1</v>
      </c>
      <c r="L302" s="77">
        <f>PG!O302</f>
        <v>0</v>
      </c>
    </row>
    <row r="303" spans="3:12" ht="30" customHeight="1" thickTop="1" thickBot="1">
      <c r="C303" s="45" t="str">
        <f>IF(PG!C303="","",PG!C303)</f>
        <v/>
      </c>
      <c r="D303" s="44" t="str">
        <f>IF(PG!D303="","",PG!D303)</f>
        <v/>
      </c>
      <c r="E303" s="46">
        <f>PG!N303</f>
        <v>0</v>
      </c>
      <c r="F303" s="47"/>
      <c r="G303" s="48">
        <f>IFERROR(F303*L303,F303*PG!H303)</f>
        <v>0</v>
      </c>
      <c r="H303" s="48">
        <f>IFERROR(L303*E303,E303*PG!H303)</f>
        <v>0</v>
      </c>
      <c r="I303" s="49">
        <f t="shared" si="8"/>
        <v>0</v>
      </c>
      <c r="J303" s="50">
        <f t="shared" si="9"/>
        <v>1</v>
      </c>
      <c r="L303" s="77">
        <f>PG!O303</f>
        <v>0</v>
      </c>
    </row>
    <row r="304" spans="3:12" ht="30" customHeight="1" thickTop="1" thickBot="1">
      <c r="C304" s="45" t="str">
        <f>IF(PG!C304="","",PG!C304)</f>
        <v/>
      </c>
      <c r="D304" s="44" t="str">
        <f>IF(PG!D304="","",PG!D304)</f>
        <v/>
      </c>
      <c r="E304" s="46">
        <f>PG!N304</f>
        <v>0</v>
      </c>
      <c r="F304" s="47"/>
      <c r="G304" s="48">
        <f>IFERROR(F304*L304,F304*PG!H304)</f>
        <v>0</v>
      </c>
      <c r="H304" s="48">
        <f>IFERROR(L304*E304,E304*PG!H304)</f>
        <v>0</v>
      </c>
      <c r="I304" s="49">
        <f t="shared" si="8"/>
        <v>0</v>
      </c>
      <c r="J304" s="50">
        <f t="shared" si="9"/>
        <v>1</v>
      </c>
      <c r="L304" s="77">
        <f>PG!O304</f>
        <v>0</v>
      </c>
    </row>
    <row r="305" spans="3:12" ht="30" customHeight="1" thickTop="1" thickBot="1">
      <c r="C305" s="45" t="str">
        <f>IF(PG!C305="","",PG!C305)</f>
        <v/>
      </c>
      <c r="D305" s="44" t="str">
        <f>IF(PG!D305="","",PG!D305)</f>
        <v/>
      </c>
      <c r="E305" s="46">
        <f>PG!N305</f>
        <v>0</v>
      </c>
      <c r="F305" s="47"/>
      <c r="G305" s="48">
        <f>IFERROR(F305*L305,F305*PG!H305)</f>
        <v>0</v>
      </c>
      <c r="H305" s="48">
        <f>IFERROR(L305*E305,E305*PG!H305)</f>
        <v>0</v>
      </c>
      <c r="I305" s="49">
        <f t="shared" si="8"/>
        <v>0</v>
      </c>
      <c r="J305" s="50">
        <f t="shared" si="9"/>
        <v>1</v>
      </c>
      <c r="L305" s="77">
        <f>PG!O305</f>
        <v>0</v>
      </c>
    </row>
    <row r="306" spans="3:12" ht="30" customHeight="1" thickTop="1" thickBot="1">
      <c r="C306" s="45" t="str">
        <f>IF(PG!C306="","",PG!C306)</f>
        <v/>
      </c>
      <c r="D306" s="44" t="str">
        <f>IF(PG!D306="","",PG!D306)</f>
        <v/>
      </c>
      <c r="E306" s="46">
        <f>PG!N306</f>
        <v>0</v>
      </c>
      <c r="F306" s="47"/>
      <c r="G306" s="48">
        <f>IFERROR(F306*L306,F306*PG!H306)</f>
        <v>0</v>
      </c>
      <c r="H306" s="48">
        <f>IFERROR(L306*E306,E306*PG!H306)</f>
        <v>0</v>
      </c>
      <c r="I306" s="49">
        <f t="shared" si="8"/>
        <v>0</v>
      </c>
      <c r="J306" s="50">
        <f t="shared" si="9"/>
        <v>1</v>
      </c>
      <c r="L306" s="77">
        <f>PG!O306</f>
        <v>0</v>
      </c>
    </row>
    <row r="307" spans="3:12" ht="30" customHeight="1" thickTop="1" thickBot="1">
      <c r="C307" s="45" t="str">
        <f>IF(PG!C307="","",PG!C307)</f>
        <v/>
      </c>
      <c r="D307" s="44" t="str">
        <f>IF(PG!D307="","",PG!D307)</f>
        <v/>
      </c>
      <c r="E307" s="46">
        <f>PG!N307</f>
        <v>0</v>
      </c>
      <c r="F307" s="47"/>
      <c r="G307" s="48">
        <f>IFERROR(F307*L307,F307*PG!H307)</f>
        <v>0</v>
      </c>
      <c r="H307" s="48">
        <f>IFERROR(L307*E307,E307*PG!H307)</f>
        <v>0</v>
      </c>
      <c r="I307" s="49">
        <f t="shared" si="8"/>
        <v>0</v>
      </c>
      <c r="J307" s="50">
        <f t="shared" si="9"/>
        <v>1</v>
      </c>
      <c r="L307" s="77">
        <f>PG!O307</f>
        <v>0</v>
      </c>
    </row>
    <row r="308" spans="3:12" ht="30" customHeight="1" thickTop="1" thickBot="1">
      <c r="C308" s="45" t="str">
        <f>IF(PG!C308="","",PG!C308)</f>
        <v/>
      </c>
      <c r="D308" s="44" t="str">
        <f>IF(PG!D308="","",PG!D308)</f>
        <v/>
      </c>
      <c r="E308" s="46">
        <f>PG!N308</f>
        <v>0</v>
      </c>
      <c r="F308" s="47"/>
      <c r="G308" s="48">
        <f>IFERROR(F308*L308,F308*PG!H308)</f>
        <v>0</v>
      </c>
      <c r="H308" s="48">
        <f>IFERROR(L308*E308,E308*PG!H308)</f>
        <v>0</v>
      </c>
      <c r="I308" s="49">
        <f t="shared" si="8"/>
        <v>0</v>
      </c>
      <c r="J308" s="50">
        <f t="shared" si="9"/>
        <v>1</v>
      </c>
      <c r="L308" s="77">
        <f>PG!O308</f>
        <v>0</v>
      </c>
    </row>
    <row r="309" spans="3:12" ht="30" customHeight="1" thickTop="1" thickBot="1">
      <c r="C309" s="45" t="str">
        <f>IF(PG!C309="","",PG!C309)</f>
        <v/>
      </c>
      <c r="D309" s="44" t="str">
        <f>IF(PG!D309="","",PG!D309)</f>
        <v/>
      </c>
      <c r="E309" s="46">
        <f>PG!N309</f>
        <v>0</v>
      </c>
      <c r="F309" s="47"/>
      <c r="G309" s="48">
        <f>IFERROR(F309*L309,F309*PG!H309)</f>
        <v>0</v>
      </c>
      <c r="H309" s="48">
        <f>IFERROR(L309*E309,E309*PG!H309)</f>
        <v>0</v>
      </c>
      <c r="I309" s="49">
        <f t="shared" si="8"/>
        <v>0</v>
      </c>
      <c r="J309" s="50">
        <f t="shared" si="9"/>
        <v>1</v>
      </c>
      <c r="L309" s="77">
        <f>PG!O309</f>
        <v>0</v>
      </c>
    </row>
    <row r="310" spans="3:12" ht="30" customHeight="1" thickTop="1" thickBot="1">
      <c r="C310" s="45" t="str">
        <f>IF(PG!C310="","",PG!C310)</f>
        <v/>
      </c>
      <c r="D310" s="44" t="str">
        <f>IF(PG!D310="","",PG!D310)</f>
        <v/>
      </c>
      <c r="E310" s="46">
        <f>PG!N310</f>
        <v>0</v>
      </c>
      <c r="F310" s="47"/>
      <c r="G310" s="48">
        <f>IFERROR(F310*L310,F310*PG!H310)</f>
        <v>0</v>
      </c>
      <c r="H310" s="48">
        <f>IFERROR(L310*E310,E310*PG!H310)</f>
        <v>0</v>
      </c>
      <c r="I310" s="49">
        <f t="shared" si="8"/>
        <v>0</v>
      </c>
      <c r="J310" s="50">
        <f t="shared" si="9"/>
        <v>1</v>
      </c>
      <c r="L310" s="77">
        <f>PG!O310</f>
        <v>0</v>
      </c>
    </row>
    <row r="311" spans="3:12" ht="30" customHeight="1" thickTop="1" thickBot="1">
      <c r="C311" s="45" t="str">
        <f>IF(PG!C311="","",PG!C311)</f>
        <v/>
      </c>
      <c r="D311" s="44" t="str">
        <f>IF(PG!D311="","",PG!D311)</f>
        <v/>
      </c>
      <c r="E311" s="46">
        <f>PG!N311</f>
        <v>0</v>
      </c>
      <c r="F311" s="47"/>
      <c r="G311" s="48">
        <f>IFERROR(F311*L311,F311*PG!H311)</f>
        <v>0</v>
      </c>
      <c r="H311" s="48">
        <f>IFERROR(L311*E311,E311*PG!H311)</f>
        <v>0</v>
      </c>
      <c r="I311" s="49">
        <f t="shared" si="8"/>
        <v>0</v>
      </c>
      <c r="J311" s="50">
        <f t="shared" si="9"/>
        <v>1</v>
      </c>
      <c r="L311" s="77">
        <f>PG!O311</f>
        <v>0</v>
      </c>
    </row>
    <row r="312" spans="3:12" ht="30" customHeight="1" thickTop="1" thickBot="1">
      <c r="C312" s="45" t="str">
        <f>IF(PG!C312="","",PG!C312)</f>
        <v/>
      </c>
      <c r="D312" s="44" t="str">
        <f>IF(PG!D312="","",PG!D312)</f>
        <v/>
      </c>
      <c r="E312" s="46">
        <f>PG!N312</f>
        <v>0</v>
      </c>
      <c r="F312" s="47"/>
      <c r="G312" s="48">
        <f>IFERROR(F312*L312,F312*PG!H312)</f>
        <v>0</v>
      </c>
      <c r="H312" s="48">
        <f>IFERROR(L312*E312,E312*PG!H312)</f>
        <v>0</v>
      </c>
      <c r="I312" s="49">
        <f t="shared" si="8"/>
        <v>0</v>
      </c>
      <c r="J312" s="50">
        <f t="shared" si="9"/>
        <v>1</v>
      </c>
      <c r="L312" s="77">
        <f>PG!O312</f>
        <v>0</v>
      </c>
    </row>
    <row r="313" spans="3:12" ht="30" customHeight="1" thickTop="1" thickBot="1">
      <c r="C313" s="45" t="str">
        <f>IF(PG!C313="","",PG!C313)</f>
        <v/>
      </c>
      <c r="D313" s="44" t="str">
        <f>IF(PG!D313="","",PG!D313)</f>
        <v/>
      </c>
      <c r="E313" s="46">
        <f>PG!N313</f>
        <v>0</v>
      </c>
      <c r="F313" s="47"/>
      <c r="G313" s="48">
        <f>IFERROR(F313*L313,F313*PG!H313)</f>
        <v>0</v>
      </c>
      <c r="H313" s="48">
        <f>IFERROR(L313*E313,E313*PG!H313)</f>
        <v>0</v>
      </c>
      <c r="I313" s="49">
        <f t="shared" si="8"/>
        <v>0</v>
      </c>
      <c r="J313" s="50">
        <f t="shared" si="9"/>
        <v>1</v>
      </c>
      <c r="L313" s="77">
        <f>PG!O313</f>
        <v>0</v>
      </c>
    </row>
    <row r="314" spans="3:12" ht="30" customHeight="1" thickTop="1" thickBot="1">
      <c r="C314" s="45" t="str">
        <f>IF(PG!C314="","",PG!C314)</f>
        <v/>
      </c>
      <c r="D314" s="44" t="str">
        <f>IF(PG!D314="","",PG!D314)</f>
        <v/>
      </c>
      <c r="E314" s="46">
        <f>PG!N314</f>
        <v>0</v>
      </c>
      <c r="F314" s="47"/>
      <c r="G314" s="48">
        <f>IFERROR(F314*L314,F314*PG!H314)</f>
        <v>0</v>
      </c>
      <c r="H314" s="48">
        <f>IFERROR(L314*E314,E314*PG!H314)</f>
        <v>0</v>
      </c>
      <c r="I314" s="49">
        <f t="shared" si="8"/>
        <v>0</v>
      </c>
      <c r="J314" s="50">
        <f t="shared" si="9"/>
        <v>1</v>
      </c>
      <c r="L314" s="77">
        <f>PG!O314</f>
        <v>0</v>
      </c>
    </row>
    <row r="315" spans="3:12" ht="30" customHeight="1" thickTop="1" thickBot="1">
      <c r="C315" s="45" t="str">
        <f>IF(PG!C315="","",PG!C315)</f>
        <v/>
      </c>
      <c r="D315" s="44" t="str">
        <f>IF(PG!D315="","",PG!D315)</f>
        <v/>
      </c>
      <c r="E315" s="46">
        <f>PG!N315</f>
        <v>0</v>
      </c>
      <c r="F315" s="47"/>
      <c r="G315" s="48">
        <f>IFERROR(F315*L315,F315*PG!H315)</f>
        <v>0</v>
      </c>
      <c r="H315" s="48">
        <f>IFERROR(L315*E315,E315*PG!H315)</f>
        <v>0</v>
      </c>
      <c r="I315" s="49">
        <f t="shared" si="8"/>
        <v>0</v>
      </c>
      <c r="J315" s="50">
        <f t="shared" si="9"/>
        <v>1</v>
      </c>
      <c r="L315" s="77">
        <f>PG!O315</f>
        <v>0</v>
      </c>
    </row>
    <row r="316" spans="3:12" ht="30" customHeight="1" thickTop="1" thickBot="1">
      <c r="C316" s="45" t="str">
        <f>IF(PG!C316="","",PG!C316)</f>
        <v/>
      </c>
      <c r="D316" s="44" t="str">
        <f>IF(PG!D316="","",PG!D316)</f>
        <v/>
      </c>
      <c r="E316" s="46">
        <f>PG!N316</f>
        <v>0</v>
      </c>
      <c r="F316" s="47"/>
      <c r="G316" s="48">
        <f>IFERROR(F316*L316,F316*PG!H316)</f>
        <v>0</v>
      </c>
      <c r="H316" s="48">
        <f>IFERROR(L316*E316,E316*PG!H316)</f>
        <v>0</v>
      </c>
      <c r="I316" s="49">
        <f t="shared" si="8"/>
        <v>0</v>
      </c>
      <c r="J316" s="50">
        <f t="shared" si="9"/>
        <v>1</v>
      </c>
      <c r="L316" s="77">
        <f>PG!O316</f>
        <v>0</v>
      </c>
    </row>
    <row r="317" spans="3:12" ht="30" customHeight="1" thickTop="1" thickBot="1">
      <c r="C317" s="45" t="str">
        <f>IF(PG!C317="","",PG!C317)</f>
        <v/>
      </c>
      <c r="D317" s="44" t="str">
        <f>IF(PG!D317="","",PG!D317)</f>
        <v/>
      </c>
      <c r="E317" s="46">
        <f>PG!N317</f>
        <v>0</v>
      </c>
      <c r="F317" s="47"/>
      <c r="G317" s="48">
        <f>IFERROR(F317*L317,F317*PG!H317)</f>
        <v>0</v>
      </c>
      <c r="H317" s="48">
        <f>IFERROR(L317*E317,E317*PG!H317)</f>
        <v>0</v>
      </c>
      <c r="I317" s="49">
        <f t="shared" si="8"/>
        <v>0</v>
      </c>
      <c r="J317" s="50">
        <f t="shared" si="9"/>
        <v>1</v>
      </c>
      <c r="L317" s="77">
        <f>PG!O317</f>
        <v>0</v>
      </c>
    </row>
    <row r="318" spans="3:12" ht="30" customHeight="1" thickTop="1" thickBot="1">
      <c r="C318" s="45" t="str">
        <f>IF(PG!C318="","",PG!C318)</f>
        <v/>
      </c>
      <c r="D318" s="44" t="str">
        <f>IF(PG!D318="","",PG!D318)</f>
        <v/>
      </c>
      <c r="E318" s="46">
        <f>PG!N318</f>
        <v>0</v>
      </c>
      <c r="F318" s="47"/>
      <c r="G318" s="48">
        <f>IFERROR(F318*L318,F318*PG!H318)</f>
        <v>0</v>
      </c>
      <c r="H318" s="48">
        <f>IFERROR(L318*E318,E318*PG!H318)</f>
        <v>0</v>
      </c>
      <c r="I318" s="49">
        <f t="shared" si="8"/>
        <v>0</v>
      </c>
      <c r="J318" s="50">
        <f t="shared" si="9"/>
        <v>1</v>
      </c>
      <c r="L318" s="77">
        <f>PG!O318</f>
        <v>0</v>
      </c>
    </row>
    <row r="319" spans="3:12" ht="30" customHeight="1" thickTop="1" thickBot="1">
      <c r="C319" s="45" t="str">
        <f>IF(PG!C319="","",PG!C319)</f>
        <v/>
      </c>
      <c r="D319" s="44" t="str">
        <f>IF(PG!D319="","",PG!D319)</f>
        <v/>
      </c>
      <c r="E319" s="46">
        <f>PG!N319</f>
        <v>0</v>
      </c>
      <c r="F319" s="47"/>
      <c r="G319" s="48">
        <f>IFERROR(F319*L319,F319*PG!H319)</f>
        <v>0</v>
      </c>
      <c r="H319" s="48">
        <f>IFERROR(L319*E319,E319*PG!H319)</f>
        <v>0</v>
      </c>
      <c r="I319" s="49">
        <f t="shared" si="8"/>
        <v>0</v>
      </c>
      <c r="J319" s="50">
        <f t="shared" si="9"/>
        <v>1</v>
      </c>
      <c r="L319" s="77">
        <f>PG!O319</f>
        <v>0</v>
      </c>
    </row>
    <row r="320" spans="3:12" ht="30" customHeight="1" thickTop="1" thickBot="1">
      <c r="C320" s="45" t="str">
        <f>IF(PG!C320="","",PG!C320)</f>
        <v/>
      </c>
      <c r="D320" s="44" t="str">
        <f>IF(PG!D320="","",PG!D320)</f>
        <v/>
      </c>
      <c r="E320" s="46">
        <f>PG!N320</f>
        <v>0</v>
      </c>
      <c r="F320" s="47"/>
      <c r="G320" s="48">
        <f>IFERROR(F320*L320,F320*PG!H320)</f>
        <v>0</v>
      </c>
      <c r="H320" s="48">
        <f>IFERROR(L320*E320,E320*PG!H320)</f>
        <v>0</v>
      </c>
      <c r="I320" s="49">
        <f t="shared" si="8"/>
        <v>0</v>
      </c>
      <c r="J320" s="50">
        <f t="shared" si="9"/>
        <v>1</v>
      </c>
      <c r="L320" s="77">
        <f>PG!O320</f>
        <v>0</v>
      </c>
    </row>
    <row r="321" spans="3:12" ht="30" customHeight="1" thickTop="1" thickBot="1">
      <c r="C321" s="45" t="str">
        <f>IF(PG!C321="","",PG!C321)</f>
        <v/>
      </c>
      <c r="D321" s="44" t="str">
        <f>IF(PG!D321="","",PG!D321)</f>
        <v/>
      </c>
      <c r="E321" s="46">
        <f>PG!N321</f>
        <v>0</v>
      </c>
      <c r="F321" s="47"/>
      <c r="G321" s="48">
        <f>IFERROR(F321*L321,F321*PG!H321)</f>
        <v>0</v>
      </c>
      <c r="H321" s="48">
        <f>IFERROR(L321*E321,E321*PG!H321)</f>
        <v>0</v>
      </c>
      <c r="I321" s="49">
        <f t="shared" si="8"/>
        <v>0</v>
      </c>
      <c r="J321" s="50">
        <f t="shared" si="9"/>
        <v>1</v>
      </c>
      <c r="L321" s="77">
        <f>PG!O321</f>
        <v>0</v>
      </c>
    </row>
    <row r="322" spans="3:12" ht="30" customHeight="1" thickTop="1" thickBot="1">
      <c r="C322" s="45" t="str">
        <f>IF(PG!C322="","",PG!C322)</f>
        <v/>
      </c>
      <c r="D322" s="44" t="str">
        <f>IF(PG!D322="","",PG!D322)</f>
        <v/>
      </c>
      <c r="E322" s="46">
        <f>PG!N322</f>
        <v>0</v>
      </c>
      <c r="F322" s="47"/>
      <c r="G322" s="48">
        <f>IFERROR(F322*L322,F322*PG!H322)</f>
        <v>0</v>
      </c>
      <c r="H322" s="48">
        <f>IFERROR(L322*E322,E322*PG!H322)</f>
        <v>0</v>
      </c>
      <c r="I322" s="49">
        <f t="shared" si="8"/>
        <v>0</v>
      </c>
      <c r="J322" s="50">
        <f t="shared" si="9"/>
        <v>1</v>
      </c>
      <c r="L322" s="77">
        <f>PG!O322</f>
        <v>0</v>
      </c>
    </row>
    <row r="323" spans="3:12" ht="30" customHeight="1" thickTop="1" thickBot="1">
      <c r="C323" s="45" t="str">
        <f>IF(PG!C323="","",PG!C323)</f>
        <v/>
      </c>
      <c r="D323" s="44" t="str">
        <f>IF(PG!D323="","",PG!D323)</f>
        <v/>
      </c>
      <c r="E323" s="46">
        <f>PG!N323</f>
        <v>0</v>
      </c>
      <c r="F323" s="47"/>
      <c r="G323" s="48">
        <f>IFERROR(F323*L323,F323*PG!H323)</f>
        <v>0</v>
      </c>
      <c r="H323" s="48">
        <f>IFERROR(L323*E323,E323*PG!H323)</f>
        <v>0</v>
      </c>
      <c r="I323" s="49">
        <f t="shared" si="8"/>
        <v>0</v>
      </c>
      <c r="J323" s="50">
        <f t="shared" si="9"/>
        <v>1</v>
      </c>
      <c r="L323" s="77">
        <f>PG!O323</f>
        <v>0</v>
      </c>
    </row>
    <row r="324" spans="3:12" ht="30" customHeight="1" thickTop="1" thickBot="1">
      <c r="C324" s="45" t="str">
        <f>IF(PG!C324="","",PG!C324)</f>
        <v/>
      </c>
      <c r="D324" s="44" t="str">
        <f>IF(PG!D324="","",PG!D324)</f>
        <v/>
      </c>
      <c r="E324" s="46">
        <f>PG!N324</f>
        <v>0</v>
      </c>
      <c r="F324" s="47"/>
      <c r="G324" s="48">
        <f>IFERROR(F324*L324,F324*PG!H324)</f>
        <v>0</v>
      </c>
      <c r="H324" s="48">
        <f>IFERROR(L324*E324,E324*PG!H324)</f>
        <v>0</v>
      </c>
      <c r="I324" s="49">
        <f t="shared" si="8"/>
        <v>0</v>
      </c>
      <c r="J324" s="50">
        <f t="shared" si="9"/>
        <v>1</v>
      </c>
      <c r="L324" s="77">
        <f>PG!O324</f>
        <v>0</v>
      </c>
    </row>
    <row r="325" spans="3:12" ht="30" customHeight="1" thickTop="1" thickBot="1">
      <c r="C325" s="45" t="str">
        <f>IF(PG!C325="","",PG!C325)</f>
        <v/>
      </c>
      <c r="D325" s="44" t="str">
        <f>IF(PG!D325="","",PG!D325)</f>
        <v/>
      </c>
      <c r="E325" s="46">
        <f>PG!N325</f>
        <v>0</v>
      </c>
      <c r="F325" s="47"/>
      <c r="G325" s="48">
        <f>IFERROR(F325*L325,F325*PG!H325)</f>
        <v>0</v>
      </c>
      <c r="H325" s="48">
        <f>IFERROR(L325*E325,E325*PG!H325)</f>
        <v>0</v>
      </c>
      <c r="I325" s="49">
        <f t="shared" si="8"/>
        <v>0</v>
      </c>
      <c r="J325" s="50">
        <f t="shared" si="9"/>
        <v>1</v>
      </c>
      <c r="L325" s="77">
        <f>PG!O325</f>
        <v>0</v>
      </c>
    </row>
    <row r="326" spans="3:12" ht="30" customHeight="1" thickTop="1" thickBot="1">
      <c r="C326" s="45" t="str">
        <f>IF(PG!C326="","",PG!C326)</f>
        <v/>
      </c>
      <c r="D326" s="44" t="str">
        <f>IF(PG!D326="","",PG!D326)</f>
        <v/>
      </c>
      <c r="E326" s="46">
        <f>PG!N326</f>
        <v>0</v>
      </c>
      <c r="F326" s="47"/>
      <c r="G326" s="48">
        <f>IFERROR(F326*L326,F326*PG!H326)</f>
        <v>0</v>
      </c>
      <c r="H326" s="48">
        <f>IFERROR(L326*E326,E326*PG!H326)</f>
        <v>0</v>
      </c>
      <c r="I326" s="49">
        <f t="shared" si="8"/>
        <v>0</v>
      </c>
      <c r="J326" s="50">
        <f t="shared" si="9"/>
        <v>1</v>
      </c>
      <c r="L326" s="77">
        <f>PG!O326</f>
        <v>0</v>
      </c>
    </row>
    <row r="327" spans="3:12" ht="30" customHeight="1" thickTop="1" thickBot="1">
      <c r="C327" s="45" t="str">
        <f>IF(PG!C327="","",PG!C327)</f>
        <v/>
      </c>
      <c r="D327" s="44" t="str">
        <f>IF(PG!D327="","",PG!D327)</f>
        <v/>
      </c>
      <c r="E327" s="46">
        <f>PG!N327</f>
        <v>0</v>
      </c>
      <c r="F327" s="47"/>
      <c r="G327" s="48">
        <f>IFERROR(F327*L327,F327*PG!H327)</f>
        <v>0</v>
      </c>
      <c r="H327" s="48">
        <f>IFERROR(L327*E327,E327*PG!H327)</f>
        <v>0</v>
      </c>
      <c r="I327" s="49">
        <f t="shared" si="8"/>
        <v>0</v>
      </c>
      <c r="J327" s="50">
        <f t="shared" si="9"/>
        <v>1</v>
      </c>
      <c r="L327" s="77">
        <f>PG!O327</f>
        <v>0</v>
      </c>
    </row>
    <row r="328" spans="3:12" ht="30" customHeight="1" thickTop="1" thickBot="1">
      <c r="C328" s="45" t="str">
        <f>IF(PG!C328="","",PG!C328)</f>
        <v/>
      </c>
      <c r="D328" s="44" t="str">
        <f>IF(PG!D328="","",PG!D328)</f>
        <v/>
      </c>
      <c r="E328" s="46">
        <f>PG!N328</f>
        <v>0</v>
      </c>
      <c r="F328" s="47"/>
      <c r="G328" s="48">
        <f>IFERROR(F328*L328,F328*PG!H328)</f>
        <v>0</v>
      </c>
      <c r="H328" s="48">
        <f>IFERROR(L328*E328,E328*PG!H328)</f>
        <v>0</v>
      </c>
      <c r="I328" s="49">
        <f t="shared" ref="I328:I391" si="10">IFERROR(IF(G328-H328&lt;0,(G328-H328)*(-1),G328-H328),"")</f>
        <v>0</v>
      </c>
      <c r="J328" s="50">
        <f t="shared" si="9"/>
        <v>1</v>
      </c>
      <c r="L328" s="77">
        <f>PG!O328</f>
        <v>0</v>
      </c>
    </row>
    <row r="329" spans="3:12" ht="30" customHeight="1" thickTop="1" thickBot="1">
      <c r="C329" s="45" t="str">
        <f>IF(PG!C329="","",PG!C329)</f>
        <v/>
      </c>
      <c r="D329" s="44" t="str">
        <f>IF(PG!D329="","",PG!D329)</f>
        <v/>
      </c>
      <c r="E329" s="46">
        <f>PG!N329</f>
        <v>0</v>
      </c>
      <c r="F329" s="47"/>
      <c r="G329" s="48">
        <f>IFERROR(F329*L329,F329*PG!H329)</f>
        <v>0</v>
      </c>
      <c r="H329" s="48">
        <f>IFERROR(L329*E329,E329*PG!H329)</f>
        <v>0</v>
      </c>
      <c r="I329" s="49">
        <f t="shared" si="10"/>
        <v>0</v>
      </c>
      <c r="J329" s="50">
        <f t="shared" ref="J329:J392" si="11">IFERROR(IF(G329&gt;H329,H329/G329,IF(G329=H329,1,G329/H329)),"")</f>
        <v>1</v>
      </c>
      <c r="L329" s="77">
        <f>PG!O329</f>
        <v>0</v>
      </c>
    </row>
    <row r="330" spans="3:12" ht="30" customHeight="1" thickTop="1" thickBot="1">
      <c r="C330" s="45" t="str">
        <f>IF(PG!C330="","",PG!C330)</f>
        <v/>
      </c>
      <c r="D330" s="44" t="str">
        <f>IF(PG!D330="","",PG!D330)</f>
        <v/>
      </c>
      <c r="E330" s="46">
        <f>PG!N330</f>
        <v>0</v>
      </c>
      <c r="F330" s="47"/>
      <c r="G330" s="48">
        <f>IFERROR(F330*L330,F330*PG!H330)</f>
        <v>0</v>
      </c>
      <c r="H330" s="48">
        <f>IFERROR(L330*E330,E330*PG!H330)</f>
        <v>0</v>
      </c>
      <c r="I330" s="49">
        <f t="shared" si="10"/>
        <v>0</v>
      </c>
      <c r="J330" s="50">
        <f t="shared" si="11"/>
        <v>1</v>
      </c>
      <c r="L330" s="77">
        <f>PG!O330</f>
        <v>0</v>
      </c>
    </row>
    <row r="331" spans="3:12" ht="30" customHeight="1" thickTop="1" thickBot="1">
      <c r="C331" s="45" t="str">
        <f>IF(PG!C331="","",PG!C331)</f>
        <v/>
      </c>
      <c r="D331" s="44" t="str">
        <f>IF(PG!D331="","",PG!D331)</f>
        <v/>
      </c>
      <c r="E331" s="46">
        <f>PG!N331</f>
        <v>0</v>
      </c>
      <c r="F331" s="47"/>
      <c r="G331" s="48">
        <f>IFERROR(F331*L331,F331*PG!H331)</f>
        <v>0</v>
      </c>
      <c r="H331" s="48">
        <f>IFERROR(L331*E331,E331*PG!H331)</f>
        <v>0</v>
      </c>
      <c r="I331" s="49">
        <f t="shared" si="10"/>
        <v>0</v>
      </c>
      <c r="J331" s="50">
        <f t="shared" si="11"/>
        <v>1</v>
      </c>
      <c r="L331" s="77">
        <f>PG!O331</f>
        <v>0</v>
      </c>
    </row>
    <row r="332" spans="3:12" ht="30" customHeight="1" thickTop="1" thickBot="1">
      <c r="C332" s="45" t="str">
        <f>IF(PG!C332="","",PG!C332)</f>
        <v/>
      </c>
      <c r="D332" s="44" t="str">
        <f>IF(PG!D332="","",PG!D332)</f>
        <v/>
      </c>
      <c r="E332" s="46">
        <f>PG!N332</f>
        <v>0</v>
      </c>
      <c r="F332" s="47"/>
      <c r="G332" s="48">
        <f>IFERROR(F332*L332,F332*PG!H332)</f>
        <v>0</v>
      </c>
      <c r="H332" s="48">
        <f>IFERROR(L332*E332,E332*PG!H332)</f>
        <v>0</v>
      </c>
      <c r="I332" s="49">
        <f t="shared" si="10"/>
        <v>0</v>
      </c>
      <c r="J332" s="50">
        <f t="shared" si="11"/>
        <v>1</v>
      </c>
      <c r="L332" s="77">
        <f>PG!O332</f>
        <v>0</v>
      </c>
    </row>
    <row r="333" spans="3:12" ht="30" customHeight="1" thickTop="1" thickBot="1">
      <c r="C333" s="45" t="str">
        <f>IF(PG!C333="","",PG!C333)</f>
        <v/>
      </c>
      <c r="D333" s="44" t="str">
        <f>IF(PG!D333="","",PG!D333)</f>
        <v/>
      </c>
      <c r="E333" s="46">
        <f>PG!N333</f>
        <v>0</v>
      </c>
      <c r="F333" s="47"/>
      <c r="G333" s="48">
        <f>IFERROR(F333*L333,F333*PG!H333)</f>
        <v>0</v>
      </c>
      <c r="H333" s="48">
        <f>IFERROR(L333*E333,E333*PG!H333)</f>
        <v>0</v>
      </c>
      <c r="I333" s="49">
        <f t="shared" si="10"/>
        <v>0</v>
      </c>
      <c r="J333" s="50">
        <f t="shared" si="11"/>
        <v>1</v>
      </c>
      <c r="L333" s="77">
        <f>PG!O333</f>
        <v>0</v>
      </c>
    </row>
    <row r="334" spans="3:12" ht="30" customHeight="1" thickTop="1" thickBot="1">
      <c r="C334" s="45" t="str">
        <f>IF(PG!C334="","",PG!C334)</f>
        <v/>
      </c>
      <c r="D334" s="44" t="str">
        <f>IF(PG!D334="","",PG!D334)</f>
        <v/>
      </c>
      <c r="E334" s="46">
        <f>PG!N334</f>
        <v>0</v>
      </c>
      <c r="F334" s="47"/>
      <c r="G334" s="48">
        <f>IFERROR(F334*L334,F334*PG!H334)</f>
        <v>0</v>
      </c>
      <c r="H334" s="48">
        <f>IFERROR(L334*E334,E334*PG!H334)</f>
        <v>0</v>
      </c>
      <c r="I334" s="49">
        <f t="shared" si="10"/>
        <v>0</v>
      </c>
      <c r="J334" s="50">
        <f t="shared" si="11"/>
        <v>1</v>
      </c>
      <c r="L334" s="77">
        <f>PG!O334</f>
        <v>0</v>
      </c>
    </row>
    <row r="335" spans="3:12" ht="30" customHeight="1" thickTop="1" thickBot="1">
      <c r="C335" s="45" t="str">
        <f>IF(PG!C335="","",PG!C335)</f>
        <v/>
      </c>
      <c r="D335" s="44" t="str">
        <f>IF(PG!D335="","",PG!D335)</f>
        <v/>
      </c>
      <c r="E335" s="46">
        <f>PG!N335</f>
        <v>0</v>
      </c>
      <c r="F335" s="47"/>
      <c r="G335" s="48">
        <f>IFERROR(F335*L335,F335*PG!H335)</f>
        <v>0</v>
      </c>
      <c r="H335" s="48">
        <f>IFERROR(L335*E335,E335*PG!H335)</f>
        <v>0</v>
      </c>
      <c r="I335" s="49">
        <f t="shared" si="10"/>
        <v>0</v>
      </c>
      <c r="J335" s="50">
        <f t="shared" si="11"/>
        <v>1</v>
      </c>
      <c r="L335" s="77">
        <f>PG!O335</f>
        <v>0</v>
      </c>
    </row>
    <row r="336" spans="3:12" ht="30" customHeight="1" thickTop="1" thickBot="1">
      <c r="C336" s="45" t="str">
        <f>IF(PG!C336="","",PG!C336)</f>
        <v/>
      </c>
      <c r="D336" s="44" t="str">
        <f>IF(PG!D336="","",PG!D336)</f>
        <v/>
      </c>
      <c r="E336" s="46">
        <f>PG!N336</f>
        <v>0</v>
      </c>
      <c r="F336" s="47"/>
      <c r="G336" s="48">
        <f>IFERROR(F336*L336,F336*PG!H336)</f>
        <v>0</v>
      </c>
      <c r="H336" s="48">
        <f>IFERROR(L336*E336,E336*PG!H336)</f>
        <v>0</v>
      </c>
      <c r="I336" s="49">
        <f t="shared" si="10"/>
        <v>0</v>
      </c>
      <c r="J336" s="50">
        <f t="shared" si="11"/>
        <v>1</v>
      </c>
      <c r="L336" s="77">
        <f>PG!O336</f>
        <v>0</v>
      </c>
    </row>
    <row r="337" spans="3:12" ht="30" customHeight="1" thickTop="1" thickBot="1">
      <c r="C337" s="45" t="str">
        <f>IF(PG!C337="","",PG!C337)</f>
        <v/>
      </c>
      <c r="D337" s="44" t="str">
        <f>IF(PG!D337="","",PG!D337)</f>
        <v/>
      </c>
      <c r="E337" s="46">
        <f>PG!N337</f>
        <v>0</v>
      </c>
      <c r="F337" s="47"/>
      <c r="G337" s="48">
        <f>IFERROR(F337*L337,F337*PG!H337)</f>
        <v>0</v>
      </c>
      <c r="H337" s="48">
        <f>IFERROR(L337*E337,E337*PG!H337)</f>
        <v>0</v>
      </c>
      <c r="I337" s="49">
        <f t="shared" si="10"/>
        <v>0</v>
      </c>
      <c r="J337" s="50">
        <f t="shared" si="11"/>
        <v>1</v>
      </c>
      <c r="L337" s="77">
        <f>PG!O337</f>
        <v>0</v>
      </c>
    </row>
    <row r="338" spans="3:12" ht="30" customHeight="1" thickTop="1" thickBot="1">
      <c r="C338" s="45" t="str">
        <f>IF(PG!C338="","",PG!C338)</f>
        <v/>
      </c>
      <c r="D338" s="44" t="str">
        <f>IF(PG!D338="","",PG!D338)</f>
        <v/>
      </c>
      <c r="E338" s="46">
        <f>PG!N338</f>
        <v>0</v>
      </c>
      <c r="F338" s="47"/>
      <c r="G338" s="48">
        <f>IFERROR(F338*L338,F338*PG!H338)</f>
        <v>0</v>
      </c>
      <c r="H338" s="48">
        <f>IFERROR(L338*E338,E338*PG!H338)</f>
        <v>0</v>
      </c>
      <c r="I338" s="49">
        <f t="shared" si="10"/>
        <v>0</v>
      </c>
      <c r="J338" s="50">
        <f t="shared" si="11"/>
        <v>1</v>
      </c>
      <c r="L338" s="77">
        <f>PG!O338</f>
        <v>0</v>
      </c>
    </row>
    <row r="339" spans="3:12" ht="30" customHeight="1" thickTop="1" thickBot="1">
      <c r="C339" s="45" t="str">
        <f>IF(PG!C339="","",PG!C339)</f>
        <v/>
      </c>
      <c r="D339" s="44" t="str">
        <f>IF(PG!D339="","",PG!D339)</f>
        <v/>
      </c>
      <c r="E339" s="46">
        <f>PG!N339</f>
        <v>0</v>
      </c>
      <c r="F339" s="47"/>
      <c r="G339" s="48">
        <f>IFERROR(F339*L339,F339*PG!H339)</f>
        <v>0</v>
      </c>
      <c r="H339" s="48">
        <f>IFERROR(L339*E339,E339*PG!H339)</f>
        <v>0</v>
      </c>
      <c r="I339" s="49">
        <f t="shared" si="10"/>
        <v>0</v>
      </c>
      <c r="J339" s="50">
        <f t="shared" si="11"/>
        <v>1</v>
      </c>
      <c r="L339" s="77">
        <f>PG!O339</f>
        <v>0</v>
      </c>
    </row>
    <row r="340" spans="3:12" ht="30" customHeight="1" thickTop="1" thickBot="1">
      <c r="C340" s="45" t="str">
        <f>IF(PG!C340="","",PG!C340)</f>
        <v/>
      </c>
      <c r="D340" s="44" t="str">
        <f>IF(PG!D340="","",PG!D340)</f>
        <v/>
      </c>
      <c r="E340" s="46">
        <f>PG!N340</f>
        <v>0</v>
      </c>
      <c r="F340" s="47"/>
      <c r="G340" s="48">
        <f>IFERROR(F340*L340,F340*PG!H340)</f>
        <v>0</v>
      </c>
      <c r="H340" s="48">
        <f>IFERROR(L340*E340,E340*PG!H340)</f>
        <v>0</v>
      </c>
      <c r="I340" s="49">
        <f t="shared" si="10"/>
        <v>0</v>
      </c>
      <c r="J340" s="50">
        <f t="shared" si="11"/>
        <v>1</v>
      </c>
      <c r="L340" s="77">
        <f>PG!O340</f>
        <v>0</v>
      </c>
    </row>
    <row r="341" spans="3:12" ht="30" customHeight="1" thickTop="1" thickBot="1">
      <c r="C341" s="45" t="str">
        <f>IF(PG!C341="","",PG!C341)</f>
        <v/>
      </c>
      <c r="D341" s="44" t="str">
        <f>IF(PG!D341="","",PG!D341)</f>
        <v/>
      </c>
      <c r="E341" s="46">
        <f>PG!N341</f>
        <v>0</v>
      </c>
      <c r="F341" s="47"/>
      <c r="G341" s="48">
        <f>IFERROR(F341*L341,F341*PG!H341)</f>
        <v>0</v>
      </c>
      <c r="H341" s="48">
        <f>IFERROR(L341*E341,E341*PG!H341)</f>
        <v>0</v>
      </c>
      <c r="I341" s="49">
        <f t="shared" si="10"/>
        <v>0</v>
      </c>
      <c r="J341" s="50">
        <f t="shared" si="11"/>
        <v>1</v>
      </c>
      <c r="L341" s="77">
        <f>PG!O341</f>
        <v>0</v>
      </c>
    </row>
    <row r="342" spans="3:12" ht="30" customHeight="1" thickTop="1" thickBot="1">
      <c r="C342" s="45" t="str">
        <f>IF(PG!C342="","",PG!C342)</f>
        <v/>
      </c>
      <c r="D342" s="44" t="str">
        <f>IF(PG!D342="","",PG!D342)</f>
        <v/>
      </c>
      <c r="E342" s="46">
        <f>PG!N342</f>
        <v>0</v>
      </c>
      <c r="F342" s="47"/>
      <c r="G342" s="48">
        <f>IFERROR(F342*L342,F342*PG!H342)</f>
        <v>0</v>
      </c>
      <c r="H342" s="48">
        <f>IFERROR(L342*E342,E342*PG!H342)</f>
        <v>0</v>
      </c>
      <c r="I342" s="49">
        <f t="shared" si="10"/>
        <v>0</v>
      </c>
      <c r="J342" s="50">
        <f t="shared" si="11"/>
        <v>1</v>
      </c>
      <c r="L342" s="77">
        <f>PG!O342</f>
        <v>0</v>
      </c>
    </row>
    <row r="343" spans="3:12" ht="30" customHeight="1" thickTop="1" thickBot="1">
      <c r="C343" s="45" t="str">
        <f>IF(PG!C343="","",PG!C343)</f>
        <v/>
      </c>
      <c r="D343" s="44" t="str">
        <f>IF(PG!D343="","",PG!D343)</f>
        <v/>
      </c>
      <c r="E343" s="46">
        <f>PG!N343</f>
        <v>0</v>
      </c>
      <c r="F343" s="47"/>
      <c r="G343" s="48">
        <f>IFERROR(F343*L343,F343*PG!H343)</f>
        <v>0</v>
      </c>
      <c r="H343" s="48">
        <f>IFERROR(L343*E343,E343*PG!H343)</f>
        <v>0</v>
      </c>
      <c r="I343" s="49">
        <f t="shared" si="10"/>
        <v>0</v>
      </c>
      <c r="J343" s="50">
        <f t="shared" si="11"/>
        <v>1</v>
      </c>
      <c r="L343" s="77">
        <f>PG!O343</f>
        <v>0</v>
      </c>
    </row>
    <row r="344" spans="3:12" ht="30" customHeight="1" thickTop="1" thickBot="1">
      <c r="C344" s="45" t="str">
        <f>IF(PG!C344="","",PG!C344)</f>
        <v/>
      </c>
      <c r="D344" s="44" t="str">
        <f>IF(PG!D344="","",PG!D344)</f>
        <v/>
      </c>
      <c r="E344" s="46">
        <f>PG!N344</f>
        <v>0</v>
      </c>
      <c r="F344" s="47"/>
      <c r="G344" s="48">
        <f>IFERROR(F344*L344,F344*PG!H344)</f>
        <v>0</v>
      </c>
      <c r="H344" s="48">
        <f>IFERROR(L344*E344,E344*PG!H344)</f>
        <v>0</v>
      </c>
      <c r="I344" s="49">
        <f t="shared" si="10"/>
        <v>0</v>
      </c>
      <c r="J344" s="50">
        <f t="shared" si="11"/>
        <v>1</v>
      </c>
      <c r="L344" s="77">
        <f>PG!O344</f>
        <v>0</v>
      </c>
    </row>
    <row r="345" spans="3:12" ht="30" customHeight="1" thickTop="1" thickBot="1">
      <c r="C345" s="45" t="str">
        <f>IF(PG!C345="","",PG!C345)</f>
        <v/>
      </c>
      <c r="D345" s="44" t="str">
        <f>IF(PG!D345="","",PG!D345)</f>
        <v/>
      </c>
      <c r="E345" s="46">
        <f>PG!N345</f>
        <v>0</v>
      </c>
      <c r="F345" s="47"/>
      <c r="G345" s="48">
        <f>IFERROR(F345*L345,F345*PG!H345)</f>
        <v>0</v>
      </c>
      <c r="H345" s="48">
        <f>IFERROR(L345*E345,E345*PG!H345)</f>
        <v>0</v>
      </c>
      <c r="I345" s="49">
        <f t="shared" si="10"/>
        <v>0</v>
      </c>
      <c r="J345" s="50">
        <f t="shared" si="11"/>
        <v>1</v>
      </c>
      <c r="L345" s="77">
        <f>PG!O345</f>
        <v>0</v>
      </c>
    </row>
    <row r="346" spans="3:12" ht="30" customHeight="1" thickTop="1" thickBot="1">
      <c r="C346" s="45" t="str">
        <f>IF(PG!C346="","",PG!C346)</f>
        <v/>
      </c>
      <c r="D346" s="44" t="str">
        <f>IF(PG!D346="","",PG!D346)</f>
        <v/>
      </c>
      <c r="E346" s="46">
        <f>PG!N346</f>
        <v>0</v>
      </c>
      <c r="F346" s="47"/>
      <c r="G346" s="48">
        <f>IFERROR(F346*L346,F346*PG!H346)</f>
        <v>0</v>
      </c>
      <c r="H346" s="48">
        <f>IFERROR(L346*E346,E346*PG!H346)</f>
        <v>0</v>
      </c>
      <c r="I346" s="49">
        <f t="shared" si="10"/>
        <v>0</v>
      </c>
      <c r="J346" s="50">
        <f t="shared" si="11"/>
        <v>1</v>
      </c>
      <c r="L346" s="77">
        <f>PG!O346</f>
        <v>0</v>
      </c>
    </row>
    <row r="347" spans="3:12" ht="30" customHeight="1" thickTop="1" thickBot="1">
      <c r="C347" s="45" t="str">
        <f>IF(PG!C347="","",PG!C347)</f>
        <v/>
      </c>
      <c r="D347" s="44" t="str">
        <f>IF(PG!D347="","",PG!D347)</f>
        <v/>
      </c>
      <c r="E347" s="46">
        <f>PG!N347</f>
        <v>0</v>
      </c>
      <c r="F347" s="47"/>
      <c r="G347" s="48">
        <f>IFERROR(F347*L347,F347*PG!H347)</f>
        <v>0</v>
      </c>
      <c r="H347" s="48">
        <f>IFERROR(L347*E347,E347*PG!H347)</f>
        <v>0</v>
      </c>
      <c r="I347" s="49">
        <f t="shared" si="10"/>
        <v>0</v>
      </c>
      <c r="J347" s="50">
        <f t="shared" si="11"/>
        <v>1</v>
      </c>
      <c r="L347" s="77">
        <f>PG!O347</f>
        <v>0</v>
      </c>
    </row>
    <row r="348" spans="3:12" ht="30" customHeight="1" thickTop="1" thickBot="1">
      <c r="C348" s="45" t="str">
        <f>IF(PG!C348="","",PG!C348)</f>
        <v/>
      </c>
      <c r="D348" s="44" t="str">
        <f>IF(PG!D348="","",PG!D348)</f>
        <v/>
      </c>
      <c r="E348" s="46">
        <f>PG!N348</f>
        <v>0</v>
      </c>
      <c r="F348" s="47"/>
      <c r="G348" s="48">
        <f>IFERROR(F348*L348,F348*PG!H348)</f>
        <v>0</v>
      </c>
      <c r="H348" s="48">
        <f>IFERROR(L348*E348,E348*PG!H348)</f>
        <v>0</v>
      </c>
      <c r="I348" s="49">
        <f t="shared" si="10"/>
        <v>0</v>
      </c>
      <c r="J348" s="50">
        <f t="shared" si="11"/>
        <v>1</v>
      </c>
      <c r="L348" s="77">
        <f>PG!O348</f>
        <v>0</v>
      </c>
    </row>
    <row r="349" spans="3:12" ht="30" customHeight="1" thickTop="1" thickBot="1">
      <c r="C349" s="45" t="str">
        <f>IF(PG!C349="","",PG!C349)</f>
        <v/>
      </c>
      <c r="D349" s="44" t="str">
        <f>IF(PG!D349="","",PG!D349)</f>
        <v/>
      </c>
      <c r="E349" s="46">
        <f>PG!N349</f>
        <v>0</v>
      </c>
      <c r="F349" s="47"/>
      <c r="G349" s="48">
        <f>IFERROR(F349*L349,F349*PG!H349)</f>
        <v>0</v>
      </c>
      <c r="H349" s="48">
        <f>IFERROR(L349*E349,E349*PG!H349)</f>
        <v>0</v>
      </c>
      <c r="I349" s="49">
        <f t="shared" si="10"/>
        <v>0</v>
      </c>
      <c r="J349" s="50">
        <f t="shared" si="11"/>
        <v>1</v>
      </c>
      <c r="L349" s="77">
        <f>PG!O349</f>
        <v>0</v>
      </c>
    </row>
    <row r="350" spans="3:12" ht="30" customHeight="1" thickTop="1" thickBot="1">
      <c r="C350" s="45" t="str">
        <f>IF(PG!C350="","",PG!C350)</f>
        <v/>
      </c>
      <c r="D350" s="44" t="str">
        <f>IF(PG!D350="","",PG!D350)</f>
        <v/>
      </c>
      <c r="E350" s="46">
        <f>PG!N350</f>
        <v>0</v>
      </c>
      <c r="F350" s="47"/>
      <c r="G350" s="48">
        <f>IFERROR(F350*L350,F350*PG!H350)</f>
        <v>0</v>
      </c>
      <c r="H350" s="48">
        <f>IFERROR(L350*E350,E350*PG!H350)</f>
        <v>0</v>
      </c>
      <c r="I350" s="49">
        <f t="shared" si="10"/>
        <v>0</v>
      </c>
      <c r="J350" s="50">
        <f t="shared" si="11"/>
        <v>1</v>
      </c>
      <c r="L350" s="77">
        <f>PG!O350</f>
        <v>0</v>
      </c>
    </row>
    <row r="351" spans="3:12" ht="30" customHeight="1" thickTop="1" thickBot="1">
      <c r="C351" s="45" t="str">
        <f>IF(PG!C351="","",PG!C351)</f>
        <v/>
      </c>
      <c r="D351" s="44" t="str">
        <f>IF(PG!D351="","",PG!D351)</f>
        <v/>
      </c>
      <c r="E351" s="46">
        <f>PG!N351</f>
        <v>0</v>
      </c>
      <c r="F351" s="47"/>
      <c r="G351" s="48">
        <f>IFERROR(F351*L351,F351*PG!H351)</f>
        <v>0</v>
      </c>
      <c r="H351" s="48">
        <f>IFERROR(L351*E351,E351*PG!H351)</f>
        <v>0</v>
      </c>
      <c r="I351" s="49">
        <f t="shared" si="10"/>
        <v>0</v>
      </c>
      <c r="J351" s="50">
        <f t="shared" si="11"/>
        <v>1</v>
      </c>
      <c r="L351" s="77">
        <f>PG!O351</f>
        <v>0</v>
      </c>
    </row>
    <row r="352" spans="3:12" ht="30" customHeight="1" thickTop="1" thickBot="1">
      <c r="C352" s="45" t="str">
        <f>IF(PG!C352="","",PG!C352)</f>
        <v/>
      </c>
      <c r="D352" s="44" t="str">
        <f>IF(PG!D352="","",PG!D352)</f>
        <v/>
      </c>
      <c r="E352" s="46">
        <f>PG!N352</f>
        <v>0</v>
      </c>
      <c r="F352" s="47"/>
      <c r="G352" s="48">
        <f>IFERROR(F352*L352,F352*PG!H352)</f>
        <v>0</v>
      </c>
      <c r="H352" s="48">
        <f>IFERROR(L352*E352,E352*PG!H352)</f>
        <v>0</v>
      </c>
      <c r="I352" s="49">
        <f t="shared" si="10"/>
        <v>0</v>
      </c>
      <c r="J352" s="50">
        <f t="shared" si="11"/>
        <v>1</v>
      </c>
      <c r="L352" s="77">
        <f>PG!O352</f>
        <v>0</v>
      </c>
    </row>
    <row r="353" spans="3:12" ht="30" customHeight="1" thickTop="1" thickBot="1">
      <c r="C353" s="45" t="str">
        <f>IF(PG!C353="","",PG!C353)</f>
        <v/>
      </c>
      <c r="D353" s="44" t="str">
        <f>IF(PG!D353="","",PG!D353)</f>
        <v/>
      </c>
      <c r="E353" s="46">
        <f>PG!N353</f>
        <v>0</v>
      </c>
      <c r="F353" s="47"/>
      <c r="G353" s="48">
        <f>IFERROR(F353*L353,F353*PG!H353)</f>
        <v>0</v>
      </c>
      <c r="H353" s="48">
        <f>IFERROR(L353*E353,E353*PG!H353)</f>
        <v>0</v>
      </c>
      <c r="I353" s="49">
        <f t="shared" si="10"/>
        <v>0</v>
      </c>
      <c r="J353" s="50">
        <f t="shared" si="11"/>
        <v>1</v>
      </c>
      <c r="L353" s="77">
        <f>PG!O353</f>
        <v>0</v>
      </c>
    </row>
    <row r="354" spans="3:12" ht="30" customHeight="1" thickTop="1" thickBot="1">
      <c r="C354" s="45" t="str">
        <f>IF(PG!C354="","",PG!C354)</f>
        <v/>
      </c>
      <c r="D354" s="44" t="str">
        <f>IF(PG!D354="","",PG!D354)</f>
        <v/>
      </c>
      <c r="E354" s="46">
        <f>PG!N354</f>
        <v>0</v>
      </c>
      <c r="F354" s="47"/>
      <c r="G354" s="48">
        <f>IFERROR(F354*L354,F354*PG!H354)</f>
        <v>0</v>
      </c>
      <c r="H354" s="48">
        <f>IFERROR(L354*E354,E354*PG!H354)</f>
        <v>0</v>
      </c>
      <c r="I354" s="49">
        <f t="shared" si="10"/>
        <v>0</v>
      </c>
      <c r="J354" s="50">
        <f t="shared" si="11"/>
        <v>1</v>
      </c>
      <c r="L354" s="77">
        <f>PG!O354</f>
        <v>0</v>
      </c>
    </row>
    <row r="355" spans="3:12" ht="30" customHeight="1" thickTop="1" thickBot="1">
      <c r="C355" s="45" t="str">
        <f>IF(PG!C355="","",PG!C355)</f>
        <v/>
      </c>
      <c r="D355" s="44" t="str">
        <f>IF(PG!D355="","",PG!D355)</f>
        <v/>
      </c>
      <c r="E355" s="46">
        <f>PG!N355</f>
        <v>0</v>
      </c>
      <c r="F355" s="47"/>
      <c r="G355" s="48">
        <f>IFERROR(F355*L355,F355*PG!H355)</f>
        <v>0</v>
      </c>
      <c r="H355" s="48">
        <f>IFERROR(L355*E355,E355*PG!H355)</f>
        <v>0</v>
      </c>
      <c r="I355" s="49">
        <f t="shared" si="10"/>
        <v>0</v>
      </c>
      <c r="J355" s="50">
        <f t="shared" si="11"/>
        <v>1</v>
      </c>
      <c r="L355" s="77">
        <f>PG!O355</f>
        <v>0</v>
      </c>
    </row>
    <row r="356" spans="3:12" ht="30" customHeight="1" thickTop="1" thickBot="1">
      <c r="C356" s="45" t="str">
        <f>IF(PG!C356="","",PG!C356)</f>
        <v/>
      </c>
      <c r="D356" s="44" t="str">
        <f>IF(PG!D356="","",PG!D356)</f>
        <v/>
      </c>
      <c r="E356" s="46">
        <f>PG!N356</f>
        <v>0</v>
      </c>
      <c r="F356" s="47"/>
      <c r="G356" s="48">
        <f>IFERROR(F356*L356,F356*PG!H356)</f>
        <v>0</v>
      </c>
      <c r="H356" s="48">
        <f>IFERROR(L356*E356,E356*PG!H356)</f>
        <v>0</v>
      </c>
      <c r="I356" s="49">
        <f t="shared" si="10"/>
        <v>0</v>
      </c>
      <c r="J356" s="50">
        <f t="shared" si="11"/>
        <v>1</v>
      </c>
      <c r="L356" s="77">
        <f>PG!O356</f>
        <v>0</v>
      </c>
    </row>
    <row r="357" spans="3:12" ht="30" customHeight="1" thickTop="1" thickBot="1">
      <c r="C357" s="45" t="str">
        <f>IF(PG!C357="","",PG!C357)</f>
        <v/>
      </c>
      <c r="D357" s="44" t="str">
        <f>IF(PG!D357="","",PG!D357)</f>
        <v/>
      </c>
      <c r="E357" s="46">
        <f>PG!N357</f>
        <v>0</v>
      </c>
      <c r="F357" s="47"/>
      <c r="G357" s="48">
        <f>IFERROR(F357*L357,F357*PG!H357)</f>
        <v>0</v>
      </c>
      <c r="H357" s="48">
        <f>IFERROR(L357*E357,E357*PG!H357)</f>
        <v>0</v>
      </c>
      <c r="I357" s="49">
        <f t="shared" si="10"/>
        <v>0</v>
      </c>
      <c r="J357" s="50">
        <f t="shared" si="11"/>
        <v>1</v>
      </c>
      <c r="L357" s="77">
        <f>PG!O357</f>
        <v>0</v>
      </c>
    </row>
    <row r="358" spans="3:12" ht="30" customHeight="1" thickTop="1" thickBot="1">
      <c r="C358" s="45" t="str">
        <f>IF(PG!C358="","",PG!C358)</f>
        <v/>
      </c>
      <c r="D358" s="44" t="str">
        <f>IF(PG!D358="","",PG!D358)</f>
        <v/>
      </c>
      <c r="E358" s="46">
        <f>PG!N358</f>
        <v>0</v>
      </c>
      <c r="F358" s="47"/>
      <c r="G358" s="48">
        <f>IFERROR(F358*L358,F358*PG!H358)</f>
        <v>0</v>
      </c>
      <c r="H358" s="48">
        <f>IFERROR(L358*E358,E358*PG!H358)</f>
        <v>0</v>
      </c>
      <c r="I358" s="49">
        <f t="shared" si="10"/>
        <v>0</v>
      </c>
      <c r="J358" s="50">
        <f t="shared" si="11"/>
        <v>1</v>
      </c>
      <c r="L358" s="77">
        <f>PG!O358</f>
        <v>0</v>
      </c>
    </row>
    <row r="359" spans="3:12" ht="30" customHeight="1" thickTop="1" thickBot="1">
      <c r="C359" s="45" t="str">
        <f>IF(PG!C359="","",PG!C359)</f>
        <v/>
      </c>
      <c r="D359" s="44" t="str">
        <f>IF(PG!D359="","",PG!D359)</f>
        <v/>
      </c>
      <c r="E359" s="46">
        <f>PG!N359</f>
        <v>0</v>
      </c>
      <c r="F359" s="47"/>
      <c r="G359" s="48">
        <f>IFERROR(F359*L359,F359*PG!H359)</f>
        <v>0</v>
      </c>
      <c r="H359" s="48">
        <f>IFERROR(L359*E359,E359*PG!H359)</f>
        <v>0</v>
      </c>
      <c r="I359" s="49">
        <f t="shared" si="10"/>
        <v>0</v>
      </c>
      <c r="J359" s="50">
        <f t="shared" si="11"/>
        <v>1</v>
      </c>
      <c r="L359" s="77">
        <f>PG!O359</f>
        <v>0</v>
      </c>
    </row>
    <row r="360" spans="3:12" ht="30" customHeight="1" thickTop="1" thickBot="1">
      <c r="C360" s="45" t="str">
        <f>IF(PG!C360="","",PG!C360)</f>
        <v/>
      </c>
      <c r="D360" s="44" t="str">
        <f>IF(PG!D360="","",PG!D360)</f>
        <v/>
      </c>
      <c r="E360" s="46">
        <f>PG!N360</f>
        <v>0</v>
      </c>
      <c r="F360" s="47"/>
      <c r="G360" s="48">
        <f>IFERROR(F360*L360,F360*PG!H360)</f>
        <v>0</v>
      </c>
      <c r="H360" s="48">
        <f>IFERROR(L360*E360,E360*PG!H360)</f>
        <v>0</v>
      </c>
      <c r="I360" s="49">
        <f t="shared" si="10"/>
        <v>0</v>
      </c>
      <c r="J360" s="50">
        <f t="shared" si="11"/>
        <v>1</v>
      </c>
      <c r="L360" s="77">
        <f>PG!O360</f>
        <v>0</v>
      </c>
    </row>
    <row r="361" spans="3:12" ht="30" customHeight="1" thickTop="1" thickBot="1">
      <c r="C361" s="45" t="str">
        <f>IF(PG!C361="","",PG!C361)</f>
        <v/>
      </c>
      <c r="D361" s="44" t="str">
        <f>IF(PG!D361="","",PG!D361)</f>
        <v/>
      </c>
      <c r="E361" s="46">
        <f>PG!N361</f>
        <v>0</v>
      </c>
      <c r="F361" s="47"/>
      <c r="G361" s="48">
        <f>IFERROR(F361*L361,F361*PG!H361)</f>
        <v>0</v>
      </c>
      <c r="H361" s="48">
        <f>IFERROR(L361*E361,E361*PG!H361)</f>
        <v>0</v>
      </c>
      <c r="I361" s="49">
        <f t="shared" si="10"/>
        <v>0</v>
      </c>
      <c r="J361" s="50">
        <f t="shared" si="11"/>
        <v>1</v>
      </c>
      <c r="L361" s="77">
        <f>PG!O361</f>
        <v>0</v>
      </c>
    </row>
    <row r="362" spans="3:12" ht="30" customHeight="1" thickTop="1" thickBot="1">
      <c r="C362" s="45" t="str">
        <f>IF(PG!C362="","",PG!C362)</f>
        <v/>
      </c>
      <c r="D362" s="44" t="str">
        <f>IF(PG!D362="","",PG!D362)</f>
        <v/>
      </c>
      <c r="E362" s="46">
        <f>PG!N362</f>
        <v>0</v>
      </c>
      <c r="F362" s="47"/>
      <c r="G362" s="48">
        <f>IFERROR(F362*L362,F362*PG!H362)</f>
        <v>0</v>
      </c>
      <c r="H362" s="48">
        <f>IFERROR(L362*E362,E362*PG!H362)</f>
        <v>0</v>
      </c>
      <c r="I362" s="49">
        <f t="shared" si="10"/>
        <v>0</v>
      </c>
      <c r="J362" s="50">
        <f t="shared" si="11"/>
        <v>1</v>
      </c>
      <c r="L362" s="77">
        <f>PG!O362</f>
        <v>0</v>
      </c>
    </row>
    <row r="363" spans="3:12" ht="30" customHeight="1" thickTop="1" thickBot="1">
      <c r="C363" s="45" t="str">
        <f>IF(PG!C363="","",PG!C363)</f>
        <v/>
      </c>
      <c r="D363" s="44" t="str">
        <f>IF(PG!D363="","",PG!D363)</f>
        <v/>
      </c>
      <c r="E363" s="46">
        <f>PG!N363</f>
        <v>0</v>
      </c>
      <c r="F363" s="47"/>
      <c r="G363" s="48">
        <f>IFERROR(F363*L363,F363*PG!H363)</f>
        <v>0</v>
      </c>
      <c r="H363" s="48">
        <f>IFERROR(L363*E363,E363*PG!H363)</f>
        <v>0</v>
      </c>
      <c r="I363" s="49">
        <f t="shared" si="10"/>
        <v>0</v>
      </c>
      <c r="J363" s="50">
        <f t="shared" si="11"/>
        <v>1</v>
      </c>
      <c r="L363" s="77">
        <f>PG!O363</f>
        <v>0</v>
      </c>
    </row>
    <row r="364" spans="3:12" ht="30" customHeight="1" thickTop="1" thickBot="1">
      <c r="C364" s="45" t="str">
        <f>IF(PG!C364="","",PG!C364)</f>
        <v/>
      </c>
      <c r="D364" s="44" t="str">
        <f>IF(PG!D364="","",PG!D364)</f>
        <v/>
      </c>
      <c r="E364" s="46">
        <f>PG!N364</f>
        <v>0</v>
      </c>
      <c r="F364" s="47"/>
      <c r="G364" s="48">
        <f>IFERROR(F364*L364,F364*PG!H364)</f>
        <v>0</v>
      </c>
      <c r="H364" s="48">
        <f>IFERROR(L364*E364,E364*PG!H364)</f>
        <v>0</v>
      </c>
      <c r="I364" s="49">
        <f t="shared" si="10"/>
        <v>0</v>
      </c>
      <c r="J364" s="50">
        <f t="shared" si="11"/>
        <v>1</v>
      </c>
      <c r="L364" s="77">
        <f>PG!O364</f>
        <v>0</v>
      </c>
    </row>
    <row r="365" spans="3:12" ht="30" customHeight="1" thickTop="1" thickBot="1">
      <c r="C365" s="45" t="str">
        <f>IF(PG!C365="","",PG!C365)</f>
        <v/>
      </c>
      <c r="D365" s="44" t="str">
        <f>IF(PG!D365="","",PG!D365)</f>
        <v/>
      </c>
      <c r="E365" s="46">
        <f>PG!N365</f>
        <v>0</v>
      </c>
      <c r="F365" s="47"/>
      <c r="G365" s="48">
        <f>IFERROR(F365*L365,F365*PG!H365)</f>
        <v>0</v>
      </c>
      <c r="H365" s="48">
        <f>IFERROR(L365*E365,E365*PG!H365)</f>
        <v>0</v>
      </c>
      <c r="I365" s="49">
        <f t="shared" si="10"/>
        <v>0</v>
      </c>
      <c r="J365" s="50">
        <f t="shared" si="11"/>
        <v>1</v>
      </c>
      <c r="L365" s="77">
        <f>PG!O365</f>
        <v>0</v>
      </c>
    </row>
    <row r="366" spans="3:12" ht="30" customHeight="1" thickTop="1" thickBot="1">
      <c r="C366" s="45" t="str">
        <f>IF(PG!C366="","",PG!C366)</f>
        <v/>
      </c>
      <c r="D366" s="44" t="str">
        <f>IF(PG!D366="","",PG!D366)</f>
        <v/>
      </c>
      <c r="E366" s="46">
        <f>PG!N366</f>
        <v>0</v>
      </c>
      <c r="F366" s="47"/>
      <c r="G366" s="48">
        <f>IFERROR(F366*L366,F366*PG!H366)</f>
        <v>0</v>
      </c>
      <c r="H366" s="48">
        <f>IFERROR(L366*E366,E366*PG!H366)</f>
        <v>0</v>
      </c>
      <c r="I366" s="49">
        <f t="shared" si="10"/>
        <v>0</v>
      </c>
      <c r="J366" s="50">
        <f t="shared" si="11"/>
        <v>1</v>
      </c>
      <c r="L366" s="77">
        <f>PG!O366</f>
        <v>0</v>
      </c>
    </row>
    <row r="367" spans="3:12" ht="30" customHeight="1" thickTop="1" thickBot="1">
      <c r="C367" s="45" t="str">
        <f>IF(PG!C367="","",PG!C367)</f>
        <v/>
      </c>
      <c r="D367" s="44" t="str">
        <f>IF(PG!D367="","",PG!D367)</f>
        <v/>
      </c>
      <c r="E367" s="46">
        <f>PG!N367</f>
        <v>0</v>
      </c>
      <c r="F367" s="47"/>
      <c r="G367" s="48">
        <f>IFERROR(F367*L367,F367*PG!H367)</f>
        <v>0</v>
      </c>
      <c r="H367" s="48">
        <f>IFERROR(L367*E367,E367*PG!H367)</f>
        <v>0</v>
      </c>
      <c r="I367" s="49">
        <f t="shared" si="10"/>
        <v>0</v>
      </c>
      <c r="J367" s="50">
        <f t="shared" si="11"/>
        <v>1</v>
      </c>
      <c r="L367" s="77">
        <f>PG!O367</f>
        <v>0</v>
      </c>
    </row>
    <row r="368" spans="3:12" ht="30" customHeight="1" thickTop="1" thickBot="1">
      <c r="C368" s="45" t="str">
        <f>IF(PG!C368="","",PG!C368)</f>
        <v/>
      </c>
      <c r="D368" s="44" t="str">
        <f>IF(PG!D368="","",PG!D368)</f>
        <v/>
      </c>
      <c r="E368" s="46">
        <f>PG!N368</f>
        <v>0</v>
      </c>
      <c r="F368" s="47"/>
      <c r="G368" s="48">
        <f>IFERROR(F368*L368,F368*PG!H368)</f>
        <v>0</v>
      </c>
      <c r="H368" s="48">
        <f>IFERROR(L368*E368,E368*PG!H368)</f>
        <v>0</v>
      </c>
      <c r="I368" s="49">
        <f t="shared" si="10"/>
        <v>0</v>
      </c>
      <c r="J368" s="50">
        <f t="shared" si="11"/>
        <v>1</v>
      </c>
      <c r="L368" s="77">
        <f>PG!O368</f>
        <v>0</v>
      </c>
    </row>
    <row r="369" spans="3:12" ht="30" customHeight="1" thickTop="1" thickBot="1">
      <c r="C369" s="45" t="str">
        <f>IF(PG!C369="","",PG!C369)</f>
        <v/>
      </c>
      <c r="D369" s="44" t="str">
        <f>IF(PG!D369="","",PG!D369)</f>
        <v/>
      </c>
      <c r="E369" s="46">
        <f>PG!N369</f>
        <v>0</v>
      </c>
      <c r="F369" s="47"/>
      <c r="G369" s="48">
        <f>IFERROR(F369*L369,F369*PG!H369)</f>
        <v>0</v>
      </c>
      <c r="H369" s="48">
        <f>IFERROR(L369*E369,E369*PG!H369)</f>
        <v>0</v>
      </c>
      <c r="I369" s="49">
        <f t="shared" si="10"/>
        <v>0</v>
      </c>
      <c r="J369" s="50">
        <f t="shared" si="11"/>
        <v>1</v>
      </c>
      <c r="L369" s="77">
        <f>PG!O369</f>
        <v>0</v>
      </c>
    </row>
    <row r="370" spans="3:12" ht="30" customHeight="1" thickTop="1" thickBot="1">
      <c r="C370" s="45" t="str">
        <f>IF(PG!C370="","",PG!C370)</f>
        <v/>
      </c>
      <c r="D370" s="44" t="str">
        <f>IF(PG!D370="","",PG!D370)</f>
        <v/>
      </c>
      <c r="E370" s="46">
        <f>PG!N370</f>
        <v>0</v>
      </c>
      <c r="F370" s="47"/>
      <c r="G370" s="48">
        <f>IFERROR(F370*L370,F370*PG!H370)</f>
        <v>0</v>
      </c>
      <c r="H370" s="48">
        <f>IFERROR(L370*E370,E370*PG!H370)</f>
        <v>0</v>
      </c>
      <c r="I370" s="49">
        <f t="shared" si="10"/>
        <v>0</v>
      </c>
      <c r="J370" s="50">
        <f t="shared" si="11"/>
        <v>1</v>
      </c>
      <c r="L370" s="77">
        <f>PG!O370</f>
        <v>0</v>
      </c>
    </row>
    <row r="371" spans="3:12" ht="30" customHeight="1" thickTop="1" thickBot="1">
      <c r="C371" s="45" t="str">
        <f>IF(PG!C371="","",PG!C371)</f>
        <v/>
      </c>
      <c r="D371" s="44" t="str">
        <f>IF(PG!D371="","",PG!D371)</f>
        <v/>
      </c>
      <c r="E371" s="46">
        <f>PG!N371</f>
        <v>0</v>
      </c>
      <c r="F371" s="47"/>
      <c r="G371" s="48">
        <f>IFERROR(F371*L371,F371*PG!H371)</f>
        <v>0</v>
      </c>
      <c r="H371" s="48">
        <f>IFERROR(L371*E371,E371*PG!H371)</f>
        <v>0</v>
      </c>
      <c r="I371" s="49">
        <f t="shared" si="10"/>
        <v>0</v>
      </c>
      <c r="J371" s="50">
        <f t="shared" si="11"/>
        <v>1</v>
      </c>
      <c r="L371" s="77">
        <f>PG!O371</f>
        <v>0</v>
      </c>
    </row>
    <row r="372" spans="3:12" ht="30" customHeight="1" thickTop="1" thickBot="1">
      <c r="C372" s="45" t="str">
        <f>IF(PG!C372="","",PG!C372)</f>
        <v/>
      </c>
      <c r="D372" s="44" t="str">
        <f>IF(PG!D372="","",PG!D372)</f>
        <v/>
      </c>
      <c r="E372" s="46">
        <f>PG!N372</f>
        <v>0</v>
      </c>
      <c r="F372" s="47"/>
      <c r="G372" s="48">
        <f>IFERROR(F372*L372,F372*PG!H372)</f>
        <v>0</v>
      </c>
      <c r="H372" s="48">
        <f>IFERROR(L372*E372,E372*PG!H372)</f>
        <v>0</v>
      </c>
      <c r="I372" s="49">
        <f t="shared" si="10"/>
        <v>0</v>
      </c>
      <c r="J372" s="50">
        <f t="shared" si="11"/>
        <v>1</v>
      </c>
      <c r="L372" s="77">
        <f>PG!O372</f>
        <v>0</v>
      </c>
    </row>
    <row r="373" spans="3:12" ht="30" customHeight="1" thickTop="1" thickBot="1">
      <c r="C373" s="45" t="str">
        <f>IF(PG!C373="","",PG!C373)</f>
        <v/>
      </c>
      <c r="D373" s="44" t="str">
        <f>IF(PG!D373="","",PG!D373)</f>
        <v/>
      </c>
      <c r="E373" s="46">
        <f>PG!N373</f>
        <v>0</v>
      </c>
      <c r="F373" s="47"/>
      <c r="G373" s="48">
        <f>IFERROR(F373*L373,F373*PG!H373)</f>
        <v>0</v>
      </c>
      <c r="H373" s="48">
        <f>IFERROR(L373*E373,E373*PG!H373)</f>
        <v>0</v>
      </c>
      <c r="I373" s="49">
        <f t="shared" si="10"/>
        <v>0</v>
      </c>
      <c r="J373" s="50">
        <f t="shared" si="11"/>
        <v>1</v>
      </c>
      <c r="L373" s="77">
        <f>PG!O373</f>
        <v>0</v>
      </c>
    </row>
    <row r="374" spans="3:12" ht="30" customHeight="1" thickTop="1" thickBot="1">
      <c r="C374" s="45" t="str">
        <f>IF(PG!C374="","",PG!C374)</f>
        <v/>
      </c>
      <c r="D374" s="44" t="str">
        <f>IF(PG!D374="","",PG!D374)</f>
        <v/>
      </c>
      <c r="E374" s="46">
        <f>PG!N374</f>
        <v>0</v>
      </c>
      <c r="F374" s="47"/>
      <c r="G374" s="48">
        <f>IFERROR(F374*L374,F374*PG!H374)</f>
        <v>0</v>
      </c>
      <c r="H374" s="48">
        <f>IFERROR(L374*E374,E374*PG!H374)</f>
        <v>0</v>
      </c>
      <c r="I374" s="49">
        <f t="shared" si="10"/>
        <v>0</v>
      </c>
      <c r="J374" s="50">
        <f t="shared" si="11"/>
        <v>1</v>
      </c>
      <c r="L374" s="77">
        <f>PG!O374</f>
        <v>0</v>
      </c>
    </row>
    <row r="375" spans="3:12" ht="30" customHeight="1" thickTop="1" thickBot="1">
      <c r="C375" s="45" t="str">
        <f>IF(PG!C375="","",PG!C375)</f>
        <v/>
      </c>
      <c r="D375" s="44" t="str">
        <f>IF(PG!D375="","",PG!D375)</f>
        <v/>
      </c>
      <c r="E375" s="46">
        <f>PG!N375</f>
        <v>0</v>
      </c>
      <c r="F375" s="47"/>
      <c r="G375" s="48">
        <f>IFERROR(F375*L375,F375*PG!H375)</f>
        <v>0</v>
      </c>
      <c r="H375" s="48">
        <f>IFERROR(L375*E375,E375*PG!H375)</f>
        <v>0</v>
      </c>
      <c r="I375" s="49">
        <f t="shared" si="10"/>
        <v>0</v>
      </c>
      <c r="J375" s="50">
        <f t="shared" si="11"/>
        <v>1</v>
      </c>
      <c r="L375" s="77">
        <f>PG!O375</f>
        <v>0</v>
      </c>
    </row>
    <row r="376" spans="3:12" ht="30" customHeight="1" thickTop="1" thickBot="1">
      <c r="C376" s="45" t="str">
        <f>IF(PG!C376="","",PG!C376)</f>
        <v/>
      </c>
      <c r="D376" s="44" t="str">
        <f>IF(PG!D376="","",PG!D376)</f>
        <v/>
      </c>
      <c r="E376" s="46">
        <f>PG!N376</f>
        <v>0</v>
      </c>
      <c r="F376" s="47"/>
      <c r="G376" s="48">
        <f>IFERROR(F376*L376,F376*PG!H376)</f>
        <v>0</v>
      </c>
      <c r="H376" s="48">
        <f>IFERROR(L376*E376,E376*PG!H376)</f>
        <v>0</v>
      </c>
      <c r="I376" s="49">
        <f t="shared" si="10"/>
        <v>0</v>
      </c>
      <c r="J376" s="50">
        <f t="shared" si="11"/>
        <v>1</v>
      </c>
      <c r="L376" s="77">
        <f>PG!O376</f>
        <v>0</v>
      </c>
    </row>
    <row r="377" spans="3:12" ht="30" customHeight="1" thickTop="1" thickBot="1">
      <c r="C377" s="45" t="str">
        <f>IF(PG!C377="","",PG!C377)</f>
        <v/>
      </c>
      <c r="D377" s="44" t="str">
        <f>IF(PG!D377="","",PG!D377)</f>
        <v/>
      </c>
      <c r="E377" s="46">
        <f>PG!N377</f>
        <v>0</v>
      </c>
      <c r="F377" s="47"/>
      <c r="G377" s="48">
        <f>IFERROR(F377*L377,F377*PG!H377)</f>
        <v>0</v>
      </c>
      <c r="H377" s="48">
        <f>IFERROR(L377*E377,E377*PG!H377)</f>
        <v>0</v>
      </c>
      <c r="I377" s="49">
        <f t="shared" si="10"/>
        <v>0</v>
      </c>
      <c r="J377" s="50">
        <f t="shared" si="11"/>
        <v>1</v>
      </c>
      <c r="L377" s="77">
        <f>PG!O377</f>
        <v>0</v>
      </c>
    </row>
    <row r="378" spans="3:12" ht="30" customHeight="1" thickTop="1" thickBot="1">
      <c r="C378" s="45" t="str">
        <f>IF(PG!C378="","",PG!C378)</f>
        <v/>
      </c>
      <c r="D378" s="44" t="str">
        <f>IF(PG!D378="","",PG!D378)</f>
        <v/>
      </c>
      <c r="E378" s="46">
        <f>PG!N378</f>
        <v>0</v>
      </c>
      <c r="F378" s="47"/>
      <c r="G378" s="48">
        <f>IFERROR(F378*L378,F378*PG!H378)</f>
        <v>0</v>
      </c>
      <c r="H378" s="48">
        <f>IFERROR(L378*E378,E378*PG!H378)</f>
        <v>0</v>
      </c>
      <c r="I378" s="49">
        <f t="shared" si="10"/>
        <v>0</v>
      </c>
      <c r="J378" s="50">
        <f t="shared" si="11"/>
        <v>1</v>
      </c>
      <c r="L378" s="77">
        <f>PG!O378</f>
        <v>0</v>
      </c>
    </row>
    <row r="379" spans="3:12" ht="30" customHeight="1" thickTop="1" thickBot="1">
      <c r="C379" s="45" t="str">
        <f>IF(PG!C379="","",PG!C379)</f>
        <v/>
      </c>
      <c r="D379" s="44" t="str">
        <f>IF(PG!D379="","",PG!D379)</f>
        <v/>
      </c>
      <c r="E379" s="46">
        <f>PG!N379</f>
        <v>0</v>
      </c>
      <c r="F379" s="47"/>
      <c r="G379" s="48">
        <f>IFERROR(F379*L379,F379*PG!H379)</f>
        <v>0</v>
      </c>
      <c r="H379" s="48">
        <f>IFERROR(L379*E379,E379*PG!H379)</f>
        <v>0</v>
      </c>
      <c r="I379" s="49">
        <f t="shared" si="10"/>
        <v>0</v>
      </c>
      <c r="J379" s="50">
        <f t="shared" si="11"/>
        <v>1</v>
      </c>
      <c r="L379" s="77">
        <f>PG!O379</f>
        <v>0</v>
      </c>
    </row>
    <row r="380" spans="3:12" ht="30" customHeight="1" thickTop="1" thickBot="1">
      <c r="C380" s="45" t="str">
        <f>IF(PG!C380="","",PG!C380)</f>
        <v/>
      </c>
      <c r="D380" s="44" t="str">
        <f>IF(PG!D380="","",PG!D380)</f>
        <v/>
      </c>
      <c r="E380" s="46">
        <f>PG!N380</f>
        <v>0</v>
      </c>
      <c r="F380" s="47"/>
      <c r="G380" s="48">
        <f>IFERROR(F380*L380,F380*PG!H380)</f>
        <v>0</v>
      </c>
      <c r="H380" s="48">
        <f>IFERROR(L380*E380,E380*PG!H380)</f>
        <v>0</v>
      </c>
      <c r="I380" s="49">
        <f t="shared" si="10"/>
        <v>0</v>
      </c>
      <c r="J380" s="50">
        <f t="shared" si="11"/>
        <v>1</v>
      </c>
      <c r="L380" s="77">
        <f>PG!O380</f>
        <v>0</v>
      </c>
    </row>
    <row r="381" spans="3:12" ht="30" customHeight="1" thickTop="1" thickBot="1">
      <c r="C381" s="45" t="str">
        <f>IF(PG!C381="","",PG!C381)</f>
        <v/>
      </c>
      <c r="D381" s="44" t="str">
        <f>IF(PG!D381="","",PG!D381)</f>
        <v/>
      </c>
      <c r="E381" s="46">
        <f>PG!N381</f>
        <v>0</v>
      </c>
      <c r="F381" s="47"/>
      <c r="G381" s="48">
        <f>IFERROR(F381*L381,F381*PG!H381)</f>
        <v>0</v>
      </c>
      <c r="H381" s="48">
        <f>IFERROR(L381*E381,E381*PG!H381)</f>
        <v>0</v>
      </c>
      <c r="I381" s="49">
        <f t="shared" si="10"/>
        <v>0</v>
      </c>
      <c r="J381" s="50">
        <f t="shared" si="11"/>
        <v>1</v>
      </c>
      <c r="L381" s="77">
        <f>PG!O381</f>
        <v>0</v>
      </c>
    </row>
    <row r="382" spans="3:12" ht="30" customHeight="1" thickTop="1" thickBot="1">
      <c r="C382" s="45" t="str">
        <f>IF(PG!C382="","",PG!C382)</f>
        <v/>
      </c>
      <c r="D382" s="44" t="str">
        <f>IF(PG!D382="","",PG!D382)</f>
        <v/>
      </c>
      <c r="E382" s="46">
        <f>PG!N382</f>
        <v>0</v>
      </c>
      <c r="F382" s="47"/>
      <c r="G382" s="48">
        <f>IFERROR(F382*L382,F382*PG!H382)</f>
        <v>0</v>
      </c>
      <c r="H382" s="48">
        <f>IFERROR(L382*E382,E382*PG!H382)</f>
        <v>0</v>
      </c>
      <c r="I382" s="49">
        <f t="shared" si="10"/>
        <v>0</v>
      </c>
      <c r="J382" s="50">
        <f t="shared" si="11"/>
        <v>1</v>
      </c>
      <c r="L382" s="77">
        <f>PG!O382</f>
        <v>0</v>
      </c>
    </row>
    <row r="383" spans="3:12" ht="30" customHeight="1" thickTop="1" thickBot="1">
      <c r="C383" s="45" t="str">
        <f>IF(PG!C383="","",PG!C383)</f>
        <v/>
      </c>
      <c r="D383" s="44" t="str">
        <f>IF(PG!D383="","",PG!D383)</f>
        <v/>
      </c>
      <c r="E383" s="46">
        <f>PG!N383</f>
        <v>0</v>
      </c>
      <c r="F383" s="47"/>
      <c r="G383" s="48">
        <f>IFERROR(F383*L383,F383*PG!H383)</f>
        <v>0</v>
      </c>
      <c r="H383" s="48">
        <f>IFERROR(L383*E383,E383*PG!H383)</f>
        <v>0</v>
      </c>
      <c r="I383" s="49">
        <f t="shared" si="10"/>
        <v>0</v>
      </c>
      <c r="J383" s="50">
        <f t="shared" si="11"/>
        <v>1</v>
      </c>
      <c r="L383" s="77">
        <f>PG!O383</f>
        <v>0</v>
      </c>
    </row>
    <row r="384" spans="3:12" ht="30" customHeight="1" thickTop="1" thickBot="1">
      <c r="C384" s="45" t="str">
        <f>IF(PG!C384="","",PG!C384)</f>
        <v/>
      </c>
      <c r="D384" s="44" t="str">
        <f>IF(PG!D384="","",PG!D384)</f>
        <v/>
      </c>
      <c r="E384" s="46">
        <f>PG!N384</f>
        <v>0</v>
      </c>
      <c r="F384" s="47"/>
      <c r="G384" s="48">
        <f>IFERROR(F384*L384,F384*PG!H384)</f>
        <v>0</v>
      </c>
      <c r="H384" s="48">
        <f>IFERROR(L384*E384,E384*PG!H384)</f>
        <v>0</v>
      </c>
      <c r="I384" s="49">
        <f t="shared" si="10"/>
        <v>0</v>
      </c>
      <c r="J384" s="50">
        <f t="shared" si="11"/>
        <v>1</v>
      </c>
      <c r="L384" s="77">
        <f>PG!O384</f>
        <v>0</v>
      </c>
    </row>
    <row r="385" spans="3:12" ht="30" customHeight="1" thickTop="1" thickBot="1">
      <c r="C385" s="45" t="str">
        <f>IF(PG!C385="","",PG!C385)</f>
        <v/>
      </c>
      <c r="D385" s="44" t="str">
        <f>IF(PG!D385="","",PG!D385)</f>
        <v/>
      </c>
      <c r="E385" s="46">
        <f>PG!N385</f>
        <v>0</v>
      </c>
      <c r="F385" s="47"/>
      <c r="G385" s="48">
        <f>IFERROR(F385*L385,F385*PG!H385)</f>
        <v>0</v>
      </c>
      <c r="H385" s="48">
        <f>IFERROR(L385*E385,E385*PG!H385)</f>
        <v>0</v>
      </c>
      <c r="I385" s="49">
        <f t="shared" si="10"/>
        <v>0</v>
      </c>
      <c r="J385" s="50">
        <f t="shared" si="11"/>
        <v>1</v>
      </c>
      <c r="L385" s="77">
        <f>PG!O385</f>
        <v>0</v>
      </c>
    </row>
    <row r="386" spans="3:12" ht="30" customHeight="1" thickTop="1" thickBot="1">
      <c r="C386" s="45" t="str">
        <f>IF(PG!C386="","",PG!C386)</f>
        <v/>
      </c>
      <c r="D386" s="44" t="str">
        <f>IF(PG!D386="","",PG!D386)</f>
        <v/>
      </c>
      <c r="E386" s="46">
        <f>PG!N386</f>
        <v>0</v>
      </c>
      <c r="F386" s="47"/>
      <c r="G386" s="48">
        <f>IFERROR(F386*L386,F386*PG!H386)</f>
        <v>0</v>
      </c>
      <c r="H386" s="48">
        <f>IFERROR(L386*E386,E386*PG!H386)</f>
        <v>0</v>
      </c>
      <c r="I386" s="49">
        <f t="shared" si="10"/>
        <v>0</v>
      </c>
      <c r="J386" s="50">
        <f t="shared" si="11"/>
        <v>1</v>
      </c>
      <c r="L386" s="77">
        <f>PG!O386</f>
        <v>0</v>
      </c>
    </row>
    <row r="387" spans="3:12" ht="30" customHeight="1" thickTop="1" thickBot="1">
      <c r="C387" s="45" t="str">
        <f>IF(PG!C387="","",PG!C387)</f>
        <v/>
      </c>
      <c r="D387" s="44" t="str">
        <f>IF(PG!D387="","",PG!D387)</f>
        <v/>
      </c>
      <c r="E387" s="46">
        <f>PG!N387</f>
        <v>0</v>
      </c>
      <c r="F387" s="47"/>
      <c r="G387" s="48">
        <f>IFERROR(F387*L387,F387*PG!H387)</f>
        <v>0</v>
      </c>
      <c r="H387" s="48">
        <f>IFERROR(L387*E387,E387*PG!H387)</f>
        <v>0</v>
      </c>
      <c r="I387" s="49">
        <f t="shared" si="10"/>
        <v>0</v>
      </c>
      <c r="J387" s="50">
        <f t="shared" si="11"/>
        <v>1</v>
      </c>
      <c r="L387" s="77">
        <f>PG!O387</f>
        <v>0</v>
      </c>
    </row>
    <row r="388" spans="3:12" ht="30" customHeight="1" thickTop="1" thickBot="1">
      <c r="C388" s="45" t="str">
        <f>IF(PG!C388="","",PG!C388)</f>
        <v/>
      </c>
      <c r="D388" s="44" t="str">
        <f>IF(PG!D388="","",PG!D388)</f>
        <v/>
      </c>
      <c r="E388" s="46">
        <f>PG!N388</f>
        <v>0</v>
      </c>
      <c r="F388" s="47"/>
      <c r="G388" s="48">
        <f>IFERROR(F388*L388,F388*PG!H388)</f>
        <v>0</v>
      </c>
      <c r="H388" s="48">
        <f>IFERROR(L388*E388,E388*PG!H388)</f>
        <v>0</v>
      </c>
      <c r="I388" s="49">
        <f t="shared" si="10"/>
        <v>0</v>
      </c>
      <c r="J388" s="50">
        <f t="shared" si="11"/>
        <v>1</v>
      </c>
      <c r="L388" s="77">
        <f>PG!O388</f>
        <v>0</v>
      </c>
    </row>
    <row r="389" spans="3:12" ht="30" customHeight="1" thickTop="1" thickBot="1">
      <c r="C389" s="45" t="str">
        <f>IF(PG!C389="","",PG!C389)</f>
        <v/>
      </c>
      <c r="D389" s="44" t="str">
        <f>IF(PG!D389="","",PG!D389)</f>
        <v/>
      </c>
      <c r="E389" s="46">
        <f>PG!N389</f>
        <v>0</v>
      </c>
      <c r="F389" s="47"/>
      <c r="G389" s="48">
        <f>IFERROR(F389*L389,F389*PG!H389)</f>
        <v>0</v>
      </c>
      <c r="H389" s="48">
        <f>IFERROR(L389*E389,E389*PG!H389)</f>
        <v>0</v>
      </c>
      <c r="I389" s="49">
        <f t="shared" si="10"/>
        <v>0</v>
      </c>
      <c r="J389" s="50">
        <f t="shared" si="11"/>
        <v>1</v>
      </c>
      <c r="L389" s="77">
        <f>PG!O389</f>
        <v>0</v>
      </c>
    </row>
    <row r="390" spans="3:12" ht="30" customHeight="1" thickTop="1" thickBot="1">
      <c r="C390" s="45" t="str">
        <f>IF(PG!C390="","",PG!C390)</f>
        <v/>
      </c>
      <c r="D390" s="44" t="str">
        <f>IF(PG!D390="","",PG!D390)</f>
        <v/>
      </c>
      <c r="E390" s="46">
        <f>PG!N390</f>
        <v>0</v>
      </c>
      <c r="F390" s="47"/>
      <c r="G390" s="48">
        <f>IFERROR(F390*L390,F390*PG!H390)</f>
        <v>0</v>
      </c>
      <c r="H390" s="48">
        <f>IFERROR(L390*E390,E390*PG!H390)</f>
        <v>0</v>
      </c>
      <c r="I390" s="49">
        <f t="shared" si="10"/>
        <v>0</v>
      </c>
      <c r="J390" s="50">
        <f t="shared" si="11"/>
        <v>1</v>
      </c>
      <c r="L390" s="77">
        <f>PG!O390</f>
        <v>0</v>
      </c>
    </row>
    <row r="391" spans="3:12" ht="30" customHeight="1" thickTop="1" thickBot="1">
      <c r="C391" s="45" t="str">
        <f>IF(PG!C391="","",PG!C391)</f>
        <v/>
      </c>
      <c r="D391" s="44" t="str">
        <f>IF(PG!D391="","",PG!D391)</f>
        <v/>
      </c>
      <c r="E391" s="46">
        <f>PG!N391</f>
        <v>0</v>
      </c>
      <c r="F391" s="47"/>
      <c r="G391" s="48">
        <f>IFERROR(F391*L391,F391*PG!H391)</f>
        <v>0</v>
      </c>
      <c r="H391" s="48">
        <f>IFERROR(L391*E391,E391*PG!H391)</f>
        <v>0</v>
      </c>
      <c r="I391" s="49">
        <f t="shared" si="10"/>
        <v>0</v>
      </c>
      <c r="J391" s="50">
        <f t="shared" si="11"/>
        <v>1</v>
      </c>
      <c r="L391" s="77">
        <f>PG!O391</f>
        <v>0</v>
      </c>
    </row>
    <row r="392" spans="3:12" ht="30" customHeight="1" thickTop="1" thickBot="1">
      <c r="C392" s="45" t="str">
        <f>IF(PG!C392="","",PG!C392)</f>
        <v/>
      </c>
      <c r="D392" s="44" t="str">
        <f>IF(PG!D392="","",PG!D392)</f>
        <v/>
      </c>
      <c r="E392" s="46">
        <f>PG!N392</f>
        <v>0</v>
      </c>
      <c r="F392" s="47"/>
      <c r="G392" s="48">
        <f>IFERROR(F392*L392,F392*PG!H392)</f>
        <v>0</v>
      </c>
      <c r="H392" s="48">
        <f>IFERROR(L392*E392,E392*PG!H392)</f>
        <v>0</v>
      </c>
      <c r="I392" s="49">
        <f t="shared" ref="I392:I455" si="12">IFERROR(IF(G392-H392&lt;0,(G392-H392)*(-1),G392-H392),"")</f>
        <v>0</v>
      </c>
      <c r="J392" s="50">
        <f t="shared" si="11"/>
        <v>1</v>
      </c>
      <c r="L392" s="77">
        <f>PG!O392</f>
        <v>0</v>
      </c>
    </row>
    <row r="393" spans="3:12" ht="30" customHeight="1" thickTop="1" thickBot="1">
      <c r="C393" s="45" t="str">
        <f>IF(PG!C393="","",PG!C393)</f>
        <v/>
      </c>
      <c r="D393" s="44" t="str">
        <f>IF(PG!D393="","",PG!D393)</f>
        <v/>
      </c>
      <c r="E393" s="46">
        <f>PG!N393</f>
        <v>0</v>
      </c>
      <c r="F393" s="47"/>
      <c r="G393" s="48">
        <f>IFERROR(F393*L393,F393*PG!H393)</f>
        <v>0</v>
      </c>
      <c r="H393" s="48">
        <f>IFERROR(L393*E393,E393*PG!H393)</f>
        <v>0</v>
      </c>
      <c r="I393" s="49">
        <f t="shared" si="12"/>
        <v>0</v>
      </c>
      <c r="J393" s="50">
        <f t="shared" ref="J393:J456" si="13">IFERROR(IF(G393&gt;H393,H393/G393,IF(G393=H393,1,G393/H393)),"")</f>
        <v>1</v>
      </c>
      <c r="L393" s="77">
        <f>PG!O393</f>
        <v>0</v>
      </c>
    </row>
    <row r="394" spans="3:12" ht="30" customHeight="1" thickTop="1" thickBot="1">
      <c r="C394" s="45" t="str">
        <f>IF(PG!C394="","",PG!C394)</f>
        <v/>
      </c>
      <c r="D394" s="44" t="str">
        <f>IF(PG!D394="","",PG!D394)</f>
        <v/>
      </c>
      <c r="E394" s="46">
        <f>PG!N394</f>
        <v>0</v>
      </c>
      <c r="F394" s="47"/>
      <c r="G394" s="48">
        <f>IFERROR(F394*L394,F394*PG!H394)</f>
        <v>0</v>
      </c>
      <c r="H394" s="48">
        <f>IFERROR(L394*E394,E394*PG!H394)</f>
        <v>0</v>
      </c>
      <c r="I394" s="49">
        <f t="shared" si="12"/>
        <v>0</v>
      </c>
      <c r="J394" s="50">
        <f t="shared" si="13"/>
        <v>1</v>
      </c>
      <c r="L394" s="77">
        <f>PG!O394</f>
        <v>0</v>
      </c>
    </row>
    <row r="395" spans="3:12" ht="30" customHeight="1" thickTop="1" thickBot="1">
      <c r="C395" s="45" t="str">
        <f>IF(PG!C395="","",PG!C395)</f>
        <v/>
      </c>
      <c r="D395" s="44" t="str">
        <f>IF(PG!D395="","",PG!D395)</f>
        <v/>
      </c>
      <c r="E395" s="46">
        <f>PG!N395</f>
        <v>0</v>
      </c>
      <c r="F395" s="47"/>
      <c r="G395" s="48">
        <f>IFERROR(F395*L395,F395*PG!H395)</f>
        <v>0</v>
      </c>
      <c r="H395" s="48">
        <f>IFERROR(L395*E395,E395*PG!H395)</f>
        <v>0</v>
      </c>
      <c r="I395" s="49">
        <f t="shared" si="12"/>
        <v>0</v>
      </c>
      <c r="J395" s="50">
        <f t="shared" si="13"/>
        <v>1</v>
      </c>
      <c r="L395" s="77">
        <f>PG!O395</f>
        <v>0</v>
      </c>
    </row>
    <row r="396" spans="3:12" ht="30" customHeight="1" thickTop="1" thickBot="1">
      <c r="C396" s="45" t="str">
        <f>IF(PG!C396="","",PG!C396)</f>
        <v/>
      </c>
      <c r="D396" s="44" t="str">
        <f>IF(PG!D396="","",PG!D396)</f>
        <v/>
      </c>
      <c r="E396" s="46">
        <f>PG!N396</f>
        <v>0</v>
      </c>
      <c r="F396" s="47"/>
      <c r="G396" s="48">
        <f>IFERROR(F396*L396,F396*PG!H396)</f>
        <v>0</v>
      </c>
      <c r="H396" s="48">
        <f>IFERROR(L396*E396,E396*PG!H396)</f>
        <v>0</v>
      </c>
      <c r="I396" s="49">
        <f t="shared" si="12"/>
        <v>0</v>
      </c>
      <c r="J396" s="50">
        <f t="shared" si="13"/>
        <v>1</v>
      </c>
      <c r="L396" s="77">
        <f>PG!O396</f>
        <v>0</v>
      </c>
    </row>
    <row r="397" spans="3:12" ht="30" customHeight="1" thickTop="1" thickBot="1">
      <c r="C397" s="45" t="str">
        <f>IF(PG!C397="","",PG!C397)</f>
        <v/>
      </c>
      <c r="D397" s="44" t="str">
        <f>IF(PG!D397="","",PG!D397)</f>
        <v/>
      </c>
      <c r="E397" s="46">
        <f>PG!N397</f>
        <v>0</v>
      </c>
      <c r="F397" s="47"/>
      <c r="G397" s="48">
        <f>IFERROR(F397*L397,F397*PG!H397)</f>
        <v>0</v>
      </c>
      <c r="H397" s="48">
        <f>IFERROR(L397*E397,E397*PG!H397)</f>
        <v>0</v>
      </c>
      <c r="I397" s="49">
        <f t="shared" si="12"/>
        <v>0</v>
      </c>
      <c r="J397" s="50">
        <f t="shared" si="13"/>
        <v>1</v>
      </c>
      <c r="L397" s="77">
        <f>PG!O397</f>
        <v>0</v>
      </c>
    </row>
    <row r="398" spans="3:12" ht="30" customHeight="1" thickTop="1" thickBot="1">
      <c r="C398" s="45" t="str">
        <f>IF(PG!C398="","",PG!C398)</f>
        <v/>
      </c>
      <c r="D398" s="44" t="str">
        <f>IF(PG!D398="","",PG!D398)</f>
        <v/>
      </c>
      <c r="E398" s="46">
        <f>PG!N398</f>
        <v>0</v>
      </c>
      <c r="F398" s="47"/>
      <c r="G398" s="48">
        <f>IFERROR(F398*L398,F398*PG!H398)</f>
        <v>0</v>
      </c>
      <c r="H398" s="48">
        <f>IFERROR(L398*E398,E398*PG!H398)</f>
        <v>0</v>
      </c>
      <c r="I398" s="49">
        <f t="shared" si="12"/>
        <v>0</v>
      </c>
      <c r="J398" s="50">
        <f t="shared" si="13"/>
        <v>1</v>
      </c>
      <c r="L398" s="77">
        <f>PG!O398</f>
        <v>0</v>
      </c>
    </row>
    <row r="399" spans="3:12" ht="30" customHeight="1" thickTop="1" thickBot="1">
      <c r="C399" s="45" t="str">
        <f>IF(PG!C399="","",PG!C399)</f>
        <v/>
      </c>
      <c r="D399" s="44" t="str">
        <f>IF(PG!D399="","",PG!D399)</f>
        <v/>
      </c>
      <c r="E399" s="46">
        <f>PG!N399</f>
        <v>0</v>
      </c>
      <c r="F399" s="47"/>
      <c r="G399" s="48">
        <f>IFERROR(F399*L399,F399*PG!H399)</f>
        <v>0</v>
      </c>
      <c r="H399" s="48">
        <f>IFERROR(L399*E399,E399*PG!H399)</f>
        <v>0</v>
      </c>
      <c r="I399" s="49">
        <f t="shared" si="12"/>
        <v>0</v>
      </c>
      <c r="J399" s="50">
        <f t="shared" si="13"/>
        <v>1</v>
      </c>
      <c r="L399" s="77">
        <f>PG!O399</f>
        <v>0</v>
      </c>
    </row>
    <row r="400" spans="3:12" ht="30" customHeight="1" thickTop="1" thickBot="1">
      <c r="C400" s="45" t="str">
        <f>IF(PG!C400="","",PG!C400)</f>
        <v/>
      </c>
      <c r="D400" s="44" t="str">
        <f>IF(PG!D400="","",PG!D400)</f>
        <v/>
      </c>
      <c r="E400" s="46">
        <f>PG!N400</f>
        <v>0</v>
      </c>
      <c r="F400" s="47"/>
      <c r="G400" s="48">
        <f>IFERROR(F400*L400,F400*PG!H400)</f>
        <v>0</v>
      </c>
      <c r="H400" s="48">
        <f>IFERROR(L400*E400,E400*PG!H400)</f>
        <v>0</v>
      </c>
      <c r="I400" s="49">
        <f t="shared" si="12"/>
        <v>0</v>
      </c>
      <c r="J400" s="50">
        <f t="shared" si="13"/>
        <v>1</v>
      </c>
      <c r="L400" s="77">
        <f>PG!O400</f>
        <v>0</v>
      </c>
    </row>
    <row r="401" spans="3:12" ht="30" customHeight="1" thickTop="1" thickBot="1">
      <c r="C401" s="45" t="str">
        <f>IF(PG!C401="","",PG!C401)</f>
        <v/>
      </c>
      <c r="D401" s="44" t="str">
        <f>IF(PG!D401="","",PG!D401)</f>
        <v/>
      </c>
      <c r="E401" s="46">
        <f>PG!N401</f>
        <v>0</v>
      </c>
      <c r="F401" s="47"/>
      <c r="G401" s="48">
        <f>IFERROR(F401*L401,F401*PG!H401)</f>
        <v>0</v>
      </c>
      <c r="H401" s="48">
        <f>IFERROR(L401*E401,E401*PG!H401)</f>
        <v>0</v>
      </c>
      <c r="I401" s="49">
        <f t="shared" si="12"/>
        <v>0</v>
      </c>
      <c r="J401" s="50">
        <f t="shared" si="13"/>
        <v>1</v>
      </c>
      <c r="L401" s="77">
        <f>PG!O401</f>
        <v>0</v>
      </c>
    </row>
    <row r="402" spans="3:12" ht="30" customHeight="1" thickTop="1" thickBot="1">
      <c r="C402" s="45" t="str">
        <f>IF(PG!C402="","",PG!C402)</f>
        <v/>
      </c>
      <c r="D402" s="44" t="str">
        <f>IF(PG!D402="","",PG!D402)</f>
        <v/>
      </c>
      <c r="E402" s="46">
        <f>PG!N402</f>
        <v>0</v>
      </c>
      <c r="F402" s="47"/>
      <c r="G402" s="48">
        <f>IFERROR(F402*L402,F402*PG!H402)</f>
        <v>0</v>
      </c>
      <c r="H402" s="48">
        <f>IFERROR(L402*E402,E402*PG!H402)</f>
        <v>0</v>
      </c>
      <c r="I402" s="49">
        <f t="shared" si="12"/>
        <v>0</v>
      </c>
      <c r="J402" s="50">
        <f t="shared" si="13"/>
        <v>1</v>
      </c>
      <c r="L402" s="77">
        <f>PG!O402</f>
        <v>0</v>
      </c>
    </row>
    <row r="403" spans="3:12" ht="30" customHeight="1" thickTop="1" thickBot="1">
      <c r="C403" s="45" t="str">
        <f>IF(PG!C403="","",PG!C403)</f>
        <v/>
      </c>
      <c r="D403" s="44" t="str">
        <f>IF(PG!D403="","",PG!D403)</f>
        <v/>
      </c>
      <c r="E403" s="46">
        <f>PG!N403</f>
        <v>0</v>
      </c>
      <c r="F403" s="47"/>
      <c r="G403" s="48">
        <f>IFERROR(F403*L403,F403*PG!H403)</f>
        <v>0</v>
      </c>
      <c r="H403" s="48">
        <f>IFERROR(L403*E403,E403*PG!H403)</f>
        <v>0</v>
      </c>
      <c r="I403" s="49">
        <f t="shared" si="12"/>
        <v>0</v>
      </c>
      <c r="J403" s="50">
        <f t="shared" si="13"/>
        <v>1</v>
      </c>
      <c r="L403" s="77">
        <f>PG!O403</f>
        <v>0</v>
      </c>
    </row>
    <row r="404" spans="3:12" ht="30" customHeight="1" thickTop="1" thickBot="1">
      <c r="C404" s="45" t="str">
        <f>IF(PG!C404="","",PG!C404)</f>
        <v/>
      </c>
      <c r="D404" s="44" t="str">
        <f>IF(PG!D404="","",PG!D404)</f>
        <v/>
      </c>
      <c r="E404" s="46">
        <f>PG!N404</f>
        <v>0</v>
      </c>
      <c r="F404" s="47"/>
      <c r="G404" s="48">
        <f>IFERROR(F404*L404,F404*PG!H404)</f>
        <v>0</v>
      </c>
      <c r="H404" s="48">
        <f>IFERROR(L404*E404,E404*PG!H404)</f>
        <v>0</v>
      </c>
      <c r="I404" s="49">
        <f t="shared" si="12"/>
        <v>0</v>
      </c>
      <c r="J404" s="50">
        <f t="shared" si="13"/>
        <v>1</v>
      </c>
      <c r="L404" s="77">
        <f>PG!O404</f>
        <v>0</v>
      </c>
    </row>
    <row r="405" spans="3:12" ht="30" customHeight="1" thickTop="1" thickBot="1">
      <c r="C405" s="45" t="str">
        <f>IF(PG!C405="","",PG!C405)</f>
        <v/>
      </c>
      <c r="D405" s="44" t="str">
        <f>IF(PG!D405="","",PG!D405)</f>
        <v/>
      </c>
      <c r="E405" s="46">
        <f>PG!N405</f>
        <v>0</v>
      </c>
      <c r="F405" s="47"/>
      <c r="G405" s="48">
        <f>IFERROR(F405*L405,F405*PG!H405)</f>
        <v>0</v>
      </c>
      <c r="H405" s="48">
        <f>IFERROR(L405*E405,E405*PG!H405)</f>
        <v>0</v>
      </c>
      <c r="I405" s="49">
        <f t="shared" si="12"/>
        <v>0</v>
      </c>
      <c r="J405" s="50">
        <f t="shared" si="13"/>
        <v>1</v>
      </c>
      <c r="L405" s="77">
        <f>PG!O405</f>
        <v>0</v>
      </c>
    </row>
    <row r="406" spans="3:12" ht="30" customHeight="1" thickTop="1" thickBot="1">
      <c r="C406" s="45" t="str">
        <f>IF(PG!C406="","",PG!C406)</f>
        <v/>
      </c>
      <c r="D406" s="44" t="str">
        <f>IF(PG!D406="","",PG!D406)</f>
        <v/>
      </c>
      <c r="E406" s="46">
        <f>PG!N406</f>
        <v>0</v>
      </c>
      <c r="F406" s="47"/>
      <c r="G406" s="48">
        <f>IFERROR(F406*L406,F406*PG!H406)</f>
        <v>0</v>
      </c>
      <c r="H406" s="48">
        <f>IFERROR(L406*E406,E406*PG!H406)</f>
        <v>0</v>
      </c>
      <c r="I406" s="49">
        <f t="shared" si="12"/>
        <v>0</v>
      </c>
      <c r="J406" s="50">
        <f t="shared" si="13"/>
        <v>1</v>
      </c>
      <c r="L406" s="77">
        <f>PG!O406</f>
        <v>0</v>
      </c>
    </row>
    <row r="407" spans="3:12" ht="30" customHeight="1" thickTop="1" thickBot="1">
      <c r="C407" s="45" t="str">
        <f>IF(PG!C407="","",PG!C407)</f>
        <v/>
      </c>
      <c r="D407" s="44" t="str">
        <f>IF(PG!D407="","",PG!D407)</f>
        <v/>
      </c>
      <c r="E407" s="46">
        <f>PG!N407</f>
        <v>0</v>
      </c>
      <c r="F407" s="47"/>
      <c r="G407" s="48">
        <f>IFERROR(F407*L407,F407*PG!H407)</f>
        <v>0</v>
      </c>
      <c r="H407" s="48">
        <f>IFERROR(L407*E407,E407*PG!H407)</f>
        <v>0</v>
      </c>
      <c r="I407" s="49">
        <f t="shared" si="12"/>
        <v>0</v>
      </c>
      <c r="J407" s="50">
        <f t="shared" si="13"/>
        <v>1</v>
      </c>
      <c r="L407" s="77">
        <f>PG!O407</f>
        <v>0</v>
      </c>
    </row>
    <row r="408" spans="3:12" ht="30" customHeight="1" thickTop="1" thickBot="1">
      <c r="C408" s="45" t="str">
        <f>IF(PG!C408="","",PG!C408)</f>
        <v/>
      </c>
      <c r="D408" s="44" t="str">
        <f>IF(PG!D408="","",PG!D408)</f>
        <v/>
      </c>
      <c r="E408" s="46">
        <f>PG!N408</f>
        <v>0</v>
      </c>
      <c r="F408" s="47"/>
      <c r="G408" s="48">
        <f>IFERROR(F408*L408,F408*PG!H408)</f>
        <v>0</v>
      </c>
      <c r="H408" s="48">
        <f>IFERROR(L408*E408,E408*PG!H408)</f>
        <v>0</v>
      </c>
      <c r="I408" s="49">
        <f t="shared" si="12"/>
        <v>0</v>
      </c>
      <c r="J408" s="50">
        <f t="shared" si="13"/>
        <v>1</v>
      </c>
      <c r="L408" s="77">
        <f>PG!O408</f>
        <v>0</v>
      </c>
    </row>
    <row r="409" spans="3:12" ht="30" customHeight="1" thickTop="1" thickBot="1">
      <c r="C409" s="45" t="str">
        <f>IF(PG!C409="","",PG!C409)</f>
        <v/>
      </c>
      <c r="D409" s="44" t="str">
        <f>IF(PG!D409="","",PG!D409)</f>
        <v/>
      </c>
      <c r="E409" s="46">
        <f>PG!N409</f>
        <v>0</v>
      </c>
      <c r="F409" s="47"/>
      <c r="G409" s="48">
        <f>IFERROR(F409*L409,F409*PG!H409)</f>
        <v>0</v>
      </c>
      <c r="H409" s="48">
        <f>IFERROR(L409*E409,E409*PG!H409)</f>
        <v>0</v>
      </c>
      <c r="I409" s="49">
        <f t="shared" si="12"/>
        <v>0</v>
      </c>
      <c r="J409" s="50">
        <f t="shared" si="13"/>
        <v>1</v>
      </c>
      <c r="L409" s="77">
        <f>PG!O409</f>
        <v>0</v>
      </c>
    </row>
    <row r="410" spans="3:12" ht="30" customHeight="1" thickTop="1" thickBot="1">
      <c r="C410" s="45" t="str">
        <f>IF(PG!C410="","",PG!C410)</f>
        <v/>
      </c>
      <c r="D410" s="44" t="str">
        <f>IF(PG!D410="","",PG!D410)</f>
        <v/>
      </c>
      <c r="E410" s="46">
        <f>PG!N410</f>
        <v>0</v>
      </c>
      <c r="F410" s="47"/>
      <c r="G410" s="48">
        <f>IFERROR(F410*L410,F410*PG!H410)</f>
        <v>0</v>
      </c>
      <c r="H410" s="48">
        <f>IFERROR(L410*E410,E410*PG!H410)</f>
        <v>0</v>
      </c>
      <c r="I410" s="49">
        <f t="shared" si="12"/>
        <v>0</v>
      </c>
      <c r="J410" s="50">
        <f t="shared" si="13"/>
        <v>1</v>
      </c>
      <c r="L410" s="77">
        <f>PG!O410</f>
        <v>0</v>
      </c>
    </row>
    <row r="411" spans="3:12" ht="30" customHeight="1" thickTop="1" thickBot="1">
      <c r="C411" s="45" t="str">
        <f>IF(PG!C411="","",PG!C411)</f>
        <v/>
      </c>
      <c r="D411" s="44" t="str">
        <f>IF(PG!D411="","",PG!D411)</f>
        <v/>
      </c>
      <c r="E411" s="46">
        <f>PG!N411</f>
        <v>0</v>
      </c>
      <c r="F411" s="47"/>
      <c r="G411" s="48">
        <f>IFERROR(F411*L411,F411*PG!H411)</f>
        <v>0</v>
      </c>
      <c r="H411" s="48">
        <f>IFERROR(L411*E411,E411*PG!H411)</f>
        <v>0</v>
      </c>
      <c r="I411" s="49">
        <f t="shared" si="12"/>
        <v>0</v>
      </c>
      <c r="J411" s="50">
        <f t="shared" si="13"/>
        <v>1</v>
      </c>
      <c r="L411" s="77">
        <f>PG!O411</f>
        <v>0</v>
      </c>
    </row>
    <row r="412" spans="3:12" ht="30" customHeight="1" thickTop="1" thickBot="1">
      <c r="C412" s="45" t="str">
        <f>IF(PG!C412="","",PG!C412)</f>
        <v/>
      </c>
      <c r="D412" s="44" t="str">
        <f>IF(PG!D412="","",PG!D412)</f>
        <v/>
      </c>
      <c r="E412" s="46">
        <f>PG!N412</f>
        <v>0</v>
      </c>
      <c r="F412" s="47"/>
      <c r="G412" s="48">
        <f>IFERROR(F412*L412,F412*PG!H412)</f>
        <v>0</v>
      </c>
      <c r="H412" s="48">
        <f>IFERROR(L412*E412,E412*PG!H412)</f>
        <v>0</v>
      </c>
      <c r="I412" s="49">
        <f t="shared" si="12"/>
        <v>0</v>
      </c>
      <c r="J412" s="50">
        <f t="shared" si="13"/>
        <v>1</v>
      </c>
      <c r="L412" s="77">
        <f>PG!O412</f>
        <v>0</v>
      </c>
    </row>
    <row r="413" spans="3:12" ht="30" customHeight="1" thickTop="1" thickBot="1">
      <c r="C413" s="45" t="str">
        <f>IF(PG!C413="","",PG!C413)</f>
        <v/>
      </c>
      <c r="D413" s="44" t="str">
        <f>IF(PG!D413="","",PG!D413)</f>
        <v/>
      </c>
      <c r="E413" s="46">
        <f>PG!N413</f>
        <v>0</v>
      </c>
      <c r="F413" s="47"/>
      <c r="G413" s="48">
        <f>IFERROR(F413*L413,F413*PG!H413)</f>
        <v>0</v>
      </c>
      <c r="H413" s="48">
        <f>IFERROR(L413*E413,E413*PG!H413)</f>
        <v>0</v>
      </c>
      <c r="I413" s="49">
        <f t="shared" si="12"/>
        <v>0</v>
      </c>
      <c r="J413" s="50">
        <f t="shared" si="13"/>
        <v>1</v>
      </c>
      <c r="L413" s="77">
        <f>PG!O413</f>
        <v>0</v>
      </c>
    </row>
    <row r="414" spans="3:12" ht="30" customHeight="1" thickTop="1" thickBot="1">
      <c r="C414" s="45" t="str">
        <f>IF(PG!C414="","",PG!C414)</f>
        <v/>
      </c>
      <c r="D414" s="44" t="str">
        <f>IF(PG!D414="","",PG!D414)</f>
        <v/>
      </c>
      <c r="E414" s="46">
        <f>PG!N414</f>
        <v>0</v>
      </c>
      <c r="F414" s="47"/>
      <c r="G414" s="48">
        <f>IFERROR(F414*L414,F414*PG!H414)</f>
        <v>0</v>
      </c>
      <c r="H414" s="48">
        <f>IFERROR(L414*E414,E414*PG!H414)</f>
        <v>0</v>
      </c>
      <c r="I414" s="49">
        <f t="shared" si="12"/>
        <v>0</v>
      </c>
      <c r="J414" s="50">
        <f t="shared" si="13"/>
        <v>1</v>
      </c>
      <c r="L414" s="77">
        <f>PG!O414</f>
        <v>0</v>
      </c>
    </row>
    <row r="415" spans="3:12" ht="30" customHeight="1" thickTop="1" thickBot="1">
      <c r="C415" s="45" t="str">
        <f>IF(PG!C415="","",PG!C415)</f>
        <v/>
      </c>
      <c r="D415" s="44" t="str">
        <f>IF(PG!D415="","",PG!D415)</f>
        <v/>
      </c>
      <c r="E415" s="46">
        <f>PG!N415</f>
        <v>0</v>
      </c>
      <c r="F415" s="47"/>
      <c r="G415" s="48">
        <f>IFERROR(F415*L415,F415*PG!H415)</f>
        <v>0</v>
      </c>
      <c r="H415" s="48">
        <f>IFERROR(L415*E415,E415*PG!H415)</f>
        <v>0</v>
      </c>
      <c r="I415" s="49">
        <f t="shared" si="12"/>
        <v>0</v>
      </c>
      <c r="J415" s="50">
        <f t="shared" si="13"/>
        <v>1</v>
      </c>
      <c r="L415" s="77">
        <f>PG!O415</f>
        <v>0</v>
      </c>
    </row>
    <row r="416" spans="3:12" ht="30" customHeight="1" thickTop="1" thickBot="1">
      <c r="C416" s="45" t="str">
        <f>IF(PG!C416="","",PG!C416)</f>
        <v/>
      </c>
      <c r="D416" s="44" t="str">
        <f>IF(PG!D416="","",PG!D416)</f>
        <v/>
      </c>
      <c r="E416" s="46">
        <f>PG!N416</f>
        <v>0</v>
      </c>
      <c r="F416" s="47"/>
      <c r="G416" s="48">
        <f>IFERROR(F416*L416,F416*PG!H416)</f>
        <v>0</v>
      </c>
      <c r="H416" s="48">
        <f>IFERROR(L416*E416,E416*PG!H416)</f>
        <v>0</v>
      </c>
      <c r="I416" s="49">
        <f t="shared" si="12"/>
        <v>0</v>
      </c>
      <c r="J416" s="50">
        <f t="shared" si="13"/>
        <v>1</v>
      </c>
      <c r="L416" s="77">
        <f>PG!O416</f>
        <v>0</v>
      </c>
    </row>
    <row r="417" spans="3:12" ht="30" customHeight="1" thickTop="1" thickBot="1">
      <c r="C417" s="45" t="str">
        <f>IF(PG!C417="","",PG!C417)</f>
        <v/>
      </c>
      <c r="D417" s="44" t="str">
        <f>IF(PG!D417="","",PG!D417)</f>
        <v/>
      </c>
      <c r="E417" s="46">
        <f>PG!N417</f>
        <v>0</v>
      </c>
      <c r="F417" s="47"/>
      <c r="G417" s="48">
        <f>IFERROR(F417*L417,F417*PG!H417)</f>
        <v>0</v>
      </c>
      <c r="H417" s="48">
        <f>IFERROR(L417*E417,E417*PG!H417)</f>
        <v>0</v>
      </c>
      <c r="I417" s="49">
        <f t="shared" si="12"/>
        <v>0</v>
      </c>
      <c r="J417" s="50">
        <f t="shared" si="13"/>
        <v>1</v>
      </c>
      <c r="L417" s="77">
        <f>PG!O417</f>
        <v>0</v>
      </c>
    </row>
    <row r="418" spans="3:12" ht="30" customHeight="1" thickTop="1" thickBot="1">
      <c r="C418" s="45" t="str">
        <f>IF(PG!C418="","",PG!C418)</f>
        <v/>
      </c>
      <c r="D418" s="44" t="str">
        <f>IF(PG!D418="","",PG!D418)</f>
        <v/>
      </c>
      <c r="E418" s="46">
        <f>PG!N418</f>
        <v>0</v>
      </c>
      <c r="F418" s="47"/>
      <c r="G418" s="48">
        <f>IFERROR(F418*L418,F418*PG!H418)</f>
        <v>0</v>
      </c>
      <c r="H418" s="48">
        <f>IFERROR(L418*E418,E418*PG!H418)</f>
        <v>0</v>
      </c>
      <c r="I418" s="49">
        <f t="shared" si="12"/>
        <v>0</v>
      </c>
      <c r="J418" s="50">
        <f t="shared" si="13"/>
        <v>1</v>
      </c>
      <c r="L418" s="77">
        <f>PG!O418</f>
        <v>0</v>
      </c>
    </row>
    <row r="419" spans="3:12" ht="30" customHeight="1" thickTop="1" thickBot="1">
      <c r="C419" s="45" t="str">
        <f>IF(PG!C419="","",PG!C419)</f>
        <v/>
      </c>
      <c r="D419" s="44" t="str">
        <f>IF(PG!D419="","",PG!D419)</f>
        <v/>
      </c>
      <c r="E419" s="46">
        <f>PG!N419</f>
        <v>0</v>
      </c>
      <c r="F419" s="47"/>
      <c r="G419" s="48">
        <f>IFERROR(F419*L419,F419*PG!H419)</f>
        <v>0</v>
      </c>
      <c r="H419" s="48">
        <f>IFERROR(L419*E419,E419*PG!H419)</f>
        <v>0</v>
      </c>
      <c r="I419" s="49">
        <f t="shared" si="12"/>
        <v>0</v>
      </c>
      <c r="J419" s="50">
        <f t="shared" si="13"/>
        <v>1</v>
      </c>
      <c r="L419" s="77">
        <f>PG!O419</f>
        <v>0</v>
      </c>
    </row>
    <row r="420" spans="3:12" ht="30" customHeight="1" thickTop="1" thickBot="1">
      <c r="C420" s="45" t="str">
        <f>IF(PG!C420="","",PG!C420)</f>
        <v/>
      </c>
      <c r="D420" s="44" t="str">
        <f>IF(PG!D420="","",PG!D420)</f>
        <v/>
      </c>
      <c r="E420" s="46">
        <f>PG!N420</f>
        <v>0</v>
      </c>
      <c r="F420" s="47"/>
      <c r="G420" s="48">
        <f>IFERROR(F420*L420,F420*PG!H420)</f>
        <v>0</v>
      </c>
      <c r="H420" s="48">
        <f>IFERROR(L420*E420,E420*PG!H420)</f>
        <v>0</v>
      </c>
      <c r="I420" s="49">
        <f t="shared" si="12"/>
        <v>0</v>
      </c>
      <c r="J420" s="50">
        <f t="shared" si="13"/>
        <v>1</v>
      </c>
      <c r="L420" s="77">
        <f>PG!O420</f>
        <v>0</v>
      </c>
    </row>
    <row r="421" spans="3:12" ht="30" customHeight="1" thickTop="1" thickBot="1">
      <c r="C421" s="45" t="str">
        <f>IF(PG!C421="","",PG!C421)</f>
        <v/>
      </c>
      <c r="D421" s="44" t="str">
        <f>IF(PG!D421="","",PG!D421)</f>
        <v/>
      </c>
      <c r="E421" s="46">
        <f>PG!N421</f>
        <v>0</v>
      </c>
      <c r="F421" s="47"/>
      <c r="G421" s="48">
        <f>IFERROR(F421*L421,F421*PG!H421)</f>
        <v>0</v>
      </c>
      <c r="H421" s="48">
        <f>IFERROR(L421*E421,E421*PG!H421)</f>
        <v>0</v>
      </c>
      <c r="I421" s="49">
        <f t="shared" si="12"/>
        <v>0</v>
      </c>
      <c r="J421" s="50">
        <f t="shared" si="13"/>
        <v>1</v>
      </c>
      <c r="L421" s="77">
        <f>PG!O421</f>
        <v>0</v>
      </c>
    </row>
    <row r="422" spans="3:12" ht="30" customHeight="1" thickTop="1" thickBot="1">
      <c r="C422" s="45" t="str">
        <f>IF(PG!C422="","",PG!C422)</f>
        <v/>
      </c>
      <c r="D422" s="44" t="str">
        <f>IF(PG!D422="","",PG!D422)</f>
        <v/>
      </c>
      <c r="E422" s="46">
        <f>PG!N422</f>
        <v>0</v>
      </c>
      <c r="F422" s="47"/>
      <c r="G422" s="48">
        <f>IFERROR(F422*L422,F422*PG!H422)</f>
        <v>0</v>
      </c>
      <c r="H422" s="48">
        <f>IFERROR(L422*E422,E422*PG!H422)</f>
        <v>0</v>
      </c>
      <c r="I422" s="49">
        <f t="shared" si="12"/>
        <v>0</v>
      </c>
      <c r="J422" s="50">
        <f t="shared" si="13"/>
        <v>1</v>
      </c>
      <c r="L422" s="77">
        <f>PG!O422</f>
        <v>0</v>
      </c>
    </row>
    <row r="423" spans="3:12" ht="30" customHeight="1" thickTop="1" thickBot="1">
      <c r="C423" s="45" t="str">
        <f>IF(PG!C423="","",PG!C423)</f>
        <v/>
      </c>
      <c r="D423" s="44" t="str">
        <f>IF(PG!D423="","",PG!D423)</f>
        <v/>
      </c>
      <c r="E423" s="46">
        <f>PG!N423</f>
        <v>0</v>
      </c>
      <c r="F423" s="47"/>
      <c r="G423" s="48">
        <f>IFERROR(F423*L423,F423*PG!H423)</f>
        <v>0</v>
      </c>
      <c r="H423" s="48">
        <f>IFERROR(L423*E423,E423*PG!H423)</f>
        <v>0</v>
      </c>
      <c r="I423" s="49">
        <f t="shared" si="12"/>
        <v>0</v>
      </c>
      <c r="J423" s="50">
        <f t="shared" si="13"/>
        <v>1</v>
      </c>
      <c r="L423" s="77">
        <f>PG!O423</f>
        <v>0</v>
      </c>
    </row>
    <row r="424" spans="3:12" ht="30" customHeight="1" thickTop="1" thickBot="1">
      <c r="C424" s="45" t="str">
        <f>IF(PG!C424="","",PG!C424)</f>
        <v/>
      </c>
      <c r="D424" s="44" t="str">
        <f>IF(PG!D424="","",PG!D424)</f>
        <v/>
      </c>
      <c r="E424" s="46">
        <f>PG!N424</f>
        <v>0</v>
      </c>
      <c r="F424" s="47"/>
      <c r="G424" s="48">
        <f>IFERROR(F424*L424,F424*PG!H424)</f>
        <v>0</v>
      </c>
      <c r="H424" s="48">
        <f>IFERROR(L424*E424,E424*PG!H424)</f>
        <v>0</v>
      </c>
      <c r="I424" s="49">
        <f t="shared" si="12"/>
        <v>0</v>
      </c>
      <c r="J424" s="50">
        <f t="shared" si="13"/>
        <v>1</v>
      </c>
      <c r="L424" s="77">
        <f>PG!O424</f>
        <v>0</v>
      </c>
    </row>
    <row r="425" spans="3:12" ht="30" customHeight="1" thickTop="1" thickBot="1">
      <c r="C425" s="45" t="str">
        <f>IF(PG!C425="","",PG!C425)</f>
        <v/>
      </c>
      <c r="D425" s="44" t="str">
        <f>IF(PG!D425="","",PG!D425)</f>
        <v/>
      </c>
      <c r="E425" s="46">
        <f>PG!N425</f>
        <v>0</v>
      </c>
      <c r="F425" s="47"/>
      <c r="G425" s="48">
        <f>IFERROR(F425*L425,F425*PG!H425)</f>
        <v>0</v>
      </c>
      <c r="H425" s="48">
        <f>IFERROR(L425*E425,E425*PG!H425)</f>
        <v>0</v>
      </c>
      <c r="I425" s="49">
        <f t="shared" si="12"/>
        <v>0</v>
      </c>
      <c r="J425" s="50">
        <f t="shared" si="13"/>
        <v>1</v>
      </c>
      <c r="L425" s="77">
        <f>PG!O425</f>
        <v>0</v>
      </c>
    </row>
    <row r="426" spans="3:12" ht="30" customHeight="1" thickTop="1" thickBot="1">
      <c r="C426" s="45" t="str">
        <f>IF(PG!C426="","",PG!C426)</f>
        <v/>
      </c>
      <c r="D426" s="44" t="str">
        <f>IF(PG!D426="","",PG!D426)</f>
        <v/>
      </c>
      <c r="E426" s="46">
        <f>PG!N426</f>
        <v>0</v>
      </c>
      <c r="F426" s="47"/>
      <c r="G426" s="48">
        <f>IFERROR(F426*L426,F426*PG!H426)</f>
        <v>0</v>
      </c>
      <c r="H426" s="48">
        <f>IFERROR(L426*E426,E426*PG!H426)</f>
        <v>0</v>
      </c>
      <c r="I426" s="49">
        <f t="shared" si="12"/>
        <v>0</v>
      </c>
      <c r="J426" s="50">
        <f t="shared" si="13"/>
        <v>1</v>
      </c>
      <c r="L426" s="77">
        <f>PG!O426</f>
        <v>0</v>
      </c>
    </row>
    <row r="427" spans="3:12" ht="30" customHeight="1" thickTop="1" thickBot="1">
      <c r="C427" s="45" t="str">
        <f>IF(PG!C427="","",PG!C427)</f>
        <v/>
      </c>
      <c r="D427" s="44" t="str">
        <f>IF(PG!D427="","",PG!D427)</f>
        <v/>
      </c>
      <c r="E427" s="46">
        <f>PG!N427</f>
        <v>0</v>
      </c>
      <c r="F427" s="47"/>
      <c r="G427" s="48">
        <f>IFERROR(F427*L427,F427*PG!H427)</f>
        <v>0</v>
      </c>
      <c r="H427" s="48">
        <f>IFERROR(L427*E427,E427*PG!H427)</f>
        <v>0</v>
      </c>
      <c r="I427" s="49">
        <f t="shared" si="12"/>
        <v>0</v>
      </c>
      <c r="J427" s="50">
        <f t="shared" si="13"/>
        <v>1</v>
      </c>
      <c r="L427" s="77">
        <f>PG!O427</f>
        <v>0</v>
      </c>
    </row>
    <row r="428" spans="3:12" ht="30" customHeight="1" thickTop="1" thickBot="1">
      <c r="C428" s="45" t="str">
        <f>IF(PG!C428="","",PG!C428)</f>
        <v/>
      </c>
      <c r="D428" s="44" t="str">
        <f>IF(PG!D428="","",PG!D428)</f>
        <v/>
      </c>
      <c r="E428" s="46">
        <f>PG!N428</f>
        <v>0</v>
      </c>
      <c r="F428" s="47"/>
      <c r="G428" s="48">
        <f>IFERROR(F428*L428,F428*PG!H428)</f>
        <v>0</v>
      </c>
      <c r="H428" s="48">
        <f>IFERROR(L428*E428,E428*PG!H428)</f>
        <v>0</v>
      </c>
      <c r="I428" s="49">
        <f t="shared" si="12"/>
        <v>0</v>
      </c>
      <c r="J428" s="50">
        <f t="shared" si="13"/>
        <v>1</v>
      </c>
      <c r="L428" s="77">
        <f>PG!O428</f>
        <v>0</v>
      </c>
    </row>
    <row r="429" spans="3:12" ht="30" customHeight="1" thickTop="1" thickBot="1">
      <c r="C429" s="45" t="str">
        <f>IF(PG!C429="","",PG!C429)</f>
        <v/>
      </c>
      <c r="D429" s="44" t="str">
        <f>IF(PG!D429="","",PG!D429)</f>
        <v/>
      </c>
      <c r="E429" s="46">
        <f>PG!N429</f>
        <v>0</v>
      </c>
      <c r="F429" s="47"/>
      <c r="G429" s="48">
        <f>IFERROR(F429*L429,F429*PG!H429)</f>
        <v>0</v>
      </c>
      <c r="H429" s="48">
        <f>IFERROR(L429*E429,E429*PG!H429)</f>
        <v>0</v>
      </c>
      <c r="I429" s="49">
        <f t="shared" si="12"/>
        <v>0</v>
      </c>
      <c r="J429" s="50">
        <f t="shared" si="13"/>
        <v>1</v>
      </c>
      <c r="L429" s="77">
        <f>PG!O429</f>
        <v>0</v>
      </c>
    </row>
    <row r="430" spans="3:12" ht="30" customHeight="1" thickTop="1" thickBot="1">
      <c r="C430" s="45" t="str">
        <f>IF(PG!C430="","",PG!C430)</f>
        <v/>
      </c>
      <c r="D430" s="44" t="str">
        <f>IF(PG!D430="","",PG!D430)</f>
        <v/>
      </c>
      <c r="E430" s="46">
        <f>PG!N430</f>
        <v>0</v>
      </c>
      <c r="F430" s="47"/>
      <c r="G430" s="48">
        <f>IFERROR(F430*L430,F430*PG!H430)</f>
        <v>0</v>
      </c>
      <c r="H430" s="48">
        <f>IFERROR(L430*E430,E430*PG!H430)</f>
        <v>0</v>
      </c>
      <c r="I430" s="49">
        <f t="shared" si="12"/>
        <v>0</v>
      </c>
      <c r="J430" s="50">
        <f t="shared" si="13"/>
        <v>1</v>
      </c>
      <c r="L430" s="77">
        <f>PG!O430</f>
        <v>0</v>
      </c>
    </row>
    <row r="431" spans="3:12" ht="30" customHeight="1" thickTop="1" thickBot="1">
      <c r="C431" s="45" t="str">
        <f>IF(PG!C431="","",PG!C431)</f>
        <v/>
      </c>
      <c r="D431" s="44" t="str">
        <f>IF(PG!D431="","",PG!D431)</f>
        <v/>
      </c>
      <c r="E431" s="46">
        <f>PG!N431</f>
        <v>0</v>
      </c>
      <c r="F431" s="47"/>
      <c r="G431" s="48">
        <f>IFERROR(F431*L431,F431*PG!H431)</f>
        <v>0</v>
      </c>
      <c r="H431" s="48">
        <f>IFERROR(L431*E431,E431*PG!H431)</f>
        <v>0</v>
      </c>
      <c r="I431" s="49">
        <f t="shared" si="12"/>
        <v>0</v>
      </c>
      <c r="J431" s="50">
        <f t="shared" si="13"/>
        <v>1</v>
      </c>
      <c r="L431" s="77">
        <f>PG!O431</f>
        <v>0</v>
      </c>
    </row>
    <row r="432" spans="3:12" ht="30" customHeight="1" thickTop="1" thickBot="1">
      <c r="C432" s="45" t="str">
        <f>IF(PG!C432="","",PG!C432)</f>
        <v/>
      </c>
      <c r="D432" s="44" t="str">
        <f>IF(PG!D432="","",PG!D432)</f>
        <v/>
      </c>
      <c r="E432" s="46">
        <f>PG!N432</f>
        <v>0</v>
      </c>
      <c r="F432" s="47"/>
      <c r="G432" s="48">
        <f>IFERROR(F432*L432,F432*PG!H432)</f>
        <v>0</v>
      </c>
      <c r="H432" s="48">
        <f>IFERROR(L432*E432,E432*PG!H432)</f>
        <v>0</v>
      </c>
      <c r="I432" s="49">
        <f t="shared" si="12"/>
        <v>0</v>
      </c>
      <c r="J432" s="50">
        <f t="shared" si="13"/>
        <v>1</v>
      </c>
      <c r="L432" s="77">
        <f>PG!O432</f>
        <v>0</v>
      </c>
    </row>
    <row r="433" spans="3:12" ht="30" customHeight="1" thickTop="1" thickBot="1">
      <c r="C433" s="45" t="str">
        <f>IF(PG!C433="","",PG!C433)</f>
        <v/>
      </c>
      <c r="D433" s="44" t="str">
        <f>IF(PG!D433="","",PG!D433)</f>
        <v/>
      </c>
      <c r="E433" s="46">
        <f>PG!N433</f>
        <v>0</v>
      </c>
      <c r="F433" s="47"/>
      <c r="G433" s="48">
        <f>IFERROR(F433*L433,F433*PG!H433)</f>
        <v>0</v>
      </c>
      <c r="H433" s="48">
        <f>IFERROR(L433*E433,E433*PG!H433)</f>
        <v>0</v>
      </c>
      <c r="I433" s="49">
        <f t="shared" si="12"/>
        <v>0</v>
      </c>
      <c r="J433" s="50">
        <f t="shared" si="13"/>
        <v>1</v>
      </c>
      <c r="L433" s="77">
        <f>PG!O433</f>
        <v>0</v>
      </c>
    </row>
    <row r="434" spans="3:12" ht="30" customHeight="1" thickTop="1" thickBot="1">
      <c r="C434" s="45" t="str">
        <f>IF(PG!C434="","",PG!C434)</f>
        <v/>
      </c>
      <c r="D434" s="44" t="str">
        <f>IF(PG!D434="","",PG!D434)</f>
        <v/>
      </c>
      <c r="E434" s="46">
        <f>PG!N434</f>
        <v>0</v>
      </c>
      <c r="F434" s="47"/>
      <c r="G434" s="48">
        <f>IFERROR(F434*L434,F434*PG!H434)</f>
        <v>0</v>
      </c>
      <c r="H434" s="48">
        <f>IFERROR(L434*E434,E434*PG!H434)</f>
        <v>0</v>
      </c>
      <c r="I434" s="49">
        <f t="shared" si="12"/>
        <v>0</v>
      </c>
      <c r="J434" s="50">
        <f t="shared" si="13"/>
        <v>1</v>
      </c>
      <c r="L434" s="77">
        <f>PG!O434</f>
        <v>0</v>
      </c>
    </row>
    <row r="435" spans="3:12" ht="30" customHeight="1" thickTop="1" thickBot="1">
      <c r="C435" s="45" t="str">
        <f>IF(PG!C435="","",PG!C435)</f>
        <v/>
      </c>
      <c r="D435" s="44" t="str">
        <f>IF(PG!D435="","",PG!D435)</f>
        <v/>
      </c>
      <c r="E435" s="46">
        <f>PG!N435</f>
        <v>0</v>
      </c>
      <c r="F435" s="47"/>
      <c r="G435" s="48">
        <f>IFERROR(F435*L435,F435*PG!H435)</f>
        <v>0</v>
      </c>
      <c r="H435" s="48">
        <f>IFERROR(L435*E435,E435*PG!H435)</f>
        <v>0</v>
      </c>
      <c r="I435" s="49">
        <f t="shared" si="12"/>
        <v>0</v>
      </c>
      <c r="J435" s="50">
        <f t="shared" si="13"/>
        <v>1</v>
      </c>
      <c r="L435" s="77">
        <f>PG!O435</f>
        <v>0</v>
      </c>
    </row>
    <row r="436" spans="3:12" ht="30" customHeight="1" thickTop="1" thickBot="1">
      <c r="C436" s="45" t="str">
        <f>IF(PG!C436="","",PG!C436)</f>
        <v/>
      </c>
      <c r="D436" s="44" t="str">
        <f>IF(PG!D436="","",PG!D436)</f>
        <v/>
      </c>
      <c r="E436" s="46">
        <f>PG!N436</f>
        <v>0</v>
      </c>
      <c r="F436" s="47"/>
      <c r="G436" s="48">
        <f>IFERROR(F436*L436,F436*PG!H436)</f>
        <v>0</v>
      </c>
      <c r="H436" s="48">
        <f>IFERROR(L436*E436,E436*PG!H436)</f>
        <v>0</v>
      </c>
      <c r="I436" s="49">
        <f t="shared" si="12"/>
        <v>0</v>
      </c>
      <c r="J436" s="50">
        <f t="shared" si="13"/>
        <v>1</v>
      </c>
      <c r="L436" s="77">
        <f>PG!O436</f>
        <v>0</v>
      </c>
    </row>
    <row r="437" spans="3:12" ht="30" customHeight="1" thickTop="1" thickBot="1">
      <c r="C437" s="45" t="str">
        <f>IF(PG!C437="","",PG!C437)</f>
        <v/>
      </c>
      <c r="D437" s="44" t="str">
        <f>IF(PG!D437="","",PG!D437)</f>
        <v/>
      </c>
      <c r="E437" s="46">
        <f>PG!N437</f>
        <v>0</v>
      </c>
      <c r="F437" s="47"/>
      <c r="G437" s="48">
        <f>IFERROR(F437*L437,F437*PG!H437)</f>
        <v>0</v>
      </c>
      <c r="H437" s="48">
        <f>IFERROR(L437*E437,E437*PG!H437)</f>
        <v>0</v>
      </c>
      <c r="I437" s="49">
        <f t="shared" si="12"/>
        <v>0</v>
      </c>
      <c r="J437" s="50">
        <f t="shared" si="13"/>
        <v>1</v>
      </c>
      <c r="L437" s="77">
        <f>PG!O437</f>
        <v>0</v>
      </c>
    </row>
    <row r="438" spans="3:12" ht="30" customHeight="1" thickTop="1" thickBot="1">
      <c r="C438" s="45" t="str">
        <f>IF(PG!C438="","",PG!C438)</f>
        <v/>
      </c>
      <c r="D438" s="44" t="str">
        <f>IF(PG!D438="","",PG!D438)</f>
        <v/>
      </c>
      <c r="E438" s="46">
        <f>PG!N438</f>
        <v>0</v>
      </c>
      <c r="F438" s="47"/>
      <c r="G438" s="48">
        <f>IFERROR(F438*L438,F438*PG!H438)</f>
        <v>0</v>
      </c>
      <c r="H438" s="48">
        <f>IFERROR(L438*E438,E438*PG!H438)</f>
        <v>0</v>
      </c>
      <c r="I438" s="49">
        <f t="shared" si="12"/>
        <v>0</v>
      </c>
      <c r="J438" s="50">
        <f t="shared" si="13"/>
        <v>1</v>
      </c>
      <c r="L438" s="77">
        <f>PG!O438</f>
        <v>0</v>
      </c>
    </row>
    <row r="439" spans="3:12" ht="30" customHeight="1" thickTop="1" thickBot="1">
      <c r="C439" s="45" t="str">
        <f>IF(PG!C439="","",PG!C439)</f>
        <v/>
      </c>
      <c r="D439" s="44" t="str">
        <f>IF(PG!D439="","",PG!D439)</f>
        <v/>
      </c>
      <c r="E439" s="46">
        <f>PG!N439</f>
        <v>0</v>
      </c>
      <c r="F439" s="47"/>
      <c r="G439" s="48">
        <f>IFERROR(F439*L439,F439*PG!H439)</f>
        <v>0</v>
      </c>
      <c r="H439" s="48">
        <f>IFERROR(L439*E439,E439*PG!H439)</f>
        <v>0</v>
      </c>
      <c r="I439" s="49">
        <f t="shared" si="12"/>
        <v>0</v>
      </c>
      <c r="J439" s="50">
        <f t="shared" si="13"/>
        <v>1</v>
      </c>
      <c r="L439" s="77">
        <f>PG!O439</f>
        <v>0</v>
      </c>
    </row>
    <row r="440" spans="3:12" ht="30" customHeight="1" thickTop="1" thickBot="1">
      <c r="C440" s="45" t="str">
        <f>IF(PG!C440="","",PG!C440)</f>
        <v/>
      </c>
      <c r="D440" s="44" t="str">
        <f>IF(PG!D440="","",PG!D440)</f>
        <v/>
      </c>
      <c r="E440" s="46">
        <f>PG!N440</f>
        <v>0</v>
      </c>
      <c r="F440" s="47"/>
      <c r="G440" s="48">
        <f>IFERROR(F440*L440,F440*PG!H440)</f>
        <v>0</v>
      </c>
      <c r="H440" s="48">
        <f>IFERROR(L440*E440,E440*PG!H440)</f>
        <v>0</v>
      </c>
      <c r="I440" s="49">
        <f t="shared" si="12"/>
        <v>0</v>
      </c>
      <c r="J440" s="50">
        <f t="shared" si="13"/>
        <v>1</v>
      </c>
      <c r="L440" s="77">
        <f>PG!O440</f>
        <v>0</v>
      </c>
    </row>
    <row r="441" spans="3:12" ht="30" customHeight="1" thickTop="1" thickBot="1">
      <c r="C441" s="45" t="str">
        <f>IF(PG!C441="","",PG!C441)</f>
        <v/>
      </c>
      <c r="D441" s="44" t="str">
        <f>IF(PG!D441="","",PG!D441)</f>
        <v/>
      </c>
      <c r="E441" s="46">
        <f>PG!N441</f>
        <v>0</v>
      </c>
      <c r="F441" s="47"/>
      <c r="G441" s="48">
        <f>IFERROR(F441*L441,F441*PG!H441)</f>
        <v>0</v>
      </c>
      <c r="H441" s="48">
        <f>IFERROR(L441*E441,E441*PG!H441)</f>
        <v>0</v>
      </c>
      <c r="I441" s="49">
        <f t="shared" si="12"/>
        <v>0</v>
      </c>
      <c r="J441" s="50">
        <f t="shared" si="13"/>
        <v>1</v>
      </c>
      <c r="L441" s="77">
        <f>PG!O441</f>
        <v>0</v>
      </c>
    </row>
    <row r="442" spans="3:12" ht="30" customHeight="1" thickTop="1" thickBot="1">
      <c r="C442" s="45" t="str">
        <f>IF(PG!C442="","",PG!C442)</f>
        <v/>
      </c>
      <c r="D442" s="44" t="str">
        <f>IF(PG!D442="","",PG!D442)</f>
        <v/>
      </c>
      <c r="E442" s="46">
        <f>PG!N442</f>
        <v>0</v>
      </c>
      <c r="F442" s="47"/>
      <c r="G442" s="48">
        <f>IFERROR(F442*L442,F442*PG!H442)</f>
        <v>0</v>
      </c>
      <c r="H442" s="48">
        <f>IFERROR(L442*E442,E442*PG!H442)</f>
        <v>0</v>
      </c>
      <c r="I442" s="49">
        <f t="shared" si="12"/>
        <v>0</v>
      </c>
      <c r="J442" s="50">
        <f t="shared" si="13"/>
        <v>1</v>
      </c>
      <c r="L442" s="77">
        <f>PG!O442</f>
        <v>0</v>
      </c>
    </row>
    <row r="443" spans="3:12" ht="30" customHeight="1" thickTop="1" thickBot="1">
      <c r="C443" s="45" t="str">
        <f>IF(PG!C443="","",PG!C443)</f>
        <v/>
      </c>
      <c r="D443" s="44" t="str">
        <f>IF(PG!D443="","",PG!D443)</f>
        <v/>
      </c>
      <c r="E443" s="46">
        <f>PG!N443</f>
        <v>0</v>
      </c>
      <c r="F443" s="47"/>
      <c r="G443" s="48">
        <f>IFERROR(F443*L443,F443*PG!H443)</f>
        <v>0</v>
      </c>
      <c r="H443" s="48">
        <f>IFERROR(L443*E443,E443*PG!H443)</f>
        <v>0</v>
      </c>
      <c r="I443" s="49">
        <f t="shared" si="12"/>
        <v>0</v>
      </c>
      <c r="J443" s="50">
        <f t="shared" si="13"/>
        <v>1</v>
      </c>
      <c r="L443" s="77">
        <f>PG!O443</f>
        <v>0</v>
      </c>
    </row>
    <row r="444" spans="3:12" ht="30" customHeight="1" thickTop="1" thickBot="1">
      <c r="C444" s="45" t="str">
        <f>IF(PG!C444="","",PG!C444)</f>
        <v/>
      </c>
      <c r="D444" s="44" t="str">
        <f>IF(PG!D444="","",PG!D444)</f>
        <v/>
      </c>
      <c r="E444" s="46">
        <f>PG!N444</f>
        <v>0</v>
      </c>
      <c r="F444" s="47"/>
      <c r="G444" s="48">
        <f>IFERROR(F444*L444,F444*PG!H444)</f>
        <v>0</v>
      </c>
      <c r="H444" s="48">
        <f>IFERROR(L444*E444,E444*PG!H444)</f>
        <v>0</v>
      </c>
      <c r="I444" s="49">
        <f t="shared" si="12"/>
        <v>0</v>
      </c>
      <c r="J444" s="50">
        <f t="shared" si="13"/>
        <v>1</v>
      </c>
      <c r="L444" s="77">
        <f>PG!O444</f>
        <v>0</v>
      </c>
    </row>
    <row r="445" spans="3:12" ht="30" customHeight="1" thickTop="1" thickBot="1">
      <c r="C445" s="45" t="str">
        <f>IF(PG!C445="","",PG!C445)</f>
        <v/>
      </c>
      <c r="D445" s="44" t="str">
        <f>IF(PG!D445="","",PG!D445)</f>
        <v/>
      </c>
      <c r="E445" s="46">
        <f>PG!N445</f>
        <v>0</v>
      </c>
      <c r="F445" s="47"/>
      <c r="G445" s="48">
        <f>IFERROR(F445*L445,F445*PG!H445)</f>
        <v>0</v>
      </c>
      <c r="H445" s="48">
        <f>IFERROR(L445*E445,E445*PG!H445)</f>
        <v>0</v>
      </c>
      <c r="I445" s="49">
        <f t="shared" si="12"/>
        <v>0</v>
      </c>
      <c r="J445" s="50">
        <f t="shared" si="13"/>
        <v>1</v>
      </c>
      <c r="L445" s="77">
        <f>PG!O445</f>
        <v>0</v>
      </c>
    </row>
    <row r="446" spans="3:12" ht="30" customHeight="1" thickTop="1" thickBot="1">
      <c r="C446" s="45" t="str">
        <f>IF(PG!C446="","",PG!C446)</f>
        <v/>
      </c>
      <c r="D446" s="44" t="str">
        <f>IF(PG!D446="","",PG!D446)</f>
        <v/>
      </c>
      <c r="E446" s="46">
        <f>PG!N446</f>
        <v>0</v>
      </c>
      <c r="F446" s="47"/>
      <c r="G446" s="48">
        <f>IFERROR(F446*L446,F446*PG!H446)</f>
        <v>0</v>
      </c>
      <c r="H446" s="48">
        <f>IFERROR(L446*E446,E446*PG!H446)</f>
        <v>0</v>
      </c>
      <c r="I446" s="49">
        <f t="shared" si="12"/>
        <v>0</v>
      </c>
      <c r="J446" s="50">
        <f t="shared" si="13"/>
        <v>1</v>
      </c>
      <c r="L446" s="77">
        <f>PG!O446</f>
        <v>0</v>
      </c>
    </row>
    <row r="447" spans="3:12" ht="30" customHeight="1" thickTop="1" thickBot="1">
      <c r="C447" s="45" t="str">
        <f>IF(PG!C447="","",PG!C447)</f>
        <v/>
      </c>
      <c r="D447" s="44" t="str">
        <f>IF(PG!D447="","",PG!D447)</f>
        <v/>
      </c>
      <c r="E447" s="46">
        <f>PG!N447</f>
        <v>0</v>
      </c>
      <c r="F447" s="47"/>
      <c r="G447" s="48">
        <f>IFERROR(F447*L447,F447*PG!H447)</f>
        <v>0</v>
      </c>
      <c r="H447" s="48">
        <f>IFERROR(L447*E447,E447*PG!H447)</f>
        <v>0</v>
      </c>
      <c r="I447" s="49">
        <f t="shared" si="12"/>
        <v>0</v>
      </c>
      <c r="J447" s="50">
        <f t="shared" si="13"/>
        <v>1</v>
      </c>
      <c r="L447" s="77">
        <f>PG!O447</f>
        <v>0</v>
      </c>
    </row>
    <row r="448" spans="3:12" ht="30" customHeight="1" thickTop="1" thickBot="1">
      <c r="C448" s="45" t="str">
        <f>IF(PG!C448="","",PG!C448)</f>
        <v/>
      </c>
      <c r="D448" s="44" t="str">
        <f>IF(PG!D448="","",PG!D448)</f>
        <v/>
      </c>
      <c r="E448" s="46">
        <f>PG!N448</f>
        <v>0</v>
      </c>
      <c r="F448" s="47"/>
      <c r="G448" s="48">
        <f>IFERROR(F448*L448,F448*PG!H448)</f>
        <v>0</v>
      </c>
      <c r="H448" s="48">
        <f>IFERROR(L448*E448,E448*PG!H448)</f>
        <v>0</v>
      </c>
      <c r="I448" s="49">
        <f t="shared" si="12"/>
        <v>0</v>
      </c>
      <c r="J448" s="50">
        <f t="shared" si="13"/>
        <v>1</v>
      </c>
      <c r="L448" s="77">
        <f>PG!O448</f>
        <v>0</v>
      </c>
    </row>
    <row r="449" spans="3:12" ht="30" customHeight="1" thickTop="1" thickBot="1">
      <c r="C449" s="45" t="str">
        <f>IF(PG!C449="","",PG!C449)</f>
        <v/>
      </c>
      <c r="D449" s="44" t="str">
        <f>IF(PG!D449="","",PG!D449)</f>
        <v/>
      </c>
      <c r="E449" s="46">
        <f>PG!N449</f>
        <v>0</v>
      </c>
      <c r="F449" s="47"/>
      <c r="G449" s="48">
        <f>IFERROR(F449*L449,F449*PG!H449)</f>
        <v>0</v>
      </c>
      <c r="H449" s="48">
        <f>IFERROR(L449*E449,E449*PG!H449)</f>
        <v>0</v>
      </c>
      <c r="I449" s="49">
        <f t="shared" si="12"/>
        <v>0</v>
      </c>
      <c r="J449" s="50">
        <f t="shared" si="13"/>
        <v>1</v>
      </c>
      <c r="L449" s="77">
        <f>PG!O449</f>
        <v>0</v>
      </c>
    </row>
    <row r="450" spans="3:12" ht="30" customHeight="1" thickTop="1" thickBot="1">
      <c r="C450" s="45" t="str">
        <f>IF(PG!C450="","",PG!C450)</f>
        <v/>
      </c>
      <c r="D450" s="44" t="str">
        <f>IF(PG!D450="","",PG!D450)</f>
        <v/>
      </c>
      <c r="E450" s="46">
        <f>PG!N450</f>
        <v>0</v>
      </c>
      <c r="F450" s="47"/>
      <c r="G450" s="48">
        <f>IFERROR(F450*L450,F450*PG!H450)</f>
        <v>0</v>
      </c>
      <c r="H450" s="48">
        <f>IFERROR(L450*E450,E450*PG!H450)</f>
        <v>0</v>
      </c>
      <c r="I450" s="49">
        <f t="shared" si="12"/>
        <v>0</v>
      </c>
      <c r="J450" s="50">
        <f t="shared" si="13"/>
        <v>1</v>
      </c>
      <c r="L450" s="77">
        <f>PG!O450</f>
        <v>0</v>
      </c>
    </row>
    <row r="451" spans="3:12" ht="30" customHeight="1" thickTop="1" thickBot="1">
      <c r="C451" s="45" t="str">
        <f>IF(PG!C451="","",PG!C451)</f>
        <v/>
      </c>
      <c r="D451" s="44" t="str">
        <f>IF(PG!D451="","",PG!D451)</f>
        <v/>
      </c>
      <c r="E451" s="46">
        <f>PG!N451</f>
        <v>0</v>
      </c>
      <c r="F451" s="47"/>
      <c r="G451" s="48">
        <f>IFERROR(F451*L451,F451*PG!H451)</f>
        <v>0</v>
      </c>
      <c r="H451" s="48">
        <f>IFERROR(L451*E451,E451*PG!H451)</f>
        <v>0</v>
      </c>
      <c r="I451" s="49">
        <f t="shared" si="12"/>
        <v>0</v>
      </c>
      <c r="J451" s="50">
        <f t="shared" si="13"/>
        <v>1</v>
      </c>
      <c r="L451" s="77">
        <f>PG!O451</f>
        <v>0</v>
      </c>
    </row>
    <row r="452" spans="3:12" ht="30" customHeight="1" thickTop="1" thickBot="1">
      <c r="C452" s="45" t="str">
        <f>IF(PG!C452="","",PG!C452)</f>
        <v/>
      </c>
      <c r="D452" s="44" t="str">
        <f>IF(PG!D452="","",PG!D452)</f>
        <v/>
      </c>
      <c r="E452" s="46">
        <f>PG!N452</f>
        <v>0</v>
      </c>
      <c r="F452" s="47"/>
      <c r="G452" s="48">
        <f>IFERROR(F452*L452,F452*PG!H452)</f>
        <v>0</v>
      </c>
      <c r="H452" s="48">
        <f>IFERROR(L452*E452,E452*PG!H452)</f>
        <v>0</v>
      </c>
      <c r="I452" s="49">
        <f t="shared" si="12"/>
        <v>0</v>
      </c>
      <c r="J452" s="50">
        <f t="shared" si="13"/>
        <v>1</v>
      </c>
      <c r="L452" s="77">
        <f>PG!O452</f>
        <v>0</v>
      </c>
    </row>
    <row r="453" spans="3:12" ht="30" customHeight="1" thickTop="1" thickBot="1">
      <c r="C453" s="45" t="str">
        <f>IF(PG!C453="","",PG!C453)</f>
        <v/>
      </c>
      <c r="D453" s="44" t="str">
        <f>IF(PG!D453="","",PG!D453)</f>
        <v/>
      </c>
      <c r="E453" s="46">
        <f>PG!N453</f>
        <v>0</v>
      </c>
      <c r="F453" s="47"/>
      <c r="G453" s="48">
        <f>IFERROR(F453*L453,F453*PG!H453)</f>
        <v>0</v>
      </c>
      <c r="H453" s="48">
        <f>IFERROR(L453*E453,E453*PG!H453)</f>
        <v>0</v>
      </c>
      <c r="I453" s="49">
        <f t="shared" si="12"/>
        <v>0</v>
      </c>
      <c r="J453" s="50">
        <f t="shared" si="13"/>
        <v>1</v>
      </c>
      <c r="L453" s="77">
        <f>PG!O453</f>
        <v>0</v>
      </c>
    </row>
    <row r="454" spans="3:12" ht="30" customHeight="1" thickTop="1" thickBot="1">
      <c r="C454" s="45" t="str">
        <f>IF(PG!C454="","",PG!C454)</f>
        <v/>
      </c>
      <c r="D454" s="44" t="str">
        <f>IF(PG!D454="","",PG!D454)</f>
        <v/>
      </c>
      <c r="E454" s="46">
        <f>PG!N454</f>
        <v>0</v>
      </c>
      <c r="F454" s="47"/>
      <c r="G454" s="48">
        <f>IFERROR(F454*L454,F454*PG!H454)</f>
        <v>0</v>
      </c>
      <c r="H454" s="48">
        <f>IFERROR(L454*E454,E454*PG!H454)</f>
        <v>0</v>
      </c>
      <c r="I454" s="49">
        <f t="shared" si="12"/>
        <v>0</v>
      </c>
      <c r="J454" s="50">
        <f t="shared" si="13"/>
        <v>1</v>
      </c>
      <c r="L454" s="77">
        <f>PG!O454</f>
        <v>0</v>
      </c>
    </row>
    <row r="455" spans="3:12" ht="30" customHeight="1" thickTop="1" thickBot="1">
      <c r="C455" s="45" t="str">
        <f>IF(PG!C455="","",PG!C455)</f>
        <v/>
      </c>
      <c r="D455" s="44" t="str">
        <f>IF(PG!D455="","",PG!D455)</f>
        <v/>
      </c>
      <c r="E455" s="46">
        <f>PG!N455</f>
        <v>0</v>
      </c>
      <c r="F455" s="47"/>
      <c r="G455" s="48">
        <f>IFERROR(F455*L455,F455*PG!H455)</f>
        <v>0</v>
      </c>
      <c r="H455" s="48">
        <f>IFERROR(L455*E455,E455*PG!H455)</f>
        <v>0</v>
      </c>
      <c r="I455" s="49">
        <f t="shared" si="12"/>
        <v>0</v>
      </c>
      <c r="J455" s="50">
        <f t="shared" si="13"/>
        <v>1</v>
      </c>
      <c r="L455" s="77">
        <f>PG!O455</f>
        <v>0</v>
      </c>
    </row>
    <row r="456" spans="3:12" ht="30" customHeight="1" thickTop="1" thickBot="1">
      <c r="C456" s="45" t="str">
        <f>IF(PG!C456="","",PG!C456)</f>
        <v/>
      </c>
      <c r="D456" s="44" t="str">
        <f>IF(PG!D456="","",PG!D456)</f>
        <v/>
      </c>
      <c r="E456" s="46">
        <f>PG!N456</f>
        <v>0</v>
      </c>
      <c r="F456" s="47"/>
      <c r="G456" s="48">
        <f>IFERROR(F456*L456,F456*PG!H456)</f>
        <v>0</v>
      </c>
      <c r="H456" s="48">
        <f>IFERROR(L456*E456,E456*PG!H456)</f>
        <v>0</v>
      </c>
      <c r="I456" s="49">
        <f t="shared" ref="I456:I519" si="14">IFERROR(IF(G456-H456&lt;0,(G456-H456)*(-1),G456-H456),"")</f>
        <v>0</v>
      </c>
      <c r="J456" s="50">
        <f t="shared" si="13"/>
        <v>1</v>
      </c>
      <c r="L456" s="77">
        <f>PG!O456</f>
        <v>0</v>
      </c>
    </row>
    <row r="457" spans="3:12" ht="30" customHeight="1" thickTop="1" thickBot="1">
      <c r="C457" s="45" t="str">
        <f>IF(PG!C457="","",PG!C457)</f>
        <v/>
      </c>
      <c r="D457" s="44" t="str">
        <f>IF(PG!D457="","",PG!D457)</f>
        <v/>
      </c>
      <c r="E457" s="46">
        <f>PG!N457</f>
        <v>0</v>
      </c>
      <c r="F457" s="47"/>
      <c r="G457" s="48">
        <f>IFERROR(F457*L457,F457*PG!H457)</f>
        <v>0</v>
      </c>
      <c r="H457" s="48">
        <f>IFERROR(L457*E457,E457*PG!H457)</f>
        <v>0</v>
      </c>
      <c r="I457" s="49">
        <f t="shared" si="14"/>
        <v>0</v>
      </c>
      <c r="J457" s="50">
        <f t="shared" ref="J457:J520" si="15">IFERROR(IF(G457&gt;H457,H457/G457,IF(G457=H457,1,G457/H457)),"")</f>
        <v>1</v>
      </c>
      <c r="L457" s="77">
        <f>PG!O457</f>
        <v>0</v>
      </c>
    </row>
    <row r="458" spans="3:12" ht="30" customHeight="1" thickTop="1" thickBot="1">
      <c r="C458" s="45" t="str">
        <f>IF(PG!C458="","",PG!C458)</f>
        <v/>
      </c>
      <c r="D458" s="44" t="str">
        <f>IF(PG!D458="","",PG!D458)</f>
        <v/>
      </c>
      <c r="E458" s="46">
        <f>PG!N458</f>
        <v>0</v>
      </c>
      <c r="F458" s="47"/>
      <c r="G458" s="48">
        <f>IFERROR(F458*L458,F458*PG!H458)</f>
        <v>0</v>
      </c>
      <c r="H458" s="48">
        <f>IFERROR(L458*E458,E458*PG!H458)</f>
        <v>0</v>
      </c>
      <c r="I458" s="49">
        <f t="shared" si="14"/>
        <v>0</v>
      </c>
      <c r="J458" s="50">
        <f t="shared" si="15"/>
        <v>1</v>
      </c>
      <c r="L458" s="77">
        <f>PG!O458</f>
        <v>0</v>
      </c>
    </row>
    <row r="459" spans="3:12" ht="30" customHeight="1" thickTop="1" thickBot="1">
      <c r="C459" s="45" t="str">
        <f>IF(PG!C459="","",PG!C459)</f>
        <v/>
      </c>
      <c r="D459" s="44" t="str">
        <f>IF(PG!D459="","",PG!D459)</f>
        <v/>
      </c>
      <c r="E459" s="46">
        <f>PG!N459</f>
        <v>0</v>
      </c>
      <c r="F459" s="47"/>
      <c r="G459" s="48">
        <f>IFERROR(F459*L459,F459*PG!H459)</f>
        <v>0</v>
      </c>
      <c r="H459" s="48">
        <f>IFERROR(L459*E459,E459*PG!H459)</f>
        <v>0</v>
      </c>
      <c r="I459" s="49">
        <f t="shared" si="14"/>
        <v>0</v>
      </c>
      <c r="J459" s="50">
        <f t="shared" si="15"/>
        <v>1</v>
      </c>
      <c r="L459" s="77">
        <f>PG!O459</f>
        <v>0</v>
      </c>
    </row>
    <row r="460" spans="3:12" ht="30" customHeight="1" thickTop="1" thickBot="1">
      <c r="C460" s="45" t="str">
        <f>IF(PG!C460="","",PG!C460)</f>
        <v/>
      </c>
      <c r="D460" s="44" t="str">
        <f>IF(PG!D460="","",PG!D460)</f>
        <v/>
      </c>
      <c r="E460" s="46">
        <f>PG!N460</f>
        <v>0</v>
      </c>
      <c r="F460" s="47"/>
      <c r="G460" s="48">
        <f>IFERROR(F460*L460,F460*PG!H460)</f>
        <v>0</v>
      </c>
      <c r="H460" s="48">
        <f>IFERROR(L460*E460,E460*PG!H460)</f>
        <v>0</v>
      </c>
      <c r="I460" s="49">
        <f t="shared" si="14"/>
        <v>0</v>
      </c>
      <c r="J460" s="50">
        <f t="shared" si="15"/>
        <v>1</v>
      </c>
      <c r="L460" s="77">
        <f>PG!O460</f>
        <v>0</v>
      </c>
    </row>
    <row r="461" spans="3:12" ht="30" customHeight="1" thickTop="1" thickBot="1">
      <c r="C461" s="45" t="str">
        <f>IF(PG!C461="","",PG!C461)</f>
        <v/>
      </c>
      <c r="D461" s="44" t="str">
        <f>IF(PG!D461="","",PG!D461)</f>
        <v/>
      </c>
      <c r="E461" s="46">
        <f>PG!N461</f>
        <v>0</v>
      </c>
      <c r="F461" s="47"/>
      <c r="G461" s="48">
        <f>IFERROR(F461*L461,F461*PG!H461)</f>
        <v>0</v>
      </c>
      <c r="H461" s="48">
        <f>IFERROR(L461*E461,E461*PG!H461)</f>
        <v>0</v>
      </c>
      <c r="I461" s="49">
        <f t="shared" si="14"/>
        <v>0</v>
      </c>
      <c r="J461" s="50">
        <f t="shared" si="15"/>
        <v>1</v>
      </c>
      <c r="L461" s="77">
        <f>PG!O461</f>
        <v>0</v>
      </c>
    </row>
    <row r="462" spans="3:12" ht="30" customHeight="1" thickTop="1" thickBot="1">
      <c r="C462" s="45" t="str">
        <f>IF(PG!C462="","",PG!C462)</f>
        <v/>
      </c>
      <c r="D462" s="44" t="str">
        <f>IF(PG!D462="","",PG!D462)</f>
        <v/>
      </c>
      <c r="E462" s="46">
        <f>PG!N462</f>
        <v>0</v>
      </c>
      <c r="F462" s="47"/>
      <c r="G462" s="48">
        <f>IFERROR(F462*L462,F462*PG!H462)</f>
        <v>0</v>
      </c>
      <c r="H462" s="48">
        <f>IFERROR(L462*E462,E462*PG!H462)</f>
        <v>0</v>
      </c>
      <c r="I462" s="49">
        <f t="shared" si="14"/>
        <v>0</v>
      </c>
      <c r="J462" s="50">
        <f t="shared" si="15"/>
        <v>1</v>
      </c>
      <c r="L462" s="77">
        <f>PG!O462</f>
        <v>0</v>
      </c>
    </row>
    <row r="463" spans="3:12" ht="30" customHeight="1" thickTop="1" thickBot="1">
      <c r="C463" s="45" t="str">
        <f>IF(PG!C463="","",PG!C463)</f>
        <v/>
      </c>
      <c r="D463" s="44" t="str">
        <f>IF(PG!D463="","",PG!D463)</f>
        <v/>
      </c>
      <c r="E463" s="46">
        <f>PG!N463</f>
        <v>0</v>
      </c>
      <c r="F463" s="47"/>
      <c r="G463" s="48">
        <f>IFERROR(F463*L463,F463*PG!H463)</f>
        <v>0</v>
      </c>
      <c r="H463" s="48">
        <f>IFERROR(L463*E463,E463*PG!H463)</f>
        <v>0</v>
      </c>
      <c r="I463" s="49">
        <f t="shared" si="14"/>
        <v>0</v>
      </c>
      <c r="J463" s="50">
        <f t="shared" si="15"/>
        <v>1</v>
      </c>
      <c r="L463" s="77">
        <f>PG!O463</f>
        <v>0</v>
      </c>
    </row>
    <row r="464" spans="3:12" ht="30" customHeight="1" thickTop="1" thickBot="1">
      <c r="C464" s="45" t="str">
        <f>IF(PG!C464="","",PG!C464)</f>
        <v/>
      </c>
      <c r="D464" s="44" t="str">
        <f>IF(PG!D464="","",PG!D464)</f>
        <v/>
      </c>
      <c r="E464" s="46">
        <f>PG!N464</f>
        <v>0</v>
      </c>
      <c r="F464" s="47"/>
      <c r="G464" s="48">
        <f>IFERROR(F464*L464,F464*PG!H464)</f>
        <v>0</v>
      </c>
      <c r="H464" s="48">
        <f>IFERROR(L464*E464,E464*PG!H464)</f>
        <v>0</v>
      </c>
      <c r="I464" s="49">
        <f t="shared" si="14"/>
        <v>0</v>
      </c>
      <c r="J464" s="50">
        <f t="shared" si="15"/>
        <v>1</v>
      </c>
      <c r="L464" s="77">
        <f>PG!O464</f>
        <v>0</v>
      </c>
    </row>
    <row r="465" spans="3:12" ht="30" customHeight="1" thickTop="1" thickBot="1">
      <c r="C465" s="45" t="str">
        <f>IF(PG!C465="","",PG!C465)</f>
        <v/>
      </c>
      <c r="D465" s="44" t="str">
        <f>IF(PG!D465="","",PG!D465)</f>
        <v/>
      </c>
      <c r="E465" s="46">
        <f>PG!N465</f>
        <v>0</v>
      </c>
      <c r="F465" s="47"/>
      <c r="G465" s="48">
        <f>IFERROR(F465*L465,F465*PG!H465)</f>
        <v>0</v>
      </c>
      <c r="H465" s="48">
        <f>IFERROR(L465*E465,E465*PG!H465)</f>
        <v>0</v>
      </c>
      <c r="I465" s="49">
        <f t="shared" si="14"/>
        <v>0</v>
      </c>
      <c r="J465" s="50">
        <f t="shared" si="15"/>
        <v>1</v>
      </c>
      <c r="L465" s="77">
        <f>PG!O465</f>
        <v>0</v>
      </c>
    </row>
    <row r="466" spans="3:12" ht="30" customHeight="1" thickTop="1" thickBot="1">
      <c r="C466" s="45" t="str">
        <f>IF(PG!C466="","",PG!C466)</f>
        <v/>
      </c>
      <c r="D466" s="44" t="str">
        <f>IF(PG!D466="","",PG!D466)</f>
        <v/>
      </c>
      <c r="E466" s="46">
        <f>PG!N466</f>
        <v>0</v>
      </c>
      <c r="F466" s="47"/>
      <c r="G466" s="48">
        <f>IFERROR(F466*L466,F466*PG!H466)</f>
        <v>0</v>
      </c>
      <c r="H466" s="48">
        <f>IFERROR(L466*E466,E466*PG!H466)</f>
        <v>0</v>
      </c>
      <c r="I466" s="49">
        <f t="shared" si="14"/>
        <v>0</v>
      </c>
      <c r="J466" s="50">
        <f t="shared" si="15"/>
        <v>1</v>
      </c>
      <c r="L466" s="77">
        <f>PG!O466</f>
        <v>0</v>
      </c>
    </row>
    <row r="467" spans="3:12" ht="30" customHeight="1" thickTop="1" thickBot="1">
      <c r="C467" s="45" t="str">
        <f>IF(PG!C467="","",PG!C467)</f>
        <v/>
      </c>
      <c r="D467" s="44" t="str">
        <f>IF(PG!D467="","",PG!D467)</f>
        <v/>
      </c>
      <c r="E467" s="46">
        <f>PG!N467</f>
        <v>0</v>
      </c>
      <c r="F467" s="47"/>
      <c r="G467" s="48">
        <f>IFERROR(F467*L467,F467*PG!H467)</f>
        <v>0</v>
      </c>
      <c r="H467" s="48">
        <f>IFERROR(L467*E467,E467*PG!H467)</f>
        <v>0</v>
      </c>
      <c r="I467" s="49">
        <f t="shared" si="14"/>
        <v>0</v>
      </c>
      <c r="J467" s="50">
        <f t="shared" si="15"/>
        <v>1</v>
      </c>
      <c r="L467" s="77">
        <f>PG!O467</f>
        <v>0</v>
      </c>
    </row>
    <row r="468" spans="3:12" ht="30" customHeight="1" thickTop="1" thickBot="1">
      <c r="C468" s="45" t="str">
        <f>IF(PG!C468="","",PG!C468)</f>
        <v/>
      </c>
      <c r="D468" s="44" t="str">
        <f>IF(PG!D468="","",PG!D468)</f>
        <v/>
      </c>
      <c r="E468" s="46">
        <f>PG!N468</f>
        <v>0</v>
      </c>
      <c r="F468" s="47"/>
      <c r="G468" s="48">
        <f>IFERROR(F468*L468,F468*PG!H468)</f>
        <v>0</v>
      </c>
      <c r="H468" s="48">
        <f>IFERROR(L468*E468,E468*PG!H468)</f>
        <v>0</v>
      </c>
      <c r="I468" s="49">
        <f t="shared" si="14"/>
        <v>0</v>
      </c>
      <c r="J468" s="50">
        <f t="shared" si="15"/>
        <v>1</v>
      </c>
      <c r="L468" s="77">
        <f>PG!O468</f>
        <v>0</v>
      </c>
    </row>
    <row r="469" spans="3:12" ht="30" customHeight="1" thickTop="1" thickBot="1">
      <c r="C469" s="45" t="str">
        <f>IF(PG!C469="","",PG!C469)</f>
        <v/>
      </c>
      <c r="D469" s="44" t="str">
        <f>IF(PG!D469="","",PG!D469)</f>
        <v/>
      </c>
      <c r="E469" s="46">
        <f>PG!N469</f>
        <v>0</v>
      </c>
      <c r="F469" s="47"/>
      <c r="G469" s="48">
        <f>IFERROR(F469*L469,F469*PG!H469)</f>
        <v>0</v>
      </c>
      <c r="H469" s="48">
        <f>IFERROR(L469*E469,E469*PG!H469)</f>
        <v>0</v>
      </c>
      <c r="I469" s="49">
        <f t="shared" si="14"/>
        <v>0</v>
      </c>
      <c r="J469" s="50">
        <f t="shared" si="15"/>
        <v>1</v>
      </c>
      <c r="L469" s="77">
        <f>PG!O469</f>
        <v>0</v>
      </c>
    </row>
    <row r="470" spans="3:12" ht="30" customHeight="1" thickTop="1" thickBot="1">
      <c r="C470" s="45" t="str">
        <f>IF(PG!C470="","",PG!C470)</f>
        <v/>
      </c>
      <c r="D470" s="44" t="str">
        <f>IF(PG!D470="","",PG!D470)</f>
        <v/>
      </c>
      <c r="E470" s="46">
        <f>PG!N470</f>
        <v>0</v>
      </c>
      <c r="F470" s="47"/>
      <c r="G470" s="48">
        <f>IFERROR(F470*L470,F470*PG!H470)</f>
        <v>0</v>
      </c>
      <c r="H470" s="48">
        <f>IFERROR(L470*E470,E470*PG!H470)</f>
        <v>0</v>
      </c>
      <c r="I470" s="49">
        <f t="shared" si="14"/>
        <v>0</v>
      </c>
      <c r="J470" s="50">
        <f t="shared" si="15"/>
        <v>1</v>
      </c>
      <c r="L470" s="77">
        <f>PG!O470</f>
        <v>0</v>
      </c>
    </row>
    <row r="471" spans="3:12" ht="30" customHeight="1" thickTop="1" thickBot="1">
      <c r="C471" s="45" t="str">
        <f>IF(PG!C471="","",PG!C471)</f>
        <v/>
      </c>
      <c r="D471" s="44" t="str">
        <f>IF(PG!D471="","",PG!D471)</f>
        <v/>
      </c>
      <c r="E471" s="46">
        <f>PG!N471</f>
        <v>0</v>
      </c>
      <c r="F471" s="47"/>
      <c r="G471" s="48">
        <f>IFERROR(F471*L471,F471*PG!H471)</f>
        <v>0</v>
      </c>
      <c r="H471" s="48">
        <f>IFERROR(L471*E471,E471*PG!H471)</f>
        <v>0</v>
      </c>
      <c r="I471" s="49">
        <f t="shared" si="14"/>
        <v>0</v>
      </c>
      <c r="J471" s="50">
        <f t="shared" si="15"/>
        <v>1</v>
      </c>
      <c r="L471" s="77">
        <f>PG!O471</f>
        <v>0</v>
      </c>
    </row>
    <row r="472" spans="3:12" ht="30" customHeight="1" thickTop="1" thickBot="1">
      <c r="C472" s="45" t="str">
        <f>IF(PG!C472="","",PG!C472)</f>
        <v/>
      </c>
      <c r="D472" s="44" t="str">
        <f>IF(PG!D472="","",PG!D472)</f>
        <v/>
      </c>
      <c r="E472" s="46">
        <f>PG!N472</f>
        <v>0</v>
      </c>
      <c r="F472" s="47"/>
      <c r="G472" s="48">
        <f>IFERROR(F472*L472,F472*PG!H472)</f>
        <v>0</v>
      </c>
      <c r="H472" s="48">
        <f>IFERROR(L472*E472,E472*PG!H472)</f>
        <v>0</v>
      </c>
      <c r="I472" s="49">
        <f t="shared" si="14"/>
        <v>0</v>
      </c>
      <c r="J472" s="50">
        <f t="shared" si="15"/>
        <v>1</v>
      </c>
      <c r="L472" s="77">
        <f>PG!O472</f>
        <v>0</v>
      </c>
    </row>
    <row r="473" spans="3:12" ht="30" customHeight="1" thickTop="1" thickBot="1">
      <c r="C473" s="45" t="str">
        <f>IF(PG!C473="","",PG!C473)</f>
        <v/>
      </c>
      <c r="D473" s="44" t="str">
        <f>IF(PG!D473="","",PG!D473)</f>
        <v/>
      </c>
      <c r="E473" s="46">
        <f>PG!N473</f>
        <v>0</v>
      </c>
      <c r="F473" s="47"/>
      <c r="G473" s="48">
        <f>IFERROR(F473*L473,F473*PG!H473)</f>
        <v>0</v>
      </c>
      <c r="H473" s="48">
        <f>IFERROR(L473*E473,E473*PG!H473)</f>
        <v>0</v>
      </c>
      <c r="I473" s="49">
        <f t="shared" si="14"/>
        <v>0</v>
      </c>
      <c r="J473" s="50">
        <f t="shared" si="15"/>
        <v>1</v>
      </c>
      <c r="L473" s="77">
        <f>PG!O473</f>
        <v>0</v>
      </c>
    </row>
    <row r="474" spans="3:12" ht="30" customHeight="1" thickTop="1" thickBot="1">
      <c r="C474" s="45" t="str">
        <f>IF(PG!C474="","",PG!C474)</f>
        <v/>
      </c>
      <c r="D474" s="44" t="str">
        <f>IF(PG!D474="","",PG!D474)</f>
        <v/>
      </c>
      <c r="E474" s="46">
        <f>PG!N474</f>
        <v>0</v>
      </c>
      <c r="F474" s="47"/>
      <c r="G474" s="48">
        <f>IFERROR(F474*L474,F474*PG!H474)</f>
        <v>0</v>
      </c>
      <c r="H474" s="48">
        <f>IFERROR(L474*E474,E474*PG!H474)</f>
        <v>0</v>
      </c>
      <c r="I474" s="49">
        <f t="shared" si="14"/>
        <v>0</v>
      </c>
      <c r="J474" s="50">
        <f t="shared" si="15"/>
        <v>1</v>
      </c>
      <c r="L474" s="77">
        <f>PG!O474</f>
        <v>0</v>
      </c>
    </row>
    <row r="475" spans="3:12" ht="30" customHeight="1" thickTop="1" thickBot="1">
      <c r="C475" s="45" t="str">
        <f>IF(PG!C475="","",PG!C475)</f>
        <v/>
      </c>
      <c r="D475" s="44" t="str">
        <f>IF(PG!D475="","",PG!D475)</f>
        <v/>
      </c>
      <c r="E475" s="46">
        <f>PG!N475</f>
        <v>0</v>
      </c>
      <c r="F475" s="47"/>
      <c r="G475" s="48">
        <f>IFERROR(F475*L475,F475*PG!H475)</f>
        <v>0</v>
      </c>
      <c r="H475" s="48">
        <f>IFERROR(L475*E475,E475*PG!H475)</f>
        <v>0</v>
      </c>
      <c r="I475" s="49">
        <f t="shared" si="14"/>
        <v>0</v>
      </c>
      <c r="J475" s="50">
        <f t="shared" si="15"/>
        <v>1</v>
      </c>
      <c r="L475" s="77">
        <f>PG!O475</f>
        <v>0</v>
      </c>
    </row>
    <row r="476" spans="3:12" ht="30" customHeight="1" thickTop="1" thickBot="1">
      <c r="C476" s="45" t="str">
        <f>IF(PG!C476="","",PG!C476)</f>
        <v/>
      </c>
      <c r="D476" s="44" t="str">
        <f>IF(PG!D476="","",PG!D476)</f>
        <v/>
      </c>
      <c r="E476" s="46">
        <f>PG!N476</f>
        <v>0</v>
      </c>
      <c r="F476" s="47"/>
      <c r="G476" s="48">
        <f>IFERROR(F476*L476,F476*PG!H476)</f>
        <v>0</v>
      </c>
      <c r="H476" s="48">
        <f>IFERROR(L476*E476,E476*PG!H476)</f>
        <v>0</v>
      </c>
      <c r="I476" s="49">
        <f t="shared" si="14"/>
        <v>0</v>
      </c>
      <c r="J476" s="50">
        <f t="shared" si="15"/>
        <v>1</v>
      </c>
      <c r="L476" s="77">
        <f>PG!O476</f>
        <v>0</v>
      </c>
    </row>
    <row r="477" spans="3:12" ht="30" customHeight="1" thickTop="1" thickBot="1">
      <c r="C477" s="45" t="str">
        <f>IF(PG!C477="","",PG!C477)</f>
        <v/>
      </c>
      <c r="D477" s="44" t="str">
        <f>IF(PG!D477="","",PG!D477)</f>
        <v/>
      </c>
      <c r="E477" s="46">
        <f>PG!N477</f>
        <v>0</v>
      </c>
      <c r="F477" s="47"/>
      <c r="G477" s="48">
        <f>IFERROR(F477*L477,F477*PG!H477)</f>
        <v>0</v>
      </c>
      <c r="H477" s="48">
        <f>IFERROR(L477*E477,E477*PG!H477)</f>
        <v>0</v>
      </c>
      <c r="I477" s="49">
        <f t="shared" si="14"/>
        <v>0</v>
      </c>
      <c r="J477" s="50">
        <f t="shared" si="15"/>
        <v>1</v>
      </c>
      <c r="L477" s="77">
        <f>PG!O477</f>
        <v>0</v>
      </c>
    </row>
    <row r="478" spans="3:12" ht="30" customHeight="1" thickTop="1" thickBot="1">
      <c r="C478" s="45" t="str">
        <f>IF(PG!C478="","",PG!C478)</f>
        <v/>
      </c>
      <c r="D478" s="44" t="str">
        <f>IF(PG!D478="","",PG!D478)</f>
        <v/>
      </c>
      <c r="E478" s="46">
        <f>PG!N478</f>
        <v>0</v>
      </c>
      <c r="F478" s="47"/>
      <c r="G478" s="48">
        <f>IFERROR(F478*L478,F478*PG!H478)</f>
        <v>0</v>
      </c>
      <c r="H478" s="48">
        <f>IFERROR(L478*E478,E478*PG!H478)</f>
        <v>0</v>
      </c>
      <c r="I478" s="49">
        <f t="shared" si="14"/>
        <v>0</v>
      </c>
      <c r="J478" s="50">
        <f t="shared" si="15"/>
        <v>1</v>
      </c>
      <c r="L478" s="77">
        <f>PG!O478</f>
        <v>0</v>
      </c>
    </row>
    <row r="479" spans="3:12" ht="30" customHeight="1" thickTop="1" thickBot="1">
      <c r="C479" s="45" t="str">
        <f>IF(PG!C479="","",PG!C479)</f>
        <v/>
      </c>
      <c r="D479" s="44" t="str">
        <f>IF(PG!D479="","",PG!D479)</f>
        <v/>
      </c>
      <c r="E479" s="46">
        <f>PG!N479</f>
        <v>0</v>
      </c>
      <c r="F479" s="47"/>
      <c r="G479" s="48">
        <f>IFERROR(F479*L479,F479*PG!H479)</f>
        <v>0</v>
      </c>
      <c r="H479" s="48">
        <f>IFERROR(L479*E479,E479*PG!H479)</f>
        <v>0</v>
      </c>
      <c r="I479" s="49">
        <f t="shared" si="14"/>
        <v>0</v>
      </c>
      <c r="J479" s="50">
        <f t="shared" si="15"/>
        <v>1</v>
      </c>
      <c r="L479" s="77">
        <f>PG!O479</f>
        <v>0</v>
      </c>
    </row>
    <row r="480" spans="3:12" ht="30" customHeight="1" thickTop="1" thickBot="1">
      <c r="C480" s="45" t="str">
        <f>IF(PG!C480="","",PG!C480)</f>
        <v/>
      </c>
      <c r="D480" s="44" t="str">
        <f>IF(PG!D480="","",PG!D480)</f>
        <v/>
      </c>
      <c r="E480" s="46">
        <f>PG!N480</f>
        <v>0</v>
      </c>
      <c r="F480" s="47"/>
      <c r="G480" s="48">
        <f>IFERROR(F480*L480,F480*PG!H480)</f>
        <v>0</v>
      </c>
      <c r="H480" s="48">
        <f>IFERROR(L480*E480,E480*PG!H480)</f>
        <v>0</v>
      </c>
      <c r="I480" s="49">
        <f t="shared" si="14"/>
        <v>0</v>
      </c>
      <c r="J480" s="50">
        <f t="shared" si="15"/>
        <v>1</v>
      </c>
      <c r="L480" s="77">
        <f>PG!O480</f>
        <v>0</v>
      </c>
    </row>
    <row r="481" spans="3:12" ht="30" customHeight="1" thickTop="1" thickBot="1">
      <c r="C481" s="45" t="str">
        <f>IF(PG!C481="","",PG!C481)</f>
        <v/>
      </c>
      <c r="D481" s="44" t="str">
        <f>IF(PG!D481="","",PG!D481)</f>
        <v/>
      </c>
      <c r="E481" s="46">
        <f>PG!N481</f>
        <v>0</v>
      </c>
      <c r="F481" s="47"/>
      <c r="G481" s="48">
        <f>IFERROR(F481*L481,F481*PG!H481)</f>
        <v>0</v>
      </c>
      <c r="H481" s="48">
        <f>IFERROR(L481*E481,E481*PG!H481)</f>
        <v>0</v>
      </c>
      <c r="I481" s="49">
        <f t="shared" si="14"/>
        <v>0</v>
      </c>
      <c r="J481" s="50">
        <f t="shared" si="15"/>
        <v>1</v>
      </c>
      <c r="L481" s="77">
        <f>PG!O481</f>
        <v>0</v>
      </c>
    </row>
    <row r="482" spans="3:12" ht="30" customHeight="1" thickTop="1" thickBot="1">
      <c r="C482" s="45" t="str">
        <f>IF(PG!C482="","",PG!C482)</f>
        <v/>
      </c>
      <c r="D482" s="44" t="str">
        <f>IF(PG!D482="","",PG!D482)</f>
        <v/>
      </c>
      <c r="E482" s="46">
        <f>PG!N482</f>
        <v>0</v>
      </c>
      <c r="F482" s="47"/>
      <c r="G482" s="48">
        <f>IFERROR(F482*L482,F482*PG!H482)</f>
        <v>0</v>
      </c>
      <c r="H482" s="48">
        <f>IFERROR(L482*E482,E482*PG!H482)</f>
        <v>0</v>
      </c>
      <c r="I482" s="49">
        <f t="shared" si="14"/>
        <v>0</v>
      </c>
      <c r="J482" s="50">
        <f t="shared" si="15"/>
        <v>1</v>
      </c>
      <c r="L482" s="77">
        <f>PG!O482</f>
        <v>0</v>
      </c>
    </row>
    <row r="483" spans="3:12" ht="30" customHeight="1" thickTop="1" thickBot="1">
      <c r="C483" s="45" t="str">
        <f>IF(PG!C483="","",PG!C483)</f>
        <v/>
      </c>
      <c r="D483" s="44" t="str">
        <f>IF(PG!D483="","",PG!D483)</f>
        <v/>
      </c>
      <c r="E483" s="46">
        <f>PG!N483</f>
        <v>0</v>
      </c>
      <c r="F483" s="47"/>
      <c r="G483" s="48">
        <f>IFERROR(F483*L483,F483*PG!H483)</f>
        <v>0</v>
      </c>
      <c r="H483" s="48">
        <f>IFERROR(L483*E483,E483*PG!H483)</f>
        <v>0</v>
      </c>
      <c r="I483" s="49">
        <f t="shared" si="14"/>
        <v>0</v>
      </c>
      <c r="J483" s="50">
        <f t="shared" si="15"/>
        <v>1</v>
      </c>
      <c r="L483" s="77">
        <f>PG!O483</f>
        <v>0</v>
      </c>
    </row>
    <row r="484" spans="3:12" ht="30" customHeight="1" thickTop="1" thickBot="1">
      <c r="C484" s="45" t="str">
        <f>IF(PG!C484="","",PG!C484)</f>
        <v/>
      </c>
      <c r="D484" s="44" t="str">
        <f>IF(PG!D484="","",PG!D484)</f>
        <v/>
      </c>
      <c r="E484" s="46">
        <f>PG!N484</f>
        <v>0</v>
      </c>
      <c r="F484" s="47"/>
      <c r="G484" s="48">
        <f>IFERROR(F484*L484,F484*PG!H484)</f>
        <v>0</v>
      </c>
      <c r="H484" s="48">
        <f>IFERROR(L484*E484,E484*PG!H484)</f>
        <v>0</v>
      </c>
      <c r="I484" s="49">
        <f t="shared" si="14"/>
        <v>0</v>
      </c>
      <c r="J484" s="50">
        <f t="shared" si="15"/>
        <v>1</v>
      </c>
      <c r="L484" s="77">
        <f>PG!O484</f>
        <v>0</v>
      </c>
    </row>
    <row r="485" spans="3:12" ht="30" customHeight="1" thickTop="1" thickBot="1">
      <c r="C485" s="45" t="str">
        <f>IF(PG!C485="","",PG!C485)</f>
        <v/>
      </c>
      <c r="D485" s="44" t="str">
        <f>IF(PG!D485="","",PG!D485)</f>
        <v/>
      </c>
      <c r="E485" s="46">
        <f>PG!N485</f>
        <v>0</v>
      </c>
      <c r="F485" s="47"/>
      <c r="G485" s="48">
        <f>IFERROR(F485*L485,F485*PG!H485)</f>
        <v>0</v>
      </c>
      <c r="H485" s="48">
        <f>IFERROR(L485*E485,E485*PG!H485)</f>
        <v>0</v>
      </c>
      <c r="I485" s="49">
        <f t="shared" si="14"/>
        <v>0</v>
      </c>
      <c r="J485" s="50">
        <f t="shared" si="15"/>
        <v>1</v>
      </c>
      <c r="L485" s="77">
        <f>PG!O485</f>
        <v>0</v>
      </c>
    </row>
    <row r="486" spans="3:12" ht="30" customHeight="1" thickTop="1" thickBot="1">
      <c r="C486" s="45" t="str">
        <f>IF(PG!C486="","",PG!C486)</f>
        <v/>
      </c>
      <c r="D486" s="44" t="str">
        <f>IF(PG!D486="","",PG!D486)</f>
        <v/>
      </c>
      <c r="E486" s="46">
        <f>PG!N486</f>
        <v>0</v>
      </c>
      <c r="F486" s="47"/>
      <c r="G486" s="48">
        <f>IFERROR(F486*L486,F486*PG!H486)</f>
        <v>0</v>
      </c>
      <c r="H486" s="48">
        <f>IFERROR(L486*E486,E486*PG!H486)</f>
        <v>0</v>
      </c>
      <c r="I486" s="49">
        <f t="shared" si="14"/>
        <v>0</v>
      </c>
      <c r="J486" s="50">
        <f t="shared" si="15"/>
        <v>1</v>
      </c>
      <c r="L486" s="77">
        <f>PG!O486</f>
        <v>0</v>
      </c>
    </row>
    <row r="487" spans="3:12" ht="30" customHeight="1" thickTop="1" thickBot="1">
      <c r="C487" s="45" t="str">
        <f>IF(PG!C487="","",PG!C487)</f>
        <v/>
      </c>
      <c r="D487" s="44" t="str">
        <f>IF(PG!D487="","",PG!D487)</f>
        <v/>
      </c>
      <c r="E487" s="46">
        <f>PG!N487</f>
        <v>0</v>
      </c>
      <c r="F487" s="47"/>
      <c r="G487" s="48">
        <f>IFERROR(F487*L487,F487*PG!H487)</f>
        <v>0</v>
      </c>
      <c r="H487" s="48">
        <f>IFERROR(L487*E487,E487*PG!H487)</f>
        <v>0</v>
      </c>
      <c r="I487" s="49">
        <f t="shared" si="14"/>
        <v>0</v>
      </c>
      <c r="J487" s="50">
        <f t="shared" si="15"/>
        <v>1</v>
      </c>
      <c r="L487" s="77">
        <f>PG!O487</f>
        <v>0</v>
      </c>
    </row>
    <row r="488" spans="3:12" ht="30" customHeight="1" thickTop="1" thickBot="1">
      <c r="C488" s="45" t="str">
        <f>IF(PG!C488="","",PG!C488)</f>
        <v/>
      </c>
      <c r="D488" s="44" t="str">
        <f>IF(PG!D488="","",PG!D488)</f>
        <v/>
      </c>
      <c r="E488" s="46">
        <f>PG!N488</f>
        <v>0</v>
      </c>
      <c r="F488" s="47"/>
      <c r="G488" s="48">
        <f>IFERROR(F488*L488,F488*PG!H488)</f>
        <v>0</v>
      </c>
      <c r="H488" s="48">
        <f>IFERROR(L488*E488,E488*PG!H488)</f>
        <v>0</v>
      </c>
      <c r="I488" s="49">
        <f t="shared" si="14"/>
        <v>0</v>
      </c>
      <c r="J488" s="50">
        <f t="shared" si="15"/>
        <v>1</v>
      </c>
      <c r="L488" s="77">
        <f>PG!O488</f>
        <v>0</v>
      </c>
    </row>
    <row r="489" spans="3:12" ht="30" customHeight="1" thickTop="1" thickBot="1">
      <c r="C489" s="45" t="str">
        <f>IF(PG!C489="","",PG!C489)</f>
        <v/>
      </c>
      <c r="D489" s="44" t="str">
        <f>IF(PG!D489="","",PG!D489)</f>
        <v/>
      </c>
      <c r="E489" s="46">
        <f>PG!N489</f>
        <v>0</v>
      </c>
      <c r="F489" s="47"/>
      <c r="G489" s="48">
        <f>IFERROR(F489*L489,F489*PG!H489)</f>
        <v>0</v>
      </c>
      <c r="H489" s="48">
        <f>IFERROR(L489*E489,E489*PG!H489)</f>
        <v>0</v>
      </c>
      <c r="I489" s="49">
        <f t="shared" si="14"/>
        <v>0</v>
      </c>
      <c r="J489" s="50">
        <f t="shared" si="15"/>
        <v>1</v>
      </c>
      <c r="L489" s="77">
        <f>PG!O489</f>
        <v>0</v>
      </c>
    </row>
    <row r="490" spans="3:12" ht="30" customHeight="1" thickTop="1" thickBot="1">
      <c r="C490" s="45" t="str">
        <f>IF(PG!C490="","",PG!C490)</f>
        <v/>
      </c>
      <c r="D490" s="44" t="str">
        <f>IF(PG!D490="","",PG!D490)</f>
        <v/>
      </c>
      <c r="E490" s="46">
        <f>PG!N490</f>
        <v>0</v>
      </c>
      <c r="F490" s="47"/>
      <c r="G490" s="48">
        <f>IFERROR(F490*L490,F490*PG!H490)</f>
        <v>0</v>
      </c>
      <c r="H490" s="48">
        <f>IFERROR(L490*E490,E490*PG!H490)</f>
        <v>0</v>
      </c>
      <c r="I490" s="49">
        <f t="shared" si="14"/>
        <v>0</v>
      </c>
      <c r="J490" s="50">
        <f t="shared" si="15"/>
        <v>1</v>
      </c>
      <c r="L490" s="77">
        <f>PG!O490</f>
        <v>0</v>
      </c>
    </row>
    <row r="491" spans="3:12" ht="30" customHeight="1" thickTop="1" thickBot="1">
      <c r="C491" s="45" t="str">
        <f>IF(PG!C491="","",PG!C491)</f>
        <v/>
      </c>
      <c r="D491" s="44" t="str">
        <f>IF(PG!D491="","",PG!D491)</f>
        <v/>
      </c>
      <c r="E491" s="46">
        <f>PG!N491</f>
        <v>0</v>
      </c>
      <c r="F491" s="47"/>
      <c r="G491" s="48">
        <f>IFERROR(F491*L491,F491*PG!H491)</f>
        <v>0</v>
      </c>
      <c r="H491" s="48">
        <f>IFERROR(L491*E491,E491*PG!H491)</f>
        <v>0</v>
      </c>
      <c r="I491" s="49">
        <f t="shared" si="14"/>
        <v>0</v>
      </c>
      <c r="J491" s="50">
        <f t="shared" si="15"/>
        <v>1</v>
      </c>
      <c r="L491" s="77">
        <f>PG!O491</f>
        <v>0</v>
      </c>
    </row>
    <row r="492" spans="3:12" ht="30" customHeight="1" thickTop="1" thickBot="1">
      <c r="C492" s="45" t="str">
        <f>IF(PG!C492="","",PG!C492)</f>
        <v/>
      </c>
      <c r="D492" s="44" t="str">
        <f>IF(PG!D492="","",PG!D492)</f>
        <v/>
      </c>
      <c r="E492" s="46">
        <f>PG!N492</f>
        <v>0</v>
      </c>
      <c r="F492" s="47"/>
      <c r="G492" s="48">
        <f>IFERROR(F492*L492,F492*PG!H492)</f>
        <v>0</v>
      </c>
      <c r="H492" s="48">
        <f>IFERROR(L492*E492,E492*PG!H492)</f>
        <v>0</v>
      </c>
      <c r="I492" s="49">
        <f t="shared" si="14"/>
        <v>0</v>
      </c>
      <c r="J492" s="50">
        <f t="shared" si="15"/>
        <v>1</v>
      </c>
      <c r="L492" s="77">
        <f>PG!O492</f>
        <v>0</v>
      </c>
    </row>
    <row r="493" spans="3:12" ht="30" customHeight="1" thickTop="1" thickBot="1">
      <c r="C493" s="45" t="str">
        <f>IF(PG!C493="","",PG!C493)</f>
        <v/>
      </c>
      <c r="D493" s="44" t="str">
        <f>IF(PG!D493="","",PG!D493)</f>
        <v/>
      </c>
      <c r="E493" s="46">
        <f>PG!N493</f>
        <v>0</v>
      </c>
      <c r="F493" s="47"/>
      <c r="G493" s="48">
        <f>IFERROR(F493*L493,F493*PG!H493)</f>
        <v>0</v>
      </c>
      <c r="H493" s="48">
        <f>IFERROR(L493*E493,E493*PG!H493)</f>
        <v>0</v>
      </c>
      <c r="I493" s="49">
        <f t="shared" si="14"/>
        <v>0</v>
      </c>
      <c r="J493" s="50">
        <f t="shared" si="15"/>
        <v>1</v>
      </c>
      <c r="L493" s="77">
        <f>PG!O493</f>
        <v>0</v>
      </c>
    </row>
    <row r="494" spans="3:12" ht="30" customHeight="1" thickTop="1" thickBot="1">
      <c r="C494" s="45" t="str">
        <f>IF(PG!C494="","",PG!C494)</f>
        <v/>
      </c>
      <c r="D494" s="44" t="str">
        <f>IF(PG!D494="","",PG!D494)</f>
        <v/>
      </c>
      <c r="E494" s="46">
        <f>PG!N494</f>
        <v>0</v>
      </c>
      <c r="F494" s="47"/>
      <c r="G494" s="48">
        <f>IFERROR(F494*L494,F494*PG!H494)</f>
        <v>0</v>
      </c>
      <c r="H494" s="48">
        <f>IFERROR(L494*E494,E494*PG!H494)</f>
        <v>0</v>
      </c>
      <c r="I494" s="49">
        <f t="shared" si="14"/>
        <v>0</v>
      </c>
      <c r="J494" s="50">
        <f t="shared" si="15"/>
        <v>1</v>
      </c>
      <c r="L494" s="77">
        <f>PG!O494</f>
        <v>0</v>
      </c>
    </row>
    <row r="495" spans="3:12" ht="30" customHeight="1" thickTop="1" thickBot="1">
      <c r="C495" s="45" t="str">
        <f>IF(PG!C495="","",PG!C495)</f>
        <v/>
      </c>
      <c r="D495" s="44" t="str">
        <f>IF(PG!D495="","",PG!D495)</f>
        <v/>
      </c>
      <c r="E495" s="46">
        <f>PG!N495</f>
        <v>0</v>
      </c>
      <c r="F495" s="47"/>
      <c r="G495" s="48">
        <f>IFERROR(F495*L495,F495*PG!H495)</f>
        <v>0</v>
      </c>
      <c r="H495" s="48">
        <f>IFERROR(L495*E495,E495*PG!H495)</f>
        <v>0</v>
      </c>
      <c r="I495" s="49">
        <f t="shared" si="14"/>
        <v>0</v>
      </c>
      <c r="J495" s="50">
        <f t="shared" si="15"/>
        <v>1</v>
      </c>
      <c r="L495" s="77">
        <f>PG!O495</f>
        <v>0</v>
      </c>
    </row>
    <row r="496" spans="3:12" ht="30" customHeight="1" thickTop="1" thickBot="1">
      <c r="C496" s="45" t="str">
        <f>IF(PG!C496="","",PG!C496)</f>
        <v/>
      </c>
      <c r="D496" s="44" t="str">
        <f>IF(PG!D496="","",PG!D496)</f>
        <v/>
      </c>
      <c r="E496" s="46">
        <f>PG!N496</f>
        <v>0</v>
      </c>
      <c r="F496" s="47"/>
      <c r="G496" s="48">
        <f>IFERROR(F496*L496,F496*PG!H496)</f>
        <v>0</v>
      </c>
      <c r="H496" s="48">
        <f>IFERROR(L496*E496,E496*PG!H496)</f>
        <v>0</v>
      </c>
      <c r="I496" s="49">
        <f t="shared" si="14"/>
        <v>0</v>
      </c>
      <c r="J496" s="50">
        <f t="shared" si="15"/>
        <v>1</v>
      </c>
      <c r="L496" s="77">
        <f>PG!O496</f>
        <v>0</v>
      </c>
    </row>
    <row r="497" spans="3:12" ht="30" customHeight="1" thickTop="1" thickBot="1">
      <c r="C497" s="45" t="str">
        <f>IF(PG!C497="","",PG!C497)</f>
        <v/>
      </c>
      <c r="D497" s="44" t="str">
        <f>IF(PG!D497="","",PG!D497)</f>
        <v/>
      </c>
      <c r="E497" s="46">
        <f>PG!N497</f>
        <v>0</v>
      </c>
      <c r="F497" s="47"/>
      <c r="G497" s="48">
        <f>IFERROR(F497*L497,F497*PG!H497)</f>
        <v>0</v>
      </c>
      <c r="H497" s="48">
        <f>IFERROR(L497*E497,E497*PG!H497)</f>
        <v>0</v>
      </c>
      <c r="I497" s="49">
        <f t="shared" si="14"/>
        <v>0</v>
      </c>
      <c r="J497" s="50">
        <f t="shared" si="15"/>
        <v>1</v>
      </c>
      <c r="L497" s="77">
        <f>PG!O497</f>
        <v>0</v>
      </c>
    </row>
    <row r="498" spans="3:12" ht="30" customHeight="1" thickTop="1" thickBot="1">
      <c r="C498" s="45" t="str">
        <f>IF(PG!C498="","",PG!C498)</f>
        <v/>
      </c>
      <c r="D498" s="44" t="str">
        <f>IF(PG!D498="","",PG!D498)</f>
        <v/>
      </c>
      <c r="E498" s="46">
        <f>PG!N498</f>
        <v>0</v>
      </c>
      <c r="F498" s="47"/>
      <c r="G498" s="48">
        <f>IFERROR(F498*L498,F498*PG!H498)</f>
        <v>0</v>
      </c>
      <c r="H498" s="48">
        <f>IFERROR(L498*E498,E498*PG!H498)</f>
        <v>0</v>
      </c>
      <c r="I498" s="49">
        <f t="shared" si="14"/>
        <v>0</v>
      </c>
      <c r="J498" s="50">
        <f t="shared" si="15"/>
        <v>1</v>
      </c>
      <c r="L498" s="77">
        <f>PG!O498</f>
        <v>0</v>
      </c>
    </row>
    <row r="499" spans="3:12" ht="30" customHeight="1" thickTop="1" thickBot="1">
      <c r="C499" s="45" t="str">
        <f>IF(PG!C499="","",PG!C499)</f>
        <v/>
      </c>
      <c r="D499" s="44" t="str">
        <f>IF(PG!D499="","",PG!D499)</f>
        <v/>
      </c>
      <c r="E499" s="46">
        <f>PG!N499</f>
        <v>0</v>
      </c>
      <c r="F499" s="47"/>
      <c r="G499" s="48">
        <f>IFERROR(F499*L499,F499*PG!H499)</f>
        <v>0</v>
      </c>
      <c r="H499" s="48">
        <f>IFERROR(L499*E499,E499*PG!H499)</f>
        <v>0</v>
      </c>
      <c r="I499" s="49">
        <f t="shared" si="14"/>
        <v>0</v>
      </c>
      <c r="J499" s="50">
        <f t="shared" si="15"/>
        <v>1</v>
      </c>
      <c r="L499" s="77">
        <f>PG!O499</f>
        <v>0</v>
      </c>
    </row>
    <row r="500" spans="3:12" ht="30" customHeight="1" thickTop="1" thickBot="1">
      <c r="C500" s="45" t="str">
        <f>IF(PG!C500="","",PG!C500)</f>
        <v/>
      </c>
      <c r="D500" s="44" t="str">
        <f>IF(PG!D500="","",PG!D500)</f>
        <v/>
      </c>
      <c r="E500" s="46">
        <f>PG!N500</f>
        <v>0</v>
      </c>
      <c r="F500" s="47"/>
      <c r="G500" s="48">
        <f>IFERROR(F500*L500,F500*PG!H500)</f>
        <v>0</v>
      </c>
      <c r="H500" s="48">
        <f>IFERROR(L500*E500,E500*PG!H500)</f>
        <v>0</v>
      </c>
      <c r="I500" s="49">
        <f t="shared" si="14"/>
        <v>0</v>
      </c>
      <c r="J500" s="50">
        <f t="shared" si="15"/>
        <v>1</v>
      </c>
      <c r="L500" s="77">
        <f>PG!O500</f>
        <v>0</v>
      </c>
    </row>
    <row r="501" spans="3:12" ht="30" customHeight="1" thickTop="1" thickBot="1">
      <c r="C501" s="45" t="str">
        <f>IF(PG!C501="","",PG!C501)</f>
        <v/>
      </c>
      <c r="D501" s="44" t="str">
        <f>IF(PG!D501="","",PG!D501)</f>
        <v/>
      </c>
      <c r="E501" s="46">
        <f>PG!N501</f>
        <v>0</v>
      </c>
      <c r="F501" s="47"/>
      <c r="G501" s="48">
        <f>IFERROR(F501*L501,F501*PG!H501)</f>
        <v>0</v>
      </c>
      <c r="H501" s="48">
        <f>IFERROR(L501*E501,E501*PG!H501)</f>
        <v>0</v>
      </c>
      <c r="I501" s="49">
        <f t="shared" si="14"/>
        <v>0</v>
      </c>
      <c r="J501" s="50">
        <f t="shared" si="15"/>
        <v>1</v>
      </c>
      <c r="L501" s="77">
        <f>PG!O501</f>
        <v>0</v>
      </c>
    </row>
    <row r="502" spans="3:12" ht="30" customHeight="1" thickTop="1" thickBot="1">
      <c r="C502" s="45" t="str">
        <f>IF(PG!C502="","",PG!C502)</f>
        <v/>
      </c>
      <c r="D502" s="44" t="str">
        <f>IF(PG!D502="","",PG!D502)</f>
        <v/>
      </c>
      <c r="E502" s="46">
        <f>PG!N502</f>
        <v>0</v>
      </c>
      <c r="F502" s="47"/>
      <c r="G502" s="48">
        <f>IFERROR(F502*L502,F502*PG!H502)</f>
        <v>0</v>
      </c>
      <c r="H502" s="48">
        <f>IFERROR(L502*E502,E502*PG!H502)</f>
        <v>0</v>
      </c>
      <c r="I502" s="49">
        <f t="shared" si="14"/>
        <v>0</v>
      </c>
      <c r="J502" s="50">
        <f t="shared" si="15"/>
        <v>1</v>
      </c>
      <c r="L502" s="77">
        <f>PG!O502</f>
        <v>0</v>
      </c>
    </row>
    <row r="503" spans="3:12" ht="30" customHeight="1" thickTop="1" thickBot="1">
      <c r="C503" s="45" t="str">
        <f>IF(PG!C503="","",PG!C503)</f>
        <v/>
      </c>
      <c r="D503" s="44" t="str">
        <f>IF(PG!D503="","",PG!D503)</f>
        <v/>
      </c>
      <c r="E503" s="46">
        <f>PG!N503</f>
        <v>0</v>
      </c>
      <c r="F503" s="47"/>
      <c r="G503" s="48">
        <f>IFERROR(F503*L503,F503*PG!H503)</f>
        <v>0</v>
      </c>
      <c r="H503" s="48">
        <f>IFERROR(L503*E503,E503*PG!H503)</f>
        <v>0</v>
      </c>
      <c r="I503" s="49">
        <f t="shared" si="14"/>
        <v>0</v>
      </c>
      <c r="J503" s="50">
        <f t="shared" si="15"/>
        <v>1</v>
      </c>
      <c r="L503" s="77">
        <f>PG!O503</f>
        <v>0</v>
      </c>
    </row>
    <row r="504" spans="3:12" ht="30" customHeight="1" thickTop="1" thickBot="1">
      <c r="C504" s="45" t="str">
        <f>IF(PG!C504="","",PG!C504)</f>
        <v/>
      </c>
      <c r="D504" s="44" t="str">
        <f>IF(PG!D504="","",PG!D504)</f>
        <v/>
      </c>
      <c r="E504" s="46">
        <f>PG!N504</f>
        <v>0</v>
      </c>
      <c r="F504" s="47"/>
      <c r="G504" s="48">
        <f>IFERROR(F504*L504,F504*PG!H504)</f>
        <v>0</v>
      </c>
      <c r="H504" s="48">
        <f>IFERROR(L504*E504,E504*PG!H504)</f>
        <v>0</v>
      </c>
      <c r="I504" s="49">
        <f t="shared" si="14"/>
        <v>0</v>
      </c>
      <c r="J504" s="50">
        <f t="shared" si="15"/>
        <v>1</v>
      </c>
      <c r="L504" s="77">
        <f>PG!O504</f>
        <v>0</v>
      </c>
    </row>
    <row r="505" spans="3:12" ht="30" customHeight="1" thickTop="1" thickBot="1">
      <c r="C505" s="45" t="str">
        <f>IF(PG!C505="","",PG!C505)</f>
        <v/>
      </c>
      <c r="D505" s="44" t="str">
        <f>IF(PG!D505="","",PG!D505)</f>
        <v/>
      </c>
      <c r="E505" s="46">
        <f>PG!N505</f>
        <v>0</v>
      </c>
      <c r="F505" s="47"/>
      <c r="G505" s="48">
        <f>IFERROR(F505*L505,F505*PG!H505)</f>
        <v>0</v>
      </c>
      <c r="H505" s="48">
        <f>IFERROR(L505*E505,E505*PG!H505)</f>
        <v>0</v>
      </c>
      <c r="I505" s="49">
        <f t="shared" si="14"/>
        <v>0</v>
      </c>
      <c r="J505" s="50">
        <f t="shared" si="15"/>
        <v>1</v>
      </c>
      <c r="L505" s="77">
        <f>PG!O505</f>
        <v>0</v>
      </c>
    </row>
    <row r="506" spans="3:12" ht="30" customHeight="1" thickTop="1" thickBot="1">
      <c r="C506" s="45" t="str">
        <f>IF(PG!C506="","",PG!C506)</f>
        <v/>
      </c>
      <c r="D506" s="44" t="str">
        <f>IF(PG!D506="","",PG!D506)</f>
        <v/>
      </c>
      <c r="E506" s="46">
        <f>PG!N506</f>
        <v>0</v>
      </c>
      <c r="F506" s="47"/>
      <c r="G506" s="48">
        <f>IFERROR(F506*L506,F506*PG!H506)</f>
        <v>0</v>
      </c>
      <c r="H506" s="48">
        <f>IFERROR(L506*E506,E506*PG!H506)</f>
        <v>0</v>
      </c>
      <c r="I506" s="49">
        <f t="shared" si="14"/>
        <v>0</v>
      </c>
      <c r="J506" s="50">
        <f t="shared" si="15"/>
        <v>1</v>
      </c>
      <c r="L506" s="77">
        <f>PG!O506</f>
        <v>0</v>
      </c>
    </row>
    <row r="507" spans="3:12" ht="30" customHeight="1" thickTop="1" thickBot="1">
      <c r="C507" s="45" t="str">
        <f>IF(PG!C507="","",PG!C507)</f>
        <v/>
      </c>
      <c r="D507" s="44" t="str">
        <f>IF(PG!D507="","",PG!D507)</f>
        <v/>
      </c>
      <c r="E507" s="46">
        <f>PG!N507</f>
        <v>0</v>
      </c>
      <c r="F507" s="47"/>
      <c r="G507" s="48">
        <f>IFERROR(F507*L507,F507*PG!H507)</f>
        <v>0</v>
      </c>
      <c r="H507" s="48">
        <f>IFERROR(L507*E507,E507*PG!H507)</f>
        <v>0</v>
      </c>
      <c r="I507" s="49">
        <f t="shared" si="14"/>
        <v>0</v>
      </c>
      <c r="J507" s="50">
        <f t="shared" si="15"/>
        <v>1</v>
      </c>
      <c r="L507" s="77">
        <f>PG!O507</f>
        <v>0</v>
      </c>
    </row>
    <row r="508" spans="3:12" ht="30" customHeight="1" thickTop="1" thickBot="1">
      <c r="C508" s="45" t="str">
        <f>IF(PG!C508="","",PG!C508)</f>
        <v/>
      </c>
      <c r="D508" s="44" t="str">
        <f>IF(PG!D508="","",PG!D508)</f>
        <v/>
      </c>
      <c r="E508" s="46">
        <f>PG!N508</f>
        <v>0</v>
      </c>
      <c r="F508" s="47"/>
      <c r="G508" s="48">
        <f>IFERROR(F508*L508,F508*PG!H508)</f>
        <v>0</v>
      </c>
      <c r="H508" s="48">
        <f>IFERROR(L508*E508,E508*PG!H508)</f>
        <v>0</v>
      </c>
      <c r="I508" s="49">
        <f t="shared" si="14"/>
        <v>0</v>
      </c>
      <c r="J508" s="50">
        <f t="shared" si="15"/>
        <v>1</v>
      </c>
      <c r="L508" s="77">
        <f>PG!O508</f>
        <v>0</v>
      </c>
    </row>
    <row r="509" spans="3:12" ht="30" customHeight="1" thickTop="1" thickBot="1">
      <c r="C509" s="45" t="str">
        <f>IF(PG!C509="","",PG!C509)</f>
        <v/>
      </c>
      <c r="D509" s="44" t="str">
        <f>IF(PG!D509="","",PG!D509)</f>
        <v/>
      </c>
      <c r="E509" s="46">
        <f>PG!N509</f>
        <v>0</v>
      </c>
      <c r="F509" s="47"/>
      <c r="G509" s="48">
        <f>IFERROR(F509*L509,F509*PG!H509)</f>
        <v>0</v>
      </c>
      <c r="H509" s="48">
        <f>IFERROR(L509*E509,E509*PG!H509)</f>
        <v>0</v>
      </c>
      <c r="I509" s="49">
        <f t="shared" si="14"/>
        <v>0</v>
      </c>
      <c r="J509" s="50">
        <f t="shared" si="15"/>
        <v>1</v>
      </c>
      <c r="L509" s="77">
        <f>PG!O509</f>
        <v>0</v>
      </c>
    </row>
    <row r="510" spans="3:12" ht="30" customHeight="1" thickTop="1" thickBot="1">
      <c r="C510" s="45" t="str">
        <f>IF(PG!C510="","",PG!C510)</f>
        <v/>
      </c>
      <c r="D510" s="44" t="str">
        <f>IF(PG!D510="","",PG!D510)</f>
        <v/>
      </c>
      <c r="E510" s="46">
        <f>PG!N510</f>
        <v>0</v>
      </c>
      <c r="F510" s="47"/>
      <c r="G510" s="48">
        <f>IFERROR(F510*L510,F510*PG!H510)</f>
        <v>0</v>
      </c>
      <c r="H510" s="48">
        <f>IFERROR(L510*E510,E510*PG!H510)</f>
        <v>0</v>
      </c>
      <c r="I510" s="49">
        <f t="shared" si="14"/>
        <v>0</v>
      </c>
      <c r="J510" s="50">
        <f t="shared" si="15"/>
        <v>1</v>
      </c>
      <c r="L510" s="77">
        <f>PG!O510</f>
        <v>0</v>
      </c>
    </row>
    <row r="511" spans="3:12" ht="30" customHeight="1" thickTop="1" thickBot="1">
      <c r="C511" s="45" t="str">
        <f>IF(PG!C511="","",PG!C511)</f>
        <v/>
      </c>
      <c r="D511" s="44" t="str">
        <f>IF(PG!D511="","",PG!D511)</f>
        <v/>
      </c>
      <c r="E511" s="46">
        <f>PG!N511</f>
        <v>0</v>
      </c>
      <c r="F511" s="47"/>
      <c r="G511" s="48">
        <f>IFERROR(F511*L511,F511*PG!H511)</f>
        <v>0</v>
      </c>
      <c r="H511" s="48">
        <f>IFERROR(L511*E511,E511*PG!H511)</f>
        <v>0</v>
      </c>
      <c r="I511" s="49">
        <f t="shared" si="14"/>
        <v>0</v>
      </c>
      <c r="J511" s="50">
        <f t="shared" si="15"/>
        <v>1</v>
      </c>
      <c r="L511" s="77">
        <f>PG!O511</f>
        <v>0</v>
      </c>
    </row>
    <row r="512" spans="3:12" ht="30" customHeight="1" thickTop="1" thickBot="1">
      <c r="C512" s="45" t="str">
        <f>IF(PG!C512="","",PG!C512)</f>
        <v/>
      </c>
      <c r="D512" s="44" t="str">
        <f>IF(PG!D512="","",PG!D512)</f>
        <v/>
      </c>
      <c r="E512" s="46">
        <f>PG!N512</f>
        <v>0</v>
      </c>
      <c r="F512" s="47"/>
      <c r="G512" s="48">
        <f>IFERROR(F512*L512,F512*PG!H512)</f>
        <v>0</v>
      </c>
      <c r="H512" s="48">
        <f>IFERROR(L512*E512,E512*PG!H512)</f>
        <v>0</v>
      </c>
      <c r="I512" s="49">
        <f t="shared" si="14"/>
        <v>0</v>
      </c>
      <c r="J512" s="50">
        <f t="shared" si="15"/>
        <v>1</v>
      </c>
      <c r="L512" s="77">
        <f>PG!O512</f>
        <v>0</v>
      </c>
    </row>
    <row r="513" spans="3:12" ht="30" customHeight="1" thickTop="1" thickBot="1">
      <c r="C513" s="45" t="str">
        <f>IF(PG!C513="","",PG!C513)</f>
        <v/>
      </c>
      <c r="D513" s="44" t="str">
        <f>IF(PG!D513="","",PG!D513)</f>
        <v/>
      </c>
      <c r="E513" s="46">
        <f>PG!N513</f>
        <v>0</v>
      </c>
      <c r="F513" s="47"/>
      <c r="G513" s="48">
        <f>IFERROR(F513*L513,F513*PG!H513)</f>
        <v>0</v>
      </c>
      <c r="H513" s="48">
        <f>IFERROR(L513*E513,E513*PG!H513)</f>
        <v>0</v>
      </c>
      <c r="I513" s="49">
        <f t="shared" si="14"/>
        <v>0</v>
      </c>
      <c r="J513" s="50">
        <f t="shared" si="15"/>
        <v>1</v>
      </c>
      <c r="L513" s="77">
        <f>PG!O513</f>
        <v>0</v>
      </c>
    </row>
    <row r="514" spans="3:12" ht="30" customHeight="1" thickTop="1" thickBot="1">
      <c r="C514" s="45" t="str">
        <f>IF(PG!C514="","",PG!C514)</f>
        <v/>
      </c>
      <c r="D514" s="44" t="str">
        <f>IF(PG!D514="","",PG!D514)</f>
        <v/>
      </c>
      <c r="E514" s="46">
        <f>PG!N514</f>
        <v>0</v>
      </c>
      <c r="F514" s="47"/>
      <c r="G514" s="48">
        <f>IFERROR(F514*L514,F514*PG!H514)</f>
        <v>0</v>
      </c>
      <c r="H514" s="48">
        <f>IFERROR(L514*E514,E514*PG!H514)</f>
        <v>0</v>
      </c>
      <c r="I514" s="49">
        <f t="shared" si="14"/>
        <v>0</v>
      </c>
      <c r="J514" s="50">
        <f t="shared" si="15"/>
        <v>1</v>
      </c>
      <c r="L514" s="77">
        <f>PG!O514</f>
        <v>0</v>
      </c>
    </row>
    <row r="515" spans="3:12" ht="30" customHeight="1" thickTop="1" thickBot="1">
      <c r="C515" s="45" t="str">
        <f>IF(PG!C515="","",PG!C515)</f>
        <v/>
      </c>
      <c r="D515" s="44" t="str">
        <f>IF(PG!D515="","",PG!D515)</f>
        <v/>
      </c>
      <c r="E515" s="46">
        <f>PG!N515</f>
        <v>0</v>
      </c>
      <c r="F515" s="47"/>
      <c r="G515" s="48">
        <f>IFERROR(F515*L515,F515*PG!H515)</f>
        <v>0</v>
      </c>
      <c r="H515" s="48">
        <f>IFERROR(L515*E515,E515*PG!H515)</f>
        <v>0</v>
      </c>
      <c r="I515" s="49">
        <f t="shared" si="14"/>
        <v>0</v>
      </c>
      <c r="J515" s="50">
        <f t="shared" si="15"/>
        <v>1</v>
      </c>
      <c r="L515" s="77">
        <f>PG!O515</f>
        <v>0</v>
      </c>
    </row>
    <row r="516" spans="3:12" ht="30" customHeight="1" thickTop="1" thickBot="1">
      <c r="C516" s="45" t="str">
        <f>IF(PG!C516="","",PG!C516)</f>
        <v/>
      </c>
      <c r="D516" s="44" t="str">
        <f>IF(PG!D516="","",PG!D516)</f>
        <v/>
      </c>
      <c r="E516" s="46">
        <f>PG!N516</f>
        <v>0</v>
      </c>
      <c r="F516" s="47"/>
      <c r="G516" s="48">
        <f>IFERROR(F516*L516,F516*PG!H516)</f>
        <v>0</v>
      </c>
      <c r="H516" s="48">
        <f>IFERROR(L516*E516,E516*PG!H516)</f>
        <v>0</v>
      </c>
      <c r="I516" s="49">
        <f t="shared" si="14"/>
        <v>0</v>
      </c>
      <c r="J516" s="50">
        <f t="shared" si="15"/>
        <v>1</v>
      </c>
      <c r="L516" s="77">
        <f>PG!O516</f>
        <v>0</v>
      </c>
    </row>
    <row r="517" spans="3:12" ht="30" customHeight="1" thickTop="1" thickBot="1">
      <c r="C517" s="45" t="str">
        <f>IF(PG!C517="","",PG!C517)</f>
        <v/>
      </c>
      <c r="D517" s="44" t="str">
        <f>IF(PG!D517="","",PG!D517)</f>
        <v/>
      </c>
      <c r="E517" s="46">
        <f>PG!N517</f>
        <v>0</v>
      </c>
      <c r="F517" s="47"/>
      <c r="G517" s="48">
        <f>IFERROR(F517*L517,F517*PG!H517)</f>
        <v>0</v>
      </c>
      <c r="H517" s="48">
        <f>IFERROR(L517*E517,E517*PG!H517)</f>
        <v>0</v>
      </c>
      <c r="I517" s="49">
        <f t="shared" si="14"/>
        <v>0</v>
      </c>
      <c r="J517" s="50">
        <f t="shared" si="15"/>
        <v>1</v>
      </c>
      <c r="L517" s="77">
        <f>PG!O517</f>
        <v>0</v>
      </c>
    </row>
    <row r="518" spans="3:12" ht="30" customHeight="1" thickTop="1" thickBot="1">
      <c r="C518" s="45" t="str">
        <f>IF(PG!C518="","",PG!C518)</f>
        <v/>
      </c>
      <c r="D518" s="44" t="str">
        <f>IF(PG!D518="","",PG!D518)</f>
        <v/>
      </c>
      <c r="E518" s="46">
        <f>PG!N518</f>
        <v>0</v>
      </c>
      <c r="F518" s="47"/>
      <c r="G518" s="48">
        <f>IFERROR(F518*L518,F518*PG!H518)</f>
        <v>0</v>
      </c>
      <c r="H518" s="48">
        <f>IFERROR(L518*E518,E518*PG!H518)</f>
        <v>0</v>
      </c>
      <c r="I518" s="49">
        <f t="shared" si="14"/>
        <v>0</v>
      </c>
      <c r="J518" s="50">
        <f t="shared" si="15"/>
        <v>1</v>
      </c>
      <c r="L518" s="77">
        <f>PG!O518</f>
        <v>0</v>
      </c>
    </row>
    <row r="519" spans="3:12" ht="30" customHeight="1" thickTop="1" thickBot="1">
      <c r="C519" s="45" t="str">
        <f>IF(PG!C519="","",PG!C519)</f>
        <v/>
      </c>
      <c r="D519" s="44" t="str">
        <f>IF(PG!D519="","",PG!D519)</f>
        <v/>
      </c>
      <c r="E519" s="46">
        <f>PG!N519</f>
        <v>0</v>
      </c>
      <c r="F519" s="47"/>
      <c r="G519" s="48">
        <f>IFERROR(F519*L519,F519*PG!H519)</f>
        <v>0</v>
      </c>
      <c r="H519" s="48">
        <f>IFERROR(L519*E519,E519*PG!H519)</f>
        <v>0</v>
      </c>
      <c r="I519" s="49">
        <f t="shared" si="14"/>
        <v>0</v>
      </c>
      <c r="J519" s="50">
        <f t="shared" si="15"/>
        <v>1</v>
      </c>
      <c r="L519" s="77">
        <f>PG!O519</f>
        <v>0</v>
      </c>
    </row>
    <row r="520" spans="3:12" ht="30" customHeight="1" thickTop="1" thickBot="1">
      <c r="C520" s="45" t="str">
        <f>IF(PG!C520="","",PG!C520)</f>
        <v/>
      </c>
      <c r="D520" s="44" t="str">
        <f>IF(PG!D520="","",PG!D520)</f>
        <v/>
      </c>
      <c r="E520" s="46">
        <f>PG!N520</f>
        <v>0</v>
      </c>
      <c r="F520" s="47"/>
      <c r="G520" s="48">
        <f>IFERROR(F520*L520,F520*PG!H520)</f>
        <v>0</v>
      </c>
      <c r="H520" s="48">
        <f>IFERROR(L520*E520,E520*PG!H520)</f>
        <v>0</v>
      </c>
      <c r="I520" s="49">
        <f t="shared" ref="I520:I583" si="16">IFERROR(IF(G520-H520&lt;0,(G520-H520)*(-1),G520-H520),"")</f>
        <v>0</v>
      </c>
      <c r="J520" s="50">
        <f t="shared" si="15"/>
        <v>1</v>
      </c>
      <c r="L520" s="77">
        <f>PG!O520</f>
        <v>0</v>
      </c>
    </row>
    <row r="521" spans="3:12" ht="30" customHeight="1" thickTop="1" thickBot="1">
      <c r="C521" s="45" t="str">
        <f>IF(PG!C521="","",PG!C521)</f>
        <v/>
      </c>
      <c r="D521" s="44" t="str">
        <f>IF(PG!D521="","",PG!D521)</f>
        <v/>
      </c>
      <c r="E521" s="46">
        <f>PG!N521</f>
        <v>0</v>
      </c>
      <c r="F521" s="47"/>
      <c r="G521" s="48">
        <f>IFERROR(F521*L521,F521*PG!H521)</f>
        <v>0</v>
      </c>
      <c r="H521" s="48">
        <f>IFERROR(L521*E521,E521*PG!H521)</f>
        <v>0</v>
      </c>
      <c r="I521" s="49">
        <f t="shared" si="16"/>
        <v>0</v>
      </c>
      <c r="J521" s="50">
        <f t="shared" ref="J521:J584" si="17">IFERROR(IF(G521&gt;H521,H521/G521,IF(G521=H521,1,G521/H521)),"")</f>
        <v>1</v>
      </c>
      <c r="L521" s="77">
        <f>PG!O521</f>
        <v>0</v>
      </c>
    </row>
    <row r="522" spans="3:12" ht="30" customHeight="1" thickTop="1" thickBot="1">
      <c r="C522" s="45" t="str">
        <f>IF(PG!C522="","",PG!C522)</f>
        <v/>
      </c>
      <c r="D522" s="44" t="str">
        <f>IF(PG!D522="","",PG!D522)</f>
        <v/>
      </c>
      <c r="E522" s="46">
        <f>PG!N522</f>
        <v>0</v>
      </c>
      <c r="F522" s="47"/>
      <c r="G522" s="48">
        <f>IFERROR(F522*L522,F522*PG!H522)</f>
        <v>0</v>
      </c>
      <c r="H522" s="48">
        <f>IFERROR(L522*E522,E522*PG!H522)</f>
        <v>0</v>
      </c>
      <c r="I522" s="49">
        <f t="shared" si="16"/>
        <v>0</v>
      </c>
      <c r="J522" s="50">
        <f t="shared" si="17"/>
        <v>1</v>
      </c>
      <c r="L522" s="77">
        <f>PG!O522</f>
        <v>0</v>
      </c>
    </row>
    <row r="523" spans="3:12" ht="30" customHeight="1" thickTop="1" thickBot="1">
      <c r="C523" s="45" t="str">
        <f>IF(PG!C523="","",PG!C523)</f>
        <v/>
      </c>
      <c r="D523" s="44" t="str">
        <f>IF(PG!D523="","",PG!D523)</f>
        <v/>
      </c>
      <c r="E523" s="46">
        <f>PG!N523</f>
        <v>0</v>
      </c>
      <c r="F523" s="47"/>
      <c r="G523" s="48">
        <f>IFERROR(F523*L523,F523*PG!H523)</f>
        <v>0</v>
      </c>
      <c r="H523" s="48">
        <f>IFERROR(L523*E523,E523*PG!H523)</f>
        <v>0</v>
      </c>
      <c r="I523" s="49">
        <f t="shared" si="16"/>
        <v>0</v>
      </c>
      <c r="J523" s="50">
        <f t="shared" si="17"/>
        <v>1</v>
      </c>
      <c r="L523" s="77">
        <f>PG!O523</f>
        <v>0</v>
      </c>
    </row>
    <row r="524" spans="3:12" ht="30" customHeight="1" thickTop="1" thickBot="1">
      <c r="C524" s="45" t="str">
        <f>IF(PG!C524="","",PG!C524)</f>
        <v/>
      </c>
      <c r="D524" s="44" t="str">
        <f>IF(PG!D524="","",PG!D524)</f>
        <v/>
      </c>
      <c r="E524" s="46">
        <f>PG!N524</f>
        <v>0</v>
      </c>
      <c r="F524" s="47"/>
      <c r="G524" s="48">
        <f>IFERROR(F524*L524,F524*PG!H524)</f>
        <v>0</v>
      </c>
      <c r="H524" s="48">
        <f>IFERROR(L524*E524,E524*PG!H524)</f>
        <v>0</v>
      </c>
      <c r="I524" s="49">
        <f t="shared" si="16"/>
        <v>0</v>
      </c>
      <c r="J524" s="50">
        <f t="shared" si="17"/>
        <v>1</v>
      </c>
      <c r="L524" s="77">
        <f>PG!O524</f>
        <v>0</v>
      </c>
    </row>
    <row r="525" spans="3:12" ht="30" customHeight="1" thickTop="1" thickBot="1">
      <c r="C525" s="45" t="str">
        <f>IF(PG!C525="","",PG!C525)</f>
        <v/>
      </c>
      <c r="D525" s="44" t="str">
        <f>IF(PG!D525="","",PG!D525)</f>
        <v/>
      </c>
      <c r="E525" s="46">
        <f>PG!N525</f>
        <v>0</v>
      </c>
      <c r="F525" s="47"/>
      <c r="G525" s="48">
        <f>IFERROR(F525*L525,F525*PG!H525)</f>
        <v>0</v>
      </c>
      <c r="H525" s="48">
        <f>IFERROR(L525*E525,E525*PG!H525)</f>
        <v>0</v>
      </c>
      <c r="I525" s="49">
        <f t="shared" si="16"/>
        <v>0</v>
      </c>
      <c r="J525" s="50">
        <f t="shared" si="17"/>
        <v>1</v>
      </c>
      <c r="L525" s="77">
        <f>PG!O525</f>
        <v>0</v>
      </c>
    </row>
    <row r="526" spans="3:12" ht="30" customHeight="1" thickTop="1" thickBot="1">
      <c r="C526" s="45" t="str">
        <f>IF(PG!C526="","",PG!C526)</f>
        <v/>
      </c>
      <c r="D526" s="44" t="str">
        <f>IF(PG!D526="","",PG!D526)</f>
        <v/>
      </c>
      <c r="E526" s="46">
        <f>PG!N526</f>
        <v>0</v>
      </c>
      <c r="F526" s="47"/>
      <c r="G526" s="48">
        <f>IFERROR(F526*L526,F526*PG!H526)</f>
        <v>0</v>
      </c>
      <c r="H526" s="48">
        <f>IFERROR(L526*E526,E526*PG!H526)</f>
        <v>0</v>
      </c>
      <c r="I526" s="49">
        <f t="shared" si="16"/>
        <v>0</v>
      </c>
      <c r="J526" s="50">
        <f t="shared" si="17"/>
        <v>1</v>
      </c>
      <c r="L526" s="77">
        <f>PG!O526</f>
        <v>0</v>
      </c>
    </row>
    <row r="527" spans="3:12" ht="30" customHeight="1" thickTop="1" thickBot="1">
      <c r="C527" s="45" t="str">
        <f>IF(PG!C527="","",PG!C527)</f>
        <v/>
      </c>
      <c r="D527" s="44" t="str">
        <f>IF(PG!D527="","",PG!D527)</f>
        <v/>
      </c>
      <c r="E527" s="46">
        <f>PG!N527</f>
        <v>0</v>
      </c>
      <c r="F527" s="47"/>
      <c r="G527" s="48">
        <f>IFERROR(F527*L527,F527*PG!H527)</f>
        <v>0</v>
      </c>
      <c r="H527" s="48">
        <f>IFERROR(L527*E527,E527*PG!H527)</f>
        <v>0</v>
      </c>
      <c r="I527" s="49">
        <f t="shared" si="16"/>
        <v>0</v>
      </c>
      <c r="J527" s="50">
        <f t="shared" si="17"/>
        <v>1</v>
      </c>
      <c r="L527" s="77">
        <f>PG!O527</f>
        <v>0</v>
      </c>
    </row>
    <row r="528" spans="3:12" ht="30" customHeight="1" thickTop="1" thickBot="1">
      <c r="C528" s="45" t="str">
        <f>IF(PG!C528="","",PG!C528)</f>
        <v/>
      </c>
      <c r="D528" s="44" t="str">
        <f>IF(PG!D528="","",PG!D528)</f>
        <v/>
      </c>
      <c r="E528" s="46">
        <f>PG!N528</f>
        <v>0</v>
      </c>
      <c r="F528" s="47"/>
      <c r="G528" s="48">
        <f>IFERROR(F528*L528,F528*PG!H528)</f>
        <v>0</v>
      </c>
      <c r="H528" s="48">
        <f>IFERROR(L528*E528,E528*PG!H528)</f>
        <v>0</v>
      </c>
      <c r="I528" s="49">
        <f t="shared" si="16"/>
        <v>0</v>
      </c>
      <c r="J528" s="50">
        <f t="shared" si="17"/>
        <v>1</v>
      </c>
      <c r="L528" s="77">
        <f>PG!O528</f>
        <v>0</v>
      </c>
    </row>
    <row r="529" spans="3:12" ht="30" customHeight="1" thickTop="1" thickBot="1">
      <c r="C529" s="45" t="str">
        <f>IF(PG!C529="","",PG!C529)</f>
        <v/>
      </c>
      <c r="D529" s="44" t="str">
        <f>IF(PG!D529="","",PG!D529)</f>
        <v/>
      </c>
      <c r="E529" s="46">
        <f>PG!N529</f>
        <v>0</v>
      </c>
      <c r="F529" s="47"/>
      <c r="G529" s="48">
        <f>IFERROR(F529*L529,F529*PG!H529)</f>
        <v>0</v>
      </c>
      <c r="H529" s="48">
        <f>IFERROR(L529*E529,E529*PG!H529)</f>
        <v>0</v>
      </c>
      <c r="I529" s="49">
        <f t="shared" si="16"/>
        <v>0</v>
      </c>
      <c r="J529" s="50">
        <f t="shared" si="17"/>
        <v>1</v>
      </c>
      <c r="L529" s="77">
        <f>PG!O529</f>
        <v>0</v>
      </c>
    </row>
    <row r="530" spans="3:12" ht="30" customHeight="1" thickTop="1" thickBot="1">
      <c r="C530" s="45" t="str">
        <f>IF(PG!C530="","",PG!C530)</f>
        <v/>
      </c>
      <c r="D530" s="44" t="str">
        <f>IF(PG!D530="","",PG!D530)</f>
        <v/>
      </c>
      <c r="E530" s="46">
        <f>PG!N530</f>
        <v>0</v>
      </c>
      <c r="F530" s="47"/>
      <c r="G530" s="48">
        <f>IFERROR(F530*L530,F530*PG!H530)</f>
        <v>0</v>
      </c>
      <c r="H530" s="48">
        <f>IFERROR(L530*E530,E530*PG!H530)</f>
        <v>0</v>
      </c>
      <c r="I530" s="49">
        <f t="shared" si="16"/>
        <v>0</v>
      </c>
      <c r="J530" s="50">
        <f t="shared" si="17"/>
        <v>1</v>
      </c>
      <c r="L530" s="77">
        <f>PG!O530</f>
        <v>0</v>
      </c>
    </row>
    <row r="531" spans="3:12" ht="30" customHeight="1" thickTop="1" thickBot="1">
      <c r="C531" s="45" t="str">
        <f>IF(PG!C531="","",PG!C531)</f>
        <v/>
      </c>
      <c r="D531" s="44" t="str">
        <f>IF(PG!D531="","",PG!D531)</f>
        <v/>
      </c>
      <c r="E531" s="46">
        <f>PG!N531</f>
        <v>0</v>
      </c>
      <c r="F531" s="47"/>
      <c r="G531" s="48">
        <f>IFERROR(F531*L531,F531*PG!H531)</f>
        <v>0</v>
      </c>
      <c r="H531" s="48">
        <f>IFERROR(L531*E531,E531*PG!H531)</f>
        <v>0</v>
      </c>
      <c r="I531" s="49">
        <f t="shared" si="16"/>
        <v>0</v>
      </c>
      <c r="J531" s="50">
        <f t="shared" si="17"/>
        <v>1</v>
      </c>
      <c r="L531" s="77">
        <f>PG!O531</f>
        <v>0</v>
      </c>
    </row>
    <row r="532" spans="3:12" ht="30" customHeight="1" thickTop="1" thickBot="1">
      <c r="C532" s="45" t="str">
        <f>IF(PG!C532="","",PG!C532)</f>
        <v/>
      </c>
      <c r="D532" s="44" t="str">
        <f>IF(PG!D532="","",PG!D532)</f>
        <v/>
      </c>
      <c r="E532" s="46">
        <f>PG!N532</f>
        <v>0</v>
      </c>
      <c r="F532" s="47"/>
      <c r="G532" s="48">
        <f>IFERROR(F532*L532,F532*PG!H532)</f>
        <v>0</v>
      </c>
      <c r="H532" s="48">
        <f>IFERROR(L532*E532,E532*PG!H532)</f>
        <v>0</v>
      </c>
      <c r="I532" s="49">
        <f t="shared" si="16"/>
        <v>0</v>
      </c>
      <c r="J532" s="50">
        <f t="shared" si="17"/>
        <v>1</v>
      </c>
      <c r="L532" s="77">
        <f>PG!O532</f>
        <v>0</v>
      </c>
    </row>
    <row r="533" spans="3:12" ht="30" customHeight="1" thickTop="1" thickBot="1">
      <c r="C533" s="45" t="str">
        <f>IF(PG!C533="","",PG!C533)</f>
        <v/>
      </c>
      <c r="D533" s="44" t="str">
        <f>IF(PG!D533="","",PG!D533)</f>
        <v/>
      </c>
      <c r="E533" s="46">
        <f>PG!N533</f>
        <v>0</v>
      </c>
      <c r="F533" s="47"/>
      <c r="G533" s="48">
        <f>IFERROR(F533*L533,F533*PG!H533)</f>
        <v>0</v>
      </c>
      <c r="H533" s="48">
        <f>IFERROR(L533*E533,E533*PG!H533)</f>
        <v>0</v>
      </c>
      <c r="I533" s="49">
        <f t="shared" si="16"/>
        <v>0</v>
      </c>
      <c r="J533" s="50">
        <f t="shared" si="17"/>
        <v>1</v>
      </c>
      <c r="L533" s="77">
        <f>PG!O533</f>
        <v>0</v>
      </c>
    </row>
    <row r="534" spans="3:12" ht="30" customHeight="1" thickTop="1" thickBot="1">
      <c r="C534" s="45" t="str">
        <f>IF(PG!C534="","",PG!C534)</f>
        <v/>
      </c>
      <c r="D534" s="44" t="str">
        <f>IF(PG!D534="","",PG!D534)</f>
        <v/>
      </c>
      <c r="E534" s="46">
        <f>PG!N534</f>
        <v>0</v>
      </c>
      <c r="F534" s="47"/>
      <c r="G534" s="48">
        <f>IFERROR(F534*L534,F534*PG!H534)</f>
        <v>0</v>
      </c>
      <c r="H534" s="48">
        <f>IFERROR(L534*E534,E534*PG!H534)</f>
        <v>0</v>
      </c>
      <c r="I534" s="49">
        <f t="shared" si="16"/>
        <v>0</v>
      </c>
      <c r="J534" s="50">
        <f t="shared" si="17"/>
        <v>1</v>
      </c>
      <c r="L534" s="77">
        <f>PG!O534</f>
        <v>0</v>
      </c>
    </row>
    <row r="535" spans="3:12" ht="30" customHeight="1" thickTop="1" thickBot="1">
      <c r="C535" s="45" t="str">
        <f>IF(PG!C535="","",PG!C535)</f>
        <v/>
      </c>
      <c r="D535" s="44" t="str">
        <f>IF(PG!D535="","",PG!D535)</f>
        <v/>
      </c>
      <c r="E535" s="46">
        <f>PG!N535</f>
        <v>0</v>
      </c>
      <c r="F535" s="47"/>
      <c r="G535" s="48">
        <f>IFERROR(F535*L535,F535*PG!H535)</f>
        <v>0</v>
      </c>
      <c r="H535" s="48">
        <f>IFERROR(L535*E535,E535*PG!H535)</f>
        <v>0</v>
      </c>
      <c r="I535" s="49">
        <f t="shared" si="16"/>
        <v>0</v>
      </c>
      <c r="J535" s="50">
        <f t="shared" si="17"/>
        <v>1</v>
      </c>
      <c r="L535" s="77">
        <f>PG!O535</f>
        <v>0</v>
      </c>
    </row>
    <row r="536" spans="3:12" ht="30" customHeight="1" thickTop="1" thickBot="1">
      <c r="C536" s="45" t="str">
        <f>IF(PG!C536="","",PG!C536)</f>
        <v/>
      </c>
      <c r="D536" s="44" t="str">
        <f>IF(PG!D536="","",PG!D536)</f>
        <v/>
      </c>
      <c r="E536" s="46">
        <f>PG!N536</f>
        <v>0</v>
      </c>
      <c r="F536" s="47"/>
      <c r="G536" s="48">
        <f>IFERROR(F536*L536,F536*PG!H536)</f>
        <v>0</v>
      </c>
      <c r="H536" s="48">
        <f>IFERROR(L536*E536,E536*PG!H536)</f>
        <v>0</v>
      </c>
      <c r="I536" s="49">
        <f t="shared" si="16"/>
        <v>0</v>
      </c>
      <c r="J536" s="50">
        <f t="shared" si="17"/>
        <v>1</v>
      </c>
      <c r="L536" s="77">
        <f>PG!O536</f>
        <v>0</v>
      </c>
    </row>
    <row r="537" spans="3:12" ht="30" customHeight="1" thickTop="1" thickBot="1">
      <c r="C537" s="45" t="str">
        <f>IF(PG!C537="","",PG!C537)</f>
        <v/>
      </c>
      <c r="D537" s="44" t="str">
        <f>IF(PG!D537="","",PG!D537)</f>
        <v/>
      </c>
      <c r="E537" s="46">
        <f>PG!N537</f>
        <v>0</v>
      </c>
      <c r="F537" s="47"/>
      <c r="G537" s="48">
        <f>IFERROR(F537*L537,F537*PG!H537)</f>
        <v>0</v>
      </c>
      <c r="H537" s="48">
        <f>IFERROR(L537*E537,E537*PG!H537)</f>
        <v>0</v>
      </c>
      <c r="I537" s="49">
        <f t="shared" si="16"/>
        <v>0</v>
      </c>
      <c r="J537" s="50">
        <f t="shared" si="17"/>
        <v>1</v>
      </c>
      <c r="L537" s="77">
        <f>PG!O537</f>
        <v>0</v>
      </c>
    </row>
    <row r="538" spans="3:12" ht="30" customHeight="1" thickTop="1" thickBot="1">
      <c r="C538" s="45" t="str">
        <f>IF(PG!C538="","",PG!C538)</f>
        <v/>
      </c>
      <c r="D538" s="44" t="str">
        <f>IF(PG!D538="","",PG!D538)</f>
        <v/>
      </c>
      <c r="E538" s="46">
        <f>PG!N538</f>
        <v>0</v>
      </c>
      <c r="F538" s="47"/>
      <c r="G538" s="48">
        <f>IFERROR(F538*L538,F538*PG!H538)</f>
        <v>0</v>
      </c>
      <c r="H538" s="48">
        <f>IFERROR(L538*E538,E538*PG!H538)</f>
        <v>0</v>
      </c>
      <c r="I538" s="49">
        <f t="shared" si="16"/>
        <v>0</v>
      </c>
      <c r="J538" s="50">
        <f t="shared" si="17"/>
        <v>1</v>
      </c>
      <c r="L538" s="77">
        <f>PG!O538</f>
        <v>0</v>
      </c>
    </row>
    <row r="539" spans="3:12" ht="30" customHeight="1" thickTop="1" thickBot="1">
      <c r="C539" s="45" t="str">
        <f>IF(PG!C539="","",PG!C539)</f>
        <v/>
      </c>
      <c r="D539" s="44" t="str">
        <f>IF(PG!D539="","",PG!D539)</f>
        <v/>
      </c>
      <c r="E539" s="46">
        <f>PG!N539</f>
        <v>0</v>
      </c>
      <c r="F539" s="47"/>
      <c r="G539" s="48">
        <f>IFERROR(F539*L539,F539*PG!H539)</f>
        <v>0</v>
      </c>
      <c r="H539" s="48">
        <f>IFERROR(L539*E539,E539*PG!H539)</f>
        <v>0</v>
      </c>
      <c r="I539" s="49">
        <f t="shared" si="16"/>
        <v>0</v>
      </c>
      <c r="J539" s="50">
        <f t="shared" si="17"/>
        <v>1</v>
      </c>
      <c r="L539" s="77">
        <f>PG!O539</f>
        <v>0</v>
      </c>
    </row>
    <row r="540" spans="3:12" ht="30" customHeight="1" thickTop="1" thickBot="1">
      <c r="C540" s="45" t="str">
        <f>IF(PG!C540="","",PG!C540)</f>
        <v/>
      </c>
      <c r="D540" s="44" t="str">
        <f>IF(PG!D540="","",PG!D540)</f>
        <v/>
      </c>
      <c r="E540" s="46">
        <f>PG!N540</f>
        <v>0</v>
      </c>
      <c r="F540" s="47"/>
      <c r="G540" s="48">
        <f>IFERROR(F540*L540,F540*PG!H540)</f>
        <v>0</v>
      </c>
      <c r="H540" s="48">
        <f>IFERROR(L540*E540,E540*PG!H540)</f>
        <v>0</v>
      </c>
      <c r="I540" s="49">
        <f t="shared" si="16"/>
        <v>0</v>
      </c>
      <c r="J540" s="50">
        <f t="shared" si="17"/>
        <v>1</v>
      </c>
      <c r="L540" s="77">
        <f>PG!O540</f>
        <v>0</v>
      </c>
    </row>
    <row r="541" spans="3:12" ht="30" customHeight="1" thickTop="1" thickBot="1">
      <c r="C541" s="45" t="str">
        <f>IF(PG!C541="","",PG!C541)</f>
        <v/>
      </c>
      <c r="D541" s="44" t="str">
        <f>IF(PG!D541="","",PG!D541)</f>
        <v/>
      </c>
      <c r="E541" s="46">
        <f>PG!N541</f>
        <v>0</v>
      </c>
      <c r="F541" s="47"/>
      <c r="G541" s="48">
        <f>IFERROR(F541*L541,F541*PG!H541)</f>
        <v>0</v>
      </c>
      <c r="H541" s="48">
        <f>IFERROR(L541*E541,E541*PG!H541)</f>
        <v>0</v>
      </c>
      <c r="I541" s="49">
        <f t="shared" si="16"/>
        <v>0</v>
      </c>
      <c r="J541" s="50">
        <f t="shared" si="17"/>
        <v>1</v>
      </c>
      <c r="L541" s="77">
        <f>PG!O541</f>
        <v>0</v>
      </c>
    </row>
    <row r="542" spans="3:12" ht="30" customHeight="1" thickTop="1" thickBot="1">
      <c r="C542" s="45" t="str">
        <f>IF(PG!C542="","",PG!C542)</f>
        <v/>
      </c>
      <c r="D542" s="44" t="str">
        <f>IF(PG!D542="","",PG!D542)</f>
        <v/>
      </c>
      <c r="E542" s="46">
        <f>PG!N542</f>
        <v>0</v>
      </c>
      <c r="F542" s="47"/>
      <c r="G542" s="48">
        <f>IFERROR(F542*L542,F542*PG!H542)</f>
        <v>0</v>
      </c>
      <c r="H542" s="48">
        <f>IFERROR(L542*E542,E542*PG!H542)</f>
        <v>0</v>
      </c>
      <c r="I542" s="49">
        <f t="shared" si="16"/>
        <v>0</v>
      </c>
      <c r="J542" s="50">
        <f t="shared" si="17"/>
        <v>1</v>
      </c>
      <c r="L542" s="77">
        <f>PG!O542</f>
        <v>0</v>
      </c>
    </row>
    <row r="543" spans="3:12" ht="30" customHeight="1" thickTop="1" thickBot="1">
      <c r="C543" s="45" t="str">
        <f>IF(PG!C543="","",PG!C543)</f>
        <v/>
      </c>
      <c r="D543" s="44" t="str">
        <f>IF(PG!D543="","",PG!D543)</f>
        <v/>
      </c>
      <c r="E543" s="46">
        <f>PG!N543</f>
        <v>0</v>
      </c>
      <c r="F543" s="47"/>
      <c r="G543" s="48">
        <f>IFERROR(F543*L543,F543*PG!H543)</f>
        <v>0</v>
      </c>
      <c r="H543" s="48">
        <f>IFERROR(L543*E543,E543*PG!H543)</f>
        <v>0</v>
      </c>
      <c r="I543" s="49">
        <f t="shared" si="16"/>
        <v>0</v>
      </c>
      <c r="J543" s="50">
        <f t="shared" si="17"/>
        <v>1</v>
      </c>
      <c r="L543" s="77">
        <f>PG!O543</f>
        <v>0</v>
      </c>
    </row>
    <row r="544" spans="3:12" ht="30" customHeight="1" thickTop="1" thickBot="1">
      <c r="C544" s="45" t="str">
        <f>IF(PG!C544="","",PG!C544)</f>
        <v/>
      </c>
      <c r="D544" s="44" t="str">
        <f>IF(PG!D544="","",PG!D544)</f>
        <v/>
      </c>
      <c r="E544" s="46">
        <f>PG!N544</f>
        <v>0</v>
      </c>
      <c r="F544" s="47"/>
      <c r="G544" s="48">
        <f>IFERROR(F544*L544,F544*PG!H544)</f>
        <v>0</v>
      </c>
      <c r="H544" s="48">
        <f>IFERROR(L544*E544,E544*PG!H544)</f>
        <v>0</v>
      </c>
      <c r="I544" s="49">
        <f t="shared" si="16"/>
        <v>0</v>
      </c>
      <c r="J544" s="50">
        <f t="shared" si="17"/>
        <v>1</v>
      </c>
      <c r="L544" s="77">
        <f>PG!O544</f>
        <v>0</v>
      </c>
    </row>
    <row r="545" spans="3:12" ht="30" customHeight="1" thickTop="1" thickBot="1">
      <c r="C545" s="45" t="str">
        <f>IF(PG!C545="","",PG!C545)</f>
        <v/>
      </c>
      <c r="D545" s="44" t="str">
        <f>IF(PG!D545="","",PG!D545)</f>
        <v/>
      </c>
      <c r="E545" s="46">
        <f>PG!N545</f>
        <v>0</v>
      </c>
      <c r="F545" s="47"/>
      <c r="G545" s="48">
        <f>IFERROR(F545*L545,F545*PG!H545)</f>
        <v>0</v>
      </c>
      <c r="H545" s="48">
        <f>IFERROR(L545*E545,E545*PG!H545)</f>
        <v>0</v>
      </c>
      <c r="I545" s="49">
        <f t="shared" si="16"/>
        <v>0</v>
      </c>
      <c r="J545" s="50">
        <f t="shared" si="17"/>
        <v>1</v>
      </c>
      <c r="L545" s="77">
        <f>PG!O545</f>
        <v>0</v>
      </c>
    </row>
    <row r="546" spans="3:12" ht="30" customHeight="1" thickTop="1" thickBot="1">
      <c r="C546" s="45" t="str">
        <f>IF(PG!C546="","",PG!C546)</f>
        <v/>
      </c>
      <c r="D546" s="44" t="str">
        <f>IF(PG!D546="","",PG!D546)</f>
        <v/>
      </c>
      <c r="E546" s="46">
        <f>PG!N546</f>
        <v>0</v>
      </c>
      <c r="F546" s="47"/>
      <c r="G546" s="48">
        <f>IFERROR(F546*L546,F546*PG!H546)</f>
        <v>0</v>
      </c>
      <c r="H546" s="48">
        <f>IFERROR(L546*E546,E546*PG!H546)</f>
        <v>0</v>
      </c>
      <c r="I546" s="49">
        <f t="shared" si="16"/>
        <v>0</v>
      </c>
      <c r="J546" s="50">
        <f t="shared" si="17"/>
        <v>1</v>
      </c>
      <c r="L546" s="77">
        <f>PG!O546</f>
        <v>0</v>
      </c>
    </row>
    <row r="547" spans="3:12" ht="30" customHeight="1" thickTop="1" thickBot="1">
      <c r="C547" s="45" t="str">
        <f>IF(PG!C547="","",PG!C547)</f>
        <v/>
      </c>
      <c r="D547" s="44" t="str">
        <f>IF(PG!D547="","",PG!D547)</f>
        <v/>
      </c>
      <c r="E547" s="46">
        <f>PG!N547</f>
        <v>0</v>
      </c>
      <c r="F547" s="47"/>
      <c r="G547" s="48">
        <f>IFERROR(F547*L547,F547*PG!H547)</f>
        <v>0</v>
      </c>
      <c r="H547" s="48">
        <f>IFERROR(L547*E547,E547*PG!H547)</f>
        <v>0</v>
      </c>
      <c r="I547" s="49">
        <f t="shared" si="16"/>
        <v>0</v>
      </c>
      <c r="J547" s="50">
        <f t="shared" si="17"/>
        <v>1</v>
      </c>
      <c r="L547" s="77">
        <f>PG!O547</f>
        <v>0</v>
      </c>
    </row>
    <row r="548" spans="3:12" ht="30" customHeight="1" thickTop="1" thickBot="1">
      <c r="C548" s="45" t="str">
        <f>IF(PG!C548="","",PG!C548)</f>
        <v/>
      </c>
      <c r="D548" s="44" t="str">
        <f>IF(PG!D548="","",PG!D548)</f>
        <v/>
      </c>
      <c r="E548" s="46">
        <f>PG!N548</f>
        <v>0</v>
      </c>
      <c r="F548" s="47"/>
      <c r="G548" s="48">
        <f>IFERROR(F548*L548,F548*PG!H548)</f>
        <v>0</v>
      </c>
      <c r="H548" s="48">
        <f>IFERROR(L548*E548,E548*PG!H548)</f>
        <v>0</v>
      </c>
      <c r="I548" s="49">
        <f t="shared" si="16"/>
        <v>0</v>
      </c>
      <c r="J548" s="50">
        <f t="shared" si="17"/>
        <v>1</v>
      </c>
      <c r="L548" s="77">
        <f>PG!O548</f>
        <v>0</v>
      </c>
    </row>
    <row r="549" spans="3:12" ht="30" customHeight="1" thickTop="1" thickBot="1">
      <c r="C549" s="45" t="str">
        <f>IF(PG!C549="","",PG!C549)</f>
        <v/>
      </c>
      <c r="D549" s="44" t="str">
        <f>IF(PG!D549="","",PG!D549)</f>
        <v/>
      </c>
      <c r="E549" s="46">
        <f>PG!N549</f>
        <v>0</v>
      </c>
      <c r="F549" s="47"/>
      <c r="G549" s="48">
        <f>IFERROR(F549*L549,F549*PG!H549)</f>
        <v>0</v>
      </c>
      <c r="H549" s="48">
        <f>IFERROR(L549*E549,E549*PG!H549)</f>
        <v>0</v>
      </c>
      <c r="I549" s="49">
        <f t="shared" si="16"/>
        <v>0</v>
      </c>
      <c r="J549" s="50">
        <f t="shared" si="17"/>
        <v>1</v>
      </c>
      <c r="L549" s="77">
        <f>PG!O549</f>
        <v>0</v>
      </c>
    </row>
    <row r="550" spans="3:12" ht="30" customHeight="1" thickTop="1" thickBot="1">
      <c r="C550" s="45" t="str">
        <f>IF(PG!C550="","",PG!C550)</f>
        <v/>
      </c>
      <c r="D550" s="44" t="str">
        <f>IF(PG!D550="","",PG!D550)</f>
        <v/>
      </c>
      <c r="E550" s="46">
        <f>PG!N550</f>
        <v>0</v>
      </c>
      <c r="F550" s="47"/>
      <c r="G550" s="48">
        <f>IFERROR(F550*L550,F550*PG!H550)</f>
        <v>0</v>
      </c>
      <c r="H550" s="48">
        <f>IFERROR(L550*E550,E550*PG!H550)</f>
        <v>0</v>
      </c>
      <c r="I550" s="49">
        <f t="shared" si="16"/>
        <v>0</v>
      </c>
      <c r="J550" s="50">
        <f t="shared" si="17"/>
        <v>1</v>
      </c>
      <c r="L550" s="77">
        <f>PG!O550</f>
        <v>0</v>
      </c>
    </row>
    <row r="551" spans="3:12" ht="30" customHeight="1" thickTop="1" thickBot="1">
      <c r="C551" s="45" t="str">
        <f>IF(PG!C551="","",PG!C551)</f>
        <v/>
      </c>
      <c r="D551" s="44" t="str">
        <f>IF(PG!D551="","",PG!D551)</f>
        <v/>
      </c>
      <c r="E551" s="46">
        <f>PG!N551</f>
        <v>0</v>
      </c>
      <c r="F551" s="47"/>
      <c r="G551" s="48">
        <f>IFERROR(F551*L551,F551*PG!H551)</f>
        <v>0</v>
      </c>
      <c r="H551" s="48">
        <f>IFERROR(L551*E551,E551*PG!H551)</f>
        <v>0</v>
      </c>
      <c r="I551" s="49">
        <f t="shared" si="16"/>
        <v>0</v>
      </c>
      <c r="J551" s="50">
        <f t="shared" si="17"/>
        <v>1</v>
      </c>
      <c r="L551" s="77">
        <f>PG!O551</f>
        <v>0</v>
      </c>
    </row>
    <row r="552" spans="3:12" ht="30" customHeight="1" thickTop="1" thickBot="1">
      <c r="C552" s="45" t="str">
        <f>IF(PG!C552="","",PG!C552)</f>
        <v/>
      </c>
      <c r="D552" s="44" t="str">
        <f>IF(PG!D552="","",PG!D552)</f>
        <v/>
      </c>
      <c r="E552" s="46">
        <f>PG!N552</f>
        <v>0</v>
      </c>
      <c r="F552" s="47"/>
      <c r="G552" s="48">
        <f>IFERROR(F552*L552,F552*PG!H552)</f>
        <v>0</v>
      </c>
      <c r="H552" s="48">
        <f>IFERROR(L552*E552,E552*PG!H552)</f>
        <v>0</v>
      </c>
      <c r="I552" s="49">
        <f t="shared" si="16"/>
        <v>0</v>
      </c>
      <c r="J552" s="50">
        <f t="shared" si="17"/>
        <v>1</v>
      </c>
      <c r="L552" s="77">
        <f>PG!O552</f>
        <v>0</v>
      </c>
    </row>
    <row r="553" spans="3:12" ht="30" customHeight="1" thickTop="1" thickBot="1">
      <c r="C553" s="45" t="str">
        <f>IF(PG!C553="","",PG!C553)</f>
        <v/>
      </c>
      <c r="D553" s="44" t="str">
        <f>IF(PG!D553="","",PG!D553)</f>
        <v/>
      </c>
      <c r="E553" s="46">
        <f>PG!N553</f>
        <v>0</v>
      </c>
      <c r="F553" s="47"/>
      <c r="G553" s="48">
        <f>IFERROR(F553*L553,F553*PG!H553)</f>
        <v>0</v>
      </c>
      <c r="H553" s="48">
        <f>IFERROR(L553*E553,E553*PG!H553)</f>
        <v>0</v>
      </c>
      <c r="I553" s="49">
        <f t="shared" si="16"/>
        <v>0</v>
      </c>
      <c r="J553" s="50">
        <f t="shared" si="17"/>
        <v>1</v>
      </c>
      <c r="L553" s="77">
        <f>PG!O553</f>
        <v>0</v>
      </c>
    </row>
    <row r="554" spans="3:12" ht="30" customHeight="1" thickTop="1" thickBot="1">
      <c r="C554" s="45" t="str">
        <f>IF(PG!C554="","",PG!C554)</f>
        <v/>
      </c>
      <c r="D554" s="44" t="str">
        <f>IF(PG!D554="","",PG!D554)</f>
        <v/>
      </c>
      <c r="E554" s="46">
        <f>PG!N554</f>
        <v>0</v>
      </c>
      <c r="F554" s="47"/>
      <c r="G554" s="48">
        <f>IFERROR(F554*L554,F554*PG!H554)</f>
        <v>0</v>
      </c>
      <c r="H554" s="48">
        <f>IFERROR(L554*E554,E554*PG!H554)</f>
        <v>0</v>
      </c>
      <c r="I554" s="49">
        <f t="shared" si="16"/>
        <v>0</v>
      </c>
      <c r="J554" s="50">
        <f t="shared" si="17"/>
        <v>1</v>
      </c>
      <c r="L554" s="77">
        <f>PG!O554</f>
        <v>0</v>
      </c>
    </row>
    <row r="555" spans="3:12" ht="30" customHeight="1" thickTop="1" thickBot="1">
      <c r="C555" s="45" t="str">
        <f>IF(PG!C555="","",PG!C555)</f>
        <v/>
      </c>
      <c r="D555" s="44" t="str">
        <f>IF(PG!D555="","",PG!D555)</f>
        <v/>
      </c>
      <c r="E555" s="46">
        <f>PG!N555</f>
        <v>0</v>
      </c>
      <c r="F555" s="47"/>
      <c r="G555" s="48">
        <f>IFERROR(F555*L555,F555*PG!H555)</f>
        <v>0</v>
      </c>
      <c r="H555" s="48">
        <f>IFERROR(L555*E555,E555*PG!H555)</f>
        <v>0</v>
      </c>
      <c r="I555" s="49">
        <f t="shared" si="16"/>
        <v>0</v>
      </c>
      <c r="J555" s="50">
        <f t="shared" si="17"/>
        <v>1</v>
      </c>
      <c r="L555" s="77">
        <f>PG!O555</f>
        <v>0</v>
      </c>
    </row>
    <row r="556" spans="3:12" ht="30" customHeight="1" thickTop="1" thickBot="1">
      <c r="C556" s="45" t="str">
        <f>IF(PG!C556="","",PG!C556)</f>
        <v/>
      </c>
      <c r="D556" s="44" t="str">
        <f>IF(PG!D556="","",PG!D556)</f>
        <v/>
      </c>
      <c r="E556" s="46">
        <f>PG!N556</f>
        <v>0</v>
      </c>
      <c r="F556" s="47"/>
      <c r="G556" s="48">
        <f>IFERROR(F556*L556,F556*PG!H556)</f>
        <v>0</v>
      </c>
      <c r="H556" s="48">
        <f>IFERROR(L556*E556,E556*PG!H556)</f>
        <v>0</v>
      </c>
      <c r="I556" s="49">
        <f t="shared" si="16"/>
        <v>0</v>
      </c>
      <c r="J556" s="50">
        <f t="shared" si="17"/>
        <v>1</v>
      </c>
      <c r="L556" s="77">
        <f>PG!O556</f>
        <v>0</v>
      </c>
    </row>
    <row r="557" spans="3:12" ht="30" customHeight="1" thickTop="1" thickBot="1">
      <c r="C557" s="45" t="str">
        <f>IF(PG!C557="","",PG!C557)</f>
        <v/>
      </c>
      <c r="D557" s="44" t="str">
        <f>IF(PG!D557="","",PG!D557)</f>
        <v/>
      </c>
      <c r="E557" s="46">
        <f>PG!N557</f>
        <v>0</v>
      </c>
      <c r="F557" s="47"/>
      <c r="G557" s="48">
        <f>IFERROR(F557*L557,F557*PG!H557)</f>
        <v>0</v>
      </c>
      <c r="H557" s="48">
        <f>IFERROR(L557*E557,E557*PG!H557)</f>
        <v>0</v>
      </c>
      <c r="I557" s="49">
        <f t="shared" si="16"/>
        <v>0</v>
      </c>
      <c r="J557" s="50">
        <f t="shared" si="17"/>
        <v>1</v>
      </c>
      <c r="L557" s="77">
        <f>PG!O557</f>
        <v>0</v>
      </c>
    </row>
    <row r="558" spans="3:12" ht="30" customHeight="1" thickTop="1" thickBot="1">
      <c r="C558" s="45" t="str">
        <f>IF(PG!C558="","",PG!C558)</f>
        <v/>
      </c>
      <c r="D558" s="44" t="str">
        <f>IF(PG!D558="","",PG!D558)</f>
        <v/>
      </c>
      <c r="E558" s="46">
        <f>PG!N558</f>
        <v>0</v>
      </c>
      <c r="F558" s="47"/>
      <c r="G558" s="48">
        <f>IFERROR(F558*L558,F558*PG!H558)</f>
        <v>0</v>
      </c>
      <c r="H558" s="48">
        <f>IFERROR(L558*E558,E558*PG!H558)</f>
        <v>0</v>
      </c>
      <c r="I558" s="49">
        <f t="shared" si="16"/>
        <v>0</v>
      </c>
      <c r="J558" s="50">
        <f t="shared" si="17"/>
        <v>1</v>
      </c>
      <c r="L558" s="77">
        <f>PG!O558</f>
        <v>0</v>
      </c>
    </row>
    <row r="559" spans="3:12" ht="30" customHeight="1" thickTop="1" thickBot="1">
      <c r="C559" s="45" t="str">
        <f>IF(PG!C559="","",PG!C559)</f>
        <v/>
      </c>
      <c r="D559" s="44" t="str">
        <f>IF(PG!D559="","",PG!D559)</f>
        <v/>
      </c>
      <c r="E559" s="46">
        <f>PG!N559</f>
        <v>0</v>
      </c>
      <c r="F559" s="47"/>
      <c r="G559" s="48">
        <f>IFERROR(F559*L559,F559*PG!H559)</f>
        <v>0</v>
      </c>
      <c r="H559" s="48">
        <f>IFERROR(L559*E559,E559*PG!H559)</f>
        <v>0</v>
      </c>
      <c r="I559" s="49">
        <f t="shared" si="16"/>
        <v>0</v>
      </c>
      <c r="J559" s="50">
        <f t="shared" si="17"/>
        <v>1</v>
      </c>
      <c r="L559" s="77">
        <f>PG!O559</f>
        <v>0</v>
      </c>
    </row>
    <row r="560" spans="3:12" ht="30" customHeight="1" thickTop="1" thickBot="1">
      <c r="C560" s="45" t="str">
        <f>IF(PG!C560="","",PG!C560)</f>
        <v/>
      </c>
      <c r="D560" s="44" t="str">
        <f>IF(PG!D560="","",PG!D560)</f>
        <v/>
      </c>
      <c r="E560" s="46">
        <f>PG!N560</f>
        <v>0</v>
      </c>
      <c r="F560" s="47"/>
      <c r="G560" s="48">
        <f>IFERROR(F560*L560,F560*PG!H560)</f>
        <v>0</v>
      </c>
      <c r="H560" s="48">
        <f>IFERROR(L560*E560,E560*PG!H560)</f>
        <v>0</v>
      </c>
      <c r="I560" s="49">
        <f t="shared" si="16"/>
        <v>0</v>
      </c>
      <c r="J560" s="50">
        <f t="shared" si="17"/>
        <v>1</v>
      </c>
      <c r="L560" s="77">
        <f>PG!O560</f>
        <v>0</v>
      </c>
    </row>
    <row r="561" spans="3:12" ht="30" customHeight="1" thickTop="1" thickBot="1">
      <c r="C561" s="45" t="str">
        <f>IF(PG!C561="","",PG!C561)</f>
        <v/>
      </c>
      <c r="D561" s="44" t="str">
        <f>IF(PG!D561="","",PG!D561)</f>
        <v/>
      </c>
      <c r="E561" s="46">
        <f>PG!N561</f>
        <v>0</v>
      </c>
      <c r="F561" s="47"/>
      <c r="G561" s="48">
        <f>IFERROR(F561*L561,F561*PG!H561)</f>
        <v>0</v>
      </c>
      <c r="H561" s="48">
        <f>IFERROR(L561*E561,E561*PG!H561)</f>
        <v>0</v>
      </c>
      <c r="I561" s="49">
        <f t="shared" si="16"/>
        <v>0</v>
      </c>
      <c r="J561" s="50">
        <f t="shared" si="17"/>
        <v>1</v>
      </c>
      <c r="L561" s="77">
        <f>PG!O561</f>
        <v>0</v>
      </c>
    </row>
    <row r="562" spans="3:12" ht="30" customHeight="1" thickTop="1" thickBot="1">
      <c r="C562" s="45" t="str">
        <f>IF(PG!C562="","",PG!C562)</f>
        <v/>
      </c>
      <c r="D562" s="44" t="str">
        <f>IF(PG!D562="","",PG!D562)</f>
        <v/>
      </c>
      <c r="E562" s="46">
        <f>PG!N562</f>
        <v>0</v>
      </c>
      <c r="F562" s="47"/>
      <c r="G562" s="48">
        <f>IFERROR(F562*L562,F562*PG!H562)</f>
        <v>0</v>
      </c>
      <c r="H562" s="48">
        <f>IFERROR(L562*E562,E562*PG!H562)</f>
        <v>0</v>
      </c>
      <c r="I562" s="49">
        <f t="shared" si="16"/>
        <v>0</v>
      </c>
      <c r="J562" s="50">
        <f t="shared" si="17"/>
        <v>1</v>
      </c>
      <c r="L562" s="77">
        <f>PG!O562</f>
        <v>0</v>
      </c>
    </row>
    <row r="563" spans="3:12" ht="30" customHeight="1" thickTop="1" thickBot="1">
      <c r="C563" s="45" t="str">
        <f>IF(PG!C563="","",PG!C563)</f>
        <v/>
      </c>
      <c r="D563" s="44" t="str">
        <f>IF(PG!D563="","",PG!D563)</f>
        <v/>
      </c>
      <c r="E563" s="46">
        <f>PG!N563</f>
        <v>0</v>
      </c>
      <c r="F563" s="47"/>
      <c r="G563" s="48">
        <f>IFERROR(F563*L563,F563*PG!H563)</f>
        <v>0</v>
      </c>
      <c r="H563" s="48">
        <f>IFERROR(L563*E563,E563*PG!H563)</f>
        <v>0</v>
      </c>
      <c r="I563" s="49">
        <f t="shared" si="16"/>
        <v>0</v>
      </c>
      <c r="J563" s="50">
        <f t="shared" si="17"/>
        <v>1</v>
      </c>
      <c r="L563" s="77">
        <f>PG!O563</f>
        <v>0</v>
      </c>
    </row>
    <row r="564" spans="3:12" ht="30" customHeight="1" thickTop="1" thickBot="1">
      <c r="C564" s="45" t="str">
        <f>IF(PG!C564="","",PG!C564)</f>
        <v/>
      </c>
      <c r="D564" s="44" t="str">
        <f>IF(PG!D564="","",PG!D564)</f>
        <v/>
      </c>
      <c r="E564" s="46">
        <f>PG!N564</f>
        <v>0</v>
      </c>
      <c r="F564" s="47"/>
      <c r="G564" s="48">
        <f>IFERROR(F564*L564,F564*PG!H564)</f>
        <v>0</v>
      </c>
      <c r="H564" s="48">
        <f>IFERROR(L564*E564,E564*PG!H564)</f>
        <v>0</v>
      </c>
      <c r="I564" s="49">
        <f t="shared" si="16"/>
        <v>0</v>
      </c>
      <c r="J564" s="50">
        <f t="shared" si="17"/>
        <v>1</v>
      </c>
      <c r="L564" s="77">
        <f>PG!O564</f>
        <v>0</v>
      </c>
    </row>
    <row r="565" spans="3:12" ht="30" customHeight="1" thickTop="1" thickBot="1">
      <c r="C565" s="45" t="str">
        <f>IF(PG!C565="","",PG!C565)</f>
        <v/>
      </c>
      <c r="D565" s="44" t="str">
        <f>IF(PG!D565="","",PG!D565)</f>
        <v/>
      </c>
      <c r="E565" s="46">
        <f>PG!N565</f>
        <v>0</v>
      </c>
      <c r="F565" s="47"/>
      <c r="G565" s="48">
        <f>IFERROR(F565*L565,F565*PG!H565)</f>
        <v>0</v>
      </c>
      <c r="H565" s="48">
        <f>IFERROR(L565*E565,E565*PG!H565)</f>
        <v>0</v>
      </c>
      <c r="I565" s="49">
        <f t="shared" si="16"/>
        <v>0</v>
      </c>
      <c r="J565" s="50">
        <f t="shared" si="17"/>
        <v>1</v>
      </c>
      <c r="L565" s="77">
        <f>PG!O565</f>
        <v>0</v>
      </c>
    </row>
    <row r="566" spans="3:12" ht="30" customHeight="1" thickTop="1" thickBot="1">
      <c r="C566" s="45" t="str">
        <f>IF(PG!C566="","",PG!C566)</f>
        <v/>
      </c>
      <c r="D566" s="44" t="str">
        <f>IF(PG!D566="","",PG!D566)</f>
        <v/>
      </c>
      <c r="E566" s="46">
        <f>PG!N566</f>
        <v>0</v>
      </c>
      <c r="F566" s="47"/>
      <c r="G566" s="48">
        <f>IFERROR(F566*L566,F566*PG!H566)</f>
        <v>0</v>
      </c>
      <c r="H566" s="48">
        <f>IFERROR(L566*E566,E566*PG!H566)</f>
        <v>0</v>
      </c>
      <c r="I566" s="49">
        <f t="shared" si="16"/>
        <v>0</v>
      </c>
      <c r="J566" s="50">
        <f t="shared" si="17"/>
        <v>1</v>
      </c>
      <c r="L566" s="77">
        <f>PG!O566</f>
        <v>0</v>
      </c>
    </row>
    <row r="567" spans="3:12" ht="30" customHeight="1" thickTop="1" thickBot="1">
      <c r="C567" s="45" t="str">
        <f>IF(PG!C567="","",PG!C567)</f>
        <v/>
      </c>
      <c r="D567" s="44" t="str">
        <f>IF(PG!D567="","",PG!D567)</f>
        <v/>
      </c>
      <c r="E567" s="46">
        <f>PG!N567</f>
        <v>0</v>
      </c>
      <c r="F567" s="47"/>
      <c r="G567" s="48">
        <f>IFERROR(F567*L567,F567*PG!H567)</f>
        <v>0</v>
      </c>
      <c r="H567" s="48">
        <f>IFERROR(L567*E567,E567*PG!H567)</f>
        <v>0</v>
      </c>
      <c r="I567" s="49">
        <f t="shared" si="16"/>
        <v>0</v>
      </c>
      <c r="J567" s="50">
        <f t="shared" si="17"/>
        <v>1</v>
      </c>
      <c r="L567" s="77">
        <f>PG!O567</f>
        <v>0</v>
      </c>
    </row>
    <row r="568" spans="3:12" ht="30" customHeight="1" thickTop="1" thickBot="1">
      <c r="C568" s="45" t="str">
        <f>IF(PG!C568="","",PG!C568)</f>
        <v/>
      </c>
      <c r="D568" s="44" t="str">
        <f>IF(PG!D568="","",PG!D568)</f>
        <v/>
      </c>
      <c r="E568" s="46">
        <f>PG!N568</f>
        <v>0</v>
      </c>
      <c r="F568" s="47"/>
      <c r="G568" s="48">
        <f>IFERROR(F568*L568,F568*PG!H568)</f>
        <v>0</v>
      </c>
      <c r="H568" s="48">
        <f>IFERROR(L568*E568,E568*PG!H568)</f>
        <v>0</v>
      </c>
      <c r="I568" s="49">
        <f t="shared" si="16"/>
        <v>0</v>
      </c>
      <c r="J568" s="50">
        <f t="shared" si="17"/>
        <v>1</v>
      </c>
      <c r="L568" s="77">
        <f>PG!O568</f>
        <v>0</v>
      </c>
    </row>
    <row r="569" spans="3:12" ht="30" customHeight="1" thickTop="1" thickBot="1">
      <c r="C569" s="45" t="str">
        <f>IF(PG!C569="","",PG!C569)</f>
        <v/>
      </c>
      <c r="D569" s="44" t="str">
        <f>IF(PG!D569="","",PG!D569)</f>
        <v/>
      </c>
      <c r="E569" s="46">
        <f>PG!N569</f>
        <v>0</v>
      </c>
      <c r="F569" s="47"/>
      <c r="G569" s="48">
        <f>IFERROR(F569*L569,F569*PG!H569)</f>
        <v>0</v>
      </c>
      <c r="H569" s="48">
        <f>IFERROR(L569*E569,E569*PG!H569)</f>
        <v>0</v>
      </c>
      <c r="I569" s="49">
        <f t="shared" si="16"/>
        <v>0</v>
      </c>
      <c r="J569" s="50">
        <f t="shared" si="17"/>
        <v>1</v>
      </c>
      <c r="L569" s="77">
        <f>PG!O569</f>
        <v>0</v>
      </c>
    </row>
    <row r="570" spans="3:12" ht="30" customHeight="1" thickTop="1" thickBot="1">
      <c r="C570" s="45" t="str">
        <f>IF(PG!C570="","",PG!C570)</f>
        <v/>
      </c>
      <c r="D570" s="44" t="str">
        <f>IF(PG!D570="","",PG!D570)</f>
        <v/>
      </c>
      <c r="E570" s="46">
        <f>PG!N570</f>
        <v>0</v>
      </c>
      <c r="F570" s="47"/>
      <c r="G570" s="48">
        <f>IFERROR(F570*L570,F570*PG!H570)</f>
        <v>0</v>
      </c>
      <c r="H570" s="48">
        <f>IFERROR(L570*E570,E570*PG!H570)</f>
        <v>0</v>
      </c>
      <c r="I570" s="49">
        <f t="shared" si="16"/>
        <v>0</v>
      </c>
      <c r="J570" s="50">
        <f t="shared" si="17"/>
        <v>1</v>
      </c>
      <c r="L570" s="77">
        <f>PG!O570</f>
        <v>0</v>
      </c>
    </row>
    <row r="571" spans="3:12" ht="30" customHeight="1" thickTop="1" thickBot="1">
      <c r="C571" s="45" t="str">
        <f>IF(PG!C571="","",PG!C571)</f>
        <v/>
      </c>
      <c r="D571" s="44" t="str">
        <f>IF(PG!D571="","",PG!D571)</f>
        <v/>
      </c>
      <c r="E571" s="46">
        <f>PG!N571</f>
        <v>0</v>
      </c>
      <c r="F571" s="47"/>
      <c r="G571" s="48">
        <f>IFERROR(F571*L571,F571*PG!H571)</f>
        <v>0</v>
      </c>
      <c r="H571" s="48">
        <f>IFERROR(L571*E571,E571*PG!H571)</f>
        <v>0</v>
      </c>
      <c r="I571" s="49">
        <f t="shared" si="16"/>
        <v>0</v>
      </c>
      <c r="J571" s="50">
        <f t="shared" si="17"/>
        <v>1</v>
      </c>
      <c r="L571" s="77">
        <f>PG!O571</f>
        <v>0</v>
      </c>
    </row>
    <row r="572" spans="3:12" ht="30" customHeight="1" thickTop="1" thickBot="1">
      <c r="C572" s="45" t="str">
        <f>IF(PG!C572="","",PG!C572)</f>
        <v/>
      </c>
      <c r="D572" s="44" t="str">
        <f>IF(PG!D572="","",PG!D572)</f>
        <v/>
      </c>
      <c r="E572" s="46">
        <f>PG!N572</f>
        <v>0</v>
      </c>
      <c r="F572" s="47"/>
      <c r="G572" s="48">
        <f>IFERROR(F572*L572,F572*PG!H572)</f>
        <v>0</v>
      </c>
      <c r="H572" s="48">
        <f>IFERROR(L572*E572,E572*PG!H572)</f>
        <v>0</v>
      </c>
      <c r="I572" s="49">
        <f t="shared" si="16"/>
        <v>0</v>
      </c>
      <c r="J572" s="50">
        <f t="shared" si="17"/>
        <v>1</v>
      </c>
      <c r="L572" s="77">
        <f>PG!O572</f>
        <v>0</v>
      </c>
    </row>
    <row r="573" spans="3:12" ht="30" customHeight="1" thickTop="1" thickBot="1">
      <c r="C573" s="45" t="str">
        <f>IF(PG!C573="","",PG!C573)</f>
        <v/>
      </c>
      <c r="D573" s="44" t="str">
        <f>IF(PG!D573="","",PG!D573)</f>
        <v/>
      </c>
      <c r="E573" s="46">
        <f>PG!N573</f>
        <v>0</v>
      </c>
      <c r="F573" s="47"/>
      <c r="G573" s="48">
        <f>IFERROR(F573*L573,F573*PG!H573)</f>
        <v>0</v>
      </c>
      <c r="H573" s="48">
        <f>IFERROR(L573*E573,E573*PG!H573)</f>
        <v>0</v>
      </c>
      <c r="I573" s="49">
        <f t="shared" si="16"/>
        <v>0</v>
      </c>
      <c r="J573" s="50">
        <f t="shared" si="17"/>
        <v>1</v>
      </c>
      <c r="L573" s="77">
        <f>PG!O573</f>
        <v>0</v>
      </c>
    </row>
    <row r="574" spans="3:12" ht="30" customHeight="1" thickTop="1" thickBot="1">
      <c r="C574" s="45" t="str">
        <f>IF(PG!C574="","",PG!C574)</f>
        <v/>
      </c>
      <c r="D574" s="44" t="str">
        <f>IF(PG!D574="","",PG!D574)</f>
        <v/>
      </c>
      <c r="E574" s="46">
        <f>PG!N574</f>
        <v>0</v>
      </c>
      <c r="F574" s="47"/>
      <c r="G574" s="48">
        <f>IFERROR(F574*L574,F574*PG!H574)</f>
        <v>0</v>
      </c>
      <c r="H574" s="48">
        <f>IFERROR(L574*E574,E574*PG!H574)</f>
        <v>0</v>
      </c>
      <c r="I574" s="49">
        <f t="shared" si="16"/>
        <v>0</v>
      </c>
      <c r="J574" s="50">
        <f t="shared" si="17"/>
        <v>1</v>
      </c>
      <c r="L574" s="77">
        <f>PG!O574</f>
        <v>0</v>
      </c>
    </row>
    <row r="575" spans="3:12" ht="30" customHeight="1" thickTop="1" thickBot="1">
      <c r="C575" s="45" t="str">
        <f>IF(PG!C575="","",PG!C575)</f>
        <v/>
      </c>
      <c r="D575" s="44" t="str">
        <f>IF(PG!D575="","",PG!D575)</f>
        <v/>
      </c>
      <c r="E575" s="46">
        <f>PG!N575</f>
        <v>0</v>
      </c>
      <c r="F575" s="47"/>
      <c r="G575" s="48">
        <f>IFERROR(F575*L575,F575*PG!H575)</f>
        <v>0</v>
      </c>
      <c r="H575" s="48">
        <f>IFERROR(L575*E575,E575*PG!H575)</f>
        <v>0</v>
      </c>
      <c r="I575" s="49">
        <f t="shared" si="16"/>
        <v>0</v>
      </c>
      <c r="J575" s="50">
        <f t="shared" si="17"/>
        <v>1</v>
      </c>
      <c r="L575" s="77">
        <f>PG!O575</f>
        <v>0</v>
      </c>
    </row>
    <row r="576" spans="3:12" ht="30" customHeight="1" thickTop="1" thickBot="1">
      <c r="C576" s="45" t="str">
        <f>IF(PG!C576="","",PG!C576)</f>
        <v/>
      </c>
      <c r="D576" s="44" t="str">
        <f>IF(PG!D576="","",PG!D576)</f>
        <v/>
      </c>
      <c r="E576" s="46">
        <f>PG!N576</f>
        <v>0</v>
      </c>
      <c r="F576" s="47"/>
      <c r="G576" s="48">
        <f>IFERROR(F576*L576,F576*PG!H576)</f>
        <v>0</v>
      </c>
      <c r="H576" s="48">
        <f>IFERROR(L576*E576,E576*PG!H576)</f>
        <v>0</v>
      </c>
      <c r="I576" s="49">
        <f t="shared" si="16"/>
        <v>0</v>
      </c>
      <c r="J576" s="50">
        <f t="shared" si="17"/>
        <v>1</v>
      </c>
      <c r="L576" s="77">
        <f>PG!O576</f>
        <v>0</v>
      </c>
    </row>
    <row r="577" spans="3:12" ht="30" customHeight="1" thickTop="1" thickBot="1">
      <c r="C577" s="45" t="str">
        <f>IF(PG!C577="","",PG!C577)</f>
        <v/>
      </c>
      <c r="D577" s="44" t="str">
        <f>IF(PG!D577="","",PG!D577)</f>
        <v/>
      </c>
      <c r="E577" s="46">
        <f>PG!N577</f>
        <v>0</v>
      </c>
      <c r="F577" s="47"/>
      <c r="G577" s="48">
        <f>IFERROR(F577*L577,F577*PG!H577)</f>
        <v>0</v>
      </c>
      <c r="H577" s="48">
        <f>IFERROR(L577*E577,E577*PG!H577)</f>
        <v>0</v>
      </c>
      <c r="I577" s="49">
        <f t="shared" si="16"/>
        <v>0</v>
      </c>
      <c r="J577" s="50">
        <f t="shared" si="17"/>
        <v>1</v>
      </c>
      <c r="L577" s="77">
        <f>PG!O577</f>
        <v>0</v>
      </c>
    </row>
    <row r="578" spans="3:12" ht="30" customHeight="1" thickTop="1" thickBot="1">
      <c r="C578" s="45" t="str">
        <f>IF(PG!C578="","",PG!C578)</f>
        <v/>
      </c>
      <c r="D578" s="44" t="str">
        <f>IF(PG!D578="","",PG!D578)</f>
        <v/>
      </c>
      <c r="E578" s="46">
        <f>PG!N578</f>
        <v>0</v>
      </c>
      <c r="F578" s="47"/>
      <c r="G578" s="48">
        <f>IFERROR(F578*L578,F578*PG!H578)</f>
        <v>0</v>
      </c>
      <c r="H578" s="48">
        <f>IFERROR(L578*E578,E578*PG!H578)</f>
        <v>0</v>
      </c>
      <c r="I578" s="49">
        <f t="shared" si="16"/>
        <v>0</v>
      </c>
      <c r="J578" s="50">
        <f t="shared" si="17"/>
        <v>1</v>
      </c>
      <c r="L578" s="77">
        <f>PG!O578</f>
        <v>0</v>
      </c>
    </row>
    <row r="579" spans="3:12" ht="30" customHeight="1" thickTop="1" thickBot="1">
      <c r="C579" s="45" t="str">
        <f>IF(PG!C579="","",PG!C579)</f>
        <v/>
      </c>
      <c r="D579" s="44" t="str">
        <f>IF(PG!D579="","",PG!D579)</f>
        <v/>
      </c>
      <c r="E579" s="46">
        <f>PG!N579</f>
        <v>0</v>
      </c>
      <c r="F579" s="47"/>
      <c r="G579" s="48">
        <f>IFERROR(F579*L579,F579*PG!H579)</f>
        <v>0</v>
      </c>
      <c r="H579" s="48">
        <f>IFERROR(L579*E579,E579*PG!H579)</f>
        <v>0</v>
      </c>
      <c r="I579" s="49">
        <f t="shared" si="16"/>
        <v>0</v>
      </c>
      <c r="J579" s="50">
        <f t="shared" si="17"/>
        <v>1</v>
      </c>
      <c r="L579" s="77">
        <f>PG!O579</f>
        <v>0</v>
      </c>
    </row>
    <row r="580" spans="3:12" ht="30" customHeight="1" thickTop="1" thickBot="1">
      <c r="C580" s="45" t="str">
        <f>IF(PG!C580="","",PG!C580)</f>
        <v/>
      </c>
      <c r="D580" s="44" t="str">
        <f>IF(PG!D580="","",PG!D580)</f>
        <v/>
      </c>
      <c r="E580" s="46">
        <f>PG!N580</f>
        <v>0</v>
      </c>
      <c r="F580" s="47"/>
      <c r="G580" s="48">
        <f>IFERROR(F580*L580,F580*PG!H580)</f>
        <v>0</v>
      </c>
      <c r="H580" s="48">
        <f>IFERROR(L580*E580,E580*PG!H580)</f>
        <v>0</v>
      </c>
      <c r="I580" s="49">
        <f t="shared" si="16"/>
        <v>0</v>
      </c>
      <c r="J580" s="50">
        <f t="shared" si="17"/>
        <v>1</v>
      </c>
      <c r="L580" s="77">
        <f>PG!O580</f>
        <v>0</v>
      </c>
    </row>
    <row r="581" spans="3:12" ht="30" customHeight="1" thickTop="1" thickBot="1">
      <c r="C581" s="45" t="str">
        <f>IF(PG!C581="","",PG!C581)</f>
        <v/>
      </c>
      <c r="D581" s="44" t="str">
        <f>IF(PG!D581="","",PG!D581)</f>
        <v/>
      </c>
      <c r="E581" s="46">
        <f>PG!N581</f>
        <v>0</v>
      </c>
      <c r="F581" s="47"/>
      <c r="G581" s="48">
        <f>IFERROR(F581*L581,F581*PG!H581)</f>
        <v>0</v>
      </c>
      <c r="H581" s="48">
        <f>IFERROR(L581*E581,E581*PG!H581)</f>
        <v>0</v>
      </c>
      <c r="I581" s="49">
        <f t="shared" si="16"/>
        <v>0</v>
      </c>
      <c r="J581" s="50">
        <f t="shared" si="17"/>
        <v>1</v>
      </c>
      <c r="L581" s="77">
        <f>PG!O581</f>
        <v>0</v>
      </c>
    </row>
    <row r="582" spans="3:12" ht="30" customHeight="1" thickTop="1" thickBot="1">
      <c r="C582" s="45" t="str">
        <f>IF(PG!C582="","",PG!C582)</f>
        <v/>
      </c>
      <c r="D582" s="44" t="str">
        <f>IF(PG!D582="","",PG!D582)</f>
        <v/>
      </c>
      <c r="E582" s="46">
        <f>PG!N582</f>
        <v>0</v>
      </c>
      <c r="F582" s="47"/>
      <c r="G582" s="48">
        <f>IFERROR(F582*L582,F582*PG!H582)</f>
        <v>0</v>
      </c>
      <c r="H582" s="48">
        <f>IFERROR(L582*E582,E582*PG!H582)</f>
        <v>0</v>
      </c>
      <c r="I582" s="49">
        <f t="shared" si="16"/>
        <v>0</v>
      </c>
      <c r="J582" s="50">
        <f t="shared" si="17"/>
        <v>1</v>
      </c>
      <c r="L582" s="77">
        <f>PG!O582</f>
        <v>0</v>
      </c>
    </row>
    <row r="583" spans="3:12" ht="30" customHeight="1" thickTop="1" thickBot="1">
      <c r="C583" s="45" t="str">
        <f>IF(PG!C583="","",PG!C583)</f>
        <v/>
      </c>
      <c r="D583" s="44" t="str">
        <f>IF(PG!D583="","",PG!D583)</f>
        <v/>
      </c>
      <c r="E583" s="46">
        <f>PG!N583</f>
        <v>0</v>
      </c>
      <c r="F583" s="47"/>
      <c r="G583" s="48">
        <f>IFERROR(F583*L583,F583*PG!H583)</f>
        <v>0</v>
      </c>
      <c r="H583" s="48">
        <f>IFERROR(L583*E583,E583*PG!H583)</f>
        <v>0</v>
      </c>
      <c r="I583" s="49">
        <f t="shared" si="16"/>
        <v>0</v>
      </c>
      <c r="J583" s="50">
        <f t="shared" si="17"/>
        <v>1</v>
      </c>
      <c r="L583" s="77">
        <f>PG!O583</f>
        <v>0</v>
      </c>
    </row>
    <row r="584" spans="3:12" ht="30" customHeight="1" thickTop="1" thickBot="1">
      <c r="C584" s="45" t="str">
        <f>IF(PG!C584="","",PG!C584)</f>
        <v/>
      </c>
      <c r="D584" s="44" t="str">
        <f>IF(PG!D584="","",PG!D584)</f>
        <v/>
      </c>
      <c r="E584" s="46">
        <f>PG!N584</f>
        <v>0</v>
      </c>
      <c r="F584" s="47"/>
      <c r="G584" s="48">
        <f>IFERROR(F584*L584,F584*PG!H584)</f>
        <v>0</v>
      </c>
      <c r="H584" s="48">
        <f>IFERROR(L584*E584,E584*PG!H584)</f>
        <v>0</v>
      </c>
      <c r="I584" s="49">
        <f t="shared" ref="I584:I647" si="18">IFERROR(IF(G584-H584&lt;0,(G584-H584)*(-1),G584-H584),"")</f>
        <v>0</v>
      </c>
      <c r="J584" s="50">
        <f t="shared" si="17"/>
        <v>1</v>
      </c>
      <c r="L584" s="77">
        <f>PG!O584</f>
        <v>0</v>
      </c>
    </row>
    <row r="585" spans="3:12" ht="30" customHeight="1" thickTop="1" thickBot="1">
      <c r="C585" s="45" t="str">
        <f>IF(PG!C585="","",PG!C585)</f>
        <v/>
      </c>
      <c r="D585" s="44" t="str">
        <f>IF(PG!D585="","",PG!D585)</f>
        <v/>
      </c>
      <c r="E585" s="46">
        <f>PG!N585</f>
        <v>0</v>
      </c>
      <c r="F585" s="47"/>
      <c r="G585" s="48">
        <f>IFERROR(F585*L585,F585*PG!H585)</f>
        <v>0</v>
      </c>
      <c r="H585" s="48">
        <f>IFERROR(L585*E585,E585*PG!H585)</f>
        <v>0</v>
      </c>
      <c r="I585" s="49">
        <f t="shared" si="18"/>
        <v>0</v>
      </c>
      <c r="J585" s="50">
        <f t="shared" ref="J585:J648" si="19">IFERROR(IF(G585&gt;H585,H585/G585,IF(G585=H585,1,G585/H585)),"")</f>
        <v>1</v>
      </c>
      <c r="L585" s="77">
        <f>PG!O585</f>
        <v>0</v>
      </c>
    </row>
    <row r="586" spans="3:12" ht="30" customHeight="1" thickTop="1" thickBot="1">
      <c r="C586" s="45" t="str">
        <f>IF(PG!C586="","",PG!C586)</f>
        <v/>
      </c>
      <c r="D586" s="44" t="str">
        <f>IF(PG!D586="","",PG!D586)</f>
        <v/>
      </c>
      <c r="E586" s="46">
        <f>PG!N586</f>
        <v>0</v>
      </c>
      <c r="F586" s="47"/>
      <c r="G586" s="48">
        <f>IFERROR(F586*L586,F586*PG!H586)</f>
        <v>0</v>
      </c>
      <c r="H586" s="48">
        <f>IFERROR(L586*E586,E586*PG!H586)</f>
        <v>0</v>
      </c>
      <c r="I586" s="49">
        <f t="shared" si="18"/>
        <v>0</v>
      </c>
      <c r="J586" s="50">
        <f t="shared" si="19"/>
        <v>1</v>
      </c>
      <c r="L586" s="77">
        <f>PG!O586</f>
        <v>0</v>
      </c>
    </row>
    <row r="587" spans="3:12" ht="30" customHeight="1" thickTop="1" thickBot="1">
      <c r="C587" s="45" t="str">
        <f>IF(PG!C587="","",PG!C587)</f>
        <v/>
      </c>
      <c r="D587" s="44" t="str">
        <f>IF(PG!D587="","",PG!D587)</f>
        <v/>
      </c>
      <c r="E587" s="46">
        <f>PG!N587</f>
        <v>0</v>
      </c>
      <c r="F587" s="47"/>
      <c r="G587" s="48">
        <f>IFERROR(F587*L587,F587*PG!H587)</f>
        <v>0</v>
      </c>
      <c r="H587" s="48">
        <f>IFERROR(L587*E587,E587*PG!H587)</f>
        <v>0</v>
      </c>
      <c r="I587" s="49">
        <f t="shared" si="18"/>
        <v>0</v>
      </c>
      <c r="J587" s="50">
        <f t="shared" si="19"/>
        <v>1</v>
      </c>
      <c r="L587" s="77">
        <f>PG!O587</f>
        <v>0</v>
      </c>
    </row>
    <row r="588" spans="3:12" ht="30" customHeight="1" thickTop="1" thickBot="1">
      <c r="C588" s="45" t="str">
        <f>IF(PG!C588="","",PG!C588)</f>
        <v/>
      </c>
      <c r="D588" s="44" t="str">
        <f>IF(PG!D588="","",PG!D588)</f>
        <v/>
      </c>
      <c r="E588" s="46">
        <f>PG!N588</f>
        <v>0</v>
      </c>
      <c r="F588" s="47"/>
      <c r="G588" s="48">
        <f>IFERROR(F588*L588,F588*PG!H588)</f>
        <v>0</v>
      </c>
      <c r="H588" s="48">
        <f>IFERROR(L588*E588,E588*PG!H588)</f>
        <v>0</v>
      </c>
      <c r="I588" s="49">
        <f t="shared" si="18"/>
        <v>0</v>
      </c>
      <c r="J588" s="50">
        <f t="shared" si="19"/>
        <v>1</v>
      </c>
      <c r="L588" s="77">
        <f>PG!O588</f>
        <v>0</v>
      </c>
    </row>
    <row r="589" spans="3:12" ht="30" customHeight="1" thickTop="1" thickBot="1">
      <c r="C589" s="45" t="str">
        <f>IF(PG!C589="","",PG!C589)</f>
        <v/>
      </c>
      <c r="D589" s="44" t="str">
        <f>IF(PG!D589="","",PG!D589)</f>
        <v/>
      </c>
      <c r="E589" s="46">
        <f>PG!N589</f>
        <v>0</v>
      </c>
      <c r="F589" s="47"/>
      <c r="G589" s="48">
        <f>IFERROR(F589*L589,F589*PG!H589)</f>
        <v>0</v>
      </c>
      <c r="H589" s="48">
        <f>IFERROR(L589*E589,E589*PG!H589)</f>
        <v>0</v>
      </c>
      <c r="I589" s="49">
        <f t="shared" si="18"/>
        <v>0</v>
      </c>
      <c r="J589" s="50">
        <f t="shared" si="19"/>
        <v>1</v>
      </c>
      <c r="L589" s="77">
        <f>PG!O589</f>
        <v>0</v>
      </c>
    </row>
    <row r="590" spans="3:12" ht="30" customHeight="1" thickTop="1" thickBot="1">
      <c r="C590" s="45" t="str">
        <f>IF(PG!C590="","",PG!C590)</f>
        <v/>
      </c>
      <c r="D590" s="44" t="str">
        <f>IF(PG!D590="","",PG!D590)</f>
        <v/>
      </c>
      <c r="E590" s="46">
        <f>PG!N590</f>
        <v>0</v>
      </c>
      <c r="F590" s="47"/>
      <c r="G590" s="48">
        <f>IFERROR(F590*L590,F590*PG!H590)</f>
        <v>0</v>
      </c>
      <c r="H590" s="48">
        <f>IFERROR(L590*E590,E590*PG!H590)</f>
        <v>0</v>
      </c>
      <c r="I590" s="49">
        <f t="shared" si="18"/>
        <v>0</v>
      </c>
      <c r="J590" s="50">
        <f t="shared" si="19"/>
        <v>1</v>
      </c>
      <c r="L590" s="77">
        <f>PG!O590</f>
        <v>0</v>
      </c>
    </row>
    <row r="591" spans="3:12" ht="30" customHeight="1" thickTop="1" thickBot="1">
      <c r="C591" s="45" t="str">
        <f>IF(PG!C591="","",PG!C591)</f>
        <v/>
      </c>
      <c r="D591" s="44" t="str">
        <f>IF(PG!D591="","",PG!D591)</f>
        <v/>
      </c>
      <c r="E591" s="46">
        <f>PG!N591</f>
        <v>0</v>
      </c>
      <c r="F591" s="47"/>
      <c r="G591" s="48">
        <f>IFERROR(F591*L591,F591*PG!H591)</f>
        <v>0</v>
      </c>
      <c r="H591" s="48">
        <f>IFERROR(L591*E591,E591*PG!H591)</f>
        <v>0</v>
      </c>
      <c r="I591" s="49">
        <f t="shared" si="18"/>
        <v>0</v>
      </c>
      <c r="J591" s="50">
        <f t="shared" si="19"/>
        <v>1</v>
      </c>
      <c r="L591" s="77">
        <f>PG!O591</f>
        <v>0</v>
      </c>
    </row>
    <row r="592" spans="3:12" ht="30" customHeight="1" thickTop="1" thickBot="1">
      <c r="C592" s="45" t="str">
        <f>IF(PG!C592="","",PG!C592)</f>
        <v/>
      </c>
      <c r="D592" s="44" t="str">
        <f>IF(PG!D592="","",PG!D592)</f>
        <v/>
      </c>
      <c r="E592" s="46">
        <f>PG!N592</f>
        <v>0</v>
      </c>
      <c r="F592" s="47"/>
      <c r="G592" s="48">
        <f>IFERROR(F592*L592,F592*PG!H592)</f>
        <v>0</v>
      </c>
      <c r="H592" s="48">
        <f>IFERROR(L592*E592,E592*PG!H592)</f>
        <v>0</v>
      </c>
      <c r="I592" s="49">
        <f t="shared" si="18"/>
        <v>0</v>
      </c>
      <c r="J592" s="50">
        <f t="shared" si="19"/>
        <v>1</v>
      </c>
      <c r="L592" s="77">
        <f>PG!O592</f>
        <v>0</v>
      </c>
    </row>
    <row r="593" spans="3:12" ht="30" customHeight="1" thickTop="1" thickBot="1">
      <c r="C593" s="45" t="str">
        <f>IF(PG!C593="","",PG!C593)</f>
        <v/>
      </c>
      <c r="D593" s="44" t="str">
        <f>IF(PG!D593="","",PG!D593)</f>
        <v/>
      </c>
      <c r="E593" s="46">
        <f>PG!N593</f>
        <v>0</v>
      </c>
      <c r="F593" s="47"/>
      <c r="G593" s="48">
        <f>IFERROR(F593*L593,F593*PG!H593)</f>
        <v>0</v>
      </c>
      <c r="H593" s="48">
        <f>IFERROR(L593*E593,E593*PG!H593)</f>
        <v>0</v>
      </c>
      <c r="I593" s="49">
        <f t="shared" si="18"/>
        <v>0</v>
      </c>
      <c r="J593" s="50">
        <f t="shared" si="19"/>
        <v>1</v>
      </c>
      <c r="L593" s="77">
        <f>PG!O593</f>
        <v>0</v>
      </c>
    </row>
    <row r="594" spans="3:12" ht="30" customHeight="1" thickTop="1" thickBot="1">
      <c r="C594" s="45" t="str">
        <f>IF(PG!C594="","",PG!C594)</f>
        <v/>
      </c>
      <c r="D594" s="44" t="str">
        <f>IF(PG!D594="","",PG!D594)</f>
        <v/>
      </c>
      <c r="E594" s="46">
        <f>PG!N594</f>
        <v>0</v>
      </c>
      <c r="F594" s="47"/>
      <c r="G594" s="48">
        <f>IFERROR(F594*L594,F594*PG!H594)</f>
        <v>0</v>
      </c>
      <c r="H594" s="48">
        <f>IFERROR(L594*E594,E594*PG!H594)</f>
        <v>0</v>
      </c>
      <c r="I594" s="49">
        <f t="shared" si="18"/>
        <v>0</v>
      </c>
      <c r="J594" s="50">
        <f t="shared" si="19"/>
        <v>1</v>
      </c>
      <c r="L594" s="77">
        <f>PG!O594</f>
        <v>0</v>
      </c>
    </row>
    <row r="595" spans="3:12" ht="30" customHeight="1" thickTop="1" thickBot="1">
      <c r="C595" s="45" t="str">
        <f>IF(PG!C595="","",PG!C595)</f>
        <v/>
      </c>
      <c r="D595" s="44" t="str">
        <f>IF(PG!D595="","",PG!D595)</f>
        <v/>
      </c>
      <c r="E595" s="46">
        <f>PG!N595</f>
        <v>0</v>
      </c>
      <c r="F595" s="47"/>
      <c r="G595" s="48">
        <f>IFERROR(F595*L595,F595*PG!H595)</f>
        <v>0</v>
      </c>
      <c r="H595" s="48">
        <f>IFERROR(L595*E595,E595*PG!H595)</f>
        <v>0</v>
      </c>
      <c r="I595" s="49">
        <f t="shared" si="18"/>
        <v>0</v>
      </c>
      <c r="J595" s="50">
        <f t="shared" si="19"/>
        <v>1</v>
      </c>
      <c r="L595" s="77">
        <f>PG!O595</f>
        <v>0</v>
      </c>
    </row>
    <row r="596" spans="3:12" ht="30" customHeight="1" thickTop="1" thickBot="1">
      <c r="C596" s="45" t="str">
        <f>IF(PG!C596="","",PG!C596)</f>
        <v/>
      </c>
      <c r="D596" s="44" t="str">
        <f>IF(PG!D596="","",PG!D596)</f>
        <v/>
      </c>
      <c r="E596" s="46">
        <f>PG!N596</f>
        <v>0</v>
      </c>
      <c r="F596" s="47"/>
      <c r="G596" s="48">
        <f>IFERROR(F596*L596,F596*PG!H596)</f>
        <v>0</v>
      </c>
      <c r="H596" s="48">
        <f>IFERROR(L596*E596,E596*PG!H596)</f>
        <v>0</v>
      </c>
      <c r="I596" s="49">
        <f t="shared" si="18"/>
        <v>0</v>
      </c>
      <c r="J596" s="50">
        <f t="shared" si="19"/>
        <v>1</v>
      </c>
      <c r="L596" s="77">
        <f>PG!O596</f>
        <v>0</v>
      </c>
    </row>
    <row r="597" spans="3:12" ht="30" customHeight="1" thickTop="1" thickBot="1">
      <c r="C597" s="45" t="str">
        <f>IF(PG!C597="","",PG!C597)</f>
        <v/>
      </c>
      <c r="D597" s="44" t="str">
        <f>IF(PG!D597="","",PG!D597)</f>
        <v/>
      </c>
      <c r="E597" s="46">
        <f>PG!N597</f>
        <v>0</v>
      </c>
      <c r="F597" s="47"/>
      <c r="G597" s="48">
        <f>IFERROR(F597*L597,F597*PG!H597)</f>
        <v>0</v>
      </c>
      <c r="H597" s="48">
        <f>IFERROR(L597*E597,E597*PG!H597)</f>
        <v>0</v>
      </c>
      <c r="I597" s="49">
        <f t="shared" si="18"/>
        <v>0</v>
      </c>
      <c r="J597" s="50">
        <f t="shared" si="19"/>
        <v>1</v>
      </c>
      <c r="L597" s="77">
        <f>PG!O597</f>
        <v>0</v>
      </c>
    </row>
    <row r="598" spans="3:12" ht="30" customHeight="1" thickTop="1" thickBot="1">
      <c r="C598" s="45" t="str">
        <f>IF(PG!C598="","",PG!C598)</f>
        <v/>
      </c>
      <c r="D598" s="44" t="str">
        <f>IF(PG!D598="","",PG!D598)</f>
        <v/>
      </c>
      <c r="E598" s="46">
        <f>PG!N598</f>
        <v>0</v>
      </c>
      <c r="F598" s="47"/>
      <c r="G598" s="48">
        <f>IFERROR(F598*L598,F598*PG!H598)</f>
        <v>0</v>
      </c>
      <c r="H598" s="48">
        <f>IFERROR(L598*E598,E598*PG!H598)</f>
        <v>0</v>
      </c>
      <c r="I598" s="49">
        <f t="shared" si="18"/>
        <v>0</v>
      </c>
      <c r="J598" s="50">
        <f t="shared" si="19"/>
        <v>1</v>
      </c>
      <c r="L598" s="77">
        <f>PG!O598</f>
        <v>0</v>
      </c>
    </row>
    <row r="599" spans="3:12" ht="30" customHeight="1" thickTop="1" thickBot="1">
      <c r="C599" s="45" t="str">
        <f>IF(PG!C599="","",PG!C599)</f>
        <v/>
      </c>
      <c r="D599" s="44" t="str">
        <f>IF(PG!D599="","",PG!D599)</f>
        <v/>
      </c>
      <c r="E599" s="46">
        <f>PG!N599</f>
        <v>0</v>
      </c>
      <c r="F599" s="47"/>
      <c r="G599" s="48">
        <f>IFERROR(F599*L599,F599*PG!H599)</f>
        <v>0</v>
      </c>
      <c r="H599" s="48">
        <f>IFERROR(L599*E599,E599*PG!H599)</f>
        <v>0</v>
      </c>
      <c r="I599" s="49">
        <f t="shared" si="18"/>
        <v>0</v>
      </c>
      <c r="J599" s="50">
        <f t="shared" si="19"/>
        <v>1</v>
      </c>
      <c r="L599" s="77">
        <f>PG!O599</f>
        <v>0</v>
      </c>
    </row>
    <row r="600" spans="3:12" ht="30" customHeight="1" thickTop="1" thickBot="1">
      <c r="C600" s="45" t="str">
        <f>IF(PG!C600="","",PG!C600)</f>
        <v/>
      </c>
      <c r="D600" s="44" t="str">
        <f>IF(PG!D600="","",PG!D600)</f>
        <v/>
      </c>
      <c r="E600" s="46">
        <f>PG!N600</f>
        <v>0</v>
      </c>
      <c r="F600" s="47"/>
      <c r="G600" s="48">
        <f>IFERROR(F600*L600,F600*PG!H600)</f>
        <v>0</v>
      </c>
      <c r="H600" s="48">
        <f>IFERROR(L600*E600,E600*PG!H600)</f>
        <v>0</v>
      </c>
      <c r="I600" s="49">
        <f t="shared" si="18"/>
        <v>0</v>
      </c>
      <c r="J600" s="50">
        <f t="shared" si="19"/>
        <v>1</v>
      </c>
      <c r="L600" s="77">
        <f>PG!O600</f>
        <v>0</v>
      </c>
    </row>
    <row r="601" spans="3:12" ht="30" customHeight="1" thickTop="1" thickBot="1">
      <c r="C601" s="45" t="str">
        <f>IF(PG!C601="","",PG!C601)</f>
        <v/>
      </c>
      <c r="D601" s="44" t="str">
        <f>IF(PG!D601="","",PG!D601)</f>
        <v/>
      </c>
      <c r="E601" s="46">
        <f>PG!N601</f>
        <v>0</v>
      </c>
      <c r="F601" s="47"/>
      <c r="G601" s="48">
        <f>IFERROR(F601*L601,F601*PG!H601)</f>
        <v>0</v>
      </c>
      <c r="H601" s="48">
        <f>IFERROR(L601*E601,E601*PG!H601)</f>
        <v>0</v>
      </c>
      <c r="I601" s="49">
        <f t="shared" si="18"/>
        <v>0</v>
      </c>
      <c r="J601" s="50">
        <f t="shared" si="19"/>
        <v>1</v>
      </c>
      <c r="L601" s="77">
        <f>PG!O601</f>
        <v>0</v>
      </c>
    </row>
    <row r="602" spans="3:12" ht="30" customHeight="1" thickTop="1" thickBot="1">
      <c r="C602" s="45" t="str">
        <f>IF(PG!C602="","",PG!C602)</f>
        <v/>
      </c>
      <c r="D602" s="44" t="str">
        <f>IF(PG!D602="","",PG!D602)</f>
        <v/>
      </c>
      <c r="E602" s="46">
        <f>PG!N602</f>
        <v>0</v>
      </c>
      <c r="F602" s="47"/>
      <c r="G602" s="48">
        <f>IFERROR(F602*L602,F602*PG!H602)</f>
        <v>0</v>
      </c>
      <c r="H602" s="48">
        <f>IFERROR(L602*E602,E602*PG!H602)</f>
        <v>0</v>
      </c>
      <c r="I602" s="49">
        <f t="shared" si="18"/>
        <v>0</v>
      </c>
      <c r="J602" s="50">
        <f t="shared" si="19"/>
        <v>1</v>
      </c>
      <c r="L602" s="77">
        <f>PG!O602</f>
        <v>0</v>
      </c>
    </row>
    <row r="603" spans="3:12" ht="30" customHeight="1" thickTop="1" thickBot="1">
      <c r="C603" s="45" t="str">
        <f>IF(PG!C603="","",PG!C603)</f>
        <v/>
      </c>
      <c r="D603" s="44" t="str">
        <f>IF(PG!D603="","",PG!D603)</f>
        <v/>
      </c>
      <c r="E603" s="46">
        <f>PG!N603</f>
        <v>0</v>
      </c>
      <c r="F603" s="47"/>
      <c r="G603" s="48">
        <f>IFERROR(F603*L603,F603*PG!H603)</f>
        <v>0</v>
      </c>
      <c r="H603" s="48">
        <f>IFERROR(L603*E603,E603*PG!H603)</f>
        <v>0</v>
      </c>
      <c r="I603" s="49">
        <f t="shared" si="18"/>
        <v>0</v>
      </c>
      <c r="J603" s="50">
        <f t="shared" si="19"/>
        <v>1</v>
      </c>
      <c r="L603" s="77">
        <f>PG!O603</f>
        <v>0</v>
      </c>
    </row>
    <row r="604" spans="3:12" ht="30" customHeight="1" thickTop="1" thickBot="1">
      <c r="C604" s="45" t="str">
        <f>IF(PG!C604="","",PG!C604)</f>
        <v/>
      </c>
      <c r="D604" s="44" t="str">
        <f>IF(PG!D604="","",PG!D604)</f>
        <v/>
      </c>
      <c r="E604" s="46">
        <f>PG!N604</f>
        <v>0</v>
      </c>
      <c r="F604" s="47"/>
      <c r="G604" s="48">
        <f>IFERROR(F604*L604,F604*PG!H604)</f>
        <v>0</v>
      </c>
      <c r="H604" s="48">
        <f>IFERROR(L604*E604,E604*PG!H604)</f>
        <v>0</v>
      </c>
      <c r="I604" s="49">
        <f t="shared" si="18"/>
        <v>0</v>
      </c>
      <c r="J604" s="50">
        <f t="shared" si="19"/>
        <v>1</v>
      </c>
      <c r="L604" s="77">
        <f>PG!O604</f>
        <v>0</v>
      </c>
    </row>
    <row r="605" spans="3:12" ht="30" customHeight="1" thickTop="1" thickBot="1">
      <c r="C605" s="45" t="str">
        <f>IF(PG!C605="","",PG!C605)</f>
        <v/>
      </c>
      <c r="D605" s="44" t="str">
        <f>IF(PG!D605="","",PG!D605)</f>
        <v/>
      </c>
      <c r="E605" s="46">
        <f>PG!N605</f>
        <v>0</v>
      </c>
      <c r="F605" s="47"/>
      <c r="G605" s="48">
        <f>IFERROR(F605*L605,F605*PG!H605)</f>
        <v>0</v>
      </c>
      <c r="H605" s="48">
        <f>IFERROR(L605*E605,E605*PG!H605)</f>
        <v>0</v>
      </c>
      <c r="I605" s="49">
        <f t="shared" si="18"/>
        <v>0</v>
      </c>
      <c r="J605" s="50">
        <f t="shared" si="19"/>
        <v>1</v>
      </c>
      <c r="L605" s="77">
        <f>PG!O605</f>
        <v>0</v>
      </c>
    </row>
    <row r="606" spans="3:12" ht="30" customHeight="1" thickTop="1" thickBot="1">
      <c r="C606" s="45" t="str">
        <f>IF(PG!C606="","",PG!C606)</f>
        <v/>
      </c>
      <c r="D606" s="44" t="str">
        <f>IF(PG!D606="","",PG!D606)</f>
        <v/>
      </c>
      <c r="E606" s="46">
        <f>PG!N606</f>
        <v>0</v>
      </c>
      <c r="F606" s="47"/>
      <c r="G606" s="48">
        <f>IFERROR(F606*L606,F606*PG!H606)</f>
        <v>0</v>
      </c>
      <c r="H606" s="48">
        <f>IFERROR(L606*E606,E606*PG!H606)</f>
        <v>0</v>
      </c>
      <c r="I606" s="49">
        <f t="shared" si="18"/>
        <v>0</v>
      </c>
      <c r="J606" s="50">
        <f t="shared" si="19"/>
        <v>1</v>
      </c>
      <c r="L606" s="77">
        <f>PG!O606</f>
        <v>0</v>
      </c>
    </row>
    <row r="607" spans="3:12" ht="30" customHeight="1" thickTop="1" thickBot="1">
      <c r="C607" s="45" t="str">
        <f>IF(PG!C607="","",PG!C607)</f>
        <v/>
      </c>
      <c r="D607" s="44" t="str">
        <f>IF(PG!D607="","",PG!D607)</f>
        <v/>
      </c>
      <c r="E607" s="46">
        <f>PG!N607</f>
        <v>0</v>
      </c>
      <c r="F607" s="47"/>
      <c r="G607" s="48">
        <f>IFERROR(F607*L607,F607*PG!H607)</f>
        <v>0</v>
      </c>
      <c r="H607" s="48">
        <f>IFERROR(L607*E607,E607*PG!H607)</f>
        <v>0</v>
      </c>
      <c r="I607" s="49">
        <f t="shared" si="18"/>
        <v>0</v>
      </c>
      <c r="J607" s="50">
        <f t="shared" si="19"/>
        <v>1</v>
      </c>
      <c r="L607" s="77">
        <f>PG!O607</f>
        <v>0</v>
      </c>
    </row>
    <row r="608" spans="3:12" ht="30" customHeight="1" thickTop="1" thickBot="1">
      <c r="C608" s="45" t="str">
        <f>IF(PG!C608="","",PG!C608)</f>
        <v/>
      </c>
      <c r="D608" s="44" t="str">
        <f>IF(PG!D608="","",PG!D608)</f>
        <v/>
      </c>
      <c r="E608" s="46">
        <f>PG!N608</f>
        <v>0</v>
      </c>
      <c r="F608" s="47"/>
      <c r="G608" s="48">
        <f>IFERROR(F608*L608,F608*PG!H608)</f>
        <v>0</v>
      </c>
      <c r="H608" s="48">
        <f>IFERROR(L608*E608,E608*PG!H608)</f>
        <v>0</v>
      </c>
      <c r="I608" s="49">
        <f t="shared" si="18"/>
        <v>0</v>
      </c>
      <c r="J608" s="50">
        <f t="shared" si="19"/>
        <v>1</v>
      </c>
      <c r="L608" s="77">
        <f>PG!O608</f>
        <v>0</v>
      </c>
    </row>
    <row r="609" spans="3:12" ht="30" customHeight="1" thickTop="1" thickBot="1">
      <c r="C609" s="45" t="str">
        <f>IF(PG!C609="","",PG!C609)</f>
        <v/>
      </c>
      <c r="D609" s="44" t="str">
        <f>IF(PG!D609="","",PG!D609)</f>
        <v/>
      </c>
      <c r="E609" s="46">
        <f>PG!N609</f>
        <v>0</v>
      </c>
      <c r="F609" s="47"/>
      <c r="G609" s="48">
        <f>IFERROR(F609*L609,F609*PG!H609)</f>
        <v>0</v>
      </c>
      <c r="H609" s="48">
        <f>IFERROR(L609*E609,E609*PG!H609)</f>
        <v>0</v>
      </c>
      <c r="I609" s="49">
        <f t="shared" si="18"/>
        <v>0</v>
      </c>
      <c r="J609" s="50">
        <f t="shared" si="19"/>
        <v>1</v>
      </c>
      <c r="L609" s="77">
        <f>PG!O609</f>
        <v>0</v>
      </c>
    </row>
    <row r="610" spans="3:12" ht="30" customHeight="1" thickTop="1" thickBot="1">
      <c r="C610" s="45" t="str">
        <f>IF(PG!C610="","",PG!C610)</f>
        <v/>
      </c>
      <c r="D610" s="44" t="str">
        <f>IF(PG!D610="","",PG!D610)</f>
        <v/>
      </c>
      <c r="E610" s="46">
        <f>PG!N610</f>
        <v>0</v>
      </c>
      <c r="F610" s="47"/>
      <c r="G610" s="48">
        <f>IFERROR(F610*L610,F610*PG!H610)</f>
        <v>0</v>
      </c>
      <c r="H610" s="48">
        <f>IFERROR(L610*E610,E610*PG!H610)</f>
        <v>0</v>
      </c>
      <c r="I610" s="49">
        <f t="shared" si="18"/>
        <v>0</v>
      </c>
      <c r="J610" s="50">
        <f t="shared" si="19"/>
        <v>1</v>
      </c>
      <c r="L610" s="77">
        <f>PG!O610</f>
        <v>0</v>
      </c>
    </row>
    <row r="611" spans="3:12" ht="30" customHeight="1" thickTop="1" thickBot="1">
      <c r="C611" s="45" t="str">
        <f>IF(PG!C611="","",PG!C611)</f>
        <v/>
      </c>
      <c r="D611" s="44" t="str">
        <f>IF(PG!D611="","",PG!D611)</f>
        <v/>
      </c>
      <c r="E611" s="46">
        <f>PG!N611</f>
        <v>0</v>
      </c>
      <c r="F611" s="47"/>
      <c r="G611" s="48">
        <f>IFERROR(F611*L611,F611*PG!H611)</f>
        <v>0</v>
      </c>
      <c r="H611" s="48">
        <f>IFERROR(L611*E611,E611*PG!H611)</f>
        <v>0</v>
      </c>
      <c r="I611" s="49">
        <f t="shared" si="18"/>
        <v>0</v>
      </c>
      <c r="J611" s="50">
        <f t="shared" si="19"/>
        <v>1</v>
      </c>
      <c r="L611" s="77">
        <f>PG!O611</f>
        <v>0</v>
      </c>
    </row>
    <row r="612" spans="3:12" ht="30" customHeight="1" thickTop="1" thickBot="1">
      <c r="C612" s="45" t="str">
        <f>IF(PG!C612="","",PG!C612)</f>
        <v/>
      </c>
      <c r="D612" s="44" t="str">
        <f>IF(PG!D612="","",PG!D612)</f>
        <v/>
      </c>
      <c r="E612" s="46">
        <f>PG!N612</f>
        <v>0</v>
      </c>
      <c r="F612" s="47"/>
      <c r="G612" s="48">
        <f>IFERROR(F612*L612,F612*PG!H612)</f>
        <v>0</v>
      </c>
      <c r="H612" s="48">
        <f>IFERROR(L612*E612,E612*PG!H612)</f>
        <v>0</v>
      </c>
      <c r="I612" s="49">
        <f t="shared" si="18"/>
        <v>0</v>
      </c>
      <c r="J612" s="50">
        <f t="shared" si="19"/>
        <v>1</v>
      </c>
      <c r="L612" s="77">
        <f>PG!O612</f>
        <v>0</v>
      </c>
    </row>
    <row r="613" spans="3:12" ht="30" customHeight="1" thickTop="1" thickBot="1">
      <c r="C613" s="45" t="str">
        <f>IF(PG!C613="","",PG!C613)</f>
        <v/>
      </c>
      <c r="D613" s="44" t="str">
        <f>IF(PG!D613="","",PG!D613)</f>
        <v/>
      </c>
      <c r="E613" s="46">
        <f>PG!N613</f>
        <v>0</v>
      </c>
      <c r="F613" s="47"/>
      <c r="G613" s="48">
        <f>IFERROR(F613*L613,F613*PG!H613)</f>
        <v>0</v>
      </c>
      <c r="H613" s="48">
        <f>IFERROR(L613*E613,E613*PG!H613)</f>
        <v>0</v>
      </c>
      <c r="I613" s="49">
        <f t="shared" si="18"/>
        <v>0</v>
      </c>
      <c r="J613" s="50">
        <f t="shared" si="19"/>
        <v>1</v>
      </c>
      <c r="L613" s="77">
        <f>PG!O613</f>
        <v>0</v>
      </c>
    </row>
    <row r="614" spans="3:12" ht="30" customHeight="1" thickTop="1" thickBot="1">
      <c r="C614" s="45" t="str">
        <f>IF(PG!C614="","",PG!C614)</f>
        <v/>
      </c>
      <c r="D614" s="44" t="str">
        <f>IF(PG!D614="","",PG!D614)</f>
        <v/>
      </c>
      <c r="E614" s="46">
        <f>PG!N614</f>
        <v>0</v>
      </c>
      <c r="F614" s="47"/>
      <c r="G614" s="48">
        <f>IFERROR(F614*L614,F614*PG!H614)</f>
        <v>0</v>
      </c>
      <c r="H614" s="48">
        <f>IFERROR(L614*E614,E614*PG!H614)</f>
        <v>0</v>
      </c>
      <c r="I614" s="49">
        <f t="shared" si="18"/>
        <v>0</v>
      </c>
      <c r="J614" s="50">
        <f t="shared" si="19"/>
        <v>1</v>
      </c>
      <c r="L614" s="77">
        <f>PG!O614</f>
        <v>0</v>
      </c>
    </row>
    <row r="615" spans="3:12" ht="30" customHeight="1" thickTop="1" thickBot="1">
      <c r="C615" s="45" t="str">
        <f>IF(PG!C615="","",PG!C615)</f>
        <v/>
      </c>
      <c r="D615" s="44" t="str">
        <f>IF(PG!D615="","",PG!D615)</f>
        <v/>
      </c>
      <c r="E615" s="46">
        <f>PG!N615</f>
        <v>0</v>
      </c>
      <c r="F615" s="47"/>
      <c r="G615" s="48">
        <f>IFERROR(F615*L615,F615*PG!H615)</f>
        <v>0</v>
      </c>
      <c r="H615" s="48">
        <f>IFERROR(L615*E615,E615*PG!H615)</f>
        <v>0</v>
      </c>
      <c r="I615" s="49">
        <f t="shared" si="18"/>
        <v>0</v>
      </c>
      <c r="J615" s="50">
        <f t="shared" si="19"/>
        <v>1</v>
      </c>
      <c r="L615" s="77">
        <f>PG!O615</f>
        <v>0</v>
      </c>
    </row>
    <row r="616" spans="3:12" ht="30" customHeight="1" thickTop="1" thickBot="1">
      <c r="C616" s="45" t="str">
        <f>IF(PG!C616="","",PG!C616)</f>
        <v/>
      </c>
      <c r="D616" s="44" t="str">
        <f>IF(PG!D616="","",PG!D616)</f>
        <v/>
      </c>
      <c r="E616" s="46">
        <f>PG!N616</f>
        <v>0</v>
      </c>
      <c r="F616" s="47"/>
      <c r="G616" s="48">
        <f>IFERROR(F616*L616,F616*PG!H616)</f>
        <v>0</v>
      </c>
      <c r="H616" s="48">
        <f>IFERROR(L616*E616,E616*PG!H616)</f>
        <v>0</v>
      </c>
      <c r="I616" s="49">
        <f t="shared" si="18"/>
        <v>0</v>
      </c>
      <c r="J616" s="50">
        <f t="shared" si="19"/>
        <v>1</v>
      </c>
      <c r="L616" s="77">
        <f>PG!O616</f>
        <v>0</v>
      </c>
    </row>
    <row r="617" spans="3:12" ht="30" customHeight="1" thickTop="1" thickBot="1">
      <c r="C617" s="45" t="str">
        <f>IF(PG!C617="","",PG!C617)</f>
        <v/>
      </c>
      <c r="D617" s="44" t="str">
        <f>IF(PG!D617="","",PG!D617)</f>
        <v/>
      </c>
      <c r="E617" s="46">
        <f>PG!N617</f>
        <v>0</v>
      </c>
      <c r="F617" s="47"/>
      <c r="G617" s="48">
        <f>IFERROR(F617*L617,F617*PG!H617)</f>
        <v>0</v>
      </c>
      <c r="H617" s="48">
        <f>IFERROR(L617*E617,E617*PG!H617)</f>
        <v>0</v>
      </c>
      <c r="I617" s="49">
        <f t="shared" si="18"/>
        <v>0</v>
      </c>
      <c r="J617" s="50">
        <f t="shared" si="19"/>
        <v>1</v>
      </c>
      <c r="L617" s="77">
        <f>PG!O617</f>
        <v>0</v>
      </c>
    </row>
    <row r="618" spans="3:12" ht="30" customHeight="1" thickTop="1" thickBot="1">
      <c r="C618" s="45" t="str">
        <f>IF(PG!C618="","",PG!C618)</f>
        <v/>
      </c>
      <c r="D618" s="44" t="str">
        <f>IF(PG!D618="","",PG!D618)</f>
        <v/>
      </c>
      <c r="E618" s="46">
        <f>PG!N618</f>
        <v>0</v>
      </c>
      <c r="F618" s="47"/>
      <c r="G618" s="48">
        <f>IFERROR(F618*L618,F618*PG!H618)</f>
        <v>0</v>
      </c>
      <c r="H618" s="48">
        <f>IFERROR(L618*E618,E618*PG!H618)</f>
        <v>0</v>
      </c>
      <c r="I618" s="49">
        <f t="shared" si="18"/>
        <v>0</v>
      </c>
      <c r="J618" s="50">
        <f t="shared" si="19"/>
        <v>1</v>
      </c>
      <c r="L618" s="77">
        <f>PG!O618</f>
        <v>0</v>
      </c>
    </row>
    <row r="619" spans="3:12" ht="30" customHeight="1" thickTop="1" thickBot="1">
      <c r="C619" s="45" t="str">
        <f>IF(PG!C619="","",PG!C619)</f>
        <v/>
      </c>
      <c r="D619" s="44" t="str">
        <f>IF(PG!D619="","",PG!D619)</f>
        <v/>
      </c>
      <c r="E619" s="46">
        <f>PG!N619</f>
        <v>0</v>
      </c>
      <c r="F619" s="47"/>
      <c r="G619" s="48">
        <f>IFERROR(F619*L619,F619*PG!H619)</f>
        <v>0</v>
      </c>
      <c r="H619" s="48">
        <f>IFERROR(L619*E619,E619*PG!H619)</f>
        <v>0</v>
      </c>
      <c r="I619" s="49">
        <f t="shared" si="18"/>
        <v>0</v>
      </c>
      <c r="J619" s="50">
        <f t="shared" si="19"/>
        <v>1</v>
      </c>
      <c r="L619" s="77">
        <f>PG!O619</f>
        <v>0</v>
      </c>
    </row>
    <row r="620" spans="3:12" ht="30" customHeight="1" thickTop="1" thickBot="1">
      <c r="C620" s="45" t="str">
        <f>IF(PG!C620="","",PG!C620)</f>
        <v/>
      </c>
      <c r="D620" s="44" t="str">
        <f>IF(PG!D620="","",PG!D620)</f>
        <v/>
      </c>
      <c r="E620" s="46">
        <f>PG!N620</f>
        <v>0</v>
      </c>
      <c r="F620" s="47"/>
      <c r="G620" s="48">
        <f>IFERROR(F620*L620,F620*PG!H620)</f>
        <v>0</v>
      </c>
      <c r="H620" s="48">
        <f>IFERROR(L620*E620,E620*PG!H620)</f>
        <v>0</v>
      </c>
      <c r="I620" s="49">
        <f t="shared" si="18"/>
        <v>0</v>
      </c>
      <c r="J620" s="50">
        <f t="shared" si="19"/>
        <v>1</v>
      </c>
      <c r="L620" s="77">
        <f>PG!O620</f>
        <v>0</v>
      </c>
    </row>
    <row r="621" spans="3:12" ht="30" customHeight="1" thickTop="1" thickBot="1">
      <c r="C621" s="45" t="str">
        <f>IF(PG!C621="","",PG!C621)</f>
        <v/>
      </c>
      <c r="D621" s="44" t="str">
        <f>IF(PG!D621="","",PG!D621)</f>
        <v/>
      </c>
      <c r="E621" s="46">
        <f>PG!N621</f>
        <v>0</v>
      </c>
      <c r="F621" s="47"/>
      <c r="G621" s="48">
        <f>IFERROR(F621*L621,F621*PG!H621)</f>
        <v>0</v>
      </c>
      <c r="H621" s="48">
        <f>IFERROR(L621*E621,E621*PG!H621)</f>
        <v>0</v>
      </c>
      <c r="I621" s="49">
        <f t="shared" si="18"/>
        <v>0</v>
      </c>
      <c r="J621" s="50">
        <f t="shared" si="19"/>
        <v>1</v>
      </c>
      <c r="L621" s="77">
        <f>PG!O621</f>
        <v>0</v>
      </c>
    </row>
    <row r="622" spans="3:12" ht="30" customHeight="1" thickTop="1" thickBot="1">
      <c r="C622" s="45" t="str">
        <f>IF(PG!C622="","",PG!C622)</f>
        <v/>
      </c>
      <c r="D622" s="44" t="str">
        <f>IF(PG!D622="","",PG!D622)</f>
        <v/>
      </c>
      <c r="E622" s="46">
        <f>PG!N622</f>
        <v>0</v>
      </c>
      <c r="F622" s="47"/>
      <c r="G622" s="48">
        <f>IFERROR(F622*L622,F622*PG!H622)</f>
        <v>0</v>
      </c>
      <c r="H622" s="48">
        <f>IFERROR(L622*E622,E622*PG!H622)</f>
        <v>0</v>
      </c>
      <c r="I622" s="49">
        <f t="shared" si="18"/>
        <v>0</v>
      </c>
      <c r="J622" s="50">
        <f t="shared" si="19"/>
        <v>1</v>
      </c>
      <c r="L622" s="77">
        <f>PG!O622</f>
        <v>0</v>
      </c>
    </row>
    <row r="623" spans="3:12" ht="30" customHeight="1" thickTop="1" thickBot="1">
      <c r="C623" s="45" t="str">
        <f>IF(PG!C623="","",PG!C623)</f>
        <v/>
      </c>
      <c r="D623" s="44" t="str">
        <f>IF(PG!D623="","",PG!D623)</f>
        <v/>
      </c>
      <c r="E623" s="46">
        <f>PG!N623</f>
        <v>0</v>
      </c>
      <c r="F623" s="47"/>
      <c r="G623" s="48">
        <f>IFERROR(F623*L623,F623*PG!H623)</f>
        <v>0</v>
      </c>
      <c r="H623" s="48">
        <f>IFERROR(L623*E623,E623*PG!H623)</f>
        <v>0</v>
      </c>
      <c r="I623" s="49">
        <f t="shared" si="18"/>
        <v>0</v>
      </c>
      <c r="J623" s="50">
        <f t="shared" si="19"/>
        <v>1</v>
      </c>
      <c r="L623" s="77">
        <f>PG!O623</f>
        <v>0</v>
      </c>
    </row>
    <row r="624" spans="3:12" ht="30" customHeight="1" thickTop="1" thickBot="1">
      <c r="C624" s="45" t="str">
        <f>IF(PG!C624="","",PG!C624)</f>
        <v/>
      </c>
      <c r="D624" s="44" t="str">
        <f>IF(PG!D624="","",PG!D624)</f>
        <v/>
      </c>
      <c r="E624" s="46">
        <f>PG!N624</f>
        <v>0</v>
      </c>
      <c r="F624" s="47"/>
      <c r="G624" s="48">
        <f>IFERROR(F624*L624,F624*PG!H624)</f>
        <v>0</v>
      </c>
      <c r="H624" s="48">
        <f>IFERROR(L624*E624,E624*PG!H624)</f>
        <v>0</v>
      </c>
      <c r="I624" s="49">
        <f t="shared" si="18"/>
        <v>0</v>
      </c>
      <c r="J624" s="50">
        <f t="shared" si="19"/>
        <v>1</v>
      </c>
      <c r="L624" s="77">
        <f>PG!O624</f>
        <v>0</v>
      </c>
    </row>
    <row r="625" spans="3:12" ht="30" customHeight="1" thickTop="1" thickBot="1">
      <c r="C625" s="45" t="str">
        <f>IF(PG!C625="","",PG!C625)</f>
        <v/>
      </c>
      <c r="D625" s="44" t="str">
        <f>IF(PG!D625="","",PG!D625)</f>
        <v/>
      </c>
      <c r="E625" s="46">
        <f>PG!N625</f>
        <v>0</v>
      </c>
      <c r="F625" s="47"/>
      <c r="G625" s="48">
        <f>IFERROR(F625*L625,F625*PG!H625)</f>
        <v>0</v>
      </c>
      <c r="H625" s="48">
        <f>IFERROR(L625*E625,E625*PG!H625)</f>
        <v>0</v>
      </c>
      <c r="I625" s="49">
        <f t="shared" si="18"/>
        <v>0</v>
      </c>
      <c r="J625" s="50">
        <f t="shared" si="19"/>
        <v>1</v>
      </c>
      <c r="L625" s="77">
        <f>PG!O625</f>
        <v>0</v>
      </c>
    </row>
    <row r="626" spans="3:12" ht="30" customHeight="1" thickTop="1" thickBot="1">
      <c r="C626" s="45" t="str">
        <f>IF(PG!C626="","",PG!C626)</f>
        <v/>
      </c>
      <c r="D626" s="44" t="str">
        <f>IF(PG!D626="","",PG!D626)</f>
        <v/>
      </c>
      <c r="E626" s="46">
        <f>PG!N626</f>
        <v>0</v>
      </c>
      <c r="F626" s="47"/>
      <c r="G626" s="48">
        <f>IFERROR(F626*L626,F626*PG!H626)</f>
        <v>0</v>
      </c>
      <c r="H626" s="48">
        <f>IFERROR(L626*E626,E626*PG!H626)</f>
        <v>0</v>
      </c>
      <c r="I626" s="49">
        <f t="shared" si="18"/>
        <v>0</v>
      </c>
      <c r="J626" s="50">
        <f t="shared" si="19"/>
        <v>1</v>
      </c>
      <c r="L626" s="77">
        <f>PG!O626</f>
        <v>0</v>
      </c>
    </row>
    <row r="627" spans="3:12" ht="30" customHeight="1" thickTop="1" thickBot="1">
      <c r="C627" s="45" t="str">
        <f>IF(PG!C627="","",PG!C627)</f>
        <v/>
      </c>
      <c r="D627" s="44" t="str">
        <f>IF(PG!D627="","",PG!D627)</f>
        <v/>
      </c>
      <c r="E627" s="46">
        <f>PG!N627</f>
        <v>0</v>
      </c>
      <c r="F627" s="47"/>
      <c r="G627" s="48">
        <f>IFERROR(F627*L627,F627*PG!H627)</f>
        <v>0</v>
      </c>
      <c r="H627" s="48">
        <f>IFERROR(L627*E627,E627*PG!H627)</f>
        <v>0</v>
      </c>
      <c r="I627" s="49">
        <f t="shared" si="18"/>
        <v>0</v>
      </c>
      <c r="J627" s="50">
        <f t="shared" si="19"/>
        <v>1</v>
      </c>
      <c r="L627" s="77">
        <f>PG!O627</f>
        <v>0</v>
      </c>
    </row>
    <row r="628" spans="3:12" ht="30" customHeight="1" thickTop="1" thickBot="1">
      <c r="C628" s="45" t="str">
        <f>IF(PG!C628="","",PG!C628)</f>
        <v/>
      </c>
      <c r="D628" s="44" t="str">
        <f>IF(PG!D628="","",PG!D628)</f>
        <v/>
      </c>
      <c r="E628" s="46">
        <f>PG!N628</f>
        <v>0</v>
      </c>
      <c r="F628" s="47"/>
      <c r="G628" s="48">
        <f>IFERROR(F628*L628,F628*PG!H628)</f>
        <v>0</v>
      </c>
      <c r="H628" s="48">
        <f>IFERROR(L628*E628,E628*PG!H628)</f>
        <v>0</v>
      </c>
      <c r="I628" s="49">
        <f t="shared" si="18"/>
        <v>0</v>
      </c>
      <c r="J628" s="50">
        <f t="shared" si="19"/>
        <v>1</v>
      </c>
      <c r="L628" s="77">
        <f>PG!O628</f>
        <v>0</v>
      </c>
    </row>
    <row r="629" spans="3:12" ht="30" customHeight="1" thickTop="1" thickBot="1">
      <c r="C629" s="45" t="str">
        <f>IF(PG!C629="","",PG!C629)</f>
        <v/>
      </c>
      <c r="D629" s="44" t="str">
        <f>IF(PG!D629="","",PG!D629)</f>
        <v/>
      </c>
      <c r="E629" s="46">
        <f>PG!N629</f>
        <v>0</v>
      </c>
      <c r="F629" s="47"/>
      <c r="G629" s="48">
        <f>IFERROR(F629*L629,F629*PG!H629)</f>
        <v>0</v>
      </c>
      <c r="H629" s="48">
        <f>IFERROR(L629*E629,E629*PG!H629)</f>
        <v>0</v>
      </c>
      <c r="I629" s="49">
        <f t="shared" si="18"/>
        <v>0</v>
      </c>
      <c r="J629" s="50">
        <f t="shared" si="19"/>
        <v>1</v>
      </c>
      <c r="L629" s="77">
        <f>PG!O629</f>
        <v>0</v>
      </c>
    </row>
    <row r="630" spans="3:12" ht="30" customHeight="1" thickTop="1" thickBot="1">
      <c r="C630" s="45" t="str">
        <f>IF(PG!C630="","",PG!C630)</f>
        <v/>
      </c>
      <c r="D630" s="44" t="str">
        <f>IF(PG!D630="","",PG!D630)</f>
        <v/>
      </c>
      <c r="E630" s="46">
        <f>PG!N630</f>
        <v>0</v>
      </c>
      <c r="F630" s="47"/>
      <c r="G630" s="48">
        <f>IFERROR(F630*L630,F630*PG!H630)</f>
        <v>0</v>
      </c>
      <c r="H630" s="48">
        <f>IFERROR(L630*E630,E630*PG!H630)</f>
        <v>0</v>
      </c>
      <c r="I630" s="49">
        <f t="shared" si="18"/>
        <v>0</v>
      </c>
      <c r="J630" s="50">
        <f t="shared" si="19"/>
        <v>1</v>
      </c>
      <c r="L630" s="77">
        <f>PG!O630</f>
        <v>0</v>
      </c>
    </row>
    <row r="631" spans="3:12" ht="30" customHeight="1" thickTop="1" thickBot="1">
      <c r="C631" s="45" t="str">
        <f>IF(PG!C631="","",PG!C631)</f>
        <v/>
      </c>
      <c r="D631" s="44" t="str">
        <f>IF(PG!D631="","",PG!D631)</f>
        <v/>
      </c>
      <c r="E631" s="46">
        <f>PG!N631</f>
        <v>0</v>
      </c>
      <c r="F631" s="47"/>
      <c r="G631" s="48">
        <f>IFERROR(F631*L631,F631*PG!H631)</f>
        <v>0</v>
      </c>
      <c r="H631" s="48">
        <f>IFERROR(L631*E631,E631*PG!H631)</f>
        <v>0</v>
      </c>
      <c r="I631" s="49">
        <f t="shared" si="18"/>
        <v>0</v>
      </c>
      <c r="J631" s="50">
        <f t="shared" si="19"/>
        <v>1</v>
      </c>
      <c r="L631" s="77">
        <f>PG!O631</f>
        <v>0</v>
      </c>
    </row>
    <row r="632" spans="3:12" ht="30" customHeight="1" thickTop="1" thickBot="1">
      <c r="C632" s="45" t="str">
        <f>IF(PG!C632="","",PG!C632)</f>
        <v/>
      </c>
      <c r="D632" s="44" t="str">
        <f>IF(PG!D632="","",PG!D632)</f>
        <v/>
      </c>
      <c r="E632" s="46">
        <f>PG!N632</f>
        <v>0</v>
      </c>
      <c r="F632" s="47"/>
      <c r="G632" s="48">
        <f>IFERROR(F632*L632,F632*PG!H632)</f>
        <v>0</v>
      </c>
      <c r="H632" s="48">
        <f>IFERROR(L632*E632,E632*PG!H632)</f>
        <v>0</v>
      </c>
      <c r="I632" s="49">
        <f t="shared" si="18"/>
        <v>0</v>
      </c>
      <c r="J632" s="50">
        <f t="shared" si="19"/>
        <v>1</v>
      </c>
      <c r="L632" s="77">
        <f>PG!O632</f>
        <v>0</v>
      </c>
    </row>
    <row r="633" spans="3:12" ht="30" customHeight="1" thickTop="1" thickBot="1">
      <c r="C633" s="45" t="str">
        <f>IF(PG!C633="","",PG!C633)</f>
        <v/>
      </c>
      <c r="D633" s="44" t="str">
        <f>IF(PG!D633="","",PG!D633)</f>
        <v/>
      </c>
      <c r="E633" s="46">
        <f>PG!N633</f>
        <v>0</v>
      </c>
      <c r="F633" s="47"/>
      <c r="G633" s="48">
        <f>IFERROR(F633*L633,F633*PG!H633)</f>
        <v>0</v>
      </c>
      <c r="H633" s="48">
        <f>IFERROR(L633*E633,E633*PG!H633)</f>
        <v>0</v>
      </c>
      <c r="I633" s="49">
        <f t="shared" si="18"/>
        <v>0</v>
      </c>
      <c r="J633" s="50">
        <f t="shared" si="19"/>
        <v>1</v>
      </c>
      <c r="L633" s="77">
        <f>PG!O633</f>
        <v>0</v>
      </c>
    </row>
    <row r="634" spans="3:12" ht="30" customHeight="1" thickTop="1" thickBot="1">
      <c r="C634" s="45" t="str">
        <f>IF(PG!C634="","",PG!C634)</f>
        <v/>
      </c>
      <c r="D634" s="44" t="str">
        <f>IF(PG!D634="","",PG!D634)</f>
        <v/>
      </c>
      <c r="E634" s="46">
        <f>PG!N634</f>
        <v>0</v>
      </c>
      <c r="F634" s="47"/>
      <c r="G634" s="48">
        <f>IFERROR(F634*L634,F634*PG!H634)</f>
        <v>0</v>
      </c>
      <c r="H634" s="48">
        <f>IFERROR(L634*E634,E634*PG!H634)</f>
        <v>0</v>
      </c>
      <c r="I634" s="49">
        <f t="shared" si="18"/>
        <v>0</v>
      </c>
      <c r="J634" s="50">
        <f t="shared" si="19"/>
        <v>1</v>
      </c>
      <c r="L634" s="77">
        <f>PG!O634</f>
        <v>0</v>
      </c>
    </row>
    <row r="635" spans="3:12" ht="30" customHeight="1" thickTop="1" thickBot="1">
      <c r="C635" s="45" t="str">
        <f>IF(PG!C635="","",PG!C635)</f>
        <v/>
      </c>
      <c r="D635" s="44" t="str">
        <f>IF(PG!D635="","",PG!D635)</f>
        <v/>
      </c>
      <c r="E635" s="46">
        <f>PG!N635</f>
        <v>0</v>
      </c>
      <c r="F635" s="47"/>
      <c r="G635" s="48">
        <f>IFERROR(F635*L635,F635*PG!H635)</f>
        <v>0</v>
      </c>
      <c r="H635" s="48">
        <f>IFERROR(L635*E635,E635*PG!H635)</f>
        <v>0</v>
      </c>
      <c r="I635" s="49">
        <f t="shared" si="18"/>
        <v>0</v>
      </c>
      <c r="J635" s="50">
        <f t="shared" si="19"/>
        <v>1</v>
      </c>
      <c r="L635" s="77">
        <f>PG!O635</f>
        <v>0</v>
      </c>
    </row>
    <row r="636" spans="3:12" ht="30" customHeight="1" thickTop="1" thickBot="1">
      <c r="C636" s="45" t="str">
        <f>IF(PG!C636="","",PG!C636)</f>
        <v/>
      </c>
      <c r="D636" s="44" t="str">
        <f>IF(PG!D636="","",PG!D636)</f>
        <v/>
      </c>
      <c r="E636" s="46">
        <f>PG!N636</f>
        <v>0</v>
      </c>
      <c r="F636" s="47"/>
      <c r="G636" s="48">
        <f>IFERROR(F636*L636,F636*PG!H636)</f>
        <v>0</v>
      </c>
      <c r="H636" s="48">
        <f>IFERROR(L636*E636,E636*PG!H636)</f>
        <v>0</v>
      </c>
      <c r="I636" s="49">
        <f t="shared" si="18"/>
        <v>0</v>
      </c>
      <c r="J636" s="50">
        <f t="shared" si="19"/>
        <v>1</v>
      </c>
      <c r="L636" s="77">
        <f>PG!O636</f>
        <v>0</v>
      </c>
    </row>
    <row r="637" spans="3:12" ht="30" customHeight="1" thickTop="1" thickBot="1">
      <c r="C637" s="45" t="str">
        <f>IF(PG!C637="","",PG!C637)</f>
        <v/>
      </c>
      <c r="D637" s="44" t="str">
        <f>IF(PG!D637="","",PG!D637)</f>
        <v/>
      </c>
      <c r="E637" s="46">
        <f>PG!N637</f>
        <v>0</v>
      </c>
      <c r="F637" s="47"/>
      <c r="G637" s="48">
        <f>IFERROR(F637*L637,F637*PG!H637)</f>
        <v>0</v>
      </c>
      <c r="H637" s="48">
        <f>IFERROR(L637*E637,E637*PG!H637)</f>
        <v>0</v>
      </c>
      <c r="I637" s="49">
        <f t="shared" si="18"/>
        <v>0</v>
      </c>
      <c r="J637" s="50">
        <f t="shared" si="19"/>
        <v>1</v>
      </c>
      <c r="L637" s="77">
        <f>PG!O637</f>
        <v>0</v>
      </c>
    </row>
    <row r="638" spans="3:12" ht="30" customHeight="1" thickTop="1" thickBot="1">
      <c r="C638" s="45" t="str">
        <f>IF(PG!C638="","",PG!C638)</f>
        <v/>
      </c>
      <c r="D638" s="44" t="str">
        <f>IF(PG!D638="","",PG!D638)</f>
        <v/>
      </c>
      <c r="E638" s="46">
        <f>PG!N638</f>
        <v>0</v>
      </c>
      <c r="F638" s="47"/>
      <c r="G638" s="48">
        <f>IFERROR(F638*L638,F638*PG!H638)</f>
        <v>0</v>
      </c>
      <c r="H638" s="48">
        <f>IFERROR(L638*E638,E638*PG!H638)</f>
        <v>0</v>
      </c>
      <c r="I638" s="49">
        <f t="shared" si="18"/>
        <v>0</v>
      </c>
      <c r="J638" s="50">
        <f t="shared" si="19"/>
        <v>1</v>
      </c>
      <c r="L638" s="77">
        <f>PG!O638</f>
        <v>0</v>
      </c>
    </row>
    <row r="639" spans="3:12" ht="30" customHeight="1" thickTop="1" thickBot="1">
      <c r="C639" s="45" t="str">
        <f>IF(PG!C639="","",PG!C639)</f>
        <v/>
      </c>
      <c r="D639" s="44" t="str">
        <f>IF(PG!D639="","",PG!D639)</f>
        <v/>
      </c>
      <c r="E639" s="46">
        <f>PG!N639</f>
        <v>0</v>
      </c>
      <c r="F639" s="47"/>
      <c r="G639" s="48">
        <f>IFERROR(F639*L639,F639*PG!H639)</f>
        <v>0</v>
      </c>
      <c r="H639" s="48">
        <f>IFERROR(L639*E639,E639*PG!H639)</f>
        <v>0</v>
      </c>
      <c r="I639" s="49">
        <f t="shared" si="18"/>
        <v>0</v>
      </c>
      <c r="J639" s="50">
        <f t="shared" si="19"/>
        <v>1</v>
      </c>
      <c r="L639" s="77">
        <f>PG!O639</f>
        <v>0</v>
      </c>
    </row>
    <row r="640" spans="3:12" ht="30" customHeight="1" thickTop="1" thickBot="1">
      <c r="C640" s="45" t="str">
        <f>IF(PG!C640="","",PG!C640)</f>
        <v/>
      </c>
      <c r="D640" s="44" t="str">
        <f>IF(PG!D640="","",PG!D640)</f>
        <v/>
      </c>
      <c r="E640" s="46">
        <f>PG!N640</f>
        <v>0</v>
      </c>
      <c r="F640" s="47"/>
      <c r="G640" s="48">
        <f>IFERROR(F640*L640,F640*PG!H640)</f>
        <v>0</v>
      </c>
      <c r="H640" s="48">
        <f>IFERROR(L640*E640,E640*PG!H640)</f>
        <v>0</v>
      </c>
      <c r="I640" s="49">
        <f t="shared" si="18"/>
        <v>0</v>
      </c>
      <c r="J640" s="50">
        <f t="shared" si="19"/>
        <v>1</v>
      </c>
      <c r="L640" s="77">
        <f>PG!O640</f>
        <v>0</v>
      </c>
    </row>
    <row r="641" spans="3:12" ht="30" customHeight="1" thickTop="1" thickBot="1">
      <c r="C641" s="45" t="str">
        <f>IF(PG!C641="","",PG!C641)</f>
        <v/>
      </c>
      <c r="D641" s="44" t="str">
        <f>IF(PG!D641="","",PG!D641)</f>
        <v/>
      </c>
      <c r="E641" s="46">
        <f>PG!N641</f>
        <v>0</v>
      </c>
      <c r="F641" s="47"/>
      <c r="G641" s="48">
        <f>IFERROR(F641*L641,F641*PG!H641)</f>
        <v>0</v>
      </c>
      <c r="H641" s="48">
        <f>IFERROR(L641*E641,E641*PG!H641)</f>
        <v>0</v>
      </c>
      <c r="I641" s="49">
        <f t="shared" si="18"/>
        <v>0</v>
      </c>
      <c r="J641" s="50">
        <f t="shared" si="19"/>
        <v>1</v>
      </c>
      <c r="L641" s="77">
        <f>PG!O641</f>
        <v>0</v>
      </c>
    </row>
    <row r="642" spans="3:12" ht="30" customHeight="1" thickTop="1" thickBot="1">
      <c r="C642" s="45" t="str">
        <f>IF(PG!C642="","",PG!C642)</f>
        <v/>
      </c>
      <c r="D642" s="44" t="str">
        <f>IF(PG!D642="","",PG!D642)</f>
        <v/>
      </c>
      <c r="E642" s="46">
        <f>PG!N642</f>
        <v>0</v>
      </c>
      <c r="F642" s="47"/>
      <c r="G642" s="48">
        <f>IFERROR(F642*L642,F642*PG!H642)</f>
        <v>0</v>
      </c>
      <c r="H642" s="48">
        <f>IFERROR(L642*E642,E642*PG!H642)</f>
        <v>0</v>
      </c>
      <c r="I642" s="49">
        <f t="shared" si="18"/>
        <v>0</v>
      </c>
      <c r="J642" s="50">
        <f t="shared" si="19"/>
        <v>1</v>
      </c>
      <c r="L642" s="77">
        <f>PG!O642</f>
        <v>0</v>
      </c>
    </row>
    <row r="643" spans="3:12" ht="30" customHeight="1" thickTop="1" thickBot="1">
      <c r="C643" s="45" t="str">
        <f>IF(PG!C643="","",PG!C643)</f>
        <v/>
      </c>
      <c r="D643" s="44" t="str">
        <f>IF(PG!D643="","",PG!D643)</f>
        <v/>
      </c>
      <c r="E643" s="46">
        <f>PG!N643</f>
        <v>0</v>
      </c>
      <c r="F643" s="47"/>
      <c r="G643" s="48">
        <f>IFERROR(F643*L643,F643*PG!H643)</f>
        <v>0</v>
      </c>
      <c r="H643" s="48">
        <f>IFERROR(L643*E643,E643*PG!H643)</f>
        <v>0</v>
      </c>
      <c r="I643" s="49">
        <f t="shared" si="18"/>
        <v>0</v>
      </c>
      <c r="J643" s="50">
        <f t="shared" si="19"/>
        <v>1</v>
      </c>
      <c r="L643" s="77">
        <f>PG!O643</f>
        <v>0</v>
      </c>
    </row>
    <row r="644" spans="3:12" ht="30" customHeight="1" thickTop="1" thickBot="1">
      <c r="C644" s="45" t="str">
        <f>IF(PG!C644="","",PG!C644)</f>
        <v/>
      </c>
      <c r="D644" s="44" t="str">
        <f>IF(PG!D644="","",PG!D644)</f>
        <v/>
      </c>
      <c r="E644" s="46">
        <f>PG!N644</f>
        <v>0</v>
      </c>
      <c r="F644" s="47"/>
      <c r="G644" s="48">
        <f>IFERROR(F644*L644,F644*PG!H644)</f>
        <v>0</v>
      </c>
      <c r="H644" s="48">
        <f>IFERROR(L644*E644,E644*PG!H644)</f>
        <v>0</v>
      </c>
      <c r="I644" s="49">
        <f t="shared" si="18"/>
        <v>0</v>
      </c>
      <c r="J644" s="50">
        <f t="shared" si="19"/>
        <v>1</v>
      </c>
      <c r="L644" s="77">
        <f>PG!O644</f>
        <v>0</v>
      </c>
    </row>
    <row r="645" spans="3:12" ht="30" customHeight="1" thickTop="1" thickBot="1">
      <c r="C645" s="45" t="str">
        <f>IF(PG!C645="","",PG!C645)</f>
        <v/>
      </c>
      <c r="D645" s="44" t="str">
        <f>IF(PG!D645="","",PG!D645)</f>
        <v/>
      </c>
      <c r="E645" s="46">
        <f>PG!N645</f>
        <v>0</v>
      </c>
      <c r="F645" s="47"/>
      <c r="G645" s="48">
        <f>IFERROR(F645*L645,F645*PG!H645)</f>
        <v>0</v>
      </c>
      <c r="H645" s="48">
        <f>IFERROR(L645*E645,E645*PG!H645)</f>
        <v>0</v>
      </c>
      <c r="I645" s="49">
        <f t="shared" si="18"/>
        <v>0</v>
      </c>
      <c r="J645" s="50">
        <f t="shared" si="19"/>
        <v>1</v>
      </c>
      <c r="L645" s="77">
        <f>PG!O645</f>
        <v>0</v>
      </c>
    </row>
    <row r="646" spans="3:12" ht="30" customHeight="1" thickTop="1" thickBot="1">
      <c r="C646" s="45" t="str">
        <f>IF(PG!C646="","",PG!C646)</f>
        <v/>
      </c>
      <c r="D646" s="44" t="str">
        <f>IF(PG!D646="","",PG!D646)</f>
        <v/>
      </c>
      <c r="E646" s="46">
        <f>PG!N646</f>
        <v>0</v>
      </c>
      <c r="F646" s="47"/>
      <c r="G646" s="48">
        <f>IFERROR(F646*L646,F646*PG!H646)</f>
        <v>0</v>
      </c>
      <c r="H646" s="48">
        <f>IFERROR(L646*E646,E646*PG!H646)</f>
        <v>0</v>
      </c>
      <c r="I646" s="49">
        <f t="shared" si="18"/>
        <v>0</v>
      </c>
      <c r="J646" s="50">
        <f t="shared" si="19"/>
        <v>1</v>
      </c>
      <c r="L646" s="77">
        <f>PG!O646</f>
        <v>0</v>
      </c>
    </row>
    <row r="647" spans="3:12" ht="30" customHeight="1" thickTop="1" thickBot="1">
      <c r="C647" s="45" t="str">
        <f>IF(PG!C647="","",PG!C647)</f>
        <v/>
      </c>
      <c r="D647" s="44" t="str">
        <f>IF(PG!D647="","",PG!D647)</f>
        <v/>
      </c>
      <c r="E647" s="46">
        <f>PG!N647</f>
        <v>0</v>
      </c>
      <c r="F647" s="47"/>
      <c r="G647" s="48">
        <f>IFERROR(F647*L647,F647*PG!H647)</f>
        <v>0</v>
      </c>
      <c r="H647" s="48">
        <f>IFERROR(L647*E647,E647*PG!H647)</f>
        <v>0</v>
      </c>
      <c r="I647" s="49">
        <f t="shared" si="18"/>
        <v>0</v>
      </c>
      <c r="J647" s="50">
        <f t="shared" si="19"/>
        <v>1</v>
      </c>
      <c r="L647" s="77">
        <f>PG!O647</f>
        <v>0</v>
      </c>
    </row>
    <row r="648" spans="3:12" ht="30" customHeight="1" thickTop="1" thickBot="1">
      <c r="C648" s="45" t="str">
        <f>IF(PG!C648="","",PG!C648)</f>
        <v/>
      </c>
      <c r="D648" s="44" t="str">
        <f>IF(PG!D648="","",PG!D648)</f>
        <v/>
      </c>
      <c r="E648" s="46">
        <f>PG!N648</f>
        <v>0</v>
      </c>
      <c r="F648" s="47"/>
      <c r="G648" s="48">
        <f>IFERROR(F648*L648,F648*PG!H648)</f>
        <v>0</v>
      </c>
      <c r="H648" s="48">
        <f>IFERROR(L648*E648,E648*PG!H648)</f>
        <v>0</v>
      </c>
      <c r="I648" s="49">
        <f t="shared" ref="I648:I711" si="20">IFERROR(IF(G648-H648&lt;0,(G648-H648)*(-1),G648-H648),"")</f>
        <v>0</v>
      </c>
      <c r="J648" s="50">
        <f t="shared" si="19"/>
        <v>1</v>
      </c>
      <c r="L648" s="77">
        <f>PG!O648</f>
        <v>0</v>
      </c>
    </row>
    <row r="649" spans="3:12" ht="30" customHeight="1" thickTop="1" thickBot="1">
      <c r="C649" s="45" t="str">
        <f>IF(PG!C649="","",PG!C649)</f>
        <v/>
      </c>
      <c r="D649" s="44" t="str">
        <f>IF(PG!D649="","",PG!D649)</f>
        <v/>
      </c>
      <c r="E649" s="46">
        <f>PG!N649</f>
        <v>0</v>
      </c>
      <c r="F649" s="47"/>
      <c r="G649" s="48">
        <f>IFERROR(F649*L649,F649*PG!H649)</f>
        <v>0</v>
      </c>
      <c r="H649" s="48">
        <f>IFERROR(L649*E649,E649*PG!H649)</f>
        <v>0</v>
      </c>
      <c r="I649" s="49">
        <f t="shared" si="20"/>
        <v>0</v>
      </c>
      <c r="J649" s="50">
        <f t="shared" ref="J649:J712" si="21">IFERROR(IF(G649&gt;H649,H649/G649,IF(G649=H649,1,G649/H649)),"")</f>
        <v>1</v>
      </c>
      <c r="L649" s="77">
        <f>PG!O649</f>
        <v>0</v>
      </c>
    </row>
    <row r="650" spans="3:12" ht="30" customHeight="1" thickTop="1" thickBot="1">
      <c r="C650" s="45" t="str">
        <f>IF(PG!C650="","",PG!C650)</f>
        <v/>
      </c>
      <c r="D650" s="44" t="str">
        <f>IF(PG!D650="","",PG!D650)</f>
        <v/>
      </c>
      <c r="E650" s="46">
        <f>PG!N650</f>
        <v>0</v>
      </c>
      <c r="F650" s="47"/>
      <c r="G650" s="48">
        <f>IFERROR(F650*L650,F650*PG!H650)</f>
        <v>0</v>
      </c>
      <c r="H650" s="48">
        <f>IFERROR(L650*E650,E650*PG!H650)</f>
        <v>0</v>
      </c>
      <c r="I650" s="49">
        <f t="shared" si="20"/>
        <v>0</v>
      </c>
      <c r="J650" s="50">
        <f t="shared" si="21"/>
        <v>1</v>
      </c>
      <c r="L650" s="77">
        <f>PG!O650</f>
        <v>0</v>
      </c>
    </row>
    <row r="651" spans="3:12" ht="30" customHeight="1" thickTop="1" thickBot="1">
      <c r="C651" s="45" t="str">
        <f>IF(PG!C651="","",PG!C651)</f>
        <v/>
      </c>
      <c r="D651" s="44" t="str">
        <f>IF(PG!D651="","",PG!D651)</f>
        <v/>
      </c>
      <c r="E651" s="46">
        <f>PG!N651</f>
        <v>0</v>
      </c>
      <c r="F651" s="47"/>
      <c r="G651" s="48">
        <f>IFERROR(F651*L651,F651*PG!H651)</f>
        <v>0</v>
      </c>
      <c r="H651" s="48">
        <f>IFERROR(L651*E651,E651*PG!H651)</f>
        <v>0</v>
      </c>
      <c r="I651" s="49">
        <f t="shared" si="20"/>
        <v>0</v>
      </c>
      <c r="J651" s="50">
        <f t="shared" si="21"/>
        <v>1</v>
      </c>
      <c r="L651" s="77">
        <f>PG!O651</f>
        <v>0</v>
      </c>
    </row>
    <row r="652" spans="3:12" ht="30" customHeight="1" thickTop="1" thickBot="1">
      <c r="C652" s="45" t="str">
        <f>IF(PG!C652="","",PG!C652)</f>
        <v/>
      </c>
      <c r="D652" s="44" t="str">
        <f>IF(PG!D652="","",PG!D652)</f>
        <v/>
      </c>
      <c r="E652" s="46">
        <f>PG!N652</f>
        <v>0</v>
      </c>
      <c r="F652" s="47"/>
      <c r="G652" s="48">
        <f>IFERROR(F652*L652,F652*PG!H652)</f>
        <v>0</v>
      </c>
      <c r="H652" s="48">
        <f>IFERROR(L652*E652,E652*PG!H652)</f>
        <v>0</v>
      </c>
      <c r="I652" s="49">
        <f t="shared" si="20"/>
        <v>0</v>
      </c>
      <c r="J652" s="50">
        <f t="shared" si="21"/>
        <v>1</v>
      </c>
      <c r="L652" s="77">
        <f>PG!O652</f>
        <v>0</v>
      </c>
    </row>
    <row r="653" spans="3:12" ht="30" customHeight="1" thickTop="1" thickBot="1">
      <c r="C653" s="45" t="str">
        <f>IF(PG!C653="","",PG!C653)</f>
        <v/>
      </c>
      <c r="D653" s="44" t="str">
        <f>IF(PG!D653="","",PG!D653)</f>
        <v/>
      </c>
      <c r="E653" s="46">
        <f>PG!N653</f>
        <v>0</v>
      </c>
      <c r="F653" s="47"/>
      <c r="G653" s="48">
        <f>IFERROR(F653*L653,F653*PG!H653)</f>
        <v>0</v>
      </c>
      <c r="H653" s="48">
        <f>IFERROR(L653*E653,E653*PG!H653)</f>
        <v>0</v>
      </c>
      <c r="I653" s="49">
        <f t="shared" si="20"/>
        <v>0</v>
      </c>
      <c r="J653" s="50">
        <f t="shared" si="21"/>
        <v>1</v>
      </c>
      <c r="L653" s="77">
        <f>PG!O653</f>
        <v>0</v>
      </c>
    </row>
    <row r="654" spans="3:12" ht="30" customHeight="1" thickTop="1" thickBot="1">
      <c r="C654" s="45" t="str">
        <f>IF(PG!C654="","",PG!C654)</f>
        <v/>
      </c>
      <c r="D654" s="44" t="str">
        <f>IF(PG!D654="","",PG!D654)</f>
        <v/>
      </c>
      <c r="E654" s="46">
        <f>PG!N654</f>
        <v>0</v>
      </c>
      <c r="F654" s="47"/>
      <c r="G654" s="48">
        <f>IFERROR(F654*L654,F654*PG!H654)</f>
        <v>0</v>
      </c>
      <c r="H654" s="48">
        <f>IFERROR(L654*E654,E654*PG!H654)</f>
        <v>0</v>
      </c>
      <c r="I654" s="49">
        <f t="shared" si="20"/>
        <v>0</v>
      </c>
      <c r="J654" s="50">
        <f t="shared" si="21"/>
        <v>1</v>
      </c>
      <c r="L654" s="77">
        <f>PG!O654</f>
        <v>0</v>
      </c>
    </row>
    <row r="655" spans="3:12" ht="30" customHeight="1" thickTop="1" thickBot="1">
      <c r="C655" s="45" t="str">
        <f>IF(PG!C655="","",PG!C655)</f>
        <v/>
      </c>
      <c r="D655" s="44" t="str">
        <f>IF(PG!D655="","",PG!D655)</f>
        <v/>
      </c>
      <c r="E655" s="46">
        <f>PG!N655</f>
        <v>0</v>
      </c>
      <c r="F655" s="47"/>
      <c r="G655" s="48">
        <f>IFERROR(F655*L655,F655*PG!H655)</f>
        <v>0</v>
      </c>
      <c r="H655" s="48">
        <f>IFERROR(L655*E655,E655*PG!H655)</f>
        <v>0</v>
      </c>
      <c r="I655" s="49">
        <f t="shared" si="20"/>
        <v>0</v>
      </c>
      <c r="J655" s="50">
        <f t="shared" si="21"/>
        <v>1</v>
      </c>
      <c r="L655" s="77">
        <f>PG!O655</f>
        <v>0</v>
      </c>
    </row>
    <row r="656" spans="3:12" ht="30" customHeight="1" thickTop="1" thickBot="1">
      <c r="C656" s="45" t="str">
        <f>IF(PG!C656="","",PG!C656)</f>
        <v/>
      </c>
      <c r="D656" s="44" t="str">
        <f>IF(PG!D656="","",PG!D656)</f>
        <v/>
      </c>
      <c r="E656" s="46">
        <f>PG!N656</f>
        <v>0</v>
      </c>
      <c r="F656" s="47"/>
      <c r="G656" s="48">
        <f>IFERROR(F656*L656,F656*PG!H656)</f>
        <v>0</v>
      </c>
      <c r="H656" s="48">
        <f>IFERROR(L656*E656,E656*PG!H656)</f>
        <v>0</v>
      </c>
      <c r="I656" s="49">
        <f t="shared" si="20"/>
        <v>0</v>
      </c>
      <c r="J656" s="50">
        <f t="shared" si="21"/>
        <v>1</v>
      </c>
      <c r="L656" s="77">
        <f>PG!O656</f>
        <v>0</v>
      </c>
    </row>
    <row r="657" spans="3:12" ht="30" customHeight="1" thickTop="1" thickBot="1">
      <c r="C657" s="45" t="str">
        <f>IF(PG!C657="","",PG!C657)</f>
        <v/>
      </c>
      <c r="D657" s="44" t="str">
        <f>IF(PG!D657="","",PG!D657)</f>
        <v/>
      </c>
      <c r="E657" s="46">
        <f>PG!N657</f>
        <v>0</v>
      </c>
      <c r="F657" s="47"/>
      <c r="G657" s="48">
        <f>IFERROR(F657*L657,F657*PG!H657)</f>
        <v>0</v>
      </c>
      <c r="H657" s="48">
        <f>IFERROR(L657*E657,E657*PG!H657)</f>
        <v>0</v>
      </c>
      <c r="I657" s="49">
        <f t="shared" si="20"/>
        <v>0</v>
      </c>
      <c r="J657" s="50">
        <f t="shared" si="21"/>
        <v>1</v>
      </c>
      <c r="L657" s="77">
        <f>PG!O657</f>
        <v>0</v>
      </c>
    </row>
    <row r="658" spans="3:12" ht="30" customHeight="1" thickTop="1" thickBot="1">
      <c r="C658" s="45" t="str">
        <f>IF(PG!C658="","",PG!C658)</f>
        <v/>
      </c>
      <c r="D658" s="44" t="str">
        <f>IF(PG!D658="","",PG!D658)</f>
        <v/>
      </c>
      <c r="E658" s="46">
        <f>PG!N658</f>
        <v>0</v>
      </c>
      <c r="F658" s="47"/>
      <c r="G658" s="48">
        <f>IFERROR(F658*L658,F658*PG!H658)</f>
        <v>0</v>
      </c>
      <c r="H658" s="48">
        <f>IFERROR(L658*E658,E658*PG!H658)</f>
        <v>0</v>
      </c>
      <c r="I658" s="49">
        <f t="shared" si="20"/>
        <v>0</v>
      </c>
      <c r="J658" s="50">
        <f t="shared" si="21"/>
        <v>1</v>
      </c>
      <c r="L658" s="77">
        <f>PG!O658</f>
        <v>0</v>
      </c>
    </row>
    <row r="659" spans="3:12" ht="30" customHeight="1" thickTop="1" thickBot="1">
      <c r="C659" s="45" t="str">
        <f>IF(PG!C659="","",PG!C659)</f>
        <v/>
      </c>
      <c r="D659" s="44" t="str">
        <f>IF(PG!D659="","",PG!D659)</f>
        <v/>
      </c>
      <c r="E659" s="46">
        <f>PG!N659</f>
        <v>0</v>
      </c>
      <c r="F659" s="47"/>
      <c r="G659" s="48">
        <f>IFERROR(F659*L659,F659*PG!H659)</f>
        <v>0</v>
      </c>
      <c r="H659" s="48">
        <f>IFERROR(L659*E659,E659*PG!H659)</f>
        <v>0</v>
      </c>
      <c r="I659" s="49">
        <f t="shared" si="20"/>
        <v>0</v>
      </c>
      <c r="J659" s="50">
        <f t="shared" si="21"/>
        <v>1</v>
      </c>
      <c r="L659" s="77">
        <f>PG!O659</f>
        <v>0</v>
      </c>
    </row>
    <row r="660" spans="3:12" ht="30" customHeight="1" thickTop="1" thickBot="1">
      <c r="C660" s="45" t="str">
        <f>IF(PG!C660="","",PG!C660)</f>
        <v/>
      </c>
      <c r="D660" s="44" t="str">
        <f>IF(PG!D660="","",PG!D660)</f>
        <v/>
      </c>
      <c r="E660" s="46">
        <f>PG!N660</f>
        <v>0</v>
      </c>
      <c r="F660" s="47"/>
      <c r="G660" s="48">
        <f>IFERROR(F660*L660,F660*PG!H660)</f>
        <v>0</v>
      </c>
      <c r="H660" s="48">
        <f>IFERROR(L660*E660,E660*PG!H660)</f>
        <v>0</v>
      </c>
      <c r="I660" s="49">
        <f t="shared" si="20"/>
        <v>0</v>
      </c>
      <c r="J660" s="50">
        <f t="shared" si="21"/>
        <v>1</v>
      </c>
      <c r="L660" s="77">
        <f>PG!O660</f>
        <v>0</v>
      </c>
    </row>
    <row r="661" spans="3:12" ht="30" customHeight="1" thickTop="1" thickBot="1">
      <c r="C661" s="45" t="str">
        <f>IF(PG!C661="","",PG!C661)</f>
        <v/>
      </c>
      <c r="D661" s="44" t="str">
        <f>IF(PG!D661="","",PG!D661)</f>
        <v/>
      </c>
      <c r="E661" s="46">
        <f>PG!N661</f>
        <v>0</v>
      </c>
      <c r="F661" s="47"/>
      <c r="G661" s="48">
        <f>IFERROR(F661*L661,F661*PG!H661)</f>
        <v>0</v>
      </c>
      <c r="H661" s="48">
        <f>IFERROR(L661*E661,E661*PG!H661)</f>
        <v>0</v>
      </c>
      <c r="I661" s="49">
        <f t="shared" si="20"/>
        <v>0</v>
      </c>
      <c r="J661" s="50">
        <f t="shared" si="21"/>
        <v>1</v>
      </c>
      <c r="L661" s="77">
        <f>PG!O661</f>
        <v>0</v>
      </c>
    </row>
    <row r="662" spans="3:12" ht="30" customHeight="1" thickTop="1" thickBot="1">
      <c r="C662" s="45" t="str">
        <f>IF(PG!C662="","",PG!C662)</f>
        <v/>
      </c>
      <c r="D662" s="44" t="str">
        <f>IF(PG!D662="","",PG!D662)</f>
        <v/>
      </c>
      <c r="E662" s="46">
        <f>PG!N662</f>
        <v>0</v>
      </c>
      <c r="F662" s="47"/>
      <c r="G662" s="48">
        <f>IFERROR(F662*L662,F662*PG!H662)</f>
        <v>0</v>
      </c>
      <c r="H662" s="48">
        <f>IFERROR(L662*E662,E662*PG!H662)</f>
        <v>0</v>
      </c>
      <c r="I662" s="49">
        <f t="shared" si="20"/>
        <v>0</v>
      </c>
      <c r="J662" s="50">
        <f t="shared" si="21"/>
        <v>1</v>
      </c>
      <c r="L662" s="77">
        <f>PG!O662</f>
        <v>0</v>
      </c>
    </row>
    <row r="663" spans="3:12" ht="30" customHeight="1" thickTop="1" thickBot="1">
      <c r="C663" s="45" t="str">
        <f>IF(PG!C663="","",PG!C663)</f>
        <v/>
      </c>
      <c r="D663" s="44" t="str">
        <f>IF(PG!D663="","",PG!D663)</f>
        <v/>
      </c>
      <c r="E663" s="46">
        <f>PG!N663</f>
        <v>0</v>
      </c>
      <c r="F663" s="47"/>
      <c r="G663" s="48">
        <f>IFERROR(F663*L663,F663*PG!H663)</f>
        <v>0</v>
      </c>
      <c r="H663" s="48">
        <f>IFERROR(L663*E663,E663*PG!H663)</f>
        <v>0</v>
      </c>
      <c r="I663" s="49">
        <f t="shared" si="20"/>
        <v>0</v>
      </c>
      <c r="J663" s="50">
        <f t="shared" si="21"/>
        <v>1</v>
      </c>
      <c r="L663" s="77">
        <f>PG!O663</f>
        <v>0</v>
      </c>
    </row>
    <row r="664" spans="3:12" ht="30" customHeight="1" thickTop="1" thickBot="1">
      <c r="C664" s="45" t="str">
        <f>IF(PG!C664="","",PG!C664)</f>
        <v/>
      </c>
      <c r="D664" s="44" t="str">
        <f>IF(PG!D664="","",PG!D664)</f>
        <v/>
      </c>
      <c r="E664" s="46">
        <f>PG!N664</f>
        <v>0</v>
      </c>
      <c r="F664" s="47"/>
      <c r="G664" s="48">
        <f>IFERROR(F664*L664,F664*PG!H664)</f>
        <v>0</v>
      </c>
      <c r="H664" s="48">
        <f>IFERROR(L664*E664,E664*PG!H664)</f>
        <v>0</v>
      </c>
      <c r="I664" s="49">
        <f t="shared" si="20"/>
        <v>0</v>
      </c>
      <c r="J664" s="50">
        <f t="shared" si="21"/>
        <v>1</v>
      </c>
      <c r="L664" s="77">
        <f>PG!O664</f>
        <v>0</v>
      </c>
    </row>
    <row r="665" spans="3:12" ht="30" customHeight="1" thickTop="1" thickBot="1">
      <c r="C665" s="45" t="str">
        <f>IF(PG!C665="","",PG!C665)</f>
        <v/>
      </c>
      <c r="D665" s="44" t="str">
        <f>IF(PG!D665="","",PG!D665)</f>
        <v/>
      </c>
      <c r="E665" s="46">
        <f>PG!N665</f>
        <v>0</v>
      </c>
      <c r="F665" s="47"/>
      <c r="G665" s="48">
        <f>IFERROR(F665*L665,F665*PG!H665)</f>
        <v>0</v>
      </c>
      <c r="H665" s="48">
        <f>IFERROR(L665*E665,E665*PG!H665)</f>
        <v>0</v>
      </c>
      <c r="I665" s="49">
        <f t="shared" si="20"/>
        <v>0</v>
      </c>
      <c r="J665" s="50">
        <f t="shared" si="21"/>
        <v>1</v>
      </c>
      <c r="L665" s="77">
        <f>PG!O665</f>
        <v>0</v>
      </c>
    </row>
    <row r="666" spans="3:12" ht="30" customHeight="1" thickTop="1" thickBot="1">
      <c r="C666" s="45" t="str">
        <f>IF(PG!C666="","",PG!C666)</f>
        <v/>
      </c>
      <c r="D666" s="44" t="str">
        <f>IF(PG!D666="","",PG!D666)</f>
        <v/>
      </c>
      <c r="E666" s="46">
        <f>PG!N666</f>
        <v>0</v>
      </c>
      <c r="F666" s="47"/>
      <c r="G666" s="48">
        <f>IFERROR(F666*L666,F666*PG!H666)</f>
        <v>0</v>
      </c>
      <c r="H666" s="48">
        <f>IFERROR(L666*E666,E666*PG!H666)</f>
        <v>0</v>
      </c>
      <c r="I666" s="49">
        <f t="shared" si="20"/>
        <v>0</v>
      </c>
      <c r="J666" s="50">
        <f t="shared" si="21"/>
        <v>1</v>
      </c>
      <c r="L666" s="77">
        <f>PG!O666</f>
        <v>0</v>
      </c>
    </row>
    <row r="667" spans="3:12" ht="30" customHeight="1" thickTop="1" thickBot="1">
      <c r="C667" s="45" t="str">
        <f>IF(PG!C667="","",PG!C667)</f>
        <v/>
      </c>
      <c r="D667" s="44" t="str">
        <f>IF(PG!D667="","",PG!D667)</f>
        <v/>
      </c>
      <c r="E667" s="46">
        <f>PG!N667</f>
        <v>0</v>
      </c>
      <c r="F667" s="47"/>
      <c r="G667" s="48">
        <f>IFERROR(F667*L667,F667*PG!H667)</f>
        <v>0</v>
      </c>
      <c r="H667" s="48">
        <f>IFERROR(L667*E667,E667*PG!H667)</f>
        <v>0</v>
      </c>
      <c r="I667" s="49">
        <f t="shared" si="20"/>
        <v>0</v>
      </c>
      <c r="J667" s="50">
        <f t="shared" si="21"/>
        <v>1</v>
      </c>
      <c r="L667" s="77">
        <f>PG!O667</f>
        <v>0</v>
      </c>
    </row>
    <row r="668" spans="3:12" ht="30" customHeight="1" thickTop="1" thickBot="1">
      <c r="C668" s="45" t="str">
        <f>IF(PG!C668="","",PG!C668)</f>
        <v/>
      </c>
      <c r="D668" s="44" t="str">
        <f>IF(PG!D668="","",PG!D668)</f>
        <v/>
      </c>
      <c r="E668" s="46">
        <f>PG!N668</f>
        <v>0</v>
      </c>
      <c r="F668" s="47"/>
      <c r="G668" s="48">
        <f>IFERROR(F668*L668,F668*PG!H668)</f>
        <v>0</v>
      </c>
      <c r="H668" s="48">
        <f>IFERROR(L668*E668,E668*PG!H668)</f>
        <v>0</v>
      </c>
      <c r="I668" s="49">
        <f t="shared" si="20"/>
        <v>0</v>
      </c>
      <c r="J668" s="50">
        <f t="shared" si="21"/>
        <v>1</v>
      </c>
      <c r="L668" s="77">
        <f>PG!O668</f>
        <v>0</v>
      </c>
    </row>
    <row r="669" spans="3:12" ht="30" customHeight="1" thickTop="1" thickBot="1">
      <c r="C669" s="45" t="str">
        <f>IF(PG!C669="","",PG!C669)</f>
        <v/>
      </c>
      <c r="D669" s="44" t="str">
        <f>IF(PG!D669="","",PG!D669)</f>
        <v/>
      </c>
      <c r="E669" s="46">
        <f>PG!N669</f>
        <v>0</v>
      </c>
      <c r="F669" s="47"/>
      <c r="G669" s="48">
        <f>IFERROR(F669*L669,F669*PG!H669)</f>
        <v>0</v>
      </c>
      <c r="H669" s="48">
        <f>IFERROR(L669*E669,E669*PG!H669)</f>
        <v>0</v>
      </c>
      <c r="I669" s="49">
        <f t="shared" si="20"/>
        <v>0</v>
      </c>
      <c r="J669" s="50">
        <f t="shared" si="21"/>
        <v>1</v>
      </c>
      <c r="L669" s="77">
        <f>PG!O669</f>
        <v>0</v>
      </c>
    </row>
    <row r="670" spans="3:12" ht="30" customHeight="1" thickTop="1" thickBot="1">
      <c r="C670" s="45" t="str">
        <f>IF(PG!C670="","",PG!C670)</f>
        <v/>
      </c>
      <c r="D670" s="44" t="str">
        <f>IF(PG!D670="","",PG!D670)</f>
        <v/>
      </c>
      <c r="E670" s="46">
        <f>PG!N670</f>
        <v>0</v>
      </c>
      <c r="F670" s="47"/>
      <c r="G670" s="48">
        <f>IFERROR(F670*L670,F670*PG!H670)</f>
        <v>0</v>
      </c>
      <c r="H670" s="48">
        <f>IFERROR(L670*E670,E670*PG!H670)</f>
        <v>0</v>
      </c>
      <c r="I670" s="49">
        <f t="shared" si="20"/>
        <v>0</v>
      </c>
      <c r="J670" s="50">
        <f t="shared" si="21"/>
        <v>1</v>
      </c>
      <c r="L670" s="77">
        <f>PG!O670</f>
        <v>0</v>
      </c>
    </row>
    <row r="671" spans="3:12" ht="30" customHeight="1" thickTop="1" thickBot="1">
      <c r="C671" s="45" t="str">
        <f>IF(PG!C671="","",PG!C671)</f>
        <v/>
      </c>
      <c r="D671" s="44" t="str">
        <f>IF(PG!D671="","",PG!D671)</f>
        <v/>
      </c>
      <c r="E671" s="46">
        <f>PG!N671</f>
        <v>0</v>
      </c>
      <c r="F671" s="47"/>
      <c r="G671" s="48">
        <f>IFERROR(F671*L671,F671*PG!H671)</f>
        <v>0</v>
      </c>
      <c r="H671" s="48">
        <f>IFERROR(L671*E671,E671*PG!H671)</f>
        <v>0</v>
      </c>
      <c r="I671" s="49">
        <f t="shared" si="20"/>
        <v>0</v>
      </c>
      <c r="J671" s="50">
        <f t="shared" si="21"/>
        <v>1</v>
      </c>
      <c r="L671" s="77">
        <f>PG!O671</f>
        <v>0</v>
      </c>
    </row>
    <row r="672" spans="3:12" ht="30" customHeight="1" thickTop="1" thickBot="1">
      <c r="C672" s="45" t="str">
        <f>IF(PG!C672="","",PG!C672)</f>
        <v/>
      </c>
      <c r="D672" s="44" t="str">
        <f>IF(PG!D672="","",PG!D672)</f>
        <v/>
      </c>
      <c r="E672" s="46">
        <f>PG!N672</f>
        <v>0</v>
      </c>
      <c r="F672" s="47"/>
      <c r="G672" s="48">
        <f>IFERROR(F672*L672,F672*PG!H672)</f>
        <v>0</v>
      </c>
      <c r="H672" s="48">
        <f>IFERROR(L672*E672,E672*PG!H672)</f>
        <v>0</v>
      </c>
      <c r="I672" s="49">
        <f t="shared" si="20"/>
        <v>0</v>
      </c>
      <c r="J672" s="50">
        <f t="shared" si="21"/>
        <v>1</v>
      </c>
      <c r="L672" s="77">
        <f>PG!O672</f>
        <v>0</v>
      </c>
    </row>
    <row r="673" spans="3:12" ht="30" customHeight="1" thickTop="1" thickBot="1">
      <c r="C673" s="45" t="str">
        <f>IF(PG!C673="","",PG!C673)</f>
        <v/>
      </c>
      <c r="D673" s="44" t="str">
        <f>IF(PG!D673="","",PG!D673)</f>
        <v/>
      </c>
      <c r="E673" s="46">
        <f>PG!N673</f>
        <v>0</v>
      </c>
      <c r="F673" s="47"/>
      <c r="G673" s="48">
        <f>IFERROR(F673*L673,F673*PG!H673)</f>
        <v>0</v>
      </c>
      <c r="H673" s="48">
        <f>IFERROR(L673*E673,E673*PG!H673)</f>
        <v>0</v>
      </c>
      <c r="I673" s="49">
        <f t="shared" si="20"/>
        <v>0</v>
      </c>
      <c r="J673" s="50">
        <f t="shared" si="21"/>
        <v>1</v>
      </c>
      <c r="L673" s="77">
        <f>PG!O673</f>
        <v>0</v>
      </c>
    </row>
    <row r="674" spans="3:12" ht="30" customHeight="1" thickTop="1" thickBot="1">
      <c r="C674" s="45" t="str">
        <f>IF(PG!C674="","",PG!C674)</f>
        <v/>
      </c>
      <c r="D674" s="44" t="str">
        <f>IF(PG!D674="","",PG!D674)</f>
        <v/>
      </c>
      <c r="E674" s="46">
        <f>PG!N674</f>
        <v>0</v>
      </c>
      <c r="F674" s="47"/>
      <c r="G674" s="48">
        <f>IFERROR(F674*L674,F674*PG!H674)</f>
        <v>0</v>
      </c>
      <c r="H674" s="48">
        <f>IFERROR(L674*E674,E674*PG!H674)</f>
        <v>0</v>
      </c>
      <c r="I674" s="49">
        <f t="shared" si="20"/>
        <v>0</v>
      </c>
      <c r="J674" s="50">
        <f t="shared" si="21"/>
        <v>1</v>
      </c>
      <c r="L674" s="77">
        <f>PG!O674</f>
        <v>0</v>
      </c>
    </row>
    <row r="675" spans="3:12" ht="30" customHeight="1" thickTop="1" thickBot="1">
      <c r="C675" s="45" t="str">
        <f>IF(PG!C675="","",PG!C675)</f>
        <v/>
      </c>
      <c r="D675" s="44" t="str">
        <f>IF(PG!D675="","",PG!D675)</f>
        <v/>
      </c>
      <c r="E675" s="46">
        <f>PG!N675</f>
        <v>0</v>
      </c>
      <c r="F675" s="47"/>
      <c r="G675" s="48">
        <f>IFERROR(F675*L675,F675*PG!H675)</f>
        <v>0</v>
      </c>
      <c r="H675" s="48">
        <f>IFERROR(L675*E675,E675*PG!H675)</f>
        <v>0</v>
      </c>
      <c r="I675" s="49">
        <f t="shared" si="20"/>
        <v>0</v>
      </c>
      <c r="J675" s="50">
        <f t="shared" si="21"/>
        <v>1</v>
      </c>
      <c r="L675" s="77">
        <f>PG!O675</f>
        <v>0</v>
      </c>
    </row>
    <row r="676" spans="3:12" ht="30" customHeight="1" thickTop="1" thickBot="1">
      <c r="C676" s="45" t="str">
        <f>IF(PG!C676="","",PG!C676)</f>
        <v/>
      </c>
      <c r="D676" s="44" t="str">
        <f>IF(PG!D676="","",PG!D676)</f>
        <v/>
      </c>
      <c r="E676" s="46">
        <f>PG!N676</f>
        <v>0</v>
      </c>
      <c r="F676" s="47"/>
      <c r="G676" s="48">
        <f>IFERROR(F676*L676,F676*PG!H676)</f>
        <v>0</v>
      </c>
      <c r="H676" s="48">
        <f>IFERROR(L676*E676,E676*PG!H676)</f>
        <v>0</v>
      </c>
      <c r="I676" s="49">
        <f t="shared" si="20"/>
        <v>0</v>
      </c>
      <c r="J676" s="50">
        <f t="shared" si="21"/>
        <v>1</v>
      </c>
      <c r="L676" s="77">
        <f>PG!O676</f>
        <v>0</v>
      </c>
    </row>
    <row r="677" spans="3:12" ht="30" customHeight="1" thickTop="1" thickBot="1">
      <c r="C677" s="45" t="str">
        <f>IF(PG!C677="","",PG!C677)</f>
        <v/>
      </c>
      <c r="D677" s="44" t="str">
        <f>IF(PG!D677="","",PG!D677)</f>
        <v/>
      </c>
      <c r="E677" s="46">
        <f>PG!N677</f>
        <v>0</v>
      </c>
      <c r="F677" s="47"/>
      <c r="G677" s="48">
        <f>IFERROR(F677*L677,F677*PG!H677)</f>
        <v>0</v>
      </c>
      <c r="H677" s="48">
        <f>IFERROR(L677*E677,E677*PG!H677)</f>
        <v>0</v>
      </c>
      <c r="I677" s="49">
        <f t="shared" si="20"/>
        <v>0</v>
      </c>
      <c r="J677" s="50">
        <f t="shared" si="21"/>
        <v>1</v>
      </c>
      <c r="L677" s="77">
        <f>PG!O677</f>
        <v>0</v>
      </c>
    </row>
    <row r="678" spans="3:12" ht="30" customHeight="1" thickTop="1" thickBot="1">
      <c r="C678" s="45" t="str">
        <f>IF(PG!C678="","",PG!C678)</f>
        <v/>
      </c>
      <c r="D678" s="44" t="str">
        <f>IF(PG!D678="","",PG!D678)</f>
        <v/>
      </c>
      <c r="E678" s="46">
        <f>PG!N678</f>
        <v>0</v>
      </c>
      <c r="F678" s="47"/>
      <c r="G678" s="48">
        <f>IFERROR(F678*L678,F678*PG!H678)</f>
        <v>0</v>
      </c>
      <c r="H678" s="48">
        <f>IFERROR(L678*E678,E678*PG!H678)</f>
        <v>0</v>
      </c>
      <c r="I678" s="49">
        <f t="shared" si="20"/>
        <v>0</v>
      </c>
      <c r="J678" s="50">
        <f t="shared" si="21"/>
        <v>1</v>
      </c>
      <c r="L678" s="77">
        <f>PG!O678</f>
        <v>0</v>
      </c>
    </row>
    <row r="679" spans="3:12" ht="30" customHeight="1" thickTop="1" thickBot="1">
      <c r="C679" s="45" t="str">
        <f>IF(PG!C679="","",PG!C679)</f>
        <v/>
      </c>
      <c r="D679" s="44" t="str">
        <f>IF(PG!D679="","",PG!D679)</f>
        <v/>
      </c>
      <c r="E679" s="46">
        <f>PG!N679</f>
        <v>0</v>
      </c>
      <c r="F679" s="47"/>
      <c r="G679" s="48">
        <f>IFERROR(F679*L679,F679*PG!H679)</f>
        <v>0</v>
      </c>
      <c r="H679" s="48">
        <f>IFERROR(L679*E679,E679*PG!H679)</f>
        <v>0</v>
      </c>
      <c r="I679" s="49">
        <f t="shared" si="20"/>
        <v>0</v>
      </c>
      <c r="J679" s="50">
        <f t="shared" si="21"/>
        <v>1</v>
      </c>
      <c r="L679" s="77">
        <f>PG!O679</f>
        <v>0</v>
      </c>
    </row>
    <row r="680" spans="3:12" ht="30" customHeight="1" thickTop="1" thickBot="1">
      <c r="C680" s="45" t="str">
        <f>IF(PG!C680="","",PG!C680)</f>
        <v/>
      </c>
      <c r="D680" s="44" t="str">
        <f>IF(PG!D680="","",PG!D680)</f>
        <v/>
      </c>
      <c r="E680" s="46">
        <f>PG!N680</f>
        <v>0</v>
      </c>
      <c r="F680" s="47"/>
      <c r="G680" s="48">
        <f>IFERROR(F680*L680,F680*PG!H680)</f>
        <v>0</v>
      </c>
      <c r="H680" s="48">
        <f>IFERROR(L680*E680,E680*PG!H680)</f>
        <v>0</v>
      </c>
      <c r="I680" s="49">
        <f t="shared" si="20"/>
        <v>0</v>
      </c>
      <c r="J680" s="50">
        <f t="shared" si="21"/>
        <v>1</v>
      </c>
      <c r="L680" s="77">
        <f>PG!O680</f>
        <v>0</v>
      </c>
    </row>
    <row r="681" spans="3:12" ht="30" customHeight="1" thickTop="1" thickBot="1">
      <c r="C681" s="45" t="str">
        <f>IF(PG!C681="","",PG!C681)</f>
        <v/>
      </c>
      <c r="D681" s="44" t="str">
        <f>IF(PG!D681="","",PG!D681)</f>
        <v/>
      </c>
      <c r="E681" s="46">
        <f>PG!N681</f>
        <v>0</v>
      </c>
      <c r="F681" s="47"/>
      <c r="G681" s="48">
        <f>IFERROR(F681*L681,F681*PG!H681)</f>
        <v>0</v>
      </c>
      <c r="H681" s="48">
        <f>IFERROR(L681*E681,E681*PG!H681)</f>
        <v>0</v>
      </c>
      <c r="I681" s="49">
        <f t="shared" si="20"/>
        <v>0</v>
      </c>
      <c r="J681" s="50">
        <f t="shared" si="21"/>
        <v>1</v>
      </c>
      <c r="L681" s="77">
        <f>PG!O681</f>
        <v>0</v>
      </c>
    </row>
    <row r="682" spans="3:12" ht="30" customHeight="1" thickTop="1" thickBot="1">
      <c r="C682" s="45" t="str">
        <f>IF(PG!C682="","",PG!C682)</f>
        <v/>
      </c>
      <c r="D682" s="44" t="str">
        <f>IF(PG!D682="","",PG!D682)</f>
        <v/>
      </c>
      <c r="E682" s="46">
        <f>PG!N682</f>
        <v>0</v>
      </c>
      <c r="F682" s="47"/>
      <c r="G682" s="48">
        <f>IFERROR(F682*L682,F682*PG!H682)</f>
        <v>0</v>
      </c>
      <c r="H682" s="48">
        <f>IFERROR(L682*E682,E682*PG!H682)</f>
        <v>0</v>
      </c>
      <c r="I682" s="49">
        <f t="shared" si="20"/>
        <v>0</v>
      </c>
      <c r="J682" s="50">
        <f t="shared" si="21"/>
        <v>1</v>
      </c>
      <c r="L682" s="77">
        <f>PG!O682</f>
        <v>0</v>
      </c>
    </row>
    <row r="683" spans="3:12" ht="30" customHeight="1" thickTop="1" thickBot="1">
      <c r="C683" s="45" t="str">
        <f>IF(PG!C683="","",PG!C683)</f>
        <v/>
      </c>
      <c r="D683" s="44" t="str">
        <f>IF(PG!D683="","",PG!D683)</f>
        <v/>
      </c>
      <c r="E683" s="46">
        <f>PG!N683</f>
        <v>0</v>
      </c>
      <c r="F683" s="47"/>
      <c r="G683" s="48">
        <f>IFERROR(F683*L683,F683*PG!H683)</f>
        <v>0</v>
      </c>
      <c r="H683" s="48">
        <f>IFERROR(L683*E683,E683*PG!H683)</f>
        <v>0</v>
      </c>
      <c r="I683" s="49">
        <f t="shared" si="20"/>
        <v>0</v>
      </c>
      <c r="J683" s="50">
        <f t="shared" si="21"/>
        <v>1</v>
      </c>
      <c r="L683" s="77">
        <f>PG!O683</f>
        <v>0</v>
      </c>
    </row>
    <row r="684" spans="3:12" ht="30" customHeight="1" thickTop="1" thickBot="1">
      <c r="C684" s="45" t="str">
        <f>IF(PG!C684="","",PG!C684)</f>
        <v/>
      </c>
      <c r="D684" s="44" t="str">
        <f>IF(PG!D684="","",PG!D684)</f>
        <v/>
      </c>
      <c r="E684" s="46">
        <f>PG!N684</f>
        <v>0</v>
      </c>
      <c r="F684" s="47"/>
      <c r="G684" s="48">
        <f>IFERROR(F684*L684,F684*PG!H684)</f>
        <v>0</v>
      </c>
      <c r="H684" s="48">
        <f>IFERROR(L684*E684,E684*PG!H684)</f>
        <v>0</v>
      </c>
      <c r="I684" s="49">
        <f t="shared" si="20"/>
        <v>0</v>
      </c>
      <c r="J684" s="50">
        <f t="shared" si="21"/>
        <v>1</v>
      </c>
      <c r="L684" s="77">
        <f>PG!O684</f>
        <v>0</v>
      </c>
    </row>
    <row r="685" spans="3:12" ht="30" customHeight="1" thickTop="1" thickBot="1">
      <c r="C685" s="45" t="str">
        <f>IF(PG!C685="","",PG!C685)</f>
        <v/>
      </c>
      <c r="D685" s="44" t="str">
        <f>IF(PG!D685="","",PG!D685)</f>
        <v/>
      </c>
      <c r="E685" s="46">
        <f>PG!N685</f>
        <v>0</v>
      </c>
      <c r="F685" s="47"/>
      <c r="G685" s="48">
        <f>IFERROR(F685*L685,F685*PG!H685)</f>
        <v>0</v>
      </c>
      <c r="H685" s="48">
        <f>IFERROR(L685*E685,E685*PG!H685)</f>
        <v>0</v>
      </c>
      <c r="I685" s="49">
        <f t="shared" si="20"/>
        <v>0</v>
      </c>
      <c r="J685" s="50">
        <f t="shared" si="21"/>
        <v>1</v>
      </c>
      <c r="L685" s="77">
        <f>PG!O685</f>
        <v>0</v>
      </c>
    </row>
    <row r="686" spans="3:12" ht="30" customHeight="1" thickTop="1" thickBot="1">
      <c r="C686" s="45" t="str">
        <f>IF(PG!C686="","",PG!C686)</f>
        <v/>
      </c>
      <c r="D686" s="44" t="str">
        <f>IF(PG!D686="","",PG!D686)</f>
        <v/>
      </c>
      <c r="E686" s="46">
        <f>PG!N686</f>
        <v>0</v>
      </c>
      <c r="F686" s="47"/>
      <c r="G686" s="48">
        <f>IFERROR(F686*L686,F686*PG!H686)</f>
        <v>0</v>
      </c>
      <c r="H686" s="48">
        <f>IFERROR(L686*E686,E686*PG!H686)</f>
        <v>0</v>
      </c>
      <c r="I686" s="49">
        <f t="shared" si="20"/>
        <v>0</v>
      </c>
      <c r="J686" s="50">
        <f t="shared" si="21"/>
        <v>1</v>
      </c>
      <c r="L686" s="77">
        <f>PG!O686</f>
        <v>0</v>
      </c>
    </row>
    <row r="687" spans="3:12" ht="30" customHeight="1" thickTop="1" thickBot="1">
      <c r="C687" s="45" t="str">
        <f>IF(PG!C687="","",PG!C687)</f>
        <v/>
      </c>
      <c r="D687" s="44" t="str">
        <f>IF(PG!D687="","",PG!D687)</f>
        <v/>
      </c>
      <c r="E687" s="46">
        <f>PG!N687</f>
        <v>0</v>
      </c>
      <c r="F687" s="47"/>
      <c r="G687" s="48">
        <f>IFERROR(F687*L687,F687*PG!H687)</f>
        <v>0</v>
      </c>
      <c r="H687" s="48">
        <f>IFERROR(L687*E687,E687*PG!H687)</f>
        <v>0</v>
      </c>
      <c r="I687" s="49">
        <f t="shared" si="20"/>
        <v>0</v>
      </c>
      <c r="J687" s="50">
        <f t="shared" si="21"/>
        <v>1</v>
      </c>
      <c r="L687" s="77">
        <f>PG!O687</f>
        <v>0</v>
      </c>
    </row>
    <row r="688" spans="3:12" ht="30" customHeight="1" thickTop="1" thickBot="1">
      <c r="C688" s="45" t="str">
        <f>IF(PG!C688="","",PG!C688)</f>
        <v/>
      </c>
      <c r="D688" s="44" t="str">
        <f>IF(PG!D688="","",PG!D688)</f>
        <v/>
      </c>
      <c r="E688" s="46">
        <f>PG!N688</f>
        <v>0</v>
      </c>
      <c r="F688" s="47"/>
      <c r="G688" s="48">
        <f>IFERROR(F688*L688,F688*PG!H688)</f>
        <v>0</v>
      </c>
      <c r="H688" s="48">
        <f>IFERROR(L688*E688,E688*PG!H688)</f>
        <v>0</v>
      </c>
      <c r="I688" s="49">
        <f t="shared" si="20"/>
        <v>0</v>
      </c>
      <c r="J688" s="50">
        <f t="shared" si="21"/>
        <v>1</v>
      </c>
      <c r="L688" s="77">
        <f>PG!O688</f>
        <v>0</v>
      </c>
    </row>
    <row r="689" spans="3:12" ht="30" customHeight="1" thickTop="1" thickBot="1">
      <c r="C689" s="45" t="str">
        <f>IF(PG!C689="","",PG!C689)</f>
        <v/>
      </c>
      <c r="D689" s="44" t="str">
        <f>IF(PG!D689="","",PG!D689)</f>
        <v/>
      </c>
      <c r="E689" s="46">
        <f>PG!N689</f>
        <v>0</v>
      </c>
      <c r="F689" s="47"/>
      <c r="G689" s="48">
        <f>IFERROR(F689*L689,F689*PG!H689)</f>
        <v>0</v>
      </c>
      <c r="H689" s="48">
        <f>IFERROR(L689*E689,E689*PG!H689)</f>
        <v>0</v>
      </c>
      <c r="I689" s="49">
        <f t="shared" si="20"/>
        <v>0</v>
      </c>
      <c r="J689" s="50">
        <f t="shared" si="21"/>
        <v>1</v>
      </c>
      <c r="L689" s="77">
        <f>PG!O689</f>
        <v>0</v>
      </c>
    </row>
    <row r="690" spans="3:12" ht="30" customHeight="1" thickTop="1" thickBot="1">
      <c r="C690" s="45" t="str">
        <f>IF(PG!C690="","",PG!C690)</f>
        <v/>
      </c>
      <c r="D690" s="44" t="str">
        <f>IF(PG!D690="","",PG!D690)</f>
        <v/>
      </c>
      <c r="E690" s="46">
        <f>PG!N690</f>
        <v>0</v>
      </c>
      <c r="F690" s="47"/>
      <c r="G690" s="48">
        <f>IFERROR(F690*L690,F690*PG!H690)</f>
        <v>0</v>
      </c>
      <c r="H690" s="48">
        <f>IFERROR(L690*E690,E690*PG!H690)</f>
        <v>0</v>
      </c>
      <c r="I690" s="49">
        <f t="shared" si="20"/>
        <v>0</v>
      </c>
      <c r="J690" s="50">
        <f t="shared" si="21"/>
        <v>1</v>
      </c>
      <c r="L690" s="77">
        <f>PG!O690</f>
        <v>0</v>
      </c>
    </row>
    <row r="691" spans="3:12" ht="30" customHeight="1" thickTop="1" thickBot="1">
      <c r="C691" s="45" t="str">
        <f>IF(PG!C691="","",PG!C691)</f>
        <v/>
      </c>
      <c r="D691" s="44" t="str">
        <f>IF(PG!D691="","",PG!D691)</f>
        <v/>
      </c>
      <c r="E691" s="46">
        <f>PG!N691</f>
        <v>0</v>
      </c>
      <c r="F691" s="47"/>
      <c r="G691" s="48">
        <f>IFERROR(F691*L691,F691*PG!H691)</f>
        <v>0</v>
      </c>
      <c r="H691" s="48">
        <f>IFERROR(L691*E691,E691*PG!H691)</f>
        <v>0</v>
      </c>
      <c r="I691" s="49">
        <f t="shared" si="20"/>
        <v>0</v>
      </c>
      <c r="J691" s="50">
        <f t="shared" si="21"/>
        <v>1</v>
      </c>
      <c r="L691" s="77">
        <f>PG!O691</f>
        <v>0</v>
      </c>
    </row>
    <row r="692" spans="3:12" ht="30" customHeight="1" thickTop="1" thickBot="1">
      <c r="C692" s="45" t="str">
        <f>IF(PG!C692="","",PG!C692)</f>
        <v/>
      </c>
      <c r="D692" s="44" t="str">
        <f>IF(PG!D692="","",PG!D692)</f>
        <v/>
      </c>
      <c r="E692" s="46">
        <f>PG!N692</f>
        <v>0</v>
      </c>
      <c r="F692" s="47"/>
      <c r="G692" s="48">
        <f>IFERROR(F692*L692,F692*PG!H692)</f>
        <v>0</v>
      </c>
      <c r="H692" s="48">
        <f>IFERROR(L692*E692,E692*PG!H692)</f>
        <v>0</v>
      </c>
      <c r="I692" s="49">
        <f t="shared" si="20"/>
        <v>0</v>
      </c>
      <c r="J692" s="50">
        <f t="shared" si="21"/>
        <v>1</v>
      </c>
      <c r="L692" s="77">
        <f>PG!O692</f>
        <v>0</v>
      </c>
    </row>
    <row r="693" spans="3:12" ht="30" customHeight="1" thickTop="1" thickBot="1">
      <c r="C693" s="45" t="str">
        <f>IF(PG!C693="","",PG!C693)</f>
        <v/>
      </c>
      <c r="D693" s="44" t="str">
        <f>IF(PG!D693="","",PG!D693)</f>
        <v/>
      </c>
      <c r="E693" s="46">
        <f>PG!N693</f>
        <v>0</v>
      </c>
      <c r="F693" s="47"/>
      <c r="G693" s="48">
        <f>IFERROR(F693*L693,F693*PG!H693)</f>
        <v>0</v>
      </c>
      <c r="H693" s="48">
        <f>IFERROR(L693*E693,E693*PG!H693)</f>
        <v>0</v>
      </c>
      <c r="I693" s="49">
        <f t="shared" si="20"/>
        <v>0</v>
      </c>
      <c r="J693" s="50">
        <f t="shared" si="21"/>
        <v>1</v>
      </c>
      <c r="L693" s="77">
        <f>PG!O693</f>
        <v>0</v>
      </c>
    </row>
    <row r="694" spans="3:12" ht="30" customHeight="1" thickTop="1" thickBot="1">
      <c r="C694" s="45" t="str">
        <f>IF(PG!C694="","",PG!C694)</f>
        <v/>
      </c>
      <c r="D694" s="44" t="str">
        <f>IF(PG!D694="","",PG!D694)</f>
        <v/>
      </c>
      <c r="E694" s="46">
        <f>PG!N694</f>
        <v>0</v>
      </c>
      <c r="F694" s="47"/>
      <c r="G694" s="48">
        <f>IFERROR(F694*L694,F694*PG!H694)</f>
        <v>0</v>
      </c>
      <c r="H694" s="48">
        <f>IFERROR(L694*E694,E694*PG!H694)</f>
        <v>0</v>
      </c>
      <c r="I694" s="49">
        <f t="shared" si="20"/>
        <v>0</v>
      </c>
      <c r="J694" s="50">
        <f t="shared" si="21"/>
        <v>1</v>
      </c>
      <c r="L694" s="77">
        <f>PG!O694</f>
        <v>0</v>
      </c>
    </row>
    <row r="695" spans="3:12" ht="30" customHeight="1" thickTop="1" thickBot="1">
      <c r="C695" s="45" t="str">
        <f>IF(PG!C695="","",PG!C695)</f>
        <v/>
      </c>
      <c r="D695" s="44" t="str">
        <f>IF(PG!D695="","",PG!D695)</f>
        <v/>
      </c>
      <c r="E695" s="46">
        <f>PG!N695</f>
        <v>0</v>
      </c>
      <c r="F695" s="47"/>
      <c r="G695" s="48">
        <f>IFERROR(F695*L695,F695*PG!H695)</f>
        <v>0</v>
      </c>
      <c r="H695" s="48">
        <f>IFERROR(L695*E695,E695*PG!H695)</f>
        <v>0</v>
      </c>
      <c r="I695" s="49">
        <f t="shared" si="20"/>
        <v>0</v>
      </c>
      <c r="J695" s="50">
        <f t="shared" si="21"/>
        <v>1</v>
      </c>
      <c r="L695" s="77">
        <f>PG!O695</f>
        <v>0</v>
      </c>
    </row>
    <row r="696" spans="3:12" ht="30" customHeight="1" thickTop="1" thickBot="1">
      <c r="C696" s="45" t="str">
        <f>IF(PG!C696="","",PG!C696)</f>
        <v/>
      </c>
      <c r="D696" s="44" t="str">
        <f>IF(PG!D696="","",PG!D696)</f>
        <v/>
      </c>
      <c r="E696" s="46">
        <f>PG!N696</f>
        <v>0</v>
      </c>
      <c r="F696" s="47"/>
      <c r="G696" s="48">
        <f>IFERROR(F696*L696,F696*PG!H696)</f>
        <v>0</v>
      </c>
      <c r="H696" s="48">
        <f>IFERROR(L696*E696,E696*PG!H696)</f>
        <v>0</v>
      </c>
      <c r="I696" s="49">
        <f t="shared" si="20"/>
        <v>0</v>
      </c>
      <c r="J696" s="50">
        <f t="shared" si="21"/>
        <v>1</v>
      </c>
      <c r="L696" s="77">
        <f>PG!O696</f>
        <v>0</v>
      </c>
    </row>
    <row r="697" spans="3:12" ht="30" customHeight="1" thickTop="1" thickBot="1">
      <c r="C697" s="45" t="str">
        <f>IF(PG!C697="","",PG!C697)</f>
        <v/>
      </c>
      <c r="D697" s="44" t="str">
        <f>IF(PG!D697="","",PG!D697)</f>
        <v/>
      </c>
      <c r="E697" s="46">
        <f>PG!N697</f>
        <v>0</v>
      </c>
      <c r="F697" s="47"/>
      <c r="G697" s="48">
        <f>IFERROR(F697*L697,F697*PG!H697)</f>
        <v>0</v>
      </c>
      <c r="H697" s="48">
        <f>IFERROR(L697*E697,E697*PG!H697)</f>
        <v>0</v>
      </c>
      <c r="I697" s="49">
        <f t="shared" si="20"/>
        <v>0</v>
      </c>
      <c r="J697" s="50">
        <f t="shared" si="21"/>
        <v>1</v>
      </c>
      <c r="L697" s="77">
        <f>PG!O697</f>
        <v>0</v>
      </c>
    </row>
    <row r="698" spans="3:12" ht="30" customHeight="1" thickTop="1" thickBot="1">
      <c r="C698" s="45" t="str">
        <f>IF(PG!C698="","",PG!C698)</f>
        <v/>
      </c>
      <c r="D698" s="44" t="str">
        <f>IF(PG!D698="","",PG!D698)</f>
        <v/>
      </c>
      <c r="E698" s="46">
        <f>PG!N698</f>
        <v>0</v>
      </c>
      <c r="F698" s="47"/>
      <c r="G698" s="48">
        <f>IFERROR(F698*L698,F698*PG!H698)</f>
        <v>0</v>
      </c>
      <c r="H698" s="48">
        <f>IFERROR(L698*E698,E698*PG!H698)</f>
        <v>0</v>
      </c>
      <c r="I698" s="49">
        <f t="shared" si="20"/>
        <v>0</v>
      </c>
      <c r="J698" s="50">
        <f t="shared" si="21"/>
        <v>1</v>
      </c>
      <c r="L698" s="77">
        <f>PG!O698</f>
        <v>0</v>
      </c>
    </row>
    <row r="699" spans="3:12" ht="30" customHeight="1" thickTop="1" thickBot="1">
      <c r="C699" s="45" t="str">
        <f>IF(PG!C699="","",PG!C699)</f>
        <v/>
      </c>
      <c r="D699" s="44" t="str">
        <f>IF(PG!D699="","",PG!D699)</f>
        <v/>
      </c>
      <c r="E699" s="46">
        <f>PG!N699</f>
        <v>0</v>
      </c>
      <c r="F699" s="47"/>
      <c r="G699" s="48">
        <f>IFERROR(F699*L699,F699*PG!H699)</f>
        <v>0</v>
      </c>
      <c r="H699" s="48">
        <f>IFERROR(L699*E699,E699*PG!H699)</f>
        <v>0</v>
      </c>
      <c r="I699" s="49">
        <f t="shared" si="20"/>
        <v>0</v>
      </c>
      <c r="J699" s="50">
        <f t="shared" si="21"/>
        <v>1</v>
      </c>
      <c r="L699" s="77">
        <f>PG!O699</f>
        <v>0</v>
      </c>
    </row>
    <row r="700" spans="3:12" ht="30" customHeight="1" thickTop="1" thickBot="1">
      <c r="C700" s="45" t="str">
        <f>IF(PG!C700="","",PG!C700)</f>
        <v/>
      </c>
      <c r="D700" s="44" t="str">
        <f>IF(PG!D700="","",PG!D700)</f>
        <v/>
      </c>
      <c r="E700" s="46">
        <f>PG!N700</f>
        <v>0</v>
      </c>
      <c r="F700" s="47"/>
      <c r="G700" s="48">
        <f>IFERROR(F700*L700,F700*PG!H700)</f>
        <v>0</v>
      </c>
      <c r="H700" s="48">
        <f>IFERROR(L700*E700,E700*PG!H700)</f>
        <v>0</v>
      </c>
      <c r="I700" s="49">
        <f t="shared" si="20"/>
        <v>0</v>
      </c>
      <c r="J700" s="50">
        <f t="shared" si="21"/>
        <v>1</v>
      </c>
      <c r="L700" s="77">
        <f>PG!O700</f>
        <v>0</v>
      </c>
    </row>
    <row r="701" spans="3:12" ht="30" customHeight="1" thickTop="1" thickBot="1">
      <c r="C701" s="45" t="str">
        <f>IF(PG!C701="","",PG!C701)</f>
        <v/>
      </c>
      <c r="D701" s="44" t="str">
        <f>IF(PG!D701="","",PG!D701)</f>
        <v/>
      </c>
      <c r="E701" s="46">
        <f>PG!N701</f>
        <v>0</v>
      </c>
      <c r="F701" s="47"/>
      <c r="G701" s="48">
        <f>IFERROR(F701*L701,F701*PG!H701)</f>
        <v>0</v>
      </c>
      <c r="H701" s="48">
        <f>IFERROR(L701*E701,E701*PG!H701)</f>
        <v>0</v>
      </c>
      <c r="I701" s="49">
        <f t="shared" si="20"/>
        <v>0</v>
      </c>
      <c r="J701" s="50">
        <f t="shared" si="21"/>
        <v>1</v>
      </c>
      <c r="L701" s="77">
        <f>PG!O701</f>
        <v>0</v>
      </c>
    </row>
    <row r="702" spans="3:12" ht="30" customHeight="1" thickTop="1" thickBot="1">
      <c r="C702" s="45" t="str">
        <f>IF(PG!C702="","",PG!C702)</f>
        <v/>
      </c>
      <c r="D702" s="44" t="str">
        <f>IF(PG!D702="","",PG!D702)</f>
        <v/>
      </c>
      <c r="E702" s="46">
        <f>PG!N702</f>
        <v>0</v>
      </c>
      <c r="F702" s="47"/>
      <c r="G702" s="48">
        <f>IFERROR(F702*L702,F702*PG!H702)</f>
        <v>0</v>
      </c>
      <c r="H702" s="48">
        <f>IFERROR(L702*E702,E702*PG!H702)</f>
        <v>0</v>
      </c>
      <c r="I702" s="49">
        <f t="shared" si="20"/>
        <v>0</v>
      </c>
      <c r="J702" s="50">
        <f t="shared" si="21"/>
        <v>1</v>
      </c>
      <c r="L702" s="77">
        <f>PG!O702</f>
        <v>0</v>
      </c>
    </row>
    <row r="703" spans="3:12" ht="30" customHeight="1" thickTop="1" thickBot="1">
      <c r="C703" s="45" t="str">
        <f>IF(PG!C703="","",PG!C703)</f>
        <v/>
      </c>
      <c r="D703" s="44" t="str">
        <f>IF(PG!D703="","",PG!D703)</f>
        <v/>
      </c>
      <c r="E703" s="46">
        <f>PG!N703</f>
        <v>0</v>
      </c>
      <c r="F703" s="47"/>
      <c r="G703" s="48">
        <f>IFERROR(F703*L703,F703*PG!H703)</f>
        <v>0</v>
      </c>
      <c r="H703" s="48">
        <f>IFERROR(L703*E703,E703*PG!H703)</f>
        <v>0</v>
      </c>
      <c r="I703" s="49">
        <f t="shared" si="20"/>
        <v>0</v>
      </c>
      <c r="J703" s="50">
        <f t="shared" si="21"/>
        <v>1</v>
      </c>
      <c r="L703" s="77">
        <f>PG!O703</f>
        <v>0</v>
      </c>
    </row>
    <row r="704" spans="3:12" ht="30" customHeight="1" thickTop="1" thickBot="1">
      <c r="C704" s="45" t="str">
        <f>IF(PG!C704="","",PG!C704)</f>
        <v/>
      </c>
      <c r="D704" s="44" t="str">
        <f>IF(PG!D704="","",PG!D704)</f>
        <v/>
      </c>
      <c r="E704" s="46">
        <f>PG!N704</f>
        <v>0</v>
      </c>
      <c r="F704" s="47"/>
      <c r="G704" s="48">
        <f>IFERROR(F704*L704,F704*PG!H704)</f>
        <v>0</v>
      </c>
      <c r="H704" s="48">
        <f>IFERROR(L704*E704,E704*PG!H704)</f>
        <v>0</v>
      </c>
      <c r="I704" s="49">
        <f t="shared" si="20"/>
        <v>0</v>
      </c>
      <c r="J704" s="50">
        <f t="shared" si="21"/>
        <v>1</v>
      </c>
      <c r="L704" s="77">
        <f>PG!O704</f>
        <v>0</v>
      </c>
    </row>
    <row r="705" spans="3:12" ht="30" customHeight="1" thickTop="1" thickBot="1">
      <c r="C705" s="45" t="str">
        <f>IF(PG!C705="","",PG!C705)</f>
        <v/>
      </c>
      <c r="D705" s="44" t="str">
        <f>IF(PG!D705="","",PG!D705)</f>
        <v/>
      </c>
      <c r="E705" s="46">
        <f>PG!N705</f>
        <v>0</v>
      </c>
      <c r="F705" s="47"/>
      <c r="G705" s="48">
        <f>IFERROR(F705*L705,F705*PG!H705)</f>
        <v>0</v>
      </c>
      <c r="H705" s="48">
        <f>IFERROR(L705*E705,E705*PG!H705)</f>
        <v>0</v>
      </c>
      <c r="I705" s="49">
        <f t="shared" si="20"/>
        <v>0</v>
      </c>
      <c r="J705" s="50">
        <f t="shared" si="21"/>
        <v>1</v>
      </c>
      <c r="L705" s="77">
        <f>PG!O705</f>
        <v>0</v>
      </c>
    </row>
    <row r="706" spans="3:12" ht="30" customHeight="1" thickTop="1" thickBot="1">
      <c r="C706" s="45" t="str">
        <f>IF(PG!C706="","",PG!C706)</f>
        <v/>
      </c>
      <c r="D706" s="44" t="str">
        <f>IF(PG!D706="","",PG!D706)</f>
        <v/>
      </c>
      <c r="E706" s="46">
        <f>PG!N706</f>
        <v>0</v>
      </c>
      <c r="F706" s="47"/>
      <c r="G706" s="48">
        <f>IFERROR(F706*L706,F706*PG!H706)</f>
        <v>0</v>
      </c>
      <c r="H706" s="48">
        <f>IFERROR(L706*E706,E706*PG!H706)</f>
        <v>0</v>
      </c>
      <c r="I706" s="49">
        <f t="shared" si="20"/>
        <v>0</v>
      </c>
      <c r="J706" s="50">
        <f t="shared" si="21"/>
        <v>1</v>
      </c>
      <c r="L706" s="77">
        <f>PG!O706</f>
        <v>0</v>
      </c>
    </row>
    <row r="707" spans="3:12" ht="30" customHeight="1" thickTop="1" thickBot="1">
      <c r="C707" s="45" t="str">
        <f>IF(PG!C707="","",PG!C707)</f>
        <v/>
      </c>
      <c r="D707" s="44" t="str">
        <f>IF(PG!D707="","",PG!D707)</f>
        <v/>
      </c>
      <c r="E707" s="46">
        <f>PG!N707</f>
        <v>0</v>
      </c>
      <c r="F707" s="47"/>
      <c r="G707" s="48">
        <f>IFERROR(F707*L707,F707*PG!H707)</f>
        <v>0</v>
      </c>
      <c r="H707" s="48">
        <f>IFERROR(L707*E707,E707*PG!H707)</f>
        <v>0</v>
      </c>
      <c r="I707" s="49">
        <f t="shared" si="20"/>
        <v>0</v>
      </c>
      <c r="J707" s="50">
        <f t="shared" si="21"/>
        <v>1</v>
      </c>
      <c r="L707" s="77">
        <f>PG!O707</f>
        <v>0</v>
      </c>
    </row>
    <row r="708" spans="3:12" ht="30" customHeight="1" thickTop="1" thickBot="1">
      <c r="C708" s="45" t="str">
        <f>IF(PG!C708="","",PG!C708)</f>
        <v/>
      </c>
      <c r="D708" s="44" t="str">
        <f>IF(PG!D708="","",PG!D708)</f>
        <v/>
      </c>
      <c r="E708" s="46">
        <f>PG!N708</f>
        <v>0</v>
      </c>
      <c r="F708" s="47"/>
      <c r="G708" s="48">
        <f>IFERROR(F708*L708,F708*PG!H708)</f>
        <v>0</v>
      </c>
      <c r="H708" s="48">
        <f>IFERROR(L708*E708,E708*PG!H708)</f>
        <v>0</v>
      </c>
      <c r="I708" s="49">
        <f t="shared" si="20"/>
        <v>0</v>
      </c>
      <c r="J708" s="50">
        <f t="shared" si="21"/>
        <v>1</v>
      </c>
      <c r="L708" s="77">
        <f>PG!O708</f>
        <v>0</v>
      </c>
    </row>
    <row r="709" spans="3:12" ht="30" customHeight="1" thickTop="1" thickBot="1">
      <c r="C709" s="45" t="str">
        <f>IF(PG!C709="","",PG!C709)</f>
        <v/>
      </c>
      <c r="D709" s="44" t="str">
        <f>IF(PG!D709="","",PG!D709)</f>
        <v/>
      </c>
      <c r="E709" s="46">
        <f>PG!N709</f>
        <v>0</v>
      </c>
      <c r="F709" s="47"/>
      <c r="G709" s="48">
        <f>IFERROR(F709*L709,F709*PG!H709)</f>
        <v>0</v>
      </c>
      <c r="H709" s="48">
        <f>IFERROR(L709*E709,E709*PG!H709)</f>
        <v>0</v>
      </c>
      <c r="I709" s="49">
        <f t="shared" si="20"/>
        <v>0</v>
      </c>
      <c r="J709" s="50">
        <f t="shared" si="21"/>
        <v>1</v>
      </c>
      <c r="L709" s="77">
        <f>PG!O709</f>
        <v>0</v>
      </c>
    </row>
    <row r="710" spans="3:12" ht="30" customHeight="1" thickTop="1" thickBot="1">
      <c r="C710" s="45" t="str">
        <f>IF(PG!C710="","",PG!C710)</f>
        <v/>
      </c>
      <c r="D710" s="44" t="str">
        <f>IF(PG!D710="","",PG!D710)</f>
        <v/>
      </c>
      <c r="E710" s="46">
        <f>PG!N710</f>
        <v>0</v>
      </c>
      <c r="F710" s="47"/>
      <c r="G710" s="48">
        <f>IFERROR(F710*L710,F710*PG!H710)</f>
        <v>0</v>
      </c>
      <c r="H710" s="48">
        <f>IFERROR(L710*E710,E710*PG!H710)</f>
        <v>0</v>
      </c>
      <c r="I710" s="49">
        <f t="shared" si="20"/>
        <v>0</v>
      </c>
      <c r="J710" s="50">
        <f t="shared" si="21"/>
        <v>1</v>
      </c>
      <c r="L710" s="77">
        <f>PG!O710</f>
        <v>0</v>
      </c>
    </row>
    <row r="711" spans="3:12" ht="30" customHeight="1" thickTop="1" thickBot="1">
      <c r="C711" s="45" t="str">
        <f>IF(PG!C711="","",PG!C711)</f>
        <v/>
      </c>
      <c r="D711" s="44" t="str">
        <f>IF(PG!D711="","",PG!D711)</f>
        <v/>
      </c>
      <c r="E711" s="46">
        <f>PG!N711</f>
        <v>0</v>
      </c>
      <c r="F711" s="47"/>
      <c r="G711" s="48">
        <f>IFERROR(F711*L711,F711*PG!H711)</f>
        <v>0</v>
      </c>
      <c r="H711" s="48">
        <f>IFERROR(L711*E711,E711*PG!H711)</f>
        <v>0</v>
      </c>
      <c r="I711" s="49">
        <f t="shared" si="20"/>
        <v>0</v>
      </c>
      <c r="J711" s="50">
        <f t="shared" si="21"/>
        <v>1</v>
      </c>
      <c r="L711" s="77">
        <f>PG!O711</f>
        <v>0</v>
      </c>
    </row>
    <row r="712" spans="3:12" ht="30" customHeight="1" thickTop="1" thickBot="1">
      <c r="C712" s="45" t="str">
        <f>IF(PG!C712="","",PG!C712)</f>
        <v/>
      </c>
      <c r="D712" s="44" t="str">
        <f>IF(PG!D712="","",PG!D712)</f>
        <v/>
      </c>
      <c r="E712" s="46">
        <f>PG!N712</f>
        <v>0</v>
      </c>
      <c r="F712" s="47"/>
      <c r="G712" s="48">
        <f>IFERROR(F712*L712,F712*PG!H712)</f>
        <v>0</v>
      </c>
      <c r="H712" s="48">
        <f>IFERROR(L712*E712,E712*PG!H712)</f>
        <v>0</v>
      </c>
      <c r="I712" s="49">
        <f t="shared" ref="I712:I775" si="22">IFERROR(IF(G712-H712&lt;0,(G712-H712)*(-1),G712-H712),"")</f>
        <v>0</v>
      </c>
      <c r="J712" s="50">
        <f t="shared" si="21"/>
        <v>1</v>
      </c>
      <c r="L712" s="77">
        <f>PG!O712</f>
        <v>0</v>
      </c>
    </row>
    <row r="713" spans="3:12" ht="30" customHeight="1" thickTop="1" thickBot="1">
      <c r="C713" s="45" t="str">
        <f>IF(PG!C713="","",PG!C713)</f>
        <v/>
      </c>
      <c r="D713" s="44" t="str">
        <f>IF(PG!D713="","",PG!D713)</f>
        <v/>
      </c>
      <c r="E713" s="46">
        <f>PG!N713</f>
        <v>0</v>
      </c>
      <c r="F713" s="47"/>
      <c r="G713" s="48">
        <f>IFERROR(F713*L713,F713*PG!H713)</f>
        <v>0</v>
      </c>
      <c r="H713" s="48">
        <f>IFERROR(L713*E713,E713*PG!H713)</f>
        <v>0</v>
      </c>
      <c r="I713" s="49">
        <f t="shared" si="22"/>
        <v>0</v>
      </c>
      <c r="J713" s="50">
        <f t="shared" ref="J713:J776" si="23">IFERROR(IF(G713&gt;H713,H713/G713,IF(G713=H713,1,G713/H713)),"")</f>
        <v>1</v>
      </c>
      <c r="L713" s="77">
        <f>PG!O713</f>
        <v>0</v>
      </c>
    </row>
    <row r="714" spans="3:12" ht="30" customHeight="1" thickTop="1" thickBot="1">
      <c r="C714" s="45" t="str">
        <f>IF(PG!C714="","",PG!C714)</f>
        <v/>
      </c>
      <c r="D714" s="44" t="str">
        <f>IF(PG!D714="","",PG!D714)</f>
        <v/>
      </c>
      <c r="E714" s="46">
        <f>PG!N714</f>
        <v>0</v>
      </c>
      <c r="F714" s="47"/>
      <c r="G714" s="48">
        <f>IFERROR(F714*L714,F714*PG!H714)</f>
        <v>0</v>
      </c>
      <c r="H714" s="48">
        <f>IFERROR(L714*E714,E714*PG!H714)</f>
        <v>0</v>
      </c>
      <c r="I714" s="49">
        <f t="shared" si="22"/>
        <v>0</v>
      </c>
      <c r="J714" s="50">
        <f t="shared" si="23"/>
        <v>1</v>
      </c>
      <c r="L714" s="77">
        <f>PG!O714</f>
        <v>0</v>
      </c>
    </row>
    <row r="715" spans="3:12" ht="30" customHeight="1" thickTop="1" thickBot="1">
      <c r="C715" s="45" t="str">
        <f>IF(PG!C715="","",PG!C715)</f>
        <v/>
      </c>
      <c r="D715" s="44" t="str">
        <f>IF(PG!D715="","",PG!D715)</f>
        <v/>
      </c>
      <c r="E715" s="46">
        <f>PG!N715</f>
        <v>0</v>
      </c>
      <c r="F715" s="47"/>
      <c r="G715" s="48">
        <f>IFERROR(F715*L715,F715*PG!H715)</f>
        <v>0</v>
      </c>
      <c r="H715" s="48">
        <f>IFERROR(L715*E715,E715*PG!H715)</f>
        <v>0</v>
      </c>
      <c r="I715" s="49">
        <f t="shared" si="22"/>
        <v>0</v>
      </c>
      <c r="J715" s="50">
        <f t="shared" si="23"/>
        <v>1</v>
      </c>
      <c r="L715" s="77">
        <f>PG!O715</f>
        <v>0</v>
      </c>
    </row>
    <row r="716" spans="3:12" ht="30" customHeight="1" thickTop="1" thickBot="1">
      <c r="C716" s="45" t="str">
        <f>IF(PG!C716="","",PG!C716)</f>
        <v/>
      </c>
      <c r="D716" s="44" t="str">
        <f>IF(PG!D716="","",PG!D716)</f>
        <v/>
      </c>
      <c r="E716" s="46">
        <f>PG!N716</f>
        <v>0</v>
      </c>
      <c r="F716" s="47"/>
      <c r="G716" s="48">
        <f>IFERROR(F716*L716,F716*PG!H716)</f>
        <v>0</v>
      </c>
      <c r="H716" s="48">
        <f>IFERROR(L716*E716,E716*PG!H716)</f>
        <v>0</v>
      </c>
      <c r="I716" s="49">
        <f t="shared" si="22"/>
        <v>0</v>
      </c>
      <c r="J716" s="50">
        <f t="shared" si="23"/>
        <v>1</v>
      </c>
      <c r="L716" s="77">
        <f>PG!O716</f>
        <v>0</v>
      </c>
    </row>
    <row r="717" spans="3:12" ht="30" customHeight="1" thickTop="1" thickBot="1">
      <c r="C717" s="45" t="str">
        <f>IF(PG!C717="","",PG!C717)</f>
        <v/>
      </c>
      <c r="D717" s="44" t="str">
        <f>IF(PG!D717="","",PG!D717)</f>
        <v/>
      </c>
      <c r="E717" s="46">
        <f>PG!N717</f>
        <v>0</v>
      </c>
      <c r="F717" s="47"/>
      <c r="G717" s="48">
        <f>IFERROR(F717*L717,F717*PG!H717)</f>
        <v>0</v>
      </c>
      <c r="H717" s="48">
        <f>IFERROR(L717*E717,E717*PG!H717)</f>
        <v>0</v>
      </c>
      <c r="I717" s="49">
        <f t="shared" si="22"/>
        <v>0</v>
      </c>
      <c r="J717" s="50">
        <f t="shared" si="23"/>
        <v>1</v>
      </c>
      <c r="L717" s="77">
        <f>PG!O717</f>
        <v>0</v>
      </c>
    </row>
    <row r="718" spans="3:12" ht="30" customHeight="1" thickTop="1" thickBot="1">
      <c r="C718" s="45" t="str">
        <f>IF(PG!C718="","",PG!C718)</f>
        <v/>
      </c>
      <c r="D718" s="44" t="str">
        <f>IF(PG!D718="","",PG!D718)</f>
        <v/>
      </c>
      <c r="E718" s="46">
        <f>PG!N718</f>
        <v>0</v>
      </c>
      <c r="F718" s="47"/>
      <c r="G718" s="48">
        <f>IFERROR(F718*L718,F718*PG!H718)</f>
        <v>0</v>
      </c>
      <c r="H718" s="48">
        <f>IFERROR(L718*E718,E718*PG!H718)</f>
        <v>0</v>
      </c>
      <c r="I718" s="49">
        <f t="shared" si="22"/>
        <v>0</v>
      </c>
      <c r="J718" s="50">
        <f t="shared" si="23"/>
        <v>1</v>
      </c>
      <c r="L718" s="77">
        <f>PG!O718</f>
        <v>0</v>
      </c>
    </row>
    <row r="719" spans="3:12" ht="30" customHeight="1" thickTop="1" thickBot="1">
      <c r="C719" s="45" t="str">
        <f>IF(PG!C719="","",PG!C719)</f>
        <v/>
      </c>
      <c r="D719" s="44" t="str">
        <f>IF(PG!D719="","",PG!D719)</f>
        <v/>
      </c>
      <c r="E719" s="46">
        <f>PG!N719</f>
        <v>0</v>
      </c>
      <c r="F719" s="47"/>
      <c r="G719" s="48">
        <f>IFERROR(F719*L719,F719*PG!H719)</f>
        <v>0</v>
      </c>
      <c r="H719" s="48">
        <f>IFERROR(L719*E719,E719*PG!H719)</f>
        <v>0</v>
      </c>
      <c r="I719" s="49">
        <f t="shared" si="22"/>
        <v>0</v>
      </c>
      <c r="J719" s="50">
        <f t="shared" si="23"/>
        <v>1</v>
      </c>
      <c r="L719" s="77">
        <f>PG!O719</f>
        <v>0</v>
      </c>
    </row>
    <row r="720" spans="3:12" ht="30" customHeight="1" thickTop="1" thickBot="1">
      <c r="C720" s="45" t="str">
        <f>IF(PG!C720="","",PG!C720)</f>
        <v/>
      </c>
      <c r="D720" s="44" t="str">
        <f>IF(PG!D720="","",PG!D720)</f>
        <v/>
      </c>
      <c r="E720" s="46">
        <f>PG!N720</f>
        <v>0</v>
      </c>
      <c r="F720" s="47"/>
      <c r="G720" s="48">
        <f>IFERROR(F720*L720,F720*PG!H720)</f>
        <v>0</v>
      </c>
      <c r="H720" s="48">
        <f>IFERROR(L720*E720,E720*PG!H720)</f>
        <v>0</v>
      </c>
      <c r="I720" s="49">
        <f t="shared" si="22"/>
        <v>0</v>
      </c>
      <c r="J720" s="50">
        <f t="shared" si="23"/>
        <v>1</v>
      </c>
      <c r="L720" s="77">
        <f>PG!O720</f>
        <v>0</v>
      </c>
    </row>
    <row r="721" spans="3:12" ht="30" customHeight="1" thickTop="1" thickBot="1">
      <c r="C721" s="45" t="str">
        <f>IF(PG!C721="","",PG!C721)</f>
        <v/>
      </c>
      <c r="D721" s="44" t="str">
        <f>IF(PG!D721="","",PG!D721)</f>
        <v/>
      </c>
      <c r="E721" s="46">
        <f>PG!N721</f>
        <v>0</v>
      </c>
      <c r="F721" s="47"/>
      <c r="G721" s="48">
        <f>IFERROR(F721*L721,F721*PG!H721)</f>
        <v>0</v>
      </c>
      <c r="H721" s="48">
        <f>IFERROR(L721*E721,E721*PG!H721)</f>
        <v>0</v>
      </c>
      <c r="I721" s="49">
        <f t="shared" si="22"/>
        <v>0</v>
      </c>
      <c r="J721" s="50">
        <f t="shared" si="23"/>
        <v>1</v>
      </c>
      <c r="L721" s="77">
        <f>PG!O721</f>
        <v>0</v>
      </c>
    </row>
    <row r="722" spans="3:12" ht="30" customHeight="1" thickTop="1" thickBot="1">
      <c r="C722" s="45" t="str">
        <f>IF(PG!C722="","",PG!C722)</f>
        <v/>
      </c>
      <c r="D722" s="44" t="str">
        <f>IF(PG!D722="","",PG!D722)</f>
        <v/>
      </c>
      <c r="E722" s="46">
        <f>PG!N722</f>
        <v>0</v>
      </c>
      <c r="F722" s="47"/>
      <c r="G722" s="48">
        <f>IFERROR(F722*L722,F722*PG!H722)</f>
        <v>0</v>
      </c>
      <c r="H722" s="48">
        <f>IFERROR(L722*E722,E722*PG!H722)</f>
        <v>0</v>
      </c>
      <c r="I722" s="49">
        <f t="shared" si="22"/>
        <v>0</v>
      </c>
      <c r="J722" s="50">
        <f t="shared" si="23"/>
        <v>1</v>
      </c>
      <c r="L722" s="77">
        <f>PG!O722</f>
        <v>0</v>
      </c>
    </row>
    <row r="723" spans="3:12" ht="30" customHeight="1" thickTop="1" thickBot="1">
      <c r="C723" s="45" t="str">
        <f>IF(PG!C723="","",PG!C723)</f>
        <v/>
      </c>
      <c r="D723" s="44" t="str">
        <f>IF(PG!D723="","",PG!D723)</f>
        <v/>
      </c>
      <c r="E723" s="46">
        <f>PG!N723</f>
        <v>0</v>
      </c>
      <c r="F723" s="47"/>
      <c r="G723" s="48">
        <f>IFERROR(F723*L723,F723*PG!H723)</f>
        <v>0</v>
      </c>
      <c r="H723" s="48">
        <f>IFERROR(L723*E723,E723*PG!H723)</f>
        <v>0</v>
      </c>
      <c r="I723" s="49">
        <f t="shared" si="22"/>
        <v>0</v>
      </c>
      <c r="J723" s="50">
        <f t="shared" si="23"/>
        <v>1</v>
      </c>
      <c r="L723" s="77">
        <f>PG!O723</f>
        <v>0</v>
      </c>
    </row>
    <row r="724" spans="3:12" ht="30" customHeight="1" thickTop="1" thickBot="1">
      <c r="C724" s="45" t="str">
        <f>IF(PG!C724="","",PG!C724)</f>
        <v/>
      </c>
      <c r="D724" s="44" t="str">
        <f>IF(PG!D724="","",PG!D724)</f>
        <v/>
      </c>
      <c r="E724" s="46">
        <f>PG!N724</f>
        <v>0</v>
      </c>
      <c r="F724" s="47"/>
      <c r="G724" s="48">
        <f>IFERROR(F724*L724,F724*PG!H724)</f>
        <v>0</v>
      </c>
      <c r="H724" s="48">
        <f>IFERROR(L724*E724,E724*PG!H724)</f>
        <v>0</v>
      </c>
      <c r="I724" s="49">
        <f t="shared" si="22"/>
        <v>0</v>
      </c>
      <c r="J724" s="50">
        <f t="shared" si="23"/>
        <v>1</v>
      </c>
      <c r="L724" s="77">
        <f>PG!O724</f>
        <v>0</v>
      </c>
    </row>
    <row r="725" spans="3:12" ht="30" customHeight="1" thickTop="1" thickBot="1">
      <c r="C725" s="45" t="str">
        <f>IF(PG!C725="","",PG!C725)</f>
        <v/>
      </c>
      <c r="D725" s="44" t="str">
        <f>IF(PG!D725="","",PG!D725)</f>
        <v/>
      </c>
      <c r="E725" s="46">
        <f>PG!N725</f>
        <v>0</v>
      </c>
      <c r="F725" s="47"/>
      <c r="G725" s="48">
        <f>IFERROR(F725*L725,F725*PG!H725)</f>
        <v>0</v>
      </c>
      <c r="H725" s="48">
        <f>IFERROR(L725*E725,E725*PG!H725)</f>
        <v>0</v>
      </c>
      <c r="I725" s="49">
        <f t="shared" si="22"/>
        <v>0</v>
      </c>
      <c r="J725" s="50">
        <f t="shared" si="23"/>
        <v>1</v>
      </c>
      <c r="L725" s="77">
        <f>PG!O725</f>
        <v>0</v>
      </c>
    </row>
    <row r="726" spans="3:12" ht="30" customHeight="1" thickTop="1" thickBot="1">
      <c r="C726" s="45" t="str">
        <f>IF(PG!C726="","",PG!C726)</f>
        <v/>
      </c>
      <c r="D726" s="44" t="str">
        <f>IF(PG!D726="","",PG!D726)</f>
        <v/>
      </c>
      <c r="E726" s="46">
        <f>PG!N726</f>
        <v>0</v>
      </c>
      <c r="F726" s="47"/>
      <c r="G726" s="48">
        <f>IFERROR(F726*L726,F726*PG!H726)</f>
        <v>0</v>
      </c>
      <c r="H726" s="48">
        <f>IFERROR(L726*E726,E726*PG!H726)</f>
        <v>0</v>
      </c>
      <c r="I726" s="49">
        <f t="shared" si="22"/>
        <v>0</v>
      </c>
      <c r="J726" s="50">
        <f t="shared" si="23"/>
        <v>1</v>
      </c>
      <c r="L726" s="77">
        <f>PG!O726</f>
        <v>0</v>
      </c>
    </row>
    <row r="727" spans="3:12" ht="30" customHeight="1" thickTop="1" thickBot="1">
      <c r="C727" s="45" t="str">
        <f>IF(PG!C727="","",PG!C727)</f>
        <v/>
      </c>
      <c r="D727" s="44" t="str">
        <f>IF(PG!D727="","",PG!D727)</f>
        <v/>
      </c>
      <c r="E727" s="46">
        <f>PG!N727</f>
        <v>0</v>
      </c>
      <c r="F727" s="47"/>
      <c r="G727" s="48">
        <f>IFERROR(F727*L727,F727*PG!H727)</f>
        <v>0</v>
      </c>
      <c r="H727" s="48">
        <f>IFERROR(L727*E727,E727*PG!H727)</f>
        <v>0</v>
      </c>
      <c r="I727" s="49">
        <f t="shared" si="22"/>
        <v>0</v>
      </c>
      <c r="J727" s="50">
        <f t="shared" si="23"/>
        <v>1</v>
      </c>
      <c r="L727" s="77">
        <f>PG!O727</f>
        <v>0</v>
      </c>
    </row>
    <row r="728" spans="3:12" ht="30" customHeight="1" thickTop="1" thickBot="1">
      <c r="C728" s="45" t="str">
        <f>IF(PG!C728="","",PG!C728)</f>
        <v/>
      </c>
      <c r="D728" s="44" t="str">
        <f>IF(PG!D728="","",PG!D728)</f>
        <v/>
      </c>
      <c r="E728" s="46">
        <f>PG!N728</f>
        <v>0</v>
      </c>
      <c r="F728" s="47"/>
      <c r="G728" s="48">
        <f>IFERROR(F728*L728,F728*PG!H728)</f>
        <v>0</v>
      </c>
      <c r="H728" s="48">
        <f>IFERROR(L728*E728,E728*PG!H728)</f>
        <v>0</v>
      </c>
      <c r="I728" s="49">
        <f t="shared" si="22"/>
        <v>0</v>
      </c>
      <c r="J728" s="50">
        <f t="shared" si="23"/>
        <v>1</v>
      </c>
      <c r="L728" s="77">
        <f>PG!O728</f>
        <v>0</v>
      </c>
    </row>
    <row r="729" spans="3:12" ht="30" customHeight="1" thickTop="1" thickBot="1">
      <c r="C729" s="45" t="str">
        <f>IF(PG!C729="","",PG!C729)</f>
        <v/>
      </c>
      <c r="D729" s="44" t="str">
        <f>IF(PG!D729="","",PG!D729)</f>
        <v/>
      </c>
      <c r="E729" s="46">
        <f>PG!N729</f>
        <v>0</v>
      </c>
      <c r="F729" s="47"/>
      <c r="G729" s="48">
        <f>IFERROR(F729*L729,F729*PG!H729)</f>
        <v>0</v>
      </c>
      <c r="H729" s="48">
        <f>IFERROR(L729*E729,E729*PG!H729)</f>
        <v>0</v>
      </c>
      <c r="I729" s="49">
        <f t="shared" si="22"/>
        <v>0</v>
      </c>
      <c r="J729" s="50">
        <f t="shared" si="23"/>
        <v>1</v>
      </c>
      <c r="L729" s="77">
        <f>PG!O729</f>
        <v>0</v>
      </c>
    </row>
    <row r="730" spans="3:12" ht="30" customHeight="1" thickTop="1" thickBot="1">
      <c r="C730" s="45" t="str">
        <f>IF(PG!C730="","",PG!C730)</f>
        <v/>
      </c>
      <c r="D730" s="44" t="str">
        <f>IF(PG!D730="","",PG!D730)</f>
        <v/>
      </c>
      <c r="E730" s="46">
        <f>PG!N730</f>
        <v>0</v>
      </c>
      <c r="F730" s="47"/>
      <c r="G730" s="48">
        <f>IFERROR(F730*L730,F730*PG!H730)</f>
        <v>0</v>
      </c>
      <c r="H730" s="48">
        <f>IFERROR(L730*E730,E730*PG!H730)</f>
        <v>0</v>
      </c>
      <c r="I730" s="49">
        <f t="shared" si="22"/>
        <v>0</v>
      </c>
      <c r="J730" s="50">
        <f t="shared" si="23"/>
        <v>1</v>
      </c>
      <c r="L730" s="77">
        <f>PG!O730</f>
        <v>0</v>
      </c>
    </row>
    <row r="731" spans="3:12" ht="30" customHeight="1" thickTop="1" thickBot="1">
      <c r="C731" s="45" t="str">
        <f>IF(PG!C731="","",PG!C731)</f>
        <v/>
      </c>
      <c r="D731" s="44" t="str">
        <f>IF(PG!D731="","",PG!D731)</f>
        <v/>
      </c>
      <c r="E731" s="46">
        <f>PG!N731</f>
        <v>0</v>
      </c>
      <c r="F731" s="47"/>
      <c r="G731" s="48">
        <f>IFERROR(F731*L731,F731*PG!H731)</f>
        <v>0</v>
      </c>
      <c r="H731" s="48">
        <f>IFERROR(L731*E731,E731*PG!H731)</f>
        <v>0</v>
      </c>
      <c r="I731" s="49">
        <f t="shared" si="22"/>
        <v>0</v>
      </c>
      <c r="J731" s="50">
        <f t="shared" si="23"/>
        <v>1</v>
      </c>
      <c r="L731" s="77">
        <f>PG!O731</f>
        <v>0</v>
      </c>
    </row>
    <row r="732" spans="3:12" ht="30" customHeight="1" thickTop="1" thickBot="1">
      <c r="C732" s="45" t="str">
        <f>IF(PG!C732="","",PG!C732)</f>
        <v/>
      </c>
      <c r="D732" s="44" t="str">
        <f>IF(PG!D732="","",PG!D732)</f>
        <v/>
      </c>
      <c r="E732" s="46">
        <f>PG!N732</f>
        <v>0</v>
      </c>
      <c r="F732" s="47"/>
      <c r="G732" s="48">
        <f>IFERROR(F732*L732,F732*PG!H732)</f>
        <v>0</v>
      </c>
      <c r="H732" s="48">
        <f>IFERROR(L732*E732,E732*PG!H732)</f>
        <v>0</v>
      </c>
      <c r="I732" s="49">
        <f t="shared" si="22"/>
        <v>0</v>
      </c>
      <c r="J732" s="50">
        <f t="shared" si="23"/>
        <v>1</v>
      </c>
      <c r="L732" s="77">
        <f>PG!O732</f>
        <v>0</v>
      </c>
    </row>
    <row r="733" spans="3:12" ht="30" customHeight="1" thickTop="1" thickBot="1">
      <c r="C733" s="45" t="str">
        <f>IF(PG!C733="","",PG!C733)</f>
        <v/>
      </c>
      <c r="D733" s="44" t="str">
        <f>IF(PG!D733="","",PG!D733)</f>
        <v/>
      </c>
      <c r="E733" s="46">
        <f>PG!N733</f>
        <v>0</v>
      </c>
      <c r="F733" s="47"/>
      <c r="G733" s="48">
        <f>IFERROR(F733*L733,F733*PG!H733)</f>
        <v>0</v>
      </c>
      <c r="H733" s="48">
        <f>IFERROR(L733*E733,E733*PG!H733)</f>
        <v>0</v>
      </c>
      <c r="I733" s="49">
        <f t="shared" si="22"/>
        <v>0</v>
      </c>
      <c r="J733" s="50">
        <f t="shared" si="23"/>
        <v>1</v>
      </c>
      <c r="L733" s="77">
        <f>PG!O733</f>
        <v>0</v>
      </c>
    </row>
    <row r="734" spans="3:12" ht="30" customHeight="1" thickTop="1" thickBot="1">
      <c r="C734" s="45" t="str">
        <f>IF(PG!C734="","",PG!C734)</f>
        <v/>
      </c>
      <c r="D734" s="44" t="str">
        <f>IF(PG!D734="","",PG!D734)</f>
        <v/>
      </c>
      <c r="E734" s="46">
        <f>PG!N734</f>
        <v>0</v>
      </c>
      <c r="F734" s="47"/>
      <c r="G734" s="48">
        <f>IFERROR(F734*L734,F734*PG!H734)</f>
        <v>0</v>
      </c>
      <c r="H734" s="48">
        <f>IFERROR(L734*E734,E734*PG!H734)</f>
        <v>0</v>
      </c>
      <c r="I734" s="49">
        <f t="shared" si="22"/>
        <v>0</v>
      </c>
      <c r="J734" s="50">
        <f t="shared" si="23"/>
        <v>1</v>
      </c>
      <c r="L734" s="77">
        <f>PG!O734</f>
        <v>0</v>
      </c>
    </row>
    <row r="735" spans="3:12" ht="30" customHeight="1" thickTop="1" thickBot="1">
      <c r="C735" s="45" t="str">
        <f>IF(PG!C735="","",PG!C735)</f>
        <v/>
      </c>
      <c r="D735" s="44" t="str">
        <f>IF(PG!D735="","",PG!D735)</f>
        <v/>
      </c>
      <c r="E735" s="46">
        <f>PG!N735</f>
        <v>0</v>
      </c>
      <c r="F735" s="47"/>
      <c r="G735" s="48">
        <f>IFERROR(F735*L735,F735*PG!H735)</f>
        <v>0</v>
      </c>
      <c r="H735" s="48">
        <f>IFERROR(L735*E735,E735*PG!H735)</f>
        <v>0</v>
      </c>
      <c r="I735" s="49">
        <f t="shared" si="22"/>
        <v>0</v>
      </c>
      <c r="J735" s="50">
        <f t="shared" si="23"/>
        <v>1</v>
      </c>
      <c r="L735" s="77">
        <f>PG!O735</f>
        <v>0</v>
      </c>
    </row>
    <row r="736" spans="3:12" ht="30" customHeight="1" thickTop="1" thickBot="1">
      <c r="C736" s="45" t="str">
        <f>IF(PG!C736="","",PG!C736)</f>
        <v/>
      </c>
      <c r="D736" s="44" t="str">
        <f>IF(PG!D736="","",PG!D736)</f>
        <v/>
      </c>
      <c r="E736" s="46">
        <f>PG!N736</f>
        <v>0</v>
      </c>
      <c r="F736" s="47"/>
      <c r="G736" s="48">
        <f>IFERROR(F736*L736,F736*PG!H736)</f>
        <v>0</v>
      </c>
      <c r="H736" s="48">
        <f>IFERROR(L736*E736,E736*PG!H736)</f>
        <v>0</v>
      </c>
      <c r="I736" s="49">
        <f t="shared" si="22"/>
        <v>0</v>
      </c>
      <c r="J736" s="50">
        <f t="shared" si="23"/>
        <v>1</v>
      </c>
      <c r="L736" s="77">
        <f>PG!O736</f>
        <v>0</v>
      </c>
    </row>
    <row r="737" spans="3:12" ht="30" customHeight="1" thickTop="1" thickBot="1">
      <c r="C737" s="45" t="str">
        <f>IF(PG!C737="","",PG!C737)</f>
        <v/>
      </c>
      <c r="D737" s="44" t="str">
        <f>IF(PG!D737="","",PG!D737)</f>
        <v/>
      </c>
      <c r="E737" s="46">
        <f>PG!N737</f>
        <v>0</v>
      </c>
      <c r="F737" s="47"/>
      <c r="G737" s="48">
        <f>IFERROR(F737*L737,F737*PG!H737)</f>
        <v>0</v>
      </c>
      <c r="H737" s="48">
        <f>IFERROR(L737*E737,E737*PG!H737)</f>
        <v>0</v>
      </c>
      <c r="I737" s="49">
        <f t="shared" si="22"/>
        <v>0</v>
      </c>
      <c r="J737" s="50">
        <f t="shared" si="23"/>
        <v>1</v>
      </c>
      <c r="L737" s="77">
        <f>PG!O737</f>
        <v>0</v>
      </c>
    </row>
    <row r="738" spans="3:12" ht="30" customHeight="1" thickTop="1" thickBot="1">
      <c r="C738" s="45" t="str">
        <f>IF(PG!C738="","",PG!C738)</f>
        <v/>
      </c>
      <c r="D738" s="44" t="str">
        <f>IF(PG!D738="","",PG!D738)</f>
        <v/>
      </c>
      <c r="E738" s="46">
        <f>PG!N738</f>
        <v>0</v>
      </c>
      <c r="F738" s="47"/>
      <c r="G738" s="48">
        <f>IFERROR(F738*L738,F738*PG!H738)</f>
        <v>0</v>
      </c>
      <c r="H738" s="48">
        <f>IFERROR(L738*E738,E738*PG!H738)</f>
        <v>0</v>
      </c>
      <c r="I738" s="49">
        <f t="shared" si="22"/>
        <v>0</v>
      </c>
      <c r="J738" s="50">
        <f t="shared" si="23"/>
        <v>1</v>
      </c>
      <c r="L738" s="77">
        <f>PG!O738</f>
        <v>0</v>
      </c>
    </row>
    <row r="739" spans="3:12" ht="30" customHeight="1" thickTop="1" thickBot="1">
      <c r="C739" s="45" t="str">
        <f>IF(PG!C739="","",PG!C739)</f>
        <v/>
      </c>
      <c r="D739" s="44" t="str">
        <f>IF(PG!D739="","",PG!D739)</f>
        <v/>
      </c>
      <c r="E739" s="46">
        <f>PG!N739</f>
        <v>0</v>
      </c>
      <c r="F739" s="47"/>
      <c r="G739" s="48">
        <f>IFERROR(F739*L739,F739*PG!H739)</f>
        <v>0</v>
      </c>
      <c r="H739" s="48">
        <f>IFERROR(L739*E739,E739*PG!H739)</f>
        <v>0</v>
      </c>
      <c r="I739" s="49">
        <f t="shared" si="22"/>
        <v>0</v>
      </c>
      <c r="J739" s="50">
        <f t="shared" si="23"/>
        <v>1</v>
      </c>
      <c r="L739" s="77">
        <f>PG!O739</f>
        <v>0</v>
      </c>
    </row>
    <row r="740" spans="3:12" ht="30" customHeight="1" thickTop="1" thickBot="1">
      <c r="C740" s="45" t="str">
        <f>IF(PG!C740="","",PG!C740)</f>
        <v/>
      </c>
      <c r="D740" s="44" t="str">
        <f>IF(PG!D740="","",PG!D740)</f>
        <v/>
      </c>
      <c r="E740" s="46">
        <f>PG!N740</f>
        <v>0</v>
      </c>
      <c r="F740" s="47"/>
      <c r="G740" s="48">
        <f>IFERROR(F740*L740,F740*PG!H740)</f>
        <v>0</v>
      </c>
      <c r="H740" s="48">
        <f>IFERROR(L740*E740,E740*PG!H740)</f>
        <v>0</v>
      </c>
      <c r="I740" s="49">
        <f t="shared" si="22"/>
        <v>0</v>
      </c>
      <c r="J740" s="50">
        <f t="shared" si="23"/>
        <v>1</v>
      </c>
      <c r="L740" s="77">
        <f>PG!O740</f>
        <v>0</v>
      </c>
    </row>
    <row r="741" spans="3:12" ht="30" customHeight="1" thickTop="1" thickBot="1">
      <c r="C741" s="45" t="str">
        <f>IF(PG!C741="","",PG!C741)</f>
        <v/>
      </c>
      <c r="D741" s="44" t="str">
        <f>IF(PG!D741="","",PG!D741)</f>
        <v/>
      </c>
      <c r="E741" s="46">
        <f>PG!N741</f>
        <v>0</v>
      </c>
      <c r="F741" s="47"/>
      <c r="G741" s="48">
        <f>IFERROR(F741*L741,F741*PG!H741)</f>
        <v>0</v>
      </c>
      <c r="H741" s="48">
        <f>IFERROR(L741*E741,E741*PG!H741)</f>
        <v>0</v>
      </c>
      <c r="I741" s="49">
        <f t="shared" si="22"/>
        <v>0</v>
      </c>
      <c r="J741" s="50">
        <f t="shared" si="23"/>
        <v>1</v>
      </c>
      <c r="L741" s="77">
        <f>PG!O741</f>
        <v>0</v>
      </c>
    </row>
    <row r="742" spans="3:12" ht="30" customHeight="1" thickTop="1" thickBot="1">
      <c r="C742" s="45" t="str">
        <f>IF(PG!C742="","",PG!C742)</f>
        <v/>
      </c>
      <c r="D742" s="44" t="str">
        <f>IF(PG!D742="","",PG!D742)</f>
        <v/>
      </c>
      <c r="E742" s="46">
        <f>PG!N742</f>
        <v>0</v>
      </c>
      <c r="F742" s="47"/>
      <c r="G742" s="48">
        <f>IFERROR(F742*L742,F742*PG!H742)</f>
        <v>0</v>
      </c>
      <c r="H742" s="48">
        <f>IFERROR(L742*E742,E742*PG!H742)</f>
        <v>0</v>
      </c>
      <c r="I742" s="49">
        <f t="shared" si="22"/>
        <v>0</v>
      </c>
      <c r="J742" s="50">
        <f t="shared" si="23"/>
        <v>1</v>
      </c>
      <c r="L742" s="77">
        <f>PG!O742</f>
        <v>0</v>
      </c>
    </row>
    <row r="743" spans="3:12" ht="30" customHeight="1" thickTop="1" thickBot="1">
      <c r="C743" s="45" t="str">
        <f>IF(PG!C743="","",PG!C743)</f>
        <v/>
      </c>
      <c r="D743" s="44" t="str">
        <f>IF(PG!D743="","",PG!D743)</f>
        <v/>
      </c>
      <c r="E743" s="46">
        <f>PG!N743</f>
        <v>0</v>
      </c>
      <c r="F743" s="47"/>
      <c r="G743" s="48">
        <f>IFERROR(F743*L743,F743*PG!H743)</f>
        <v>0</v>
      </c>
      <c r="H743" s="48">
        <f>IFERROR(L743*E743,E743*PG!H743)</f>
        <v>0</v>
      </c>
      <c r="I743" s="49">
        <f t="shared" si="22"/>
        <v>0</v>
      </c>
      <c r="J743" s="50">
        <f t="shared" si="23"/>
        <v>1</v>
      </c>
      <c r="L743" s="77">
        <f>PG!O743</f>
        <v>0</v>
      </c>
    </row>
    <row r="744" spans="3:12" ht="30" customHeight="1" thickTop="1" thickBot="1">
      <c r="C744" s="45" t="str">
        <f>IF(PG!C744="","",PG!C744)</f>
        <v/>
      </c>
      <c r="D744" s="44" t="str">
        <f>IF(PG!D744="","",PG!D744)</f>
        <v/>
      </c>
      <c r="E744" s="46">
        <f>PG!N744</f>
        <v>0</v>
      </c>
      <c r="F744" s="47"/>
      <c r="G744" s="48">
        <f>IFERROR(F744*L744,F744*PG!H744)</f>
        <v>0</v>
      </c>
      <c r="H744" s="48">
        <f>IFERROR(L744*E744,E744*PG!H744)</f>
        <v>0</v>
      </c>
      <c r="I744" s="49">
        <f t="shared" si="22"/>
        <v>0</v>
      </c>
      <c r="J744" s="50">
        <f t="shared" si="23"/>
        <v>1</v>
      </c>
      <c r="L744" s="77">
        <f>PG!O744</f>
        <v>0</v>
      </c>
    </row>
    <row r="745" spans="3:12" ht="30" customHeight="1" thickTop="1" thickBot="1">
      <c r="C745" s="45" t="str">
        <f>IF(PG!C745="","",PG!C745)</f>
        <v/>
      </c>
      <c r="D745" s="44" t="str">
        <f>IF(PG!D745="","",PG!D745)</f>
        <v/>
      </c>
      <c r="E745" s="46">
        <f>PG!N745</f>
        <v>0</v>
      </c>
      <c r="F745" s="47"/>
      <c r="G745" s="48">
        <f>IFERROR(F745*L745,F745*PG!H745)</f>
        <v>0</v>
      </c>
      <c r="H745" s="48">
        <f>IFERROR(L745*E745,E745*PG!H745)</f>
        <v>0</v>
      </c>
      <c r="I745" s="49">
        <f t="shared" si="22"/>
        <v>0</v>
      </c>
      <c r="J745" s="50">
        <f t="shared" si="23"/>
        <v>1</v>
      </c>
      <c r="L745" s="77">
        <f>PG!O745</f>
        <v>0</v>
      </c>
    </row>
    <row r="746" spans="3:12" ht="30" customHeight="1" thickTop="1" thickBot="1">
      <c r="C746" s="45" t="str">
        <f>IF(PG!C746="","",PG!C746)</f>
        <v/>
      </c>
      <c r="D746" s="44" t="str">
        <f>IF(PG!D746="","",PG!D746)</f>
        <v/>
      </c>
      <c r="E746" s="46">
        <f>PG!N746</f>
        <v>0</v>
      </c>
      <c r="F746" s="47"/>
      <c r="G746" s="48">
        <f>IFERROR(F746*L746,F746*PG!H746)</f>
        <v>0</v>
      </c>
      <c r="H746" s="48">
        <f>IFERROR(L746*E746,E746*PG!H746)</f>
        <v>0</v>
      </c>
      <c r="I746" s="49">
        <f t="shared" si="22"/>
        <v>0</v>
      </c>
      <c r="J746" s="50">
        <f t="shared" si="23"/>
        <v>1</v>
      </c>
      <c r="L746" s="77">
        <f>PG!O746</f>
        <v>0</v>
      </c>
    </row>
    <row r="747" spans="3:12" ht="30" customHeight="1" thickTop="1" thickBot="1">
      <c r="C747" s="45" t="str">
        <f>IF(PG!C747="","",PG!C747)</f>
        <v/>
      </c>
      <c r="D747" s="44" t="str">
        <f>IF(PG!D747="","",PG!D747)</f>
        <v/>
      </c>
      <c r="E747" s="46">
        <f>PG!N747</f>
        <v>0</v>
      </c>
      <c r="F747" s="47"/>
      <c r="G747" s="48">
        <f>IFERROR(F747*L747,F747*PG!H747)</f>
        <v>0</v>
      </c>
      <c r="H747" s="48">
        <f>IFERROR(L747*E747,E747*PG!H747)</f>
        <v>0</v>
      </c>
      <c r="I747" s="49">
        <f t="shared" si="22"/>
        <v>0</v>
      </c>
      <c r="J747" s="50">
        <f t="shared" si="23"/>
        <v>1</v>
      </c>
      <c r="L747" s="77">
        <f>PG!O747</f>
        <v>0</v>
      </c>
    </row>
    <row r="748" spans="3:12" ht="30" customHeight="1" thickTop="1" thickBot="1">
      <c r="C748" s="45" t="str">
        <f>IF(PG!C748="","",PG!C748)</f>
        <v/>
      </c>
      <c r="D748" s="44" t="str">
        <f>IF(PG!D748="","",PG!D748)</f>
        <v/>
      </c>
      <c r="E748" s="46">
        <f>PG!N748</f>
        <v>0</v>
      </c>
      <c r="F748" s="47"/>
      <c r="G748" s="48">
        <f>IFERROR(F748*L748,F748*PG!H748)</f>
        <v>0</v>
      </c>
      <c r="H748" s="48">
        <f>IFERROR(L748*E748,E748*PG!H748)</f>
        <v>0</v>
      </c>
      <c r="I748" s="49">
        <f t="shared" si="22"/>
        <v>0</v>
      </c>
      <c r="J748" s="50">
        <f t="shared" si="23"/>
        <v>1</v>
      </c>
      <c r="L748" s="77">
        <f>PG!O748</f>
        <v>0</v>
      </c>
    </row>
    <row r="749" spans="3:12" ht="30" customHeight="1" thickTop="1" thickBot="1">
      <c r="C749" s="45" t="str">
        <f>IF(PG!C749="","",PG!C749)</f>
        <v/>
      </c>
      <c r="D749" s="44" t="str">
        <f>IF(PG!D749="","",PG!D749)</f>
        <v/>
      </c>
      <c r="E749" s="46">
        <f>PG!N749</f>
        <v>0</v>
      </c>
      <c r="F749" s="47"/>
      <c r="G749" s="48">
        <f>IFERROR(F749*L749,F749*PG!H749)</f>
        <v>0</v>
      </c>
      <c r="H749" s="48">
        <f>IFERROR(L749*E749,E749*PG!H749)</f>
        <v>0</v>
      </c>
      <c r="I749" s="49">
        <f t="shared" si="22"/>
        <v>0</v>
      </c>
      <c r="J749" s="50">
        <f t="shared" si="23"/>
        <v>1</v>
      </c>
      <c r="L749" s="77">
        <f>PG!O749</f>
        <v>0</v>
      </c>
    </row>
    <row r="750" spans="3:12" ht="30" customHeight="1" thickTop="1" thickBot="1">
      <c r="C750" s="45" t="str">
        <f>IF(PG!C750="","",PG!C750)</f>
        <v/>
      </c>
      <c r="D750" s="44" t="str">
        <f>IF(PG!D750="","",PG!D750)</f>
        <v/>
      </c>
      <c r="E750" s="46">
        <f>PG!N750</f>
        <v>0</v>
      </c>
      <c r="F750" s="47"/>
      <c r="G750" s="48">
        <f>IFERROR(F750*L750,F750*PG!H750)</f>
        <v>0</v>
      </c>
      <c r="H750" s="48">
        <f>IFERROR(L750*E750,E750*PG!H750)</f>
        <v>0</v>
      </c>
      <c r="I750" s="49">
        <f t="shared" si="22"/>
        <v>0</v>
      </c>
      <c r="J750" s="50">
        <f t="shared" si="23"/>
        <v>1</v>
      </c>
      <c r="L750" s="77">
        <f>PG!O750</f>
        <v>0</v>
      </c>
    </row>
    <row r="751" spans="3:12" ht="30" customHeight="1" thickTop="1" thickBot="1">
      <c r="C751" s="45" t="str">
        <f>IF(PG!C751="","",PG!C751)</f>
        <v/>
      </c>
      <c r="D751" s="44" t="str">
        <f>IF(PG!D751="","",PG!D751)</f>
        <v/>
      </c>
      <c r="E751" s="46">
        <f>PG!N751</f>
        <v>0</v>
      </c>
      <c r="F751" s="47"/>
      <c r="G751" s="48">
        <f>IFERROR(F751*L751,F751*PG!H751)</f>
        <v>0</v>
      </c>
      <c r="H751" s="48">
        <f>IFERROR(L751*E751,E751*PG!H751)</f>
        <v>0</v>
      </c>
      <c r="I751" s="49">
        <f t="shared" si="22"/>
        <v>0</v>
      </c>
      <c r="J751" s="50">
        <f t="shared" si="23"/>
        <v>1</v>
      </c>
      <c r="L751" s="77">
        <f>PG!O751</f>
        <v>0</v>
      </c>
    </row>
    <row r="752" spans="3:12" ht="30" customHeight="1" thickTop="1" thickBot="1">
      <c r="C752" s="45" t="str">
        <f>IF(PG!C752="","",PG!C752)</f>
        <v/>
      </c>
      <c r="D752" s="44" t="str">
        <f>IF(PG!D752="","",PG!D752)</f>
        <v/>
      </c>
      <c r="E752" s="46">
        <f>PG!N752</f>
        <v>0</v>
      </c>
      <c r="F752" s="47"/>
      <c r="G752" s="48">
        <f>IFERROR(F752*L752,F752*PG!H752)</f>
        <v>0</v>
      </c>
      <c r="H752" s="48">
        <f>IFERROR(L752*E752,E752*PG!H752)</f>
        <v>0</v>
      </c>
      <c r="I752" s="49">
        <f t="shared" si="22"/>
        <v>0</v>
      </c>
      <c r="J752" s="50">
        <f t="shared" si="23"/>
        <v>1</v>
      </c>
      <c r="L752" s="77">
        <f>PG!O752</f>
        <v>0</v>
      </c>
    </row>
    <row r="753" spans="3:12" ht="30" customHeight="1" thickTop="1" thickBot="1">
      <c r="C753" s="45" t="str">
        <f>IF(PG!C753="","",PG!C753)</f>
        <v/>
      </c>
      <c r="D753" s="44" t="str">
        <f>IF(PG!D753="","",PG!D753)</f>
        <v/>
      </c>
      <c r="E753" s="46">
        <f>PG!N753</f>
        <v>0</v>
      </c>
      <c r="F753" s="47"/>
      <c r="G753" s="48">
        <f>IFERROR(F753*L753,F753*PG!H753)</f>
        <v>0</v>
      </c>
      <c r="H753" s="48">
        <f>IFERROR(L753*E753,E753*PG!H753)</f>
        <v>0</v>
      </c>
      <c r="I753" s="49">
        <f t="shared" si="22"/>
        <v>0</v>
      </c>
      <c r="J753" s="50">
        <f t="shared" si="23"/>
        <v>1</v>
      </c>
      <c r="L753" s="77">
        <f>PG!O753</f>
        <v>0</v>
      </c>
    </row>
    <row r="754" spans="3:12" ht="30" customHeight="1" thickTop="1" thickBot="1">
      <c r="C754" s="45" t="str">
        <f>IF(PG!C754="","",PG!C754)</f>
        <v/>
      </c>
      <c r="D754" s="44" t="str">
        <f>IF(PG!D754="","",PG!D754)</f>
        <v/>
      </c>
      <c r="E754" s="46">
        <f>PG!N754</f>
        <v>0</v>
      </c>
      <c r="F754" s="47"/>
      <c r="G754" s="48">
        <f>IFERROR(F754*L754,F754*PG!H754)</f>
        <v>0</v>
      </c>
      <c r="H754" s="48">
        <f>IFERROR(L754*E754,E754*PG!H754)</f>
        <v>0</v>
      </c>
      <c r="I754" s="49">
        <f t="shared" si="22"/>
        <v>0</v>
      </c>
      <c r="J754" s="50">
        <f t="shared" si="23"/>
        <v>1</v>
      </c>
      <c r="L754" s="77">
        <f>PG!O754</f>
        <v>0</v>
      </c>
    </row>
    <row r="755" spans="3:12" ht="30" customHeight="1" thickTop="1" thickBot="1">
      <c r="C755" s="45" t="str">
        <f>IF(PG!C755="","",PG!C755)</f>
        <v/>
      </c>
      <c r="D755" s="44" t="str">
        <f>IF(PG!D755="","",PG!D755)</f>
        <v/>
      </c>
      <c r="E755" s="46">
        <f>PG!N755</f>
        <v>0</v>
      </c>
      <c r="F755" s="47"/>
      <c r="G755" s="48">
        <f>IFERROR(F755*L755,F755*PG!H755)</f>
        <v>0</v>
      </c>
      <c r="H755" s="48">
        <f>IFERROR(L755*E755,E755*PG!H755)</f>
        <v>0</v>
      </c>
      <c r="I755" s="49">
        <f t="shared" si="22"/>
        <v>0</v>
      </c>
      <c r="J755" s="50">
        <f t="shared" si="23"/>
        <v>1</v>
      </c>
      <c r="L755" s="77">
        <f>PG!O755</f>
        <v>0</v>
      </c>
    </row>
    <row r="756" spans="3:12" ht="30" customHeight="1" thickTop="1" thickBot="1">
      <c r="C756" s="45" t="str">
        <f>IF(PG!C756="","",PG!C756)</f>
        <v/>
      </c>
      <c r="D756" s="44" t="str">
        <f>IF(PG!D756="","",PG!D756)</f>
        <v/>
      </c>
      <c r="E756" s="46">
        <f>PG!N756</f>
        <v>0</v>
      </c>
      <c r="F756" s="47"/>
      <c r="G756" s="48">
        <f>IFERROR(F756*L756,F756*PG!H756)</f>
        <v>0</v>
      </c>
      <c r="H756" s="48">
        <f>IFERROR(L756*E756,E756*PG!H756)</f>
        <v>0</v>
      </c>
      <c r="I756" s="49">
        <f t="shared" si="22"/>
        <v>0</v>
      </c>
      <c r="J756" s="50">
        <f t="shared" si="23"/>
        <v>1</v>
      </c>
      <c r="L756" s="77">
        <f>PG!O756</f>
        <v>0</v>
      </c>
    </row>
    <row r="757" spans="3:12" ht="30" customHeight="1" thickTop="1" thickBot="1">
      <c r="C757" s="45" t="str">
        <f>IF(PG!C757="","",PG!C757)</f>
        <v/>
      </c>
      <c r="D757" s="44" t="str">
        <f>IF(PG!D757="","",PG!D757)</f>
        <v/>
      </c>
      <c r="E757" s="46">
        <f>PG!N757</f>
        <v>0</v>
      </c>
      <c r="F757" s="47"/>
      <c r="G757" s="48">
        <f>IFERROR(F757*L757,F757*PG!H757)</f>
        <v>0</v>
      </c>
      <c r="H757" s="48">
        <f>IFERROR(L757*E757,E757*PG!H757)</f>
        <v>0</v>
      </c>
      <c r="I757" s="49">
        <f t="shared" si="22"/>
        <v>0</v>
      </c>
      <c r="J757" s="50">
        <f t="shared" si="23"/>
        <v>1</v>
      </c>
      <c r="L757" s="77">
        <f>PG!O757</f>
        <v>0</v>
      </c>
    </row>
    <row r="758" spans="3:12" ht="30" customHeight="1" thickTop="1" thickBot="1">
      <c r="C758" s="45" t="str">
        <f>IF(PG!C758="","",PG!C758)</f>
        <v/>
      </c>
      <c r="D758" s="44" t="str">
        <f>IF(PG!D758="","",PG!D758)</f>
        <v/>
      </c>
      <c r="E758" s="46">
        <f>PG!N758</f>
        <v>0</v>
      </c>
      <c r="F758" s="47"/>
      <c r="G758" s="48">
        <f>IFERROR(F758*L758,F758*PG!H758)</f>
        <v>0</v>
      </c>
      <c r="H758" s="48">
        <f>IFERROR(L758*E758,E758*PG!H758)</f>
        <v>0</v>
      </c>
      <c r="I758" s="49">
        <f t="shared" si="22"/>
        <v>0</v>
      </c>
      <c r="J758" s="50">
        <f t="shared" si="23"/>
        <v>1</v>
      </c>
      <c r="L758" s="77">
        <f>PG!O758</f>
        <v>0</v>
      </c>
    </row>
    <row r="759" spans="3:12" ht="30" customHeight="1" thickTop="1" thickBot="1">
      <c r="C759" s="45" t="str">
        <f>IF(PG!C759="","",PG!C759)</f>
        <v/>
      </c>
      <c r="D759" s="44" t="str">
        <f>IF(PG!D759="","",PG!D759)</f>
        <v/>
      </c>
      <c r="E759" s="46">
        <f>PG!N759</f>
        <v>0</v>
      </c>
      <c r="F759" s="47"/>
      <c r="G759" s="48">
        <f>IFERROR(F759*L759,F759*PG!H759)</f>
        <v>0</v>
      </c>
      <c r="H759" s="48">
        <f>IFERROR(L759*E759,E759*PG!H759)</f>
        <v>0</v>
      </c>
      <c r="I759" s="49">
        <f t="shared" si="22"/>
        <v>0</v>
      </c>
      <c r="J759" s="50">
        <f t="shared" si="23"/>
        <v>1</v>
      </c>
      <c r="L759" s="77">
        <f>PG!O759</f>
        <v>0</v>
      </c>
    </row>
    <row r="760" spans="3:12" ht="30" customHeight="1" thickTop="1" thickBot="1">
      <c r="C760" s="45" t="str">
        <f>IF(PG!C760="","",PG!C760)</f>
        <v/>
      </c>
      <c r="D760" s="44" t="str">
        <f>IF(PG!D760="","",PG!D760)</f>
        <v/>
      </c>
      <c r="E760" s="46">
        <f>PG!N760</f>
        <v>0</v>
      </c>
      <c r="F760" s="47"/>
      <c r="G760" s="48">
        <f>IFERROR(F760*L760,F760*PG!H760)</f>
        <v>0</v>
      </c>
      <c r="H760" s="48">
        <f>IFERROR(L760*E760,E760*PG!H760)</f>
        <v>0</v>
      </c>
      <c r="I760" s="49">
        <f t="shared" si="22"/>
        <v>0</v>
      </c>
      <c r="J760" s="50">
        <f t="shared" si="23"/>
        <v>1</v>
      </c>
      <c r="L760" s="77">
        <f>PG!O760</f>
        <v>0</v>
      </c>
    </row>
    <row r="761" spans="3:12" ht="30" customHeight="1" thickTop="1" thickBot="1">
      <c r="C761" s="45" t="str">
        <f>IF(PG!C761="","",PG!C761)</f>
        <v/>
      </c>
      <c r="D761" s="44" t="str">
        <f>IF(PG!D761="","",PG!D761)</f>
        <v/>
      </c>
      <c r="E761" s="46">
        <f>PG!N761</f>
        <v>0</v>
      </c>
      <c r="F761" s="47"/>
      <c r="G761" s="48">
        <f>IFERROR(F761*L761,F761*PG!H761)</f>
        <v>0</v>
      </c>
      <c r="H761" s="48">
        <f>IFERROR(L761*E761,E761*PG!H761)</f>
        <v>0</v>
      </c>
      <c r="I761" s="49">
        <f t="shared" si="22"/>
        <v>0</v>
      </c>
      <c r="J761" s="50">
        <f t="shared" si="23"/>
        <v>1</v>
      </c>
      <c r="L761" s="77">
        <f>PG!O761</f>
        <v>0</v>
      </c>
    </row>
    <row r="762" spans="3:12" ht="30" customHeight="1" thickTop="1" thickBot="1">
      <c r="C762" s="45" t="str">
        <f>IF(PG!C762="","",PG!C762)</f>
        <v/>
      </c>
      <c r="D762" s="44" t="str">
        <f>IF(PG!D762="","",PG!D762)</f>
        <v/>
      </c>
      <c r="E762" s="46">
        <f>PG!N762</f>
        <v>0</v>
      </c>
      <c r="F762" s="47"/>
      <c r="G762" s="48">
        <f>IFERROR(F762*L762,F762*PG!H762)</f>
        <v>0</v>
      </c>
      <c r="H762" s="48">
        <f>IFERROR(L762*E762,E762*PG!H762)</f>
        <v>0</v>
      </c>
      <c r="I762" s="49">
        <f t="shared" si="22"/>
        <v>0</v>
      </c>
      <c r="J762" s="50">
        <f t="shared" si="23"/>
        <v>1</v>
      </c>
      <c r="L762" s="77">
        <f>PG!O762</f>
        <v>0</v>
      </c>
    </row>
    <row r="763" spans="3:12" ht="30" customHeight="1" thickTop="1" thickBot="1">
      <c r="C763" s="45" t="str">
        <f>IF(PG!C763="","",PG!C763)</f>
        <v/>
      </c>
      <c r="D763" s="44" t="str">
        <f>IF(PG!D763="","",PG!D763)</f>
        <v/>
      </c>
      <c r="E763" s="46">
        <f>PG!N763</f>
        <v>0</v>
      </c>
      <c r="F763" s="47"/>
      <c r="G763" s="48">
        <f>IFERROR(F763*L763,F763*PG!H763)</f>
        <v>0</v>
      </c>
      <c r="H763" s="48">
        <f>IFERROR(L763*E763,E763*PG!H763)</f>
        <v>0</v>
      </c>
      <c r="I763" s="49">
        <f t="shared" si="22"/>
        <v>0</v>
      </c>
      <c r="J763" s="50">
        <f t="shared" si="23"/>
        <v>1</v>
      </c>
      <c r="L763" s="77">
        <f>PG!O763</f>
        <v>0</v>
      </c>
    </row>
    <row r="764" spans="3:12" ht="30" customHeight="1" thickTop="1" thickBot="1">
      <c r="C764" s="45" t="str">
        <f>IF(PG!C764="","",PG!C764)</f>
        <v/>
      </c>
      <c r="D764" s="44" t="str">
        <f>IF(PG!D764="","",PG!D764)</f>
        <v/>
      </c>
      <c r="E764" s="46">
        <f>PG!N764</f>
        <v>0</v>
      </c>
      <c r="F764" s="47"/>
      <c r="G764" s="48">
        <f>IFERROR(F764*L764,F764*PG!H764)</f>
        <v>0</v>
      </c>
      <c r="H764" s="48">
        <f>IFERROR(L764*E764,E764*PG!H764)</f>
        <v>0</v>
      </c>
      <c r="I764" s="49">
        <f t="shared" si="22"/>
        <v>0</v>
      </c>
      <c r="J764" s="50">
        <f t="shared" si="23"/>
        <v>1</v>
      </c>
      <c r="L764" s="77">
        <f>PG!O764</f>
        <v>0</v>
      </c>
    </row>
    <row r="765" spans="3:12" ht="30" customHeight="1" thickTop="1" thickBot="1">
      <c r="C765" s="45" t="str">
        <f>IF(PG!C765="","",PG!C765)</f>
        <v/>
      </c>
      <c r="D765" s="44" t="str">
        <f>IF(PG!D765="","",PG!D765)</f>
        <v/>
      </c>
      <c r="E765" s="46">
        <f>PG!N765</f>
        <v>0</v>
      </c>
      <c r="F765" s="47"/>
      <c r="G765" s="48">
        <f>IFERROR(F765*L765,F765*PG!H765)</f>
        <v>0</v>
      </c>
      <c r="H765" s="48">
        <f>IFERROR(L765*E765,E765*PG!H765)</f>
        <v>0</v>
      </c>
      <c r="I765" s="49">
        <f t="shared" si="22"/>
        <v>0</v>
      </c>
      <c r="J765" s="50">
        <f t="shared" si="23"/>
        <v>1</v>
      </c>
      <c r="L765" s="77">
        <f>PG!O765</f>
        <v>0</v>
      </c>
    </row>
    <row r="766" spans="3:12" ht="30" customHeight="1" thickTop="1" thickBot="1">
      <c r="C766" s="45" t="str">
        <f>IF(PG!C766="","",PG!C766)</f>
        <v/>
      </c>
      <c r="D766" s="44" t="str">
        <f>IF(PG!D766="","",PG!D766)</f>
        <v/>
      </c>
      <c r="E766" s="46">
        <f>PG!N766</f>
        <v>0</v>
      </c>
      <c r="F766" s="47"/>
      <c r="G766" s="48">
        <f>IFERROR(F766*L766,F766*PG!H766)</f>
        <v>0</v>
      </c>
      <c r="H766" s="48">
        <f>IFERROR(L766*E766,E766*PG!H766)</f>
        <v>0</v>
      </c>
      <c r="I766" s="49">
        <f t="shared" si="22"/>
        <v>0</v>
      </c>
      <c r="J766" s="50">
        <f t="shared" si="23"/>
        <v>1</v>
      </c>
      <c r="L766" s="77">
        <f>PG!O766</f>
        <v>0</v>
      </c>
    </row>
    <row r="767" spans="3:12" ht="30" customHeight="1" thickTop="1" thickBot="1">
      <c r="C767" s="45" t="str">
        <f>IF(PG!C767="","",PG!C767)</f>
        <v/>
      </c>
      <c r="D767" s="44" t="str">
        <f>IF(PG!D767="","",PG!D767)</f>
        <v/>
      </c>
      <c r="E767" s="46">
        <f>PG!N767</f>
        <v>0</v>
      </c>
      <c r="F767" s="47"/>
      <c r="G767" s="48">
        <f>IFERROR(F767*L767,F767*PG!H767)</f>
        <v>0</v>
      </c>
      <c r="H767" s="48">
        <f>IFERROR(L767*E767,E767*PG!H767)</f>
        <v>0</v>
      </c>
      <c r="I767" s="49">
        <f t="shared" si="22"/>
        <v>0</v>
      </c>
      <c r="J767" s="50">
        <f t="shared" si="23"/>
        <v>1</v>
      </c>
      <c r="L767" s="77">
        <f>PG!O767</f>
        <v>0</v>
      </c>
    </row>
    <row r="768" spans="3:12" ht="30" customHeight="1" thickTop="1" thickBot="1">
      <c r="C768" s="45" t="str">
        <f>IF(PG!C768="","",PG!C768)</f>
        <v/>
      </c>
      <c r="D768" s="44" t="str">
        <f>IF(PG!D768="","",PG!D768)</f>
        <v/>
      </c>
      <c r="E768" s="46">
        <f>PG!N768</f>
        <v>0</v>
      </c>
      <c r="F768" s="47"/>
      <c r="G768" s="48">
        <f>IFERROR(F768*L768,F768*PG!H768)</f>
        <v>0</v>
      </c>
      <c r="H768" s="48">
        <f>IFERROR(L768*E768,E768*PG!H768)</f>
        <v>0</v>
      </c>
      <c r="I768" s="49">
        <f t="shared" si="22"/>
        <v>0</v>
      </c>
      <c r="J768" s="50">
        <f t="shared" si="23"/>
        <v>1</v>
      </c>
      <c r="L768" s="77">
        <f>PG!O768</f>
        <v>0</v>
      </c>
    </row>
    <row r="769" spans="3:12" ht="30" customHeight="1" thickTop="1" thickBot="1">
      <c r="C769" s="45" t="str">
        <f>IF(PG!C769="","",PG!C769)</f>
        <v/>
      </c>
      <c r="D769" s="44" t="str">
        <f>IF(PG!D769="","",PG!D769)</f>
        <v/>
      </c>
      <c r="E769" s="46">
        <f>PG!N769</f>
        <v>0</v>
      </c>
      <c r="F769" s="47"/>
      <c r="G769" s="48">
        <f>IFERROR(F769*L769,F769*PG!H769)</f>
        <v>0</v>
      </c>
      <c r="H769" s="48">
        <f>IFERROR(L769*E769,E769*PG!H769)</f>
        <v>0</v>
      </c>
      <c r="I769" s="49">
        <f t="shared" si="22"/>
        <v>0</v>
      </c>
      <c r="J769" s="50">
        <f t="shared" si="23"/>
        <v>1</v>
      </c>
      <c r="L769" s="77">
        <f>PG!O769</f>
        <v>0</v>
      </c>
    </row>
    <row r="770" spans="3:12" ht="30" customHeight="1" thickTop="1" thickBot="1">
      <c r="C770" s="45" t="str">
        <f>IF(PG!C770="","",PG!C770)</f>
        <v/>
      </c>
      <c r="D770" s="44" t="str">
        <f>IF(PG!D770="","",PG!D770)</f>
        <v/>
      </c>
      <c r="E770" s="46">
        <f>PG!N770</f>
        <v>0</v>
      </c>
      <c r="F770" s="47"/>
      <c r="G770" s="48">
        <f>IFERROR(F770*L770,F770*PG!H770)</f>
        <v>0</v>
      </c>
      <c r="H770" s="48">
        <f>IFERROR(L770*E770,E770*PG!H770)</f>
        <v>0</v>
      </c>
      <c r="I770" s="49">
        <f t="shared" si="22"/>
        <v>0</v>
      </c>
      <c r="J770" s="50">
        <f t="shared" si="23"/>
        <v>1</v>
      </c>
      <c r="L770" s="77">
        <f>PG!O770</f>
        <v>0</v>
      </c>
    </row>
    <row r="771" spans="3:12" ht="30" customHeight="1" thickTop="1" thickBot="1">
      <c r="C771" s="45" t="str">
        <f>IF(PG!C771="","",PG!C771)</f>
        <v/>
      </c>
      <c r="D771" s="44" t="str">
        <f>IF(PG!D771="","",PG!D771)</f>
        <v/>
      </c>
      <c r="E771" s="46">
        <f>PG!N771</f>
        <v>0</v>
      </c>
      <c r="F771" s="47"/>
      <c r="G771" s="48">
        <f>IFERROR(F771*L771,F771*PG!H771)</f>
        <v>0</v>
      </c>
      <c r="H771" s="48">
        <f>IFERROR(L771*E771,E771*PG!H771)</f>
        <v>0</v>
      </c>
      <c r="I771" s="49">
        <f t="shared" si="22"/>
        <v>0</v>
      </c>
      <c r="J771" s="50">
        <f t="shared" si="23"/>
        <v>1</v>
      </c>
      <c r="L771" s="77">
        <f>PG!O771</f>
        <v>0</v>
      </c>
    </row>
    <row r="772" spans="3:12" ht="30" customHeight="1" thickTop="1" thickBot="1">
      <c r="C772" s="45" t="str">
        <f>IF(PG!C772="","",PG!C772)</f>
        <v/>
      </c>
      <c r="D772" s="44" t="str">
        <f>IF(PG!D772="","",PG!D772)</f>
        <v/>
      </c>
      <c r="E772" s="46">
        <f>PG!N772</f>
        <v>0</v>
      </c>
      <c r="F772" s="47"/>
      <c r="G772" s="48">
        <f>IFERROR(F772*L772,F772*PG!H772)</f>
        <v>0</v>
      </c>
      <c r="H772" s="48">
        <f>IFERROR(L772*E772,E772*PG!H772)</f>
        <v>0</v>
      </c>
      <c r="I772" s="49">
        <f t="shared" si="22"/>
        <v>0</v>
      </c>
      <c r="J772" s="50">
        <f t="shared" si="23"/>
        <v>1</v>
      </c>
      <c r="L772" s="77">
        <f>PG!O772</f>
        <v>0</v>
      </c>
    </row>
    <row r="773" spans="3:12" ht="30" customHeight="1" thickTop="1" thickBot="1">
      <c r="C773" s="45" t="str">
        <f>IF(PG!C773="","",PG!C773)</f>
        <v/>
      </c>
      <c r="D773" s="44" t="str">
        <f>IF(PG!D773="","",PG!D773)</f>
        <v/>
      </c>
      <c r="E773" s="46">
        <f>PG!N773</f>
        <v>0</v>
      </c>
      <c r="F773" s="47"/>
      <c r="G773" s="48">
        <f>IFERROR(F773*L773,F773*PG!H773)</f>
        <v>0</v>
      </c>
      <c r="H773" s="48">
        <f>IFERROR(L773*E773,E773*PG!H773)</f>
        <v>0</v>
      </c>
      <c r="I773" s="49">
        <f t="shared" si="22"/>
        <v>0</v>
      </c>
      <c r="J773" s="50">
        <f t="shared" si="23"/>
        <v>1</v>
      </c>
      <c r="L773" s="77">
        <f>PG!O773</f>
        <v>0</v>
      </c>
    </row>
    <row r="774" spans="3:12" ht="30" customHeight="1" thickTop="1" thickBot="1">
      <c r="C774" s="45" t="str">
        <f>IF(PG!C774="","",PG!C774)</f>
        <v/>
      </c>
      <c r="D774" s="44" t="str">
        <f>IF(PG!D774="","",PG!D774)</f>
        <v/>
      </c>
      <c r="E774" s="46">
        <f>PG!N774</f>
        <v>0</v>
      </c>
      <c r="F774" s="47"/>
      <c r="G774" s="48">
        <f>IFERROR(F774*L774,F774*PG!H774)</f>
        <v>0</v>
      </c>
      <c r="H774" s="48">
        <f>IFERROR(L774*E774,E774*PG!H774)</f>
        <v>0</v>
      </c>
      <c r="I774" s="49">
        <f t="shared" si="22"/>
        <v>0</v>
      </c>
      <c r="J774" s="50">
        <f t="shared" si="23"/>
        <v>1</v>
      </c>
      <c r="L774" s="77">
        <f>PG!O774</f>
        <v>0</v>
      </c>
    </row>
    <row r="775" spans="3:12" ht="30" customHeight="1" thickTop="1" thickBot="1">
      <c r="C775" s="45" t="str">
        <f>IF(PG!C775="","",PG!C775)</f>
        <v/>
      </c>
      <c r="D775" s="44" t="str">
        <f>IF(PG!D775="","",PG!D775)</f>
        <v/>
      </c>
      <c r="E775" s="46">
        <f>PG!N775</f>
        <v>0</v>
      </c>
      <c r="F775" s="47"/>
      <c r="G775" s="48">
        <f>IFERROR(F775*L775,F775*PG!H775)</f>
        <v>0</v>
      </c>
      <c r="H775" s="48">
        <f>IFERROR(L775*E775,E775*PG!H775)</f>
        <v>0</v>
      </c>
      <c r="I775" s="49">
        <f t="shared" si="22"/>
        <v>0</v>
      </c>
      <c r="J775" s="50">
        <f t="shared" si="23"/>
        <v>1</v>
      </c>
      <c r="L775" s="77">
        <f>PG!O775</f>
        <v>0</v>
      </c>
    </row>
    <row r="776" spans="3:12" ht="30" customHeight="1" thickTop="1" thickBot="1">
      <c r="C776" s="45" t="str">
        <f>IF(PG!C776="","",PG!C776)</f>
        <v/>
      </c>
      <c r="D776" s="44" t="str">
        <f>IF(PG!D776="","",PG!D776)</f>
        <v/>
      </c>
      <c r="E776" s="46">
        <f>PG!N776</f>
        <v>0</v>
      </c>
      <c r="F776" s="47"/>
      <c r="G776" s="48">
        <f>IFERROR(F776*L776,F776*PG!H776)</f>
        <v>0</v>
      </c>
      <c r="H776" s="48">
        <f>IFERROR(L776*E776,E776*PG!H776)</f>
        <v>0</v>
      </c>
      <c r="I776" s="49">
        <f t="shared" ref="I776:I839" si="24">IFERROR(IF(G776-H776&lt;0,(G776-H776)*(-1),G776-H776),"")</f>
        <v>0</v>
      </c>
      <c r="J776" s="50">
        <f t="shared" si="23"/>
        <v>1</v>
      </c>
      <c r="L776" s="77">
        <f>PG!O776</f>
        <v>0</v>
      </c>
    </row>
    <row r="777" spans="3:12" ht="30" customHeight="1" thickTop="1" thickBot="1">
      <c r="C777" s="45" t="str">
        <f>IF(PG!C777="","",PG!C777)</f>
        <v/>
      </c>
      <c r="D777" s="44" t="str">
        <f>IF(PG!D777="","",PG!D777)</f>
        <v/>
      </c>
      <c r="E777" s="46">
        <f>PG!N777</f>
        <v>0</v>
      </c>
      <c r="F777" s="47"/>
      <c r="G777" s="48">
        <f>IFERROR(F777*L777,F777*PG!H777)</f>
        <v>0</v>
      </c>
      <c r="H777" s="48">
        <f>IFERROR(L777*E777,E777*PG!H777)</f>
        <v>0</v>
      </c>
      <c r="I777" s="49">
        <f t="shared" si="24"/>
        <v>0</v>
      </c>
      <c r="J777" s="50">
        <f t="shared" ref="J777:J840" si="25">IFERROR(IF(G777&gt;H777,H777/G777,IF(G777=H777,1,G777/H777)),"")</f>
        <v>1</v>
      </c>
      <c r="L777" s="77">
        <f>PG!O777</f>
        <v>0</v>
      </c>
    </row>
    <row r="778" spans="3:12" ht="30" customHeight="1" thickTop="1" thickBot="1">
      <c r="C778" s="45" t="str">
        <f>IF(PG!C778="","",PG!C778)</f>
        <v/>
      </c>
      <c r="D778" s="44" t="str">
        <f>IF(PG!D778="","",PG!D778)</f>
        <v/>
      </c>
      <c r="E778" s="46">
        <f>PG!N778</f>
        <v>0</v>
      </c>
      <c r="F778" s="47"/>
      <c r="G778" s="48">
        <f>IFERROR(F778*L778,F778*PG!H778)</f>
        <v>0</v>
      </c>
      <c r="H778" s="48">
        <f>IFERROR(L778*E778,E778*PG!H778)</f>
        <v>0</v>
      </c>
      <c r="I778" s="49">
        <f t="shared" si="24"/>
        <v>0</v>
      </c>
      <c r="J778" s="50">
        <f t="shared" si="25"/>
        <v>1</v>
      </c>
      <c r="L778" s="77">
        <f>PG!O778</f>
        <v>0</v>
      </c>
    </row>
    <row r="779" spans="3:12" ht="30" customHeight="1" thickTop="1" thickBot="1">
      <c r="C779" s="45" t="str">
        <f>IF(PG!C779="","",PG!C779)</f>
        <v/>
      </c>
      <c r="D779" s="44" t="str">
        <f>IF(PG!D779="","",PG!D779)</f>
        <v/>
      </c>
      <c r="E779" s="46">
        <f>PG!N779</f>
        <v>0</v>
      </c>
      <c r="F779" s="47"/>
      <c r="G779" s="48">
        <f>IFERROR(F779*L779,F779*PG!H779)</f>
        <v>0</v>
      </c>
      <c r="H779" s="48">
        <f>IFERROR(L779*E779,E779*PG!H779)</f>
        <v>0</v>
      </c>
      <c r="I779" s="49">
        <f t="shared" si="24"/>
        <v>0</v>
      </c>
      <c r="J779" s="50">
        <f t="shared" si="25"/>
        <v>1</v>
      </c>
      <c r="L779" s="77">
        <f>PG!O779</f>
        <v>0</v>
      </c>
    </row>
    <row r="780" spans="3:12" ht="30" customHeight="1" thickTop="1" thickBot="1">
      <c r="C780" s="45" t="str">
        <f>IF(PG!C780="","",PG!C780)</f>
        <v/>
      </c>
      <c r="D780" s="44" t="str">
        <f>IF(PG!D780="","",PG!D780)</f>
        <v/>
      </c>
      <c r="E780" s="46">
        <f>PG!N780</f>
        <v>0</v>
      </c>
      <c r="F780" s="47"/>
      <c r="G780" s="48">
        <f>IFERROR(F780*L780,F780*PG!H780)</f>
        <v>0</v>
      </c>
      <c r="H780" s="48">
        <f>IFERROR(L780*E780,E780*PG!H780)</f>
        <v>0</v>
      </c>
      <c r="I780" s="49">
        <f t="shared" si="24"/>
        <v>0</v>
      </c>
      <c r="J780" s="50">
        <f t="shared" si="25"/>
        <v>1</v>
      </c>
      <c r="L780" s="77">
        <f>PG!O780</f>
        <v>0</v>
      </c>
    </row>
    <row r="781" spans="3:12" ht="30" customHeight="1" thickTop="1" thickBot="1">
      <c r="C781" s="45" t="str">
        <f>IF(PG!C781="","",PG!C781)</f>
        <v/>
      </c>
      <c r="D781" s="44" t="str">
        <f>IF(PG!D781="","",PG!D781)</f>
        <v/>
      </c>
      <c r="E781" s="46">
        <f>PG!N781</f>
        <v>0</v>
      </c>
      <c r="F781" s="47"/>
      <c r="G781" s="48">
        <f>IFERROR(F781*L781,F781*PG!H781)</f>
        <v>0</v>
      </c>
      <c r="H781" s="48">
        <f>IFERROR(L781*E781,E781*PG!H781)</f>
        <v>0</v>
      </c>
      <c r="I781" s="49">
        <f t="shared" si="24"/>
        <v>0</v>
      </c>
      <c r="J781" s="50">
        <f t="shared" si="25"/>
        <v>1</v>
      </c>
      <c r="L781" s="77">
        <f>PG!O781</f>
        <v>0</v>
      </c>
    </row>
    <row r="782" spans="3:12" ht="30" customHeight="1" thickTop="1" thickBot="1">
      <c r="C782" s="45" t="str">
        <f>IF(PG!C782="","",PG!C782)</f>
        <v/>
      </c>
      <c r="D782" s="44" t="str">
        <f>IF(PG!D782="","",PG!D782)</f>
        <v/>
      </c>
      <c r="E782" s="46">
        <f>PG!N782</f>
        <v>0</v>
      </c>
      <c r="F782" s="47"/>
      <c r="G782" s="48">
        <f>IFERROR(F782*L782,F782*PG!H782)</f>
        <v>0</v>
      </c>
      <c r="H782" s="48">
        <f>IFERROR(L782*E782,E782*PG!H782)</f>
        <v>0</v>
      </c>
      <c r="I782" s="49">
        <f t="shared" si="24"/>
        <v>0</v>
      </c>
      <c r="J782" s="50">
        <f t="shared" si="25"/>
        <v>1</v>
      </c>
      <c r="L782" s="77">
        <f>PG!O782</f>
        <v>0</v>
      </c>
    </row>
    <row r="783" spans="3:12" ht="30" customHeight="1" thickTop="1" thickBot="1">
      <c r="C783" s="45" t="str">
        <f>IF(PG!C783="","",PG!C783)</f>
        <v/>
      </c>
      <c r="D783" s="44" t="str">
        <f>IF(PG!D783="","",PG!D783)</f>
        <v/>
      </c>
      <c r="E783" s="46">
        <f>PG!N783</f>
        <v>0</v>
      </c>
      <c r="F783" s="47"/>
      <c r="G783" s="48">
        <f>IFERROR(F783*L783,F783*PG!H783)</f>
        <v>0</v>
      </c>
      <c r="H783" s="48">
        <f>IFERROR(L783*E783,E783*PG!H783)</f>
        <v>0</v>
      </c>
      <c r="I783" s="49">
        <f t="shared" si="24"/>
        <v>0</v>
      </c>
      <c r="J783" s="50">
        <f t="shared" si="25"/>
        <v>1</v>
      </c>
      <c r="L783" s="77">
        <f>PG!O783</f>
        <v>0</v>
      </c>
    </row>
    <row r="784" spans="3:12" ht="30" customHeight="1" thickTop="1" thickBot="1">
      <c r="C784" s="45" t="str">
        <f>IF(PG!C784="","",PG!C784)</f>
        <v/>
      </c>
      <c r="D784" s="44" t="str">
        <f>IF(PG!D784="","",PG!D784)</f>
        <v/>
      </c>
      <c r="E784" s="46">
        <f>PG!N784</f>
        <v>0</v>
      </c>
      <c r="F784" s="47"/>
      <c r="G784" s="48">
        <f>IFERROR(F784*L784,F784*PG!H784)</f>
        <v>0</v>
      </c>
      <c r="H784" s="48">
        <f>IFERROR(L784*E784,E784*PG!H784)</f>
        <v>0</v>
      </c>
      <c r="I784" s="49">
        <f t="shared" si="24"/>
        <v>0</v>
      </c>
      <c r="J784" s="50">
        <f t="shared" si="25"/>
        <v>1</v>
      </c>
      <c r="L784" s="77">
        <f>PG!O784</f>
        <v>0</v>
      </c>
    </row>
    <row r="785" spans="3:12" ht="30" customHeight="1" thickTop="1" thickBot="1">
      <c r="C785" s="45" t="str">
        <f>IF(PG!C785="","",PG!C785)</f>
        <v/>
      </c>
      <c r="D785" s="44" t="str">
        <f>IF(PG!D785="","",PG!D785)</f>
        <v/>
      </c>
      <c r="E785" s="46">
        <f>PG!N785</f>
        <v>0</v>
      </c>
      <c r="F785" s="47"/>
      <c r="G785" s="48">
        <f>IFERROR(F785*L785,F785*PG!H785)</f>
        <v>0</v>
      </c>
      <c r="H785" s="48">
        <f>IFERROR(L785*E785,E785*PG!H785)</f>
        <v>0</v>
      </c>
      <c r="I785" s="49">
        <f t="shared" si="24"/>
        <v>0</v>
      </c>
      <c r="J785" s="50">
        <f t="shared" si="25"/>
        <v>1</v>
      </c>
      <c r="L785" s="77">
        <f>PG!O785</f>
        <v>0</v>
      </c>
    </row>
    <row r="786" spans="3:12" ht="30" customHeight="1" thickTop="1" thickBot="1">
      <c r="C786" s="45" t="str">
        <f>IF(PG!C786="","",PG!C786)</f>
        <v/>
      </c>
      <c r="D786" s="44" t="str">
        <f>IF(PG!D786="","",PG!D786)</f>
        <v/>
      </c>
      <c r="E786" s="46">
        <f>PG!N786</f>
        <v>0</v>
      </c>
      <c r="F786" s="47"/>
      <c r="G786" s="48">
        <f>IFERROR(F786*L786,F786*PG!H786)</f>
        <v>0</v>
      </c>
      <c r="H786" s="48">
        <f>IFERROR(L786*E786,E786*PG!H786)</f>
        <v>0</v>
      </c>
      <c r="I786" s="49">
        <f t="shared" si="24"/>
        <v>0</v>
      </c>
      <c r="J786" s="50">
        <f t="shared" si="25"/>
        <v>1</v>
      </c>
      <c r="L786" s="77">
        <f>PG!O786</f>
        <v>0</v>
      </c>
    </row>
    <row r="787" spans="3:12" ht="30" customHeight="1" thickTop="1" thickBot="1">
      <c r="C787" s="45" t="str">
        <f>IF(PG!C787="","",PG!C787)</f>
        <v/>
      </c>
      <c r="D787" s="44" t="str">
        <f>IF(PG!D787="","",PG!D787)</f>
        <v/>
      </c>
      <c r="E787" s="46">
        <f>PG!N787</f>
        <v>0</v>
      </c>
      <c r="F787" s="47"/>
      <c r="G787" s="48">
        <f>IFERROR(F787*L787,F787*PG!H787)</f>
        <v>0</v>
      </c>
      <c r="H787" s="48">
        <f>IFERROR(L787*E787,E787*PG!H787)</f>
        <v>0</v>
      </c>
      <c r="I787" s="49">
        <f t="shared" si="24"/>
        <v>0</v>
      </c>
      <c r="J787" s="50">
        <f t="shared" si="25"/>
        <v>1</v>
      </c>
      <c r="L787" s="77">
        <f>PG!O787</f>
        <v>0</v>
      </c>
    </row>
    <row r="788" spans="3:12" ht="30" customHeight="1" thickTop="1" thickBot="1">
      <c r="C788" s="45" t="str">
        <f>IF(PG!C788="","",PG!C788)</f>
        <v/>
      </c>
      <c r="D788" s="44" t="str">
        <f>IF(PG!D788="","",PG!D788)</f>
        <v/>
      </c>
      <c r="E788" s="46">
        <f>PG!N788</f>
        <v>0</v>
      </c>
      <c r="F788" s="47"/>
      <c r="G788" s="48">
        <f>IFERROR(F788*L788,F788*PG!H788)</f>
        <v>0</v>
      </c>
      <c r="H788" s="48">
        <f>IFERROR(L788*E788,E788*PG!H788)</f>
        <v>0</v>
      </c>
      <c r="I788" s="49">
        <f t="shared" si="24"/>
        <v>0</v>
      </c>
      <c r="J788" s="50">
        <f t="shared" si="25"/>
        <v>1</v>
      </c>
      <c r="L788" s="77">
        <f>PG!O788</f>
        <v>0</v>
      </c>
    </row>
    <row r="789" spans="3:12" ht="30" customHeight="1" thickTop="1" thickBot="1">
      <c r="C789" s="45" t="str">
        <f>IF(PG!C789="","",PG!C789)</f>
        <v/>
      </c>
      <c r="D789" s="44" t="str">
        <f>IF(PG!D789="","",PG!D789)</f>
        <v/>
      </c>
      <c r="E789" s="46">
        <f>PG!N789</f>
        <v>0</v>
      </c>
      <c r="F789" s="47"/>
      <c r="G789" s="48">
        <f>IFERROR(F789*L789,F789*PG!H789)</f>
        <v>0</v>
      </c>
      <c r="H789" s="48">
        <f>IFERROR(L789*E789,E789*PG!H789)</f>
        <v>0</v>
      </c>
      <c r="I789" s="49">
        <f t="shared" si="24"/>
        <v>0</v>
      </c>
      <c r="J789" s="50">
        <f t="shared" si="25"/>
        <v>1</v>
      </c>
      <c r="L789" s="77">
        <f>PG!O789</f>
        <v>0</v>
      </c>
    </row>
    <row r="790" spans="3:12" ht="30" customHeight="1" thickTop="1" thickBot="1">
      <c r="C790" s="45" t="str">
        <f>IF(PG!C790="","",PG!C790)</f>
        <v/>
      </c>
      <c r="D790" s="44" t="str">
        <f>IF(PG!D790="","",PG!D790)</f>
        <v/>
      </c>
      <c r="E790" s="46">
        <f>PG!N790</f>
        <v>0</v>
      </c>
      <c r="F790" s="47"/>
      <c r="G790" s="48">
        <f>IFERROR(F790*L790,F790*PG!H790)</f>
        <v>0</v>
      </c>
      <c r="H790" s="48">
        <f>IFERROR(L790*E790,E790*PG!H790)</f>
        <v>0</v>
      </c>
      <c r="I790" s="49">
        <f t="shared" si="24"/>
        <v>0</v>
      </c>
      <c r="J790" s="50">
        <f t="shared" si="25"/>
        <v>1</v>
      </c>
      <c r="L790" s="77">
        <f>PG!O790</f>
        <v>0</v>
      </c>
    </row>
    <row r="791" spans="3:12" ht="30" customHeight="1" thickTop="1" thickBot="1">
      <c r="C791" s="45" t="str">
        <f>IF(PG!C791="","",PG!C791)</f>
        <v/>
      </c>
      <c r="D791" s="44" t="str">
        <f>IF(PG!D791="","",PG!D791)</f>
        <v/>
      </c>
      <c r="E791" s="46">
        <f>PG!N791</f>
        <v>0</v>
      </c>
      <c r="F791" s="47"/>
      <c r="G791" s="48">
        <f>IFERROR(F791*L791,F791*PG!H791)</f>
        <v>0</v>
      </c>
      <c r="H791" s="48">
        <f>IFERROR(L791*E791,E791*PG!H791)</f>
        <v>0</v>
      </c>
      <c r="I791" s="49">
        <f t="shared" si="24"/>
        <v>0</v>
      </c>
      <c r="J791" s="50">
        <f t="shared" si="25"/>
        <v>1</v>
      </c>
      <c r="L791" s="77">
        <f>PG!O791</f>
        <v>0</v>
      </c>
    </row>
    <row r="792" spans="3:12" ht="30" customHeight="1" thickTop="1" thickBot="1">
      <c r="C792" s="45" t="str">
        <f>IF(PG!C792="","",PG!C792)</f>
        <v/>
      </c>
      <c r="D792" s="44" t="str">
        <f>IF(PG!D792="","",PG!D792)</f>
        <v/>
      </c>
      <c r="E792" s="46">
        <f>PG!N792</f>
        <v>0</v>
      </c>
      <c r="F792" s="47"/>
      <c r="G792" s="48">
        <f>IFERROR(F792*L792,F792*PG!H792)</f>
        <v>0</v>
      </c>
      <c r="H792" s="48">
        <f>IFERROR(L792*E792,E792*PG!H792)</f>
        <v>0</v>
      </c>
      <c r="I792" s="49">
        <f t="shared" si="24"/>
        <v>0</v>
      </c>
      <c r="J792" s="50">
        <f t="shared" si="25"/>
        <v>1</v>
      </c>
      <c r="L792" s="77">
        <f>PG!O792</f>
        <v>0</v>
      </c>
    </row>
    <row r="793" spans="3:12" ht="30" customHeight="1" thickTop="1" thickBot="1">
      <c r="C793" s="45" t="str">
        <f>IF(PG!C793="","",PG!C793)</f>
        <v/>
      </c>
      <c r="D793" s="44" t="str">
        <f>IF(PG!D793="","",PG!D793)</f>
        <v/>
      </c>
      <c r="E793" s="46">
        <f>PG!N793</f>
        <v>0</v>
      </c>
      <c r="F793" s="47"/>
      <c r="G793" s="48">
        <f>IFERROR(F793*L793,F793*PG!H793)</f>
        <v>0</v>
      </c>
      <c r="H793" s="48">
        <f>IFERROR(L793*E793,E793*PG!H793)</f>
        <v>0</v>
      </c>
      <c r="I793" s="49">
        <f t="shared" si="24"/>
        <v>0</v>
      </c>
      <c r="J793" s="50">
        <f t="shared" si="25"/>
        <v>1</v>
      </c>
      <c r="L793" s="77">
        <f>PG!O793</f>
        <v>0</v>
      </c>
    </row>
    <row r="794" spans="3:12" ht="30" customHeight="1" thickTop="1" thickBot="1">
      <c r="C794" s="45" t="str">
        <f>IF(PG!C794="","",PG!C794)</f>
        <v/>
      </c>
      <c r="D794" s="44" t="str">
        <f>IF(PG!D794="","",PG!D794)</f>
        <v/>
      </c>
      <c r="E794" s="46">
        <f>PG!N794</f>
        <v>0</v>
      </c>
      <c r="F794" s="47"/>
      <c r="G794" s="48">
        <f>IFERROR(F794*L794,F794*PG!H794)</f>
        <v>0</v>
      </c>
      <c r="H794" s="48">
        <f>IFERROR(L794*E794,E794*PG!H794)</f>
        <v>0</v>
      </c>
      <c r="I794" s="49">
        <f t="shared" si="24"/>
        <v>0</v>
      </c>
      <c r="J794" s="50">
        <f t="shared" si="25"/>
        <v>1</v>
      </c>
      <c r="L794" s="77">
        <f>PG!O794</f>
        <v>0</v>
      </c>
    </row>
    <row r="795" spans="3:12" ht="30" customHeight="1" thickTop="1" thickBot="1">
      <c r="C795" s="45" t="str">
        <f>IF(PG!C795="","",PG!C795)</f>
        <v/>
      </c>
      <c r="D795" s="44" t="str">
        <f>IF(PG!D795="","",PG!D795)</f>
        <v/>
      </c>
      <c r="E795" s="46">
        <f>PG!N795</f>
        <v>0</v>
      </c>
      <c r="F795" s="47"/>
      <c r="G795" s="48">
        <f>IFERROR(F795*L795,F795*PG!H795)</f>
        <v>0</v>
      </c>
      <c r="H795" s="48">
        <f>IFERROR(L795*E795,E795*PG!H795)</f>
        <v>0</v>
      </c>
      <c r="I795" s="49">
        <f t="shared" si="24"/>
        <v>0</v>
      </c>
      <c r="J795" s="50">
        <f t="shared" si="25"/>
        <v>1</v>
      </c>
      <c r="L795" s="77">
        <f>PG!O795</f>
        <v>0</v>
      </c>
    </row>
    <row r="796" spans="3:12" ht="30" customHeight="1" thickTop="1" thickBot="1">
      <c r="C796" s="45" t="str">
        <f>IF(PG!C796="","",PG!C796)</f>
        <v/>
      </c>
      <c r="D796" s="44" t="str">
        <f>IF(PG!D796="","",PG!D796)</f>
        <v/>
      </c>
      <c r="E796" s="46">
        <f>PG!N796</f>
        <v>0</v>
      </c>
      <c r="F796" s="47"/>
      <c r="G796" s="48">
        <f>IFERROR(F796*L796,F796*PG!H796)</f>
        <v>0</v>
      </c>
      <c r="H796" s="48">
        <f>IFERROR(L796*E796,E796*PG!H796)</f>
        <v>0</v>
      </c>
      <c r="I796" s="49">
        <f t="shared" si="24"/>
        <v>0</v>
      </c>
      <c r="J796" s="50">
        <f t="shared" si="25"/>
        <v>1</v>
      </c>
      <c r="L796" s="77">
        <f>PG!O796</f>
        <v>0</v>
      </c>
    </row>
    <row r="797" spans="3:12" ht="30" customHeight="1" thickTop="1" thickBot="1">
      <c r="C797" s="45" t="str">
        <f>IF(PG!C797="","",PG!C797)</f>
        <v/>
      </c>
      <c r="D797" s="44" t="str">
        <f>IF(PG!D797="","",PG!D797)</f>
        <v/>
      </c>
      <c r="E797" s="46">
        <f>PG!N797</f>
        <v>0</v>
      </c>
      <c r="F797" s="47"/>
      <c r="G797" s="48">
        <f>IFERROR(F797*L797,F797*PG!H797)</f>
        <v>0</v>
      </c>
      <c r="H797" s="48">
        <f>IFERROR(L797*E797,E797*PG!H797)</f>
        <v>0</v>
      </c>
      <c r="I797" s="49">
        <f t="shared" si="24"/>
        <v>0</v>
      </c>
      <c r="J797" s="50">
        <f t="shared" si="25"/>
        <v>1</v>
      </c>
      <c r="L797" s="77">
        <f>PG!O797</f>
        <v>0</v>
      </c>
    </row>
    <row r="798" spans="3:12" ht="30" customHeight="1" thickTop="1" thickBot="1">
      <c r="C798" s="45" t="str">
        <f>IF(PG!C798="","",PG!C798)</f>
        <v/>
      </c>
      <c r="D798" s="44" t="str">
        <f>IF(PG!D798="","",PG!D798)</f>
        <v/>
      </c>
      <c r="E798" s="46">
        <f>PG!N798</f>
        <v>0</v>
      </c>
      <c r="F798" s="47"/>
      <c r="G798" s="48">
        <f>IFERROR(F798*L798,F798*PG!H798)</f>
        <v>0</v>
      </c>
      <c r="H798" s="48">
        <f>IFERROR(L798*E798,E798*PG!H798)</f>
        <v>0</v>
      </c>
      <c r="I798" s="49">
        <f t="shared" si="24"/>
        <v>0</v>
      </c>
      <c r="J798" s="50">
        <f t="shared" si="25"/>
        <v>1</v>
      </c>
      <c r="L798" s="77">
        <f>PG!O798</f>
        <v>0</v>
      </c>
    </row>
    <row r="799" spans="3:12" ht="30" customHeight="1" thickTop="1" thickBot="1">
      <c r="C799" s="45" t="str">
        <f>IF(PG!C799="","",PG!C799)</f>
        <v/>
      </c>
      <c r="D799" s="44" t="str">
        <f>IF(PG!D799="","",PG!D799)</f>
        <v/>
      </c>
      <c r="E799" s="46">
        <f>PG!N799</f>
        <v>0</v>
      </c>
      <c r="F799" s="47"/>
      <c r="G799" s="48">
        <f>IFERROR(F799*L799,F799*PG!H799)</f>
        <v>0</v>
      </c>
      <c r="H799" s="48">
        <f>IFERROR(L799*E799,E799*PG!H799)</f>
        <v>0</v>
      </c>
      <c r="I799" s="49">
        <f t="shared" si="24"/>
        <v>0</v>
      </c>
      <c r="J799" s="50">
        <f t="shared" si="25"/>
        <v>1</v>
      </c>
      <c r="L799" s="77">
        <f>PG!O799</f>
        <v>0</v>
      </c>
    </row>
    <row r="800" spans="3:12" ht="30" customHeight="1" thickTop="1" thickBot="1">
      <c r="C800" s="45" t="str">
        <f>IF(PG!C800="","",PG!C800)</f>
        <v/>
      </c>
      <c r="D800" s="44" t="str">
        <f>IF(PG!D800="","",PG!D800)</f>
        <v/>
      </c>
      <c r="E800" s="46">
        <f>PG!N800</f>
        <v>0</v>
      </c>
      <c r="F800" s="47"/>
      <c r="G800" s="48">
        <f>IFERROR(F800*L800,F800*PG!H800)</f>
        <v>0</v>
      </c>
      <c r="H800" s="48">
        <f>IFERROR(L800*E800,E800*PG!H800)</f>
        <v>0</v>
      </c>
      <c r="I800" s="49">
        <f t="shared" si="24"/>
        <v>0</v>
      </c>
      <c r="J800" s="50">
        <f t="shared" si="25"/>
        <v>1</v>
      </c>
      <c r="L800" s="77">
        <f>PG!O800</f>
        <v>0</v>
      </c>
    </row>
    <row r="801" spans="3:12" ht="30" customHeight="1" thickTop="1" thickBot="1">
      <c r="C801" s="45" t="str">
        <f>IF(PG!C801="","",PG!C801)</f>
        <v/>
      </c>
      <c r="D801" s="44" t="str">
        <f>IF(PG!D801="","",PG!D801)</f>
        <v/>
      </c>
      <c r="E801" s="46">
        <f>PG!N801</f>
        <v>0</v>
      </c>
      <c r="F801" s="47"/>
      <c r="G801" s="48">
        <f>IFERROR(F801*L801,F801*PG!H801)</f>
        <v>0</v>
      </c>
      <c r="H801" s="48">
        <f>IFERROR(L801*E801,E801*PG!H801)</f>
        <v>0</v>
      </c>
      <c r="I801" s="49">
        <f t="shared" si="24"/>
        <v>0</v>
      </c>
      <c r="J801" s="50">
        <f t="shared" si="25"/>
        <v>1</v>
      </c>
      <c r="L801" s="77">
        <f>PG!O801</f>
        <v>0</v>
      </c>
    </row>
    <row r="802" spans="3:12" ht="30" customHeight="1" thickTop="1" thickBot="1">
      <c r="C802" s="45" t="str">
        <f>IF(PG!C802="","",PG!C802)</f>
        <v/>
      </c>
      <c r="D802" s="44" t="str">
        <f>IF(PG!D802="","",PG!D802)</f>
        <v/>
      </c>
      <c r="E802" s="46">
        <f>PG!N802</f>
        <v>0</v>
      </c>
      <c r="F802" s="47"/>
      <c r="G802" s="48">
        <f>IFERROR(F802*L802,F802*PG!H802)</f>
        <v>0</v>
      </c>
      <c r="H802" s="48">
        <f>IFERROR(L802*E802,E802*PG!H802)</f>
        <v>0</v>
      </c>
      <c r="I802" s="49">
        <f t="shared" si="24"/>
        <v>0</v>
      </c>
      <c r="J802" s="50">
        <f t="shared" si="25"/>
        <v>1</v>
      </c>
      <c r="L802" s="77">
        <f>PG!O802</f>
        <v>0</v>
      </c>
    </row>
    <row r="803" spans="3:12" ht="30" customHeight="1" thickTop="1" thickBot="1">
      <c r="C803" s="45" t="str">
        <f>IF(PG!C803="","",PG!C803)</f>
        <v/>
      </c>
      <c r="D803" s="44" t="str">
        <f>IF(PG!D803="","",PG!D803)</f>
        <v/>
      </c>
      <c r="E803" s="46">
        <f>PG!N803</f>
        <v>0</v>
      </c>
      <c r="F803" s="47"/>
      <c r="G803" s="48">
        <f>IFERROR(F803*L803,F803*PG!H803)</f>
        <v>0</v>
      </c>
      <c r="H803" s="48">
        <f>IFERROR(L803*E803,E803*PG!H803)</f>
        <v>0</v>
      </c>
      <c r="I803" s="49">
        <f t="shared" si="24"/>
        <v>0</v>
      </c>
      <c r="J803" s="50">
        <f t="shared" si="25"/>
        <v>1</v>
      </c>
      <c r="L803" s="77">
        <f>PG!O803</f>
        <v>0</v>
      </c>
    </row>
    <row r="804" spans="3:12" ht="30" customHeight="1" thickTop="1" thickBot="1">
      <c r="C804" s="45" t="str">
        <f>IF(PG!C804="","",PG!C804)</f>
        <v/>
      </c>
      <c r="D804" s="44" t="str">
        <f>IF(PG!D804="","",PG!D804)</f>
        <v/>
      </c>
      <c r="E804" s="46">
        <f>PG!N804</f>
        <v>0</v>
      </c>
      <c r="F804" s="47"/>
      <c r="G804" s="48">
        <f>IFERROR(F804*L804,F804*PG!H804)</f>
        <v>0</v>
      </c>
      <c r="H804" s="48">
        <f>IFERROR(L804*E804,E804*PG!H804)</f>
        <v>0</v>
      </c>
      <c r="I804" s="49">
        <f t="shared" si="24"/>
        <v>0</v>
      </c>
      <c r="J804" s="50">
        <f t="shared" si="25"/>
        <v>1</v>
      </c>
      <c r="L804" s="77">
        <f>PG!O804</f>
        <v>0</v>
      </c>
    </row>
    <row r="805" spans="3:12" ht="30" customHeight="1" thickTop="1" thickBot="1">
      <c r="C805" s="45" t="str">
        <f>IF(PG!C805="","",PG!C805)</f>
        <v/>
      </c>
      <c r="D805" s="44" t="str">
        <f>IF(PG!D805="","",PG!D805)</f>
        <v/>
      </c>
      <c r="E805" s="46">
        <f>PG!N805</f>
        <v>0</v>
      </c>
      <c r="F805" s="47"/>
      <c r="G805" s="48">
        <f>IFERROR(F805*L805,F805*PG!H805)</f>
        <v>0</v>
      </c>
      <c r="H805" s="48">
        <f>IFERROR(L805*E805,E805*PG!H805)</f>
        <v>0</v>
      </c>
      <c r="I805" s="49">
        <f t="shared" si="24"/>
        <v>0</v>
      </c>
      <c r="J805" s="50">
        <f t="shared" si="25"/>
        <v>1</v>
      </c>
      <c r="L805" s="77">
        <f>PG!O805</f>
        <v>0</v>
      </c>
    </row>
    <row r="806" spans="3:12" ht="30" customHeight="1" thickTop="1" thickBot="1">
      <c r="C806" s="45" t="str">
        <f>IF(PG!C806="","",PG!C806)</f>
        <v/>
      </c>
      <c r="D806" s="44" t="str">
        <f>IF(PG!D806="","",PG!D806)</f>
        <v/>
      </c>
      <c r="E806" s="46">
        <f>PG!N806</f>
        <v>0</v>
      </c>
      <c r="F806" s="47"/>
      <c r="G806" s="48">
        <f>IFERROR(F806*L806,F806*PG!H806)</f>
        <v>0</v>
      </c>
      <c r="H806" s="48">
        <f>IFERROR(L806*E806,E806*PG!H806)</f>
        <v>0</v>
      </c>
      <c r="I806" s="49">
        <f t="shared" si="24"/>
        <v>0</v>
      </c>
      <c r="J806" s="50">
        <f t="shared" si="25"/>
        <v>1</v>
      </c>
      <c r="L806" s="77">
        <f>PG!O806</f>
        <v>0</v>
      </c>
    </row>
    <row r="807" spans="3:12" ht="30" customHeight="1" thickTop="1" thickBot="1">
      <c r="C807" s="45" t="str">
        <f>IF(PG!C807="","",PG!C807)</f>
        <v/>
      </c>
      <c r="D807" s="44" t="str">
        <f>IF(PG!D807="","",PG!D807)</f>
        <v/>
      </c>
      <c r="E807" s="46">
        <f>PG!N807</f>
        <v>0</v>
      </c>
      <c r="F807" s="47"/>
      <c r="G807" s="48">
        <f>IFERROR(F807*L807,F807*PG!H807)</f>
        <v>0</v>
      </c>
      <c r="H807" s="48">
        <f>IFERROR(L807*E807,E807*PG!H807)</f>
        <v>0</v>
      </c>
      <c r="I807" s="49">
        <f t="shared" si="24"/>
        <v>0</v>
      </c>
      <c r="J807" s="50">
        <f t="shared" si="25"/>
        <v>1</v>
      </c>
      <c r="L807" s="77">
        <f>PG!O807</f>
        <v>0</v>
      </c>
    </row>
    <row r="808" spans="3:12" ht="30" customHeight="1" thickTop="1" thickBot="1">
      <c r="C808" s="45" t="str">
        <f>IF(PG!C808="","",PG!C808)</f>
        <v/>
      </c>
      <c r="D808" s="44" t="str">
        <f>IF(PG!D808="","",PG!D808)</f>
        <v/>
      </c>
      <c r="E808" s="46">
        <f>PG!N808</f>
        <v>0</v>
      </c>
      <c r="F808" s="47"/>
      <c r="G808" s="48">
        <f>IFERROR(F808*L808,F808*PG!H808)</f>
        <v>0</v>
      </c>
      <c r="H808" s="48">
        <f>IFERROR(L808*E808,E808*PG!H808)</f>
        <v>0</v>
      </c>
      <c r="I808" s="49">
        <f t="shared" si="24"/>
        <v>0</v>
      </c>
      <c r="J808" s="50">
        <f t="shared" si="25"/>
        <v>1</v>
      </c>
      <c r="L808" s="77">
        <f>PG!O808</f>
        <v>0</v>
      </c>
    </row>
    <row r="809" spans="3:12" ht="30" customHeight="1" thickTop="1" thickBot="1">
      <c r="C809" s="45" t="str">
        <f>IF(PG!C809="","",PG!C809)</f>
        <v/>
      </c>
      <c r="D809" s="44" t="str">
        <f>IF(PG!D809="","",PG!D809)</f>
        <v/>
      </c>
      <c r="E809" s="46">
        <f>PG!N809</f>
        <v>0</v>
      </c>
      <c r="F809" s="47"/>
      <c r="G809" s="48">
        <f>IFERROR(F809*L809,F809*PG!H809)</f>
        <v>0</v>
      </c>
      <c r="H809" s="48">
        <f>IFERROR(L809*E809,E809*PG!H809)</f>
        <v>0</v>
      </c>
      <c r="I809" s="49">
        <f t="shared" si="24"/>
        <v>0</v>
      </c>
      <c r="J809" s="50">
        <f t="shared" si="25"/>
        <v>1</v>
      </c>
      <c r="L809" s="77">
        <f>PG!O809</f>
        <v>0</v>
      </c>
    </row>
    <row r="810" spans="3:12" ht="30" customHeight="1" thickTop="1" thickBot="1">
      <c r="C810" s="45" t="str">
        <f>IF(PG!C810="","",PG!C810)</f>
        <v/>
      </c>
      <c r="D810" s="44" t="str">
        <f>IF(PG!D810="","",PG!D810)</f>
        <v/>
      </c>
      <c r="E810" s="46">
        <f>PG!N810</f>
        <v>0</v>
      </c>
      <c r="F810" s="47"/>
      <c r="G810" s="48">
        <f>IFERROR(F810*L810,F810*PG!H810)</f>
        <v>0</v>
      </c>
      <c r="H810" s="48">
        <f>IFERROR(L810*E810,E810*PG!H810)</f>
        <v>0</v>
      </c>
      <c r="I810" s="49">
        <f t="shared" si="24"/>
        <v>0</v>
      </c>
      <c r="J810" s="50">
        <f t="shared" si="25"/>
        <v>1</v>
      </c>
      <c r="L810" s="77">
        <f>PG!O810</f>
        <v>0</v>
      </c>
    </row>
    <row r="811" spans="3:12" ht="30" customHeight="1" thickTop="1" thickBot="1">
      <c r="C811" s="45" t="str">
        <f>IF(PG!C811="","",PG!C811)</f>
        <v/>
      </c>
      <c r="D811" s="44" t="str">
        <f>IF(PG!D811="","",PG!D811)</f>
        <v/>
      </c>
      <c r="E811" s="46">
        <f>PG!N811</f>
        <v>0</v>
      </c>
      <c r="F811" s="47"/>
      <c r="G811" s="48">
        <f>IFERROR(F811*L811,F811*PG!H811)</f>
        <v>0</v>
      </c>
      <c r="H811" s="48">
        <f>IFERROR(L811*E811,E811*PG!H811)</f>
        <v>0</v>
      </c>
      <c r="I811" s="49">
        <f t="shared" si="24"/>
        <v>0</v>
      </c>
      <c r="J811" s="50">
        <f t="shared" si="25"/>
        <v>1</v>
      </c>
      <c r="L811" s="77">
        <f>PG!O811</f>
        <v>0</v>
      </c>
    </row>
    <row r="812" spans="3:12" ht="30" customHeight="1" thickTop="1" thickBot="1">
      <c r="C812" s="45" t="str">
        <f>IF(PG!C812="","",PG!C812)</f>
        <v/>
      </c>
      <c r="D812" s="44" t="str">
        <f>IF(PG!D812="","",PG!D812)</f>
        <v/>
      </c>
      <c r="E812" s="46">
        <f>PG!N812</f>
        <v>0</v>
      </c>
      <c r="F812" s="47"/>
      <c r="G812" s="48">
        <f>IFERROR(F812*L812,F812*PG!H812)</f>
        <v>0</v>
      </c>
      <c r="H812" s="48">
        <f>IFERROR(L812*E812,E812*PG!H812)</f>
        <v>0</v>
      </c>
      <c r="I812" s="49">
        <f t="shared" si="24"/>
        <v>0</v>
      </c>
      <c r="J812" s="50">
        <f t="shared" si="25"/>
        <v>1</v>
      </c>
      <c r="L812" s="77">
        <f>PG!O812</f>
        <v>0</v>
      </c>
    </row>
    <row r="813" spans="3:12" ht="30" customHeight="1" thickTop="1" thickBot="1">
      <c r="C813" s="45" t="str">
        <f>IF(PG!C813="","",PG!C813)</f>
        <v/>
      </c>
      <c r="D813" s="44" t="str">
        <f>IF(PG!D813="","",PG!D813)</f>
        <v/>
      </c>
      <c r="E813" s="46">
        <f>PG!N813</f>
        <v>0</v>
      </c>
      <c r="F813" s="47"/>
      <c r="G813" s="48">
        <f>IFERROR(F813*L813,F813*PG!H813)</f>
        <v>0</v>
      </c>
      <c r="H813" s="48">
        <f>IFERROR(L813*E813,E813*PG!H813)</f>
        <v>0</v>
      </c>
      <c r="I813" s="49">
        <f t="shared" si="24"/>
        <v>0</v>
      </c>
      <c r="J813" s="50">
        <f t="shared" si="25"/>
        <v>1</v>
      </c>
      <c r="L813" s="77">
        <f>PG!O813</f>
        <v>0</v>
      </c>
    </row>
    <row r="814" spans="3:12" ht="30" customHeight="1" thickTop="1" thickBot="1">
      <c r="C814" s="45" t="str">
        <f>IF(PG!C814="","",PG!C814)</f>
        <v/>
      </c>
      <c r="D814" s="44" t="str">
        <f>IF(PG!D814="","",PG!D814)</f>
        <v/>
      </c>
      <c r="E814" s="46">
        <f>PG!N814</f>
        <v>0</v>
      </c>
      <c r="F814" s="47"/>
      <c r="G814" s="48">
        <f>IFERROR(F814*L814,F814*PG!H814)</f>
        <v>0</v>
      </c>
      <c r="H814" s="48">
        <f>IFERROR(L814*E814,E814*PG!H814)</f>
        <v>0</v>
      </c>
      <c r="I814" s="49">
        <f t="shared" si="24"/>
        <v>0</v>
      </c>
      <c r="J814" s="50">
        <f t="shared" si="25"/>
        <v>1</v>
      </c>
      <c r="L814" s="77">
        <f>PG!O814</f>
        <v>0</v>
      </c>
    </row>
    <row r="815" spans="3:12" ht="30" customHeight="1" thickTop="1" thickBot="1">
      <c r="C815" s="45" t="str">
        <f>IF(PG!C815="","",PG!C815)</f>
        <v/>
      </c>
      <c r="D815" s="44" t="str">
        <f>IF(PG!D815="","",PG!D815)</f>
        <v/>
      </c>
      <c r="E815" s="46">
        <f>PG!N815</f>
        <v>0</v>
      </c>
      <c r="F815" s="47"/>
      <c r="G815" s="48">
        <f>IFERROR(F815*L815,F815*PG!H815)</f>
        <v>0</v>
      </c>
      <c r="H815" s="48">
        <f>IFERROR(L815*E815,E815*PG!H815)</f>
        <v>0</v>
      </c>
      <c r="I815" s="49">
        <f t="shared" si="24"/>
        <v>0</v>
      </c>
      <c r="J815" s="50">
        <f t="shared" si="25"/>
        <v>1</v>
      </c>
      <c r="L815" s="77">
        <f>PG!O815</f>
        <v>0</v>
      </c>
    </row>
    <row r="816" spans="3:12" ht="30" customHeight="1" thickTop="1" thickBot="1">
      <c r="C816" s="45" t="str">
        <f>IF(PG!C816="","",PG!C816)</f>
        <v/>
      </c>
      <c r="D816" s="44" t="str">
        <f>IF(PG!D816="","",PG!D816)</f>
        <v/>
      </c>
      <c r="E816" s="46">
        <f>PG!N816</f>
        <v>0</v>
      </c>
      <c r="F816" s="47"/>
      <c r="G816" s="48">
        <f>IFERROR(F816*L816,F816*PG!H816)</f>
        <v>0</v>
      </c>
      <c r="H816" s="48">
        <f>IFERROR(L816*E816,E816*PG!H816)</f>
        <v>0</v>
      </c>
      <c r="I816" s="49">
        <f t="shared" si="24"/>
        <v>0</v>
      </c>
      <c r="J816" s="50">
        <f t="shared" si="25"/>
        <v>1</v>
      </c>
      <c r="L816" s="77">
        <f>PG!O816</f>
        <v>0</v>
      </c>
    </row>
    <row r="817" spans="3:12" ht="30" customHeight="1" thickTop="1" thickBot="1">
      <c r="C817" s="45" t="str">
        <f>IF(PG!C817="","",PG!C817)</f>
        <v/>
      </c>
      <c r="D817" s="44" t="str">
        <f>IF(PG!D817="","",PG!D817)</f>
        <v/>
      </c>
      <c r="E817" s="46">
        <f>PG!N817</f>
        <v>0</v>
      </c>
      <c r="F817" s="47"/>
      <c r="G817" s="48">
        <f>IFERROR(F817*L817,F817*PG!H817)</f>
        <v>0</v>
      </c>
      <c r="H817" s="48">
        <f>IFERROR(L817*E817,E817*PG!H817)</f>
        <v>0</v>
      </c>
      <c r="I817" s="49">
        <f t="shared" si="24"/>
        <v>0</v>
      </c>
      <c r="J817" s="50">
        <f t="shared" si="25"/>
        <v>1</v>
      </c>
      <c r="L817" s="77">
        <f>PG!O817</f>
        <v>0</v>
      </c>
    </row>
    <row r="818" spans="3:12" ht="30" customHeight="1" thickTop="1" thickBot="1">
      <c r="C818" s="45" t="str">
        <f>IF(PG!C818="","",PG!C818)</f>
        <v/>
      </c>
      <c r="D818" s="44" t="str">
        <f>IF(PG!D818="","",PG!D818)</f>
        <v/>
      </c>
      <c r="E818" s="46">
        <f>PG!N818</f>
        <v>0</v>
      </c>
      <c r="F818" s="47"/>
      <c r="G818" s="48">
        <f>IFERROR(F818*L818,F818*PG!H818)</f>
        <v>0</v>
      </c>
      <c r="H818" s="48">
        <f>IFERROR(L818*E818,E818*PG!H818)</f>
        <v>0</v>
      </c>
      <c r="I818" s="49">
        <f t="shared" si="24"/>
        <v>0</v>
      </c>
      <c r="J818" s="50">
        <f t="shared" si="25"/>
        <v>1</v>
      </c>
      <c r="L818" s="77">
        <f>PG!O818</f>
        <v>0</v>
      </c>
    </row>
    <row r="819" spans="3:12" ht="30" customHeight="1" thickTop="1" thickBot="1">
      <c r="C819" s="45" t="str">
        <f>IF(PG!C819="","",PG!C819)</f>
        <v/>
      </c>
      <c r="D819" s="44" t="str">
        <f>IF(PG!D819="","",PG!D819)</f>
        <v/>
      </c>
      <c r="E819" s="46">
        <f>PG!N819</f>
        <v>0</v>
      </c>
      <c r="F819" s="47"/>
      <c r="G819" s="48">
        <f>IFERROR(F819*L819,F819*PG!H819)</f>
        <v>0</v>
      </c>
      <c r="H819" s="48">
        <f>IFERROR(L819*E819,E819*PG!H819)</f>
        <v>0</v>
      </c>
      <c r="I819" s="49">
        <f t="shared" si="24"/>
        <v>0</v>
      </c>
      <c r="J819" s="50">
        <f t="shared" si="25"/>
        <v>1</v>
      </c>
      <c r="L819" s="77">
        <f>PG!O819</f>
        <v>0</v>
      </c>
    </row>
    <row r="820" spans="3:12" ht="30" customHeight="1" thickTop="1" thickBot="1">
      <c r="C820" s="45" t="str">
        <f>IF(PG!C820="","",PG!C820)</f>
        <v/>
      </c>
      <c r="D820" s="44" t="str">
        <f>IF(PG!D820="","",PG!D820)</f>
        <v/>
      </c>
      <c r="E820" s="46">
        <f>PG!N820</f>
        <v>0</v>
      </c>
      <c r="F820" s="47"/>
      <c r="G820" s="48">
        <f>IFERROR(F820*L820,F820*PG!H820)</f>
        <v>0</v>
      </c>
      <c r="H820" s="48">
        <f>IFERROR(L820*E820,E820*PG!H820)</f>
        <v>0</v>
      </c>
      <c r="I820" s="49">
        <f t="shared" si="24"/>
        <v>0</v>
      </c>
      <c r="J820" s="50">
        <f t="shared" si="25"/>
        <v>1</v>
      </c>
      <c r="L820" s="77">
        <f>PG!O820</f>
        <v>0</v>
      </c>
    </row>
    <row r="821" spans="3:12" ht="30" customHeight="1" thickTop="1" thickBot="1">
      <c r="C821" s="45" t="str">
        <f>IF(PG!C821="","",PG!C821)</f>
        <v/>
      </c>
      <c r="D821" s="44" t="str">
        <f>IF(PG!D821="","",PG!D821)</f>
        <v/>
      </c>
      <c r="E821" s="46">
        <f>PG!N821</f>
        <v>0</v>
      </c>
      <c r="F821" s="47"/>
      <c r="G821" s="48">
        <f>IFERROR(F821*L821,F821*PG!H821)</f>
        <v>0</v>
      </c>
      <c r="H821" s="48">
        <f>IFERROR(L821*E821,E821*PG!H821)</f>
        <v>0</v>
      </c>
      <c r="I821" s="49">
        <f t="shared" si="24"/>
        <v>0</v>
      </c>
      <c r="J821" s="50">
        <f t="shared" si="25"/>
        <v>1</v>
      </c>
      <c r="L821" s="77">
        <f>PG!O821</f>
        <v>0</v>
      </c>
    </row>
    <row r="822" spans="3:12" ht="30" customHeight="1" thickTop="1" thickBot="1">
      <c r="C822" s="45" t="str">
        <f>IF(PG!C822="","",PG!C822)</f>
        <v/>
      </c>
      <c r="D822" s="44" t="str">
        <f>IF(PG!D822="","",PG!D822)</f>
        <v/>
      </c>
      <c r="E822" s="46">
        <f>PG!N822</f>
        <v>0</v>
      </c>
      <c r="F822" s="47"/>
      <c r="G822" s="48">
        <f>IFERROR(F822*L822,F822*PG!H822)</f>
        <v>0</v>
      </c>
      <c r="H822" s="48">
        <f>IFERROR(L822*E822,E822*PG!H822)</f>
        <v>0</v>
      </c>
      <c r="I822" s="49">
        <f t="shared" si="24"/>
        <v>0</v>
      </c>
      <c r="J822" s="50">
        <f t="shared" si="25"/>
        <v>1</v>
      </c>
      <c r="L822" s="77">
        <f>PG!O822</f>
        <v>0</v>
      </c>
    </row>
    <row r="823" spans="3:12" ht="30" customHeight="1" thickTop="1" thickBot="1">
      <c r="C823" s="45" t="str">
        <f>IF(PG!C823="","",PG!C823)</f>
        <v/>
      </c>
      <c r="D823" s="44" t="str">
        <f>IF(PG!D823="","",PG!D823)</f>
        <v/>
      </c>
      <c r="E823" s="46">
        <f>PG!N823</f>
        <v>0</v>
      </c>
      <c r="F823" s="47"/>
      <c r="G823" s="48">
        <f>IFERROR(F823*L823,F823*PG!H823)</f>
        <v>0</v>
      </c>
      <c r="H823" s="48">
        <f>IFERROR(L823*E823,E823*PG!H823)</f>
        <v>0</v>
      </c>
      <c r="I823" s="49">
        <f t="shared" si="24"/>
        <v>0</v>
      </c>
      <c r="J823" s="50">
        <f t="shared" si="25"/>
        <v>1</v>
      </c>
      <c r="L823" s="77">
        <f>PG!O823</f>
        <v>0</v>
      </c>
    </row>
    <row r="824" spans="3:12" ht="30" customHeight="1" thickTop="1" thickBot="1">
      <c r="C824" s="45" t="str">
        <f>IF(PG!C824="","",PG!C824)</f>
        <v/>
      </c>
      <c r="D824" s="44" t="str">
        <f>IF(PG!D824="","",PG!D824)</f>
        <v/>
      </c>
      <c r="E824" s="46">
        <f>PG!N824</f>
        <v>0</v>
      </c>
      <c r="F824" s="47"/>
      <c r="G824" s="48">
        <f>IFERROR(F824*L824,F824*PG!H824)</f>
        <v>0</v>
      </c>
      <c r="H824" s="48">
        <f>IFERROR(L824*E824,E824*PG!H824)</f>
        <v>0</v>
      </c>
      <c r="I824" s="49">
        <f t="shared" si="24"/>
        <v>0</v>
      </c>
      <c r="J824" s="50">
        <f t="shared" si="25"/>
        <v>1</v>
      </c>
      <c r="L824" s="77">
        <f>PG!O824</f>
        <v>0</v>
      </c>
    </row>
    <row r="825" spans="3:12" ht="30" customHeight="1" thickTop="1" thickBot="1">
      <c r="C825" s="45" t="str">
        <f>IF(PG!C825="","",PG!C825)</f>
        <v/>
      </c>
      <c r="D825" s="44" t="str">
        <f>IF(PG!D825="","",PG!D825)</f>
        <v/>
      </c>
      <c r="E825" s="46">
        <f>PG!N825</f>
        <v>0</v>
      </c>
      <c r="F825" s="47"/>
      <c r="G825" s="48">
        <f>IFERROR(F825*L825,F825*PG!H825)</f>
        <v>0</v>
      </c>
      <c r="H825" s="48">
        <f>IFERROR(L825*E825,E825*PG!H825)</f>
        <v>0</v>
      </c>
      <c r="I825" s="49">
        <f t="shared" si="24"/>
        <v>0</v>
      </c>
      <c r="J825" s="50">
        <f t="shared" si="25"/>
        <v>1</v>
      </c>
      <c r="L825" s="77">
        <f>PG!O825</f>
        <v>0</v>
      </c>
    </row>
    <row r="826" spans="3:12" ht="30" customHeight="1" thickTop="1" thickBot="1">
      <c r="C826" s="45" t="str">
        <f>IF(PG!C826="","",PG!C826)</f>
        <v/>
      </c>
      <c r="D826" s="44" t="str">
        <f>IF(PG!D826="","",PG!D826)</f>
        <v/>
      </c>
      <c r="E826" s="46">
        <f>PG!N826</f>
        <v>0</v>
      </c>
      <c r="F826" s="47"/>
      <c r="G826" s="48">
        <f>IFERROR(F826*L826,F826*PG!H826)</f>
        <v>0</v>
      </c>
      <c r="H826" s="48">
        <f>IFERROR(L826*E826,E826*PG!H826)</f>
        <v>0</v>
      </c>
      <c r="I826" s="49">
        <f t="shared" si="24"/>
        <v>0</v>
      </c>
      <c r="J826" s="50">
        <f t="shared" si="25"/>
        <v>1</v>
      </c>
      <c r="L826" s="77">
        <f>PG!O826</f>
        <v>0</v>
      </c>
    </row>
    <row r="827" spans="3:12" ht="30" customHeight="1" thickTop="1" thickBot="1">
      <c r="C827" s="45" t="str">
        <f>IF(PG!C827="","",PG!C827)</f>
        <v/>
      </c>
      <c r="D827" s="44" t="str">
        <f>IF(PG!D827="","",PG!D827)</f>
        <v/>
      </c>
      <c r="E827" s="46">
        <f>PG!N827</f>
        <v>0</v>
      </c>
      <c r="F827" s="47"/>
      <c r="G827" s="48">
        <f>IFERROR(F827*L827,F827*PG!H827)</f>
        <v>0</v>
      </c>
      <c r="H827" s="48">
        <f>IFERROR(L827*E827,E827*PG!H827)</f>
        <v>0</v>
      </c>
      <c r="I827" s="49">
        <f t="shared" si="24"/>
        <v>0</v>
      </c>
      <c r="J827" s="50">
        <f t="shared" si="25"/>
        <v>1</v>
      </c>
      <c r="L827" s="77">
        <f>PG!O827</f>
        <v>0</v>
      </c>
    </row>
    <row r="828" spans="3:12" ht="30" customHeight="1" thickTop="1" thickBot="1">
      <c r="C828" s="45" t="str">
        <f>IF(PG!C828="","",PG!C828)</f>
        <v/>
      </c>
      <c r="D828" s="44" t="str">
        <f>IF(PG!D828="","",PG!D828)</f>
        <v/>
      </c>
      <c r="E828" s="46">
        <f>PG!N828</f>
        <v>0</v>
      </c>
      <c r="F828" s="47"/>
      <c r="G828" s="48">
        <f>IFERROR(F828*L828,F828*PG!H828)</f>
        <v>0</v>
      </c>
      <c r="H828" s="48">
        <f>IFERROR(L828*E828,E828*PG!H828)</f>
        <v>0</v>
      </c>
      <c r="I828" s="49">
        <f t="shared" si="24"/>
        <v>0</v>
      </c>
      <c r="J828" s="50">
        <f t="shared" si="25"/>
        <v>1</v>
      </c>
      <c r="L828" s="77">
        <f>PG!O828</f>
        <v>0</v>
      </c>
    </row>
    <row r="829" spans="3:12" ht="30" customHeight="1" thickTop="1" thickBot="1">
      <c r="C829" s="45" t="str">
        <f>IF(PG!C829="","",PG!C829)</f>
        <v/>
      </c>
      <c r="D829" s="44" t="str">
        <f>IF(PG!D829="","",PG!D829)</f>
        <v/>
      </c>
      <c r="E829" s="46">
        <f>PG!N829</f>
        <v>0</v>
      </c>
      <c r="F829" s="47"/>
      <c r="G829" s="48">
        <f>IFERROR(F829*L829,F829*PG!H829)</f>
        <v>0</v>
      </c>
      <c r="H829" s="48">
        <f>IFERROR(L829*E829,E829*PG!H829)</f>
        <v>0</v>
      </c>
      <c r="I829" s="49">
        <f t="shared" si="24"/>
        <v>0</v>
      </c>
      <c r="J829" s="50">
        <f t="shared" si="25"/>
        <v>1</v>
      </c>
      <c r="L829" s="77">
        <f>PG!O829</f>
        <v>0</v>
      </c>
    </row>
    <row r="830" spans="3:12" ht="30" customHeight="1" thickTop="1" thickBot="1">
      <c r="C830" s="45" t="str">
        <f>IF(PG!C830="","",PG!C830)</f>
        <v/>
      </c>
      <c r="D830" s="44" t="str">
        <f>IF(PG!D830="","",PG!D830)</f>
        <v/>
      </c>
      <c r="E830" s="46">
        <f>PG!N830</f>
        <v>0</v>
      </c>
      <c r="F830" s="47"/>
      <c r="G830" s="48">
        <f>IFERROR(F830*L830,F830*PG!H830)</f>
        <v>0</v>
      </c>
      <c r="H830" s="48">
        <f>IFERROR(L830*E830,E830*PG!H830)</f>
        <v>0</v>
      </c>
      <c r="I830" s="49">
        <f t="shared" si="24"/>
        <v>0</v>
      </c>
      <c r="J830" s="50">
        <f t="shared" si="25"/>
        <v>1</v>
      </c>
      <c r="L830" s="77">
        <f>PG!O830</f>
        <v>0</v>
      </c>
    </row>
    <row r="831" spans="3:12" ht="30" customHeight="1" thickTop="1" thickBot="1">
      <c r="C831" s="45" t="str">
        <f>IF(PG!C831="","",PG!C831)</f>
        <v/>
      </c>
      <c r="D831" s="44" t="str">
        <f>IF(PG!D831="","",PG!D831)</f>
        <v/>
      </c>
      <c r="E831" s="46">
        <f>PG!N831</f>
        <v>0</v>
      </c>
      <c r="F831" s="47"/>
      <c r="G831" s="48">
        <f>IFERROR(F831*L831,F831*PG!H831)</f>
        <v>0</v>
      </c>
      <c r="H831" s="48">
        <f>IFERROR(L831*E831,E831*PG!H831)</f>
        <v>0</v>
      </c>
      <c r="I831" s="49">
        <f t="shared" si="24"/>
        <v>0</v>
      </c>
      <c r="J831" s="50">
        <f t="shared" si="25"/>
        <v>1</v>
      </c>
      <c r="L831" s="77">
        <f>PG!O831</f>
        <v>0</v>
      </c>
    </row>
    <row r="832" spans="3:12" ht="30" customHeight="1" thickTop="1" thickBot="1">
      <c r="C832" s="45" t="str">
        <f>IF(PG!C832="","",PG!C832)</f>
        <v/>
      </c>
      <c r="D832" s="44" t="str">
        <f>IF(PG!D832="","",PG!D832)</f>
        <v/>
      </c>
      <c r="E832" s="46">
        <f>PG!N832</f>
        <v>0</v>
      </c>
      <c r="F832" s="47"/>
      <c r="G832" s="48">
        <f>IFERROR(F832*L832,F832*PG!H832)</f>
        <v>0</v>
      </c>
      <c r="H832" s="48">
        <f>IFERROR(L832*E832,E832*PG!H832)</f>
        <v>0</v>
      </c>
      <c r="I832" s="49">
        <f t="shared" si="24"/>
        <v>0</v>
      </c>
      <c r="J832" s="50">
        <f t="shared" si="25"/>
        <v>1</v>
      </c>
      <c r="L832" s="77">
        <f>PG!O832</f>
        <v>0</v>
      </c>
    </row>
    <row r="833" spans="3:12" ht="30" customHeight="1" thickTop="1" thickBot="1">
      <c r="C833" s="45" t="str">
        <f>IF(PG!C833="","",PG!C833)</f>
        <v/>
      </c>
      <c r="D833" s="44" t="str">
        <f>IF(PG!D833="","",PG!D833)</f>
        <v/>
      </c>
      <c r="E833" s="46">
        <f>PG!N833</f>
        <v>0</v>
      </c>
      <c r="F833" s="47"/>
      <c r="G833" s="48">
        <f>IFERROR(F833*L833,F833*PG!H833)</f>
        <v>0</v>
      </c>
      <c r="H833" s="48">
        <f>IFERROR(L833*E833,E833*PG!H833)</f>
        <v>0</v>
      </c>
      <c r="I833" s="49">
        <f t="shared" si="24"/>
        <v>0</v>
      </c>
      <c r="J833" s="50">
        <f t="shared" si="25"/>
        <v>1</v>
      </c>
      <c r="L833" s="77">
        <f>PG!O833</f>
        <v>0</v>
      </c>
    </row>
    <row r="834" spans="3:12" ht="30" customHeight="1" thickTop="1" thickBot="1">
      <c r="C834" s="45" t="str">
        <f>IF(PG!C834="","",PG!C834)</f>
        <v/>
      </c>
      <c r="D834" s="44" t="str">
        <f>IF(PG!D834="","",PG!D834)</f>
        <v/>
      </c>
      <c r="E834" s="46">
        <f>PG!N834</f>
        <v>0</v>
      </c>
      <c r="F834" s="47"/>
      <c r="G834" s="48">
        <f>IFERROR(F834*L834,F834*PG!H834)</f>
        <v>0</v>
      </c>
      <c r="H834" s="48">
        <f>IFERROR(L834*E834,E834*PG!H834)</f>
        <v>0</v>
      </c>
      <c r="I834" s="49">
        <f t="shared" si="24"/>
        <v>0</v>
      </c>
      <c r="J834" s="50">
        <f t="shared" si="25"/>
        <v>1</v>
      </c>
      <c r="L834" s="77">
        <f>PG!O834</f>
        <v>0</v>
      </c>
    </row>
    <row r="835" spans="3:12" ht="30" customHeight="1" thickTop="1" thickBot="1">
      <c r="C835" s="45" t="str">
        <f>IF(PG!C835="","",PG!C835)</f>
        <v/>
      </c>
      <c r="D835" s="44" t="str">
        <f>IF(PG!D835="","",PG!D835)</f>
        <v/>
      </c>
      <c r="E835" s="46">
        <f>PG!N835</f>
        <v>0</v>
      </c>
      <c r="F835" s="47"/>
      <c r="G835" s="48">
        <f>IFERROR(F835*L835,F835*PG!H835)</f>
        <v>0</v>
      </c>
      <c r="H835" s="48">
        <f>IFERROR(L835*E835,E835*PG!H835)</f>
        <v>0</v>
      </c>
      <c r="I835" s="49">
        <f t="shared" si="24"/>
        <v>0</v>
      </c>
      <c r="J835" s="50">
        <f t="shared" si="25"/>
        <v>1</v>
      </c>
      <c r="L835" s="77">
        <f>PG!O835</f>
        <v>0</v>
      </c>
    </row>
    <row r="836" spans="3:12" ht="30" customHeight="1" thickTop="1" thickBot="1">
      <c r="C836" s="45" t="str">
        <f>IF(PG!C836="","",PG!C836)</f>
        <v/>
      </c>
      <c r="D836" s="44" t="str">
        <f>IF(PG!D836="","",PG!D836)</f>
        <v/>
      </c>
      <c r="E836" s="46">
        <f>PG!N836</f>
        <v>0</v>
      </c>
      <c r="F836" s="47"/>
      <c r="G836" s="48">
        <f>IFERROR(F836*L836,F836*PG!H836)</f>
        <v>0</v>
      </c>
      <c r="H836" s="48">
        <f>IFERROR(L836*E836,E836*PG!H836)</f>
        <v>0</v>
      </c>
      <c r="I836" s="49">
        <f t="shared" si="24"/>
        <v>0</v>
      </c>
      <c r="J836" s="50">
        <f t="shared" si="25"/>
        <v>1</v>
      </c>
      <c r="L836" s="77">
        <f>PG!O836</f>
        <v>0</v>
      </c>
    </row>
    <row r="837" spans="3:12" ht="30" customHeight="1" thickTop="1" thickBot="1">
      <c r="C837" s="45" t="str">
        <f>IF(PG!C837="","",PG!C837)</f>
        <v/>
      </c>
      <c r="D837" s="44" t="str">
        <f>IF(PG!D837="","",PG!D837)</f>
        <v/>
      </c>
      <c r="E837" s="46">
        <f>PG!N837</f>
        <v>0</v>
      </c>
      <c r="F837" s="47"/>
      <c r="G837" s="48">
        <f>IFERROR(F837*L837,F837*PG!H837)</f>
        <v>0</v>
      </c>
      <c r="H837" s="48">
        <f>IFERROR(L837*E837,E837*PG!H837)</f>
        <v>0</v>
      </c>
      <c r="I837" s="49">
        <f t="shared" si="24"/>
        <v>0</v>
      </c>
      <c r="J837" s="50">
        <f t="shared" si="25"/>
        <v>1</v>
      </c>
      <c r="L837" s="77">
        <f>PG!O837</f>
        <v>0</v>
      </c>
    </row>
    <row r="838" spans="3:12" ht="30" customHeight="1" thickTop="1" thickBot="1">
      <c r="C838" s="45" t="str">
        <f>IF(PG!C838="","",PG!C838)</f>
        <v/>
      </c>
      <c r="D838" s="44" t="str">
        <f>IF(PG!D838="","",PG!D838)</f>
        <v/>
      </c>
      <c r="E838" s="46">
        <f>PG!N838</f>
        <v>0</v>
      </c>
      <c r="F838" s="47"/>
      <c r="G838" s="48">
        <f>IFERROR(F838*L838,F838*PG!H838)</f>
        <v>0</v>
      </c>
      <c r="H838" s="48">
        <f>IFERROR(L838*E838,E838*PG!H838)</f>
        <v>0</v>
      </c>
      <c r="I838" s="49">
        <f t="shared" si="24"/>
        <v>0</v>
      </c>
      <c r="J838" s="50">
        <f t="shared" si="25"/>
        <v>1</v>
      </c>
      <c r="L838" s="77">
        <f>PG!O838</f>
        <v>0</v>
      </c>
    </row>
    <row r="839" spans="3:12" ht="30" customHeight="1" thickTop="1" thickBot="1">
      <c r="C839" s="45" t="str">
        <f>IF(PG!C839="","",PG!C839)</f>
        <v/>
      </c>
      <c r="D839" s="44" t="str">
        <f>IF(PG!D839="","",PG!D839)</f>
        <v/>
      </c>
      <c r="E839" s="46">
        <f>PG!N839</f>
        <v>0</v>
      </c>
      <c r="F839" s="47"/>
      <c r="G839" s="48">
        <f>IFERROR(F839*L839,F839*PG!H839)</f>
        <v>0</v>
      </c>
      <c r="H839" s="48">
        <f>IFERROR(L839*E839,E839*PG!H839)</f>
        <v>0</v>
      </c>
      <c r="I839" s="49">
        <f t="shared" si="24"/>
        <v>0</v>
      </c>
      <c r="J839" s="50">
        <f t="shared" si="25"/>
        <v>1</v>
      </c>
      <c r="L839" s="77">
        <f>PG!O839</f>
        <v>0</v>
      </c>
    </row>
    <row r="840" spans="3:12" ht="30" customHeight="1" thickTop="1" thickBot="1">
      <c r="C840" s="45" t="str">
        <f>IF(PG!C840="","",PG!C840)</f>
        <v/>
      </c>
      <c r="D840" s="44" t="str">
        <f>IF(PG!D840="","",PG!D840)</f>
        <v/>
      </c>
      <c r="E840" s="46">
        <f>PG!N840</f>
        <v>0</v>
      </c>
      <c r="F840" s="47"/>
      <c r="G840" s="48">
        <f>IFERROR(F840*L840,F840*PG!H840)</f>
        <v>0</v>
      </c>
      <c r="H840" s="48">
        <f>IFERROR(L840*E840,E840*PG!H840)</f>
        <v>0</v>
      </c>
      <c r="I840" s="49">
        <f t="shared" ref="I840:I903" si="26">IFERROR(IF(G840-H840&lt;0,(G840-H840)*(-1),G840-H840),"")</f>
        <v>0</v>
      </c>
      <c r="J840" s="50">
        <f t="shared" si="25"/>
        <v>1</v>
      </c>
      <c r="L840" s="77">
        <f>PG!O840</f>
        <v>0</v>
      </c>
    </row>
    <row r="841" spans="3:12" ht="30" customHeight="1" thickTop="1" thickBot="1">
      <c r="C841" s="45" t="str">
        <f>IF(PG!C841="","",PG!C841)</f>
        <v/>
      </c>
      <c r="D841" s="44" t="str">
        <f>IF(PG!D841="","",PG!D841)</f>
        <v/>
      </c>
      <c r="E841" s="46">
        <f>PG!N841</f>
        <v>0</v>
      </c>
      <c r="F841" s="47"/>
      <c r="G841" s="48">
        <f>IFERROR(F841*L841,F841*PG!H841)</f>
        <v>0</v>
      </c>
      <c r="H841" s="48">
        <f>IFERROR(L841*E841,E841*PG!H841)</f>
        <v>0</v>
      </c>
      <c r="I841" s="49">
        <f t="shared" si="26"/>
        <v>0</v>
      </c>
      <c r="J841" s="50">
        <f t="shared" ref="J841:J904" si="27">IFERROR(IF(G841&gt;H841,H841/G841,IF(G841=H841,1,G841/H841)),"")</f>
        <v>1</v>
      </c>
      <c r="L841" s="77">
        <f>PG!O841</f>
        <v>0</v>
      </c>
    </row>
    <row r="842" spans="3:12" ht="30" customHeight="1" thickTop="1" thickBot="1">
      <c r="C842" s="45" t="str">
        <f>IF(PG!C842="","",PG!C842)</f>
        <v/>
      </c>
      <c r="D842" s="44" t="str">
        <f>IF(PG!D842="","",PG!D842)</f>
        <v/>
      </c>
      <c r="E842" s="46">
        <f>PG!N842</f>
        <v>0</v>
      </c>
      <c r="F842" s="47"/>
      <c r="G842" s="48">
        <f>IFERROR(F842*L842,F842*PG!H842)</f>
        <v>0</v>
      </c>
      <c r="H842" s="48">
        <f>IFERROR(L842*E842,E842*PG!H842)</f>
        <v>0</v>
      </c>
      <c r="I842" s="49">
        <f t="shared" si="26"/>
        <v>0</v>
      </c>
      <c r="J842" s="50">
        <f t="shared" si="27"/>
        <v>1</v>
      </c>
      <c r="L842" s="77">
        <f>PG!O842</f>
        <v>0</v>
      </c>
    </row>
    <row r="843" spans="3:12" ht="30" customHeight="1" thickTop="1" thickBot="1">
      <c r="C843" s="45" t="str">
        <f>IF(PG!C843="","",PG!C843)</f>
        <v/>
      </c>
      <c r="D843" s="44" t="str">
        <f>IF(PG!D843="","",PG!D843)</f>
        <v/>
      </c>
      <c r="E843" s="46">
        <f>PG!N843</f>
        <v>0</v>
      </c>
      <c r="F843" s="47"/>
      <c r="G843" s="48">
        <f>IFERROR(F843*L843,F843*PG!H843)</f>
        <v>0</v>
      </c>
      <c r="H843" s="48">
        <f>IFERROR(L843*E843,E843*PG!H843)</f>
        <v>0</v>
      </c>
      <c r="I843" s="49">
        <f t="shared" si="26"/>
        <v>0</v>
      </c>
      <c r="J843" s="50">
        <f t="shared" si="27"/>
        <v>1</v>
      </c>
      <c r="L843" s="77">
        <f>PG!O843</f>
        <v>0</v>
      </c>
    </row>
    <row r="844" spans="3:12" ht="30" customHeight="1" thickTop="1" thickBot="1">
      <c r="C844" s="45" t="str">
        <f>IF(PG!C844="","",PG!C844)</f>
        <v/>
      </c>
      <c r="D844" s="44" t="str">
        <f>IF(PG!D844="","",PG!D844)</f>
        <v/>
      </c>
      <c r="E844" s="46">
        <f>PG!N844</f>
        <v>0</v>
      </c>
      <c r="F844" s="47"/>
      <c r="G844" s="48">
        <f>IFERROR(F844*L844,F844*PG!H844)</f>
        <v>0</v>
      </c>
      <c r="H844" s="48">
        <f>IFERROR(L844*E844,E844*PG!H844)</f>
        <v>0</v>
      </c>
      <c r="I844" s="49">
        <f t="shared" si="26"/>
        <v>0</v>
      </c>
      <c r="J844" s="50">
        <f t="shared" si="27"/>
        <v>1</v>
      </c>
      <c r="L844" s="77">
        <f>PG!O844</f>
        <v>0</v>
      </c>
    </row>
    <row r="845" spans="3:12" ht="30" customHeight="1" thickTop="1" thickBot="1">
      <c r="C845" s="45" t="str">
        <f>IF(PG!C845="","",PG!C845)</f>
        <v/>
      </c>
      <c r="D845" s="44" t="str">
        <f>IF(PG!D845="","",PG!D845)</f>
        <v/>
      </c>
      <c r="E845" s="46">
        <f>PG!N845</f>
        <v>0</v>
      </c>
      <c r="F845" s="47"/>
      <c r="G845" s="48">
        <f>IFERROR(F845*L845,F845*PG!H845)</f>
        <v>0</v>
      </c>
      <c r="H845" s="48">
        <f>IFERROR(L845*E845,E845*PG!H845)</f>
        <v>0</v>
      </c>
      <c r="I845" s="49">
        <f t="shared" si="26"/>
        <v>0</v>
      </c>
      <c r="J845" s="50">
        <f t="shared" si="27"/>
        <v>1</v>
      </c>
      <c r="L845" s="77">
        <f>PG!O845</f>
        <v>0</v>
      </c>
    </row>
    <row r="846" spans="3:12" ht="30" customHeight="1" thickTop="1" thickBot="1">
      <c r="C846" s="45" t="str">
        <f>IF(PG!C846="","",PG!C846)</f>
        <v/>
      </c>
      <c r="D846" s="44" t="str">
        <f>IF(PG!D846="","",PG!D846)</f>
        <v/>
      </c>
      <c r="E846" s="46">
        <f>PG!N846</f>
        <v>0</v>
      </c>
      <c r="F846" s="47"/>
      <c r="G846" s="48">
        <f>IFERROR(F846*L846,F846*PG!H846)</f>
        <v>0</v>
      </c>
      <c r="H846" s="48">
        <f>IFERROR(L846*E846,E846*PG!H846)</f>
        <v>0</v>
      </c>
      <c r="I846" s="49">
        <f t="shared" si="26"/>
        <v>0</v>
      </c>
      <c r="J846" s="50">
        <f t="shared" si="27"/>
        <v>1</v>
      </c>
      <c r="L846" s="77">
        <f>PG!O846</f>
        <v>0</v>
      </c>
    </row>
    <row r="847" spans="3:12" ht="30" customHeight="1" thickTop="1" thickBot="1">
      <c r="C847" s="45" t="str">
        <f>IF(PG!C847="","",PG!C847)</f>
        <v/>
      </c>
      <c r="D847" s="44" t="str">
        <f>IF(PG!D847="","",PG!D847)</f>
        <v/>
      </c>
      <c r="E847" s="46">
        <f>PG!N847</f>
        <v>0</v>
      </c>
      <c r="F847" s="47"/>
      <c r="G847" s="48">
        <f>IFERROR(F847*L847,F847*PG!H847)</f>
        <v>0</v>
      </c>
      <c r="H847" s="48">
        <f>IFERROR(L847*E847,E847*PG!H847)</f>
        <v>0</v>
      </c>
      <c r="I847" s="49">
        <f t="shared" si="26"/>
        <v>0</v>
      </c>
      <c r="J847" s="50">
        <f t="shared" si="27"/>
        <v>1</v>
      </c>
      <c r="L847" s="77">
        <f>PG!O847</f>
        <v>0</v>
      </c>
    </row>
    <row r="848" spans="3:12" ht="30" customHeight="1" thickTop="1" thickBot="1">
      <c r="C848" s="45" t="str">
        <f>IF(PG!C848="","",PG!C848)</f>
        <v/>
      </c>
      <c r="D848" s="44" t="str">
        <f>IF(PG!D848="","",PG!D848)</f>
        <v/>
      </c>
      <c r="E848" s="46">
        <f>PG!N848</f>
        <v>0</v>
      </c>
      <c r="F848" s="47"/>
      <c r="G848" s="48">
        <f>IFERROR(F848*L848,F848*PG!H848)</f>
        <v>0</v>
      </c>
      <c r="H848" s="48">
        <f>IFERROR(L848*E848,E848*PG!H848)</f>
        <v>0</v>
      </c>
      <c r="I848" s="49">
        <f t="shared" si="26"/>
        <v>0</v>
      </c>
      <c r="J848" s="50">
        <f t="shared" si="27"/>
        <v>1</v>
      </c>
      <c r="L848" s="77">
        <f>PG!O848</f>
        <v>0</v>
      </c>
    </row>
    <row r="849" spans="3:12" ht="30" customHeight="1" thickTop="1" thickBot="1">
      <c r="C849" s="45" t="str">
        <f>IF(PG!C849="","",PG!C849)</f>
        <v/>
      </c>
      <c r="D849" s="44" t="str">
        <f>IF(PG!D849="","",PG!D849)</f>
        <v/>
      </c>
      <c r="E849" s="46">
        <f>PG!N849</f>
        <v>0</v>
      </c>
      <c r="F849" s="47"/>
      <c r="G849" s="48">
        <f>IFERROR(F849*L849,F849*PG!H849)</f>
        <v>0</v>
      </c>
      <c r="H849" s="48">
        <f>IFERROR(L849*E849,E849*PG!H849)</f>
        <v>0</v>
      </c>
      <c r="I849" s="49">
        <f t="shared" si="26"/>
        <v>0</v>
      </c>
      <c r="J849" s="50">
        <f t="shared" si="27"/>
        <v>1</v>
      </c>
      <c r="L849" s="77">
        <f>PG!O849</f>
        <v>0</v>
      </c>
    </row>
    <row r="850" spans="3:12" ht="30" customHeight="1" thickTop="1" thickBot="1">
      <c r="C850" s="45" t="str">
        <f>IF(PG!C850="","",PG!C850)</f>
        <v/>
      </c>
      <c r="D850" s="44" t="str">
        <f>IF(PG!D850="","",PG!D850)</f>
        <v/>
      </c>
      <c r="E850" s="46">
        <f>PG!N850</f>
        <v>0</v>
      </c>
      <c r="F850" s="47"/>
      <c r="G850" s="48">
        <f>IFERROR(F850*L850,F850*PG!H850)</f>
        <v>0</v>
      </c>
      <c r="H850" s="48">
        <f>IFERROR(L850*E850,E850*PG!H850)</f>
        <v>0</v>
      </c>
      <c r="I850" s="49">
        <f t="shared" si="26"/>
        <v>0</v>
      </c>
      <c r="J850" s="50">
        <f t="shared" si="27"/>
        <v>1</v>
      </c>
      <c r="L850" s="77">
        <f>PG!O850</f>
        <v>0</v>
      </c>
    </row>
    <row r="851" spans="3:12" ht="30" customHeight="1" thickTop="1" thickBot="1">
      <c r="C851" s="45" t="str">
        <f>IF(PG!C851="","",PG!C851)</f>
        <v/>
      </c>
      <c r="D851" s="44" t="str">
        <f>IF(PG!D851="","",PG!D851)</f>
        <v/>
      </c>
      <c r="E851" s="46">
        <f>PG!N851</f>
        <v>0</v>
      </c>
      <c r="F851" s="47"/>
      <c r="G851" s="48">
        <f>IFERROR(F851*L851,F851*PG!H851)</f>
        <v>0</v>
      </c>
      <c r="H851" s="48">
        <f>IFERROR(L851*E851,E851*PG!H851)</f>
        <v>0</v>
      </c>
      <c r="I851" s="49">
        <f t="shared" si="26"/>
        <v>0</v>
      </c>
      <c r="J851" s="50">
        <f t="shared" si="27"/>
        <v>1</v>
      </c>
      <c r="L851" s="77">
        <f>PG!O851</f>
        <v>0</v>
      </c>
    </row>
    <row r="852" spans="3:12" ht="30" customHeight="1" thickTop="1" thickBot="1">
      <c r="C852" s="45" t="str">
        <f>IF(PG!C852="","",PG!C852)</f>
        <v/>
      </c>
      <c r="D852" s="44" t="str">
        <f>IF(PG!D852="","",PG!D852)</f>
        <v/>
      </c>
      <c r="E852" s="46">
        <f>PG!N852</f>
        <v>0</v>
      </c>
      <c r="F852" s="47"/>
      <c r="G852" s="48">
        <f>IFERROR(F852*L852,F852*PG!H852)</f>
        <v>0</v>
      </c>
      <c r="H852" s="48">
        <f>IFERROR(L852*E852,E852*PG!H852)</f>
        <v>0</v>
      </c>
      <c r="I852" s="49">
        <f t="shared" si="26"/>
        <v>0</v>
      </c>
      <c r="J852" s="50">
        <f t="shared" si="27"/>
        <v>1</v>
      </c>
      <c r="L852" s="77">
        <f>PG!O852</f>
        <v>0</v>
      </c>
    </row>
    <row r="853" spans="3:12" ht="30" customHeight="1" thickTop="1" thickBot="1">
      <c r="C853" s="45" t="str">
        <f>IF(PG!C853="","",PG!C853)</f>
        <v/>
      </c>
      <c r="D853" s="44" t="str">
        <f>IF(PG!D853="","",PG!D853)</f>
        <v/>
      </c>
      <c r="E853" s="46">
        <f>PG!N853</f>
        <v>0</v>
      </c>
      <c r="F853" s="47"/>
      <c r="G853" s="48">
        <f>IFERROR(F853*L853,F853*PG!H853)</f>
        <v>0</v>
      </c>
      <c r="H853" s="48">
        <f>IFERROR(L853*E853,E853*PG!H853)</f>
        <v>0</v>
      </c>
      <c r="I853" s="49">
        <f t="shared" si="26"/>
        <v>0</v>
      </c>
      <c r="J853" s="50">
        <f t="shared" si="27"/>
        <v>1</v>
      </c>
      <c r="L853" s="77">
        <f>PG!O853</f>
        <v>0</v>
      </c>
    </row>
    <row r="854" spans="3:12" ht="30" customHeight="1" thickTop="1" thickBot="1">
      <c r="C854" s="45" t="str">
        <f>IF(PG!C854="","",PG!C854)</f>
        <v/>
      </c>
      <c r="D854" s="44" t="str">
        <f>IF(PG!D854="","",PG!D854)</f>
        <v/>
      </c>
      <c r="E854" s="46">
        <f>PG!N854</f>
        <v>0</v>
      </c>
      <c r="F854" s="47"/>
      <c r="G854" s="48">
        <f>IFERROR(F854*L854,F854*PG!H854)</f>
        <v>0</v>
      </c>
      <c r="H854" s="48">
        <f>IFERROR(L854*E854,E854*PG!H854)</f>
        <v>0</v>
      </c>
      <c r="I854" s="49">
        <f t="shared" si="26"/>
        <v>0</v>
      </c>
      <c r="J854" s="50">
        <f t="shared" si="27"/>
        <v>1</v>
      </c>
      <c r="L854" s="77">
        <f>PG!O854</f>
        <v>0</v>
      </c>
    </row>
    <row r="855" spans="3:12" ht="30" customHeight="1" thickTop="1" thickBot="1">
      <c r="C855" s="45" t="str">
        <f>IF(PG!C855="","",PG!C855)</f>
        <v/>
      </c>
      <c r="D855" s="44" t="str">
        <f>IF(PG!D855="","",PG!D855)</f>
        <v/>
      </c>
      <c r="E855" s="46">
        <f>PG!N855</f>
        <v>0</v>
      </c>
      <c r="F855" s="47"/>
      <c r="G855" s="48">
        <f>IFERROR(F855*L855,F855*PG!H855)</f>
        <v>0</v>
      </c>
      <c r="H855" s="48">
        <f>IFERROR(L855*E855,E855*PG!H855)</f>
        <v>0</v>
      </c>
      <c r="I855" s="49">
        <f t="shared" si="26"/>
        <v>0</v>
      </c>
      <c r="J855" s="50">
        <f t="shared" si="27"/>
        <v>1</v>
      </c>
      <c r="L855" s="77">
        <f>PG!O855</f>
        <v>0</v>
      </c>
    </row>
    <row r="856" spans="3:12" ht="30" customHeight="1" thickTop="1" thickBot="1">
      <c r="C856" s="45" t="str">
        <f>IF(PG!C856="","",PG!C856)</f>
        <v/>
      </c>
      <c r="D856" s="44" t="str">
        <f>IF(PG!D856="","",PG!D856)</f>
        <v/>
      </c>
      <c r="E856" s="46">
        <f>PG!N856</f>
        <v>0</v>
      </c>
      <c r="F856" s="47"/>
      <c r="G856" s="48">
        <f>IFERROR(F856*L856,F856*PG!H856)</f>
        <v>0</v>
      </c>
      <c r="H856" s="48">
        <f>IFERROR(L856*E856,E856*PG!H856)</f>
        <v>0</v>
      </c>
      <c r="I856" s="49">
        <f t="shared" si="26"/>
        <v>0</v>
      </c>
      <c r="J856" s="50">
        <f t="shared" si="27"/>
        <v>1</v>
      </c>
      <c r="L856" s="77">
        <f>PG!O856</f>
        <v>0</v>
      </c>
    </row>
    <row r="857" spans="3:12" ht="30" customHeight="1" thickTop="1" thickBot="1">
      <c r="C857" s="45" t="str">
        <f>IF(PG!C857="","",PG!C857)</f>
        <v/>
      </c>
      <c r="D857" s="44" t="str">
        <f>IF(PG!D857="","",PG!D857)</f>
        <v/>
      </c>
      <c r="E857" s="46">
        <f>PG!N857</f>
        <v>0</v>
      </c>
      <c r="F857" s="47"/>
      <c r="G857" s="48">
        <f>IFERROR(F857*L857,F857*PG!H857)</f>
        <v>0</v>
      </c>
      <c r="H857" s="48">
        <f>IFERROR(L857*E857,E857*PG!H857)</f>
        <v>0</v>
      </c>
      <c r="I857" s="49">
        <f t="shared" si="26"/>
        <v>0</v>
      </c>
      <c r="J857" s="50">
        <f t="shared" si="27"/>
        <v>1</v>
      </c>
      <c r="L857" s="77">
        <f>PG!O857</f>
        <v>0</v>
      </c>
    </row>
    <row r="858" spans="3:12" ht="30" customHeight="1" thickTop="1" thickBot="1">
      <c r="C858" s="45" t="str">
        <f>IF(PG!C858="","",PG!C858)</f>
        <v/>
      </c>
      <c r="D858" s="44" t="str">
        <f>IF(PG!D858="","",PG!D858)</f>
        <v/>
      </c>
      <c r="E858" s="46">
        <f>PG!N858</f>
        <v>0</v>
      </c>
      <c r="F858" s="47"/>
      <c r="G858" s="48">
        <f>IFERROR(F858*L858,F858*PG!H858)</f>
        <v>0</v>
      </c>
      <c r="H858" s="48">
        <f>IFERROR(L858*E858,E858*PG!H858)</f>
        <v>0</v>
      </c>
      <c r="I858" s="49">
        <f t="shared" si="26"/>
        <v>0</v>
      </c>
      <c r="J858" s="50">
        <f t="shared" si="27"/>
        <v>1</v>
      </c>
      <c r="L858" s="77">
        <f>PG!O858</f>
        <v>0</v>
      </c>
    </row>
    <row r="859" spans="3:12" ht="30" customHeight="1" thickTop="1" thickBot="1">
      <c r="C859" s="45" t="str">
        <f>IF(PG!C859="","",PG!C859)</f>
        <v/>
      </c>
      <c r="D859" s="44" t="str">
        <f>IF(PG!D859="","",PG!D859)</f>
        <v/>
      </c>
      <c r="E859" s="46">
        <f>PG!N859</f>
        <v>0</v>
      </c>
      <c r="F859" s="47"/>
      <c r="G859" s="48">
        <f>IFERROR(F859*L859,F859*PG!H859)</f>
        <v>0</v>
      </c>
      <c r="H859" s="48">
        <f>IFERROR(L859*E859,E859*PG!H859)</f>
        <v>0</v>
      </c>
      <c r="I859" s="49">
        <f t="shared" si="26"/>
        <v>0</v>
      </c>
      <c r="J859" s="50">
        <f t="shared" si="27"/>
        <v>1</v>
      </c>
      <c r="L859" s="77">
        <f>PG!O859</f>
        <v>0</v>
      </c>
    </row>
    <row r="860" spans="3:12" ht="30" customHeight="1" thickTop="1" thickBot="1">
      <c r="C860" s="45" t="str">
        <f>IF(PG!C860="","",PG!C860)</f>
        <v/>
      </c>
      <c r="D860" s="44" t="str">
        <f>IF(PG!D860="","",PG!D860)</f>
        <v/>
      </c>
      <c r="E860" s="46">
        <f>PG!N860</f>
        <v>0</v>
      </c>
      <c r="F860" s="47"/>
      <c r="G860" s="48">
        <f>IFERROR(F860*L860,F860*PG!H860)</f>
        <v>0</v>
      </c>
      <c r="H860" s="48">
        <f>IFERROR(L860*E860,E860*PG!H860)</f>
        <v>0</v>
      </c>
      <c r="I860" s="49">
        <f t="shared" si="26"/>
        <v>0</v>
      </c>
      <c r="J860" s="50">
        <f t="shared" si="27"/>
        <v>1</v>
      </c>
      <c r="L860" s="77">
        <f>PG!O860</f>
        <v>0</v>
      </c>
    </row>
    <row r="861" spans="3:12" ht="30" customHeight="1" thickTop="1" thickBot="1">
      <c r="C861" s="45" t="str">
        <f>IF(PG!C861="","",PG!C861)</f>
        <v/>
      </c>
      <c r="D861" s="44" t="str">
        <f>IF(PG!D861="","",PG!D861)</f>
        <v/>
      </c>
      <c r="E861" s="46">
        <f>PG!N861</f>
        <v>0</v>
      </c>
      <c r="F861" s="47"/>
      <c r="G861" s="48">
        <f>IFERROR(F861*L861,F861*PG!H861)</f>
        <v>0</v>
      </c>
      <c r="H861" s="48">
        <f>IFERROR(L861*E861,E861*PG!H861)</f>
        <v>0</v>
      </c>
      <c r="I861" s="49">
        <f t="shared" si="26"/>
        <v>0</v>
      </c>
      <c r="J861" s="50">
        <f t="shared" si="27"/>
        <v>1</v>
      </c>
      <c r="L861" s="77">
        <f>PG!O861</f>
        <v>0</v>
      </c>
    </row>
    <row r="862" spans="3:12" ht="30" customHeight="1" thickTop="1" thickBot="1">
      <c r="C862" s="45" t="str">
        <f>IF(PG!C862="","",PG!C862)</f>
        <v/>
      </c>
      <c r="D862" s="44" t="str">
        <f>IF(PG!D862="","",PG!D862)</f>
        <v/>
      </c>
      <c r="E862" s="46">
        <f>PG!N862</f>
        <v>0</v>
      </c>
      <c r="F862" s="47"/>
      <c r="G862" s="48">
        <f>IFERROR(F862*L862,F862*PG!H862)</f>
        <v>0</v>
      </c>
      <c r="H862" s="48">
        <f>IFERROR(L862*E862,E862*PG!H862)</f>
        <v>0</v>
      </c>
      <c r="I862" s="49">
        <f t="shared" si="26"/>
        <v>0</v>
      </c>
      <c r="J862" s="50">
        <f t="shared" si="27"/>
        <v>1</v>
      </c>
      <c r="L862" s="77">
        <f>PG!O862</f>
        <v>0</v>
      </c>
    </row>
    <row r="863" spans="3:12" ht="30" customHeight="1" thickTop="1" thickBot="1">
      <c r="C863" s="45" t="str">
        <f>IF(PG!C863="","",PG!C863)</f>
        <v/>
      </c>
      <c r="D863" s="44" t="str">
        <f>IF(PG!D863="","",PG!D863)</f>
        <v/>
      </c>
      <c r="E863" s="46">
        <f>PG!N863</f>
        <v>0</v>
      </c>
      <c r="F863" s="47"/>
      <c r="G863" s="48">
        <f>IFERROR(F863*L863,F863*PG!H863)</f>
        <v>0</v>
      </c>
      <c r="H863" s="48">
        <f>IFERROR(L863*E863,E863*PG!H863)</f>
        <v>0</v>
      </c>
      <c r="I863" s="49">
        <f t="shared" si="26"/>
        <v>0</v>
      </c>
      <c r="J863" s="50">
        <f t="shared" si="27"/>
        <v>1</v>
      </c>
      <c r="L863" s="77">
        <f>PG!O863</f>
        <v>0</v>
      </c>
    </row>
    <row r="864" spans="3:12" ht="30" customHeight="1" thickTop="1" thickBot="1">
      <c r="C864" s="45" t="str">
        <f>IF(PG!C864="","",PG!C864)</f>
        <v/>
      </c>
      <c r="D864" s="44" t="str">
        <f>IF(PG!D864="","",PG!D864)</f>
        <v/>
      </c>
      <c r="E864" s="46">
        <f>PG!N864</f>
        <v>0</v>
      </c>
      <c r="F864" s="47"/>
      <c r="G864" s="48">
        <f>IFERROR(F864*L864,F864*PG!H864)</f>
        <v>0</v>
      </c>
      <c r="H864" s="48">
        <f>IFERROR(L864*E864,E864*PG!H864)</f>
        <v>0</v>
      </c>
      <c r="I864" s="49">
        <f t="shared" si="26"/>
        <v>0</v>
      </c>
      <c r="J864" s="50">
        <f t="shared" si="27"/>
        <v>1</v>
      </c>
      <c r="L864" s="77">
        <f>PG!O864</f>
        <v>0</v>
      </c>
    </row>
    <row r="865" spans="3:12" ht="30" customHeight="1" thickTop="1" thickBot="1">
      <c r="C865" s="45" t="str">
        <f>IF(PG!C865="","",PG!C865)</f>
        <v/>
      </c>
      <c r="D865" s="44" t="str">
        <f>IF(PG!D865="","",PG!D865)</f>
        <v/>
      </c>
      <c r="E865" s="46">
        <f>PG!N865</f>
        <v>0</v>
      </c>
      <c r="F865" s="47"/>
      <c r="G865" s="48">
        <f>IFERROR(F865*L865,F865*PG!H865)</f>
        <v>0</v>
      </c>
      <c r="H865" s="48">
        <f>IFERROR(L865*E865,E865*PG!H865)</f>
        <v>0</v>
      </c>
      <c r="I865" s="49">
        <f t="shared" si="26"/>
        <v>0</v>
      </c>
      <c r="J865" s="50">
        <f t="shared" si="27"/>
        <v>1</v>
      </c>
      <c r="L865" s="77">
        <f>PG!O865</f>
        <v>0</v>
      </c>
    </row>
    <row r="866" spans="3:12" ht="30" customHeight="1" thickTop="1" thickBot="1">
      <c r="C866" s="45" t="str">
        <f>IF(PG!C866="","",PG!C866)</f>
        <v/>
      </c>
      <c r="D866" s="44" t="str">
        <f>IF(PG!D866="","",PG!D866)</f>
        <v/>
      </c>
      <c r="E866" s="46">
        <f>PG!N866</f>
        <v>0</v>
      </c>
      <c r="F866" s="47"/>
      <c r="G866" s="48">
        <f>IFERROR(F866*L866,F866*PG!H866)</f>
        <v>0</v>
      </c>
      <c r="H866" s="48">
        <f>IFERROR(L866*E866,E866*PG!H866)</f>
        <v>0</v>
      </c>
      <c r="I866" s="49">
        <f t="shared" si="26"/>
        <v>0</v>
      </c>
      <c r="J866" s="50">
        <f t="shared" si="27"/>
        <v>1</v>
      </c>
      <c r="L866" s="77">
        <f>PG!O866</f>
        <v>0</v>
      </c>
    </row>
    <row r="867" spans="3:12" ht="30" customHeight="1" thickTop="1" thickBot="1">
      <c r="C867" s="45" t="str">
        <f>IF(PG!C867="","",PG!C867)</f>
        <v/>
      </c>
      <c r="D867" s="44" t="str">
        <f>IF(PG!D867="","",PG!D867)</f>
        <v/>
      </c>
      <c r="E867" s="46">
        <f>PG!N867</f>
        <v>0</v>
      </c>
      <c r="F867" s="47"/>
      <c r="G867" s="48">
        <f>IFERROR(F867*L867,F867*PG!H867)</f>
        <v>0</v>
      </c>
      <c r="H867" s="48">
        <f>IFERROR(L867*E867,E867*PG!H867)</f>
        <v>0</v>
      </c>
      <c r="I867" s="49">
        <f t="shared" si="26"/>
        <v>0</v>
      </c>
      <c r="J867" s="50">
        <f t="shared" si="27"/>
        <v>1</v>
      </c>
      <c r="L867" s="77">
        <f>PG!O867</f>
        <v>0</v>
      </c>
    </row>
    <row r="868" spans="3:12" ht="30" customHeight="1" thickTop="1" thickBot="1">
      <c r="C868" s="45" t="str">
        <f>IF(PG!C868="","",PG!C868)</f>
        <v/>
      </c>
      <c r="D868" s="44" t="str">
        <f>IF(PG!D868="","",PG!D868)</f>
        <v/>
      </c>
      <c r="E868" s="46">
        <f>PG!N868</f>
        <v>0</v>
      </c>
      <c r="F868" s="47"/>
      <c r="G868" s="48">
        <f>IFERROR(F868*L868,F868*PG!H868)</f>
        <v>0</v>
      </c>
      <c r="H868" s="48">
        <f>IFERROR(L868*E868,E868*PG!H868)</f>
        <v>0</v>
      </c>
      <c r="I868" s="49">
        <f t="shared" si="26"/>
        <v>0</v>
      </c>
      <c r="J868" s="50">
        <f t="shared" si="27"/>
        <v>1</v>
      </c>
      <c r="L868" s="77">
        <f>PG!O868</f>
        <v>0</v>
      </c>
    </row>
    <row r="869" spans="3:12" ht="30" customHeight="1" thickTop="1" thickBot="1">
      <c r="C869" s="45" t="str">
        <f>IF(PG!C869="","",PG!C869)</f>
        <v/>
      </c>
      <c r="D869" s="44" t="str">
        <f>IF(PG!D869="","",PG!D869)</f>
        <v/>
      </c>
      <c r="E869" s="46">
        <f>PG!N869</f>
        <v>0</v>
      </c>
      <c r="F869" s="47"/>
      <c r="G869" s="48">
        <f>IFERROR(F869*L869,F869*PG!H869)</f>
        <v>0</v>
      </c>
      <c r="H869" s="48">
        <f>IFERROR(L869*E869,E869*PG!H869)</f>
        <v>0</v>
      </c>
      <c r="I869" s="49">
        <f t="shared" si="26"/>
        <v>0</v>
      </c>
      <c r="J869" s="50">
        <f t="shared" si="27"/>
        <v>1</v>
      </c>
      <c r="L869" s="77">
        <f>PG!O869</f>
        <v>0</v>
      </c>
    </row>
    <row r="870" spans="3:12" ht="30" customHeight="1" thickTop="1" thickBot="1">
      <c r="C870" s="45" t="str">
        <f>IF(PG!C870="","",PG!C870)</f>
        <v/>
      </c>
      <c r="D870" s="44" t="str">
        <f>IF(PG!D870="","",PG!D870)</f>
        <v/>
      </c>
      <c r="E870" s="46">
        <f>PG!N870</f>
        <v>0</v>
      </c>
      <c r="F870" s="47"/>
      <c r="G870" s="48">
        <f>IFERROR(F870*L870,F870*PG!H870)</f>
        <v>0</v>
      </c>
      <c r="H870" s="48">
        <f>IFERROR(L870*E870,E870*PG!H870)</f>
        <v>0</v>
      </c>
      <c r="I870" s="49">
        <f t="shared" si="26"/>
        <v>0</v>
      </c>
      <c r="J870" s="50">
        <f t="shared" si="27"/>
        <v>1</v>
      </c>
      <c r="L870" s="77">
        <f>PG!O870</f>
        <v>0</v>
      </c>
    </row>
    <row r="871" spans="3:12" ht="30" customHeight="1" thickTop="1" thickBot="1">
      <c r="C871" s="45" t="str">
        <f>IF(PG!C871="","",PG!C871)</f>
        <v/>
      </c>
      <c r="D871" s="44" t="str">
        <f>IF(PG!D871="","",PG!D871)</f>
        <v/>
      </c>
      <c r="E871" s="46">
        <f>PG!N871</f>
        <v>0</v>
      </c>
      <c r="F871" s="47"/>
      <c r="G871" s="48">
        <f>IFERROR(F871*L871,F871*PG!H871)</f>
        <v>0</v>
      </c>
      <c r="H871" s="48">
        <f>IFERROR(L871*E871,E871*PG!H871)</f>
        <v>0</v>
      </c>
      <c r="I871" s="49">
        <f t="shared" si="26"/>
        <v>0</v>
      </c>
      <c r="J871" s="50">
        <f t="shared" si="27"/>
        <v>1</v>
      </c>
      <c r="L871" s="77">
        <f>PG!O871</f>
        <v>0</v>
      </c>
    </row>
    <row r="872" spans="3:12" ht="30" customHeight="1" thickTop="1" thickBot="1">
      <c r="C872" s="45" t="str">
        <f>IF(PG!C872="","",PG!C872)</f>
        <v/>
      </c>
      <c r="D872" s="44" t="str">
        <f>IF(PG!D872="","",PG!D872)</f>
        <v/>
      </c>
      <c r="E872" s="46">
        <f>PG!N872</f>
        <v>0</v>
      </c>
      <c r="F872" s="47"/>
      <c r="G872" s="48">
        <f>IFERROR(F872*L872,F872*PG!H872)</f>
        <v>0</v>
      </c>
      <c r="H872" s="48">
        <f>IFERROR(L872*E872,E872*PG!H872)</f>
        <v>0</v>
      </c>
      <c r="I872" s="49">
        <f t="shared" si="26"/>
        <v>0</v>
      </c>
      <c r="J872" s="50">
        <f t="shared" si="27"/>
        <v>1</v>
      </c>
      <c r="L872" s="77">
        <f>PG!O872</f>
        <v>0</v>
      </c>
    </row>
    <row r="873" spans="3:12" ht="30" customHeight="1" thickTop="1" thickBot="1">
      <c r="C873" s="45" t="str">
        <f>IF(PG!C873="","",PG!C873)</f>
        <v/>
      </c>
      <c r="D873" s="44" t="str">
        <f>IF(PG!D873="","",PG!D873)</f>
        <v/>
      </c>
      <c r="E873" s="46">
        <f>PG!N873</f>
        <v>0</v>
      </c>
      <c r="F873" s="47"/>
      <c r="G873" s="48">
        <f>IFERROR(F873*L873,F873*PG!H873)</f>
        <v>0</v>
      </c>
      <c r="H873" s="48">
        <f>IFERROR(L873*E873,E873*PG!H873)</f>
        <v>0</v>
      </c>
      <c r="I873" s="49">
        <f t="shared" si="26"/>
        <v>0</v>
      </c>
      <c r="J873" s="50">
        <f t="shared" si="27"/>
        <v>1</v>
      </c>
      <c r="L873" s="77">
        <f>PG!O873</f>
        <v>0</v>
      </c>
    </row>
    <row r="874" spans="3:12" ht="30" customHeight="1" thickTop="1" thickBot="1">
      <c r="C874" s="45" t="str">
        <f>IF(PG!C874="","",PG!C874)</f>
        <v/>
      </c>
      <c r="D874" s="44" t="str">
        <f>IF(PG!D874="","",PG!D874)</f>
        <v/>
      </c>
      <c r="E874" s="46">
        <f>PG!N874</f>
        <v>0</v>
      </c>
      <c r="F874" s="47"/>
      <c r="G874" s="48">
        <f>IFERROR(F874*L874,F874*PG!H874)</f>
        <v>0</v>
      </c>
      <c r="H874" s="48">
        <f>IFERROR(L874*E874,E874*PG!H874)</f>
        <v>0</v>
      </c>
      <c r="I874" s="49">
        <f t="shared" si="26"/>
        <v>0</v>
      </c>
      <c r="J874" s="50">
        <f t="shared" si="27"/>
        <v>1</v>
      </c>
      <c r="L874" s="77">
        <f>PG!O874</f>
        <v>0</v>
      </c>
    </row>
    <row r="875" spans="3:12" ht="30" customHeight="1" thickTop="1" thickBot="1">
      <c r="C875" s="45" t="str">
        <f>IF(PG!C875="","",PG!C875)</f>
        <v/>
      </c>
      <c r="D875" s="44" t="str">
        <f>IF(PG!D875="","",PG!D875)</f>
        <v/>
      </c>
      <c r="E875" s="46">
        <f>PG!N875</f>
        <v>0</v>
      </c>
      <c r="F875" s="47"/>
      <c r="G875" s="48">
        <f>IFERROR(F875*L875,F875*PG!H875)</f>
        <v>0</v>
      </c>
      <c r="H875" s="48">
        <f>IFERROR(L875*E875,E875*PG!H875)</f>
        <v>0</v>
      </c>
      <c r="I875" s="49">
        <f t="shared" si="26"/>
        <v>0</v>
      </c>
      <c r="J875" s="50">
        <f t="shared" si="27"/>
        <v>1</v>
      </c>
      <c r="L875" s="77">
        <f>PG!O875</f>
        <v>0</v>
      </c>
    </row>
    <row r="876" spans="3:12" ht="30" customHeight="1" thickTop="1" thickBot="1">
      <c r="C876" s="45" t="str">
        <f>IF(PG!C876="","",PG!C876)</f>
        <v/>
      </c>
      <c r="D876" s="44" t="str">
        <f>IF(PG!D876="","",PG!D876)</f>
        <v/>
      </c>
      <c r="E876" s="46">
        <f>PG!N876</f>
        <v>0</v>
      </c>
      <c r="F876" s="47"/>
      <c r="G876" s="48">
        <f>IFERROR(F876*L876,F876*PG!H876)</f>
        <v>0</v>
      </c>
      <c r="H876" s="48">
        <f>IFERROR(L876*E876,E876*PG!H876)</f>
        <v>0</v>
      </c>
      <c r="I876" s="49">
        <f t="shared" si="26"/>
        <v>0</v>
      </c>
      <c r="J876" s="50">
        <f t="shared" si="27"/>
        <v>1</v>
      </c>
      <c r="L876" s="77">
        <f>PG!O876</f>
        <v>0</v>
      </c>
    </row>
    <row r="877" spans="3:12" ht="30" customHeight="1" thickTop="1" thickBot="1">
      <c r="C877" s="45" t="str">
        <f>IF(PG!C877="","",PG!C877)</f>
        <v/>
      </c>
      <c r="D877" s="44" t="str">
        <f>IF(PG!D877="","",PG!D877)</f>
        <v/>
      </c>
      <c r="E877" s="46">
        <f>PG!N877</f>
        <v>0</v>
      </c>
      <c r="F877" s="47"/>
      <c r="G877" s="48">
        <f>IFERROR(F877*L877,F877*PG!H877)</f>
        <v>0</v>
      </c>
      <c r="H877" s="48">
        <f>IFERROR(L877*E877,E877*PG!H877)</f>
        <v>0</v>
      </c>
      <c r="I877" s="49">
        <f t="shared" si="26"/>
        <v>0</v>
      </c>
      <c r="J877" s="50">
        <f t="shared" si="27"/>
        <v>1</v>
      </c>
      <c r="L877" s="77">
        <f>PG!O877</f>
        <v>0</v>
      </c>
    </row>
    <row r="878" spans="3:12" ht="30" customHeight="1" thickTop="1" thickBot="1">
      <c r="C878" s="45" t="str">
        <f>IF(PG!C878="","",PG!C878)</f>
        <v/>
      </c>
      <c r="D878" s="44" t="str">
        <f>IF(PG!D878="","",PG!D878)</f>
        <v/>
      </c>
      <c r="E878" s="46">
        <f>PG!N878</f>
        <v>0</v>
      </c>
      <c r="F878" s="47"/>
      <c r="G878" s="48">
        <f>IFERROR(F878*L878,F878*PG!H878)</f>
        <v>0</v>
      </c>
      <c r="H878" s="48">
        <f>IFERROR(L878*E878,E878*PG!H878)</f>
        <v>0</v>
      </c>
      <c r="I878" s="49">
        <f t="shared" si="26"/>
        <v>0</v>
      </c>
      <c r="J878" s="50">
        <f t="shared" si="27"/>
        <v>1</v>
      </c>
      <c r="L878" s="77">
        <f>PG!O878</f>
        <v>0</v>
      </c>
    </row>
    <row r="879" spans="3:12" ht="30" customHeight="1" thickTop="1" thickBot="1">
      <c r="C879" s="45" t="str">
        <f>IF(PG!C879="","",PG!C879)</f>
        <v/>
      </c>
      <c r="D879" s="44" t="str">
        <f>IF(PG!D879="","",PG!D879)</f>
        <v/>
      </c>
      <c r="E879" s="46">
        <f>PG!N879</f>
        <v>0</v>
      </c>
      <c r="F879" s="47"/>
      <c r="G879" s="48">
        <f>IFERROR(F879*L879,F879*PG!H879)</f>
        <v>0</v>
      </c>
      <c r="H879" s="48">
        <f>IFERROR(L879*E879,E879*PG!H879)</f>
        <v>0</v>
      </c>
      <c r="I879" s="49">
        <f t="shared" si="26"/>
        <v>0</v>
      </c>
      <c r="J879" s="50">
        <f t="shared" si="27"/>
        <v>1</v>
      </c>
      <c r="L879" s="77">
        <f>PG!O879</f>
        <v>0</v>
      </c>
    </row>
    <row r="880" spans="3:12" ht="30" customHeight="1" thickTop="1" thickBot="1">
      <c r="C880" s="45" t="str">
        <f>IF(PG!C880="","",PG!C880)</f>
        <v/>
      </c>
      <c r="D880" s="44" t="str">
        <f>IF(PG!D880="","",PG!D880)</f>
        <v/>
      </c>
      <c r="E880" s="46">
        <f>PG!N880</f>
        <v>0</v>
      </c>
      <c r="F880" s="47"/>
      <c r="G880" s="48">
        <f>IFERROR(F880*L880,F880*PG!H880)</f>
        <v>0</v>
      </c>
      <c r="H880" s="48">
        <f>IFERROR(L880*E880,E880*PG!H880)</f>
        <v>0</v>
      </c>
      <c r="I880" s="49">
        <f t="shared" si="26"/>
        <v>0</v>
      </c>
      <c r="J880" s="50">
        <f t="shared" si="27"/>
        <v>1</v>
      </c>
      <c r="L880" s="77">
        <f>PG!O880</f>
        <v>0</v>
      </c>
    </row>
    <row r="881" spans="3:12" ht="30" customHeight="1" thickTop="1" thickBot="1">
      <c r="C881" s="45" t="str">
        <f>IF(PG!C881="","",PG!C881)</f>
        <v/>
      </c>
      <c r="D881" s="44" t="str">
        <f>IF(PG!D881="","",PG!D881)</f>
        <v/>
      </c>
      <c r="E881" s="46">
        <f>PG!N881</f>
        <v>0</v>
      </c>
      <c r="F881" s="47"/>
      <c r="G881" s="48">
        <f>IFERROR(F881*L881,F881*PG!H881)</f>
        <v>0</v>
      </c>
      <c r="H881" s="48">
        <f>IFERROR(L881*E881,E881*PG!H881)</f>
        <v>0</v>
      </c>
      <c r="I881" s="49">
        <f t="shared" si="26"/>
        <v>0</v>
      </c>
      <c r="J881" s="50">
        <f t="shared" si="27"/>
        <v>1</v>
      </c>
      <c r="L881" s="77">
        <f>PG!O881</f>
        <v>0</v>
      </c>
    </row>
    <row r="882" spans="3:12" ht="30" customHeight="1" thickTop="1" thickBot="1">
      <c r="C882" s="45" t="str">
        <f>IF(PG!C882="","",PG!C882)</f>
        <v/>
      </c>
      <c r="D882" s="44" t="str">
        <f>IF(PG!D882="","",PG!D882)</f>
        <v/>
      </c>
      <c r="E882" s="46">
        <f>PG!N882</f>
        <v>0</v>
      </c>
      <c r="F882" s="47"/>
      <c r="G882" s="48">
        <f>IFERROR(F882*L882,F882*PG!H882)</f>
        <v>0</v>
      </c>
      <c r="H882" s="48">
        <f>IFERROR(L882*E882,E882*PG!H882)</f>
        <v>0</v>
      </c>
      <c r="I882" s="49">
        <f t="shared" si="26"/>
        <v>0</v>
      </c>
      <c r="J882" s="50">
        <f t="shared" si="27"/>
        <v>1</v>
      </c>
      <c r="L882" s="77">
        <f>PG!O882</f>
        <v>0</v>
      </c>
    </row>
    <row r="883" spans="3:12" ht="30" customHeight="1" thickTop="1" thickBot="1">
      <c r="C883" s="45" t="str">
        <f>IF(PG!C883="","",PG!C883)</f>
        <v/>
      </c>
      <c r="D883" s="44" t="str">
        <f>IF(PG!D883="","",PG!D883)</f>
        <v/>
      </c>
      <c r="E883" s="46">
        <f>PG!N883</f>
        <v>0</v>
      </c>
      <c r="F883" s="47"/>
      <c r="G883" s="48">
        <f>IFERROR(F883*L883,F883*PG!H883)</f>
        <v>0</v>
      </c>
      <c r="H883" s="48">
        <f>IFERROR(L883*E883,E883*PG!H883)</f>
        <v>0</v>
      </c>
      <c r="I883" s="49">
        <f t="shared" si="26"/>
        <v>0</v>
      </c>
      <c r="J883" s="50">
        <f t="shared" si="27"/>
        <v>1</v>
      </c>
      <c r="L883" s="77">
        <f>PG!O883</f>
        <v>0</v>
      </c>
    </row>
    <row r="884" spans="3:12" ht="30" customHeight="1" thickTop="1" thickBot="1">
      <c r="C884" s="45" t="str">
        <f>IF(PG!C884="","",PG!C884)</f>
        <v/>
      </c>
      <c r="D884" s="44" t="str">
        <f>IF(PG!D884="","",PG!D884)</f>
        <v/>
      </c>
      <c r="E884" s="46">
        <f>PG!N884</f>
        <v>0</v>
      </c>
      <c r="F884" s="47"/>
      <c r="G884" s="48">
        <f>IFERROR(F884*L884,F884*PG!H884)</f>
        <v>0</v>
      </c>
      <c r="H884" s="48">
        <f>IFERROR(L884*E884,E884*PG!H884)</f>
        <v>0</v>
      </c>
      <c r="I884" s="49">
        <f t="shared" si="26"/>
        <v>0</v>
      </c>
      <c r="J884" s="50">
        <f t="shared" si="27"/>
        <v>1</v>
      </c>
      <c r="L884" s="77">
        <f>PG!O884</f>
        <v>0</v>
      </c>
    </row>
    <row r="885" spans="3:12" ht="30" customHeight="1" thickTop="1" thickBot="1">
      <c r="C885" s="45" t="str">
        <f>IF(PG!C885="","",PG!C885)</f>
        <v/>
      </c>
      <c r="D885" s="44" t="str">
        <f>IF(PG!D885="","",PG!D885)</f>
        <v/>
      </c>
      <c r="E885" s="46">
        <f>PG!N885</f>
        <v>0</v>
      </c>
      <c r="F885" s="47"/>
      <c r="G885" s="48">
        <f>IFERROR(F885*L885,F885*PG!H885)</f>
        <v>0</v>
      </c>
      <c r="H885" s="48">
        <f>IFERROR(L885*E885,E885*PG!H885)</f>
        <v>0</v>
      </c>
      <c r="I885" s="49">
        <f t="shared" si="26"/>
        <v>0</v>
      </c>
      <c r="J885" s="50">
        <f t="shared" si="27"/>
        <v>1</v>
      </c>
      <c r="L885" s="77">
        <f>PG!O885</f>
        <v>0</v>
      </c>
    </row>
    <row r="886" spans="3:12" ht="30" customHeight="1" thickTop="1" thickBot="1">
      <c r="C886" s="45" t="str">
        <f>IF(PG!C886="","",PG!C886)</f>
        <v/>
      </c>
      <c r="D886" s="44" t="str">
        <f>IF(PG!D886="","",PG!D886)</f>
        <v/>
      </c>
      <c r="E886" s="46">
        <f>PG!N886</f>
        <v>0</v>
      </c>
      <c r="F886" s="47"/>
      <c r="G886" s="48">
        <f>IFERROR(F886*L886,F886*PG!H886)</f>
        <v>0</v>
      </c>
      <c r="H886" s="48">
        <f>IFERROR(L886*E886,E886*PG!H886)</f>
        <v>0</v>
      </c>
      <c r="I886" s="49">
        <f t="shared" si="26"/>
        <v>0</v>
      </c>
      <c r="J886" s="50">
        <f t="shared" si="27"/>
        <v>1</v>
      </c>
      <c r="L886" s="77">
        <f>PG!O886</f>
        <v>0</v>
      </c>
    </row>
    <row r="887" spans="3:12" ht="30" customHeight="1" thickTop="1" thickBot="1">
      <c r="C887" s="45" t="str">
        <f>IF(PG!C887="","",PG!C887)</f>
        <v/>
      </c>
      <c r="D887" s="44" t="str">
        <f>IF(PG!D887="","",PG!D887)</f>
        <v/>
      </c>
      <c r="E887" s="46">
        <f>PG!N887</f>
        <v>0</v>
      </c>
      <c r="F887" s="47"/>
      <c r="G887" s="48">
        <f>IFERROR(F887*L887,F887*PG!H887)</f>
        <v>0</v>
      </c>
      <c r="H887" s="48">
        <f>IFERROR(L887*E887,E887*PG!H887)</f>
        <v>0</v>
      </c>
      <c r="I887" s="49">
        <f t="shared" si="26"/>
        <v>0</v>
      </c>
      <c r="J887" s="50">
        <f t="shared" si="27"/>
        <v>1</v>
      </c>
      <c r="L887" s="77">
        <f>PG!O887</f>
        <v>0</v>
      </c>
    </row>
    <row r="888" spans="3:12" ht="30" customHeight="1" thickTop="1" thickBot="1">
      <c r="C888" s="45" t="str">
        <f>IF(PG!C888="","",PG!C888)</f>
        <v/>
      </c>
      <c r="D888" s="44" t="str">
        <f>IF(PG!D888="","",PG!D888)</f>
        <v/>
      </c>
      <c r="E888" s="46">
        <f>PG!N888</f>
        <v>0</v>
      </c>
      <c r="F888" s="47"/>
      <c r="G888" s="48">
        <f>IFERROR(F888*L888,F888*PG!H888)</f>
        <v>0</v>
      </c>
      <c r="H888" s="48">
        <f>IFERROR(L888*E888,E888*PG!H888)</f>
        <v>0</v>
      </c>
      <c r="I888" s="49">
        <f t="shared" si="26"/>
        <v>0</v>
      </c>
      <c r="J888" s="50">
        <f t="shared" si="27"/>
        <v>1</v>
      </c>
      <c r="L888" s="77">
        <f>PG!O888</f>
        <v>0</v>
      </c>
    </row>
    <row r="889" spans="3:12" ht="30" customHeight="1" thickTop="1" thickBot="1">
      <c r="C889" s="45" t="str">
        <f>IF(PG!C889="","",PG!C889)</f>
        <v/>
      </c>
      <c r="D889" s="44" t="str">
        <f>IF(PG!D889="","",PG!D889)</f>
        <v/>
      </c>
      <c r="E889" s="46">
        <f>PG!N889</f>
        <v>0</v>
      </c>
      <c r="F889" s="47"/>
      <c r="G889" s="48">
        <f>IFERROR(F889*L889,F889*PG!H889)</f>
        <v>0</v>
      </c>
      <c r="H889" s="48">
        <f>IFERROR(L889*E889,E889*PG!H889)</f>
        <v>0</v>
      </c>
      <c r="I889" s="49">
        <f t="shared" si="26"/>
        <v>0</v>
      </c>
      <c r="J889" s="50">
        <f t="shared" si="27"/>
        <v>1</v>
      </c>
      <c r="L889" s="77">
        <f>PG!O889</f>
        <v>0</v>
      </c>
    </row>
    <row r="890" spans="3:12" ht="30" customHeight="1" thickTop="1" thickBot="1">
      <c r="C890" s="45" t="str">
        <f>IF(PG!C890="","",PG!C890)</f>
        <v/>
      </c>
      <c r="D890" s="44" t="str">
        <f>IF(PG!D890="","",PG!D890)</f>
        <v/>
      </c>
      <c r="E890" s="46">
        <f>PG!N890</f>
        <v>0</v>
      </c>
      <c r="F890" s="47"/>
      <c r="G890" s="48">
        <f>IFERROR(F890*L890,F890*PG!H890)</f>
        <v>0</v>
      </c>
      <c r="H890" s="48">
        <f>IFERROR(L890*E890,E890*PG!H890)</f>
        <v>0</v>
      </c>
      <c r="I890" s="49">
        <f t="shared" si="26"/>
        <v>0</v>
      </c>
      <c r="J890" s="50">
        <f t="shared" si="27"/>
        <v>1</v>
      </c>
      <c r="L890" s="77">
        <f>PG!O890</f>
        <v>0</v>
      </c>
    </row>
    <row r="891" spans="3:12" ht="30" customHeight="1" thickTop="1" thickBot="1">
      <c r="C891" s="45" t="str">
        <f>IF(PG!C891="","",PG!C891)</f>
        <v/>
      </c>
      <c r="D891" s="44" t="str">
        <f>IF(PG!D891="","",PG!D891)</f>
        <v/>
      </c>
      <c r="E891" s="46">
        <f>PG!N891</f>
        <v>0</v>
      </c>
      <c r="F891" s="47"/>
      <c r="G891" s="48">
        <f>IFERROR(F891*L891,F891*PG!H891)</f>
        <v>0</v>
      </c>
      <c r="H891" s="48">
        <f>IFERROR(L891*E891,E891*PG!H891)</f>
        <v>0</v>
      </c>
      <c r="I891" s="49">
        <f t="shared" si="26"/>
        <v>0</v>
      </c>
      <c r="J891" s="50">
        <f t="shared" si="27"/>
        <v>1</v>
      </c>
      <c r="L891" s="77">
        <f>PG!O891</f>
        <v>0</v>
      </c>
    </row>
    <row r="892" spans="3:12" ht="30" customHeight="1" thickTop="1" thickBot="1">
      <c r="C892" s="45" t="str">
        <f>IF(PG!C892="","",PG!C892)</f>
        <v/>
      </c>
      <c r="D892" s="44" t="str">
        <f>IF(PG!D892="","",PG!D892)</f>
        <v/>
      </c>
      <c r="E892" s="46">
        <f>PG!N892</f>
        <v>0</v>
      </c>
      <c r="F892" s="47"/>
      <c r="G892" s="48">
        <f>IFERROR(F892*L892,F892*PG!H892)</f>
        <v>0</v>
      </c>
      <c r="H892" s="48">
        <f>IFERROR(L892*E892,E892*PG!H892)</f>
        <v>0</v>
      </c>
      <c r="I892" s="49">
        <f t="shared" si="26"/>
        <v>0</v>
      </c>
      <c r="J892" s="50">
        <f t="shared" si="27"/>
        <v>1</v>
      </c>
      <c r="L892" s="77">
        <f>PG!O892</f>
        <v>0</v>
      </c>
    </row>
    <row r="893" spans="3:12" ht="30" customHeight="1" thickTop="1" thickBot="1">
      <c r="C893" s="45" t="str">
        <f>IF(PG!C893="","",PG!C893)</f>
        <v/>
      </c>
      <c r="D893" s="44" t="str">
        <f>IF(PG!D893="","",PG!D893)</f>
        <v/>
      </c>
      <c r="E893" s="46">
        <f>PG!N893</f>
        <v>0</v>
      </c>
      <c r="F893" s="47"/>
      <c r="G893" s="48">
        <f>IFERROR(F893*L893,F893*PG!H893)</f>
        <v>0</v>
      </c>
      <c r="H893" s="48">
        <f>IFERROR(L893*E893,E893*PG!H893)</f>
        <v>0</v>
      </c>
      <c r="I893" s="49">
        <f t="shared" si="26"/>
        <v>0</v>
      </c>
      <c r="J893" s="50">
        <f t="shared" si="27"/>
        <v>1</v>
      </c>
      <c r="L893" s="77">
        <f>PG!O893</f>
        <v>0</v>
      </c>
    </row>
    <row r="894" spans="3:12" ht="30" customHeight="1" thickTop="1" thickBot="1">
      <c r="C894" s="45" t="str">
        <f>IF(PG!C894="","",PG!C894)</f>
        <v/>
      </c>
      <c r="D894" s="44" t="str">
        <f>IF(PG!D894="","",PG!D894)</f>
        <v/>
      </c>
      <c r="E894" s="46">
        <f>PG!N894</f>
        <v>0</v>
      </c>
      <c r="F894" s="47"/>
      <c r="G894" s="48">
        <f>IFERROR(F894*L894,F894*PG!H894)</f>
        <v>0</v>
      </c>
      <c r="H894" s="48">
        <f>IFERROR(L894*E894,E894*PG!H894)</f>
        <v>0</v>
      </c>
      <c r="I894" s="49">
        <f t="shared" si="26"/>
        <v>0</v>
      </c>
      <c r="J894" s="50">
        <f t="shared" si="27"/>
        <v>1</v>
      </c>
      <c r="L894" s="77">
        <f>PG!O894</f>
        <v>0</v>
      </c>
    </row>
    <row r="895" spans="3:12" ht="30" customHeight="1" thickTop="1" thickBot="1">
      <c r="C895" s="45" t="str">
        <f>IF(PG!C895="","",PG!C895)</f>
        <v/>
      </c>
      <c r="D895" s="44" t="str">
        <f>IF(PG!D895="","",PG!D895)</f>
        <v/>
      </c>
      <c r="E895" s="46">
        <f>PG!N895</f>
        <v>0</v>
      </c>
      <c r="F895" s="47"/>
      <c r="G895" s="48">
        <f>IFERROR(F895*L895,F895*PG!H895)</f>
        <v>0</v>
      </c>
      <c r="H895" s="48">
        <f>IFERROR(L895*E895,E895*PG!H895)</f>
        <v>0</v>
      </c>
      <c r="I895" s="49">
        <f t="shared" si="26"/>
        <v>0</v>
      </c>
      <c r="J895" s="50">
        <f t="shared" si="27"/>
        <v>1</v>
      </c>
      <c r="L895" s="77">
        <f>PG!O895</f>
        <v>0</v>
      </c>
    </row>
    <row r="896" spans="3:12" ht="30" customHeight="1" thickTop="1" thickBot="1">
      <c r="C896" s="45" t="str">
        <f>IF(PG!C896="","",PG!C896)</f>
        <v/>
      </c>
      <c r="D896" s="44" t="str">
        <f>IF(PG!D896="","",PG!D896)</f>
        <v/>
      </c>
      <c r="E896" s="46">
        <f>PG!N896</f>
        <v>0</v>
      </c>
      <c r="F896" s="47"/>
      <c r="G896" s="48">
        <f>IFERROR(F896*L896,F896*PG!H896)</f>
        <v>0</v>
      </c>
      <c r="H896" s="48">
        <f>IFERROR(L896*E896,E896*PG!H896)</f>
        <v>0</v>
      </c>
      <c r="I896" s="49">
        <f t="shared" si="26"/>
        <v>0</v>
      </c>
      <c r="J896" s="50">
        <f t="shared" si="27"/>
        <v>1</v>
      </c>
      <c r="L896" s="77">
        <f>PG!O896</f>
        <v>0</v>
      </c>
    </row>
    <row r="897" spans="3:12" ht="30" customHeight="1" thickTop="1" thickBot="1">
      <c r="C897" s="45" t="str">
        <f>IF(PG!C897="","",PG!C897)</f>
        <v/>
      </c>
      <c r="D897" s="44" t="str">
        <f>IF(PG!D897="","",PG!D897)</f>
        <v/>
      </c>
      <c r="E897" s="46">
        <f>PG!N897</f>
        <v>0</v>
      </c>
      <c r="F897" s="47"/>
      <c r="G897" s="48">
        <f>IFERROR(F897*L897,F897*PG!H897)</f>
        <v>0</v>
      </c>
      <c r="H897" s="48">
        <f>IFERROR(L897*E897,E897*PG!H897)</f>
        <v>0</v>
      </c>
      <c r="I897" s="49">
        <f t="shared" si="26"/>
        <v>0</v>
      </c>
      <c r="J897" s="50">
        <f t="shared" si="27"/>
        <v>1</v>
      </c>
      <c r="L897" s="77">
        <f>PG!O897</f>
        <v>0</v>
      </c>
    </row>
    <row r="898" spans="3:12" ht="30" customHeight="1" thickTop="1" thickBot="1">
      <c r="C898" s="45" t="str">
        <f>IF(PG!C898="","",PG!C898)</f>
        <v/>
      </c>
      <c r="D898" s="44" t="str">
        <f>IF(PG!D898="","",PG!D898)</f>
        <v/>
      </c>
      <c r="E898" s="46">
        <f>PG!N898</f>
        <v>0</v>
      </c>
      <c r="F898" s="47"/>
      <c r="G898" s="48">
        <f>IFERROR(F898*L898,F898*PG!H898)</f>
        <v>0</v>
      </c>
      <c r="H898" s="48">
        <f>IFERROR(L898*E898,E898*PG!H898)</f>
        <v>0</v>
      </c>
      <c r="I898" s="49">
        <f t="shared" si="26"/>
        <v>0</v>
      </c>
      <c r="J898" s="50">
        <f t="shared" si="27"/>
        <v>1</v>
      </c>
      <c r="L898" s="77">
        <f>PG!O898</f>
        <v>0</v>
      </c>
    </row>
    <row r="899" spans="3:12" ht="30" customHeight="1" thickTop="1" thickBot="1">
      <c r="C899" s="45" t="str">
        <f>IF(PG!C899="","",PG!C899)</f>
        <v/>
      </c>
      <c r="D899" s="44" t="str">
        <f>IF(PG!D899="","",PG!D899)</f>
        <v/>
      </c>
      <c r="E899" s="46">
        <f>PG!N899</f>
        <v>0</v>
      </c>
      <c r="F899" s="47"/>
      <c r="G899" s="48">
        <f>IFERROR(F899*L899,F899*PG!H899)</f>
        <v>0</v>
      </c>
      <c r="H899" s="48">
        <f>IFERROR(L899*E899,E899*PG!H899)</f>
        <v>0</v>
      </c>
      <c r="I899" s="49">
        <f t="shared" si="26"/>
        <v>0</v>
      </c>
      <c r="J899" s="50">
        <f t="shared" si="27"/>
        <v>1</v>
      </c>
      <c r="L899" s="77">
        <f>PG!O899</f>
        <v>0</v>
      </c>
    </row>
    <row r="900" spans="3:12" ht="30" customHeight="1" thickTop="1" thickBot="1">
      <c r="C900" s="45" t="str">
        <f>IF(PG!C900="","",PG!C900)</f>
        <v/>
      </c>
      <c r="D900" s="44" t="str">
        <f>IF(PG!D900="","",PG!D900)</f>
        <v/>
      </c>
      <c r="E900" s="46">
        <f>PG!N900</f>
        <v>0</v>
      </c>
      <c r="F900" s="47"/>
      <c r="G900" s="48">
        <f>IFERROR(F900*L900,F900*PG!H900)</f>
        <v>0</v>
      </c>
      <c r="H900" s="48">
        <f>IFERROR(L900*E900,E900*PG!H900)</f>
        <v>0</v>
      </c>
      <c r="I900" s="49">
        <f t="shared" si="26"/>
        <v>0</v>
      </c>
      <c r="J900" s="50">
        <f t="shared" si="27"/>
        <v>1</v>
      </c>
      <c r="L900" s="77">
        <f>PG!O900</f>
        <v>0</v>
      </c>
    </row>
    <row r="901" spans="3:12" ht="30" customHeight="1" thickTop="1" thickBot="1">
      <c r="C901" s="45" t="str">
        <f>IF(PG!C901="","",PG!C901)</f>
        <v/>
      </c>
      <c r="D901" s="44" t="str">
        <f>IF(PG!D901="","",PG!D901)</f>
        <v/>
      </c>
      <c r="E901" s="46">
        <f>PG!N901</f>
        <v>0</v>
      </c>
      <c r="F901" s="47"/>
      <c r="G901" s="48">
        <f>IFERROR(F901*L901,F901*PG!H901)</f>
        <v>0</v>
      </c>
      <c r="H901" s="48">
        <f>IFERROR(L901*E901,E901*PG!H901)</f>
        <v>0</v>
      </c>
      <c r="I901" s="49">
        <f t="shared" si="26"/>
        <v>0</v>
      </c>
      <c r="J901" s="50">
        <f t="shared" si="27"/>
        <v>1</v>
      </c>
      <c r="L901" s="77">
        <f>PG!O901</f>
        <v>0</v>
      </c>
    </row>
    <row r="902" spans="3:12" ht="30" customHeight="1" thickTop="1" thickBot="1">
      <c r="C902" s="45" t="str">
        <f>IF(PG!C902="","",PG!C902)</f>
        <v/>
      </c>
      <c r="D902" s="44" t="str">
        <f>IF(PG!D902="","",PG!D902)</f>
        <v/>
      </c>
      <c r="E902" s="46">
        <f>PG!N902</f>
        <v>0</v>
      </c>
      <c r="F902" s="47"/>
      <c r="G902" s="48">
        <f>IFERROR(F902*L902,F902*PG!H902)</f>
        <v>0</v>
      </c>
      <c r="H902" s="48">
        <f>IFERROR(L902*E902,E902*PG!H902)</f>
        <v>0</v>
      </c>
      <c r="I902" s="49">
        <f t="shared" si="26"/>
        <v>0</v>
      </c>
      <c r="J902" s="50">
        <f t="shared" si="27"/>
        <v>1</v>
      </c>
      <c r="L902" s="77">
        <f>PG!O902</f>
        <v>0</v>
      </c>
    </row>
    <row r="903" spans="3:12" ht="30" customHeight="1" thickTop="1" thickBot="1">
      <c r="C903" s="45" t="str">
        <f>IF(PG!C903="","",PG!C903)</f>
        <v/>
      </c>
      <c r="D903" s="44" t="str">
        <f>IF(PG!D903="","",PG!D903)</f>
        <v/>
      </c>
      <c r="E903" s="46">
        <f>PG!N903</f>
        <v>0</v>
      </c>
      <c r="F903" s="47"/>
      <c r="G903" s="48">
        <f>IFERROR(F903*L903,F903*PG!H903)</f>
        <v>0</v>
      </c>
      <c r="H903" s="48">
        <f>IFERROR(L903*E903,E903*PG!H903)</f>
        <v>0</v>
      </c>
      <c r="I903" s="49">
        <f t="shared" si="26"/>
        <v>0</v>
      </c>
      <c r="J903" s="50">
        <f t="shared" si="27"/>
        <v>1</v>
      </c>
      <c r="L903" s="77">
        <f>PG!O903</f>
        <v>0</v>
      </c>
    </row>
    <row r="904" spans="3:12" ht="30" customHeight="1" thickTop="1" thickBot="1">
      <c r="C904" s="45" t="str">
        <f>IF(PG!C904="","",PG!C904)</f>
        <v/>
      </c>
      <c r="D904" s="44" t="str">
        <f>IF(PG!D904="","",PG!D904)</f>
        <v/>
      </c>
      <c r="E904" s="46">
        <f>PG!N904</f>
        <v>0</v>
      </c>
      <c r="F904" s="47"/>
      <c r="G904" s="48">
        <f>IFERROR(F904*L904,F904*PG!H904)</f>
        <v>0</v>
      </c>
      <c r="H904" s="48">
        <f>IFERROR(L904*E904,E904*PG!H904)</f>
        <v>0</v>
      </c>
      <c r="I904" s="49">
        <f t="shared" ref="I904:I967" si="28">IFERROR(IF(G904-H904&lt;0,(G904-H904)*(-1),G904-H904),"")</f>
        <v>0</v>
      </c>
      <c r="J904" s="50">
        <f t="shared" si="27"/>
        <v>1</v>
      </c>
      <c r="L904" s="77">
        <f>PG!O904</f>
        <v>0</v>
      </c>
    </row>
    <row r="905" spans="3:12" ht="30" customHeight="1" thickTop="1" thickBot="1">
      <c r="C905" s="45" t="str">
        <f>IF(PG!C905="","",PG!C905)</f>
        <v/>
      </c>
      <c r="D905" s="44" t="str">
        <f>IF(PG!D905="","",PG!D905)</f>
        <v/>
      </c>
      <c r="E905" s="46">
        <f>PG!N905</f>
        <v>0</v>
      </c>
      <c r="F905" s="47"/>
      <c r="G905" s="48">
        <f>IFERROR(F905*L905,F905*PG!H905)</f>
        <v>0</v>
      </c>
      <c r="H905" s="48">
        <f>IFERROR(L905*E905,E905*PG!H905)</f>
        <v>0</v>
      </c>
      <c r="I905" s="49">
        <f t="shared" si="28"/>
        <v>0</v>
      </c>
      <c r="J905" s="50">
        <f t="shared" ref="J905:J968" si="29">IFERROR(IF(G905&gt;H905,H905/G905,IF(G905=H905,1,G905/H905)),"")</f>
        <v>1</v>
      </c>
      <c r="L905" s="77">
        <f>PG!O905</f>
        <v>0</v>
      </c>
    </row>
    <row r="906" spans="3:12" ht="30" customHeight="1" thickTop="1" thickBot="1">
      <c r="C906" s="45" t="str">
        <f>IF(PG!C906="","",PG!C906)</f>
        <v/>
      </c>
      <c r="D906" s="44" t="str">
        <f>IF(PG!D906="","",PG!D906)</f>
        <v/>
      </c>
      <c r="E906" s="46">
        <f>PG!N906</f>
        <v>0</v>
      </c>
      <c r="F906" s="47"/>
      <c r="G906" s="48">
        <f>IFERROR(F906*L906,F906*PG!H906)</f>
        <v>0</v>
      </c>
      <c r="H906" s="48">
        <f>IFERROR(L906*E906,E906*PG!H906)</f>
        <v>0</v>
      </c>
      <c r="I906" s="49">
        <f t="shared" si="28"/>
        <v>0</v>
      </c>
      <c r="J906" s="50">
        <f t="shared" si="29"/>
        <v>1</v>
      </c>
      <c r="L906" s="77">
        <f>PG!O906</f>
        <v>0</v>
      </c>
    </row>
    <row r="907" spans="3:12" ht="30" customHeight="1" thickTop="1" thickBot="1">
      <c r="C907" s="45" t="str">
        <f>IF(PG!C907="","",PG!C907)</f>
        <v/>
      </c>
      <c r="D907" s="44" t="str">
        <f>IF(PG!D907="","",PG!D907)</f>
        <v/>
      </c>
      <c r="E907" s="46">
        <f>PG!N907</f>
        <v>0</v>
      </c>
      <c r="F907" s="47"/>
      <c r="G907" s="48">
        <f>IFERROR(F907*L907,F907*PG!H907)</f>
        <v>0</v>
      </c>
      <c r="H907" s="48">
        <f>IFERROR(L907*E907,E907*PG!H907)</f>
        <v>0</v>
      </c>
      <c r="I907" s="49">
        <f t="shared" si="28"/>
        <v>0</v>
      </c>
      <c r="J907" s="50">
        <f t="shared" si="29"/>
        <v>1</v>
      </c>
      <c r="L907" s="77">
        <f>PG!O907</f>
        <v>0</v>
      </c>
    </row>
    <row r="908" spans="3:12" ht="30" customHeight="1" thickTop="1" thickBot="1">
      <c r="C908" s="45" t="str">
        <f>IF(PG!C908="","",PG!C908)</f>
        <v/>
      </c>
      <c r="D908" s="44" t="str">
        <f>IF(PG!D908="","",PG!D908)</f>
        <v/>
      </c>
      <c r="E908" s="46">
        <f>PG!N908</f>
        <v>0</v>
      </c>
      <c r="F908" s="47"/>
      <c r="G908" s="48">
        <f>IFERROR(F908*L908,F908*PG!H908)</f>
        <v>0</v>
      </c>
      <c r="H908" s="48">
        <f>IFERROR(L908*E908,E908*PG!H908)</f>
        <v>0</v>
      </c>
      <c r="I908" s="49">
        <f t="shared" si="28"/>
        <v>0</v>
      </c>
      <c r="J908" s="50">
        <f t="shared" si="29"/>
        <v>1</v>
      </c>
      <c r="L908" s="77">
        <f>PG!O908</f>
        <v>0</v>
      </c>
    </row>
    <row r="909" spans="3:12" ht="30" customHeight="1" thickTop="1" thickBot="1">
      <c r="C909" s="45" t="str">
        <f>IF(PG!C909="","",PG!C909)</f>
        <v/>
      </c>
      <c r="D909" s="44" t="str">
        <f>IF(PG!D909="","",PG!D909)</f>
        <v/>
      </c>
      <c r="E909" s="46">
        <f>PG!N909</f>
        <v>0</v>
      </c>
      <c r="F909" s="47"/>
      <c r="G909" s="48">
        <f>IFERROR(F909*L909,F909*PG!H909)</f>
        <v>0</v>
      </c>
      <c r="H909" s="48">
        <f>IFERROR(L909*E909,E909*PG!H909)</f>
        <v>0</v>
      </c>
      <c r="I909" s="49">
        <f t="shared" si="28"/>
        <v>0</v>
      </c>
      <c r="J909" s="50">
        <f t="shared" si="29"/>
        <v>1</v>
      </c>
      <c r="L909" s="77">
        <f>PG!O909</f>
        <v>0</v>
      </c>
    </row>
    <row r="910" spans="3:12" ht="30" customHeight="1" thickTop="1" thickBot="1">
      <c r="C910" s="45" t="str">
        <f>IF(PG!C910="","",PG!C910)</f>
        <v/>
      </c>
      <c r="D910" s="44" t="str">
        <f>IF(PG!D910="","",PG!D910)</f>
        <v/>
      </c>
      <c r="E910" s="46">
        <f>PG!N910</f>
        <v>0</v>
      </c>
      <c r="F910" s="47"/>
      <c r="G910" s="48">
        <f>IFERROR(F910*L910,F910*PG!H910)</f>
        <v>0</v>
      </c>
      <c r="H910" s="48">
        <f>IFERROR(L910*E910,E910*PG!H910)</f>
        <v>0</v>
      </c>
      <c r="I910" s="49">
        <f t="shared" si="28"/>
        <v>0</v>
      </c>
      <c r="J910" s="50">
        <f t="shared" si="29"/>
        <v>1</v>
      </c>
      <c r="L910" s="77">
        <f>PG!O910</f>
        <v>0</v>
      </c>
    </row>
    <row r="911" spans="3:12" ht="30" customHeight="1" thickTop="1" thickBot="1">
      <c r="C911" s="45" t="str">
        <f>IF(PG!C911="","",PG!C911)</f>
        <v/>
      </c>
      <c r="D911" s="44" t="str">
        <f>IF(PG!D911="","",PG!D911)</f>
        <v/>
      </c>
      <c r="E911" s="46">
        <f>PG!N911</f>
        <v>0</v>
      </c>
      <c r="F911" s="47"/>
      <c r="G911" s="48">
        <f>IFERROR(F911*L911,F911*PG!H911)</f>
        <v>0</v>
      </c>
      <c r="H911" s="48">
        <f>IFERROR(L911*E911,E911*PG!H911)</f>
        <v>0</v>
      </c>
      <c r="I911" s="49">
        <f t="shared" si="28"/>
        <v>0</v>
      </c>
      <c r="J911" s="50">
        <f t="shared" si="29"/>
        <v>1</v>
      </c>
      <c r="L911" s="77">
        <f>PG!O911</f>
        <v>0</v>
      </c>
    </row>
    <row r="912" spans="3:12" ht="30" customHeight="1" thickTop="1" thickBot="1">
      <c r="C912" s="45" t="str">
        <f>IF(PG!C912="","",PG!C912)</f>
        <v/>
      </c>
      <c r="D912" s="44" t="str">
        <f>IF(PG!D912="","",PG!D912)</f>
        <v/>
      </c>
      <c r="E912" s="46">
        <f>PG!N912</f>
        <v>0</v>
      </c>
      <c r="F912" s="47"/>
      <c r="G912" s="48">
        <f>IFERROR(F912*L912,F912*PG!H912)</f>
        <v>0</v>
      </c>
      <c r="H912" s="48">
        <f>IFERROR(L912*E912,E912*PG!H912)</f>
        <v>0</v>
      </c>
      <c r="I912" s="49">
        <f t="shared" si="28"/>
        <v>0</v>
      </c>
      <c r="J912" s="50">
        <f t="shared" si="29"/>
        <v>1</v>
      </c>
      <c r="L912" s="77">
        <f>PG!O912</f>
        <v>0</v>
      </c>
    </row>
    <row r="913" spans="3:12" ht="30" customHeight="1" thickTop="1" thickBot="1">
      <c r="C913" s="45" t="str">
        <f>IF(PG!C913="","",PG!C913)</f>
        <v/>
      </c>
      <c r="D913" s="44" t="str">
        <f>IF(PG!D913="","",PG!D913)</f>
        <v/>
      </c>
      <c r="E913" s="46">
        <f>PG!N913</f>
        <v>0</v>
      </c>
      <c r="F913" s="47"/>
      <c r="G913" s="48">
        <f>IFERROR(F913*L913,F913*PG!H913)</f>
        <v>0</v>
      </c>
      <c r="H913" s="48">
        <f>IFERROR(L913*E913,E913*PG!H913)</f>
        <v>0</v>
      </c>
      <c r="I913" s="49">
        <f t="shared" si="28"/>
        <v>0</v>
      </c>
      <c r="J913" s="50">
        <f t="shared" si="29"/>
        <v>1</v>
      </c>
      <c r="L913" s="77">
        <f>PG!O913</f>
        <v>0</v>
      </c>
    </row>
    <row r="914" spans="3:12" ht="30" customHeight="1" thickTop="1" thickBot="1">
      <c r="C914" s="45" t="str">
        <f>IF(PG!C914="","",PG!C914)</f>
        <v/>
      </c>
      <c r="D914" s="44" t="str">
        <f>IF(PG!D914="","",PG!D914)</f>
        <v/>
      </c>
      <c r="E914" s="46">
        <f>PG!N914</f>
        <v>0</v>
      </c>
      <c r="F914" s="47"/>
      <c r="G914" s="48">
        <f>IFERROR(F914*L914,F914*PG!H914)</f>
        <v>0</v>
      </c>
      <c r="H914" s="48">
        <f>IFERROR(L914*E914,E914*PG!H914)</f>
        <v>0</v>
      </c>
      <c r="I914" s="49">
        <f t="shared" si="28"/>
        <v>0</v>
      </c>
      <c r="J914" s="50">
        <f t="shared" si="29"/>
        <v>1</v>
      </c>
      <c r="L914" s="77">
        <f>PG!O914</f>
        <v>0</v>
      </c>
    </row>
    <row r="915" spans="3:12" ht="30" customHeight="1" thickTop="1" thickBot="1">
      <c r="C915" s="45" t="str">
        <f>IF(PG!C915="","",PG!C915)</f>
        <v/>
      </c>
      <c r="D915" s="44" t="str">
        <f>IF(PG!D915="","",PG!D915)</f>
        <v/>
      </c>
      <c r="E915" s="46">
        <f>PG!N915</f>
        <v>0</v>
      </c>
      <c r="F915" s="47"/>
      <c r="G915" s="48">
        <f>IFERROR(F915*L915,F915*PG!H915)</f>
        <v>0</v>
      </c>
      <c r="H915" s="48">
        <f>IFERROR(L915*E915,E915*PG!H915)</f>
        <v>0</v>
      </c>
      <c r="I915" s="49">
        <f t="shared" si="28"/>
        <v>0</v>
      </c>
      <c r="J915" s="50">
        <f t="shared" si="29"/>
        <v>1</v>
      </c>
      <c r="L915" s="77">
        <f>PG!O915</f>
        <v>0</v>
      </c>
    </row>
    <row r="916" spans="3:12" ht="30" customHeight="1" thickTop="1" thickBot="1">
      <c r="C916" s="45" t="str">
        <f>IF(PG!C916="","",PG!C916)</f>
        <v/>
      </c>
      <c r="D916" s="44" t="str">
        <f>IF(PG!D916="","",PG!D916)</f>
        <v/>
      </c>
      <c r="E916" s="46">
        <f>PG!N916</f>
        <v>0</v>
      </c>
      <c r="F916" s="47"/>
      <c r="G916" s="48">
        <f>IFERROR(F916*L916,F916*PG!H916)</f>
        <v>0</v>
      </c>
      <c r="H916" s="48">
        <f>IFERROR(L916*E916,E916*PG!H916)</f>
        <v>0</v>
      </c>
      <c r="I916" s="49">
        <f t="shared" si="28"/>
        <v>0</v>
      </c>
      <c r="J916" s="50">
        <f t="shared" si="29"/>
        <v>1</v>
      </c>
      <c r="L916" s="77">
        <f>PG!O916</f>
        <v>0</v>
      </c>
    </row>
    <row r="917" spans="3:12" ht="30" customHeight="1" thickTop="1" thickBot="1">
      <c r="C917" s="45" t="str">
        <f>IF(PG!C917="","",PG!C917)</f>
        <v/>
      </c>
      <c r="D917" s="44" t="str">
        <f>IF(PG!D917="","",PG!D917)</f>
        <v/>
      </c>
      <c r="E917" s="46">
        <f>PG!N917</f>
        <v>0</v>
      </c>
      <c r="F917" s="47"/>
      <c r="G917" s="48">
        <f>IFERROR(F917*L917,F917*PG!H917)</f>
        <v>0</v>
      </c>
      <c r="H917" s="48">
        <f>IFERROR(L917*E917,E917*PG!H917)</f>
        <v>0</v>
      </c>
      <c r="I917" s="49">
        <f t="shared" si="28"/>
        <v>0</v>
      </c>
      <c r="J917" s="50">
        <f t="shared" si="29"/>
        <v>1</v>
      </c>
      <c r="L917" s="77">
        <f>PG!O917</f>
        <v>0</v>
      </c>
    </row>
    <row r="918" spans="3:12" ht="30" customHeight="1" thickTop="1" thickBot="1">
      <c r="C918" s="45" t="str">
        <f>IF(PG!C918="","",PG!C918)</f>
        <v/>
      </c>
      <c r="D918" s="44" t="str">
        <f>IF(PG!D918="","",PG!D918)</f>
        <v/>
      </c>
      <c r="E918" s="46">
        <f>PG!N918</f>
        <v>0</v>
      </c>
      <c r="F918" s="47"/>
      <c r="G918" s="48">
        <f>IFERROR(F918*L918,F918*PG!H918)</f>
        <v>0</v>
      </c>
      <c r="H918" s="48">
        <f>IFERROR(L918*E918,E918*PG!H918)</f>
        <v>0</v>
      </c>
      <c r="I918" s="49">
        <f t="shared" si="28"/>
        <v>0</v>
      </c>
      <c r="J918" s="50">
        <f t="shared" si="29"/>
        <v>1</v>
      </c>
      <c r="L918" s="77">
        <f>PG!O918</f>
        <v>0</v>
      </c>
    </row>
    <row r="919" spans="3:12" ht="30" customHeight="1" thickTop="1" thickBot="1">
      <c r="C919" s="45" t="str">
        <f>IF(PG!C919="","",PG!C919)</f>
        <v/>
      </c>
      <c r="D919" s="44" t="str">
        <f>IF(PG!D919="","",PG!D919)</f>
        <v/>
      </c>
      <c r="E919" s="46">
        <f>PG!N919</f>
        <v>0</v>
      </c>
      <c r="F919" s="47"/>
      <c r="G919" s="48">
        <f>IFERROR(F919*L919,F919*PG!H919)</f>
        <v>0</v>
      </c>
      <c r="H919" s="48">
        <f>IFERROR(L919*E919,E919*PG!H919)</f>
        <v>0</v>
      </c>
      <c r="I919" s="49">
        <f t="shared" si="28"/>
        <v>0</v>
      </c>
      <c r="J919" s="50">
        <f t="shared" si="29"/>
        <v>1</v>
      </c>
      <c r="L919" s="77">
        <f>PG!O919</f>
        <v>0</v>
      </c>
    </row>
    <row r="920" spans="3:12" ht="30" customHeight="1" thickTop="1" thickBot="1">
      <c r="C920" s="45" t="str">
        <f>IF(PG!C920="","",PG!C920)</f>
        <v/>
      </c>
      <c r="D920" s="44" t="str">
        <f>IF(PG!D920="","",PG!D920)</f>
        <v/>
      </c>
      <c r="E920" s="46">
        <f>PG!N920</f>
        <v>0</v>
      </c>
      <c r="F920" s="47"/>
      <c r="G920" s="48">
        <f>IFERROR(F920*L920,F920*PG!H920)</f>
        <v>0</v>
      </c>
      <c r="H920" s="48">
        <f>IFERROR(L920*E920,E920*PG!H920)</f>
        <v>0</v>
      </c>
      <c r="I920" s="49">
        <f t="shared" si="28"/>
        <v>0</v>
      </c>
      <c r="J920" s="50">
        <f t="shared" si="29"/>
        <v>1</v>
      </c>
      <c r="L920" s="77">
        <f>PG!O920</f>
        <v>0</v>
      </c>
    </row>
    <row r="921" spans="3:12" ht="30" customHeight="1" thickTop="1" thickBot="1">
      <c r="C921" s="45" t="str">
        <f>IF(PG!C921="","",PG!C921)</f>
        <v/>
      </c>
      <c r="D921" s="44" t="str">
        <f>IF(PG!D921="","",PG!D921)</f>
        <v/>
      </c>
      <c r="E921" s="46">
        <f>PG!N921</f>
        <v>0</v>
      </c>
      <c r="F921" s="47"/>
      <c r="G921" s="48">
        <f>IFERROR(F921*L921,F921*PG!H921)</f>
        <v>0</v>
      </c>
      <c r="H921" s="48">
        <f>IFERROR(L921*E921,E921*PG!H921)</f>
        <v>0</v>
      </c>
      <c r="I921" s="49">
        <f t="shared" si="28"/>
        <v>0</v>
      </c>
      <c r="J921" s="50">
        <f t="shared" si="29"/>
        <v>1</v>
      </c>
      <c r="L921" s="77">
        <f>PG!O921</f>
        <v>0</v>
      </c>
    </row>
    <row r="922" spans="3:12" ht="30" customHeight="1" thickTop="1" thickBot="1">
      <c r="C922" s="45" t="str">
        <f>IF(PG!C922="","",PG!C922)</f>
        <v/>
      </c>
      <c r="D922" s="44" t="str">
        <f>IF(PG!D922="","",PG!D922)</f>
        <v/>
      </c>
      <c r="E922" s="46">
        <f>PG!N922</f>
        <v>0</v>
      </c>
      <c r="F922" s="47"/>
      <c r="G922" s="48">
        <f>IFERROR(F922*L922,F922*PG!H922)</f>
        <v>0</v>
      </c>
      <c r="H922" s="48">
        <f>IFERROR(L922*E922,E922*PG!H922)</f>
        <v>0</v>
      </c>
      <c r="I922" s="49">
        <f t="shared" si="28"/>
        <v>0</v>
      </c>
      <c r="J922" s="50">
        <f t="shared" si="29"/>
        <v>1</v>
      </c>
      <c r="L922" s="77">
        <f>PG!O922</f>
        <v>0</v>
      </c>
    </row>
    <row r="923" spans="3:12" ht="30" customHeight="1" thickTop="1" thickBot="1">
      <c r="C923" s="45" t="str">
        <f>IF(PG!C923="","",PG!C923)</f>
        <v/>
      </c>
      <c r="D923" s="44" t="str">
        <f>IF(PG!D923="","",PG!D923)</f>
        <v/>
      </c>
      <c r="E923" s="46">
        <f>PG!N923</f>
        <v>0</v>
      </c>
      <c r="F923" s="47"/>
      <c r="G923" s="48">
        <f>IFERROR(F923*L923,F923*PG!H923)</f>
        <v>0</v>
      </c>
      <c r="H923" s="48">
        <f>IFERROR(L923*E923,E923*PG!H923)</f>
        <v>0</v>
      </c>
      <c r="I923" s="49">
        <f t="shared" si="28"/>
        <v>0</v>
      </c>
      <c r="J923" s="50">
        <f t="shared" si="29"/>
        <v>1</v>
      </c>
      <c r="L923" s="77">
        <f>PG!O923</f>
        <v>0</v>
      </c>
    </row>
    <row r="924" spans="3:12" ht="30" customHeight="1" thickTop="1" thickBot="1">
      <c r="C924" s="45" t="str">
        <f>IF(PG!C924="","",PG!C924)</f>
        <v/>
      </c>
      <c r="D924" s="44" t="str">
        <f>IF(PG!D924="","",PG!D924)</f>
        <v/>
      </c>
      <c r="E924" s="46">
        <f>PG!N924</f>
        <v>0</v>
      </c>
      <c r="F924" s="47"/>
      <c r="G924" s="48">
        <f>IFERROR(F924*L924,F924*PG!H924)</f>
        <v>0</v>
      </c>
      <c r="H924" s="48">
        <f>IFERROR(L924*E924,E924*PG!H924)</f>
        <v>0</v>
      </c>
      <c r="I924" s="49">
        <f t="shared" si="28"/>
        <v>0</v>
      </c>
      <c r="J924" s="50">
        <f t="shared" si="29"/>
        <v>1</v>
      </c>
      <c r="L924" s="77">
        <f>PG!O924</f>
        <v>0</v>
      </c>
    </row>
    <row r="925" spans="3:12" ht="30" customHeight="1" thickTop="1" thickBot="1">
      <c r="C925" s="45" t="str">
        <f>IF(PG!C925="","",PG!C925)</f>
        <v/>
      </c>
      <c r="D925" s="44" t="str">
        <f>IF(PG!D925="","",PG!D925)</f>
        <v/>
      </c>
      <c r="E925" s="46">
        <f>PG!N925</f>
        <v>0</v>
      </c>
      <c r="F925" s="47"/>
      <c r="G925" s="48">
        <f>IFERROR(F925*L925,F925*PG!H925)</f>
        <v>0</v>
      </c>
      <c r="H925" s="48">
        <f>IFERROR(L925*E925,E925*PG!H925)</f>
        <v>0</v>
      </c>
      <c r="I925" s="49">
        <f t="shared" si="28"/>
        <v>0</v>
      </c>
      <c r="J925" s="50">
        <f t="shared" si="29"/>
        <v>1</v>
      </c>
      <c r="L925" s="77">
        <f>PG!O925</f>
        <v>0</v>
      </c>
    </row>
    <row r="926" spans="3:12" ht="30" customHeight="1" thickTop="1" thickBot="1">
      <c r="C926" s="45" t="str">
        <f>IF(PG!C926="","",PG!C926)</f>
        <v/>
      </c>
      <c r="D926" s="44" t="str">
        <f>IF(PG!D926="","",PG!D926)</f>
        <v/>
      </c>
      <c r="E926" s="46">
        <f>PG!N926</f>
        <v>0</v>
      </c>
      <c r="F926" s="47"/>
      <c r="G926" s="48">
        <f>IFERROR(F926*L926,F926*PG!H926)</f>
        <v>0</v>
      </c>
      <c r="H926" s="48">
        <f>IFERROR(L926*E926,E926*PG!H926)</f>
        <v>0</v>
      </c>
      <c r="I926" s="49">
        <f t="shared" si="28"/>
        <v>0</v>
      </c>
      <c r="J926" s="50">
        <f t="shared" si="29"/>
        <v>1</v>
      </c>
      <c r="L926" s="77">
        <f>PG!O926</f>
        <v>0</v>
      </c>
    </row>
    <row r="927" spans="3:12" ht="30" customHeight="1" thickTop="1" thickBot="1">
      <c r="C927" s="45" t="str">
        <f>IF(PG!C927="","",PG!C927)</f>
        <v/>
      </c>
      <c r="D927" s="44" t="str">
        <f>IF(PG!D927="","",PG!D927)</f>
        <v/>
      </c>
      <c r="E927" s="46">
        <f>PG!N927</f>
        <v>0</v>
      </c>
      <c r="F927" s="47"/>
      <c r="G927" s="48">
        <f>IFERROR(F927*L927,F927*PG!H927)</f>
        <v>0</v>
      </c>
      <c r="H927" s="48">
        <f>IFERROR(L927*E927,E927*PG!H927)</f>
        <v>0</v>
      </c>
      <c r="I927" s="49">
        <f t="shared" si="28"/>
        <v>0</v>
      </c>
      <c r="J927" s="50">
        <f t="shared" si="29"/>
        <v>1</v>
      </c>
      <c r="L927" s="77">
        <f>PG!O927</f>
        <v>0</v>
      </c>
    </row>
    <row r="928" spans="3:12" ht="30" customHeight="1" thickTop="1" thickBot="1">
      <c r="C928" s="45" t="str">
        <f>IF(PG!C928="","",PG!C928)</f>
        <v/>
      </c>
      <c r="D928" s="44" t="str">
        <f>IF(PG!D928="","",PG!D928)</f>
        <v/>
      </c>
      <c r="E928" s="46">
        <f>PG!N928</f>
        <v>0</v>
      </c>
      <c r="F928" s="47"/>
      <c r="G928" s="48">
        <f>IFERROR(F928*L928,F928*PG!H928)</f>
        <v>0</v>
      </c>
      <c r="H928" s="48">
        <f>IFERROR(L928*E928,E928*PG!H928)</f>
        <v>0</v>
      </c>
      <c r="I928" s="49">
        <f t="shared" si="28"/>
        <v>0</v>
      </c>
      <c r="J928" s="50">
        <f t="shared" si="29"/>
        <v>1</v>
      </c>
      <c r="L928" s="77">
        <f>PG!O928</f>
        <v>0</v>
      </c>
    </row>
    <row r="929" spans="3:12" ht="30" customHeight="1" thickTop="1" thickBot="1">
      <c r="C929" s="45" t="str">
        <f>IF(PG!C929="","",PG!C929)</f>
        <v/>
      </c>
      <c r="D929" s="44" t="str">
        <f>IF(PG!D929="","",PG!D929)</f>
        <v/>
      </c>
      <c r="E929" s="46">
        <f>PG!N929</f>
        <v>0</v>
      </c>
      <c r="F929" s="47"/>
      <c r="G929" s="48">
        <f>IFERROR(F929*L929,F929*PG!H929)</f>
        <v>0</v>
      </c>
      <c r="H929" s="48">
        <f>IFERROR(L929*E929,E929*PG!H929)</f>
        <v>0</v>
      </c>
      <c r="I929" s="49">
        <f t="shared" si="28"/>
        <v>0</v>
      </c>
      <c r="J929" s="50">
        <f t="shared" si="29"/>
        <v>1</v>
      </c>
      <c r="L929" s="77">
        <f>PG!O929</f>
        <v>0</v>
      </c>
    </row>
    <row r="930" spans="3:12" ht="30" customHeight="1" thickTop="1" thickBot="1">
      <c r="C930" s="45" t="str">
        <f>IF(PG!C930="","",PG!C930)</f>
        <v/>
      </c>
      <c r="D930" s="44" t="str">
        <f>IF(PG!D930="","",PG!D930)</f>
        <v/>
      </c>
      <c r="E930" s="46">
        <f>PG!N930</f>
        <v>0</v>
      </c>
      <c r="F930" s="47"/>
      <c r="G930" s="48">
        <f>IFERROR(F930*L930,F930*PG!H930)</f>
        <v>0</v>
      </c>
      <c r="H930" s="48">
        <f>IFERROR(L930*E930,E930*PG!H930)</f>
        <v>0</v>
      </c>
      <c r="I930" s="49">
        <f t="shared" si="28"/>
        <v>0</v>
      </c>
      <c r="J930" s="50">
        <f t="shared" si="29"/>
        <v>1</v>
      </c>
      <c r="L930" s="77">
        <f>PG!O930</f>
        <v>0</v>
      </c>
    </row>
    <row r="931" spans="3:12" ht="30" customHeight="1" thickTop="1" thickBot="1">
      <c r="C931" s="45" t="str">
        <f>IF(PG!C931="","",PG!C931)</f>
        <v/>
      </c>
      <c r="D931" s="44" t="str">
        <f>IF(PG!D931="","",PG!D931)</f>
        <v/>
      </c>
      <c r="E931" s="46">
        <f>PG!N931</f>
        <v>0</v>
      </c>
      <c r="F931" s="47"/>
      <c r="G931" s="48">
        <f>IFERROR(F931*L931,F931*PG!H931)</f>
        <v>0</v>
      </c>
      <c r="H931" s="48">
        <f>IFERROR(L931*E931,E931*PG!H931)</f>
        <v>0</v>
      </c>
      <c r="I931" s="49">
        <f t="shared" si="28"/>
        <v>0</v>
      </c>
      <c r="J931" s="50">
        <f t="shared" si="29"/>
        <v>1</v>
      </c>
      <c r="L931" s="77">
        <f>PG!O931</f>
        <v>0</v>
      </c>
    </row>
    <row r="932" spans="3:12" ht="30" customHeight="1" thickTop="1" thickBot="1">
      <c r="C932" s="45" t="str">
        <f>IF(PG!C932="","",PG!C932)</f>
        <v/>
      </c>
      <c r="D932" s="44" t="str">
        <f>IF(PG!D932="","",PG!D932)</f>
        <v/>
      </c>
      <c r="E932" s="46">
        <f>PG!N932</f>
        <v>0</v>
      </c>
      <c r="F932" s="47"/>
      <c r="G932" s="48">
        <f>IFERROR(F932*L932,F932*PG!H932)</f>
        <v>0</v>
      </c>
      <c r="H932" s="48">
        <f>IFERROR(L932*E932,E932*PG!H932)</f>
        <v>0</v>
      </c>
      <c r="I932" s="49">
        <f t="shared" si="28"/>
        <v>0</v>
      </c>
      <c r="J932" s="50">
        <f t="shared" si="29"/>
        <v>1</v>
      </c>
      <c r="L932" s="77">
        <f>PG!O932</f>
        <v>0</v>
      </c>
    </row>
    <row r="933" spans="3:12" ht="30" customHeight="1" thickTop="1" thickBot="1">
      <c r="C933" s="45" t="str">
        <f>IF(PG!C933="","",PG!C933)</f>
        <v/>
      </c>
      <c r="D933" s="44" t="str">
        <f>IF(PG!D933="","",PG!D933)</f>
        <v/>
      </c>
      <c r="E933" s="46">
        <f>PG!N933</f>
        <v>0</v>
      </c>
      <c r="F933" s="47"/>
      <c r="G933" s="48">
        <f>IFERROR(F933*L933,F933*PG!H933)</f>
        <v>0</v>
      </c>
      <c r="H933" s="48">
        <f>IFERROR(L933*E933,E933*PG!H933)</f>
        <v>0</v>
      </c>
      <c r="I933" s="49">
        <f t="shared" si="28"/>
        <v>0</v>
      </c>
      <c r="J933" s="50">
        <f t="shared" si="29"/>
        <v>1</v>
      </c>
      <c r="L933" s="77">
        <f>PG!O933</f>
        <v>0</v>
      </c>
    </row>
    <row r="934" spans="3:12" ht="30" customHeight="1" thickTop="1" thickBot="1">
      <c r="C934" s="45" t="str">
        <f>IF(PG!C934="","",PG!C934)</f>
        <v/>
      </c>
      <c r="D934" s="44" t="str">
        <f>IF(PG!D934="","",PG!D934)</f>
        <v/>
      </c>
      <c r="E934" s="46">
        <f>PG!N934</f>
        <v>0</v>
      </c>
      <c r="F934" s="47"/>
      <c r="G934" s="48">
        <f>IFERROR(F934*L934,F934*PG!H934)</f>
        <v>0</v>
      </c>
      <c r="H934" s="48">
        <f>IFERROR(L934*E934,E934*PG!H934)</f>
        <v>0</v>
      </c>
      <c r="I934" s="49">
        <f t="shared" si="28"/>
        <v>0</v>
      </c>
      <c r="J934" s="50">
        <f t="shared" si="29"/>
        <v>1</v>
      </c>
      <c r="L934" s="77">
        <f>PG!O934</f>
        <v>0</v>
      </c>
    </row>
    <row r="935" spans="3:12" ht="30" customHeight="1" thickTop="1" thickBot="1">
      <c r="C935" s="45" t="str">
        <f>IF(PG!C935="","",PG!C935)</f>
        <v/>
      </c>
      <c r="D935" s="44" t="str">
        <f>IF(PG!D935="","",PG!D935)</f>
        <v/>
      </c>
      <c r="E935" s="46">
        <f>PG!N935</f>
        <v>0</v>
      </c>
      <c r="F935" s="47"/>
      <c r="G935" s="48">
        <f>IFERROR(F935*L935,F935*PG!H935)</f>
        <v>0</v>
      </c>
      <c r="H935" s="48">
        <f>IFERROR(L935*E935,E935*PG!H935)</f>
        <v>0</v>
      </c>
      <c r="I935" s="49">
        <f t="shared" si="28"/>
        <v>0</v>
      </c>
      <c r="J935" s="50">
        <f t="shared" si="29"/>
        <v>1</v>
      </c>
      <c r="L935" s="77">
        <f>PG!O935</f>
        <v>0</v>
      </c>
    </row>
    <row r="936" spans="3:12" ht="30" customHeight="1" thickTop="1" thickBot="1">
      <c r="C936" s="45" t="str">
        <f>IF(PG!C936="","",PG!C936)</f>
        <v/>
      </c>
      <c r="D936" s="44" t="str">
        <f>IF(PG!D936="","",PG!D936)</f>
        <v/>
      </c>
      <c r="E936" s="46">
        <f>PG!N936</f>
        <v>0</v>
      </c>
      <c r="F936" s="47"/>
      <c r="G936" s="48">
        <f>IFERROR(F936*L936,F936*PG!H936)</f>
        <v>0</v>
      </c>
      <c r="H936" s="48">
        <f>IFERROR(L936*E936,E936*PG!H936)</f>
        <v>0</v>
      </c>
      <c r="I936" s="49">
        <f t="shared" si="28"/>
        <v>0</v>
      </c>
      <c r="J936" s="50">
        <f t="shared" si="29"/>
        <v>1</v>
      </c>
      <c r="L936" s="77">
        <f>PG!O936</f>
        <v>0</v>
      </c>
    </row>
    <row r="937" spans="3:12" ht="30" customHeight="1" thickTop="1" thickBot="1">
      <c r="C937" s="45" t="str">
        <f>IF(PG!C937="","",PG!C937)</f>
        <v/>
      </c>
      <c r="D937" s="44" t="str">
        <f>IF(PG!D937="","",PG!D937)</f>
        <v/>
      </c>
      <c r="E937" s="46">
        <f>PG!N937</f>
        <v>0</v>
      </c>
      <c r="F937" s="47"/>
      <c r="G937" s="48">
        <f>IFERROR(F937*L937,F937*PG!H937)</f>
        <v>0</v>
      </c>
      <c r="H937" s="48">
        <f>IFERROR(L937*E937,E937*PG!H937)</f>
        <v>0</v>
      </c>
      <c r="I937" s="49">
        <f t="shared" si="28"/>
        <v>0</v>
      </c>
      <c r="J937" s="50">
        <f t="shared" si="29"/>
        <v>1</v>
      </c>
      <c r="L937" s="77">
        <f>PG!O937</f>
        <v>0</v>
      </c>
    </row>
    <row r="938" spans="3:12" ht="30" customHeight="1" thickTop="1" thickBot="1">
      <c r="C938" s="45" t="str">
        <f>IF(PG!C938="","",PG!C938)</f>
        <v/>
      </c>
      <c r="D938" s="44" t="str">
        <f>IF(PG!D938="","",PG!D938)</f>
        <v/>
      </c>
      <c r="E938" s="46">
        <f>PG!N938</f>
        <v>0</v>
      </c>
      <c r="F938" s="47"/>
      <c r="G938" s="48">
        <f>IFERROR(F938*L938,F938*PG!H938)</f>
        <v>0</v>
      </c>
      <c r="H938" s="48">
        <f>IFERROR(L938*E938,E938*PG!H938)</f>
        <v>0</v>
      </c>
      <c r="I938" s="49">
        <f t="shared" si="28"/>
        <v>0</v>
      </c>
      <c r="J938" s="50">
        <f t="shared" si="29"/>
        <v>1</v>
      </c>
      <c r="L938" s="77">
        <f>PG!O938</f>
        <v>0</v>
      </c>
    </row>
    <row r="939" spans="3:12" ht="30" customHeight="1" thickTop="1" thickBot="1">
      <c r="C939" s="45" t="str">
        <f>IF(PG!C939="","",PG!C939)</f>
        <v/>
      </c>
      <c r="D939" s="44" t="str">
        <f>IF(PG!D939="","",PG!D939)</f>
        <v/>
      </c>
      <c r="E939" s="46">
        <f>PG!N939</f>
        <v>0</v>
      </c>
      <c r="F939" s="47"/>
      <c r="G939" s="48">
        <f>IFERROR(F939*L939,F939*PG!H939)</f>
        <v>0</v>
      </c>
      <c r="H939" s="48">
        <f>IFERROR(L939*E939,E939*PG!H939)</f>
        <v>0</v>
      </c>
      <c r="I939" s="49">
        <f t="shared" si="28"/>
        <v>0</v>
      </c>
      <c r="J939" s="50">
        <f t="shared" si="29"/>
        <v>1</v>
      </c>
      <c r="L939" s="77">
        <f>PG!O939</f>
        <v>0</v>
      </c>
    </row>
    <row r="940" spans="3:12" ht="30" customHeight="1" thickTop="1" thickBot="1">
      <c r="C940" s="45" t="str">
        <f>IF(PG!C940="","",PG!C940)</f>
        <v/>
      </c>
      <c r="D940" s="44" t="str">
        <f>IF(PG!D940="","",PG!D940)</f>
        <v/>
      </c>
      <c r="E940" s="46">
        <f>PG!N940</f>
        <v>0</v>
      </c>
      <c r="F940" s="47"/>
      <c r="G940" s="48">
        <f>IFERROR(F940*L940,F940*PG!H940)</f>
        <v>0</v>
      </c>
      <c r="H940" s="48">
        <f>IFERROR(L940*E940,E940*PG!H940)</f>
        <v>0</v>
      </c>
      <c r="I940" s="49">
        <f t="shared" si="28"/>
        <v>0</v>
      </c>
      <c r="J940" s="50">
        <f t="shared" si="29"/>
        <v>1</v>
      </c>
      <c r="L940" s="77">
        <f>PG!O940</f>
        <v>0</v>
      </c>
    </row>
    <row r="941" spans="3:12" ht="30" customHeight="1" thickTop="1" thickBot="1">
      <c r="C941" s="45" t="str">
        <f>IF(PG!C941="","",PG!C941)</f>
        <v/>
      </c>
      <c r="D941" s="44" t="str">
        <f>IF(PG!D941="","",PG!D941)</f>
        <v/>
      </c>
      <c r="E941" s="46">
        <f>PG!N941</f>
        <v>0</v>
      </c>
      <c r="F941" s="47"/>
      <c r="G941" s="48">
        <f>IFERROR(F941*L941,F941*PG!H941)</f>
        <v>0</v>
      </c>
      <c r="H941" s="48">
        <f>IFERROR(L941*E941,E941*PG!H941)</f>
        <v>0</v>
      </c>
      <c r="I941" s="49">
        <f t="shared" si="28"/>
        <v>0</v>
      </c>
      <c r="J941" s="50">
        <f t="shared" si="29"/>
        <v>1</v>
      </c>
      <c r="L941" s="77">
        <f>PG!O941</f>
        <v>0</v>
      </c>
    </row>
    <row r="942" spans="3:12" ht="30" customHeight="1" thickTop="1" thickBot="1">
      <c r="C942" s="45" t="str">
        <f>IF(PG!C942="","",PG!C942)</f>
        <v/>
      </c>
      <c r="D942" s="44" t="str">
        <f>IF(PG!D942="","",PG!D942)</f>
        <v/>
      </c>
      <c r="E942" s="46">
        <f>PG!N942</f>
        <v>0</v>
      </c>
      <c r="F942" s="47"/>
      <c r="G942" s="48">
        <f>IFERROR(F942*L942,F942*PG!H942)</f>
        <v>0</v>
      </c>
      <c r="H942" s="48">
        <f>IFERROR(L942*E942,E942*PG!H942)</f>
        <v>0</v>
      </c>
      <c r="I942" s="49">
        <f t="shared" si="28"/>
        <v>0</v>
      </c>
      <c r="J942" s="50">
        <f t="shared" si="29"/>
        <v>1</v>
      </c>
      <c r="L942" s="77">
        <f>PG!O942</f>
        <v>0</v>
      </c>
    </row>
    <row r="943" spans="3:12" ht="30" customHeight="1" thickTop="1" thickBot="1">
      <c r="C943" s="45" t="str">
        <f>IF(PG!C943="","",PG!C943)</f>
        <v/>
      </c>
      <c r="D943" s="44" t="str">
        <f>IF(PG!D943="","",PG!D943)</f>
        <v/>
      </c>
      <c r="E943" s="46">
        <f>PG!N943</f>
        <v>0</v>
      </c>
      <c r="F943" s="47"/>
      <c r="G943" s="48">
        <f>IFERROR(F943*L943,F943*PG!H943)</f>
        <v>0</v>
      </c>
      <c r="H943" s="48">
        <f>IFERROR(L943*E943,E943*PG!H943)</f>
        <v>0</v>
      </c>
      <c r="I943" s="49">
        <f t="shared" si="28"/>
        <v>0</v>
      </c>
      <c r="J943" s="50">
        <f t="shared" si="29"/>
        <v>1</v>
      </c>
      <c r="L943" s="77">
        <f>PG!O943</f>
        <v>0</v>
      </c>
    </row>
    <row r="944" spans="3:12" ht="30" customHeight="1" thickTop="1" thickBot="1">
      <c r="C944" s="45" t="str">
        <f>IF(PG!C944="","",PG!C944)</f>
        <v/>
      </c>
      <c r="D944" s="44" t="str">
        <f>IF(PG!D944="","",PG!D944)</f>
        <v/>
      </c>
      <c r="E944" s="46">
        <f>PG!N944</f>
        <v>0</v>
      </c>
      <c r="F944" s="47"/>
      <c r="G944" s="48">
        <f>IFERROR(F944*L944,F944*PG!H944)</f>
        <v>0</v>
      </c>
      <c r="H944" s="48">
        <f>IFERROR(L944*E944,E944*PG!H944)</f>
        <v>0</v>
      </c>
      <c r="I944" s="49">
        <f t="shared" si="28"/>
        <v>0</v>
      </c>
      <c r="J944" s="50">
        <f t="shared" si="29"/>
        <v>1</v>
      </c>
      <c r="L944" s="77">
        <f>PG!O944</f>
        <v>0</v>
      </c>
    </row>
    <row r="945" spans="3:12" ht="30" customHeight="1" thickTop="1" thickBot="1">
      <c r="C945" s="45" t="str">
        <f>IF(PG!C945="","",PG!C945)</f>
        <v/>
      </c>
      <c r="D945" s="44" t="str">
        <f>IF(PG!D945="","",PG!D945)</f>
        <v/>
      </c>
      <c r="E945" s="46">
        <f>PG!N945</f>
        <v>0</v>
      </c>
      <c r="F945" s="47"/>
      <c r="G945" s="48">
        <f>IFERROR(F945*L945,F945*PG!H945)</f>
        <v>0</v>
      </c>
      <c r="H945" s="48">
        <f>IFERROR(L945*E945,E945*PG!H945)</f>
        <v>0</v>
      </c>
      <c r="I945" s="49">
        <f t="shared" si="28"/>
        <v>0</v>
      </c>
      <c r="J945" s="50">
        <f t="shared" si="29"/>
        <v>1</v>
      </c>
      <c r="L945" s="77">
        <f>PG!O945</f>
        <v>0</v>
      </c>
    </row>
    <row r="946" spans="3:12" ht="30" customHeight="1" thickTop="1" thickBot="1">
      <c r="C946" s="45" t="str">
        <f>IF(PG!C946="","",PG!C946)</f>
        <v/>
      </c>
      <c r="D946" s="44" t="str">
        <f>IF(PG!D946="","",PG!D946)</f>
        <v/>
      </c>
      <c r="E946" s="46">
        <f>PG!N946</f>
        <v>0</v>
      </c>
      <c r="F946" s="47"/>
      <c r="G946" s="48">
        <f>IFERROR(F946*L946,F946*PG!H946)</f>
        <v>0</v>
      </c>
      <c r="H946" s="48">
        <f>IFERROR(L946*E946,E946*PG!H946)</f>
        <v>0</v>
      </c>
      <c r="I946" s="49">
        <f t="shared" si="28"/>
        <v>0</v>
      </c>
      <c r="J946" s="50">
        <f t="shared" si="29"/>
        <v>1</v>
      </c>
      <c r="L946" s="77">
        <f>PG!O946</f>
        <v>0</v>
      </c>
    </row>
    <row r="947" spans="3:12" ht="30" customHeight="1" thickTop="1" thickBot="1">
      <c r="C947" s="45" t="str">
        <f>IF(PG!C947="","",PG!C947)</f>
        <v/>
      </c>
      <c r="D947" s="44" t="str">
        <f>IF(PG!D947="","",PG!D947)</f>
        <v/>
      </c>
      <c r="E947" s="46">
        <f>PG!N947</f>
        <v>0</v>
      </c>
      <c r="F947" s="47"/>
      <c r="G947" s="48">
        <f>IFERROR(F947*L947,F947*PG!H947)</f>
        <v>0</v>
      </c>
      <c r="H947" s="48">
        <f>IFERROR(L947*E947,E947*PG!H947)</f>
        <v>0</v>
      </c>
      <c r="I947" s="49">
        <f t="shared" si="28"/>
        <v>0</v>
      </c>
      <c r="J947" s="50">
        <f t="shared" si="29"/>
        <v>1</v>
      </c>
      <c r="L947" s="77">
        <f>PG!O947</f>
        <v>0</v>
      </c>
    </row>
    <row r="948" spans="3:12" ht="30" customHeight="1" thickTop="1" thickBot="1">
      <c r="C948" s="45" t="str">
        <f>IF(PG!C948="","",PG!C948)</f>
        <v/>
      </c>
      <c r="D948" s="44" t="str">
        <f>IF(PG!D948="","",PG!D948)</f>
        <v/>
      </c>
      <c r="E948" s="46">
        <f>PG!N948</f>
        <v>0</v>
      </c>
      <c r="F948" s="47"/>
      <c r="G948" s="48">
        <f>IFERROR(F948*L948,F948*PG!H948)</f>
        <v>0</v>
      </c>
      <c r="H948" s="48">
        <f>IFERROR(L948*E948,E948*PG!H948)</f>
        <v>0</v>
      </c>
      <c r="I948" s="49">
        <f t="shared" si="28"/>
        <v>0</v>
      </c>
      <c r="J948" s="50">
        <f t="shared" si="29"/>
        <v>1</v>
      </c>
      <c r="L948" s="77">
        <f>PG!O948</f>
        <v>0</v>
      </c>
    </row>
    <row r="949" spans="3:12" ht="30" customHeight="1" thickTop="1" thickBot="1">
      <c r="C949" s="45" t="str">
        <f>IF(PG!C949="","",PG!C949)</f>
        <v/>
      </c>
      <c r="D949" s="44" t="str">
        <f>IF(PG!D949="","",PG!D949)</f>
        <v/>
      </c>
      <c r="E949" s="46">
        <f>PG!N949</f>
        <v>0</v>
      </c>
      <c r="F949" s="47"/>
      <c r="G949" s="48">
        <f>IFERROR(F949*L949,F949*PG!H949)</f>
        <v>0</v>
      </c>
      <c r="H949" s="48">
        <f>IFERROR(L949*E949,E949*PG!H949)</f>
        <v>0</v>
      </c>
      <c r="I949" s="49">
        <f t="shared" si="28"/>
        <v>0</v>
      </c>
      <c r="J949" s="50">
        <f t="shared" si="29"/>
        <v>1</v>
      </c>
      <c r="L949" s="77">
        <f>PG!O949</f>
        <v>0</v>
      </c>
    </row>
    <row r="950" spans="3:12" ht="30" customHeight="1" thickTop="1" thickBot="1">
      <c r="C950" s="45" t="str">
        <f>IF(PG!C950="","",PG!C950)</f>
        <v/>
      </c>
      <c r="D950" s="44" t="str">
        <f>IF(PG!D950="","",PG!D950)</f>
        <v/>
      </c>
      <c r="E950" s="46">
        <f>PG!N950</f>
        <v>0</v>
      </c>
      <c r="F950" s="47"/>
      <c r="G950" s="48">
        <f>IFERROR(F950*L950,F950*PG!H950)</f>
        <v>0</v>
      </c>
      <c r="H950" s="48">
        <f>IFERROR(L950*E950,E950*PG!H950)</f>
        <v>0</v>
      </c>
      <c r="I950" s="49">
        <f t="shared" si="28"/>
        <v>0</v>
      </c>
      <c r="J950" s="50">
        <f t="shared" si="29"/>
        <v>1</v>
      </c>
      <c r="L950" s="77">
        <f>PG!O950</f>
        <v>0</v>
      </c>
    </row>
    <row r="951" spans="3:12" ht="30" customHeight="1" thickTop="1" thickBot="1">
      <c r="C951" s="45" t="str">
        <f>IF(PG!C951="","",PG!C951)</f>
        <v/>
      </c>
      <c r="D951" s="44" t="str">
        <f>IF(PG!D951="","",PG!D951)</f>
        <v/>
      </c>
      <c r="E951" s="46">
        <f>PG!N951</f>
        <v>0</v>
      </c>
      <c r="F951" s="47"/>
      <c r="G951" s="48">
        <f>IFERROR(F951*L951,F951*PG!H951)</f>
        <v>0</v>
      </c>
      <c r="H951" s="48">
        <f>IFERROR(L951*E951,E951*PG!H951)</f>
        <v>0</v>
      </c>
      <c r="I951" s="49">
        <f t="shared" si="28"/>
        <v>0</v>
      </c>
      <c r="J951" s="50">
        <f t="shared" si="29"/>
        <v>1</v>
      </c>
      <c r="L951" s="77">
        <f>PG!O951</f>
        <v>0</v>
      </c>
    </row>
    <row r="952" spans="3:12" ht="30" customHeight="1" thickTop="1" thickBot="1">
      <c r="C952" s="45" t="str">
        <f>IF(PG!C952="","",PG!C952)</f>
        <v/>
      </c>
      <c r="D952" s="44" t="str">
        <f>IF(PG!D952="","",PG!D952)</f>
        <v/>
      </c>
      <c r="E952" s="46">
        <f>PG!N952</f>
        <v>0</v>
      </c>
      <c r="F952" s="47"/>
      <c r="G952" s="48">
        <f>IFERROR(F952*L952,F952*PG!H952)</f>
        <v>0</v>
      </c>
      <c r="H952" s="48">
        <f>IFERROR(L952*E952,E952*PG!H952)</f>
        <v>0</v>
      </c>
      <c r="I952" s="49">
        <f t="shared" si="28"/>
        <v>0</v>
      </c>
      <c r="J952" s="50">
        <f t="shared" si="29"/>
        <v>1</v>
      </c>
      <c r="L952" s="77">
        <f>PG!O952</f>
        <v>0</v>
      </c>
    </row>
    <row r="953" spans="3:12" ht="30" customHeight="1" thickTop="1" thickBot="1">
      <c r="C953" s="45" t="str">
        <f>IF(PG!C953="","",PG!C953)</f>
        <v/>
      </c>
      <c r="D953" s="44" t="str">
        <f>IF(PG!D953="","",PG!D953)</f>
        <v/>
      </c>
      <c r="E953" s="46">
        <f>PG!N953</f>
        <v>0</v>
      </c>
      <c r="F953" s="47"/>
      <c r="G953" s="48">
        <f>IFERROR(F953*L953,F953*PG!H953)</f>
        <v>0</v>
      </c>
      <c r="H953" s="48">
        <f>IFERROR(L953*E953,E953*PG!H953)</f>
        <v>0</v>
      </c>
      <c r="I953" s="49">
        <f t="shared" si="28"/>
        <v>0</v>
      </c>
      <c r="J953" s="50">
        <f t="shared" si="29"/>
        <v>1</v>
      </c>
      <c r="L953" s="77">
        <f>PG!O953</f>
        <v>0</v>
      </c>
    </row>
    <row r="954" spans="3:12" ht="30" customHeight="1" thickTop="1" thickBot="1">
      <c r="C954" s="45" t="str">
        <f>IF(PG!C954="","",PG!C954)</f>
        <v/>
      </c>
      <c r="D954" s="44" t="str">
        <f>IF(PG!D954="","",PG!D954)</f>
        <v/>
      </c>
      <c r="E954" s="46">
        <f>PG!N954</f>
        <v>0</v>
      </c>
      <c r="F954" s="47"/>
      <c r="G954" s="48">
        <f>IFERROR(F954*L954,F954*PG!H954)</f>
        <v>0</v>
      </c>
      <c r="H954" s="48">
        <f>IFERROR(L954*E954,E954*PG!H954)</f>
        <v>0</v>
      </c>
      <c r="I954" s="49">
        <f t="shared" si="28"/>
        <v>0</v>
      </c>
      <c r="J954" s="50">
        <f t="shared" si="29"/>
        <v>1</v>
      </c>
      <c r="L954" s="77">
        <f>PG!O954</f>
        <v>0</v>
      </c>
    </row>
    <row r="955" spans="3:12" ht="30" customHeight="1" thickTop="1" thickBot="1">
      <c r="C955" s="45" t="str">
        <f>IF(PG!C955="","",PG!C955)</f>
        <v/>
      </c>
      <c r="D955" s="44" t="str">
        <f>IF(PG!D955="","",PG!D955)</f>
        <v/>
      </c>
      <c r="E955" s="46">
        <f>PG!N955</f>
        <v>0</v>
      </c>
      <c r="F955" s="47"/>
      <c r="G955" s="48">
        <f>IFERROR(F955*L955,F955*PG!H955)</f>
        <v>0</v>
      </c>
      <c r="H955" s="48">
        <f>IFERROR(L955*E955,E955*PG!H955)</f>
        <v>0</v>
      </c>
      <c r="I955" s="49">
        <f t="shared" si="28"/>
        <v>0</v>
      </c>
      <c r="J955" s="50">
        <f t="shared" si="29"/>
        <v>1</v>
      </c>
      <c r="L955" s="77">
        <f>PG!O955</f>
        <v>0</v>
      </c>
    </row>
    <row r="956" spans="3:12" ht="30" customHeight="1" thickTop="1" thickBot="1">
      <c r="C956" s="45" t="str">
        <f>IF(PG!C956="","",PG!C956)</f>
        <v/>
      </c>
      <c r="D956" s="44" t="str">
        <f>IF(PG!D956="","",PG!D956)</f>
        <v/>
      </c>
      <c r="E956" s="46">
        <f>PG!N956</f>
        <v>0</v>
      </c>
      <c r="F956" s="47"/>
      <c r="G956" s="48">
        <f>IFERROR(F956*L956,F956*PG!H956)</f>
        <v>0</v>
      </c>
      <c r="H956" s="48">
        <f>IFERROR(L956*E956,E956*PG!H956)</f>
        <v>0</v>
      </c>
      <c r="I956" s="49">
        <f t="shared" si="28"/>
        <v>0</v>
      </c>
      <c r="J956" s="50">
        <f t="shared" si="29"/>
        <v>1</v>
      </c>
      <c r="L956" s="77">
        <f>PG!O956</f>
        <v>0</v>
      </c>
    </row>
    <row r="957" spans="3:12" ht="30" customHeight="1" thickTop="1" thickBot="1">
      <c r="C957" s="45" t="str">
        <f>IF(PG!C957="","",PG!C957)</f>
        <v/>
      </c>
      <c r="D957" s="44" t="str">
        <f>IF(PG!D957="","",PG!D957)</f>
        <v/>
      </c>
      <c r="E957" s="46">
        <f>PG!N957</f>
        <v>0</v>
      </c>
      <c r="F957" s="47"/>
      <c r="G957" s="48">
        <f>IFERROR(F957*L957,F957*PG!H957)</f>
        <v>0</v>
      </c>
      <c r="H957" s="48">
        <f>IFERROR(L957*E957,E957*PG!H957)</f>
        <v>0</v>
      </c>
      <c r="I957" s="49">
        <f t="shared" si="28"/>
        <v>0</v>
      </c>
      <c r="J957" s="50">
        <f t="shared" si="29"/>
        <v>1</v>
      </c>
      <c r="L957" s="77">
        <f>PG!O957</f>
        <v>0</v>
      </c>
    </row>
    <row r="958" spans="3:12" ht="30" customHeight="1" thickTop="1" thickBot="1">
      <c r="C958" s="45" t="str">
        <f>IF(PG!C958="","",PG!C958)</f>
        <v/>
      </c>
      <c r="D958" s="44" t="str">
        <f>IF(PG!D958="","",PG!D958)</f>
        <v/>
      </c>
      <c r="E958" s="46">
        <f>PG!N958</f>
        <v>0</v>
      </c>
      <c r="F958" s="47"/>
      <c r="G958" s="48">
        <f>IFERROR(F958*L958,F958*PG!H958)</f>
        <v>0</v>
      </c>
      <c r="H958" s="48">
        <f>IFERROR(L958*E958,E958*PG!H958)</f>
        <v>0</v>
      </c>
      <c r="I958" s="49">
        <f t="shared" si="28"/>
        <v>0</v>
      </c>
      <c r="J958" s="50">
        <f t="shared" si="29"/>
        <v>1</v>
      </c>
      <c r="L958" s="77">
        <f>PG!O958</f>
        <v>0</v>
      </c>
    </row>
    <row r="959" spans="3:12" ht="30" customHeight="1" thickTop="1" thickBot="1">
      <c r="C959" s="45" t="str">
        <f>IF(PG!C959="","",PG!C959)</f>
        <v/>
      </c>
      <c r="D959" s="44" t="str">
        <f>IF(PG!D959="","",PG!D959)</f>
        <v/>
      </c>
      <c r="E959" s="46">
        <f>PG!N959</f>
        <v>0</v>
      </c>
      <c r="F959" s="47"/>
      <c r="G959" s="48">
        <f>IFERROR(F959*L959,F959*PG!H959)</f>
        <v>0</v>
      </c>
      <c r="H959" s="48">
        <f>IFERROR(L959*E959,E959*PG!H959)</f>
        <v>0</v>
      </c>
      <c r="I959" s="49">
        <f t="shared" si="28"/>
        <v>0</v>
      </c>
      <c r="J959" s="50">
        <f t="shared" si="29"/>
        <v>1</v>
      </c>
      <c r="L959" s="77">
        <f>PG!O959</f>
        <v>0</v>
      </c>
    </row>
    <row r="960" spans="3:12" ht="30" customHeight="1" thickTop="1" thickBot="1">
      <c r="C960" s="45" t="str">
        <f>IF(PG!C960="","",PG!C960)</f>
        <v/>
      </c>
      <c r="D960" s="44" t="str">
        <f>IF(PG!D960="","",PG!D960)</f>
        <v/>
      </c>
      <c r="E960" s="46">
        <f>PG!N960</f>
        <v>0</v>
      </c>
      <c r="F960" s="47"/>
      <c r="G960" s="48">
        <f>IFERROR(F960*L960,F960*PG!H960)</f>
        <v>0</v>
      </c>
      <c r="H960" s="48">
        <f>IFERROR(L960*E960,E960*PG!H960)</f>
        <v>0</v>
      </c>
      <c r="I960" s="49">
        <f t="shared" si="28"/>
        <v>0</v>
      </c>
      <c r="J960" s="50">
        <f t="shared" si="29"/>
        <v>1</v>
      </c>
      <c r="L960" s="77">
        <f>PG!O960</f>
        <v>0</v>
      </c>
    </row>
    <row r="961" spans="3:12" ht="30" customHeight="1" thickTop="1" thickBot="1">
      <c r="C961" s="45" t="str">
        <f>IF(PG!C961="","",PG!C961)</f>
        <v/>
      </c>
      <c r="D961" s="44" t="str">
        <f>IF(PG!D961="","",PG!D961)</f>
        <v/>
      </c>
      <c r="E961" s="46">
        <f>PG!N961</f>
        <v>0</v>
      </c>
      <c r="F961" s="47"/>
      <c r="G961" s="48">
        <f>IFERROR(F961*L961,F961*PG!H961)</f>
        <v>0</v>
      </c>
      <c r="H961" s="48">
        <f>IFERROR(L961*E961,E961*PG!H961)</f>
        <v>0</v>
      </c>
      <c r="I961" s="49">
        <f t="shared" si="28"/>
        <v>0</v>
      </c>
      <c r="J961" s="50">
        <f t="shared" si="29"/>
        <v>1</v>
      </c>
      <c r="L961" s="77">
        <f>PG!O961</f>
        <v>0</v>
      </c>
    </row>
    <row r="962" spans="3:12" ht="30" customHeight="1" thickTop="1" thickBot="1">
      <c r="C962" s="45" t="str">
        <f>IF(PG!C962="","",PG!C962)</f>
        <v/>
      </c>
      <c r="D962" s="44" t="str">
        <f>IF(PG!D962="","",PG!D962)</f>
        <v/>
      </c>
      <c r="E962" s="46">
        <f>PG!N962</f>
        <v>0</v>
      </c>
      <c r="F962" s="47"/>
      <c r="G962" s="48">
        <f>IFERROR(F962*L962,F962*PG!H962)</f>
        <v>0</v>
      </c>
      <c r="H962" s="48">
        <f>IFERROR(L962*E962,E962*PG!H962)</f>
        <v>0</v>
      </c>
      <c r="I962" s="49">
        <f t="shared" si="28"/>
        <v>0</v>
      </c>
      <c r="J962" s="50">
        <f t="shared" si="29"/>
        <v>1</v>
      </c>
      <c r="L962" s="77">
        <f>PG!O962</f>
        <v>0</v>
      </c>
    </row>
    <row r="963" spans="3:12" ht="30" customHeight="1" thickTop="1" thickBot="1">
      <c r="C963" s="45" t="str">
        <f>IF(PG!C963="","",PG!C963)</f>
        <v/>
      </c>
      <c r="D963" s="44" t="str">
        <f>IF(PG!D963="","",PG!D963)</f>
        <v/>
      </c>
      <c r="E963" s="46">
        <f>PG!N963</f>
        <v>0</v>
      </c>
      <c r="F963" s="47"/>
      <c r="G963" s="48">
        <f>IFERROR(F963*L963,F963*PG!H963)</f>
        <v>0</v>
      </c>
      <c r="H963" s="48">
        <f>IFERROR(L963*E963,E963*PG!H963)</f>
        <v>0</v>
      </c>
      <c r="I963" s="49">
        <f t="shared" si="28"/>
        <v>0</v>
      </c>
      <c r="J963" s="50">
        <f t="shared" si="29"/>
        <v>1</v>
      </c>
      <c r="L963" s="77">
        <f>PG!O963</f>
        <v>0</v>
      </c>
    </row>
    <row r="964" spans="3:12" ht="30" customHeight="1" thickTop="1" thickBot="1">
      <c r="C964" s="45" t="str">
        <f>IF(PG!C964="","",PG!C964)</f>
        <v/>
      </c>
      <c r="D964" s="44" t="str">
        <f>IF(PG!D964="","",PG!D964)</f>
        <v/>
      </c>
      <c r="E964" s="46">
        <f>PG!N964</f>
        <v>0</v>
      </c>
      <c r="F964" s="47"/>
      <c r="G964" s="48">
        <f>IFERROR(F964*L964,F964*PG!H964)</f>
        <v>0</v>
      </c>
      <c r="H964" s="48">
        <f>IFERROR(L964*E964,E964*PG!H964)</f>
        <v>0</v>
      </c>
      <c r="I964" s="49">
        <f t="shared" si="28"/>
        <v>0</v>
      </c>
      <c r="J964" s="50">
        <f t="shared" si="29"/>
        <v>1</v>
      </c>
      <c r="L964" s="77">
        <f>PG!O964</f>
        <v>0</v>
      </c>
    </row>
    <row r="965" spans="3:12" ht="30" customHeight="1" thickTop="1" thickBot="1">
      <c r="C965" s="45" t="str">
        <f>IF(PG!C965="","",PG!C965)</f>
        <v/>
      </c>
      <c r="D965" s="44" t="str">
        <f>IF(PG!D965="","",PG!D965)</f>
        <v/>
      </c>
      <c r="E965" s="46">
        <f>PG!N965</f>
        <v>0</v>
      </c>
      <c r="F965" s="47"/>
      <c r="G965" s="48">
        <f>IFERROR(F965*L965,F965*PG!H965)</f>
        <v>0</v>
      </c>
      <c r="H965" s="48">
        <f>IFERROR(L965*E965,E965*PG!H965)</f>
        <v>0</v>
      </c>
      <c r="I965" s="49">
        <f t="shared" si="28"/>
        <v>0</v>
      </c>
      <c r="J965" s="50">
        <f t="shared" si="29"/>
        <v>1</v>
      </c>
      <c r="L965" s="77">
        <f>PG!O965</f>
        <v>0</v>
      </c>
    </row>
    <row r="966" spans="3:12" ht="30" customHeight="1" thickTop="1" thickBot="1">
      <c r="C966" s="45" t="str">
        <f>IF(PG!C966="","",PG!C966)</f>
        <v/>
      </c>
      <c r="D966" s="44" t="str">
        <f>IF(PG!D966="","",PG!D966)</f>
        <v/>
      </c>
      <c r="E966" s="46">
        <f>PG!N966</f>
        <v>0</v>
      </c>
      <c r="F966" s="47"/>
      <c r="G966" s="48">
        <f>IFERROR(F966*L966,F966*PG!H966)</f>
        <v>0</v>
      </c>
      <c r="H966" s="48">
        <f>IFERROR(L966*E966,E966*PG!H966)</f>
        <v>0</v>
      </c>
      <c r="I966" s="49">
        <f t="shared" si="28"/>
        <v>0</v>
      </c>
      <c r="J966" s="50">
        <f t="shared" si="29"/>
        <v>1</v>
      </c>
      <c r="L966" s="77">
        <f>PG!O966</f>
        <v>0</v>
      </c>
    </row>
    <row r="967" spans="3:12" ht="30" customHeight="1" thickTop="1" thickBot="1">
      <c r="C967" s="45" t="str">
        <f>IF(PG!C967="","",PG!C967)</f>
        <v/>
      </c>
      <c r="D967" s="44" t="str">
        <f>IF(PG!D967="","",PG!D967)</f>
        <v/>
      </c>
      <c r="E967" s="46">
        <f>PG!N967</f>
        <v>0</v>
      </c>
      <c r="F967" s="47"/>
      <c r="G967" s="48">
        <f>IFERROR(F967*L967,F967*PG!H967)</f>
        <v>0</v>
      </c>
      <c r="H967" s="48">
        <f>IFERROR(L967*E967,E967*PG!H967)</f>
        <v>0</v>
      </c>
      <c r="I967" s="49">
        <f t="shared" si="28"/>
        <v>0</v>
      </c>
      <c r="J967" s="50">
        <f t="shared" si="29"/>
        <v>1</v>
      </c>
      <c r="L967" s="77">
        <f>PG!O967</f>
        <v>0</v>
      </c>
    </row>
    <row r="968" spans="3:12" ht="30" customHeight="1" thickTop="1" thickBot="1">
      <c r="C968" s="45" t="str">
        <f>IF(PG!C968="","",PG!C968)</f>
        <v/>
      </c>
      <c r="D968" s="44" t="str">
        <f>IF(PG!D968="","",PG!D968)</f>
        <v/>
      </c>
      <c r="E968" s="46">
        <f>PG!N968</f>
        <v>0</v>
      </c>
      <c r="F968" s="47"/>
      <c r="G968" s="48">
        <f>IFERROR(F968*L968,F968*PG!H968)</f>
        <v>0</v>
      </c>
      <c r="H968" s="48">
        <f>IFERROR(L968*E968,E968*PG!H968)</f>
        <v>0</v>
      </c>
      <c r="I968" s="49">
        <f t="shared" ref="I968:I1006" si="30">IFERROR(IF(G968-H968&lt;0,(G968-H968)*(-1),G968-H968),"")</f>
        <v>0</v>
      </c>
      <c r="J968" s="50">
        <f t="shared" si="29"/>
        <v>1</v>
      </c>
      <c r="L968" s="77">
        <f>PG!O968</f>
        <v>0</v>
      </c>
    </row>
    <row r="969" spans="3:12" ht="30" customHeight="1" thickTop="1" thickBot="1">
      <c r="C969" s="45" t="str">
        <f>IF(PG!C969="","",PG!C969)</f>
        <v/>
      </c>
      <c r="D969" s="44" t="str">
        <f>IF(PG!D969="","",PG!D969)</f>
        <v/>
      </c>
      <c r="E969" s="46">
        <f>PG!N969</f>
        <v>0</v>
      </c>
      <c r="F969" s="47"/>
      <c r="G969" s="48">
        <f>IFERROR(F969*L969,F969*PG!H969)</f>
        <v>0</v>
      </c>
      <c r="H969" s="48">
        <f>IFERROR(L969*E969,E969*PG!H969)</f>
        <v>0</v>
      </c>
      <c r="I969" s="49">
        <f t="shared" si="30"/>
        <v>0</v>
      </c>
      <c r="J969" s="50">
        <f t="shared" ref="J969:J1006" si="31">IFERROR(IF(G969&gt;H969,H969/G969,IF(G969=H969,1,G969/H969)),"")</f>
        <v>1</v>
      </c>
      <c r="L969" s="77">
        <f>PG!O969</f>
        <v>0</v>
      </c>
    </row>
    <row r="970" spans="3:12" ht="30" customHeight="1" thickTop="1" thickBot="1">
      <c r="C970" s="45" t="str">
        <f>IF(PG!C970="","",PG!C970)</f>
        <v/>
      </c>
      <c r="D970" s="44" t="str">
        <f>IF(PG!D970="","",PG!D970)</f>
        <v/>
      </c>
      <c r="E970" s="46">
        <f>PG!N970</f>
        <v>0</v>
      </c>
      <c r="F970" s="47"/>
      <c r="G970" s="48">
        <f>IFERROR(F970*L970,F970*PG!H970)</f>
        <v>0</v>
      </c>
      <c r="H970" s="48">
        <f>IFERROR(L970*E970,E970*PG!H970)</f>
        <v>0</v>
      </c>
      <c r="I970" s="49">
        <f t="shared" si="30"/>
        <v>0</v>
      </c>
      <c r="J970" s="50">
        <f t="shared" si="31"/>
        <v>1</v>
      </c>
      <c r="L970" s="77">
        <f>PG!O970</f>
        <v>0</v>
      </c>
    </row>
    <row r="971" spans="3:12" ht="30" customHeight="1" thickTop="1" thickBot="1">
      <c r="C971" s="45" t="str">
        <f>IF(PG!C971="","",PG!C971)</f>
        <v/>
      </c>
      <c r="D971" s="44" t="str">
        <f>IF(PG!D971="","",PG!D971)</f>
        <v/>
      </c>
      <c r="E971" s="46">
        <f>PG!N971</f>
        <v>0</v>
      </c>
      <c r="F971" s="47"/>
      <c r="G971" s="48">
        <f>IFERROR(F971*L971,F971*PG!H971)</f>
        <v>0</v>
      </c>
      <c r="H971" s="48">
        <f>IFERROR(L971*E971,E971*PG!H971)</f>
        <v>0</v>
      </c>
      <c r="I971" s="49">
        <f t="shared" si="30"/>
        <v>0</v>
      </c>
      <c r="J971" s="50">
        <f t="shared" si="31"/>
        <v>1</v>
      </c>
      <c r="L971" s="77">
        <f>PG!O971</f>
        <v>0</v>
      </c>
    </row>
    <row r="972" spans="3:12" ht="30" customHeight="1" thickTop="1" thickBot="1">
      <c r="C972" s="45" t="str">
        <f>IF(PG!C972="","",PG!C972)</f>
        <v/>
      </c>
      <c r="D972" s="44" t="str">
        <f>IF(PG!D972="","",PG!D972)</f>
        <v/>
      </c>
      <c r="E972" s="46">
        <f>PG!N972</f>
        <v>0</v>
      </c>
      <c r="F972" s="47"/>
      <c r="G972" s="48">
        <f>IFERROR(F972*L972,F972*PG!H972)</f>
        <v>0</v>
      </c>
      <c r="H972" s="48">
        <f>IFERROR(L972*E972,E972*PG!H972)</f>
        <v>0</v>
      </c>
      <c r="I972" s="49">
        <f t="shared" si="30"/>
        <v>0</v>
      </c>
      <c r="J972" s="50">
        <f t="shared" si="31"/>
        <v>1</v>
      </c>
      <c r="L972" s="77">
        <f>PG!O972</f>
        <v>0</v>
      </c>
    </row>
    <row r="973" spans="3:12" ht="30" customHeight="1" thickTop="1" thickBot="1">
      <c r="C973" s="45" t="str">
        <f>IF(PG!C973="","",PG!C973)</f>
        <v/>
      </c>
      <c r="D973" s="44" t="str">
        <f>IF(PG!D973="","",PG!D973)</f>
        <v/>
      </c>
      <c r="E973" s="46">
        <f>PG!N973</f>
        <v>0</v>
      </c>
      <c r="F973" s="47"/>
      <c r="G973" s="48">
        <f>IFERROR(F973*L973,F973*PG!H973)</f>
        <v>0</v>
      </c>
      <c r="H973" s="48">
        <f>IFERROR(L973*E973,E973*PG!H973)</f>
        <v>0</v>
      </c>
      <c r="I973" s="49">
        <f t="shared" si="30"/>
        <v>0</v>
      </c>
      <c r="J973" s="50">
        <f t="shared" si="31"/>
        <v>1</v>
      </c>
      <c r="L973" s="77">
        <f>PG!O973</f>
        <v>0</v>
      </c>
    </row>
    <row r="974" spans="3:12" ht="30" customHeight="1" thickTop="1" thickBot="1">
      <c r="C974" s="45" t="str">
        <f>IF(PG!C974="","",PG!C974)</f>
        <v/>
      </c>
      <c r="D974" s="44" t="str">
        <f>IF(PG!D974="","",PG!D974)</f>
        <v/>
      </c>
      <c r="E974" s="46">
        <f>PG!N974</f>
        <v>0</v>
      </c>
      <c r="F974" s="47"/>
      <c r="G974" s="48">
        <f>IFERROR(F974*L974,F974*PG!H974)</f>
        <v>0</v>
      </c>
      <c r="H974" s="48">
        <f>IFERROR(L974*E974,E974*PG!H974)</f>
        <v>0</v>
      </c>
      <c r="I974" s="49">
        <f t="shared" si="30"/>
        <v>0</v>
      </c>
      <c r="J974" s="50">
        <f t="shared" si="31"/>
        <v>1</v>
      </c>
      <c r="L974" s="77">
        <f>PG!O974</f>
        <v>0</v>
      </c>
    </row>
    <row r="975" spans="3:12" ht="30" customHeight="1" thickTop="1" thickBot="1">
      <c r="C975" s="45" t="str">
        <f>IF(PG!C975="","",PG!C975)</f>
        <v/>
      </c>
      <c r="D975" s="44" t="str">
        <f>IF(PG!D975="","",PG!D975)</f>
        <v/>
      </c>
      <c r="E975" s="46">
        <f>PG!N975</f>
        <v>0</v>
      </c>
      <c r="F975" s="47"/>
      <c r="G975" s="48">
        <f>IFERROR(F975*L975,F975*PG!H975)</f>
        <v>0</v>
      </c>
      <c r="H975" s="48">
        <f>IFERROR(L975*E975,E975*PG!H975)</f>
        <v>0</v>
      </c>
      <c r="I975" s="49">
        <f t="shared" si="30"/>
        <v>0</v>
      </c>
      <c r="J975" s="50">
        <f t="shared" si="31"/>
        <v>1</v>
      </c>
      <c r="L975" s="77">
        <f>PG!O975</f>
        <v>0</v>
      </c>
    </row>
    <row r="976" spans="3:12" ht="30" customHeight="1" thickTop="1" thickBot="1">
      <c r="C976" s="45" t="str">
        <f>IF(PG!C976="","",PG!C976)</f>
        <v/>
      </c>
      <c r="D976" s="44" t="str">
        <f>IF(PG!D976="","",PG!D976)</f>
        <v/>
      </c>
      <c r="E976" s="46">
        <f>PG!N976</f>
        <v>0</v>
      </c>
      <c r="F976" s="47"/>
      <c r="G976" s="48">
        <f>IFERROR(F976*L976,F976*PG!H976)</f>
        <v>0</v>
      </c>
      <c r="H976" s="48">
        <f>IFERROR(L976*E976,E976*PG!H976)</f>
        <v>0</v>
      </c>
      <c r="I976" s="49">
        <f t="shared" si="30"/>
        <v>0</v>
      </c>
      <c r="J976" s="50">
        <f t="shared" si="31"/>
        <v>1</v>
      </c>
      <c r="L976" s="77">
        <f>PG!O976</f>
        <v>0</v>
      </c>
    </row>
    <row r="977" spans="3:12" ht="30" customHeight="1" thickTop="1" thickBot="1">
      <c r="C977" s="45" t="str">
        <f>IF(PG!C977="","",PG!C977)</f>
        <v/>
      </c>
      <c r="D977" s="44" t="str">
        <f>IF(PG!D977="","",PG!D977)</f>
        <v/>
      </c>
      <c r="E977" s="46">
        <f>PG!N977</f>
        <v>0</v>
      </c>
      <c r="F977" s="47"/>
      <c r="G977" s="48">
        <f>IFERROR(F977*L977,F977*PG!H977)</f>
        <v>0</v>
      </c>
      <c r="H977" s="48">
        <f>IFERROR(L977*E977,E977*PG!H977)</f>
        <v>0</v>
      </c>
      <c r="I977" s="49">
        <f t="shared" si="30"/>
        <v>0</v>
      </c>
      <c r="J977" s="50">
        <f t="shared" si="31"/>
        <v>1</v>
      </c>
      <c r="L977" s="77">
        <f>PG!O977</f>
        <v>0</v>
      </c>
    </row>
    <row r="978" spans="3:12" ht="30" customHeight="1" thickTop="1" thickBot="1">
      <c r="C978" s="45" t="str">
        <f>IF(PG!C978="","",PG!C978)</f>
        <v/>
      </c>
      <c r="D978" s="44" t="str">
        <f>IF(PG!D978="","",PG!D978)</f>
        <v/>
      </c>
      <c r="E978" s="46">
        <f>PG!N978</f>
        <v>0</v>
      </c>
      <c r="F978" s="47"/>
      <c r="G978" s="48">
        <f>IFERROR(F978*L978,F978*PG!H978)</f>
        <v>0</v>
      </c>
      <c r="H978" s="48">
        <f>IFERROR(L978*E978,E978*PG!H978)</f>
        <v>0</v>
      </c>
      <c r="I978" s="49">
        <f t="shared" si="30"/>
        <v>0</v>
      </c>
      <c r="J978" s="50">
        <f t="shared" si="31"/>
        <v>1</v>
      </c>
      <c r="L978" s="77">
        <f>PG!O978</f>
        <v>0</v>
      </c>
    </row>
    <row r="979" spans="3:12" ht="30" customHeight="1" thickTop="1" thickBot="1">
      <c r="C979" s="45" t="str">
        <f>IF(PG!C979="","",PG!C979)</f>
        <v/>
      </c>
      <c r="D979" s="44" t="str">
        <f>IF(PG!D979="","",PG!D979)</f>
        <v/>
      </c>
      <c r="E979" s="46">
        <f>PG!N979</f>
        <v>0</v>
      </c>
      <c r="F979" s="47"/>
      <c r="G979" s="48">
        <f>IFERROR(F979*L979,F979*PG!H979)</f>
        <v>0</v>
      </c>
      <c r="H979" s="48">
        <f>IFERROR(L979*E979,E979*PG!H979)</f>
        <v>0</v>
      </c>
      <c r="I979" s="49">
        <f t="shared" si="30"/>
        <v>0</v>
      </c>
      <c r="J979" s="50">
        <f t="shared" si="31"/>
        <v>1</v>
      </c>
      <c r="L979" s="77">
        <f>PG!O979</f>
        <v>0</v>
      </c>
    </row>
    <row r="980" spans="3:12" ht="30" customHeight="1" thickTop="1" thickBot="1">
      <c r="C980" s="45" t="str">
        <f>IF(PG!C980="","",PG!C980)</f>
        <v/>
      </c>
      <c r="D980" s="44" t="str">
        <f>IF(PG!D980="","",PG!D980)</f>
        <v/>
      </c>
      <c r="E980" s="46">
        <f>PG!N980</f>
        <v>0</v>
      </c>
      <c r="F980" s="47"/>
      <c r="G980" s="48">
        <f>IFERROR(F980*L980,F980*PG!H980)</f>
        <v>0</v>
      </c>
      <c r="H980" s="48">
        <f>IFERROR(L980*E980,E980*PG!H980)</f>
        <v>0</v>
      </c>
      <c r="I980" s="49">
        <f t="shared" si="30"/>
        <v>0</v>
      </c>
      <c r="J980" s="50">
        <f t="shared" si="31"/>
        <v>1</v>
      </c>
      <c r="L980" s="77">
        <f>PG!O980</f>
        <v>0</v>
      </c>
    </row>
    <row r="981" spans="3:12" ht="30" customHeight="1" thickTop="1" thickBot="1">
      <c r="C981" s="45" t="str">
        <f>IF(PG!C981="","",PG!C981)</f>
        <v/>
      </c>
      <c r="D981" s="44" t="str">
        <f>IF(PG!D981="","",PG!D981)</f>
        <v/>
      </c>
      <c r="E981" s="46">
        <f>PG!N981</f>
        <v>0</v>
      </c>
      <c r="F981" s="47"/>
      <c r="G981" s="48">
        <f>IFERROR(F981*L981,F981*PG!H981)</f>
        <v>0</v>
      </c>
      <c r="H981" s="48">
        <f>IFERROR(L981*E981,E981*PG!H981)</f>
        <v>0</v>
      </c>
      <c r="I981" s="49">
        <f t="shared" si="30"/>
        <v>0</v>
      </c>
      <c r="J981" s="50">
        <f t="shared" si="31"/>
        <v>1</v>
      </c>
      <c r="L981" s="77">
        <f>PG!O981</f>
        <v>0</v>
      </c>
    </row>
    <row r="982" spans="3:12" ht="30" customHeight="1" thickTop="1" thickBot="1">
      <c r="C982" s="45" t="str">
        <f>IF(PG!C982="","",PG!C982)</f>
        <v/>
      </c>
      <c r="D982" s="44" t="str">
        <f>IF(PG!D982="","",PG!D982)</f>
        <v/>
      </c>
      <c r="E982" s="46">
        <f>PG!N982</f>
        <v>0</v>
      </c>
      <c r="F982" s="47"/>
      <c r="G982" s="48">
        <f>IFERROR(F982*L982,F982*PG!H982)</f>
        <v>0</v>
      </c>
      <c r="H982" s="48">
        <f>IFERROR(L982*E982,E982*PG!H982)</f>
        <v>0</v>
      </c>
      <c r="I982" s="49">
        <f t="shared" si="30"/>
        <v>0</v>
      </c>
      <c r="J982" s="50">
        <f t="shared" si="31"/>
        <v>1</v>
      </c>
      <c r="L982" s="77">
        <f>PG!O982</f>
        <v>0</v>
      </c>
    </row>
    <row r="983" spans="3:12" ht="30" customHeight="1" thickTop="1" thickBot="1">
      <c r="C983" s="45" t="str">
        <f>IF(PG!C983="","",PG!C983)</f>
        <v/>
      </c>
      <c r="D983" s="44" t="str">
        <f>IF(PG!D983="","",PG!D983)</f>
        <v/>
      </c>
      <c r="E983" s="46">
        <f>PG!N983</f>
        <v>0</v>
      </c>
      <c r="F983" s="47"/>
      <c r="G983" s="48">
        <f>IFERROR(F983*L983,F983*PG!H983)</f>
        <v>0</v>
      </c>
      <c r="H983" s="48">
        <f>IFERROR(L983*E983,E983*PG!H983)</f>
        <v>0</v>
      </c>
      <c r="I983" s="49">
        <f t="shared" si="30"/>
        <v>0</v>
      </c>
      <c r="J983" s="50">
        <f t="shared" si="31"/>
        <v>1</v>
      </c>
      <c r="L983" s="77">
        <f>PG!O983</f>
        <v>0</v>
      </c>
    </row>
    <row r="984" spans="3:12" ht="30" customHeight="1" thickTop="1" thickBot="1">
      <c r="C984" s="45" t="str">
        <f>IF(PG!C984="","",PG!C984)</f>
        <v/>
      </c>
      <c r="D984" s="44" t="str">
        <f>IF(PG!D984="","",PG!D984)</f>
        <v/>
      </c>
      <c r="E984" s="46">
        <f>PG!N984</f>
        <v>0</v>
      </c>
      <c r="F984" s="47"/>
      <c r="G984" s="48">
        <f>IFERROR(F984*L984,F984*PG!H984)</f>
        <v>0</v>
      </c>
      <c r="H984" s="48">
        <f>IFERROR(L984*E984,E984*PG!H984)</f>
        <v>0</v>
      </c>
      <c r="I984" s="49">
        <f t="shared" si="30"/>
        <v>0</v>
      </c>
      <c r="J984" s="50">
        <f t="shared" si="31"/>
        <v>1</v>
      </c>
      <c r="L984" s="77">
        <f>PG!O984</f>
        <v>0</v>
      </c>
    </row>
    <row r="985" spans="3:12" ht="30" customHeight="1" thickTop="1" thickBot="1">
      <c r="C985" s="45" t="str">
        <f>IF(PG!C985="","",PG!C985)</f>
        <v/>
      </c>
      <c r="D985" s="44" t="str">
        <f>IF(PG!D985="","",PG!D985)</f>
        <v/>
      </c>
      <c r="E985" s="46">
        <f>PG!N985</f>
        <v>0</v>
      </c>
      <c r="F985" s="47"/>
      <c r="G985" s="48">
        <f>IFERROR(F985*L985,F985*PG!H985)</f>
        <v>0</v>
      </c>
      <c r="H985" s="48">
        <f>IFERROR(L985*E985,E985*PG!H985)</f>
        <v>0</v>
      </c>
      <c r="I985" s="49">
        <f t="shared" si="30"/>
        <v>0</v>
      </c>
      <c r="J985" s="50">
        <f t="shared" si="31"/>
        <v>1</v>
      </c>
      <c r="L985" s="77">
        <f>PG!O985</f>
        <v>0</v>
      </c>
    </row>
    <row r="986" spans="3:12" ht="30" customHeight="1" thickTop="1" thickBot="1">
      <c r="C986" s="45" t="str">
        <f>IF(PG!C986="","",PG!C986)</f>
        <v/>
      </c>
      <c r="D986" s="44" t="str">
        <f>IF(PG!D986="","",PG!D986)</f>
        <v/>
      </c>
      <c r="E986" s="46">
        <f>PG!N986</f>
        <v>0</v>
      </c>
      <c r="F986" s="47"/>
      <c r="G986" s="48">
        <f>IFERROR(F986*L986,F986*PG!H986)</f>
        <v>0</v>
      </c>
      <c r="H986" s="48">
        <f>IFERROR(L986*E986,E986*PG!H986)</f>
        <v>0</v>
      </c>
      <c r="I986" s="49">
        <f t="shared" si="30"/>
        <v>0</v>
      </c>
      <c r="J986" s="50">
        <f t="shared" si="31"/>
        <v>1</v>
      </c>
      <c r="L986" s="77">
        <f>PG!O986</f>
        <v>0</v>
      </c>
    </row>
    <row r="987" spans="3:12" ht="30" customHeight="1" thickTop="1" thickBot="1">
      <c r="C987" s="45" t="str">
        <f>IF(PG!C987="","",PG!C987)</f>
        <v/>
      </c>
      <c r="D987" s="44" t="str">
        <f>IF(PG!D987="","",PG!D987)</f>
        <v/>
      </c>
      <c r="E987" s="46">
        <f>PG!N987</f>
        <v>0</v>
      </c>
      <c r="F987" s="47"/>
      <c r="G987" s="48">
        <f>IFERROR(F987*L987,F987*PG!H987)</f>
        <v>0</v>
      </c>
      <c r="H987" s="48">
        <f>IFERROR(L987*E987,E987*PG!H987)</f>
        <v>0</v>
      </c>
      <c r="I987" s="49">
        <f t="shared" si="30"/>
        <v>0</v>
      </c>
      <c r="J987" s="50">
        <f t="shared" si="31"/>
        <v>1</v>
      </c>
      <c r="L987" s="77">
        <f>PG!O987</f>
        <v>0</v>
      </c>
    </row>
    <row r="988" spans="3:12" ht="30" customHeight="1" thickTop="1" thickBot="1">
      <c r="C988" s="45" t="str">
        <f>IF(PG!C988="","",PG!C988)</f>
        <v/>
      </c>
      <c r="D988" s="44" t="str">
        <f>IF(PG!D988="","",PG!D988)</f>
        <v/>
      </c>
      <c r="E988" s="46">
        <f>PG!N988</f>
        <v>0</v>
      </c>
      <c r="F988" s="47"/>
      <c r="G988" s="48">
        <f>IFERROR(F988*L988,F988*PG!H988)</f>
        <v>0</v>
      </c>
      <c r="H988" s="48">
        <f>IFERROR(L988*E988,E988*PG!H988)</f>
        <v>0</v>
      </c>
      <c r="I988" s="49">
        <f t="shared" si="30"/>
        <v>0</v>
      </c>
      <c r="J988" s="50">
        <f t="shared" si="31"/>
        <v>1</v>
      </c>
      <c r="L988" s="77">
        <f>PG!O988</f>
        <v>0</v>
      </c>
    </row>
    <row r="989" spans="3:12" ht="30" customHeight="1" thickTop="1" thickBot="1">
      <c r="C989" s="45" t="str">
        <f>IF(PG!C989="","",PG!C989)</f>
        <v/>
      </c>
      <c r="D989" s="44" t="str">
        <f>IF(PG!D989="","",PG!D989)</f>
        <v/>
      </c>
      <c r="E989" s="46">
        <f>PG!N989</f>
        <v>0</v>
      </c>
      <c r="F989" s="47"/>
      <c r="G989" s="48">
        <f>IFERROR(F989*L989,F989*PG!H989)</f>
        <v>0</v>
      </c>
      <c r="H989" s="48">
        <f>IFERROR(L989*E989,E989*PG!H989)</f>
        <v>0</v>
      </c>
      <c r="I989" s="49">
        <f t="shared" si="30"/>
        <v>0</v>
      </c>
      <c r="J989" s="50">
        <f t="shared" si="31"/>
        <v>1</v>
      </c>
      <c r="L989" s="77">
        <f>PG!O989</f>
        <v>0</v>
      </c>
    </row>
    <row r="990" spans="3:12" ht="30" customHeight="1" thickTop="1" thickBot="1">
      <c r="C990" s="45" t="str">
        <f>IF(PG!C990="","",PG!C990)</f>
        <v/>
      </c>
      <c r="D990" s="44" t="str">
        <f>IF(PG!D990="","",PG!D990)</f>
        <v/>
      </c>
      <c r="E990" s="46">
        <f>PG!N990</f>
        <v>0</v>
      </c>
      <c r="F990" s="47"/>
      <c r="G990" s="48">
        <f>IFERROR(F990*L990,F990*PG!H990)</f>
        <v>0</v>
      </c>
      <c r="H990" s="48">
        <f>IFERROR(L990*E990,E990*PG!H990)</f>
        <v>0</v>
      </c>
      <c r="I990" s="49">
        <f t="shared" si="30"/>
        <v>0</v>
      </c>
      <c r="J990" s="50">
        <f t="shared" si="31"/>
        <v>1</v>
      </c>
      <c r="L990" s="77">
        <f>PG!O990</f>
        <v>0</v>
      </c>
    </row>
    <row r="991" spans="3:12" ht="30" customHeight="1" thickTop="1" thickBot="1">
      <c r="C991" s="45" t="str">
        <f>IF(PG!C991="","",PG!C991)</f>
        <v/>
      </c>
      <c r="D991" s="44" t="str">
        <f>IF(PG!D991="","",PG!D991)</f>
        <v/>
      </c>
      <c r="E991" s="46">
        <f>PG!N991</f>
        <v>0</v>
      </c>
      <c r="F991" s="47"/>
      <c r="G991" s="48">
        <f>IFERROR(F991*L991,F991*PG!H991)</f>
        <v>0</v>
      </c>
      <c r="H991" s="48">
        <f>IFERROR(L991*E991,E991*PG!H991)</f>
        <v>0</v>
      </c>
      <c r="I991" s="49">
        <f t="shared" si="30"/>
        <v>0</v>
      </c>
      <c r="J991" s="50">
        <f t="shared" si="31"/>
        <v>1</v>
      </c>
      <c r="L991" s="77">
        <f>PG!O991</f>
        <v>0</v>
      </c>
    </row>
    <row r="992" spans="3:12" ht="30" customHeight="1" thickTop="1" thickBot="1">
      <c r="C992" s="45" t="str">
        <f>IF(PG!C992="","",PG!C992)</f>
        <v/>
      </c>
      <c r="D992" s="44" t="str">
        <f>IF(PG!D992="","",PG!D992)</f>
        <v/>
      </c>
      <c r="E992" s="46">
        <f>PG!N992</f>
        <v>0</v>
      </c>
      <c r="F992" s="47"/>
      <c r="G992" s="48">
        <f>IFERROR(F992*L992,F992*PG!H992)</f>
        <v>0</v>
      </c>
      <c r="H992" s="48">
        <f>IFERROR(L992*E992,E992*PG!H992)</f>
        <v>0</v>
      </c>
      <c r="I992" s="49">
        <f t="shared" si="30"/>
        <v>0</v>
      </c>
      <c r="J992" s="50">
        <f t="shared" si="31"/>
        <v>1</v>
      </c>
      <c r="L992" s="77">
        <f>PG!O992</f>
        <v>0</v>
      </c>
    </row>
    <row r="993" spans="3:12" ht="30" customHeight="1" thickTop="1" thickBot="1">
      <c r="C993" s="45" t="str">
        <f>IF(PG!C993="","",PG!C993)</f>
        <v/>
      </c>
      <c r="D993" s="44" t="str">
        <f>IF(PG!D993="","",PG!D993)</f>
        <v/>
      </c>
      <c r="E993" s="46">
        <f>PG!N993</f>
        <v>0</v>
      </c>
      <c r="F993" s="47"/>
      <c r="G993" s="48">
        <f>IFERROR(F993*L993,F993*PG!H993)</f>
        <v>0</v>
      </c>
      <c r="H993" s="48">
        <f>IFERROR(L993*E993,E993*PG!H993)</f>
        <v>0</v>
      </c>
      <c r="I993" s="49">
        <f t="shared" si="30"/>
        <v>0</v>
      </c>
      <c r="J993" s="50">
        <f t="shared" si="31"/>
        <v>1</v>
      </c>
      <c r="L993" s="77">
        <f>PG!O993</f>
        <v>0</v>
      </c>
    </row>
    <row r="994" spans="3:12" ht="30" customHeight="1" thickTop="1" thickBot="1">
      <c r="C994" s="45" t="str">
        <f>IF(PG!C994="","",PG!C994)</f>
        <v/>
      </c>
      <c r="D994" s="44" t="str">
        <f>IF(PG!D994="","",PG!D994)</f>
        <v/>
      </c>
      <c r="E994" s="46">
        <f>PG!N994</f>
        <v>0</v>
      </c>
      <c r="F994" s="47"/>
      <c r="G994" s="48">
        <f>IFERROR(F994*L994,F994*PG!H994)</f>
        <v>0</v>
      </c>
      <c r="H994" s="48">
        <f>IFERROR(L994*E994,E994*PG!H994)</f>
        <v>0</v>
      </c>
      <c r="I994" s="49">
        <f t="shared" si="30"/>
        <v>0</v>
      </c>
      <c r="J994" s="50">
        <f t="shared" si="31"/>
        <v>1</v>
      </c>
      <c r="L994" s="77">
        <f>PG!O994</f>
        <v>0</v>
      </c>
    </row>
    <row r="995" spans="3:12" ht="30" customHeight="1" thickTop="1" thickBot="1">
      <c r="C995" s="45" t="str">
        <f>IF(PG!C995="","",PG!C995)</f>
        <v/>
      </c>
      <c r="D995" s="44" t="str">
        <f>IF(PG!D995="","",PG!D995)</f>
        <v/>
      </c>
      <c r="E995" s="46">
        <f>PG!N995</f>
        <v>0</v>
      </c>
      <c r="F995" s="47"/>
      <c r="G995" s="48">
        <f>IFERROR(F995*L995,F995*PG!H995)</f>
        <v>0</v>
      </c>
      <c r="H995" s="48">
        <f>IFERROR(L995*E995,E995*PG!H995)</f>
        <v>0</v>
      </c>
      <c r="I995" s="49">
        <f t="shared" si="30"/>
        <v>0</v>
      </c>
      <c r="J995" s="50">
        <f t="shared" si="31"/>
        <v>1</v>
      </c>
      <c r="L995" s="77">
        <f>PG!O995</f>
        <v>0</v>
      </c>
    </row>
    <row r="996" spans="3:12" ht="30" customHeight="1" thickTop="1" thickBot="1">
      <c r="C996" s="45" t="str">
        <f>IF(PG!C996="","",PG!C996)</f>
        <v/>
      </c>
      <c r="D996" s="44" t="str">
        <f>IF(PG!D996="","",PG!D996)</f>
        <v/>
      </c>
      <c r="E996" s="46">
        <f>PG!N996</f>
        <v>0</v>
      </c>
      <c r="F996" s="47"/>
      <c r="G996" s="48">
        <f>IFERROR(F996*L996,F996*PG!H996)</f>
        <v>0</v>
      </c>
      <c r="H996" s="48">
        <f>IFERROR(L996*E996,E996*PG!H996)</f>
        <v>0</v>
      </c>
      <c r="I996" s="49">
        <f t="shared" si="30"/>
        <v>0</v>
      </c>
      <c r="J996" s="50">
        <f t="shared" si="31"/>
        <v>1</v>
      </c>
      <c r="L996" s="77">
        <f>PG!O996</f>
        <v>0</v>
      </c>
    </row>
    <row r="997" spans="3:12" ht="30" customHeight="1" thickTop="1" thickBot="1">
      <c r="C997" s="45" t="str">
        <f>IF(PG!C997="","",PG!C997)</f>
        <v/>
      </c>
      <c r="D997" s="44" t="str">
        <f>IF(PG!D997="","",PG!D997)</f>
        <v/>
      </c>
      <c r="E997" s="46">
        <f>PG!N997</f>
        <v>0</v>
      </c>
      <c r="F997" s="47"/>
      <c r="G997" s="48">
        <f>IFERROR(F997*L997,F997*PG!H997)</f>
        <v>0</v>
      </c>
      <c r="H997" s="48">
        <f>IFERROR(L997*E997,E997*PG!H997)</f>
        <v>0</v>
      </c>
      <c r="I997" s="49">
        <f t="shared" si="30"/>
        <v>0</v>
      </c>
      <c r="J997" s="50">
        <f t="shared" si="31"/>
        <v>1</v>
      </c>
      <c r="L997" s="77">
        <f>PG!O997</f>
        <v>0</v>
      </c>
    </row>
    <row r="998" spans="3:12" ht="30" customHeight="1" thickTop="1" thickBot="1">
      <c r="C998" s="45" t="str">
        <f>IF(PG!C998="","",PG!C998)</f>
        <v/>
      </c>
      <c r="D998" s="44" t="str">
        <f>IF(PG!D998="","",PG!D998)</f>
        <v/>
      </c>
      <c r="E998" s="46">
        <f>PG!N998</f>
        <v>0</v>
      </c>
      <c r="F998" s="47"/>
      <c r="G998" s="48">
        <f>IFERROR(F998*L998,F998*PG!H998)</f>
        <v>0</v>
      </c>
      <c r="H998" s="48">
        <f>IFERROR(L998*E998,E998*PG!H998)</f>
        <v>0</v>
      </c>
      <c r="I998" s="49">
        <f t="shared" si="30"/>
        <v>0</v>
      </c>
      <c r="J998" s="50">
        <f t="shared" si="31"/>
        <v>1</v>
      </c>
      <c r="L998" s="77">
        <f>PG!O998</f>
        <v>0</v>
      </c>
    </row>
    <row r="999" spans="3:12" ht="30" customHeight="1" thickTop="1" thickBot="1">
      <c r="C999" s="45" t="str">
        <f>IF(PG!C999="","",PG!C999)</f>
        <v/>
      </c>
      <c r="D999" s="44" t="str">
        <f>IF(PG!D999="","",PG!D999)</f>
        <v/>
      </c>
      <c r="E999" s="46">
        <f>PG!N999</f>
        <v>0</v>
      </c>
      <c r="F999" s="47"/>
      <c r="G999" s="48">
        <f>IFERROR(F999*L999,F999*PG!H999)</f>
        <v>0</v>
      </c>
      <c r="H999" s="48">
        <f>IFERROR(L999*E999,E999*PG!H999)</f>
        <v>0</v>
      </c>
      <c r="I999" s="49">
        <f t="shared" si="30"/>
        <v>0</v>
      </c>
      <c r="J999" s="50">
        <f t="shared" si="31"/>
        <v>1</v>
      </c>
      <c r="L999" s="77">
        <f>PG!O999</f>
        <v>0</v>
      </c>
    </row>
    <row r="1000" spans="3:12" ht="30" customHeight="1" thickTop="1" thickBot="1">
      <c r="C1000" s="45" t="str">
        <f>IF(PG!C1000="","",PG!C1000)</f>
        <v/>
      </c>
      <c r="D1000" s="44" t="str">
        <f>IF(PG!D1000="","",PG!D1000)</f>
        <v/>
      </c>
      <c r="E1000" s="46">
        <f>PG!N1000</f>
        <v>0</v>
      </c>
      <c r="F1000" s="47"/>
      <c r="G1000" s="48">
        <f>IFERROR(F1000*L1000,F1000*PG!H1000)</f>
        <v>0</v>
      </c>
      <c r="H1000" s="48">
        <f>IFERROR(L1000*E1000,E1000*PG!H1000)</f>
        <v>0</v>
      </c>
      <c r="I1000" s="49">
        <f t="shared" si="30"/>
        <v>0</v>
      </c>
      <c r="J1000" s="50">
        <f t="shared" si="31"/>
        <v>1</v>
      </c>
      <c r="L1000" s="77">
        <f>PG!O1000</f>
        <v>0</v>
      </c>
    </row>
    <row r="1001" spans="3:12" ht="30" customHeight="1" thickTop="1" thickBot="1">
      <c r="C1001" s="45" t="str">
        <f>IF(PG!C1001="","",PG!C1001)</f>
        <v/>
      </c>
      <c r="D1001" s="44" t="str">
        <f>IF(PG!D1001="","",PG!D1001)</f>
        <v/>
      </c>
      <c r="E1001" s="46">
        <f>PG!N1001</f>
        <v>0</v>
      </c>
      <c r="F1001" s="47"/>
      <c r="G1001" s="48">
        <f>IFERROR(F1001*L1001,F1001*PG!H1001)</f>
        <v>0</v>
      </c>
      <c r="H1001" s="48">
        <f>IFERROR(L1001*E1001,E1001*PG!H1001)</f>
        <v>0</v>
      </c>
      <c r="I1001" s="49">
        <f t="shared" si="30"/>
        <v>0</v>
      </c>
      <c r="J1001" s="50">
        <f t="shared" si="31"/>
        <v>1</v>
      </c>
      <c r="L1001" s="77">
        <f>PG!O1001</f>
        <v>0</v>
      </c>
    </row>
    <row r="1002" spans="3:12" ht="30" customHeight="1" thickTop="1" thickBot="1">
      <c r="C1002" s="45" t="str">
        <f>IF(PG!C1002="","",PG!C1002)</f>
        <v/>
      </c>
      <c r="D1002" s="44" t="str">
        <f>IF(PG!D1002="","",PG!D1002)</f>
        <v/>
      </c>
      <c r="E1002" s="46">
        <f>PG!N1002</f>
        <v>0</v>
      </c>
      <c r="F1002" s="47"/>
      <c r="G1002" s="48">
        <f>IFERROR(F1002*L1002,F1002*PG!H1002)</f>
        <v>0</v>
      </c>
      <c r="H1002" s="48">
        <f>IFERROR(L1002*E1002,E1002*PG!H1002)</f>
        <v>0</v>
      </c>
      <c r="I1002" s="49">
        <f t="shared" si="30"/>
        <v>0</v>
      </c>
      <c r="J1002" s="50">
        <f t="shared" si="31"/>
        <v>1</v>
      </c>
      <c r="L1002" s="77">
        <f>PG!O1002</f>
        <v>0</v>
      </c>
    </row>
    <row r="1003" spans="3:12" ht="30" customHeight="1" thickTop="1" thickBot="1">
      <c r="C1003" s="45" t="str">
        <f>IF(PG!C1003="","",PG!C1003)</f>
        <v/>
      </c>
      <c r="D1003" s="44" t="str">
        <f>IF(PG!D1003="","",PG!D1003)</f>
        <v/>
      </c>
      <c r="E1003" s="46">
        <f>PG!N1003</f>
        <v>0</v>
      </c>
      <c r="F1003" s="47"/>
      <c r="G1003" s="48">
        <f>IFERROR(F1003*L1003,F1003*PG!H1003)</f>
        <v>0</v>
      </c>
      <c r="H1003" s="48">
        <f>IFERROR(L1003*E1003,E1003*PG!H1003)</f>
        <v>0</v>
      </c>
      <c r="I1003" s="49">
        <f t="shared" si="30"/>
        <v>0</v>
      </c>
      <c r="J1003" s="50">
        <f t="shared" si="31"/>
        <v>1</v>
      </c>
      <c r="L1003" s="77">
        <f>PG!O1003</f>
        <v>0</v>
      </c>
    </row>
    <row r="1004" spans="3:12" ht="30" customHeight="1" thickTop="1" thickBot="1">
      <c r="C1004" s="45" t="str">
        <f>IF(PG!C1004="","",PG!C1004)</f>
        <v/>
      </c>
      <c r="D1004" s="44" t="str">
        <f>IF(PG!D1004="","",PG!D1004)</f>
        <v/>
      </c>
      <c r="E1004" s="46">
        <f>PG!N1004</f>
        <v>0</v>
      </c>
      <c r="F1004" s="47"/>
      <c r="G1004" s="48">
        <f>IFERROR(F1004*L1004,F1004*PG!H1004)</f>
        <v>0</v>
      </c>
      <c r="H1004" s="48">
        <f>IFERROR(L1004*E1004,E1004*PG!H1004)</f>
        <v>0</v>
      </c>
      <c r="I1004" s="49">
        <f t="shared" si="30"/>
        <v>0</v>
      </c>
      <c r="J1004" s="50">
        <f t="shared" si="31"/>
        <v>1</v>
      </c>
      <c r="L1004" s="77">
        <f>PG!O1004</f>
        <v>0</v>
      </c>
    </row>
    <row r="1005" spans="3:12" ht="30" customHeight="1" thickTop="1" thickBot="1">
      <c r="C1005" s="45" t="str">
        <f>IF(PG!C1005="","",PG!C1005)</f>
        <v/>
      </c>
      <c r="D1005" s="44" t="str">
        <f>IF(PG!D1005="","",PG!D1005)</f>
        <v/>
      </c>
      <c r="E1005" s="46">
        <f>PG!N1005</f>
        <v>0</v>
      </c>
      <c r="F1005" s="47"/>
      <c r="G1005" s="48">
        <f>IFERROR(F1005*L1005,F1005*PG!H1005)</f>
        <v>0</v>
      </c>
      <c r="H1005" s="48">
        <f>IFERROR(L1005*E1005,E1005*PG!H1005)</f>
        <v>0</v>
      </c>
      <c r="I1005" s="49">
        <f t="shared" si="30"/>
        <v>0</v>
      </c>
      <c r="J1005" s="50">
        <f t="shared" si="31"/>
        <v>1</v>
      </c>
      <c r="L1005" s="77">
        <f>PG!O1005</f>
        <v>0</v>
      </c>
    </row>
    <row r="1006" spans="3:12" ht="30" customHeight="1" thickTop="1" thickBot="1">
      <c r="C1006" s="45" t="str">
        <f>IF(PG!C1006="","",PG!C1006)</f>
        <v/>
      </c>
      <c r="D1006" s="44" t="str">
        <f>IF(PG!D1006="","",PG!D1006)</f>
        <v/>
      </c>
      <c r="E1006" s="46">
        <f>PG!N1006</f>
        <v>0</v>
      </c>
      <c r="F1006" s="47"/>
      <c r="G1006" s="48">
        <f>IFERROR(F1006*L1006,F1006*PG!H1006)</f>
        <v>0</v>
      </c>
      <c r="H1006" s="48">
        <f>IFERROR(L1006*E1006,E1006*PG!H1006)</f>
        <v>0</v>
      </c>
      <c r="I1006" s="49">
        <f t="shared" si="30"/>
        <v>0</v>
      </c>
      <c r="J1006" s="50">
        <f t="shared" si="31"/>
        <v>1</v>
      </c>
      <c r="L1006" s="77">
        <f>PG!O1006</f>
        <v>0</v>
      </c>
    </row>
    <row r="1007" spans="3:12" ht="15.75" thickTop="1"/>
    <row r="1008" spans="3:12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</sheetData>
  <sheetProtection selectLockedCells="1"/>
  <mergeCells count="1">
    <mergeCell ref="C5:J5"/>
  </mergeCells>
  <conditionalFormatting sqref="H7:J7">
    <cfRule type="expression" dxfId="30" priority="19">
      <formula>$J7=""</formula>
    </cfRule>
    <cfRule type="expression" dxfId="29" priority="20">
      <formula>$J7=1</formula>
    </cfRule>
    <cfRule type="expression" dxfId="28" priority="21">
      <formula>AND($J7&gt;0.9499,$J7&lt;1)</formula>
    </cfRule>
    <cfRule type="expression" dxfId="27" priority="22">
      <formula>AND($J7&gt;0,$J7&lt;0.95)</formula>
    </cfRule>
  </conditionalFormatting>
  <conditionalFormatting sqref="H8:H1006">
    <cfRule type="expression" dxfId="26" priority="11">
      <formula>$J8=""</formula>
    </cfRule>
    <cfRule type="expression" dxfId="25" priority="12">
      <formula>$J8=1</formula>
    </cfRule>
    <cfRule type="expression" dxfId="24" priority="13">
      <formula>AND($J8&gt;0.9499,$J8&lt;1)</formula>
    </cfRule>
    <cfRule type="expression" dxfId="23" priority="14">
      <formula>AND($J8&gt;0,$J8&lt;0.95)</formula>
    </cfRule>
  </conditionalFormatting>
  <conditionalFormatting sqref="I8:I1006">
    <cfRule type="expression" dxfId="22" priority="7">
      <formula>$J8=""</formula>
    </cfRule>
    <cfRule type="expression" dxfId="21" priority="8">
      <formula>$J8=1</formula>
    </cfRule>
    <cfRule type="expression" dxfId="20" priority="9">
      <formula>AND($J8&gt;0.9499,$J8&lt;1)</formula>
    </cfRule>
    <cfRule type="expression" dxfId="19" priority="10">
      <formula>AND($J8&gt;0,$J8&lt;0.95)</formula>
    </cfRule>
  </conditionalFormatting>
  <conditionalFormatting sqref="J8:J1006">
    <cfRule type="expression" dxfId="18" priority="3">
      <formula>$J8=""</formula>
    </cfRule>
    <cfRule type="expression" dxfId="17" priority="4">
      <formula>$J8=1</formula>
    </cfRule>
    <cfRule type="expression" dxfId="16" priority="5">
      <formula>AND($J8&gt;0.9499,$J8&lt;1)</formula>
    </cfRule>
    <cfRule type="expression" dxfId="15" priority="6">
      <formula>AND($J8&gt;0,$J8&lt;0.95)</formula>
    </cfRule>
  </conditionalFormatting>
  <conditionalFormatting sqref="C8:J1006">
    <cfRule type="expression" dxfId="14" priority="1">
      <formula>AND($C8="",$C7="")</formula>
    </cfRule>
    <cfRule type="expression" dxfId="13" priority="2">
      <formula>$C8=""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5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5"/>
  <dimension ref="A1:Z1049"/>
  <sheetViews>
    <sheetView showGridLines="0" zoomScale="90" zoomScaleNormal="90" zoomScalePageLayoutView="90" workbookViewId="0">
      <selection activeCell="B1" sqref="B1"/>
    </sheetView>
  </sheetViews>
  <sheetFormatPr defaultColWidth="0" defaultRowHeight="15" zeroHeight="1"/>
  <cols>
    <col min="1" max="1" width="27.7109375" style="1" customWidth="1"/>
    <col min="2" max="2" width="3.85546875" customWidth="1"/>
    <col min="3" max="3" width="10.7109375" style="28" customWidth="1"/>
    <col min="4" max="4" width="30.7109375" style="28" customWidth="1"/>
    <col min="5" max="6" width="10.7109375" style="28" customWidth="1"/>
    <col min="7" max="7" width="15.7109375" style="28" customWidth="1"/>
    <col min="8" max="9" width="10.7109375" style="28" customWidth="1"/>
    <col min="10" max="10" width="15.7109375" style="28" customWidth="1"/>
    <col min="11" max="12" width="20.7109375" style="28" customWidth="1"/>
    <col min="13" max="13" width="15.7109375" style="28" customWidth="1"/>
    <col min="14" max="14" width="20.7109375" style="28" customWidth="1"/>
    <col min="15" max="26" width="9.140625" customWidth="1"/>
    <col min="27" max="16384" width="9.140625" hidden="1"/>
  </cols>
  <sheetData>
    <row r="1" spans="1:19" s="4" customFormat="1" ht="33.950000000000003" customHeight="1">
      <c r="A1" s="111" t="s">
        <v>165</v>
      </c>
      <c r="C1" s="30" t="s">
        <v>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9" s="4" customFormat="1" ht="21.6" customHeight="1">
      <c r="A2" s="11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9" s="4" customFormat="1" ht="21.6" customHeight="1">
      <c r="A3" s="11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9" ht="30" customHeight="1" thickBot="1"/>
    <row r="5" spans="1:19" s="84" customFormat="1" ht="30" customHeight="1" thickTop="1" thickBot="1">
      <c r="A5" s="1"/>
      <c r="B5"/>
      <c r="C5" s="127" t="s">
        <v>63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19" s="84" customFormat="1" ht="35.1" customHeight="1" thickTop="1" thickBot="1">
      <c r="A6" s="1"/>
      <c r="B6"/>
      <c r="C6" s="37" t="s">
        <v>21</v>
      </c>
      <c r="D6" s="15" t="s">
        <v>22</v>
      </c>
      <c r="E6" s="37" t="s">
        <v>23</v>
      </c>
      <c r="F6" s="37" t="s">
        <v>64</v>
      </c>
      <c r="G6" s="37" t="s">
        <v>65</v>
      </c>
      <c r="H6" s="37" t="s">
        <v>66</v>
      </c>
      <c r="I6" s="37" t="s">
        <v>67</v>
      </c>
      <c r="J6" s="37" t="s">
        <v>68</v>
      </c>
      <c r="K6" s="37" t="s">
        <v>69</v>
      </c>
      <c r="L6" s="37" t="s">
        <v>70</v>
      </c>
      <c r="M6" s="37" t="s">
        <v>71</v>
      </c>
      <c r="N6" s="37" t="s">
        <v>72</v>
      </c>
    </row>
    <row r="7" spans="1:19" s="84" customFormat="1" ht="35.1" customHeight="1" thickTop="1" thickBot="1">
      <c r="A7" s="1"/>
      <c r="B7"/>
      <c r="C7" s="45" t="str">
        <f>IF(PG!C7="","",PG!C7)</f>
        <v/>
      </c>
      <c r="D7" s="44" t="str">
        <f>IF(PG!D7="","",PG!D7)</f>
        <v/>
      </c>
      <c r="E7" s="46" t="str">
        <f>IF(PG!E7="","",PG!E7)</f>
        <v/>
      </c>
      <c r="F7" s="46">
        <f>IF(Inv!F7="",Inv!E7,Inv!F7)</f>
        <v>0</v>
      </c>
      <c r="G7" s="51" t="str">
        <f>IFERROR(IF(F7=0,"Sem estoque",IF(F7/E7&lt;0.25,"Quase sem estoque",IF(F7/E7&lt;1.2,"Estoque baixo",IF(F7/E7&lt;2,"Estoque moderado","Estoque confortável")))),"")</f>
        <v>Sem estoque</v>
      </c>
      <c r="H7" s="52">
        <f>SUMIF(Entrada!$D$7:$D$3006,$D7,Entrada!$H$7:$H$3006)</f>
        <v>0</v>
      </c>
      <c r="I7" s="53">
        <f>SUMIF(Saída!$D$7:$D$3006,$D7,Saída!$G$7:$G$3006)</f>
        <v>0</v>
      </c>
      <c r="J7" s="54">
        <f>SUMIF(Entrada!$D$7:$D$3006,D7,Entrada!$L$7:$L$3006)</f>
        <v>0</v>
      </c>
      <c r="K7" s="50" t="str">
        <f>IFERROR($J7/SUM($J$7:$J$1007),"")</f>
        <v/>
      </c>
      <c r="L7" s="50">
        <f>IFERROR(F7/SUM($F$7:$F$1007),"")</f>
        <v>0</v>
      </c>
      <c r="M7" s="54">
        <f>Inv!L7</f>
        <v>0</v>
      </c>
      <c r="N7" s="55" t="str">
        <f>IFERROR($I7/PG!$F7,"")</f>
        <v/>
      </c>
      <c r="P7" s="79" t="str">
        <f>K7</f>
        <v/>
      </c>
      <c r="Q7" s="2">
        <v>0.01</v>
      </c>
      <c r="R7" s="79" t="e">
        <f>P7+Q7</f>
        <v>#VALUE!</v>
      </c>
      <c r="S7" s="2" t="str">
        <f>D7</f>
        <v/>
      </c>
    </row>
    <row r="8" spans="1:19" s="84" customFormat="1" ht="35.1" customHeight="1" thickTop="1" thickBot="1">
      <c r="A8" s="1"/>
      <c r="B8"/>
      <c r="C8" s="45" t="str">
        <f>IF(PG!C8="","",PG!C8)</f>
        <v/>
      </c>
      <c r="D8" s="44" t="str">
        <f>IF(PG!D8="","",PG!D8)</f>
        <v/>
      </c>
      <c r="E8" s="46" t="str">
        <f>IF(PG!E8="","",PG!E8)</f>
        <v/>
      </c>
      <c r="F8" s="46">
        <f>IF(Inv!F8="",Inv!E8,Inv!F8)</f>
        <v>1320</v>
      </c>
      <c r="G8" s="51" t="str">
        <f t="shared" ref="G8:G71" si="0">IFERROR(IF(F8=0,"Sem estoque",IF(F8/E8&lt;0.25,"Quase sem estoque",IF(F8/E8&lt;1.2,"Estoque baixo",IF(F8/E8&lt;2,"Estoque moderado","Estoque confortável")))),"")</f>
        <v/>
      </c>
      <c r="H8" s="52">
        <f>SUMIF(Entrada!$D$7:$D$3006,$D8,Entrada!$H$7:$H$3006)</f>
        <v>0</v>
      </c>
      <c r="I8" s="53">
        <f>SUMIF(Saída!$D$7:$D$3006,$D8,Saída!$G$7:$G$3006)</f>
        <v>0</v>
      </c>
      <c r="J8" s="54">
        <f>SUMIF(Entrada!$D$7:$D$3006,D8,Entrada!$L$7:$L$3006)</f>
        <v>0</v>
      </c>
      <c r="K8" s="50" t="str">
        <f t="shared" ref="K8:K71" si="1">IFERROR($J8/SUM($J$7:$J$1007),"")</f>
        <v/>
      </c>
      <c r="L8" s="50">
        <f>IFERROR(F8/SUM($F$7:$F$1007),"")</f>
        <v>0.74576271186440679</v>
      </c>
      <c r="M8" s="54">
        <f>Inv!L8</f>
        <v>0</v>
      </c>
      <c r="N8" s="55" t="str">
        <f>IFERROR($I8/PG!$F8,"")</f>
        <v/>
      </c>
      <c r="P8" s="79" t="str">
        <f t="shared" ref="P8:P71" si="2">K8</f>
        <v/>
      </c>
      <c r="Q8" s="2">
        <v>9.9900000000000006E-3</v>
      </c>
      <c r="R8" s="79" t="e">
        <f>P8+Q8</f>
        <v>#VALUE!</v>
      </c>
      <c r="S8" s="2" t="str">
        <f t="shared" ref="S8:S71" si="3">D8</f>
        <v/>
      </c>
    </row>
    <row r="9" spans="1:19" s="84" customFormat="1" ht="35.1" customHeight="1" thickTop="1" thickBot="1">
      <c r="A9" s="1"/>
      <c r="B9"/>
      <c r="C9" s="45" t="str">
        <f>IF(PG!C9="","",PG!C9)</f>
        <v/>
      </c>
      <c r="D9" s="44" t="str">
        <f>IF(PG!D9="","",PG!D9)</f>
        <v/>
      </c>
      <c r="E9" s="46" t="str">
        <f>IF(PG!E9="","",PG!E9)</f>
        <v/>
      </c>
      <c r="F9" s="46">
        <f>IF(Inv!F9="",Inv!E9,Inv!F9)</f>
        <v>200</v>
      </c>
      <c r="G9" s="51" t="str">
        <f t="shared" si="0"/>
        <v/>
      </c>
      <c r="H9" s="52">
        <f>SUMIF(Entrada!$D$7:$D$3006,$D9,Entrada!$H$7:$H$3006)</f>
        <v>0</v>
      </c>
      <c r="I9" s="53">
        <f>SUMIF(Saída!$D$7:$D$3006,$D9,Saída!$G$7:$G$3006)</f>
        <v>0</v>
      </c>
      <c r="J9" s="54">
        <f>SUMIF(Entrada!$D$7:$D$3006,D9,Entrada!$L$7:$L$3006)</f>
        <v>0</v>
      </c>
      <c r="K9" s="50" t="str">
        <f t="shared" si="1"/>
        <v/>
      </c>
      <c r="L9" s="50">
        <f>IFERROR(F9/SUM($F$7:$F$1007),"")</f>
        <v>0.11299435028248588</v>
      </c>
      <c r="M9" s="54">
        <f>Inv!L9</f>
        <v>0</v>
      </c>
      <c r="N9" s="55" t="str">
        <f>IFERROR($I9/PG!$F9,"")</f>
        <v/>
      </c>
      <c r="P9" s="79" t="str">
        <f t="shared" si="2"/>
        <v/>
      </c>
      <c r="Q9" s="2">
        <v>9.9799999999999993E-3</v>
      </c>
      <c r="R9" s="79" t="e">
        <f>P9+Q9</f>
        <v>#VALUE!</v>
      </c>
      <c r="S9" s="2" t="str">
        <f t="shared" si="3"/>
        <v/>
      </c>
    </row>
    <row r="10" spans="1:19" s="84" customFormat="1" ht="35.1" customHeight="1" thickTop="1" thickBot="1">
      <c r="A10" s="1"/>
      <c r="B10"/>
      <c r="C10" s="45" t="str">
        <f>IF(PG!C10="","",PG!C10)</f>
        <v/>
      </c>
      <c r="D10" s="44" t="str">
        <f>IF(PG!D10="","",PG!D10)</f>
        <v/>
      </c>
      <c r="E10" s="46" t="str">
        <f>IF(PG!E10="","",PG!E10)</f>
        <v/>
      </c>
      <c r="F10" s="46">
        <f>IF(Inv!F10="",Inv!E10,Inv!F10)</f>
        <v>240</v>
      </c>
      <c r="G10" s="51" t="str">
        <f t="shared" si="0"/>
        <v/>
      </c>
      <c r="H10" s="52">
        <f>SUMIF(Entrada!$D$7:$D$3006,$D10,Entrada!$H$7:$H$3006)</f>
        <v>0</v>
      </c>
      <c r="I10" s="53">
        <f>SUMIF(Saída!$D$7:$D$3006,$D10,Saída!$G$7:$G$3006)</f>
        <v>0</v>
      </c>
      <c r="J10" s="54">
        <f>SUMIF(Entrada!$D$7:$D$3006,D10,Entrada!$L$7:$L$3006)</f>
        <v>0</v>
      </c>
      <c r="K10" s="50" t="str">
        <f t="shared" si="1"/>
        <v/>
      </c>
      <c r="L10" s="50">
        <f t="shared" ref="L10:L71" si="4">IFERROR(F10/SUM($F$7:$F$1007),"")</f>
        <v>0.13559322033898305</v>
      </c>
      <c r="M10" s="54">
        <f>Inv!L10</f>
        <v>0</v>
      </c>
      <c r="N10" s="55" t="str">
        <f>IFERROR($I10/PG!$F10,"")</f>
        <v/>
      </c>
      <c r="P10" s="79" t="str">
        <f t="shared" si="2"/>
        <v/>
      </c>
      <c r="Q10" s="2">
        <v>9.9699999999999997E-3</v>
      </c>
      <c r="R10" s="79" t="e">
        <f t="shared" ref="R10:R71" si="5">P10+Q10</f>
        <v>#VALUE!</v>
      </c>
      <c r="S10" s="2" t="str">
        <f t="shared" si="3"/>
        <v/>
      </c>
    </row>
    <row r="11" spans="1:19" s="84" customFormat="1" ht="35.1" customHeight="1" thickTop="1" thickBot="1">
      <c r="A11" s="1"/>
      <c r="B11"/>
      <c r="C11" s="45" t="str">
        <f>IF(PG!C11="","",PG!C11)</f>
        <v/>
      </c>
      <c r="D11" s="44" t="str">
        <f>IF(PG!D11="","",PG!D11)</f>
        <v/>
      </c>
      <c r="E11" s="46" t="str">
        <f>IF(PG!E11="","",PG!E11)</f>
        <v/>
      </c>
      <c r="F11" s="46">
        <f>IF(Inv!F11="",Inv!E11,Inv!F11)</f>
        <v>10</v>
      </c>
      <c r="G11" s="51" t="str">
        <f t="shared" si="0"/>
        <v/>
      </c>
      <c r="H11" s="52">
        <f>SUMIF(Entrada!$D$7:$D$3006,$D11,Entrada!$H$7:$H$3006)</f>
        <v>0</v>
      </c>
      <c r="I11" s="53">
        <f>SUMIF(Saída!$D$7:$D$3006,$D11,Saída!$G$7:$G$3006)</f>
        <v>0</v>
      </c>
      <c r="J11" s="54">
        <f>SUMIF(Entrada!$D$7:$D$3006,D11,Entrada!$L$7:$L$3006)</f>
        <v>0</v>
      </c>
      <c r="K11" s="50" t="str">
        <f t="shared" si="1"/>
        <v/>
      </c>
      <c r="L11" s="50">
        <f t="shared" si="4"/>
        <v>5.6497175141242938E-3</v>
      </c>
      <c r="M11" s="54">
        <f>Inv!L11</f>
        <v>0</v>
      </c>
      <c r="N11" s="55" t="str">
        <f>IFERROR($I11/PG!$F11,"")</f>
        <v/>
      </c>
      <c r="P11" s="79" t="str">
        <f t="shared" si="2"/>
        <v/>
      </c>
      <c r="Q11" s="2">
        <v>9.9600000000000001E-3</v>
      </c>
      <c r="R11" s="79" t="e">
        <f t="shared" si="5"/>
        <v>#VALUE!</v>
      </c>
      <c r="S11" s="2" t="str">
        <f t="shared" si="3"/>
        <v/>
      </c>
    </row>
    <row r="12" spans="1:19" s="84" customFormat="1" ht="35.1" customHeight="1" thickTop="1" thickBot="1">
      <c r="A12" s="1"/>
      <c r="B12"/>
      <c r="C12" s="45" t="str">
        <f>IF(PG!C12="","",PG!C12)</f>
        <v/>
      </c>
      <c r="D12" s="44" t="str">
        <f>IF(PG!D12="","",PG!D12)</f>
        <v/>
      </c>
      <c r="E12" s="46" t="str">
        <f>IF(PG!E12="","",PG!E12)</f>
        <v/>
      </c>
      <c r="F12" s="46">
        <f>IF(Inv!F12="",Inv!E12,Inv!F12)</f>
        <v>0</v>
      </c>
      <c r="G12" s="51" t="str">
        <f t="shared" si="0"/>
        <v>Sem estoque</v>
      </c>
      <c r="H12" s="52">
        <f>SUMIF(Entrada!$D$7:$D$3006,$D12,Entrada!$H$7:$H$3006)</f>
        <v>0</v>
      </c>
      <c r="I12" s="53">
        <f>SUMIF(Saída!$D$7:$D$3006,$D12,Saída!$G$7:$G$3006)</f>
        <v>0</v>
      </c>
      <c r="J12" s="54">
        <f>SUMIF(Entrada!$D$7:$D$3006,D12,Entrada!$L$7:$L$3006)</f>
        <v>0</v>
      </c>
      <c r="K12" s="50" t="str">
        <f t="shared" si="1"/>
        <v/>
      </c>
      <c r="L12" s="50">
        <f t="shared" si="4"/>
        <v>0</v>
      </c>
      <c r="M12" s="54">
        <f>Inv!L12</f>
        <v>0</v>
      </c>
      <c r="N12" s="55" t="str">
        <f>IFERROR($I12/PG!$F12,"")</f>
        <v/>
      </c>
      <c r="P12" s="79" t="str">
        <f t="shared" si="2"/>
        <v/>
      </c>
      <c r="Q12" s="2">
        <v>9.9500000000000005E-3</v>
      </c>
      <c r="R12" s="79" t="e">
        <f t="shared" si="5"/>
        <v>#VALUE!</v>
      </c>
      <c r="S12" s="2" t="str">
        <f t="shared" si="3"/>
        <v/>
      </c>
    </row>
    <row r="13" spans="1:19" s="84" customFormat="1" ht="35.1" customHeight="1" thickTop="1" thickBot="1">
      <c r="A13" s="1"/>
      <c r="B13"/>
      <c r="C13" s="45" t="str">
        <f>IF(PG!C13="","",PG!C13)</f>
        <v/>
      </c>
      <c r="D13" s="44" t="str">
        <f>IF(PG!D13="","",PG!D13)</f>
        <v/>
      </c>
      <c r="E13" s="46" t="str">
        <f>IF(PG!E13="","",PG!E13)</f>
        <v/>
      </c>
      <c r="F13" s="46">
        <f>IF(Inv!F13="",Inv!E13,Inv!F13)</f>
        <v>0</v>
      </c>
      <c r="G13" s="51" t="str">
        <f t="shared" si="0"/>
        <v>Sem estoque</v>
      </c>
      <c r="H13" s="52">
        <f>SUMIF(Entrada!$D$7:$D$3006,$D13,Entrada!$H$7:$H$3006)</f>
        <v>0</v>
      </c>
      <c r="I13" s="53">
        <f>SUMIF(Saída!$D$7:$D$3006,$D13,Saída!$G$7:$G$3006)</f>
        <v>0</v>
      </c>
      <c r="J13" s="54">
        <f>SUMIF(Entrada!$D$7:$D$3006,D13,Entrada!$L$7:$L$3006)</f>
        <v>0</v>
      </c>
      <c r="K13" s="50" t="str">
        <f t="shared" si="1"/>
        <v/>
      </c>
      <c r="L13" s="50">
        <f t="shared" si="4"/>
        <v>0</v>
      </c>
      <c r="M13" s="54">
        <f>Inv!L13</f>
        <v>0</v>
      </c>
      <c r="N13" s="55" t="str">
        <f>IFERROR($I13/PG!$F13,"")</f>
        <v/>
      </c>
      <c r="P13" s="79" t="str">
        <f t="shared" si="2"/>
        <v/>
      </c>
      <c r="Q13" s="2">
        <v>9.9399999999999992E-3</v>
      </c>
      <c r="R13" s="79" t="e">
        <f t="shared" si="5"/>
        <v>#VALUE!</v>
      </c>
      <c r="S13" s="2" t="str">
        <f t="shared" si="3"/>
        <v/>
      </c>
    </row>
    <row r="14" spans="1:19" s="84" customFormat="1" ht="35.1" customHeight="1" thickTop="1" thickBot="1">
      <c r="A14" s="1"/>
      <c r="B14"/>
      <c r="C14" s="45" t="str">
        <f>IF(PG!C14="","",PG!C14)</f>
        <v/>
      </c>
      <c r="D14" s="44" t="str">
        <f>IF(PG!D14="","",PG!D14)</f>
        <v/>
      </c>
      <c r="E14" s="46" t="str">
        <f>IF(PG!E14="","",PG!E14)</f>
        <v/>
      </c>
      <c r="F14" s="46">
        <f>IF(Inv!F14="",Inv!E14,Inv!F14)</f>
        <v>0</v>
      </c>
      <c r="G14" s="51" t="str">
        <f t="shared" si="0"/>
        <v>Sem estoque</v>
      </c>
      <c r="H14" s="52">
        <f>SUMIF(Entrada!$D$7:$D$3006,$D14,Entrada!$H$7:$H$3006)</f>
        <v>0</v>
      </c>
      <c r="I14" s="53">
        <f>SUMIF(Saída!$D$7:$D$3006,$D14,Saída!$G$7:$G$3006)</f>
        <v>0</v>
      </c>
      <c r="J14" s="54">
        <f>SUMIF(Entrada!$D$7:$D$3006,D14,Entrada!$L$7:$L$3006)</f>
        <v>0</v>
      </c>
      <c r="K14" s="50" t="str">
        <f t="shared" si="1"/>
        <v/>
      </c>
      <c r="L14" s="50">
        <f t="shared" si="4"/>
        <v>0</v>
      </c>
      <c r="M14" s="54">
        <f>Inv!L14</f>
        <v>0</v>
      </c>
      <c r="N14" s="55" t="str">
        <f>IFERROR($I14/PG!$F14,"")</f>
        <v/>
      </c>
      <c r="P14" s="79" t="str">
        <f t="shared" si="2"/>
        <v/>
      </c>
      <c r="Q14" s="2">
        <v>9.9299999999999996E-3</v>
      </c>
      <c r="R14" s="79" t="e">
        <f t="shared" si="5"/>
        <v>#VALUE!</v>
      </c>
      <c r="S14" s="2" t="str">
        <f t="shared" si="3"/>
        <v/>
      </c>
    </row>
    <row r="15" spans="1:19" s="84" customFormat="1" ht="35.1" customHeight="1" thickTop="1" thickBot="1">
      <c r="A15" s="1"/>
      <c r="B15"/>
      <c r="C15" s="45" t="str">
        <f>IF(PG!C15="","",PG!C15)</f>
        <v/>
      </c>
      <c r="D15" s="44" t="str">
        <f>IF(PG!D15="","",PG!D15)</f>
        <v/>
      </c>
      <c r="E15" s="46" t="str">
        <f>IF(PG!E15="","",PG!E15)</f>
        <v/>
      </c>
      <c r="F15" s="46">
        <f>IF(Inv!F15="",Inv!E15,Inv!F15)</f>
        <v>0</v>
      </c>
      <c r="G15" s="51" t="str">
        <f t="shared" si="0"/>
        <v>Sem estoque</v>
      </c>
      <c r="H15" s="52">
        <f>SUMIF(Entrada!$D$7:$D$3006,$D15,Entrada!$H$7:$H$3006)</f>
        <v>0</v>
      </c>
      <c r="I15" s="53">
        <f>SUMIF(Saída!$D$7:$D$3006,$D15,Saída!$G$7:$G$3006)</f>
        <v>0</v>
      </c>
      <c r="J15" s="54">
        <f>SUMIF(Entrada!$D$7:$D$3006,D15,Entrada!$L$7:$L$3006)</f>
        <v>0</v>
      </c>
      <c r="K15" s="50" t="str">
        <f t="shared" si="1"/>
        <v/>
      </c>
      <c r="L15" s="50">
        <f t="shared" si="4"/>
        <v>0</v>
      </c>
      <c r="M15" s="54">
        <f>Inv!L15</f>
        <v>0</v>
      </c>
      <c r="N15" s="55" t="str">
        <f>IFERROR($I15/PG!$F15,"")</f>
        <v/>
      </c>
      <c r="P15" s="79" t="str">
        <f t="shared" si="2"/>
        <v/>
      </c>
      <c r="Q15" s="2">
        <v>9.92E-3</v>
      </c>
      <c r="R15" s="79" t="e">
        <f t="shared" si="5"/>
        <v>#VALUE!</v>
      </c>
      <c r="S15" s="2" t="str">
        <f t="shared" si="3"/>
        <v/>
      </c>
    </row>
    <row r="16" spans="1:19" s="84" customFormat="1" ht="35.1" customHeight="1" thickTop="1" thickBot="1">
      <c r="A16" s="1"/>
      <c r="B16"/>
      <c r="C16" s="45" t="str">
        <f>IF(PG!C16="","",PG!C16)</f>
        <v/>
      </c>
      <c r="D16" s="44" t="str">
        <f>IF(PG!D16="","",PG!D16)</f>
        <v/>
      </c>
      <c r="E16" s="46" t="str">
        <f>IF(PG!E16="","",PG!E16)</f>
        <v/>
      </c>
      <c r="F16" s="46">
        <f>IF(Inv!F16="",Inv!E16,Inv!F16)</f>
        <v>0</v>
      </c>
      <c r="G16" s="51" t="str">
        <f t="shared" si="0"/>
        <v>Sem estoque</v>
      </c>
      <c r="H16" s="52">
        <f>SUMIF(Entrada!$D$7:$D$3006,$D16,Entrada!$H$7:$H$3006)</f>
        <v>0</v>
      </c>
      <c r="I16" s="53">
        <f>SUMIF(Saída!$D$7:$D$3006,$D16,Saída!$G$7:$G$3006)</f>
        <v>0</v>
      </c>
      <c r="J16" s="54">
        <f>SUMIF(Entrada!$D$7:$D$3006,D16,Entrada!$L$7:$L$3006)</f>
        <v>0</v>
      </c>
      <c r="K16" s="50" t="str">
        <f t="shared" si="1"/>
        <v/>
      </c>
      <c r="L16" s="50">
        <f t="shared" si="4"/>
        <v>0</v>
      </c>
      <c r="M16" s="54">
        <f>Inv!L16</f>
        <v>0</v>
      </c>
      <c r="N16" s="55" t="str">
        <f>IFERROR($I16/PG!$F16,"")</f>
        <v/>
      </c>
      <c r="P16" s="79" t="str">
        <f t="shared" si="2"/>
        <v/>
      </c>
      <c r="Q16" s="2">
        <v>9.9100000000000004E-3</v>
      </c>
      <c r="R16" s="79" t="e">
        <f t="shared" si="5"/>
        <v>#VALUE!</v>
      </c>
      <c r="S16" s="2" t="str">
        <f t="shared" si="3"/>
        <v/>
      </c>
    </row>
    <row r="17" spans="1:19" s="84" customFormat="1" ht="35.1" customHeight="1" thickTop="1" thickBot="1">
      <c r="A17" s="1"/>
      <c r="B17"/>
      <c r="C17" s="45" t="str">
        <f>IF(PG!C17="","",PG!C17)</f>
        <v/>
      </c>
      <c r="D17" s="44" t="str">
        <f>IF(PG!D17="","",PG!D17)</f>
        <v/>
      </c>
      <c r="E17" s="46" t="str">
        <f>IF(PG!E17="","",PG!E17)</f>
        <v/>
      </c>
      <c r="F17" s="46">
        <f>IF(Inv!F17="",Inv!E17,Inv!F17)</f>
        <v>0</v>
      </c>
      <c r="G17" s="51" t="str">
        <f t="shared" si="0"/>
        <v>Sem estoque</v>
      </c>
      <c r="H17" s="52">
        <f>SUMIF(Entrada!$D$7:$D$3006,$D17,Entrada!$H$7:$H$3006)</f>
        <v>0</v>
      </c>
      <c r="I17" s="53">
        <f>SUMIF(Saída!$D$7:$D$3006,$D17,Saída!$G$7:$G$3006)</f>
        <v>0</v>
      </c>
      <c r="J17" s="54">
        <f>SUMIF(Entrada!$D$7:$D$3006,D17,Entrada!$L$7:$L$3006)</f>
        <v>0</v>
      </c>
      <c r="K17" s="50" t="str">
        <f t="shared" si="1"/>
        <v/>
      </c>
      <c r="L17" s="50">
        <f t="shared" si="4"/>
        <v>0</v>
      </c>
      <c r="M17" s="54">
        <f>Inv!L17</f>
        <v>0</v>
      </c>
      <c r="N17" s="55" t="str">
        <f>IFERROR($I17/PG!$F17,"")</f>
        <v/>
      </c>
      <c r="P17" s="79" t="str">
        <f t="shared" si="2"/>
        <v/>
      </c>
      <c r="Q17" s="2">
        <v>9.9000000000000008E-3</v>
      </c>
      <c r="R17" s="79" t="e">
        <f t="shared" si="5"/>
        <v>#VALUE!</v>
      </c>
      <c r="S17" s="2" t="str">
        <f t="shared" si="3"/>
        <v/>
      </c>
    </row>
    <row r="18" spans="1:19" s="84" customFormat="1" ht="35.1" customHeight="1" thickTop="1" thickBot="1">
      <c r="A18" s="1"/>
      <c r="B18"/>
      <c r="C18" s="45" t="str">
        <f>IF(PG!C18="","",PG!C18)</f>
        <v/>
      </c>
      <c r="D18" s="44" t="str">
        <f>IF(PG!D18="","",PG!D18)</f>
        <v/>
      </c>
      <c r="E18" s="46" t="str">
        <f>IF(PG!E18="","",PG!E18)</f>
        <v/>
      </c>
      <c r="F18" s="46">
        <f>IF(Inv!F18="",Inv!E18,Inv!F18)</f>
        <v>0</v>
      </c>
      <c r="G18" s="51" t="str">
        <f t="shared" si="0"/>
        <v>Sem estoque</v>
      </c>
      <c r="H18" s="52">
        <f>SUMIF(Entrada!$D$7:$D$3006,$D18,Entrada!$H$7:$H$3006)</f>
        <v>0</v>
      </c>
      <c r="I18" s="53">
        <f>SUMIF(Saída!$D$7:$D$3006,$D18,Saída!$G$7:$G$3006)</f>
        <v>0</v>
      </c>
      <c r="J18" s="54">
        <f>SUMIF(Entrada!$D$7:$D$3006,D18,Entrada!$L$7:$L$3006)</f>
        <v>0</v>
      </c>
      <c r="K18" s="50" t="str">
        <f t="shared" si="1"/>
        <v/>
      </c>
      <c r="L18" s="50">
        <f t="shared" si="4"/>
        <v>0</v>
      </c>
      <c r="M18" s="54">
        <f>Inv!L18</f>
        <v>0</v>
      </c>
      <c r="N18" s="55" t="str">
        <f>IFERROR($I18/PG!$F18,"")</f>
        <v/>
      </c>
      <c r="P18" s="79" t="str">
        <f t="shared" si="2"/>
        <v/>
      </c>
      <c r="Q18" s="2">
        <v>9.8899999999999995E-3</v>
      </c>
      <c r="R18" s="79" t="e">
        <f t="shared" si="5"/>
        <v>#VALUE!</v>
      </c>
      <c r="S18" s="2" t="str">
        <f t="shared" si="3"/>
        <v/>
      </c>
    </row>
    <row r="19" spans="1:19" s="84" customFormat="1" ht="35.1" customHeight="1" thickTop="1" thickBot="1">
      <c r="A19" s="1"/>
      <c r="B19"/>
      <c r="C19" s="45" t="str">
        <f>IF(PG!C19="","",PG!C19)</f>
        <v/>
      </c>
      <c r="D19" s="44" t="str">
        <f>IF(PG!D19="","",PG!D19)</f>
        <v/>
      </c>
      <c r="E19" s="46" t="str">
        <f>IF(PG!E19="","",PG!E19)</f>
        <v/>
      </c>
      <c r="F19" s="46">
        <f>IF(Inv!F19="",Inv!E19,Inv!F19)</f>
        <v>0</v>
      </c>
      <c r="G19" s="51" t="str">
        <f t="shared" si="0"/>
        <v>Sem estoque</v>
      </c>
      <c r="H19" s="52">
        <f>SUMIF(Entrada!$D$7:$D$3006,$D19,Entrada!$H$7:$H$3006)</f>
        <v>0</v>
      </c>
      <c r="I19" s="53">
        <f>SUMIF(Saída!$D$7:$D$3006,$D19,Saída!$G$7:$G$3006)</f>
        <v>0</v>
      </c>
      <c r="J19" s="54">
        <f>SUMIF(Entrada!$D$7:$D$3006,D19,Entrada!$L$7:$L$3006)</f>
        <v>0</v>
      </c>
      <c r="K19" s="50" t="str">
        <f t="shared" si="1"/>
        <v/>
      </c>
      <c r="L19" s="50">
        <f t="shared" si="4"/>
        <v>0</v>
      </c>
      <c r="M19" s="54">
        <f>Inv!L19</f>
        <v>0</v>
      </c>
      <c r="N19" s="55" t="str">
        <f>IFERROR($I19/PG!$F19,"")</f>
        <v/>
      </c>
      <c r="P19" s="79" t="str">
        <f t="shared" si="2"/>
        <v/>
      </c>
      <c r="Q19" s="2">
        <v>9.8799999999999999E-3</v>
      </c>
      <c r="R19" s="79" t="e">
        <f t="shared" si="5"/>
        <v>#VALUE!</v>
      </c>
      <c r="S19" s="2" t="str">
        <f t="shared" si="3"/>
        <v/>
      </c>
    </row>
    <row r="20" spans="1:19" s="84" customFormat="1" ht="35.1" customHeight="1" thickTop="1" thickBot="1">
      <c r="A20" s="1"/>
      <c r="B20"/>
      <c r="C20" s="45" t="str">
        <f>IF(PG!C20="","",PG!C20)</f>
        <v/>
      </c>
      <c r="D20" s="44" t="str">
        <f>IF(PG!D20="","",PG!D20)</f>
        <v/>
      </c>
      <c r="E20" s="46" t="str">
        <f>IF(PG!E20="","",PG!E20)</f>
        <v/>
      </c>
      <c r="F20" s="46">
        <f>IF(Inv!F20="",Inv!E20,Inv!F20)</f>
        <v>0</v>
      </c>
      <c r="G20" s="51" t="str">
        <f t="shared" si="0"/>
        <v>Sem estoque</v>
      </c>
      <c r="H20" s="52">
        <f>SUMIF(Entrada!$D$7:$D$3006,$D20,Entrada!$H$7:$H$3006)</f>
        <v>0</v>
      </c>
      <c r="I20" s="53">
        <f>SUMIF(Saída!$D$7:$D$3006,$D20,Saída!$G$7:$G$3006)</f>
        <v>0</v>
      </c>
      <c r="J20" s="54">
        <f>SUMIF(Entrada!$D$7:$D$3006,D20,Entrada!$L$7:$L$3006)</f>
        <v>0</v>
      </c>
      <c r="K20" s="50" t="str">
        <f t="shared" si="1"/>
        <v/>
      </c>
      <c r="L20" s="50">
        <f t="shared" si="4"/>
        <v>0</v>
      </c>
      <c r="M20" s="54">
        <f>Inv!L20</f>
        <v>0</v>
      </c>
      <c r="N20" s="55" t="str">
        <f>IFERROR($I20/PG!$F20,"")</f>
        <v/>
      </c>
      <c r="P20" s="79" t="str">
        <f t="shared" si="2"/>
        <v/>
      </c>
      <c r="Q20" s="2">
        <v>9.8700000000000003E-3</v>
      </c>
      <c r="R20" s="79" t="e">
        <f t="shared" si="5"/>
        <v>#VALUE!</v>
      </c>
      <c r="S20" s="2" t="str">
        <f t="shared" si="3"/>
        <v/>
      </c>
    </row>
    <row r="21" spans="1:19" s="84" customFormat="1" ht="35.1" customHeight="1" thickTop="1" thickBot="1">
      <c r="A21" s="1"/>
      <c r="B21"/>
      <c r="C21" s="45" t="str">
        <f>IF(PG!C21="","",PG!C21)</f>
        <v/>
      </c>
      <c r="D21" s="44" t="str">
        <f>IF(PG!D21="","",PG!D21)</f>
        <v/>
      </c>
      <c r="E21" s="46" t="str">
        <f>IF(PG!E21="","",PG!E21)</f>
        <v/>
      </c>
      <c r="F21" s="46">
        <f>IF(Inv!F21="",Inv!E21,Inv!F21)</f>
        <v>0</v>
      </c>
      <c r="G21" s="51" t="str">
        <f t="shared" si="0"/>
        <v>Sem estoque</v>
      </c>
      <c r="H21" s="52">
        <f>SUMIF(Entrada!$D$7:$D$3006,$D21,Entrada!$H$7:$H$3006)</f>
        <v>0</v>
      </c>
      <c r="I21" s="53">
        <f>SUMIF(Saída!$D$7:$D$3006,$D21,Saída!$G$7:$G$3006)</f>
        <v>0</v>
      </c>
      <c r="J21" s="54">
        <f>SUMIF(Entrada!$D$7:$D$3006,D21,Entrada!$L$7:$L$3006)</f>
        <v>0</v>
      </c>
      <c r="K21" s="50" t="str">
        <f t="shared" si="1"/>
        <v/>
      </c>
      <c r="L21" s="50">
        <f t="shared" si="4"/>
        <v>0</v>
      </c>
      <c r="M21" s="54">
        <f>Inv!L21</f>
        <v>0</v>
      </c>
      <c r="N21" s="55" t="str">
        <f>IFERROR($I21/PG!$F21,"")</f>
        <v/>
      </c>
      <c r="P21" s="79" t="str">
        <f t="shared" si="2"/>
        <v/>
      </c>
      <c r="Q21" s="2">
        <v>9.8600000000000007E-3</v>
      </c>
      <c r="R21" s="79" t="e">
        <f t="shared" si="5"/>
        <v>#VALUE!</v>
      </c>
      <c r="S21" s="2" t="str">
        <f t="shared" si="3"/>
        <v/>
      </c>
    </row>
    <row r="22" spans="1:19" s="84" customFormat="1" ht="35.1" customHeight="1" thickTop="1" thickBot="1">
      <c r="A22" s="1"/>
      <c r="B22"/>
      <c r="C22" s="45" t="str">
        <f>IF(PG!C22="","",PG!C22)</f>
        <v/>
      </c>
      <c r="D22" s="44" t="str">
        <f>IF(PG!D22="","",PG!D22)</f>
        <v/>
      </c>
      <c r="E22" s="46" t="str">
        <f>IF(PG!E22="","",PG!E22)</f>
        <v/>
      </c>
      <c r="F22" s="46">
        <f>IF(Inv!F22="",Inv!E22,Inv!F22)</f>
        <v>0</v>
      </c>
      <c r="G22" s="51" t="str">
        <f t="shared" si="0"/>
        <v>Sem estoque</v>
      </c>
      <c r="H22" s="52">
        <f>SUMIF(Entrada!$D$7:$D$3006,$D22,Entrada!$H$7:$H$3006)</f>
        <v>0</v>
      </c>
      <c r="I22" s="53">
        <f>SUMIF(Saída!$D$7:$D$3006,$D22,Saída!$G$7:$G$3006)</f>
        <v>0</v>
      </c>
      <c r="J22" s="54">
        <f>SUMIF(Entrada!$D$7:$D$3006,D22,Entrada!$L$7:$L$3006)</f>
        <v>0</v>
      </c>
      <c r="K22" s="50" t="str">
        <f t="shared" si="1"/>
        <v/>
      </c>
      <c r="L22" s="50">
        <f t="shared" si="4"/>
        <v>0</v>
      </c>
      <c r="M22" s="54">
        <f>Inv!L22</f>
        <v>0</v>
      </c>
      <c r="N22" s="55" t="str">
        <f>IFERROR($I22/PG!$F22,"")</f>
        <v/>
      </c>
      <c r="P22" s="79" t="str">
        <f t="shared" si="2"/>
        <v/>
      </c>
      <c r="Q22" s="2">
        <v>9.8499999999999994E-3</v>
      </c>
      <c r="R22" s="79" t="e">
        <f t="shared" si="5"/>
        <v>#VALUE!</v>
      </c>
      <c r="S22" s="2" t="str">
        <f t="shared" si="3"/>
        <v/>
      </c>
    </row>
    <row r="23" spans="1:19" s="84" customFormat="1" ht="35.1" customHeight="1" thickTop="1" thickBot="1">
      <c r="A23" s="1"/>
      <c r="B23"/>
      <c r="C23" s="45" t="str">
        <f>IF(PG!C23="","",PG!C23)</f>
        <v/>
      </c>
      <c r="D23" s="44" t="str">
        <f>IF(PG!D23="","",PG!D23)</f>
        <v/>
      </c>
      <c r="E23" s="46" t="str">
        <f>IF(PG!E23="","",PG!E23)</f>
        <v/>
      </c>
      <c r="F23" s="46">
        <f>IF(Inv!F23="",Inv!E23,Inv!F23)</f>
        <v>0</v>
      </c>
      <c r="G23" s="51" t="str">
        <f t="shared" si="0"/>
        <v>Sem estoque</v>
      </c>
      <c r="H23" s="52">
        <f>SUMIF(Entrada!$D$7:$D$3006,$D23,Entrada!$H$7:$H$3006)</f>
        <v>0</v>
      </c>
      <c r="I23" s="53">
        <f>SUMIF(Saída!$D$7:$D$3006,$D23,Saída!$G$7:$G$3006)</f>
        <v>0</v>
      </c>
      <c r="J23" s="54">
        <f>SUMIF(Entrada!$D$7:$D$3006,D23,Entrada!$L$7:$L$3006)</f>
        <v>0</v>
      </c>
      <c r="K23" s="50" t="str">
        <f t="shared" si="1"/>
        <v/>
      </c>
      <c r="L23" s="50">
        <f t="shared" si="4"/>
        <v>0</v>
      </c>
      <c r="M23" s="54">
        <f>Inv!L23</f>
        <v>0</v>
      </c>
      <c r="N23" s="55" t="str">
        <f>IFERROR($I23/PG!$F23,"")</f>
        <v/>
      </c>
      <c r="P23" s="79" t="str">
        <f t="shared" si="2"/>
        <v/>
      </c>
      <c r="Q23" s="2">
        <v>9.8399999999999998E-3</v>
      </c>
      <c r="R23" s="79" t="e">
        <f t="shared" si="5"/>
        <v>#VALUE!</v>
      </c>
      <c r="S23" s="2" t="str">
        <f t="shared" si="3"/>
        <v/>
      </c>
    </row>
    <row r="24" spans="1:19" s="84" customFormat="1" ht="35.1" customHeight="1" thickTop="1" thickBot="1">
      <c r="A24" s="1"/>
      <c r="B24"/>
      <c r="C24" s="45" t="str">
        <f>IF(PG!C24="","",PG!C24)</f>
        <v/>
      </c>
      <c r="D24" s="44" t="str">
        <f>IF(PG!D24="","",PG!D24)</f>
        <v/>
      </c>
      <c r="E24" s="46" t="str">
        <f>IF(PG!E24="","",PG!E24)</f>
        <v/>
      </c>
      <c r="F24" s="46">
        <f>IF(Inv!F24="",Inv!E24,Inv!F24)</f>
        <v>0</v>
      </c>
      <c r="G24" s="51" t="str">
        <f t="shared" si="0"/>
        <v>Sem estoque</v>
      </c>
      <c r="H24" s="52">
        <f>SUMIF(Entrada!$D$7:$D$3006,$D24,Entrada!$H$7:$H$3006)</f>
        <v>0</v>
      </c>
      <c r="I24" s="53">
        <f>SUMIF(Saída!$D$7:$D$3006,$D24,Saída!$G$7:$G$3006)</f>
        <v>0</v>
      </c>
      <c r="J24" s="54">
        <f>SUMIF(Entrada!$D$7:$D$3006,D24,Entrada!$L$7:$L$3006)</f>
        <v>0</v>
      </c>
      <c r="K24" s="50" t="str">
        <f t="shared" si="1"/>
        <v/>
      </c>
      <c r="L24" s="50">
        <f t="shared" si="4"/>
        <v>0</v>
      </c>
      <c r="M24" s="54">
        <f>Inv!L24</f>
        <v>0</v>
      </c>
      <c r="N24" s="55" t="str">
        <f>IFERROR($I24/PG!$F24,"")</f>
        <v/>
      </c>
      <c r="O24"/>
      <c r="P24" s="79" t="str">
        <f t="shared" si="2"/>
        <v/>
      </c>
      <c r="Q24" s="2">
        <v>9.8300000000000002E-3</v>
      </c>
      <c r="R24" s="79" t="e">
        <f t="shared" si="5"/>
        <v>#VALUE!</v>
      </c>
      <c r="S24" s="2" t="str">
        <f t="shared" si="3"/>
        <v/>
      </c>
    </row>
    <row r="25" spans="1:19" s="84" customFormat="1" ht="35.1" customHeight="1" thickTop="1" thickBot="1">
      <c r="A25" s="1"/>
      <c r="B25"/>
      <c r="C25" s="45" t="str">
        <f>IF(PG!C25="","",PG!C25)</f>
        <v/>
      </c>
      <c r="D25" s="44" t="str">
        <f>IF(PG!D25="","",PG!D25)</f>
        <v/>
      </c>
      <c r="E25" s="46" t="str">
        <f>IF(PG!E25="","",PG!E25)</f>
        <v/>
      </c>
      <c r="F25" s="46">
        <f>IF(Inv!F25="",Inv!E25,Inv!F25)</f>
        <v>0</v>
      </c>
      <c r="G25" s="51" t="str">
        <f t="shared" si="0"/>
        <v>Sem estoque</v>
      </c>
      <c r="H25" s="52">
        <f>SUMIF(Entrada!$D$7:$D$3006,$D25,Entrada!$H$7:$H$3006)</f>
        <v>0</v>
      </c>
      <c r="I25" s="53">
        <f>SUMIF(Saída!$D$7:$D$3006,$D25,Saída!$G$7:$G$3006)</f>
        <v>0</v>
      </c>
      <c r="J25" s="54">
        <f>SUMIF(Entrada!$D$7:$D$3006,D25,Entrada!$L$7:$L$3006)</f>
        <v>0</v>
      </c>
      <c r="K25" s="50" t="str">
        <f t="shared" si="1"/>
        <v/>
      </c>
      <c r="L25" s="50">
        <f t="shared" si="4"/>
        <v>0</v>
      </c>
      <c r="M25" s="54">
        <f>Inv!L25</f>
        <v>0</v>
      </c>
      <c r="N25" s="55" t="str">
        <f>IFERROR($I25/PG!$F25,"")</f>
        <v/>
      </c>
      <c r="O25"/>
      <c r="P25" s="79" t="str">
        <f t="shared" si="2"/>
        <v/>
      </c>
      <c r="Q25" s="2">
        <v>9.8200000000000006E-3</v>
      </c>
      <c r="R25" s="79" t="e">
        <f t="shared" si="5"/>
        <v>#VALUE!</v>
      </c>
      <c r="S25" s="2" t="str">
        <f t="shared" si="3"/>
        <v/>
      </c>
    </row>
    <row r="26" spans="1:19" s="84" customFormat="1" ht="35.1" customHeight="1" thickTop="1" thickBot="1">
      <c r="A26" s="1"/>
      <c r="B26"/>
      <c r="C26" s="45" t="str">
        <f>IF(PG!C26="","",PG!C26)</f>
        <v/>
      </c>
      <c r="D26" s="44" t="str">
        <f>IF(PG!D26="","",PG!D26)</f>
        <v/>
      </c>
      <c r="E26" s="46" t="str">
        <f>IF(PG!E26="","",PG!E26)</f>
        <v/>
      </c>
      <c r="F26" s="46">
        <f>IF(Inv!F26="",Inv!E26,Inv!F26)</f>
        <v>0</v>
      </c>
      <c r="G26" s="51" t="str">
        <f t="shared" si="0"/>
        <v>Sem estoque</v>
      </c>
      <c r="H26" s="52">
        <f>SUMIF(Entrada!$D$7:$D$3006,$D26,Entrada!$H$7:$H$3006)</f>
        <v>0</v>
      </c>
      <c r="I26" s="53">
        <f>SUMIF(Saída!$D$7:$D$3006,$D26,Saída!$G$7:$G$3006)</f>
        <v>0</v>
      </c>
      <c r="J26" s="54">
        <f>SUMIF(Entrada!$D$7:$D$3006,D26,Entrada!$L$7:$L$3006)</f>
        <v>0</v>
      </c>
      <c r="K26" s="50" t="str">
        <f t="shared" si="1"/>
        <v/>
      </c>
      <c r="L26" s="50">
        <f t="shared" si="4"/>
        <v>0</v>
      </c>
      <c r="M26" s="54">
        <f>Inv!L26</f>
        <v>0</v>
      </c>
      <c r="N26" s="55" t="str">
        <f>IFERROR($I26/PG!$F26,"")</f>
        <v/>
      </c>
      <c r="O26"/>
      <c r="P26" s="79" t="str">
        <f t="shared" si="2"/>
        <v/>
      </c>
      <c r="Q26" s="2">
        <v>9.8099999999999993E-3</v>
      </c>
      <c r="R26" s="79" t="e">
        <f t="shared" si="5"/>
        <v>#VALUE!</v>
      </c>
      <c r="S26" s="2" t="str">
        <f t="shared" si="3"/>
        <v/>
      </c>
    </row>
    <row r="27" spans="1:19" s="84" customFormat="1" ht="35.1" customHeight="1" thickTop="1" thickBot="1">
      <c r="A27" s="1"/>
      <c r="B27"/>
      <c r="C27" s="45" t="str">
        <f>IF(PG!C27="","",PG!C27)</f>
        <v/>
      </c>
      <c r="D27" s="44" t="str">
        <f>IF(PG!D27="","",PG!D27)</f>
        <v/>
      </c>
      <c r="E27" s="46" t="str">
        <f>IF(PG!E27="","",PG!E27)</f>
        <v/>
      </c>
      <c r="F27" s="46">
        <f>IF(Inv!F27="",Inv!E27,Inv!F27)</f>
        <v>0</v>
      </c>
      <c r="G27" s="51" t="str">
        <f t="shared" si="0"/>
        <v>Sem estoque</v>
      </c>
      <c r="H27" s="52">
        <f>SUMIF(Entrada!$D$7:$D$3006,$D27,Entrada!$H$7:$H$3006)</f>
        <v>0</v>
      </c>
      <c r="I27" s="53">
        <f>SUMIF(Saída!$D$7:$D$3006,$D27,Saída!$G$7:$G$3006)</f>
        <v>0</v>
      </c>
      <c r="J27" s="54">
        <f>SUMIF(Entrada!$D$7:$D$3006,D27,Entrada!$L$7:$L$3006)</f>
        <v>0</v>
      </c>
      <c r="K27" s="50" t="str">
        <f t="shared" si="1"/>
        <v/>
      </c>
      <c r="L27" s="50">
        <f t="shared" si="4"/>
        <v>0</v>
      </c>
      <c r="M27" s="54">
        <f>Inv!L27</f>
        <v>0</v>
      </c>
      <c r="N27" s="55" t="str">
        <f>IFERROR($I27/PG!$F27,"")</f>
        <v/>
      </c>
      <c r="O27"/>
      <c r="P27" s="79" t="str">
        <f t="shared" si="2"/>
        <v/>
      </c>
      <c r="Q27" s="2">
        <v>9.7999999999999997E-3</v>
      </c>
      <c r="R27" s="79" t="e">
        <f t="shared" si="5"/>
        <v>#VALUE!</v>
      </c>
      <c r="S27" s="2" t="str">
        <f t="shared" si="3"/>
        <v/>
      </c>
    </row>
    <row r="28" spans="1:19" s="84" customFormat="1" ht="35.1" customHeight="1" thickTop="1" thickBot="1">
      <c r="A28" s="1"/>
      <c r="B28"/>
      <c r="C28" s="45" t="str">
        <f>IF(PG!C28="","",PG!C28)</f>
        <v/>
      </c>
      <c r="D28" s="44" t="str">
        <f>IF(PG!D28="","",PG!D28)</f>
        <v/>
      </c>
      <c r="E28" s="46" t="str">
        <f>IF(PG!E28="","",PG!E28)</f>
        <v/>
      </c>
      <c r="F28" s="46">
        <f>IF(Inv!F28="",Inv!E28,Inv!F28)</f>
        <v>0</v>
      </c>
      <c r="G28" s="51" t="str">
        <f t="shared" si="0"/>
        <v>Sem estoque</v>
      </c>
      <c r="H28" s="52">
        <f>SUMIF(Entrada!$D$7:$D$3006,$D28,Entrada!$H$7:$H$3006)</f>
        <v>0</v>
      </c>
      <c r="I28" s="53">
        <f>SUMIF(Saída!$D$7:$D$3006,$D28,Saída!$G$7:$G$3006)</f>
        <v>0</v>
      </c>
      <c r="J28" s="54">
        <f>SUMIF(Entrada!$D$7:$D$3006,D28,Entrada!$L$7:$L$3006)</f>
        <v>0</v>
      </c>
      <c r="K28" s="50" t="str">
        <f t="shared" si="1"/>
        <v/>
      </c>
      <c r="L28" s="50">
        <f t="shared" si="4"/>
        <v>0</v>
      </c>
      <c r="M28" s="54">
        <f>Inv!L28</f>
        <v>0</v>
      </c>
      <c r="N28" s="55" t="str">
        <f>IFERROR($I28/PG!$F28,"")</f>
        <v/>
      </c>
      <c r="O28"/>
      <c r="P28" s="79" t="str">
        <f t="shared" si="2"/>
        <v/>
      </c>
      <c r="Q28" s="2">
        <v>9.7900000000000001E-3</v>
      </c>
      <c r="R28" s="79" t="e">
        <f t="shared" si="5"/>
        <v>#VALUE!</v>
      </c>
      <c r="S28" s="2" t="str">
        <f t="shared" si="3"/>
        <v/>
      </c>
    </row>
    <row r="29" spans="1:19" ht="35.1" customHeight="1" thickTop="1" thickBot="1">
      <c r="C29" s="45" t="str">
        <f>IF(PG!C29="","",PG!C29)</f>
        <v/>
      </c>
      <c r="D29" s="44" t="str">
        <f>IF(PG!D29="","",PG!D29)</f>
        <v/>
      </c>
      <c r="E29" s="46" t="str">
        <f>IF(PG!E29="","",PG!E29)</f>
        <v/>
      </c>
      <c r="F29" s="46">
        <f>IF(Inv!F29="",Inv!E29,Inv!F29)</f>
        <v>0</v>
      </c>
      <c r="G29" s="51" t="str">
        <f t="shared" si="0"/>
        <v>Sem estoque</v>
      </c>
      <c r="H29" s="52">
        <f>SUMIF(Entrada!$D$7:$D$3006,$D29,Entrada!$H$7:$H$3006)</f>
        <v>0</v>
      </c>
      <c r="I29" s="53">
        <f>SUMIF(Saída!$D$7:$D$3006,$D29,Saída!$G$7:$G$3006)</f>
        <v>0</v>
      </c>
      <c r="J29" s="54">
        <f>SUMIF(Entrada!$D$7:$D$3006,D29,Entrada!$L$7:$L$3006)</f>
        <v>0</v>
      </c>
      <c r="K29" s="50" t="str">
        <f t="shared" si="1"/>
        <v/>
      </c>
      <c r="L29" s="50">
        <f t="shared" si="4"/>
        <v>0</v>
      </c>
      <c r="M29" s="54">
        <f>Inv!L29</f>
        <v>0</v>
      </c>
      <c r="N29" s="55" t="str">
        <f>IFERROR($I29/PG!$F29,"")</f>
        <v/>
      </c>
      <c r="P29" s="79" t="str">
        <f t="shared" si="2"/>
        <v/>
      </c>
      <c r="Q29" s="2">
        <v>9.7800000000000005E-3</v>
      </c>
      <c r="R29" s="79" t="e">
        <f t="shared" si="5"/>
        <v>#VALUE!</v>
      </c>
      <c r="S29" s="2" t="str">
        <f t="shared" si="3"/>
        <v/>
      </c>
    </row>
    <row r="30" spans="1:19" ht="35.1" customHeight="1" thickTop="1" thickBot="1">
      <c r="C30" s="45" t="str">
        <f>IF(PG!C30="","",PG!C30)</f>
        <v/>
      </c>
      <c r="D30" s="44" t="str">
        <f>IF(PG!D30="","",PG!D30)</f>
        <v/>
      </c>
      <c r="E30" s="46" t="str">
        <f>IF(PG!E30="","",PG!E30)</f>
        <v/>
      </c>
      <c r="F30" s="46">
        <f>IF(Inv!F30="",Inv!E30,Inv!F30)</f>
        <v>0</v>
      </c>
      <c r="G30" s="51" t="str">
        <f t="shared" si="0"/>
        <v>Sem estoque</v>
      </c>
      <c r="H30" s="52">
        <f>SUMIF(Entrada!$D$7:$D$3006,$D30,Entrada!$H$7:$H$3006)</f>
        <v>0</v>
      </c>
      <c r="I30" s="53">
        <f>SUMIF(Saída!$D$7:$D$3006,$D30,Saída!$G$7:$G$3006)</f>
        <v>0</v>
      </c>
      <c r="J30" s="54">
        <f>SUMIF(Entrada!$D$7:$D$3006,D30,Entrada!$L$7:$L$3006)</f>
        <v>0</v>
      </c>
      <c r="K30" s="50" t="str">
        <f t="shared" si="1"/>
        <v/>
      </c>
      <c r="L30" s="50">
        <f t="shared" si="4"/>
        <v>0</v>
      </c>
      <c r="M30" s="54">
        <f>Inv!L30</f>
        <v>0</v>
      </c>
      <c r="N30" s="55" t="str">
        <f>IFERROR($I30/PG!$F30,"")</f>
        <v/>
      </c>
      <c r="P30" s="79" t="str">
        <f t="shared" si="2"/>
        <v/>
      </c>
      <c r="Q30" s="2">
        <v>9.7699999999999992E-3</v>
      </c>
      <c r="R30" s="79" t="e">
        <f t="shared" si="5"/>
        <v>#VALUE!</v>
      </c>
      <c r="S30" s="2" t="str">
        <f t="shared" si="3"/>
        <v/>
      </c>
    </row>
    <row r="31" spans="1:19" ht="35.1" customHeight="1" thickTop="1" thickBot="1">
      <c r="C31" s="45" t="str">
        <f>IF(PG!C31="","",PG!C31)</f>
        <v/>
      </c>
      <c r="D31" s="44" t="str">
        <f>IF(PG!D31="","",PG!D31)</f>
        <v/>
      </c>
      <c r="E31" s="46" t="str">
        <f>IF(PG!E31="","",PG!E31)</f>
        <v/>
      </c>
      <c r="F31" s="46">
        <f>IF(Inv!F31="",Inv!E31,Inv!F31)</f>
        <v>0</v>
      </c>
      <c r="G31" s="51" t="str">
        <f t="shared" si="0"/>
        <v>Sem estoque</v>
      </c>
      <c r="H31" s="52">
        <f>SUMIF(Entrada!$D$7:$D$3006,$D31,Entrada!$H$7:$H$3006)</f>
        <v>0</v>
      </c>
      <c r="I31" s="53">
        <f>SUMIF(Saída!$D$7:$D$3006,$D31,Saída!$G$7:$G$3006)</f>
        <v>0</v>
      </c>
      <c r="J31" s="54">
        <f>SUMIF(Entrada!$D$7:$D$3006,D31,Entrada!$L$7:$L$3006)</f>
        <v>0</v>
      </c>
      <c r="K31" s="50" t="str">
        <f t="shared" si="1"/>
        <v/>
      </c>
      <c r="L31" s="50">
        <f t="shared" si="4"/>
        <v>0</v>
      </c>
      <c r="M31" s="54">
        <f>Inv!L31</f>
        <v>0</v>
      </c>
      <c r="N31" s="55" t="str">
        <f>IFERROR($I31/PG!$F31,"")</f>
        <v/>
      </c>
      <c r="P31" s="79" t="str">
        <f t="shared" si="2"/>
        <v/>
      </c>
      <c r="Q31" s="2">
        <v>9.7599999999999996E-3</v>
      </c>
      <c r="R31" s="79" t="e">
        <f t="shared" si="5"/>
        <v>#VALUE!</v>
      </c>
      <c r="S31" s="2" t="str">
        <f t="shared" si="3"/>
        <v/>
      </c>
    </row>
    <row r="32" spans="1:19" ht="35.1" customHeight="1" thickTop="1" thickBot="1">
      <c r="C32" s="45" t="str">
        <f>IF(PG!C32="","",PG!C32)</f>
        <v/>
      </c>
      <c r="D32" s="44" t="str">
        <f>IF(PG!D32="","",PG!D32)</f>
        <v/>
      </c>
      <c r="E32" s="46" t="str">
        <f>IF(PG!E32="","",PG!E32)</f>
        <v/>
      </c>
      <c r="F32" s="46">
        <f>IF(Inv!F32="",Inv!E32,Inv!F32)</f>
        <v>0</v>
      </c>
      <c r="G32" s="51" t="str">
        <f t="shared" si="0"/>
        <v>Sem estoque</v>
      </c>
      <c r="H32" s="52">
        <f>SUMIF(Entrada!$D$7:$D$3006,$D32,Entrada!$H$7:$H$3006)</f>
        <v>0</v>
      </c>
      <c r="I32" s="53">
        <f>SUMIF(Saída!$D$7:$D$3006,$D32,Saída!$G$7:$G$3006)</f>
        <v>0</v>
      </c>
      <c r="J32" s="54">
        <f>SUMIF(Entrada!$D$7:$D$3006,D32,Entrada!$L$7:$L$3006)</f>
        <v>0</v>
      </c>
      <c r="K32" s="50" t="str">
        <f t="shared" si="1"/>
        <v/>
      </c>
      <c r="L32" s="50">
        <f t="shared" si="4"/>
        <v>0</v>
      </c>
      <c r="M32" s="54">
        <f>Inv!L32</f>
        <v>0</v>
      </c>
      <c r="N32" s="55" t="str">
        <f>IFERROR($I32/PG!$F32,"")</f>
        <v/>
      </c>
      <c r="P32" s="79" t="str">
        <f t="shared" si="2"/>
        <v/>
      </c>
      <c r="Q32" s="2">
        <v>9.75E-3</v>
      </c>
      <c r="R32" s="79" t="e">
        <f t="shared" si="5"/>
        <v>#VALUE!</v>
      </c>
      <c r="S32" s="2" t="str">
        <f t="shared" si="3"/>
        <v/>
      </c>
    </row>
    <row r="33" spans="3:19" ht="35.1" customHeight="1" thickTop="1" thickBot="1">
      <c r="C33" s="45" t="str">
        <f>IF(PG!C33="","",PG!C33)</f>
        <v/>
      </c>
      <c r="D33" s="44" t="str">
        <f>IF(PG!D33="","",PG!D33)</f>
        <v/>
      </c>
      <c r="E33" s="46" t="str">
        <f>IF(PG!E33="","",PG!E33)</f>
        <v/>
      </c>
      <c r="F33" s="46">
        <f>IF(Inv!F33="",Inv!E33,Inv!F33)</f>
        <v>0</v>
      </c>
      <c r="G33" s="51" t="str">
        <f t="shared" si="0"/>
        <v>Sem estoque</v>
      </c>
      <c r="H33" s="52">
        <f>SUMIF(Entrada!$D$7:$D$3006,$D33,Entrada!$H$7:$H$3006)</f>
        <v>0</v>
      </c>
      <c r="I33" s="53">
        <f>SUMIF(Saída!$D$7:$D$3006,$D33,Saída!$G$7:$G$3006)</f>
        <v>0</v>
      </c>
      <c r="J33" s="54">
        <f>SUMIF(Entrada!$D$7:$D$3006,D33,Entrada!$L$7:$L$3006)</f>
        <v>0</v>
      </c>
      <c r="K33" s="50" t="str">
        <f t="shared" si="1"/>
        <v/>
      </c>
      <c r="L33" s="50">
        <f t="shared" si="4"/>
        <v>0</v>
      </c>
      <c r="M33" s="54">
        <f>Inv!L33</f>
        <v>0</v>
      </c>
      <c r="N33" s="55" t="str">
        <f>IFERROR($I33/PG!$F33,"")</f>
        <v/>
      </c>
      <c r="P33" s="79" t="str">
        <f t="shared" si="2"/>
        <v/>
      </c>
      <c r="Q33" s="2">
        <v>9.7400000000000004E-3</v>
      </c>
      <c r="R33" s="79" t="e">
        <f t="shared" si="5"/>
        <v>#VALUE!</v>
      </c>
      <c r="S33" s="2" t="str">
        <f t="shared" si="3"/>
        <v/>
      </c>
    </row>
    <row r="34" spans="3:19" ht="35.1" customHeight="1" thickTop="1" thickBot="1">
      <c r="C34" s="45" t="str">
        <f>IF(PG!C34="","",PG!C34)</f>
        <v/>
      </c>
      <c r="D34" s="44" t="str">
        <f>IF(PG!D34="","",PG!D34)</f>
        <v/>
      </c>
      <c r="E34" s="46" t="str">
        <f>IF(PG!E34="","",PG!E34)</f>
        <v/>
      </c>
      <c r="F34" s="46">
        <f>IF(Inv!F34="",Inv!E34,Inv!F34)</f>
        <v>0</v>
      </c>
      <c r="G34" s="51" t="str">
        <f t="shared" si="0"/>
        <v>Sem estoque</v>
      </c>
      <c r="H34" s="52">
        <f>SUMIF(Entrada!$D$7:$D$3006,$D34,Entrada!$H$7:$H$3006)</f>
        <v>0</v>
      </c>
      <c r="I34" s="53">
        <f>SUMIF(Saída!$D$7:$D$3006,$D34,Saída!$G$7:$G$3006)</f>
        <v>0</v>
      </c>
      <c r="J34" s="54">
        <f>SUMIF(Entrada!$D$7:$D$3006,D34,Entrada!$L$7:$L$3006)</f>
        <v>0</v>
      </c>
      <c r="K34" s="50" t="str">
        <f t="shared" si="1"/>
        <v/>
      </c>
      <c r="L34" s="50">
        <f t="shared" si="4"/>
        <v>0</v>
      </c>
      <c r="M34" s="54">
        <f>Inv!L34</f>
        <v>0</v>
      </c>
      <c r="N34" s="55" t="str">
        <f>IFERROR($I34/PG!$F34,"")</f>
        <v/>
      </c>
      <c r="P34" s="79" t="str">
        <f t="shared" si="2"/>
        <v/>
      </c>
      <c r="Q34" s="2">
        <v>9.7300000000000008E-3</v>
      </c>
      <c r="R34" s="79" t="e">
        <f t="shared" si="5"/>
        <v>#VALUE!</v>
      </c>
      <c r="S34" s="2" t="str">
        <f t="shared" si="3"/>
        <v/>
      </c>
    </row>
    <row r="35" spans="3:19" ht="35.1" customHeight="1" thickTop="1" thickBot="1">
      <c r="C35" s="45" t="str">
        <f>IF(PG!C35="","",PG!C35)</f>
        <v/>
      </c>
      <c r="D35" s="44" t="str">
        <f>IF(PG!D35="","",PG!D35)</f>
        <v/>
      </c>
      <c r="E35" s="46" t="str">
        <f>IF(PG!E35="","",PG!E35)</f>
        <v/>
      </c>
      <c r="F35" s="46">
        <f>IF(Inv!F35="",Inv!E35,Inv!F35)</f>
        <v>0</v>
      </c>
      <c r="G35" s="51" t="str">
        <f t="shared" si="0"/>
        <v>Sem estoque</v>
      </c>
      <c r="H35" s="52">
        <f>SUMIF(Entrada!$D$7:$D$3006,$D35,Entrada!$H$7:$H$3006)</f>
        <v>0</v>
      </c>
      <c r="I35" s="53">
        <f>SUMIF(Saída!$D$7:$D$3006,$D35,Saída!$G$7:$G$3006)</f>
        <v>0</v>
      </c>
      <c r="J35" s="54">
        <f>SUMIF(Entrada!$D$7:$D$3006,D35,Entrada!$L$7:$L$3006)</f>
        <v>0</v>
      </c>
      <c r="K35" s="50" t="str">
        <f t="shared" si="1"/>
        <v/>
      </c>
      <c r="L35" s="50">
        <f t="shared" si="4"/>
        <v>0</v>
      </c>
      <c r="M35" s="54">
        <f>Inv!L35</f>
        <v>0</v>
      </c>
      <c r="N35" s="55" t="str">
        <f>IFERROR($I35/PG!$F35,"")</f>
        <v/>
      </c>
      <c r="P35" s="79" t="str">
        <f t="shared" si="2"/>
        <v/>
      </c>
      <c r="Q35" s="2">
        <v>9.7199999999999995E-3</v>
      </c>
      <c r="R35" s="79" t="e">
        <f t="shared" si="5"/>
        <v>#VALUE!</v>
      </c>
      <c r="S35" s="2" t="str">
        <f t="shared" si="3"/>
        <v/>
      </c>
    </row>
    <row r="36" spans="3:19" ht="35.1" customHeight="1" thickTop="1" thickBot="1">
      <c r="C36" s="45" t="str">
        <f>IF(PG!C36="","",PG!C36)</f>
        <v/>
      </c>
      <c r="D36" s="44" t="str">
        <f>IF(PG!D36="","",PG!D36)</f>
        <v/>
      </c>
      <c r="E36" s="46" t="str">
        <f>IF(PG!E36="","",PG!E36)</f>
        <v/>
      </c>
      <c r="F36" s="46">
        <f>IF(Inv!F36="",Inv!E36,Inv!F36)</f>
        <v>0</v>
      </c>
      <c r="G36" s="51" t="str">
        <f t="shared" si="0"/>
        <v>Sem estoque</v>
      </c>
      <c r="H36" s="52">
        <f>SUMIF(Entrada!$D$7:$D$3006,$D36,Entrada!$H$7:$H$3006)</f>
        <v>0</v>
      </c>
      <c r="I36" s="53">
        <f>SUMIF(Saída!$D$7:$D$3006,$D36,Saída!$G$7:$G$3006)</f>
        <v>0</v>
      </c>
      <c r="J36" s="54">
        <f>SUMIF(Entrada!$D$7:$D$3006,D36,Entrada!$L$7:$L$3006)</f>
        <v>0</v>
      </c>
      <c r="K36" s="50" t="str">
        <f t="shared" si="1"/>
        <v/>
      </c>
      <c r="L36" s="50">
        <f t="shared" si="4"/>
        <v>0</v>
      </c>
      <c r="M36" s="54">
        <f>Inv!L36</f>
        <v>0</v>
      </c>
      <c r="N36" s="55" t="str">
        <f>IFERROR($I36/PG!$F36,"")</f>
        <v/>
      </c>
      <c r="P36" s="79" t="str">
        <f t="shared" si="2"/>
        <v/>
      </c>
      <c r="Q36" s="2">
        <v>9.7099999999999999E-3</v>
      </c>
      <c r="R36" s="79" t="e">
        <f t="shared" si="5"/>
        <v>#VALUE!</v>
      </c>
      <c r="S36" s="2" t="str">
        <f t="shared" si="3"/>
        <v/>
      </c>
    </row>
    <row r="37" spans="3:19" ht="35.1" customHeight="1" thickTop="1" thickBot="1">
      <c r="C37" s="45" t="str">
        <f>IF(PG!C37="","",PG!C37)</f>
        <v/>
      </c>
      <c r="D37" s="44" t="str">
        <f>IF(PG!D37="","",PG!D37)</f>
        <v/>
      </c>
      <c r="E37" s="46" t="str">
        <f>IF(PG!E37="","",PG!E37)</f>
        <v/>
      </c>
      <c r="F37" s="46">
        <f>IF(Inv!F37="",Inv!E37,Inv!F37)</f>
        <v>0</v>
      </c>
      <c r="G37" s="51" t="str">
        <f t="shared" si="0"/>
        <v>Sem estoque</v>
      </c>
      <c r="H37" s="52">
        <f>SUMIF(Entrada!$D$7:$D$3006,$D37,Entrada!$H$7:$H$3006)</f>
        <v>0</v>
      </c>
      <c r="I37" s="53">
        <f>SUMIF(Saída!$D$7:$D$3006,$D37,Saída!$G$7:$G$3006)</f>
        <v>0</v>
      </c>
      <c r="J37" s="54">
        <f>SUMIF(Entrada!$D$7:$D$3006,D37,Entrada!$L$7:$L$3006)</f>
        <v>0</v>
      </c>
      <c r="K37" s="50" t="str">
        <f t="shared" si="1"/>
        <v/>
      </c>
      <c r="L37" s="50">
        <f t="shared" si="4"/>
        <v>0</v>
      </c>
      <c r="M37" s="54">
        <f>Inv!L37</f>
        <v>0</v>
      </c>
      <c r="N37" s="55" t="str">
        <f>IFERROR($I37/PG!$F37,"")</f>
        <v/>
      </c>
      <c r="P37" s="79" t="str">
        <f t="shared" si="2"/>
        <v/>
      </c>
      <c r="Q37" s="2">
        <v>9.7000000000000003E-3</v>
      </c>
      <c r="R37" s="79" t="e">
        <f t="shared" si="5"/>
        <v>#VALUE!</v>
      </c>
      <c r="S37" s="2" t="str">
        <f t="shared" si="3"/>
        <v/>
      </c>
    </row>
    <row r="38" spans="3:19" ht="35.1" customHeight="1" thickTop="1" thickBot="1">
      <c r="C38" s="45" t="str">
        <f>IF(PG!C38="","",PG!C38)</f>
        <v/>
      </c>
      <c r="D38" s="44" t="str">
        <f>IF(PG!D38="","",PG!D38)</f>
        <v/>
      </c>
      <c r="E38" s="46" t="str">
        <f>IF(PG!E38="","",PG!E38)</f>
        <v/>
      </c>
      <c r="F38" s="46">
        <f>IF(Inv!F38="",Inv!E38,Inv!F38)</f>
        <v>0</v>
      </c>
      <c r="G38" s="51" t="str">
        <f t="shared" si="0"/>
        <v>Sem estoque</v>
      </c>
      <c r="H38" s="52">
        <f>SUMIF(Entrada!$D$7:$D$3006,$D38,Entrada!$H$7:$H$3006)</f>
        <v>0</v>
      </c>
      <c r="I38" s="53">
        <f>SUMIF(Saída!$D$7:$D$3006,$D38,Saída!$G$7:$G$3006)</f>
        <v>0</v>
      </c>
      <c r="J38" s="54">
        <f>SUMIF(Entrada!$D$7:$D$3006,D38,Entrada!$L$7:$L$3006)</f>
        <v>0</v>
      </c>
      <c r="K38" s="50" t="str">
        <f t="shared" si="1"/>
        <v/>
      </c>
      <c r="L38" s="50">
        <f t="shared" si="4"/>
        <v>0</v>
      </c>
      <c r="M38" s="54">
        <f>Inv!L38</f>
        <v>0</v>
      </c>
      <c r="N38" s="55" t="str">
        <f>IFERROR($I38/PG!$F38,"")</f>
        <v/>
      </c>
      <c r="P38" s="79" t="str">
        <f t="shared" si="2"/>
        <v/>
      </c>
      <c r="Q38" s="2">
        <v>9.6900000000000007E-3</v>
      </c>
      <c r="R38" s="79" t="e">
        <f t="shared" si="5"/>
        <v>#VALUE!</v>
      </c>
      <c r="S38" s="2" t="str">
        <f t="shared" si="3"/>
        <v/>
      </c>
    </row>
    <row r="39" spans="3:19" ht="35.1" customHeight="1" thickTop="1" thickBot="1">
      <c r="C39" s="45" t="str">
        <f>IF(PG!C39="","",PG!C39)</f>
        <v/>
      </c>
      <c r="D39" s="44" t="str">
        <f>IF(PG!D39="","",PG!D39)</f>
        <v/>
      </c>
      <c r="E39" s="46" t="str">
        <f>IF(PG!E39="","",PG!E39)</f>
        <v/>
      </c>
      <c r="F39" s="46">
        <f>IF(Inv!F39="",Inv!E39,Inv!F39)</f>
        <v>0</v>
      </c>
      <c r="G39" s="51" t="str">
        <f t="shared" si="0"/>
        <v>Sem estoque</v>
      </c>
      <c r="H39" s="52">
        <f>SUMIF(Entrada!$D$7:$D$3006,$D39,Entrada!$H$7:$H$3006)</f>
        <v>0</v>
      </c>
      <c r="I39" s="53">
        <f>SUMIF(Saída!$D$7:$D$3006,$D39,Saída!$G$7:$G$3006)</f>
        <v>0</v>
      </c>
      <c r="J39" s="54">
        <f>SUMIF(Entrada!$D$7:$D$3006,D39,Entrada!$L$7:$L$3006)</f>
        <v>0</v>
      </c>
      <c r="K39" s="50" t="str">
        <f t="shared" si="1"/>
        <v/>
      </c>
      <c r="L39" s="50">
        <f t="shared" si="4"/>
        <v>0</v>
      </c>
      <c r="M39" s="54">
        <f>Inv!L39</f>
        <v>0</v>
      </c>
      <c r="N39" s="55" t="str">
        <f>IFERROR($I39/PG!$F39,"")</f>
        <v/>
      </c>
      <c r="P39" s="79" t="str">
        <f t="shared" si="2"/>
        <v/>
      </c>
      <c r="Q39" s="2">
        <v>9.6799999999999994E-3</v>
      </c>
      <c r="R39" s="79" t="e">
        <f t="shared" si="5"/>
        <v>#VALUE!</v>
      </c>
      <c r="S39" s="2" t="str">
        <f t="shared" si="3"/>
        <v/>
      </c>
    </row>
    <row r="40" spans="3:19" ht="35.1" customHeight="1" thickTop="1" thickBot="1">
      <c r="C40" s="45" t="str">
        <f>IF(PG!C40="","",PG!C40)</f>
        <v/>
      </c>
      <c r="D40" s="44" t="str">
        <f>IF(PG!D40="","",PG!D40)</f>
        <v/>
      </c>
      <c r="E40" s="46" t="str">
        <f>IF(PG!E40="","",PG!E40)</f>
        <v/>
      </c>
      <c r="F40" s="46">
        <f>IF(Inv!F40="",Inv!E40,Inv!F40)</f>
        <v>0</v>
      </c>
      <c r="G40" s="51" t="str">
        <f t="shared" si="0"/>
        <v>Sem estoque</v>
      </c>
      <c r="H40" s="52">
        <f>SUMIF(Entrada!$D$7:$D$3006,$D40,Entrada!$H$7:$H$3006)</f>
        <v>0</v>
      </c>
      <c r="I40" s="53">
        <f>SUMIF(Saída!$D$7:$D$3006,$D40,Saída!$G$7:$G$3006)</f>
        <v>0</v>
      </c>
      <c r="J40" s="54">
        <f>SUMIF(Entrada!$D$7:$D$3006,D40,Entrada!$L$7:$L$3006)</f>
        <v>0</v>
      </c>
      <c r="K40" s="50" t="str">
        <f t="shared" si="1"/>
        <v/>
      </c>
      <c r="L40" s="50">
        <f t="shared" si="4"/>
        <v>0</v>
      </c>
      <c r="M40" s="54">
        <f>Inv!L40</f>
        <v>0</v>
      </c>
      <c r="N40" s="55" t="str">
        <f>IFERROR($I40/PG!$F40,"")</f>
        <v/>
      </c>
      <c r="P40" s="79" t="str">
        <f t="shared" si="2"/>
        <v/>
      </c>
      <c r="Q40" s="2">
        <v>9.6699999999999998E-3</v>
      </c>
      <c r="R40" s="79" t="e">
        <f t="shared" si="5"/>
        <v>#VALUE!</v>
      </c>
      <c r="S40" s="2" t="str">
        <f t="shared" si="3"/>
        <v/>
      </c>
    </row>
    <row r="41" spans="3:19" ht="35.1" customHeight="1" thickTop="1" thickBot="1">
      <c r="C41" s="45" t="str">
        <f>IF(PG!C41="","",PG!C41)</f>
        <v/>
      </c>
      <c r="D41" s="44" t="str">
        <f>IF(PG!D41="","",PG!D41)</f>
        <v/>
      </c>
      <c r="E41" s="46" t="str">
        <f>IF(PG!E41="","",PG!E41)</f>
        <v/>
      </c>
      <c r="F41" s="46">
        <f>IF(Inv!F41="",Inv!E41,Inv!F41)</f>
        <v>0</v>
      </c>
      <c r="G41" s="51" t="str">
        <f t="shared" si="0"/>
        <v>Sem estoque</v>
      </c>
      <c r="H41" s="52">
        <f>SUMIF(Entrada!$D$7:$D$3006,$D41,Entrada!$H$7:$H$3006)</f>
        <v>0</v>
      </c>
      <c r="I41" s="53">
        <f>SUMIF(Saída!$D$7:$D$3006,$D41,Saída!$G$7:$G$3006)</f>
        <v>0</v>
      </c>
      <c r="J41" s="54">
        <f>SUMIF(Entrada!$D$7:$D$3006,D41,Entrada!$L$7:$L$3006)</f>
        <v>0</v>
      </c>
      <c r="K41" s="50" t="str">
        <f t="shared" si="1"/>
        <v/>
      </c>
      <c r="L41" s="50">
        <f t="shared" si="4"/>
        <v>0</v>
      </c>
      <c r="M41" s="54">
        <f>Inv!L41</f>
        <v>0</v>
      </c>
      <c r="N41" s="55" t="str">
        <f>IFERROR($I41/PG!$F41,"")</f>
        <v/>
      </c>
      <c r="P41" s="79" t="str">
        <f t="shared" si="2"/>
        <v/>
      </c>
      <c r="Q41" s="2">
        <v>9.6600000000000002E-3</v>
      </c>
      <c r="R41" s="79" t="e">
        <f t="shared" si="5"/>
        <v>#VALUE!</v>
      </c>
      <c r="S41" s="2" t="str">
        <f t="shared" si="3"/>
        <v/>
      </c>
    </row>
    <row r="42" spans="3:19" ht="35.1" customHeight="1" thickTop="1" thickBot="1">
      <c r="C42" s="45" t="str">
        <f>IF(PG!C42="","",PG!C42)</f>
        <v/>
      </c>
      <c r="D42" s="44" t="str">
        <f>IF(PG!D42="","",PG!D42)</f>
        <v/>
      </c>
      <c r="E42" s="46" t="str">
        <f>IF(PG!E42="","",PG!E42)</f>
        <v/>
      </c>
      <c r="F42" s="46">
        <f>IF(Inv!F42="",Inv!E42,Inv!F42)</f>
        <v>0</v>
      </c>
      <c r="G42" s="51" t="str">
        <f t="shared" si="0"/>
        <v>Sem estoque</v>
      </c>
      <c r="H42" s="52">
        <f>SUMIF(Entrada!$D$7:$D$3006,$D42,Entrada!$H$7:$H$3006)</f>
        <v>0</v>
      </c>
      <c r="I42" s="53">
        <f>SUMIF(Saída!$D$7:$D$3006,$D42,Saída!$G$7:$G$3006)</f>
        <v>0</v>
      </c>
      <c r="J42" s="54">
        <f>SUMIF(Entrada!$D$7:$D$3006,D42,Entrada!$L$7:$L$3006)</f>
        <v>0</v>
      </c>
      <c r="K42" s="50" t="str">
        <f t="shared" si="1"/>
        <v/>
      </c>
      <c r="L42" s="50">
        <f t="shared" si="4"/>
        <v>0</v>
      </c>
      <c r="M42" s="54">
        <f>Inv!L42</f>
        <v>0</v>
      </c>
      <c r="N42" s="55" t="str">
        <f>IFERROR($I42/PG!$F42,"")</f>
        <v/>
      </c>
      <c r="P42" s="79" t="str">
        <f t="shared" si="2"/>
        <v/>
      </c>
      <c r="Q42" s="2">
        <v>9.6500000000000006E-3</v>
      </c>
      <c r="R42" s="79" t="e">
        <f t="shared" si="5"/>
        <v>#VALUE!</v>
      </c>
      <c r="S42" s="2" t="str">
        <f t="shared" si="3"/>
        <v/>
      </c>
    </row>
    <row r="43" spans="3:19" ht="35.1" customHeight="1" thickTop="1" thickBot="1">
      <c r="C43" s="45" t="str">
        <f>IF(PG!C43="","",PG!C43)</f>
        <v/>
      </c>
      <c r="D43" s="44" t="str">
        <f>IF(PG!D43="","",PG!D43)</f>
        <v/>
      </c>
      <c r="E43" s="46" t="str">
        <f>IF(PG!E43="","",PG!E43)</f>
        <v/>
      </c>
      <c r="F43" s="46">
        <f>IF(Inv!F43="",Inv!E43,Inv!F43)</f>
        <v>0</v>
      </c>
      <c r="G43" s="51" t="str">
        <f t="shared" si="0"/>
        <v>Sem estoque</v>
      </c>
      <c r="H43" s="52">
        <f>SUMIF(Entrada!$D$7:$D$3006,$D43,Entrada!$H$7:$H$3006)</f>
        <v>0</v>
      </c>
      <c r="I43" s="53">
        <f>SUMIF(Saída!$D$7:$D$3006,$D43,Saída!$G$7:$G$3006)</f>
        <v>0</v>
      </c>
      <c r="J43" s="54">
        <f>SUMIF(Entrada!$D$7:$D$3006,D43,Entrada!$L$7:$L$3006)</f>
        <v>0</v>
      </c>
      <c r="K43" s="50" t="str">
        <f t="shared" si="1"/>
        <v/>
      </c>
      <c r="L43" s="50">
        <f t="shared" si="4"/>
        <v>0</v>
      </c>
      <c r="M43" s="54">
        <f>Inv!L43</f>
        <v>0</v>
      </c>
      <c r="N43" s="55" t="str">
        <f>IFERROR($I43/PG!$F43,"")</f>
        <v/>
      </c>
      <c r="P43" s="79" t="str">
        <f t="shared" si="2"/>
        <v/>
      </c>
      <c r="Q43" s="2">
        <v>9.6399999999999993E-3</v>
      </c>
      <c r="R43" s="79" t="e">
        <f t="shared" si="5"/>
        <v>#VALUE!</v>
      </c>
      <c r="S43" s="2" t="str">
        <f t="shared" si="3"/>
        <v/>
      </c>
    </row>
    <row r="44" spans="3:19" ht="35.1" customHeight="1" thickTop="1" thickBot="1">
      <c r="C44" s="45" t="str">
        <f>IF(PG!C44="","",PG!C44)</f>
        <v/>
      </c>
      <c r="D44" s="44" t="str">
        <f>IF(PG!D44="","",PG!D44)</f>
        <v/>
      </c>
      <c r="E44" s="46" t="str">
        <f>IF(PG!E44="","",PG!E44)</f>
        <v/>
      </c>
      <c r="F44" s="46">
        <f>IF(Inv!F44="",Inv!E44,Inv!F44)</f>
        <v>0</v>
      </c>
      <c r="G44" s="51" t="str">
        <f t="shared" si="0"/>
        <v>Sem estoque</v>
      </c>
      <c r="H44" s="52">
        <f>SUMIF(Entrada!$D$7:$D$3006,$D44,Entrada!$H$7:$H$3006)</f>
        <v>0</v>
      </c>
      <c r="I44" s="53">
        <f>SUMIF(Saída!$D$7:$D$3006,$D44,Saída!$G$7:$G$3006)</f>
        <v>0</v>
      </c>
      <c r="J44" s="54">
        <f>SUMIF(Entrada!$D$7:$D$3006,D44,Entrada!$L$7:$L$3006)</f>
        <v>0</v>
      </c>
      <c r="K44" s="50" t="str">
        <f t="shared" si="1"/>
        <v/>
      </c>
      <c r="L44" s="50">
        <f t="shared" si="4"/>
        <v>0</v>
      </c>
      <c r="M44" s="54">
        <f>Inv!L44</f>
        <v>0</v>
      </c>
      <c r="N44" s="55" t="str">
        <f>IFERROR($I44/PG!$F44,"")</f>
        <v/>
      </c>
      <c r="P44" s="79" t="str">
        <f t="shared" si="2"/>
        <v/>
      </c>
      <c r="Q44" s="2">
        <v>9.6299999999999997E-3</v>
      </c>
      <c r="R44" s="79" t="e">
        <f t="shared" si="5"/>
        <v>#VALUE!</v>
      </c>
      <c r="S44" s="2" t="str">
        <f t="shared" si="3"/>
        <v/>
      </c>
    </row>
    <row r="45" spans="3:19" ht="35.1" customHeight="1" thickTop="1" thickBot="1">
      <c r="C45" s="45" t="str">
        <f>IF(PG!C45="","",PG!C45)</f>
        <v/>
      </c>
      <c r="D45" s="44" t="str">
        <f>IF(PG!D45="","",PG!D45)</f>
        <v/>
      </c>
      <c r="E45" s="46" t="str">
        <f>IF(PG!E45="","",PG!E45)</f>
        <v/>
      </c>
      <c r="F45" s="46">
        <f>IF(Inv!F45="",Inv!E45,Inv!F45)</f>
        <v>0</v>
      </c>
      <c r="G45" s="51" t="str">
        <f t="shared" si="0"/>
        <v>Sem estoque</v>
      </c>
      <c r="H45" s="52">
        <f>SUMIF(Entrada!$D$7:$D$3006,$D45,Entrada!$H$7:$H$3006)</f>
        <v>0</v>
      </c>
      <c r="I45" s="53">
        <f>SUMIF(Saída!$D$7:$D$3006,$D45,Saída!$G$7:$G$3006)</f>
        <v>0</v>
      </c>
      <c r="J45" s="54">
        <f>SUMIF(Entrada!$D$7:$D$3006,D45,Entrada!$L$7:$L$3006)</f>
        <v>0</v>
      </c>
      <c r="K45" s="50" t="str">
        <f t="shared" si="1"/>
        <v/>
      </c>
      <c r="L45" s="50">
        <f t="shared" si="4"/>
        <v>0</v>
      </c>
      <c r="M45" s="54">
        <f>Inv!L45</f>
        <v>0</v>
      </c>
      <c r="N45" s="55" t="str">
        <f>IFERROR($I45/PG!$F45,"")</f>
        <v/>
      </c>
      <c r="P45" s="79" t="str">
        <f t="shared" si="2"/>
        <v/>
      </c>
      <c r="Q45" s="2">
        <v>9.6200000000000001E-3</v>
      </c>
      <c r="R45" s="79" t="e">
        <f t="shared" si="5"/>
        <v>#VALUE!</v>
      </c>
      <c r="S45" s="2" t="str">
        <f t="shared" si="3"/>
        <v/>
      </c>
    </row>
    <row r="46" spans="3:19" ht="35.1" customHeight="1" thickTop="1" thickBot="1">
      <c r="C46" s="45" t="str">
        <f>IF(PG!C46="","",PG!C46)</f>
        <v/>
      </c>
      <c r="D46" s="44" t="str">
        <f>IF(PG!D46="","",PG!D46)</f>
        <v/>
      </c>
      <c r="E46" s="46" t="str">
        <f>IF(PG!E46="","",PG!E46)</f>
        <v/>
      </c>
      <c r="F46" s="46">
        <f>IF(Inv!F46="",Inv!E46,Inv!F46)</f>
        <v>0</v>
      </c>
      <c r="G46" s="51" t="str">
        <f t="shared" si="0"/>
        <v>Sem estoque</v>
      </c>
      <c r="H46" s="52">
        <f>SUMIF(Entrada!$D$7:$D$3006,$D46,Entrada!$H$7:$H$3006)</f>
        <v>0</v>
      </c>
      <c r="I46" s="53">
        <f>SUMIF(Saída!$D$7:$D$3006,$D46,Saída!$G$7:$G$3006)</f>
        <v>0</v>
      </c>
      <c r="J46" s="54">
        <f>SUMIF(Entrada!$D$7:$D$3006,D46,Entrada!$L$7:$L$3006)</f>
        <v>0</v>
      </c>
      <c r="K46" s="50" t="str">
        <f t="shared" si="1"/>
        <v/>
      </c>
      <c r="L46" s="50">
        <f t="shared" si="4"/>
        <v>0</v>
      </c>
      <c r="M46" s="54">
        <f>Inv!L46</f>
        <v>0</v>
      </c>
      <c r="N46" s="55" t="str">
        <f>IFERROR($I46/PG!$F46,"")</f>
        <v/>
      </c>
      <c r="P46" s="79" t="str">
        <f t="shared" si="2"/>
        <v/>
      </c>
      <c r="Q46" s="2">
        <v>9.6100000000000005E-3</v>
      </c>
      <c r="R46" s="79" t="e">
        <f t="shared" si="5"/>
        <v>#VALUE!</v>
      </c>
      <c r="S46" s="2" t="str">
        <f t="shared" si="3"/>
        <v/>
      </c>
    </row>
    <row r="47" spans="3:19" ht="35.1" customHeight="1" thickTop="1" thickBot="1">
      <c r="C47" s="45" t="str">
        <f>IF(PG!C47="","",PG!C47)</f>
        <v/>
      </c>
      <c r="D47" s="44" t="str">
        <f>IF(PG!D47="","",PG!D47)</f>
        <v/>
      </c>
      <c r="E47" s="46" t="str">
        <f>IF(PG!E47="","",PG!E47)</f>
        <v/>
      </c>
      <c r="F47" s="46">
        <f>IF(Inv!F47="",Inv!E47,Inv!F47)</f>
        <v>0</v>
      </c>
      <c r="G47" s="51" t="str">
        <f t="shared" si="0"/>
        <v>Sem estoque</v>
      </c>
      <c r="H47" s="52">
        <f>SUMIF(Entrada!$D$7:$D$3006,$D47,Entrada!$H$7:$H$3006)</f>
        <v>0</v>
      </c>
      <c r="I47" s="53">
        <f>SUMIF(Saída!$D$7:$D$3006,$D47,Saída!$G$7:$G$3006)</f>
        <v>0</v>
      </c>
      <c r="J47" s="54">
        <f>SUMIF(Entrada!$D$7:$D$3006,D47,Entrada!$L$7:$L$3006)</f>
        <v>0</v>
      </c>
      <c r="K47" s="50" t="str">
        <f t="shared" si="1"/>
        <v/>
      </c>
      <c r="L47" s="50">
        <f t="shared" si="4"/>
        <v>0</v>
      </c>
      <c r="M47" s="54">
        <f>Inv!L47</f>
        <v>0</v>
      </c>
      <c r="N47" s="55" t="str">
        <f>IFERROR($I47/PG!$F47,"")</f>
        <v/>
      </c>
      <c r="P47" s="79" t="str">
        <f t="shared" si="2"/>
        <v/>
      </c>
      <c r="Q47" s="2">
        <v>9.5999999999999992E-3</v>
      </c>
      <c r="R47" s="79" t="e">
        <f t="shared" si="5"/>
        <v>#VALUE!</v>
      </c>
      <c r="S47" s="2" t="str">
        <f t="shared" si="3"/>
        <v/>
      </c>
    </row>
    <row r="48" spans="3:19" ht="35.1" customHeight="1" thickTop="1" thickBot="1">
      <c r="C48" s="45" t="str">
        <f>IF(PG!C48="","",PG!C48)</f>
        <v/>
      </c>
      <c r="D48" s="44" t="str">
        <f>IF(PG!D48="","",PG!D48)</f>
        <v/>
      </c>
      <c r="E48" s="46" t="str">
        <f>IF(PG!E48="","",PG!E48)</f>
        <v/>
      </c>
      <c r="F48" s="46">
        <f>IF(Inv!F48="",Inv!E48,Inv!F48)</f>
        <v>0</v>
      </c>
      <c r="G48" s="51" t="str">
        <f t="shared" si="0"/>
        <v>Sem estoque</v>
      </c>
      <c r="H48" s="52">
        <f>SUMIF(Entrada!$D$7:$D$3006,$D48,Entrada!$H$7:$H$3006)</f>
        <v>0</v>
      </c>
      <c r="I48" s="53">
        <f>SUMIF(Saída!$D$7:$D$3006,$D48,Saída!$G$7:$G$3006)</f>
        <v>0</v>
      </c>
      <c r="J48" s="54">
        <f>SUMIF(Entrada!$D$7:$D$3006,D48,Entrada!$L$7:$L$3006)</f>
        <v>0</v>
      </c>
      <c r="K48" s="50" t="str">
        <f t="shared" si="1"/>
        <v/>
      </c>
      <c r="L48" s="50">
        <f t="shared" si="4"/>
        <v>0</v>
      </c>
      <c r="M48" s="54">
        <f>Inv!L48</f>
        <v>0</v>
      </c>
      <c r="N48" s="55" t="str">
        <f>IFERROR($I48/PG!$F48,"")</f>
        <v/>
      </c>
      <c r="P48" s="79" t="str">
        <f t="shared" si="2"/>
        <v/>
      </c>
      <c r="Q48" s="2">
        <v>9.5899999999999996E-3</v>
      </c>
      <c r="R48" s="79" t="e">
        <f t="shared" si="5"/>
        <v>#VALUE!</v>
      </c>
      <c r="S48" s="2" t="str">
        <f t="shared" si="3"/>
        <v/>
      </c>
    </row>
    <row r="49" spans="3:19" ht="35.1" customHeight="1" thickTop="1" thickBot="1">
      <c r="C49" s="45" t="str">
        <f>IF(PG!C49="","",PG!C49)</f>
        <v/>
      </c>
      <c r="D49" s="44" t="str">
        <f>IF(PG!D49="","",PG!D49)</f>
        <v/>
      </c>
      <c r="E49" s="46" t="str">
        <f>IF(PG!E49="","",PG!E49)</f>
        <v/>
      </c>
      <c r="F49" s="46">
        <f>IF(Inv!F49="",Inv!E49,Inv!F49)</f>
        <v>0</v>
      </c>
      <c r="G49" s="51" t="str">
        <f t="shared" si="0"/>
        <v>Sem estoque</v>
      </c>
      <c r="H49" s="52">
        <f>SUMIF(Entrada!$D$7:$D$3006,$D49,Entrada!$H$7:$H$3006)</f>
        <v>0</v>
      </c>
      <c r="I49" s="53">
        <f>SUMIF(Saída!$D$7:$D$3006,$D49,Saída!$G$7:$G$3006)</f>
        <v>0</v>
      </c>
      <c r="J49" s="54">
        <f>SUMIF(Entrada!$D$7:$D$3006,D49,Entrada!$L$7:$L$3006)</f>
        <v>0</v>
      </c>
      <c r="K49" s="50" t="str">
        <f t="shared" si="1"/>
        <v/>
      </c>
      <c r="L49" s="50">
        <f t="shared" si="4"/>
        <v>0</v>
      </c>
      <c r="M49" s="54">
        <f>Inv!L49</f>
        <v>0</v>
      </c>
      <c r="N49" s="55" t="str">
        <f>IFERROR($I49/PG!$F49,"")</f>
        <v/>
      </c>
      <c r="P49" s="79" t="str">
        <f t="shared" si="2"/>
        <v/>
      </c>
      <c r="Q49" s="2">
        <v>9.58E-3</v>
      </c>
      <c r="R49" s="79" t="e">
        <f t="shared" si="5"/>
        <v>#VALUE!</v>
      </c>
      <c r="S49" s="2" t="str">
        <f t="shared" si="3"/>
        <v/>
      </c>
    </row>
    <row r="50" spans="3:19" ht="35.1" customHeight="1" thickTop="1" thickBot="1">
      <c r="C50" s="45" t="str">
        <f>IF(PG!C50="","",PG!C50)</f>
        <v/>
      </c>
      <c r="D50" s="44" t="str">
        <f>IF(PG!D50="","",PG!D50)</f>
        <v/>
      </c>
      <c r="E50" s="46" t="str">
        <f>IF(PG!E50="","",PG!E50)</f>
        <v/>
      </c>
      <c r="F50" s="46">
        <f>IF(Inv!F50="",Inv!E50,Inv!F50)</f>
        <v>0</v>
      </c>
      <c r="G50" s="51" t="str">
        <f t="shared" si="0"/>
        <v>Sem estoque</v>
      </c>
      <c r="H50" s="52">
        <f>SUMIF(Entrada!$D$7:$D$3006,$D50,Entrada!$H$7:$H$3006)</f>
        <v>0</v>
      </c>
      <c r="I50" s="53">
        <f>SUMIF(Saída!$D$7:$D$3006,$D50,Saída!$G$7:$G$3006)</f>
        <v>0</v>
      </c>
      <c r="J50" s="54">
        <f>SUMIF(Entrada!$D$7:$D$3006,D50,Entrada!$L$7:$L$3006)</f>
        <v>0</v>
      </c>
      <c r="K50" s="50" t="str">
        <f t="shared" si="1"/>
        <v/>
      </c>
      <c r="L50" s="50">
        <f t="shared" si="4"/>
        <v>0</v>
      </c>
      <c r="M50" s="54">
        <f>Inv!L50</f>
        <v>0</v>
      </c>
      <c r="N50" s="55" t="str">
        <f>IFERROR($I50/PG!$F50,"")</f>
        <v/>
      </c>
      <c r="P50" s="79" t="str">
        <f t="shared" si="2"/>
        <v/>
      </c>
      <c r="Q50" s="2">
        <v>9.5700000000000004E-3</v>
      </c>
      <c r="R50" s="79" t="e">
        <f t="shared" si="5"/>
        <v>#VALUE!</v>
      </c>
      <c r="S50" s="2" t="str">
        <f t="shared" si="3"/>
        <v/>
      </c>
    </row>
    <row r="51" spans="3:19" ht="35.1" customHeight="1" thickTop="1" thickBot="1">
      <c r="C51" s="45" t="str">
        <f>IF(PG!C51="","",PG!C51)</f>
        <v/>
      </c>
      <c r="D51" s="44" t="str">
        <f>IF(PG!D51="","",PG!D51)</f>
        <v/>
      </c>
      <c r="E51" s="46" t="str">
        <f>IF(PG!E51="","",PG!E51)</f>
        <v/>
      </c>
      <c r="F51" s="46">
        <f>IF(Inv!F51="",Inv!E51,Inv!F51)</f>
        <v>0</v>
      </c>
      <c r="G51" s="51" t="str">
        <f t="shared" si="0"/>
        <v>Sem estoque</v>
      </c>
      <c r="H51" s="52">
        <f>SUMIF(Entrada!$D$7:$D$3006,$D51,Entrada!$H$7:$H$3006)</f>
        <v>0</v>
      </c>
      <c r="I51" s="53">
        <f>SUMIF(Saída!$D$7:$D$3006,$D51,Saída!$G$7:$G$3006)</f>
        <v>0</v>
      </c>
      <c r="J51" s="54">
        <f>SUMIF(Entrada!$D$7:$D$3006,D51,Entrada!$L$7:$L$3006)</f>
        <v>0</v>
      </c>
      <c r="K51" s="50" t="str">
        <f t="shared" si="1"/>
        <v/>
      </c>
      <c r="L51" s="50">
        <f t="shared" si="4"/>
        <v>0</v>
      </c>
      <c r="M51" s="54">
        <f>Inv!L51</f>
        <v>0</v>
      </c>
      <c r="N51" s="55" t="str">
        <f>IFERROR($I51/PG!$F51,"")</f>
        <v/>
      </c>
      <c r="P51" s="79" t="str">
        <f t="shared" si="2"/>
        <v/>
      </c>
      <c r="Q51" s="2">
        <v>9.5600000000000008E-3</v>
      </c>
      <c r="R51" s="79" t="e">
        <f t="shared" si="5"/>
        <v>#VALUE!</v>
      </c>
      <c r="S51" s="2" t="str">
        <f t="shared" si="3"/>
        <v/>
      </c>
    </row>
    <row r="52" spans="3:19" ht="35.1" customHeight="1" thickTop="1" thickBot="1">
      <c r="C52" s="45" t="str">
        <f>IF(PG!C52="","",PG!C52)</f>
        <v/>
      </c>
      <c r="D52" s="44" t="str">
        <f>IF(PG!D52="","",PG!D52)</f>
        <v/>
      </c>
      <c r="E52" s="46" t="str">
        <f>IF(PG!E52="","",PG!E52)</f>
        <v/>
      </c>
      <c r="F52" s="46">
        <f>IF(Inv!F52="",Inv!E52,Inv!F52)</f>
        <v>0</v>
      </c>
      <c r="G52" s="51" t="str">
        <f t="shared" si="0"/>
        <v>Sem estoque</v>
      </c>
      <c r="H52" s="52">
        <f>SUMIF(Entrada!$D$7:$D$3006,$D52,Entrada!$H$7:$H$3006)</f>
        <v>0</v>
      </c>
      <c r="I52" s="53">
        <f>SUMIF(Saída!$D$7:$D$3006,$D52,Saída!$G$7:$G$3006)</f>
        <v>0</v>
      </c>
      <c r="J52" s="54">
        <f>SUMIF(Entrada!$D$7:$D$3006,D52,Entrada!$L$7:$L$3006)</f>
        <v>0</v>
      </c>
      <c r="K52" s="50" t="str">
        <f t="shared" si="1"/>
        <v/>
      </c>
      <c r="L52" s="50">
        <f t="shared" si="4"/>
        <v>0</v>
      </c>
      <c r="M52" s="54">
        <f>Inv!L52</f>
        <v>0</v>
      </c>
      <c r="N52" s="55" t="str">
        <f>IFERROR($I52/PG!$F52,"")</f>
        <v/>
      </c>
      <c r="P52" s="79" t="str">
        <f t="shared" si="2"/>
        <v/>
      </c>
      <c r="Q52" s="2">
        <v>9.5499999999999995E-3</v>
      </c>
      <c r="R52" s="79" t="e">
        <f t="shared" si="5"/>
        <v>#VALUE!</v>
      </c>
      <c r="S52" s="2" t="str">
        <f t="shared" si="3"/>
        <v/>
      </c>
    </row>
    <row r="53" spans="3:19" ht="35.1" customHeight="1" thickTop="1" thickBot="1">
      <c r="C53" s="45" t="str">
        <f>IF(PG!C53="","",PG!C53)</f>
        <v/>
      </c>
      <c r="D53" s="44" t="str">
        <f>IF(PG!D53="","",PG!D53)</f>
        <v/>
      </c>
      <c r="E53" s="46" t="str">
        <f>IF(PG!E53="","",PG!E53)</f>
        <v/>
      </c>
      <c r="F53" s="46">
        <f>IF(Inv!F53="",Inv!E53,Inv!F53)</f>
        <v>0</v>
      </c>
      <c r="G53" s="51" t="str">
        <f t="shared" si="0"/>
        <v>Sem estoque</v>
      </c>
      <c r="H53" s="52">
        <f>SUMIF(Entrada!$D$7:$D$3006,$D53,Entrada!$H$7:$H$3006)</f>
        <v>0</v>
      </c>
      <c r="I53" s="53">
        <f>SUMIF(Saída!$D$7:$D$3006,$D53,Saída!$G$7:$G$3006)</f>
        <v>0</v>
      </c>
      <c r="J53" s="54">
        <f>SUMIF(Entrada!$D$7:$D$3006,D53,Entrada!$L$7:$L$3006)</f>
        <v>0</v>
      </c>
      <c r="K53" s="50" t="str">
        <f t="shared" si="1"/>
        <v/>
      </c>
      <c r="L53" s="50">
        <f t="shared" si="4"/>
        <v>0</v>
      </c>
      <c r="M53" s="54">
        <f>Inv!L53</f>
        <v>0</v>
      </c>
      <c r="N53" s="55" t="str">
        <f>IFERROR($I53/PG!$F53,"")</f>
        <v/>
      </c>
      <c r="P53" s="79" t="str">
        <f t="shared" si="2"/>
        <v/>
      </c>
      <c r="Q53" s="2">
        <v>9.5399999999999999E-3</v>
      </c>
      <c r="R53" s="79" t="e">
        <f t="shared" si="5"/>
        <v>#VALUE!</v>
      </c>
      <c r="S53" s="2" t="str">
        <f t="shared" si="3"/>
        <v/>
      </c>
    </row>
    <row r="54" spans="3:19" ht="35.1" customHeight="1" thickTop="1" thickBot="1">
      <c r="C54" s="45" t="str">
        <f>IF(PG!C54="","",PG!C54)</f>
        <v/>
      </c>
      <c r="D54" s="44" t="str">
        <f>IF(PG!D54="","",PG!D54)</f>
        <v/>
      </c>
      <c r="E54" s="46" t="str">
        <f>IF(PG!E54="","",PG!E54)</f>
        <v/>
      </c>
      <c r="F54" s="46">
        <f>IF(Inv!F54="",Inv!E54,Inv!F54)</f>
        <v>0</v>
      </c>
      <c r="G54" s="51" t="str">
        <f t="shared" si="0"/>
        <v>Sem estoque</v>
      </c>
      <c r="H54" s="52">
        <f>SUMIF(Entrada!$D$7:$D$3006,$D54,Entrada!$H$7:$H$3006)</f>
        <v>0</v>
      </c>
      <c r="I54" s="53">
        <f>SUMIF(Saída!$D$7:$D$3006,$D54,Saída!$G$7:$G$3006)</f>
        <v>0</v>
      </c>
      <c r="J54" s="54">
        <f>SUMIF(Entrada!$D$7:$D$3006,D54,Entrada!$L$7:$L$3006)</f>
        <v>0</v>
      </c>
      <c r="K54" s="50" t="str">
        <f t="shared" si="1"/>
        <v/>
      </c>
      <c r="L54" s="50">
        <f t="shared" si="4"/>
        <v>0</v>
      </c>
      <c r="M54" s="54">
        <f>Inv!L54</f>
        <v>0</v>
      </c>
      <c r="N54" s="55" t="str">
        <f>IFERROR($I54/PG!$F54,"")</f>
        <v/>
      </c>
      <c r="P54" s="79" t="str">
        <f t="shared" si="2"/>
        <v/>
      </c>
      <c r="Q54" s="2">
        <v>9.5300000000000003E-3</v>
      </c>
      <c r="R54" s="79" t="e">
        <f t="shared" si="5"/>
        <v>#VALUE!</v>
      </c>
      <c r="S54" s="2" t="str">
        <f t="shared" si="3"/>
        <v/>
      </c>
    </row>
    <row r="55" spans="3:19" ht="35.1" customHeight="1" thickTop="1" thickBot="1">
      <c r="C55" s="45" t="str">
        <f>IF(PG!C55="","",PG!C55)</f>
        <v/>
      </c>
      <c r="D55" s="44" t="str">
        <f>IF(PG!D55="","",PG!D55)</f>
        <v/>
      </c>
      <c r="E55" s="46" t="str">
        <f>IF(PG!E55="","",PG!E55)</f>
        <v/>
      </c>
      <c r="F55" s="46">
        <f>IF(Inv!F55="",Inv!E55,Inv!F55)</f>
        <v>0</v>
      </c>
      <c r="G55" s="51" t="str">
        <f t="shared" si="0"/>
        <v>Sem estoque</v>
      </c>
      <c r="H55" s="52">
        <f>SUMIF(Entrada!$D$7:$D$3006,$D55,Entrada!$H$7:$H$3006)</f>
        <v>0</v>
      </c>
      <c r="I55" s="53">
        <f>SUMIF(Saída!$D$7:$D$3006,$D55,Saída!$G$7:$G$3006)</f>
        <v>0</v>
      </c>
      <c r="J55" s="54">
        <f>SUMIF(Entrada!$D$7:$D$3006,D55,Entrada!$L$7:$L$3006)</f>
        <v>0</v>
      </c>
      <c r="K55" s="50" t="str">
        <f t="shared" si="1"/>
        <v/>
      </c>
      <c r="L55" s="50">
        <f t="shared" si="4"/>
        <v>0</v>
      </c>
      <c r="M55" s="54">
        <f>Inv!L55</f>
        <v>0</v>
      </c>
      <c r="N55" s="55" t="str">
        <f>IFERROR($I55/PG!$F55,"")</f>
        <v/>
      </c>
      <c r="P55" s="79" t="str">
        <f t="shared" si="2"/>
        <v/>
      </c>
      <c r="Q55" s="2">
        <v>9.5200000000000007E-3</v>
      </c>
      <c r="R55" s="79" t="e">
        <f t="shared" si="5"/>
        <v>#VALUE!</v>
      </c>
      <c r="S55" s="2" t="str">
        <f t="shared" si="3"/>
        <v/>
      </c>
    </row>
    <row r="56" spans="3:19" ht="35.1" customHeight="1" thickTop="1" thickBot="1">
      <c r="C56" s="45" t="str">
        <f>IF(PG!C56="","",PG!C56)</f>
        <v/>
      </c>
      <c r="D56" s="44" t="str">
        <f>IF(PG!D56="","",PG!D56)</f>
        <v/>
      </c>
      <c r="E56" s="46" t="str">
        <f>IF(PG!E56="","",PG!E56)</f>
        <v/>
      </c>
      <c r="F56" s="46">
        <f>IF(Inv!F56="",Inv!E56,Inv!F56)</f>
        <v>0</v>
      </c>
      <c r="G56" s="51" t="str">
        <f t="shared" si="0"/>
        <v>Sem estoque</v>
      </c>
      <c r="H56" s="52">
        <f>SUMIF(Entrada!$D$7:$D$3006,$D56,Entrada!$H$7:$H$3006)</f>
        <v>0</v>
      </c>
      <c r="I56" s="53">
        <f>SUMIF(Saída!$D$7:$D$3006,$D56,Saída!$G$7:$G$3006)</f>
        <v>0</v>
      </c>
      <c r="J56" s="54">
        <f>SUMIF(Entrada!$D$7:$D$3006,D56,Entrada!$L$7:$L$3006)</f>
        <v>0</v>
      </c>
      <c r="K56" s="50" t="str">
        <f t="shared" si="1"/>
        <v/>
      </c>
      <c r="L56" s="50">
        <f t="shared" si="4"/>
        <v>0</v>
      </c>
      <c r="M56" s="54">
        <f>Inv!L56</f>
        <v>0</v>
      </c>
      <c r="N56" s="55" t="str">
        <f>IFERROR($I56/PG!$F56,"")</f>
        <v/>
      </c>
      <c r="P56" s="79" t="str">
        <f t="shared" si="2"/>
        <v/>
      </c>
      <c r="Q56" s="2">
        <v>9.5099999999999994E-3</v>
      </c>
      <c r="R56" s="79" t="e">
        <f t="shared" si="5"/>
        <v>#VALUE!</v>
      </c>
      <c r="S56" s="2" t="str">
        <f t="shared" si="3"/>
        <v/>
      </c>
    </row>
    <row r="57" spans="3:19" ht="35.1" customHeight="1" thickTop="1" thickBot="1">
      <c r="C57" s="45" t="str">
        <f>IF(PG!C57="","",PG!C57)</f>
        <v/>
      </c>
      <c r="D57" s="44" t="str">
        <f>IF(PG!D57="","",PG!D57)</f>
        <v/>
      </c>
      <c r="E57" s="46" t="str">
        <f>IF(PG!E57="","",PG!E57)</f>
        <v/>
      </c>
      <c r="F57" s="46">
        <f>IF(Inv!F57="",Inv!E57,Inv!F57)</f>
        <v>0</v>
      </c>
      <c r="G57" s="51" t="str">
        <f t="shared" si="0"/>
        <v>Sem estoque</v>
      </c>
      <c r="H57" s="52">
        <f>SUMIF(Entrada!$D$7:$D$3006,$D57,Entrada!$H$7:$H$3006)</f>
        <v>0</v>
      </c>
      <c r="I57" s="53">
        <f>SUMIF(Saída!$D$7:$D$3006,$D57,Saída!$G$7:$G$3006)</f>
        <v>0</v>
      </c>
      <c r="J57" s="54">
        <f>SUMIF(Entrada!$D$7:$D$3006,D57,Entrada!$L$7:$L$3006)</f>
        <v>0</v>
      </c>
      <c r="K57" s="50" t="str">
        <f t="shared" si="1"/>
        <v/>
      </c>
      <c r="L57" s="50">
        <f t="shared" si="4"/>
        <v>0</v>
      </c>
      <c r="M57" s="54">
        <f>Inv!L57</f>
        <v>0</v>
      </c>
      <c r="N57" s="55" t="str">
        <f>IFERROR($I57/PG!$F57,"")</f>
        <v/>
      </c>
      <c r="P57" s="79" t="str">
        <f t="shared" si="2"/>
        <v/>
      </c>
      <c r="Q57" s="2">
        <v>9.4999999999999998E-3</v>
      </c>
      <c r="R57" s="79" t="e">
        <f t="shared" si="5"/>
        <v>#VALUE!</v>
      </c>
      <c r="S57" s="2" t="str">
        <f t="shared" si="3"/>
        <v/>
      </c>
    </row>
    <row r="58" spans="3:19" ht="35.1" customHeight="1" thickTop="1" thickBot="1">
      <c r="C58" s="45" t="str">
        <f>IF(PG!C58="","",PG!C58)</f>
        <v/>
      </c>
      <c r="D58" s="44" t="str">
        <f>IF(PG!D58="","",PG!D58)</f>
        <v/>
      </c>
      <c r="E58" s="46" t="str">
        <f>IF(PG!E58="","",PG!E58)</f>
        <v/>
      </c>
      <c r="F58" s="46">
        <f>IF(Inv!F58="",Inv!E58,Inv!F58)</f>
        <v>0</v>
      </c>
      <c r="G58" s="51" t="str">
        <f t="shared" si="0"/>
        <v>Sem estoque</v>
      </c>
      <c r="H58" s="52">
        <f>SUMIF(Entrada!$D$7:$D$3006,$D58,Entrada!$H$7:$H$3006)</f>
        <v>0</v>
      </c>
      <c r="I58" s="53">
        <f>SUMIF(Saída!$D$7:$D$3006,$D58,Saída!$G$7:$G$3006)</f>
        <v>0</v>
      </c>
      <c r="J58" s="54">
        <f>SUMIF(Entrada!$D$7:$D$3006,D58,Entrada!$L$7:$L$3006)</f>
        <v>0</v>
      </c>
      <c r="K58" s="50" t="str">
        <f t="shared" si="1"/>
        <v/>
      </c>
      <c r="L58" s="50">
        <f t="shared" si="4"/>
        <v>0</v>
      </c>
      <c r="M58" s="54">
        <f>Inv!L58</f>
        <v>0</v>
      </c>
      <c r="N58" s="55" t="str">
        <f>IFERROR($I58/PG!$F58,"")</f>
        <v/>
      </c>
      <c r="P58" s="79" t="str">
        <f t="shared" si="2"/>
        <v/>
      </c>
      <c r="Q58" s="2">
        <v>9.4900000000000002E-3</v>
      </c>
      <c r="R58" s="79" t="e">
        <f t="shared" si="5"/>
        <v>#VALUE!</v>
      </c>
      <c r="S58" s="2" t="str">
        <f t="shared" si="3"/>
        <v/>
      </c>
    </row>
    <row r="59" spans="3:19" ht="35.1" customHeight="1" thickTop="1" thickBot="1">
      <c r="C59" s="45" t="str">
        <f>IF(PG!C59="","",PG!C59)</f>
        <v/>
      </c>
      <c r="D59" s="44" t="str">
        <f>IF(PG!D59="","",PG!D59)</f>
        <v/>
      </c>
      <c r="E59" s="46" t="str">
        <f>IF(PG!E59="","",PG!E59)</f>
        <v/>
      </c>
      <c r="F59" s="46">
        <f>IF(Inv!F59="",Inv!E59,Inv!F59)</f>
        <v>0</v>
      </c>
      <c r="G59" s="51" t="str">
        <f t="shared" si="0"/>
        <v>Sem estoque</v>
      </c>
      <c r="H59" s="52">
        <f>SUMIF(Entrada!$D$7:$D$3006,$D59,Entrada!$H$7:$H$3006)</f>
        <v>0</v>
      </c>
      <c r="I59" s="53">
        <f>SUMIF(Saída!$D$7:$D$3006,$D59,Saída!$G$7:$G$3006)</f>
        <v>0</v>
      </c>
      <c r="J59" s="54">
        <f>SUMIF(Entrada!$D$7:$D$3006,D59,Entrada!$L$7:$L$3006)</f>
        <v>0</v>
      </c>
      <c r="K59" s="50" t="str">
        <f t="shared" si="1"/>
        <v/>
      </c>
      <c r="L59" s="50">
        <f t="shared" si="4"/>
        <v>0</v>
      </c>
      <c r="M59" s="54">
        <f>Inv!L59</f>
        <v>0</v>
      </c>
      <c r="N59" s="55" t="str">
        <f>IFERROR($I59/PG!$F59,"")</f>
        <v/>
      </c>
      <c r="P59" s="79" t="str">
        <f t="shared" si="2"/>
        <v/>
      </c>
      <c r="Q59" s="2">
        <v>9.4800000000000006E-3</v>
      </c>
      <c r="R59" s="79" t="e">
        <f t="shared" si="5"/>
        <v>#VALUE!</v>
      </c>
      <c r="S59" s="2" t="str">
        <f t="shared" si="3"/>
        <v/>
      </c>
    </row>
    <row r="60" spans="3:19" ht="35.1" customHeight="1" thickTop="1" thickBot="1">
      <c r="C60" s="45" t="str">
        <f>IF(PG!C60="","",PG!C60)</f>
        <v/>
      </c>
      <c r="D60" s="44" t="str">
        <f>IF(PG!D60="","",PG!D60)</f>
        <v/>
      </c>
      <c r="E60" s="46" t="str">
        <f>IF(PG!E60="","",PG!E60)</f>
        <v/>
      </c>
      <c r="F60" s="46">
        <f>IF(Inv!F60="",Inv!E60,Inv!F60)</f>
        <v>0</v>
      </c>
      <c r="G60" s="51" t="str">
        <f t="shared" si="0"/>
        <v>Sem estoque</v>
      </c>
      <c r="H60" s="52">
        <f>SUMIF(Entrada!$D$7:$D$3006,$D60,Entrada!$H$7:$H$3006)</f>
        <v>0</v>
      </c>
      <c r="I60" s="53">
        <f>SUMIF(Saída!$D$7:$D$3006,$D60,Saída!$G$7:$G$3006)</f>
        <v>0</v>
      </c>
      <c r="J60" s="54">
        <f>SUMIF(Entrada!$D$7:$D$3006,D60,Entrada!$L$7:$L$3006)</f>
        <v>0</v>
      </c>
      <c r="K60" s="50" t="str">
        <f t="shared" si="1"/>
        <v/>
      </c>
      <c r="L60" s="50">
        <f t="shared" si="4"/>
        <v>0</v>
      </c>
      <c r="M60" s="54">
        <f>Inv!L60</f>
        <v>0</v>
      </c>
      <c r="N60" s="55" t="str">
        <f>IFERROR($I60/PG!$F60,"")</f>
        <v/>
      </c>
      <c r="P60" s="79" t="str">
        <f t="shared" si="2"/>
        <v/>
      </c>
      <c r="Q60" s="2">
        <v>9.4699999999999993E-3</v>
      </c>
      <c r="R60" s="79" t="e">
        <f t="shared" si="5"/>
        <v>#VALUE!</v>
      </c>
      <c r="S60" s="2" t="str">
        <f t="shared" si="3"/>
        <v/>
      </c>
    </row>
    <row r="61" spans="3:19" ht="35.1" customHeight="1" thickTop="1" thickBot="1">
      <c r="C61" s="45" t="str">
        <f>IF(PG!C61="","",PG!C61)</f>
        <v/>
      </c>
      <c r="D61" s="44" t="str">
        <f>IF(PG!D61="","",PG!D61)</f>
        <v/>
      </c>
      <c r="E61" s="46" t="str">
        <f>IF(PG!E61="","",PG!E61)</f>
        <v/>
      </c>
      <c r="F61" s="46">
        <f>IF(Inv!F61="",Inv!E61,Inv!F61)</f>
        <v>0</v>
      </c>
      <c r="G61" s="51" t="str">
        <f t="shared" si="0"/>
        <v>Sem estoque</v>
      </c>
      <c r="H61" s="52">
        <f>SUMIF(Entrada!$D$7:$D$3006,$D61,Entrada!$H$7:$H$3006)</f>
        <v>0</v>
      </c>
      <c r="I61" s="53">
        <f>SUMIF(Saída!$D$7:$D$3006,$D61,Saída!$G$7:$G$3006)</f>
        <v>0</v>
      </c>
      <c r="J61" s="54">
        <f>SUMIF(Entrada!$D$7:$D$3006,D61,Entrada!$L$7:$L$3006)</f>
        <v>0</v>
      </c>
      <c r="K61" s="50" t="str">
        <f t="shared" si="1"/>
        <v/>
      </c>
      <c r="L61" s="50">
        <f t="shared" si="4"/>
        <v>0</v>
      </c>
      <c r="M61" s="54">
        <f>Inv!L61</f>
        <v>0</v>
      </c>
      <c r="N61" s="55" t="str">
        <f>IFERROR($I61/PG!$F61,"")</f>
        <v/>
      </c>
      <c r="P61" s="79" t="str">
        <f t="shared" si="2"/>
        <v/>
      </c>
      <c r="Q61" s="2">
        <v>9.4599999999999997E-3</v>
      </c>
      <c r="R61" s="79" t="e">
        <f t="shared" si="5"/>
        <v>#VALUE!</v>
      </c>
      <c r="S61" s="2" t="str">
        <f t="shared" si="3"/>
        <v/>
      </c>
    </row>
    <row r="62" spans="3:19" ht="35.1" customHeight="1" thickTop="1" thickBot="1">
      <c r="C62" s="45" t="str">
        <f>IF(PG!C62="","",PG!C62)</f>
        <v/>
      </c>
      <c r="D62" s="44" t="str">
        <f>IF(PG!D62="","",PG!D62)</f>
        <v/>
      </c>
      <c r="E62" s="46" t="str">
        <f>IF(PG!E62="","",PG!E62)</f>
        <v/>
      </c>
      <c r="F62" s="46">
        <f>IF(Inv!F62="",Inv!E62,Inv!F62)</f>
        <v>0</v>
      </c>
      <c r="G62" s="51" t="str">
        <f t="shared" si="0"/>
        <v>Sem estoque</v>
      </c>
      <c r="H62" s="52">
        <f>SUMIF(Entrada!$D$7:$D$3006,$D62,Entrada!$H$7:$H$3006)</f>
        <v>0</v>
      </c>
      <c r="I62" s="53">
        <f>SUMIF(Saída!$D$7:$D$3006,$D62,Saída!$G$7:$G$3006)</f>
        <v>0</v>
      </c>
      <c r="J62" s="54">
        <f>SUMIF(Entrada!$D$7:$D$3006,D62,Entrada!$L$7:$L$3006)</f>
        <v>0</v>
      </c>
      <c r="K62" s="50" t="str">
        <f t="shared" si="1"/>
        <v/>
      </c>
      <c r="L62" s="50">
        <f t="shared" si="4"/>
        <v>0</v>
      </c>
      <c r="M62" s="54">
        <f>Inv!L62</f>
        <v>0</v>
      </c>
      <c r="N62" s="55" t="str">
        <f>IFERROR($I62/PG!$F62,"")</f>
        <v/>
      </c>
      <c r="P62" s="79" t="str">
        <f t="shared" si="2"/>
        <v/>
      </c>
      <c r="Q62" s="2">
        <v>9.4500000000000001E-3</v>
      </c>
      <c r="R62" s="79" t="e">
        <f t="shared" si="5"/>
        <v>#VALUE!</v>
      </c>
      <c r="S62" s="2" t="str">
        <f t="shared" si="3"/>
        <v/>
      </c>
    </row>
    <row r="63" spans="3:19" ht="35.1" customHeight="1" thickTop="1" thickBot="1">
      <c r="C63" s="45" t="str">
        <f>IF(PG!C63="","",PG!C63)</f>
        <v/>
      </c>
      <c r="D63" s="44" t="str">
        <f>IF(PG!D63="","",PG!D63)</f>
        <v/>
      </c>
      <c r="E63" s="46" t="str">
        <f>IF(PG!E63="","",PG!E63)</f>
        <v/>
      </c>
      <c r="F63" s="46">
        <f>IF(Inv!F63="",Inv!E63,Inv!F63)</f>
        <v>0</v>
      </c>
      <c r="G63" s="51" t="str">
        <f t="shared" si="0"/>
        <v>Sem estoque</v>
      </c>
      <c r="H63" s="52">
        <f>SUMIF(Entrada!$D$7:$D$3006,$D63,Entrada!$H$7:$H$3006)</f>
        <v>0</v>
      </c>
      <c r="I63" s="53">
        <f>SUMIF(Saída!$D$7:$D$3006,$D63,Saída!$G$7:$G$3006)</f>
        <v>0</v>
      </c>
      <c r="J63" s="54">
        <f>SUMIF(Entrada!$D$7:$D$3006,D63,Entrada!$L$7:$L$3006)</f>
        <v>0</v>
      </c>
      <c r="K63" s="50" t="str">
        <f t="shared" si="1"/>
        <v/>
      </c>
      <c r="L63" s="50">
        <f t="shared" si="4"/>
        <v>0</v>
      </c>
      <c r="M63" s="54">
        <f>Inv!L63</f>
        <v>0</v>
      </c>
      <c r="N63" s="55" t="str">
        <f>IFERROR($I63/PG!$F63,"")</f>
        <v/>
      </c>
      <c r="P63" s="79" t="str">
        <f t="shared" si="2"/>
        <v/>
      </c>
      <c r="Q63" s="2">
        <v>9.4400000000000005E-3</v>
      </c>
      <c r="R63" s="79" t="e">
        <f t="shared" si="5"/>
        <v>#VALUE!</v>
      </c>
      <c r="S63" s="2" t="str">
        <f t="shared" si="3"/>
        <v/>
      </c>
    </row>
    <row r="64" spans="3:19" ht="35.1" customHeight="1" thickTop="1" thickBot="1">
      <c r="C64" s="45" t="str">
        <f>IF(PG!C64="","",PG!C64)</f>
        <v/>
      </c>
      <c r="D64" s="44" t="str">
        <f>IF(PG!D64="","",PG!D64)</f>
        <v/>
      </c>
      <c r="E64" s="46" t="str">
        <f>IF(PG!E64="","",PG!E64)</f>
        <v/>
      </c>
      <c r="F64" s="46">
        <f>IF(Inv!F64="",Inv!E64,Inv!F64)</f>
        <v>0</v>
      </c>
      <c r="G64" s="51" t="str">
        <f t="shared" si="0"/>
        <v>Sem estoque</v>
      </c>
      <c r="H64" s="52">
        <f>SUMIF(Entrada!$D$7:$D$3006,$D64,Entrada!$H$7:$H$3006)</f>
        <v>0</v>
      </c>
      <c r="I64" s="53">
        <f>SUMIF(Saída!$D$7:$D$3006,$D64,Saída!$G$7:$G$3006)</f>
        <v>0</v>
      </c>
      <c r="J64" s="54">
        <f>SUMIF(Entrada!$D$7:$D$3006,D64,Entrada!$L$7:$L$3006)</f>
        <v>0</v>
      </c>
      <c r="K64" s="50" t="str">
        <f t="shared" si="1"/>
        <v/>
      </c>
      <c r="L64" s="50">
        <f t="shared" si="4"/>
        <v>0</v>
      </c>
      <c r="M64" s="54">
        <f>Inv!L64</f>
        <v>0</v>
      </c>
      <c r="N64" s="55" t="str">
        <f>IFERROR($I64/PG!$F64,"")</f>
        <v/>
      </c>
      <c r="P64" s="79" t="str">
        <f t="shared" si="2"/>
        <v/>
      </c>
      <c r="Q64" s="2">
        <v>9.4299999999999991E-3</v>
      </c>
      <c r="R64" s="79" t="e">
        <f t="shared" si="5"/>
        <v>#VALUE!</v>
      </c>
      <c r="S64" s="2" t="str">
        <f t="shared" si="3"/>
        <v/>
      </c>
    </row>
    <row r="65" spans="3:19" ht="35.1" customHeight="1" thickTop="1" thickBot="1">
      <c r="C65" s="45" t="str">
        <f>IF(PG!C65="","",PG!C65)</f>
        <v/>
      </c>
      <c r="D65" s="44" t="str">
        <f>IF(PG!D65="","",PG!D65)</f>
        <v/>
      </c>
      <c r="E65" s="46" t="str">
        <f>IF(PG!E65="","",PG!E65)</f>
        <v/>
      </c>
      <c r="F65" s="46">
        <f>IF(Inv!F65="",Inv!E65,Inv!F65)</f>
        <v>0</v>
      </c>
      <c r="G65" s="51" t="str">
        <f t="shared" si="0"/>
        <v>Sem estoque</v>
      </c>
      <c r="H65" s="52">
        <f>SUMIF(Entrada!$D$7:$D$3006,$D65,Entrada!$H$7:$H$3006)</f>
        <v>0</v>
      </c>
      <c r="I65" s="53">
        <f>SUMIF(Saída!$D$7:$D$3006,$D65,Saída!$G$7:$G$3006)</f>
        <v>0</v>
      </c>
      <c r="J65" s="54">
        <f>SUMIF(Entrada!$D$7:$D$3006,D65,Entrada!$L$7:$L$3006)</f>
        <v>0</v>
      </c>
      <c r="K65" s="50" t="str">
        <f t="shared" si="1"/>
        <v/>
      </c>
      <c r="L65" s="50">
        <f t="shared" si="4"/>
        <v>0</v>
      </c>
      <c r="M65" s="54">
        <f>Inv!L65</f>
        <v>0</v>
      </c>
      <c r="N65" s="55" t="str">
        <f>IFERROR($I65/PG!$F65,"")</f>
        <v/>
      </c>
      <c r="P65" s="79" t="str">
        <f t="shared" si="2"/>
        <v/>
      </c>
      <c r="Q65" s="2">
        <v>9.4199999999999996E-3</v>
      </c>
      <c r="R65" s="79" t="e">
        <f t="shared" si="5"/>
        <v>#VALUE!</v>
      </c>
      <c r="S65" s="2" t="str">
        <f t="shared" si="3"/>
        <v/>
      </c>
    </row>
    <row r="66" spans="3:19" ht="35.1" customHeight="1" thickTop="1" thickBot="1">
      <c r="C66" s="45" t="str">
        <f>IF(PG!C66="","",PG!C66)</f>
        <v/>
      </c>
      <c r="D66" s="44" t="str">
        <f>IF(PG!D66="","",PG!D66)</f>
        <v/>
      </c>
      <c r="E66" s="46" t="str">
        <f>IF(PG!E66="","",PG!E66)</f>
        <v/>
      </c>
      <c r="F66" s="46">
        <f>IF(Inv!F66="",Inv!E66,Inv!F66)</f>
        <v>0</v>
      </c>
      <c r="G66" s="51" t="str">
        <f t="shared" si="0"/>
        <v>Sem estoque</v>
      </c>
      <c r="H66" s="52">
        <f>SUMIF(Entrada!$D$7:$D$3006,$D66,Entrada!$H$7:$H$3006)</f>
        <v>0</v>
      </c>
      <c r="I66" s="53">
        <f>SUMIF(Saída!$D$7:$D$3006,$D66,Saída!$G$7:$G$3006)</f>
        <v>0</v>
      </c>
      <c r="J66" s="54">
        <f>SUMIF(Entrada!$D$7:$D$3006,D66,Entrada!$L$7:$L$3006)</f>
        <v>0</v>
      </c>
      <c r="K66" s="50" t="str">
        <f t="shared" si="1"/>
        <v/>
      </c>
      <c r="L66" s="50">
        <f t="shared" si="4"/>
        <v>0</v>
      </c>
      <c r="M66" s="54">
        <f>Inv!L66</f>
        <v>0</v>
      </c>
      <c r="N66" s="55" t="str">
        <f>IFERROR($I66/PG!$F66,"")</f>
        <v/>
      </c>
      <c r="P66" s="79" t="str">
        <f t="shared" si="2"/>
        <v/>
      </c>
      <c r="Q66" s="2">
        <v>9.41E-3</v>
      </c>
      <c r="R66" s="79" t="e">
        <f t="shared" si="5"/>
        <v>#VALUE!</v>
      </c>
      <c r="S66" s="2" t="str">
        <f t="shared" si="3"/>
        <v/>
      </c>
    </row>
    <row r="67" spans="3:19" ht="35.1" customHeight="1" thickTop="1" thickBot="1">
      <c r="C67" s="45" t="str">
        <f>IF(PG!C67="","",PG!C67)</f>
        <v/>
      </c>
      <c r="D67" s="44" t="str">
        <f>IF(PG!D67="","",PG!D67)</f>
        <v/>
      </c>
      <c r="E67" s="46" t="str">
        <f>IF(PG!E67="","",PG!E67)</f>
        <v/>
      </c>
      <c r="F67" s="46">
        <f>IF(Inv!F67="",Inv!E67,Inv!F67)</f>
        <v>0</v>
      </c>
      <c r="G67" s="51" t="str">
        <f t="shared" si="0"/>
        <v>Sem estoque</v>
      </c>
      <c r="H67" s="52">
        <f>SUMIF(Entrada!$D$7:$D$3006,$D67,Entrada!$H$7:$H$3006)</f>
        <v>0</v>
      </c>
      <c r="I67" s="53">
        <f>SUMIF(Saída!$D$7:$D$3006,$D67,Saída!$G$7:$G$3006)</f>
        <v>0</v>
      </c>
      <c r="J67" s="54">
        <f>SUMIF(Entrada!$D$7:$D$3006,D67,Entrada!$L$7:$L$3006)</f>
        <v>0</v>
      </c>
      <c r="K67" s="50" t="str">
        <f t="shared" si="1"/>
        <v/>
      </c>
      <c r="L67" s="50">
        <f t="shared" si="4"/>
        <v>0</v>
      </c>
      <c r="M67" s="54">
        <f>Inv!L67</f>
        <v>0</v>
      </c>
      <c r="N67" s="55" t="str">
        <f>IFERROR($I67/PG!$F67,"")</f>
        <v/>
      </c>
      <c r="P67" s="79" t="str">
        <f t="shared" si="2"/>
        <v/>
      </c>
      <c r="Q67" s="2">
        <v>9.4000000000000004E-3</v>
      </c>
      <c r="R67" s="79" t="e">
        <f t="shared" si="5"/>
        <v>#VALUE!</v>
      </c>
      <c r="S67" s="2" t="str">
        <f t="shared" si="3"/>
        <v/>
      </c>
    </row>
    <row r="68" spans="3:19" ht="35.1" customHeight="1" thickTop="1" thickBot="1">
      <c r="C68" s="45" t="str">
        <f>IF(PG!C68="","",PG!C68)</f>
        <v/>
      </c>
      <c r="D68" s="44" t="str">
        <f>IF(PG!D68="","",PG!D68)</f>
        <v/>
      </c>
      <c r="E68" s="46" t="str">
        <f>IF(PG!E68="","",PG!E68)</f>
        <v/>
      </c>
      <c r="F68" s="46">
        <f>IF(Inv!F68="",Inv!E68,Inv!F68)</f>
        <v>0</v>
      </c>
      <c r="G68" s="51" t="str">
        <f t="shared" si="0"/>
        <v>Sem estoque</v>
      </c>
      <c r="H68" s="52">
        <f>SUMIF(Entrada!$D$7:$D$3006,$D68,Entrada!$H$7:$H$3006)</f>
        <v>0</v>
      </c>
      <c r="I68" s="53">
        <f>SUMIF(Saída!$D$7:$D$3006,$D68,Saída!$G$7:$G$3006)</f>
        <v>0</v>
      </c>
      <c r="J68" s="54">
        <f>SUMIF(Entrada!$D$7:$D$3006,D68,Entrada!$L$7:$L$3006)</f>
        <v>0</v>
      </c>
      <c r="K68" s="50" t="str">
        <f t="shared" si="1"/>
        <v/>
      </c>
      <c r="L68" s="50">
        <f t="shared" si="4"/>
        <v>0</v>
      </c>
      <c r="M68" s="54">
        <f>Inv!L68</f>
        <v>0</v>
      </c>
      <c r="N68" s="55" t="str">
        <f>IFERROR($I68/PG!$F68,"")</f>
        <v/>
      </c>
      <c r="P68" s="79" t="str">
        <f t="shared" si="2"/>
        <v/>
      </c>
      <c r="Q68" s="2">
        <v>9.3900000000000008E-3</v>
      </c>
      <c r="R68" s="79" t="e">
        <f t="shared" si="5"/>
        <v>#VALUE!</v>
      </c>
      <c r="S68" s="2" t="str">
        <f t="shared" si="3"/>
        <v/>
      </c>
    </row>
    <row r="69" spans="3:19" ht="35.1" customHeight="1" thickTop="1" thickBot="1">
      <c r="C69" s="45" t="str">
        <f>IF(PG!C69="","",PG!C69)</f>
        <v/>
      </c>
      <c r="D69" s="44" t="str">
        <f>IF(PG!D69="","",PG!D69)</f>
        <v/>
      </c>
      <c r="E69" s="46" t="str">
        <f>IF(PG!E69="","",PG!E69)</f>
        <v/>
      </c>
      <c r="F69" s="46">
        <f>IF(Inv!F69="",Inv!E69,Inv!F69)</f>
        <v>0</v>
      </c>
      <c r="G69" s="51" t="str">
        <f t="shared" si="0"/>
        <v>Sem estoque</v>
      </c>
      <c r="H69" s="52">
        <f>SUMIF(Entrada!$D$7:$D$3006,$D69,Entrada!$H$7:$H$3006)</f>
        <v>0</v>
      </c>
      <c r="I69" s="53">
        <f>SUMIF(Saída!$D$7:$D$3006,$D69,Saída!$G$7:$G$3006)</f>
        <v>0</v>
      </c>
      <c r="J69" s="54">
        <f>SUMIF(Entrada!$D$7:$D$3006,D69,Entrada!$L$7:$L$3006)</f>
        <v>0</v>
      </c>
      <c r="K69" s="50" t="str">
        <f t="shared" si="1"/>
        <v/>
      </c>
      <c r="L69" s="50">
        <f t="shared" si="4"/>
        <v>0</v>
      </c>
      <c r="M69" s="54">
        <f>Inv!L69</f>
        <v>0</v>
      </c>
      <c r="N69" s="55" t="str">
        <f>IFERROR($I69/PG!$F69,"")</f>
        <v/>
      </c>
      <c r="P69" s="79" t="str">
        <f t="shared" si="2"/>
        <v/>
      </c>
      <c r="Q69" s="2">
        <v>9.3799999999999994E-3</v>
      </c>
      <c r="R69" s="79" t="e">
        <f t="shared" si="5"/>
        <v>#VALUE!</v>
      </c>
      <c r="S69" s="2" t="str">
        <f t="shared" si="3"/>
        <v/>
      </c>
    </row>
    <row r="70" spans="3:19" ht="35.1" customHeight="1" thickTop="1" thickBot="1">
      <c r="C70" s="45" t="str">
        <f>IF(PG!C70="","",PG!C70)</f>
        <v/>
      </c>
      <c r="D70" s="44" t="str">
        <f>IF(PG!D70="","",PG!D70)</f>
        <v/>
      </c>
      <c r="E70" s="46" t="str">
        <f>IF(PG!E70="","",PG!E70)</f>
        <v/>
      </c>
      <c r="F70" s="46">
        <f>IF(Inv!F70="",Inv!E70,Inv!F70)</f>
        <v>0</v>
      </c>
      <c r="G70" s="51" t="str">
        <f t="shared" si="0"/>
        <v>Sem estoque</v>
      </c>
      <c r="H70" s="52">
        <f>SUMIF(Entrada!$D$7:$D$3006,$D70,Entrada!$H$7:$H$3006)</f>
        <v>0</v>
      </c>
      <c r="I70" s="53">
        <f>SUMIF(Saída!$D$7:$D$3006,$D70,Saída!$G$7:$G$3006)</f>
        <v>0</v>
      </c>
      <c r="J70" s="54">
        <f>SUMIF(Entrada!$D$7:$D$3006,D70,Entrada!$L$7:$L$3006)</f>
        <v>0</v>
      </c>
      <c r="K70" s="50" t="str">
        <f t="shared" si="1"/>
        <v/>
      </c>
      <c r="L70" s="50">
        <f t="shared" si="4"/>
        <v>0</v>
      </c>
      <c r="M70" s="54">
        <f>Inv!L70</f>
        <v>0</v>
      </c>
      <c r="N70" s="55" t="str">
        <f>IFERROR($I70/PG!$F70,"")</f>
        <v/>
      </c>
      <c r="P70" s="79" t="str">
        <f t="shared" si="2"/>
        <v/>
      </c>
      <c r="Q70" s="2">
        <v>9.3699999999999999E-3</v>
      </c>
      <c r="R70" s="79" t="e">
        <f t="shared" si="5"/>
        <v>#VALUE!</v>
      </c>
      <c r="S70" s="2" t="str">
        <f t="shared" si="3"/>
        <v/>
      </c>
    </row>
    <row r="71" spans="3:19" ht="35.1" customHeight="1" thickTop="1" thickBot="1">
      <c r="C71" s="45" t="str">
        <f>IF(PG!C71="","",PG!C71)</f>
        <v/>
      </c>
      <c r="D71" s="44" t="str">
        <f>IF(PG!D71="","",PG!D71)</f>
        <v/>
      </c>
      <c r="E71" s="46" t="str">
        <f>IF(PG!E71="","",PG!E71)</f>
        <v/>
      </c>
      <c r="F71" s="46">
        <f>IF(Inv!F71="",Inv!E71,Inv!F71)</f>
        <v>0</v>
      </c>
      <c r="G71" s="51" t="str">
        <f t="shared" si="0"/>
        <v>Sem estoque</v>
      </c>
      <c r="H71" s="52">
        <f>SUMIF(Entrada!$D$7:$D$3006,$D71,Entrada!$H$7:$H$3006)</f>
        <v>0</v>
      </c>
      <c r="I71" s="53">
        <f>SUMIF(Saída!$D$7:$D$3006,$D71,Saída!$G$7:$G$3006)</f>
        <v>0</v>
      </c>
      <c r="J71" s="54">
        <f>SUMIF(Entrada!$D$7:$D$3006,D71,Entrada!$L$7:$L$3006)</f>
        <v>0</v>
      </c>
      <c r="K71" s="50" t="str">
        <f t="shared" si="1"/>
        <v/>
      </c>
      <c r="L71" s="50">
        <f t="shared" si="4"/>
        <v>0</v>
      </c>
      <c r="M71" s="54">
        <f>Inv!L71</f>
        <v>0</v>
      </c>
      <c r="N71" s="55" t="str">
        <f>IFERROR($I71/PG!$F71,"")</f>
        <v/>
      </c>
      <c r="P71" s="79" t="str">
        <f t="shared" si="2"/>
        <v/>
      </c>
      <c r="Q71" s="2">
        <v>9.3600000000000003E-3</v>
      </c>
      <c r="R71" s="79" t="e">
        <f t="shared" si="5"/>
        <v>#VALUE!</v>
      </c>
      <c r="S71" s="2" t="str">
        <f t="shared" si="3"/>
        <v/>
      </c>
    </row>
    <row r="72" spans="3:19" ht="35.1" customHeight="1" thickTop="1" thickBot="1">
      <c r="C72" s="45" t="str">
        <f>IF(PG!C72="","",PG!C72)</f>
        <v/>
      </c>
      <c r="D72" s="44" t="str">
        <f>IF(PG!D72="","",PG!D72)</f>
        <v/>
      </c>
      <c r="E72" s="46" t="str">
        <f>IF(PG!E72="","",PG!E72)</f>
        <v/>
      </c>
      <c r="F72" s="46">
        <f>IF(Inv!F72="",Inv!E72,Inv!F72)</f>
        <v>0</v>
      </c>
      <c r="G72" s="51" t="str">
        <f t="shared" ref="G72:G135" si="6">IFERROR(IF(F72=0,"Sem estoque",IF(F72/E72&lt;0.25,"Quase sem estoque",IF(F72/E72&lt;1.2,"Estoque baixo",IF(F72/E72&lt;2,"Estoque moderado","Estoque confortável")))),"")</f>
        <v>Sem estoque</v>
      </c>
      <c r="H72" s="52">
        <f>SUMIF(Entrada!$D$7:$D$3006,$D72,Entrada!$H$7:$H$3006)</f>
        <v>0</v>
      </c>
      <c r="I72" s="53">
        <f>SUMIF(Saída!$D$7:$D$3006,$D72,Saída!$G$7:$G$3006)</f>
        <v>0</v>
      </c>
      <c r="J72" s="54">
        <f>SUMIF(Entrada!$D$7:$D$3006,D72,Entrada!$L$7:$L$3006)</f>
        <v>0</v>
      </c>
      <c r="K72" s="50" t="str">
        <f t="shared" ref="K72:K135" si="7">IFERROR($J72/SUM($J$7:$J$1007),"")</f>
        <v/>
      </c>
      <c r="L72" s="50">
        <f t="shared" ref="L72:L135" si="8">IFERROR(F72/SUM($F$7:$F$1007),"")</f>
        <v>0</v>
      </c>
      <c r="M72" s="54">
        <f>Inv!L72</f>
        <v>0</v>
      </c>
      <c r="N72" s="55" t="str">
        <f>IFERROR($I72/PG!$F72,"")</f>
        <v/>
      </c>
      <c r="P72" s="79" t="str">
        <f t="shared" ref="P72:P107" si="9">K72</f>
        <v/>
      </c>
      <c r="Q72" s="2">
        <v>9.3500000000000007E-3</v>
      </c>
      <c r="R72" s="79" t="e">
        <f t="shared" ref="R72:R135" si="10">P72+Q72</f>
        <v>#VALUE!</v>
      </c>
      <c r="S72" s="2" t="str">
        <f t="shared" ref="S72:S135" si="11">D72</f>
        <v/>
      </c>
    </row>
    <row r="73" spans="3:19" ht="35.1" customHeight="1" thickTop="1" thickBot="1">
      <c r="C73" s="45" t="str">
        <f>IF(PG!C73="","",PG!C73)</f>
        <v/>
      </c>
      <c r="D73" s="44" t="str">
        <f>IF(PG!D73="","",PG!D73)</f>
        <v/>
      </c>
      <c r="E73" s="46" t="str">
        <f>IF(PG!E73="","",PG!E73)</f>
        <v/>
      </c>
      <c r="F73" s="46">
        <f>IF(Inv!F73="",Inv!E73,Inv!F73)</f>
        <v>0</v>
      </c>
      <c r="G73" s="51" t="str">
        <f t="shared" si="6"/>
        <v>Sem estoque</v>
      </c>
      <c r="H73" s="52">
        <f>SUMIF(Entrada!$D$7:$D$3006,$D73,Entrada!$H$7:$H$3006)</f>
        <v>0</v>
      </c>
      <c r="I73" s="53">
        <f>SUMIF(Saída!$D$7:$D$3006,$D73,Saída!$G$7:$G$3006)</f>
        <v>0</v>
      </c>
      <c r="J73" s="54">
        <f>SUMIF(Entrada!$D$7:$D$3006,D73,Entrada!$L$7:$L$3006)</f>
        <v>0</v>
      </c>
      <c r="K73" s="50" t="str">
        <f t="shared" si="7"/>
        <v/>
      </c>
      <c r="L73" s="50">
        <f t="shared" si="8"/>
        <v>0</v>
      </c>
      <c r="M73" s="54">
        <f>Inv!L73</f>
        <v>0</v>
      </c>
      <c r="N73" s="55" t="str">
        <f>IFERROR($I73/PG!$F73,"")</f>
        <v/>
      </c>
      <c r="P73" s="79" t="str">
        <f t="shared" si="9"/>
        <v/>
      </c>
      <c r="Q73" s="2">
        <v>9.3399999999999993E-3</v>
      </c>
      <c r="R73" s="79" t="e">
        <f t="shared" si="10"/>
        <v>#VALUE!</v>
      </c>
      <c r="S73" s="2" t="str">
        <f t="shared" si="11"/>
        <v/>
      </c>
    </row>
    <row r="74" spans="3:19" ht="35.1" customHeight="1" thickTop="1" thickBot="1">
      <c r="C74" s="45" t="str">
        <f>IF(PG!C74="","",PG!C74)</f>
        <v/>
      </c>
      <c r="D74" s="44" t="str">
        <f>IF(PG!D74="","",PG!D74)</f>
        <v/>
      </c>
      <c r="E74" s="46" t="str">
        <f>IF(PG!E74="","",PG!E74)</f>
        <v/>
      </c>
      <c r="F74" s="46">
        <f>IF(Inv!F74="",Inv!E74,Inv!F74)</f>
        <v>0</v>
      </c>
      <c r="G74" s="51" t="str">
        <f t="shared" si="6"/>
        <v>Sem estoque</v>
      </c>
      <c r="H74" s="52">
        <f>SUMIF(Entrada!$D$7:$D$3006,$D74,Entrada!$H$7:$H$3006)</f>
        <v>0</v>
      </c>
      <c r="I74" s="53">
        <f>SUMIF(Saída!$D$7:$D$3006,$D74,Saída!$G$7:$G$3006)</f>
        <v>0</v>
      </c>
      <c r="J74" s="54">
        <f>SUMIF(Entrada!$D$7:$D$3006,D74,Entrada!$L$7:$L$3006)</f>
        <v>0</v>
      </c>
      <c r="K74" s="50" t="str">
        <f t="shared" si="7"/>
        <v/>
      </c>
      <c r="L74" s="50">
        <f t="shared" si="8"/>
        <v>0</v>
      </c>
      <c r="M74" s="54">
        <f>Inv!L74</f>
        <v>0</v>
      </c>
      <c r="N74" s="55" t="str">
        <f>IFERROR($I74/PG!$F74,"")</f>
        <v/>
      </c>
      <c r="P74" s="79" t="str">
        <f t="shared" si="9"/>
        <v/>
      </c>
      <c r="Q74" s="2">
        <v>9.3299999999999998E-3</v>
      </c>
      <c r="R74" s="79" t="e">
        <f t="shared" si="10"/>
        <v>#VALUE!</v>
      </c>
      <c r="S74" s="2" t="str">
        <f t="shared" si="11"/>
        <v/>
      </c>
    </row>
    <row r="75" spans="3:19" ht="35.1" customHeight="1" thickTop="1" thickBot="1">
      <c r="C75" s="45" t="str">
        <f>IF(PG!C75="","",PG!C75)</f>
        <v/>
      </c>
      <c r="D75" s="44" t="str">
        <f>IF(PG!D75="","",PG!D75)</f>
        <v/>
      </c>
      <c r="E75" s="46" t="str">
        <f>IF(PG!E75="","",PG!E75)</f>
        <v/>
      </c>
      <c r="F75" s="46">
        <f>IF(Inv!F75="",Inv!E75,Inv!F75)</f>
        <v>0</v>
      </c>
      <c r="G75" s="51" t="str">
        <f t="shared" si="6"/>
        <v>Sem estoque</v>
      </c>
      <c r="H75" s="52">
        <f>SUMIF(Entrada!$D$7:$D$3006,$D75,Entrada!$H$7:$H$3006)</f>
        <v>0</v>
      </c>
      <c r="I75" s="53">
        <f>SUMIF(Saída!$D$7:$D$3006,$D75,Saída!$G$7:$G$3006)</f>
        <v>0</v>
      </c>
      <c r="J75" s="54">
        <f>SUMIF(Entrada!$D$7:$D$3006,D75,Entrada!$L$7:$L$3006)</f>
        <v>0</v>
      </c>
      <c r="K75" s="50" t="str">
        <f t="shared" si="7"/>
        <v/>
      </c>
      <c r="L75" s="50">
        <f t="shared" si="8"/>
        <v>0</v>
      </c>
      <c r="M75" s="54">
        <f>Inv!L75</f>
        <v>0</v>
      </c>
      <c r="N75" s="55" t="str">
        <f>IFERROR($I75/PG!$F75,"")</f>
        <v/>
      </c>
      <c r="P75" s="79" t="str">
        <f t="shared" si="9"/>
        <v/>
      </c>
      <c r="Q75" s="2">
        <v>9.3200000000000002E-3</v>
      </c>
      <c r="R75" s="79" t="e">
        <f t="shared" si="10"/>
        <v>#VALUE!</v>
      </c>
      <c r="S75" s="2" t="str">
        <f t="shared" si="11"/>
        <v/>
      </c>
    </row>
    <row r="76" spans="3:19" ht="35.1" customHeight="1" thickTop="1" thickBot="1">
      <c r="C76" s="45" t="str">
        <f>IF(PG!C76="","",PG!C76)</f>
        <v/>
      </c>
      <c r="D76" s="44" t="str">
        <f>IF(PG!D76="","",PG!D76)</f>
        <v/>
      </c>
      <c r="E76" s="46" t="str">
        <f>IF(PG!E76="","",PG!E76)</f>
        <v/>
      </c>
      <c r="F76" s="46">
        <f>IF(Inv!F76="",Inv!E76,Inv!F76)</f>
        <v>0</v>
      </c>
      <c r="G76" s="51" t="str">
        <f t="shared" si="6"/>
        <v>Sem estoque</v>
      </c>
      <c r="H76" s="52">
        <f>SUMIF(Entrada!$D$7:$D$3006,$D76,Entrada!$H$7:$H$3006)</f>
        <v>0</v>
      </c>
      <c r="I76" s="53">
        <f>SUMIF(Saída!$D$7:$D$3006,$D76,Saída!$G$7:$G$3006)</f>
        <v>0</v>
      </c>
      <c r="J76" s="54">
        <f>SUMIF(Entrada!$D$7:$D$3006,D76,Entrada!$L$7:$L$3006)</f>
        <v>0</v>
      </c>
      <c r="K76" s="50" t="str">
        <f t="shared" si="7"/>
        <v/>
      </c>
      <c r="L76" s="50">
        <f t="shared" si="8"/>
        <v>0</v>
      </c>
      <c r="M76" s="54">
        <f>Inv!L76</f>
        <v>0</v>
      </c>
      <c r="N76" s="55" t="str">
        <f>IFERROR($I76/PG!$F76,"")</f>
        <v/>
      </c>
      <c r="P76" s="79" t="str">
        <f t="shared" si="9"/>
        <v/>
      </c>
      <c r="Q76" s="2">
        <v>9.3100000000000006E-3</v>
      </c>
      <c r="R76" s="79" t="e">
        <f t="shared" si="10"/>
        <v>#VALUE!</v>
      </c>
      <c r="S76" s="2" t="str">
        <f t="shared" si="11"/>
        <v/>
      </c>
    </row>
    <row r="77" spans="3:19" ht="35.1" customHeight="1" thickTop="1" thickBot="1">
      <c r="C77" s="45" t="str">
        <f>IF(PG!C77="","",PG!C77)</f>
        <v/>
      </c>
      <c r="D77" s="44" t="str">
        <f>IF(PG!D77="","",PG!D77)</f>
        <v/>
      </c>
      <c r="E77" s="46" t="str">
        <f>IF(PG!E77="","",PG!E77)</f>
        <v/>
      </c>
      <c r="F77" s="46">
        <f>IF(Inv!F77="",Inv!E77,Inv!F77)</f>
        <v>0</v>
      </c>
      <c r="G77" s="51" t="str">
        <f t="shared" si="6"/>
        <v>Sem estoque</v>
      </c>
      <c r="H77" s="52">
        <f>SUMIF(Entrada!$D$7:$D$3006,$D77,Entrada!$H$7:$H$3006)</f>
        <v>0</v>
      </c>
      <c r="I77" s="53">
        <f>SUMIF(Saída!$D$7:$D$3006,$D77,Saída!$G$7:$G$3006)</f>
        <v>0</v>
      </c>
      <c r="J77" s="54">
        <f>SUMIF(Entrada!$D$7:$D$3006,D77,Entrada!$L$7:$L$3006)</f>
        <v>0</v>
      </c>
      <c r="K77" s="50" t="str">
        <f t="shared" si="7"/>
        <v/>
      </c>
      <c r="L77" s="50">
        <f t="shared" si="8"/>
        <v>0</v>
      </c>
      <c r="M77" s="54">
        <f>Inv!L77</f>
        <v>0</v>
      </c>
      <c r="N77" s="55" t="str">
        <f>IFERROR($I77/PG!$F77,"")</f>
        <v/>
      </c>
      <c r="P77" s="79" t="str">
        <f t="shared" si="9"/>
        <v/>
      </c>
      <c r="Q77" s="2">
        <v>9.2999999999999992E-3</v>
      </c>
      <c r="R77" s="79" t="e">
        <f t="shared" si="10"/>
        <v>#VALUE!</v>
      </c>
      <c r="S77" s="2" t="str">
        <f t="shared" si="11"/>
        <v/>
      </c>
    </row>
    <row r="78" spans="3:19" ht="35.1" customHeight="1" thickTop="1" thickBot="1">
      <c r="C78" s="45" t="str">
        <f>IF(PG!C78="","",PG!C78)</f>
        <v/>
      </c>
      <c r="D78" s="44" t="str">
        <f>IF(PG!D78="","",PG!D78)</f>
        <v/>
      </c>
      <c r="E78" s="46" t="str">
        <f>IF(PG!E78="","",PG!E78)</f>
        <v/>
      </c>
      <c r="F78" s="46">
        <f>IF(Inv!F78="",Inv!E78,Inv!F78)</f>
        <v>0</v>
      </c>
      <c r="G78" s="51" t="str">
        <f t="shared" si="6"/>
        <v>Sem estoque</v>
      </c>
      <c r="H78" s="52">
        <f>SUMIF(Entrada!$D$7:$D$3006,$D78,Entrada!$H$7:$H$3006)</f>
        <v>0</v>
      </c>
      <c r="I78" s="53">
        <f>SUMIF(Saída!$D$7:$D$3006,$D78,Saída!$G$7:$G$3006)</f>
        <v>0</v>
      </c>
      <c r="J78" s="54">
        <f>SUMIF(Entrada!$D$7:$D$3006,D78,Entrada!$L$7:$L$3006)</f>
        <v>0</v>
      </c>
      <c r="K78" s="50" t="str">
        <f t="shared" si="7"/>
        <v/>
      </c>
      <c r="L78" s="50">
        <f t="shared" si="8"/>
        <v>0</v>
      </c>
      <c r="M78" s="54">
        <f>Inv!L78</f>
        <v>0</v>
      </c>
      <c r="N78" s="55" t="str">
        <f>IFERROR($I78/PG!$F78,"")</f>
        <v/>
      </c>
      <c r="P78" s="79" t="str">
        <f t="shared" si="9"/>
        <v/>
      </c>
      <c r="Q78" s="2">
        <v>9.2899999999999996E-3</v>
      </c>
      <c r="R78" s="79" t="e">
        <f t="shared" si="10"/>
        <v>#VALUE!</v>
      </c>
      <c r="S78" s="2" t="str">
        <f t="shared" si="11"/>
        <v/>
      </c>
    </row>
    <row r="79" spans="3:19" ht="35.1" customHeight="1" thickTop="1" thickBot="1">
      <c r="C79" s="45" t="str">
        <f>IF(PG!C79="","",PG!C79)</f>
        <v/>
      </c>
      <c r="D79" s="44" t="str">
        <f>IF(PG!D79="","",PG!D79)</f>
        <v/>
      </c>
      <c r="E79" s="46" t="str">
        <f>IF(PG!E79="","",PG!E79)</f>
        <v/>
      </c>
      <c r="F79" s="46">
        <f>IF(Inv!F79="",Inv!E79,Inv!F79)</f>
        <v>0</v>
      </c>
      <c r="G79" s="51" t="str">
        <f t="shared" si="6"/>
        <v>Sem estoque</v>
      </c>
      <c r="H79" s="52">
        <f>SUMIF(Entrada!$D$7:$D$3006,$D79,Entrada!$H$7:$H$3006)</f>
        <v>0</v>
      </c>
      <c r="I79" s="53">
        <f>SUMIF(Saída!$D$7:$D$3006,$D79,Saída!$G$7:$G$3006)</f>
        <v>0</v>
      </c>
      <c r="J79" s="54">
        <f>SUMIF(Entrada!$D$7:$D$3006,D79,Entrada!$L$7:$L$3006)</f>
        <v>0</v>
      </c>
      <c r="K79" s="50" t="str">
        <f t="shared" si="7"/>
        <v/>
      </c>
      <c r="L79" s="50">
        <f t="shared" si="8"/>
        <v>0</v>
      </c>
      <c r="M79" s="54">
        <f>Inv!L79</f>
        <v>0</v>
      </c>
      <c r="N79" s="55" t="str">
        <f>IFERROR($I79/PG!$F79,"")</f>
        <v/>
      </c>
      <c r="P79" s="79" t="str">
        <f t="shared" si="9"/>
        <v/>
      </c>
      <c r="Q79" s="2">
        <v>9.2800000000000001E-3</v>
      </c>
      <c r="R79" s="79" t="e">
        <f t="shared" si="10"/>
        <v>#VALUE!</v>
      </c>
      <c r="S79" s="2" t="str">
        <f t="shared" si="11"/>
        <v/>
      </c>
    </row>
    <row r="80" spans="3:19" ht="35.1" customHeight="1" thickTop="1" thickBot="1">
      <c r="C80" s="45" t="str">
        <f>IF(PG!C80="","",PG!C80)</f>
        <v/>
      </c>
      <c r="D80" s="44" t="str">
        <f>IF(PG!D80="","",PG!D80)</f>
        <v/>
      </c>
      <c r="E80" s="46" t="str">
        <f>IF(PG!E80="","",PG!E80)</f>
        <v/>
      </c>
      <c r="F80" s="46">
        <f>IF(Inv!F80="",Inv!E80,Inv!F80)</f>
        <v>0</v>
      </c>
      <c r="G80" s="51" t="str">
        <f t="shared" si="6"/>
        <v>Sem estoque</v>
      </c>
      <c r="H80" s="52">
        <f>SUMIF(Entrada!$D$7:$D$3006,$D80,Entrada!$H$7:$H$3006)</f>
        <v>0</v>
      </c>
      <c r="I80" s="53">
        <f>SUMIF(Saída!$D$7:$D$3006,$D80,Saída!$G$7:$G$3006)</f>
        <v>0</v>
      </c>
      <c r="J80" s="54">
        <f>SUMIF(Entrada!$D$7:$D$3006,D80,Entrada!$L$7:$L$3006)</f>
        <v>0</v>
      </c>
      <c r="K80" s="50" t="str">
        <f t="shared" si="7"/>
        <v/>
      </c>
      <c r="L80" s="50">
        <f t="shared" si="8"/>
        <v>0</v>
      </c>
      <c r="M80" s="54">
        <f>Inv!L80</f>
        <v>0</v>
      </c>
      <c r="N80" s="55" t="str">
        <f>IFERROR($I80/PG!$F80,"")</f>
        <v/>
      </c>
      <c r="P80" s="79" t="str">
        <f t="shared" si="9"/>
        <v/>
      </c>
      <c r="Q80" s="2">
        <v>9.2700000000000005E-3</v>
      </c>
      <c r="R80" s="79" t="e">
        <f t="shared" si="10"/>
        <v>#VALUE!</v>
      </c>
      <c r="S80" s="2" t="str">
        <f t="shared" si="11"/>
        <v/>
      </c>
    </row>
    <row r="81" spans="3:19" ht="35.1" customHeight="1" thickTop="1" thickBot="1">
      <c r="C81" s="45" t="str">
        <f>IF(PG!C81="","",PG!C81)</f>
        <v/>
      </c>
      <c r="D81" s="44" t="str">
        <f>IF(PG!D81="","",PG!D81)</f>
        <v/>
      </c>
      <c r="E81" s="46" t="str">
        <f>IF(PG!E81="","",PG!E81)</f>
        <v/>
      </c>
      <c r="F81" s="46">
        <f>IF(Inv!F81="",Inv!E81,Inv!F81)</f>
        <v>0</v>
      </c>
      <c r="G81" s="51" t="str">
        <f t="shared" si="6"/>
        <v>Sem estoque</v>
      </c>
      <c r="H81" s="52">
        <f>SUMIF(Entrada!$D$7:$D$3006,$D81,Entrada!$H$7:$H$3006)</f>
        <v>0</v>
      </c>
      <c r="I81" s="53">
        <f>SUMIF(Saída!$D$7:$D$3006,$D81,Saída!$G$7:$G$3006)</f>
        <v>0</v>
      </c>
      <c r="J81" s="54">
        <f>SUMIF(Entrada!$D$7:$D$3006,D81,Entrada!$L$7:$L$3006)</f>
        <v>0</v>
      </c>
      <c r="K81" s="50" t="str">
        <f t="shared" si="7"/>
        <v/>
      </c>
      <c r="L81" s="50">
        <f t="shared" si="8"/>
        <v>0</v>
      </c>
      <c r="M81" s="54">
        <f>Inv!L81</f>
        <v>0</v>
      </c>
      <c r="N81" s="55" t="str">
        <f>IFERROR($I81/PG!$F81,"")</f>
        <v/>
      </c>
      <c r="P81" s="79" t="str">
        <f t="shared" si="9"/>
        <v/>
      </c>
      <c r="Q81" s="2">
        <v>9.2599999999999991E-3</v>
      </c>
      <c r="R81" s="79" t="e">
        <f t="shared" si="10"/>
        <v>#VALUE!</v>
      </c>
      <c r="S81" s="2" t="str">
        <f t="shared" si="11"/>
        <v/>
      </c>
    </row>
    <row r="82" spans="3:19" ht="35.1" customHeight="1" thickTop="1" thickBot="1">
      <c r="C82" s="45" t="str">
        <f>IF(PG!C82="","",PG!C82)</f>
        <v/>
      </c>
      <c r="D82" s="44" t="str">
        <f>IF(PG!D82="","",PG!D82)</f>
        <v/>
      </c>
      <c r="E82" s="46" t="str">
        <f>IF(PG!E82="","",PG!E82)</f>
        <v/>
      </c>
      <c r="F82" s="46">
        <f>IF(Inv!F82="",Inv!E82,Inv!F82)</f>
        <v>0</v>
      </c>
      <c r="G82" s="51" t="str">
        <f t="shared" si="6"/>
        <v>Sem estoque</v>
      </c>
      <c r="H82" s="52">
        <f>SUMIF(Entrada!$D$7:$D$3006,$D82,Entrada!$H$7:$H$3006)</f>
        <v>0</v>
      </c>
      <c r="I82" s="53">
        <f>SUMIF(Saída!$D$7:$D$3006,$D82,Saída!$G$7:$G$3006)</f>
        <v>0</v>
      </c>
      <c r="J82" s="54">
        <f>SUMIF(Entrada!$D$7:$D$3006,D82,Entrada!$L$7:$L$3006)</f>
        <v>0</v>
      </c>
      <c r="K82" s="50" t="str">
        <f t="shared" si="7"/>
        <v/>
      </c>
      <c r="L82" s="50">
        <f t="shared" si="8"/>
        <v>0</v>
      </c>
      <c r="M82" s="54">
        <f>Inv!L82</f>
        <v>0</v>
      </c>
      <c r="N82" s="55" t="str">
        <f>IFERROR($I82/PG!$F82,"")</f>
        <v/>
      </c>
      <c r="P82" s="79" t="str">
        <f t="shared" si="9"/>
        <v/>
      </c>
      <c r="Q82" s="2">
        <v>9.2499999999999995E-3</v>
      </c>
      <c r="R82" s="79" t="e">
        <f t="shared" si="10"/>
        <v>#VALUE!</v>
      </c>
      <c r="S82" s="2" t="str">
        <f t="shared" si="11"/>
        <v/>
      </c>
    </row>
    <row r="83" spans="3:19" ht="35.1" customHeight="1" thickTop="1" thickBot="1">
      <c r="C83" s="45" t="str">
        <f>IF(PG!C83="","",PG!C83)</f>
        <v/>
      </c>
      <c r="D83" s="44" t="str">
        <f>IF(PG!D83="","",PG!D83)</f>
        <v/>
      </c>
      <c r="E83" s="46" t="str">
        <f>IF(PG!E83="","",PG!E83)</f>
        <v/>
      </c>
      <c r="F83" s="46">
        <f>IF(Inv!F83="",Inv!E83,Inv!F83)</f>
        <v>0</v>
      </c>
      <c r="G83" s="51" t="str">
        <f t="shared" si="6"/>
        <v>Sem estoque</v>
      </c>
      <c r="H83" s="52">
        <f>SUMIF(Entrada!$D$7:$D$3006,$D83,Entrada!$H$7:$H$3006)</f>
        <v>0</v>
      </c>
      <c r="I83" s="53">
        <f>SUMIF(Saída!$D$7:$D$3006,$D83,Saída!$G$7:$G$3006)</f>
        <v>0</v>
      </c>
      <c r="J83" s="54">
        <f>SUMIF(Entrada!$D$7:$D$3006,D83,Entrada!$L$7:$L$3006)</f>
        <v>0</v>
      </c>
      <c r="K83" s="50" t="str">
        <f t="shared" si="7"/>
        <v/>
      </c>
      <c r="L83" s="50">
        <f t="shared" si="8"/>
        <v>0</v>
      </c>
      <c r="M83" s="54">
        <f>Inv!L83</f>
        <v>0</v>
      </c>
      <c r="N83" s="55" t="str">
        <f>IFERROR($I83/PG!$F83,"")</f>
        <v/>
      </c>
      <c r="P83" s="79" t="str">
        <f t="shared" si="9"/>
        <v/>
      </c>
      <c r="Q83" s="2">
        <v>9.2399999999999999E-3</v>
      </c>
      <c r="R83" s="79" t="e">
        <f t="shared" si="10"/>
        <v>#VALUE!</v>
      </c>
      <c r="S83" s="2" t="str">
        <f t="shared" si="11"/>
        <v/>
      </c>
    </row>
    <row r="84" spans="3:19" ht="35.1" customHeight="1" thickTop="1" thickBot="1">
      <c r="C84" s="45" t="str">
        <f>IF(PG!C84="","",PG!C84)</f>
        <v/>
      </c>
      <c r="D84" s="44" t="str">
        <f>IF(PG!D84="","",PG!D84)</f>
        <v/>
      </c>
      <c r="E84" s="46" t="str">
        <f>IF(PG!E84="","",PG!E84)</f>
        <v/>
      </c>
      <c r="F84" s="46">
        <f>IF(Inv!F84="",Inv!E84,Inv!F84)</f>
        <v>0</v>
      </c>
      <c r="G84" s="51" t="str">
        <f t="shared" si="6"/>
        <v>Sem estoque</v>
      </c>
      <c r="H84" s="52">
        <f>SUMIF(Entrada!$D$7:$D$3006,$D84,Entrada!$H$7:$H$3006)</f>
        <v>0</v>
      </c>
      <c r="I84" s="53">
        <f>SUMIF(Saída!$D$7:$D$3006,$D84,Saída!$G$7:$G$3006)</f>
        <v>0</v>
      </c>
      <c r="J84" s="54">
        <f>SUMIF(Entrada!$D$7:$D$3006,D84,Entrada!$L$7:$L$3006)</f>
        <v>0</v>
      </c>
      <c r="K84" s="50" t="str">
        <f t="shared" si="7"/>
        <v/>
      </c>
      <c r="L84" s="50">
        <f t="shared" si="8"/>
        <v>0</v>
      </c>
      <c r="M84" s="54">
        <f>Inv!L84</f>
        <v>0</v>
      </c>
      <c r="N84" s="55" t="str">
        <f>IFERROR($I84/PG!$F84,"")</f>
        <v/>
      </c>
      <c r="P84" s="79" t="str">
        <f t="shared" si="9"/>
        <v/>
      </c>
      <c r="Q84" s="2">
        <v>9.2300000000000004E-3</v>
      </c>
      <c r="R84" s="79" t="e">
        <f t="shared" si="10"/>
        <v>#VALUE!</v>
      </c>
      <c r="S84" s="2" t="str">
        <f t="shared" si="11"/>
        <v/>
      </c>
    </row>
    <row r="85" spans="3:19" ht="35.1" customHeight="1" thickTop="1" thickBot="1">
      <c r="C85" s="45" t="str">
        <f>IF(PG!C85="","",PG!C85)</f>
        <v/>
      </c>
      <c r="D85" s="44" t="str">
        <f>IF(PG!D85="","",PG!D85)</f>
        <v/>
      </c>
      <c r="E85" s="46" t="str">
        <f>IF(PG!E85="","",PG!E85)</f>
        <v/>
      </c>
      <c r="F85" s="46">
        <f>IF(Inv!F85="",Inv!E85,Inv!F85)</f>
        <v>0</v>
      </c>
      <c r="G85" s="51" t="str">
        <f t="shared" si="6"/>
        <v>Sem estoque</v>
      </c>
      <c r="H85" s="52">
        <f>SUMIF(Entrada!$D$7:$D$3006,$D85,Entrada!$H$7:$H$3006)</f>
        <v>0</v>
      </c>
      <c r="I85" s="53">
        <f>SUMIF(Saída!$D$7:$D$3006,$D85,Saída!$G$7:$G$3006)</f>
        <v>0</v>
      </c>
      <c r="J85" s="54">
        <f>SUMIF(Entrada!$D$7:$D$3006,D85,Entrada!$L$7:$L$3006)</f>
        <v>0</v>
      </c>
      <c r="K85" s="50" t="str">
        <f t="shared" si="7"/>
        <v/>
      </c>
      <c r="L85" s="50">
        <f t="shared" si="8"/>
        <v>0</v>
      </c>
      <c r="M85" s="54">
        <f>Inv!L85</f>
        <v>0</v>
      </c>
      <c r="N85" s="55" t="str">
        <f>IFERROR($I85/PG!$F85,"")</f>
        <v/>
      </c>
      <c r="P85" s="79" t="str">
        <f t="shared" si="9"/>
        <v/>
      </c>
      <c r="Q85" s="2">
        <v>9.2200000000000008E-3</v>
      </c>
      <c r="R85" s="79" t="e">
        <f t="shared" si="10"/>
        <v>#VALUE!</v>
      </c>
      <c r="S85" s="2" t="str">
        <f t="shared" si="11"/>
        <v/>
      </c>
    </row>
    <row r="86" spans="3:19" ht="35.1" customHeight="1" thickTop="1" thickBot="1">
      <c r="C86" s="45" t="str">
        <f>IF(PG!C86="","",PG!C86)</f>
        <v/>
      </c>
      <c r="D86" s="44" t="str">
        <f>IF(PG!D86="","",PG!D86)</f>
        <v/>
      </c>
      <c r="E86" s="46" t="str">
        <f>IF(PG!E86="","",PG!E86)</f>
        <v/>
      </c>
      <c r="F86" s="46">
        <f>IF(Inv!F86="",Inv!E86,Inv!F86)</f>
        <v>0</v>
      </c>
      <c r="G86" s="51" t="str">
        <f t="shared" si="6"/>
        <v>Sem estoque</v>
      </c>
      <c r="H86" s="52">
        <f>SUMIF(Entrada!$D$7:$D$3006,$D86,Entrada!$H$7:$H$3006)</f>
        <v>0</v>
      </c>
      <c r="I86" s="53">
        <f>SUMIF(Saída!$D$7:$D$3006,$D86,Saída!$G$7:$G$3006)</f>
        <v>0</v>
      </c>
      <c r="J86" s="54">
        <f>SUMIF(Entrada!$D$7:$D$3006,D86,Entrada!$L$7:$L$3006)</f>
        <v>0</v>
      </c>
      <c r="K86" s="50" t="str">
        <f t="shared" si="7"/>
        <v/>
      </c>
      <c r="L86" s="50">
        <f t="shared" si="8"/>
        <v>0</v>
      </c>
      <c r="M86" s="54">
        <f>Inv!L86</f>
        <v>0</v>
      </c>
      <c r="N86" s="55" t="str">
        <f>IFERROR($I86/PG!$F86,"")</f>
        <v/>
      </c>
      <c r="P86" s="79" t="str">
        <f t="shared" si="9"/>
        <v/>
      </c>
      <c r="Q86" s="2">
        <v>9.2099999999999994E-3</v>
      </c>
      <c r="R86" s="79" t="e">
        <f t="shared" si="10"/>
        <v>#VALUE!</v>
      </c>
      <c r="S86" s="2" t="str">
        <f t="shared" si="11"/>
        <v/>
      </c>
    </row>
    <row r="87" spans="3:19" ht="35.1" customHeight="1" thickTop="1" thickBot="1">
      <c r="C87" s="45" t="str">
        <f>IF(PG!C87="","",PG!C87)</f>
        <v/>
      </c>
      <c r="D87" s="44" t="str">
        <f>IF(PG!D87="","",PG!D87)</f>
        <v/>
      </c>
      <c r="E87" s="46" t="str">
        <f>IF(PG!E87="","",PG!E87)</f>
        <v/>
      </c>
      <c r="F87" s="46">
        <f>IF(Inv!F87="",Inv!E87,Inv!F87)</f>
        <v>0</v>
      </c>
      <c r="G87" s="51" t="str">
        <f t="shared" si="6"/>
        <v>Sem estoque</v>
      </c>
      <c r="H87" s="52">
        <f>SUMIF(Entrada!$D$7:$D$3006,$D87,Entrada!$H$7:$H$3006)</f>
        <v>0</v>
      </c>
      <c r="I87" s="53">
        <f>SUMIF(Saída!$D$7:$D$3006,$D87,Saída!$G$7:$G$3006)</f>
        <v>0</v>
      </c>
      <c r="J87" s="54">
        <f>SUMIF(Entrada!$D$7:$D$3006,D87,Entrada!$L$7:$L$3006)</f>
        <v>0</v>
      </c>
      <c r="K87" s="50" t="str">
        <f t="shared" si="7"/>
        <v/>
      </c>
      <c r="L87" s="50">
        <f t="shared" si="8"/>
        <v>0</v>
      </c>
      <c r="M87" s="54">
        <f>Inv!L87</f>
        <v>0</v>
      </c>
      <c r="N87" s="55" t="str">
        <f>IFERROR($I87/PG!$F87,"")</f>
        <v/>
      </c>
      <c r="P87" s="79" t="str">
        <f t="shared" si="9"/>
        <v/>
      </c>
      <c r="Q87" s="2">
        <v>9.1999999999999998E-3</v>
      </c>
      <c r="R87" s="79" t="e">
        <f t="shared" si="10"/>
        <v>#VALUE!</v>
      </c>
      <c r="S87" s="2" t="str">
        <f t="shared" si="11"/>
        <v/>
      </c>
    </row>
    <row r="88" spans="3:19" ht="35.1" customHeight="1" thickTop="1" thickBot="1">
      <c r="C88" s="45" t="str">
        <f>IF(PG!C88="","",PG!C88)</f>
        <v/>
      </c>
      <c r="D88" s="44" t="str">
        <f>IF(PG!D88="","",PG!D88)</f>
        <v/>
      </c>
      <c r="E88" s="46" t="str">
        <f>IF(PG!E88="","",PG!E88)</f>
        <v/>
      </c>
      <c r="F88" s="46">
        <f>IF(Inv!F88="",Inv!E88,Inv!F88)</f>
        <v>0</v>
      </c>
      <c r="G88" s="51" t="str">
        <f t="shared" si="6"/>
        <v>Sem estoque</v>
      </c>
      <c r="H88" s="52">
        <f>SUMIF(Entrada!$D$7:$D$3006,$D88,Entrada!$H$7:$H$3006)</f>
        <v>0</v>
      </c>
      <c r="I88" s="53">
        <f>SUMIF(Saída!$D$7:$D$3006,$D88,Saída!$G$7:$G$3006)</f>
        <v>0</v>
      </c>
      <c r="J88" s="54">
        <f>SUMIF(Entrada!$D$7:$D$3006,D88,Entrada!$L$7:$L$3006)</f>
        <v>0</v>
      </c>
      <c r="K88" s="50" t="str">
        <f t="shared" si="7"/>
        <v/>
      </c>
      <c r="L88" s="50">
        <f t="shared" si="8"/>
        <v>0</v>
      </c>
      <c r="M88" s="54">
        <f>Inv!L88</f>
        <v>0</v>
      </c>
      <c r="N88" s="55" t="str">
        <f>IFERROR($I88/PG!$F88,"")</f>
        <v/>
      </c>
      <c r="P88" s="79" t="str">
        <f t="shared" si="9"/>
        <v/>
      </c>
      <c r="Q88" s="2">
        <v>9.1900000000000003E-3</v>
      </c>
      <c r="R88" s="79" t="e">
        <f t="shared" si="10"/>
        <v>#VALUE!</v>
      </c>
      <c r="S88" s="2" t="str">
        <f t="shared" si="11"/>
        <v/>
      </c>
    </row>
    <row r="89" spans="3:19" ht="35.1" customHeight="1" thickTop="1" thickBot="1">
      <c r="C89" s="45" t="str">
        <f>IF(PG!C89="","",PG!C89)</f>
        <v/>
      </c>
      <c r="D89" s="44" t="str">
        <f>IF(PG!D89="","",PG!D89)</f>
        <v/>
      </c>
      <c r="E89" s="46" t="str">
        <f>IF(PG!E89="","",PG!E89)</f>
        <v/>
      </c>
      <c r="F89" s="46">
        <f>IF(Inv!F89="",Inv!E89,Inv!F89)</f>
        <v>0</v>
      </c>
      <c r="G89" s="51" t="str">
        <f t="shared" si="6"/>
        <v>Sem estoque</v>
      </c>
      <c r="H89" s="52">
        <f>SUMIF(Entrada!$D$7:$D$3006,$D89,Entrada!$H$7:$H$3006)</f>
        <v>0</v>
      </c>
      <c r="I89" s="53">
        <f>SUMIF(Saída!$D$7:$D$3006,$D89,Saída!$G$7:$G$3006)</f>
        <v>0</v>
      </c>
      <c r="J89" s="54">
        <f>SUMIF(Entrada!$D$7:$D$3006,D89,Entrada!$L$7:$L$3006)</f>
        <v>0</v>
      </c>
      <c r="K89" s="50" t="str">
        <f t="shared" si="7"/>
        <v/>
      </c>
      <c r="L89" s="50">
        <f t="shared" si="8"/>
        <v>0</v>
      </c>
      <c r="M89" s="54">
        <f>Inv!L89</f>
        <v>0</v>
      </c>
      <c r="N89" s="55" t="str">
        <f>IFERROR($I89/PG!$F89,"")</f>
        <v/>
      </c>
      <c r="P89" s="79" t="str">
        <f t="shared" si="9"/>
        <v/>
      </c>
      <c r="Q89" s="2">
        <v>9.1800000000000007E-3</v>
      </c>
      <c r="R89" s="79" t="e">
        <f t="shared" si="10"/>
        <v>#VALUE!</v>
      </c>
      <c r="S89" s="2" t="str">
        <f t="shared" si="11"/>
        <v/>
      </c>
    </row>
    <row r="90" spans="3:19" ht="35.1" customHeight="1" thickTop="1" thickBot="1">
      <c r="C90" s="45" t="str">
        <f>IF(PG!C90="","",PG!C90)</f>
        <v/>
      </c>
      <c r="D90" s="44" t="str">
        <f>IF(PG!D90="","",PG!D90)</f>
        <v/>
      </c>
      <c r="E90" s="46" t="str">
        <f>IF(PG!E90="","",PG!E90)</f>
        <v/>
      </c>
      <c r="F90" s="46">
        <f>IF(Inv!F90="",Inv!E90,Inv!F90)</f>
        <v>0</v>
      </c>
      <c r="G90" s="51" t="str">
        <f t="shared" si="6"/>
        <v>Sem estoque</v>
      </c>
      <c r="H90" s="52">
        <f>SUMIF(Entrada!$D$7:$D$3006,$D90,Entrada!$H$7:$H$3006)</f>
        <v>0</v>
      </c>
      <c r="I90" s="53">
        <f>SUMIF(Saída!$D$7:$D$3006,$D90,Saída!$G$7:$G$3006)</f>
        <v>0</v>
      </c>
      <c r="J90" s="54">
        <f>SUMIF(Entrada!$D$7:$D$3006,D90,Entrada!$L$7:$L$3006)</f>
        <v>0</v>
      </c>
      <c r="K90" s="50" t="str">
        <f t="shared" si="7"/>
        <v/>
      </c>
      <c r="L90" s="50">
        <f t="shared" si="8"/>
        <v>0</v>
      </c>
      <c r="M90" s="54">
        <f>Inv!L90</f>
        <v>0</v>
      </c>
      <c r="N90" s="55" t="str">
        <f>IFERROR($I90/PG!$F90,"")</f>
        <v/>
      </c>
      <c r="P90" s="79" t="str">
        <f t="shared" si="9"/>
        <v/>
      </c>
      <c r="Q90" s="2">
        <v>9.1699999999999993E-3</v>
      </c>
      <c r="R90" s="79" t="e">
        <f t="shared" si="10"/>
        <v>#VALUE!</v>
      </c>
      <c r="S90" s="2" t="str">
        <f t="shared" si="11"/>
        <v/>
      </c>
    </row>
    <row r="91" spans="3:19" ht="35.1" customHeight="1" thickTop="1" thickBot="1">
      <c r="C91" s="45" t="str">
        <f>IF(PG!C91="","",PG!C91)</f>
        <v/>
      </c>
      <c r="D91" s="44" t="str">
        <f>IF(PG!D91="","",PG!D91)</f>
        <v/>
      </c>
      <c r="E91" s="46" t="str">
        <f>IF(PG!E91="","",PG!E91)</f>
        <v/>
      </c>
      <c r="F91" s="46">
        <f>IF(Inv!F91="",Inv!E91,Inv!F91)</f>
        <v>0</v>
      </c>
      <c r="G91" s="51" t="str">
        <f t="shared" si="6"/>
        <v>Sem estoque</v>
      </c>
      <c r="H91" s="52">
        <f>SUMIF(Entrada!$D$7:$D$3006,$D91,Entrada!$H$7:$H$3006)</f>
        <v>0</v>
      </c>
      <c r="I91" s="53">
        <f>SUMIF(Saída!$D$7:$D$3006,$D91,Saída!$G$7:$G$3006)</f>
        <v>0</v>
      </c>
      <c r="J91" s="54">
        <f>SUMIF(Entrada!$D$7:$D$3006,D91,Entrada!$L$7:$L$3006)</f>
        <v>0</v>
      </c>
      <c r="K91" s="50" t="str">
        <f t="shared" si="7"/>
        <v/>
      </c>
      <c r="L91" s="50">
        <f t="shared" si="8"/>
        <v>0</v>
      </c>
      <c r="M91" s="54">
        <f>Inv!L91</f>
        <v>0</v>
      </c>
      <c r="N91" s="55" t="str">
        <f>IFERROR($I91/PG!$F91,"")</f>
        <v/>
      </c>
      <c r="P91" s="79" t="str">
        <f t="shared" si="9"/>
        <v/>
      </c>
      <c r="Q91" s="2">
        <v>9.1599999999999997E-3</v>
      </c>
      <c r="R91" s="79" t="e">
        <f t="shared" si="10"/>
        <v>#VALUE!</v>
      </c>
      <c r="S91" s="2" t="str">
        <f t="shared" si="11"/>
        <v/>
      </c>
    </row>
    <row r="92" spans="3:19" ht="35.1" customHeight="1" thickTop="1" thickBot="1">
      <c r="C92" s="45" t="str">
        <f>IF(PG!C92="","",PG!C92)</f>
        <v/>
      </c>
      <c r="D92" s="44" t="str">
        <f>IF(PG!D92="","",PG!D92)</f>
        <v/>
      </c>
      <c r="E92" s="46" t="str">
        <f>IF(PG!E92="","",PG!E92)</f>
        <v/>
      </c>
      <c r="F92" s="46">
        <f>IF(Inv!F92="",Inv!E92,Inv!F92)</f>
        <v>0</v>
      </c>
      <c r="G92" s="51" t="str">
        <f t="shared" si="6"/>
        <v>Sem estoque</v>
      </c>
      <c r="H92" s="52">
        <f>SUMIF(Entrada!$D$7:$D$3006,$D92,Entrada!$H$7:$H$3006)</f>
        <v>0</v>
      </c>
      <c r="I92" s="53">
        <f>SUMIF(Saída!$D$7:$D$3006,$D92,Saída!$G$7:$G$3006)</f>
        <v>0</v>
      </c>
      <c r="J92" s="54">
        <f>SUMIF(Entrada!$D$7:$D$3006,D92,Entrada!$L$7:$L$3006)</f>
        <v>0</v>
      </c>
      <c r="K92" s="50" t="str">
        <f t="shared" si="7"/>
        <v/>
      </c>
      <c r="L92" s="50">
        <f t="shared" si="8"/>
        <v>0</v>
      </c>
      <c r="M92" s="54">
        <f>Inv!L92</f>
        <v>0</v>
      </c>
      <c r="N92" s="55" t="str">
        <f>IFERROR($I92/PG!$F92,"")</f>
        <v/>
      </c>
      <c r="P92" s="79" t="str">
        <f t="shared" si="9"/>
        <v/>
      </c>
      <c r="Q92" s="2">
        <v>9.1500000000000001E-3</v>
      </c>
      <c r="R92" s="79" t="e">
        <f t="shared" si="10"/>
        <v>#VALUE!</v>
      </c>
      <c r="S92" s="2" t="str">
        <f t="shared" si="11"/>
        <v/>
      </c>
    </row>
    <row r="93" spans="3:19" ht="35.1" customHeight="1" thickTop="1" thickBot="1">
      <c r="C93" s="45" t="str">
        <f>IF(PG!C93="","",PG!C93)</f>
        <v/>
      </c>
      <c r="D93" s="44" t="str">
        <f>IF(PG!D93="","",PG!D93)</f>
        <v/>
      </c>
      <c r="E93" s="46" t="str">
        <f>IF(PG!E93="","",PG!E93)</f>
        <v/>
      </c>
      <c r="F93" s="46">
        <f>IF(Inv!F93="",Inv!E93,Inv!F93)</f>
        <v>0</v>
      </c>
      <c r="G93" s="51" t="str">
        <f t="shared" si="6"/>
        <v>Sem estoque</v>
      </c>
      <c r="H93" s="52">
        <f>SUMIF(Entrada!$D$7:$D$3006,$D93,Entrada!$H$7:$H$3006)</f>
        <v>0</v>
      </c>
      <c r="I93" s="53">
        <f>SUMIF(Saída!$D$7:$D$3006,$D93,Saída!$G$7:$G$3006)</f>
        <v>0</v>
      </c>
      <c r="J93" s="54">
        <f>SUMIF(Entrada!$D$7:$D$3006,D93,Entrada!$L$7:$L$3006)</f>
        <v>0</v>
      </c>
      <c r="K93" s="50" t="str">
        <f t="shared" si="7"/>
        <v/>
      </c>
      <c r="L93" s="50">
        <f t="shared" si="8"/>
        <v>0</v>
      </c>
      <c r="M93" s="54">
        <f>Inv!L93</f>
        <v>0</v>
      </c>
      <c r="N93" s="55" t="str">
        <f>IFERROR($I93/PG!$F93,"")</f>
        <v/>
      </c>
      <c r="P93" s="79" t="str">
        <f t="shared" si="9"/>
        <v/>
      </c>
      <c r="Q93" s="2">
        <v>9.1400000000000006E-3</v>
      </c>
      <c r="R93" s="79" t="e">
        <f t="shared" si="10"/>
        <v>#VALUE!</v>
      </c>
      <c r="S93" s="2" t="str">
        <f t="shared" si="11"/>
        <v/>
      </c>
    </row>
    <row r="94" spans="3:19" ht="35.1" customHeight="1" thickTop="1" thickBot="1">
      <c r="C94" s="45" t="str">
        <f>IF(PG!C94="","",PG!C94)</f>
        <v/>
      </c>
      <c r="D94" s="44" t="str">
        <f>IF(PG!D94="","",PG!D94)</f>
        <v/>
      </c>
      <c r="E94" s="46" t="str">
        <f>IF(PG!E94="","",PG!E94)</f>
        <v/>
      </c>
      <c r="F94" s="46">
        <f>IF(Inv!F94="",Inv!E94,Inv!F94)</f>
        <v>0</v>
      </c>
      <c r="G94" s="51" t="str">
        <f t="shared" si="6"/>
        <v>Sem estoque</v>
      </c>
      <c r="H94" s="52">
        <f>SUMIF(Entrada!$D$7:$D$3006,$D94,Entrada!$H$7:$H$3006)</f>
        <v>0</v>
      </c>
      <c r="I94" s="53">
        <f>SUMIF(Saída!$D$7:$D$3006,$D94,Saída!$G$7:$G$3006)</f>
        <v>0</v>
      </c>
      <c r="J94" s="54">
        <f>SUMIF(Entrada!$D$7:$D$3006,D94,Entrada!$L$7:$L$3006)</f>
        <v>0</v>
      </c>
      <c r="K94" s="50" t="str">
        <f t="shared" si="7"/>
        <v/>
      </c>
      <c r="L94" s="50">
        <f t="shared" si="8"/>
        <v>0</v>
      </c>
      <c r="M94" s="54">
        <f>Inv!L94</f>
        <v>0</v>
      </c>
      <c r="N94" s="55" t="str">
        <f>IFERROR($I94/PG!$F94,"")</f>
        <v/>
      </c>
      <c r="P94" s="79" t="str">
        <f t="shared" si="9"/>
        <v/>
      </c>
      <c r="Q94" s="2">
        <v>9.1299999999999992E-3</v>
      </c>
      <c r="R94" s="79" t="e">
        <f t="shared" si="10"/>
        <v>#VALUE!</v>
      </c>
      <c r="S94" s="2" t="str">
        <f t="shared" si="11"/>
        <v/>
      </c>
    </row>
    <row r="95" spans="3:19" ht="35.1" customHeight="1" thickTop="1" thickBot="1">
      <c r="C95" s="45" t="str">
        <f>IF(PG!C95="","",PG!C95)</f>
        <v/>
      </c>
      <c r="D95" s="44" t="str">
        <f>IF(PG!D95="","",PG!D95)</f>
        <v/>
      </c>
      <c r="E95" s="46" t="str">
        <f>IF(PG!E95="","",PG!E95)</f>
        <v/>
      </c>
      <c r="F95" s="46">
        <f>IF(Inv!F95="",Inv!E95,Inv!F95)</f>
        <v>0</v>
      </c>
      <c r="G95" s="51" t="str">
        <f t="shared" si="6"/>
        <v>Sem estoque</v>
      </c>
      <c r="H95" s="52">
        <f>SUMIF(Entrada!$D$7:$D$3006,$D95,Entrada!$H$7:$H$3006)</f>
        <v>0</v>
      </c>
      <c r="I95" s="53">
        <f>SUMIF(Saída!$D$7:$D$3006,$D95,Saída!$G$7:$G$3006)</f>
        <v>0</v>
      </c>
      <c r="J95" s="54">
        <f>SUMIF(Entrada!$D$7:$D$3006,D95,Entrada!$L$7:$L$3006)</f>
        <v>0</v>
      </c>
      <c r="K95" s="50" t="str">
        <f t="shared" si="7"/>
        <v/>
      </c>
      <c r="L95" s="50">
        <f t="shared" si="8"/>
        <v>0</v>
      </c>
      <c r="M95" s="54">
        <f>Inv!L95</f>
        <v>0</v>
      </c>
      <c r="N95" s="55" t="str">
        <f>IFERROR($I95/PG!$F95,"")</f>
        <v/>
      </c>
      <c r="P95" s="79" t="str">
        <f t="shared" si="9"/>
        <v/>
      </c>
      <c r="Q95" s="2">
        <v>9.1199999999999996E-3</v>
      </c>
      <c r="R95" s="79" t="e">
        <f t="shared" si="10"/>
        <v>#VALUE!</v>
      </c>
      <c r="S95" s="2" t="str">
        <f t="shared" si="11"/>
        <v/>
      </c>
    </row>
    <row r="96" spans="3:19" ht="35.1" customHeight="1" thickTop="1" thickBot="1">
      <c r="C96" s="45" t="str">
        <f>IF(PG!C96="","",PG!C96)</f>
        <v/>
      </c>
      <c r="D96" s="44" t="str">
        <f>IF(PG!D96="","",PG!D96)</f>
        <v/>
      </c>
      <c r="E96" s="46" t="str">
        <f>IF(PG!E96="","",PG!E96)</f>
        <v/>
      </c>
      <c r="F96" s="46">
        <f>IF(Inv!F96="",Inv!E96,Inv!F96)</f>
        <v>0</v>
      </c>
      <c r="G96" s="51" t="str">
        <f t="shared" si="6"/>
        <v>Sem estoque</v>
      </c>
      <c r="H96" s="52">
        <f>SUMIF(Entrada!$D$7:$D$3006,$D96,Entrada!$H$7:$H$3006)</f>
        <v>0</v>
      </c>
      <c r="I96" s="53">
        <f>SUMIF(Saída!$D$7:$D$3006,$D96,Saída!$G$7:$G$3006)</f>
        <v>0</v>
      </c>
      <c r="J96" s="54">
        <f>SUMIF(Entrada!$D$7:$D$3006,D96,Entrada!$L$7:$L$3006)</f>
        <v>0</v>
      </c>
      <c r="K96" s="50" t="str">
        <f t="shared" si="7"/>
        <v/>
      </c>
      <c r="L96" s="50">
        <f t="shared" si="8"/>
        <v>0</v>
      </c>
      <c r="M96" s="54">
        <f>Inv!L96</f>
        <v>0</v>
      </c>
      <c r="N96" s="55" t="str">
        <f>IFERROR($I96/PG!$F96,"")</f>
        <v/>
      </c>
      <c r="P96" s="79" t="str">
        <f t="shared" si="9"/>
        <v/>
      </c>
      <c r="Q96" s="2">
        <v>9.11E-3</v>
      </c>
      <c r="R96" s="79" t="e">
        <f t="shared" si="10"/>
        <v>#VALUE!</v>
      </c>
      <c r="S96" s="2" t="str">
        <f t="shared" si="11"/>
        <v/>
      </c>
    </row>
    <row r="97" spans="3:19" ht="35.1" customHeight="1" thickTop="1" thickBot="1">
      <c r="C97" s="45" t="str">
        <f>IF(PG!C97="","",PG!C97)</f>
        <v/>
      </c>
      <c r="D97" s="44" t="str">
        <f>IF(PG!D97="","",PG!D97)</f>
        <v/>
      </c>
      <c r="E97" s="46" t="str">
        <f>IF(PG!E97="","",PG!E97)</f>
        <v/>
      </c>
      <c r="F97" s="46">
        <f>IF(Inv!F97="",Inv!E97,Inv!F97)</f>
        <v>0</v>
      </c>
      <c r="G97" s="51" t="str">
        <f t="shared" si="6"/>
        <v>Sem estoque</v>
      </c>
      <c r="H97" s="52">
        <f>SUMIF(Entrada!$D$7:$D$3006,$D97,Entrada!$H$7:$H$3006)</f>
        <v>0</v>
      </c>
      <c r="I97" s="53">
        <f>SUMIF(Saída!$D$7:$D$3006,$D97,Saída!$G$7:$G$3006)</f>
        <v>0</v>
      </c>
      <c r="J97" s="54">
        <f>SUMIF(Entrada!$D$7:$D$3006,D97,Entrada!$L$7:$L$3006)</f>
        <v>0</v>
      </c>
      <c r="K97" s="50" t="str">
        <f t="shared" si="7"/>
        <v/>
      </c>
      <c r="L97" s="50">
        <f t="shared" si="8"/>
        <v>0</v>
      </c>
      <c r="M97" s="54">
        <f>Inv!L97</f>
        <v>0</v>
      </c>
      <c r="N97" s="55" t="str">
        <f>IFERROR($I97/PG!$F97,"")</f>
        <v/>
      </c>
      <c r="P97" s="79" t="str">
        <f t="shared" si="9"/>
        <v/>
      </c>
      <c r="Q97" s="2">
        <v>9.1000000000000004E-3</v>
      </c>
      <c r="R97" s="79" t="e">
        <f t="shared" si="10"/>
        <v>#VALUE!</v>
      </c>
      <c r="S97" s="2" t="str">
        <f t="shared" si="11"/>
        <v/>
      </c>
    </row>
    <row r="98" spans="3:19" ht="35.1" customHeight="1" thickTop="1" thickBot="1">
      <c r="C98" s="45" t="str">
        <f>IF(PG!C98="","",PG!C98)</f>
        <v/>
      </c>
      <c r="D98" s="44" t="str">
        <f>IF(PG!D98="","",PG!D98)</f>
        <v/>
      </c>
      <c r="E98" s="46" t="str">
        <f>IF(PG!E98="","",PG!E98)</f>
        <v/>
      </c>
      <c r="F98" s="46">
        <f>IF(Inv!F98="",Inv!E98,Inv!F98)</f>
        <v>0</v>
      </c>
      <c r="G98" s="51" t="str">
        <f t="shared" si="6"/>
        <v>Sem estoque</v>
      </c>
      <c r="H98" s="52">
        <f>SUMIF(Entrada!$D$7:$D$3006,$D98,Entrada!$H$7:$H$3006)</f>
        <v>0</v>
      </c>
      <c r="I98" s="53">
        <f>SUMIF(Saída!$D$7:$D$3006,$D98,Saída!$G$7:$G$3006)</f>
        <v>0</v>
      </c>
      <c r="J98" s="54">
        <f>SUMIF(Entrada!$D$7:$D$3006,D98,Entrada!$L$7:$L$3006)</f>
        <v>0</v>
      </c>
      <c r="K98" s="50" t="str">
        <f t="shared" si="7"/>
        <v/>
      </c>
      <c r="L98" s="50">
        <f t="shared" si="8"/>
        <v>0</v>
      </c>
      <c r="M98" s="54">
        <f>Inv!L98</f>
        <v>0</v>
      </c>
      <c r="N98" s="55" t="str">
        <f>IFERROR($I98/PG!$F98,"")</f>
        <v/>
      </c>
      <c r="P98" s="79" t="str">
        <f t="shared" si="9"/>
        <v/>
      </c>
      <c r="Q98" s="2">
        <v>9.0900000000000009E-3</v>
      </c>
      <c r="R98" s="79" t="e">
        <f t="shared" si="10"/>
        <v>#VALUE!</v>
      </c>
      <c r="S98" s="2" t="str">
        <f t="shared" si="11"/>
        <v/>
      </c>
    </row>
    <row r="99" spans="3:19" ht="35.1" customHeight="1" thickTop="1" thickBot="1">
      <c r="C99" s="45" t="str">
        <f>IF(PG!C99="","",PG!C99)</f>
        <v/>
      </c>
      <c r="D99" s="44" t="str">
        <f>IF(PG!D99="","",PG!D99)</f>
        <v/>
      </c>
      <c r="E99" s="46" t="str">
        <f>IF(PG!E99="","",PG!E99)</f>
        <v/>
      </c>
      <c r="F99" s="46">
        <f>IF(Inv!F99="",Inv!E99,Inv!F99)</f>
        <v>0</v>
      </c>
      <c r="G99" s="51" t="str">
        <f t="shared" si="6"/>
        <v>Sem estoque</v>
      </c>
      <c r="H99" s="52">
        <f>SUMIF(Entrada!$D$7:$D$3006,$D99,Entrada!$H$7:$H$3006)</f>
        <v>0</v>
      </c>
      <c r="I99" s="53">
        <f>SUMIF(Saída!$D$7:$D$3006,$D99,Saída!$G$7:$G$3006)</f>
        <v>0</v>
      </c>
      <c r="J99" s="54">
        <f>SUMIF(Entrada!$D$7:$D$3006,D99,Entrada!$L$7:$L$3006)</f>
        <v>0</v>
      </c>
      <c r="K99" s="50" t="str">
        <f t="shared" si="7"/>
        <v/>
      </c>
      <c r="L99" s="50">
        <f t="shared" si="8"/>
        <v>0</v>
      </c>
      <c r="M99" s="54">
        <f>Inv!L99</f>
        <v>0</v>
      </c>
      <c r="N99" s="55" t="str">
        <f>IFERROR($I99/PG!$F99,"")</f>
        <v/>
      </c>
      <c r="P99" s="79" t="str">
        <f t="shared" si="9"/>
        <v/>
      </c>
      <c r="Q99" s="2">
        <v>9.0799999999999995E-3</v>
      </c>
      <c r="R99" s="79" t="e">
        <f t="shared" si="10"/>
        <v>#VALUE!</v>
      </c>
      <c r="S99" s="2" t="str">
        <f t="shared" si="11"/>
        <v/>
      </c>
    </row>
    <row r="100" spans="3:19" ht="35.1" customHeight="1" thickTop="1" thickBot="1">
      <c r="C100" s="45" t="str">
        <f>IF(PG!C100="","",PG!C100)</f>
        <v/>
      </c>
      <c r="D100" s="44" t="str">
        <f>IF(PG!D100="","",PG!D100)</f>
        <v/>
      </c>
      <c r="E100" s="46" t="str">
        <f>IF(PG!E100="","",PG!E100)</f>
        <v/>
      </c>
      <c r="F100" s="46">
        <f>IF(Inv!F100="",Inv!E100,Inv!F100)</f>
        <v>0</v>
      </c>
      <c r="G100" s="51" t="str">
        <f t="shared" si="6"/>
        <v>Sem estoque</v>
      </c>
      <c r="H100" s="52">
        <f>SUMIF(Entrada!$D$7:$D$3006,$D100,Entrada!$H$7:$H$3006)</f>
        <v>0</v>
      </c>
      <c r="I100" s="53">
        <f>SUMIF(Saída!$D$7:$D$3006,$D100,Saída!$G$7:$G$3006)</f>
        <v>0</v>
      </c>
      <c r="J100" s="54">
        <f>SUMIF(Entrada!$D$7:$D$3006,D100,Entrada!$L$7:$L$3006)</f>
        <v>0</v>
      </c>
      <c r="K100" s="50" t="str">
        <f t="shared" si="7"/>
        <v/>
      </c>
      <c r="L100" s="50">
        <f t="shared" si="8"/>
        <v>0</v>
      </c>
      <c r="M100" s="54">
        <f>Inv!L100</f>
        <v>0</v>
      </c>
      <c r="N100" s="55" t="str">
        <f>IFERROR($I100/PG!$F100,"")</f>
        <v/>
      </c>
      <c r="P100" s="79" t="str">
        <f t="shared" si="9"/>
        <v/>
      </c>
      <c r="Q100" s="2">
        <v>9.0699999999999999E-3</v>
      </c>
      <c r="R100" s="79" t="e">
        <f t="shared" si="10"/>
        <v>#VALUE!</v>
      </c>
      <c r="S100" s="2" t="str">
        <f t="shared" si="11"/>
        <v/>
      </c>
    </row>
    <row r="101" spans="3:19" ht="35.1" customHeight="1" thickTop="1" thickBot="1">
      <c r="C101" s="45" t="str">
        <f>IF(PG!C101="","",PG!C101)</f>
        <v/>
      </c>
      <c r="D101" s="44" t="str">
        <f>IF(PG!D101="","",PG!D101)</f>
        <v/>
      </c>
      <c r="E101" s="46" t="str">
        <f>IF(PG!E101="","",PG!E101)</f>
        <v/>
      </c>
      <c r="F101" s="46">
        <f>IF(Inv!F101="",Inv!E101,Inv!F101)</f>
        <v>0</v>
      </c>
      <c r="G101" s="51" t="str">
        <f t="shared" si="6"/>
        <v>Sem estoque</v>
      </c>
      <c r="H101" s="52">
        <f>SUMIF(Entrada!$D$7:$D$3006,$D101,Entrada!$H$7:$H$3006)</f>
        <v>0</v>
      </c>
      <c r="I101" s="53">
        <f>SUMIF(Saída!$D$7:$D$3006,$D101,Saída!$G$7:$G$3006)</f>
        <v>0</v>
      </c>
      <c r="J101" s="54">
        <f>SUMIF(Entrada!$D$7:$D$3006,D101,Entrada!$L$7:$L$3006)</f>
        <v>0</v>
      </c>
      <c r="K101" s="50" t="str">
        <f t="shared" si="7"/>
        <v/>
      </c>
      <c r="L101" s="50">
        <f t="shared" si="8"/>
        <v>0</v>
      </c>
      <c r="M101" s="54">
        <f>Inv!L101</f>
        <v>0</v>
      </c>
      <c r="N101" s="55" t="str">
        <f>IFERROR($I101/PG!$F101,"")</f>
        <v/>
      </c>
      <c r="P101" s="79" t="str">
        <f t="shared" si="9"/>
        <v/>
      </c>
      <c r="Q101" s="2">
        <v>9.0600000000000003E-3</v>
      </c>
      <c r="R101" s="79" t="e">
        <f t="shared" si="10"/>
        <v>#VALUE!</v>
      </c>
      <c r="S101" s="2" t="str">
        <f t="shared" si="11"/>
        <v/>
      </c>
    </row>
    <row r="102" spans="3:19" ht="35.1" customHeight="1" thickTop="1" thickBot="1">
      <c r="C102" s="45" t="str">
        <f>IF(PG!C102="","",PG!C102)</f>
        <v/>
      </c>
      <c r="D102" s="44" t="str">
        <f>IF(PG!D102="","",PG!D102)</f>
        <v/>
      </c>
      <c r="E102" s="46" t="str">
        <f>IF(PG!E102="","",PG!E102)</f>
        <v/>
      </c>
      <c r="F102" s="46">
        <f>IF(Inv!F102="",Inv!E102,Inv!F102)</f>
        <v>0</v>
      </c>
      <c r="G102" s="51" t="str">
        <f t="shared" si="6"/>
        <v>Sem estoque</v>
      </c>
      <c r="H102" s="52">
        <f>SUMIF(Entrada!$D$7:$D$3006,$D102,Entrada!$H$7:$H$3006)</f>
        <v>0</v>
      </c>
      <c r="I102" s="53">
        <f>SUMIF(Saída!$D$7:$D$3006,$D102,Saída!$G$7:$G$3006)</f>
        <v>0</v>
      </c>
      <c r="J102" s="54">
        <f>SUMIF(Entrada!$D$7:$D$3006,D102,Entrada!$L$7:$L$3006)</f>
        <v>0</v>
      </c>
      <c r="K102" s="50" t="str">
        <f t="shared" si="7"/>
        <v/>
      </c>
      <c r="L102" s="50">
        <f t="shared" si="8"/>
        <v>0</v>
      </c>
      <c r="M102" s="54">
        <f>Inv!L102</f>
        <v>0</v>
      </c>
      <c r="N102" s="55" t="str">
        <f>IFERROR($I102/PG!$F102,"")</f>
        <v/>
      </c>
      <c r="P102" s="79" t="str">
        <f t="shared" si="9"/>
        <v/>
      </c>
      <c r="Q102" s="2">
        <v>9.0500000000000008E-3</v>
      </c>
      <c r="R102" s="79" t="e">
        <f t="shared" si="10"/>
        <v>#VALUE!</v>
      </c>
      <c r="S102" s="2" t="str">
        <f t="shared" si="11"/>
        <v/>
      </c>
    </row>
    <row r="103" spans="3:19" ht="35.1" customHeight="1" thickTop="1" thickBot="1">
      <c r="C103" s="45" t="str">
        <f>IF(PG!C103="","",PG!C103)</f>
        <v/>
      </c>
      <c r="D103" s="44" t="str">
        <f>IF(PG!D103="","",PG!D103)</f>
        <v/>
      </c>
      <c r="E103" s="46" t="str">
        <f>IF(PG!E103="","",PG!E103)</f>
        <v/>
      </c>
      <c r="F103" s="46">
        <f>IF(Inv!F103="",Inv!E103,Inv!F103)</f>
        <v>0</v>
      </c>
      <c r="G103" s="51" t="str">
        <f t="shared" si="6"/>
        <v>Sem estoque</v>
      </c>
      <c r="H103" s="52">
        <f>SUMIF(Entrada!$D$7:$D$3006,$D103,Entrada!$H$7:$H$3006)</f>
        <v>0</v>
      </c>
      <c r="I103" s="53">
        <f>SUMIF(Saída!$D$7:$D$3006,$D103,Saída!$G$7:$G$3006)</f>
        <v>0</v>
      </c>
      <c r="J103" s="54">
        <f>SUMIF(Entrada!$D$7:$D$3006,D103,Entrada!$L$7:$L$3006)</f>
        <v>0</v>
      </c>
      <c r="K103" s="50" t="str">
        <f t="shared" si="7"/>
        <v/>
      </c>
      <c r="L103" s="50">
        <f t="shared" si="8"/>
        <v>0</v>
      </c>
      <c r="M103" s="54">
        <f>Inv!L103</f>
        <v>0</v>
      </c>
      <c r="N103" s="55" t="str">
        <f>IFERROR($I103/PG!$F103,"")</f>
        <v/>
      </c>
      <c r="P103" s="79" t="str">
        <f t="shared" si="9"/>
        <v/>
      </c>
      <c r="Q103" s="2">
        <v>9.0399999999999994E-3</v>
      </c>
      <c r="R103" s="79" t="e">
        <f t="shared" si="10"/>
        <v>#VALUE!</v>
      </c>
      <c r="S103" s="2" t="str">
        <f t="shared" si="11"/>
        <v/>
      </c>
    </row>
    <row r="104" spans="3:19" ht="35.1" customHeight="1" thickTop="1" thickBot="1">
      <c r="C104" s="45" t="str">
        <f>IF(PG!C104="","",PG!C104)</f>
        <v/>
      </c>
      <c r="D104" s="44" t="str">
        <f>IF(PG!D104="","",PG!D104)</f>
        <v/>
      </c>
      <c r="E104" s="46" t="str">
        <f>IF(PG!E104="","",PG!E104)</f>
        <v/>
      </c>
      <c r="F104" s="46">
        <f>IF(Inv!F104="",Inv!E104,Inv!F104)</f>
        <v>0</v>
      </c>
      <c r="G104" s="51" t="str">
        <f t="shared" si="6"/>
        <v>Sem estoque</v>
      </c>
      <c r="H104" s="52">
        <f>SUMIF(Entrada!$D$7:$D$3006,$D104,Entrada!$H$7:$H$3006)</f>
        <v>0</v>
      </c>
      <c r="I104" s="53">
        <f>SUMIF(Saída!$D$7:$D$3006,$D104,Saída!$G$7:$G$3006)</f>
        <v>0</v>
      </c>
      <c r="J104" s="54">
        <f>SUMIF(Entrada!$D$7:$D$3006,D104,Entrada!$L$7:$L$3006)</f>
        <v>0</v>
      </c>
      <c r="K104" s="50" t="str">
        <f t="shared" si="7"/>
        <v/>
      </c>
      <c r="L104" s="50">
        <f t="shared" si="8"/>
        <v>0</v>
      </c>
      <c r="M104" s="54">
        <f>Inv!L104</f>
        <v>0</v>
      </c>
      <c r="N104" s="55" t="str">
        <f>IFERROR($I104/PG!$F104,"")</f>
        <v/>
      </c>
      <c r="P104" s="79" t="str">
        <f t="shared" si="9"/>
        <v/>
      </c>
      <c r="Q104" s="2">
        <v>9.0299999999999998E-3</v>
      </c>
      <c r="R104" s="79" t="e">
        <f t="shared" si="10"/>
        <v>#VALUE!</v>
      </c>
      <c r="S104" s="2" t="str">
        <f t="shared" si="11"/>
        <v/>
      </c>
    </row>
    <row r="105" spans="3:19" ht="35.1" customHeight="1" thickTop="1" thickBot="1">
      <c r="C105" s="45" t="str">
        <f>IF(PG!C105="","",PG!C105)</f>
        <v/>
      </c>
      <c r="D105" s="44" t="str">
        <f>IF(PG!D105="","",PG!D105)</f>
        <v/>
      </c>
      <c r="E105" s="46" t="str">
        <f>IF(PG!E105="","",PG!E105)</f>
        <v/>
      </c>
      <c r="F105" s="46">
        <f>IF(Inv!F105="",Inv!E105,Inv!F105)</f>
        <v>0</v>
      </c>
      <c r="G105" s="51" t="str">
        <f t="shared" si="6"/>
        <v>Sem estoque</v>
      </c>
      <c r="H105" s="52">
        <f>SUMIF(Entrada!$D$7:$D$3006,$D105,Entrada!$H$7:$H$3006)</f>
        <v>0</v>
      </c>
      <c r="I105" s="53">
        <f>SUMIF(Saída!$D$7:$D$3006,$D105,Saída!$G$7:$G$3006)</f>
        <v>0</v>
      </c>
      <c r="J105" s="54">
        <f>SUMIF(Entrada!$D$7:$D$3006,D105,Entrada!$L$7:$L$3006)</f>
        <v>0</v>
      </c>
      <c r="K105" s="50" t="str">
        <f t="shared" si="7"/>
        <v/>
      </c>
      <c r="L105" s="50">
        <f t="shared" si="8"/>
        <v>0</v>
      </c>
      <c r="M105" s="54">
        <f>Inv!L105</f>
        <v>0</v>
      </c>
      <c r="N105" s="55" t="str">
        <f>IFERROR($I105/PG!$F105,"")</f>
        <v/>
      </c>
      <c r="P105" s="79" t="str">
        <f t="shared" si="9"/>
        <v/>
      </c>
      <c r="Q105" s="2">
        <v>9.0200000000000002E-3</v>
      </c>
      <c r="R105" s="79" t="e">
        <f t="shared" si="10"/>
        <v>#VALUE!</v>
      </c>
      <c r="S105" s="2" t="str">
        <f t="shared" si="11"/>
        <v/>
      </c>
    </row>
    <row r="106" spans="3:19" ht="35.1" customHeight="1" thickTop="1" thickBot="1">
      <c r="C106" s="45" t="str">
        <f>IF(PG!C106="","",PG!C106)</f>
        <v/>
      </c>
      <c r="D106" s="44" t="str">
        <f>IF(PG!D106="","",PG!D106)</f>
        <v/>
      </c>
      <c r="E106" s="46" t="str">
        <f>IF(PG!E106="","",PG!E106)</f>
        <v/>
      </c>
      <c r="F106" s="46">
        <f>IF(Inv!F106="",Inv!E106,Inv!F106)</f>
        <v>0</v>
      </c>
      <c r="G106" s="51" t="str">
        <f t="shared" si="6"/>
        <v>Sem estoque</v>
      </c>
      <c r="H106" s="52">
        <f>SUMIF(Entrada!$D$7:$D$3006,$D106,Entrada!$H$7:$H$3006)</f>
        <v>0</v>
      </c>
      <c r="I106" s="53">
        <f>SUMIF(Saída!$D$7:$D$3006,$D106,Saída!$G$7:$G$3006)</f>
        <v>0</v>
      </c>
      <c r="J106" s="54">
        <f>SUMIF(Entrada!$D$7:$D$3006,D106,Entrada!$L$7:$L$3006)</f>
        <v>0</v>
      </c>
      <c r="K106" s="50" t="str">
        <f t="shared" si="7"/>
        <v/>
      </c>
      <c r="L106" s="50">
        <f t="shared" si="8"/>
        <v>0</v>
      </c>
      <c r="M106" s="54">
        <f>Inv!L106</f>
        <v>0</v>
      </c>
      <c r="N106" s="55" t="str">
        <f>IFERROR($I106/PG!$F106,"")</f>
        <v/>
      </c>
      <c r="P106" s="79" t="str">
        <f t="shared" si="9"/>
        <v/>
      </c>
      <c r="Q106" s="2">
        <v>9.0100000000000006E-3</v>
      </c>
      <c r="R106" s="79" t="e">
        <f t="shared" si="10"/>
        <v>#VALUE!</v>
      </c>
      <c r="S106" s="2" t="str">
        <f t="shared" si="11"/>
        <v/>
      </c>
    </row>
    <row r="107" spans="3:19" ht="35.1" customHeight="1" thickTop="1" thickBot="1">
      <c r="C107" s="45" t="str">
        <f>IF(PG!C107="","",PG!C107)</f>
        <v/>
      </c>
      <c r="D107" s="44" t="str">
        <f>IF(PG!D107="","",PG!D107)</f>
        <v/>
      </c>
      <c r="E107" s="46" t="str">
        <f>IF(PG!E107="","",PG!E107)</f>
        <v/>
      </c>
      <c r="F107" s="46">
        <f>IF(Inv!F107="",Inv!E107,Inv!F107)</f>
        <v>0</v>
      </c>
      <c r="G107" s="51" t="str">
        <f t="shared" si="6"/>
        <v>Sem estoque</v>
      </c>
      <c r="H107" s="52">
        <f>SUMIF(Entrada!$D$7:$D$3006,$D107,Entrada!$H$7:$H$3006)</f>
        <v>0</v>
      </c>
      <c r="I107" s="53">
        <f>SUMIF(Saída!$D$7:$D$3006,$D107,Saída!$G$7:$G$3006)</f>
        <v>0</v>
      </c>
      <c r="J107" s="54">
        <f>SUMIF(Entrada!$D$7:$D$3006,D107,Entrada!$L$7:$L$3006)</f>
        <v>0</v>
      </c>
      <c r="K107" s="50" t="str">
        <f t="shared" si="7"/>
        <v/>
      </c>
      <c r="L107" s="50">
        <f t="shared" si="8"/>
        <v>0</v>
      </c>
      <c r="M107" s="54">
        <f>Inv!L107</f>
        <v>0</v>
      </c>
      <c r="N107" s="55" t="str">
        <f>IFERROR($I107/PG!$F107,"")</f>
        <v/>
      </c>
      <c r="P107" s="79" t="str">
        <f t="shared" si="9"/>
        <v/>
      </c>
      <c r="Q107" s="2">
        <v>8.9999999999999993E-3</v>
      </c>
      <c r="R107" s="79" t="e">
        <f t="shared" si="10"/>
        <v>#VALUE!</v>
      </c>
      <c r="S107" s="2" t="str">
        <f t="shared" si="11"/>
        <v/>
      </c>
    </row>
    <row r="108" spans="3:19" ht="35.1" customHeight="1" thickTop="1" thickBot="1">
      <c r="C108" s="45" t="str">
        <f>IF(PG!C108="","",PG!C108)</f>
        <v/>
      </c>
      <c r="D108" s="44" t="str">
        <f>IF(PG!D108="","",PG!D108)</f>
        <v/>
      </c>
      <c r="E108" s="46" t="str">
        <f>IF(PG!E108="","",PG!E108)</f>
        <v/>
      </c>
      <c r="F108" s="46">
        <f>IF(Inv!F108="",Inv!E108,Inv!F108)</f>
        <v>0</v>
      </c>
      <c r="G108" s="51" t="str">
        <f t="shared" si="6"/>
        <v>Sem estoque</v>
      </c>
      <c r="H108" s="52">
        <f>SUMIF(Entrada!$D$7:$D$3006,$D108,Entrada!$H$7:$H$3006)</f>
        <v>0</v>
      </c>
      <c r="I108" s="53">
        <f>SUMIF(Saída!$D$7:$D$3006,$D108,Saída!$G$7:$G$3006)</f>
        <v>0</v>
      </c>
      <c r="J108" s="54">
        <f>SUMIF(Entrada!$D$7:$D$3006,D108,Entrada!$L$7:$L$3006)</f>
        <v>0</v>
      </c>
      <c r="K108" s="50" t="str">
        <f t="shared" si="7"/>
        <v/>
      </c>
      <c r="L108" s="50">
        <f t="shared" si="8"/>
        <v>0</v>
      </c>
      <c r="M108" s="54">
        <f>Inv!L108</f>
        <v>0</v>
      </c>
      <c r="N108" s="55" t="str">
        <f>IFERROR($I108/PG!$F108,"")</f>
        <v/>
      </c>
      <c r="P108" s="2"/>
      <c r="Q108" s="84">
        <v>8.9899999999999997E-3</v>
      </c>
      <c r="R108" s="85">
        <f t="shared" si="10"/>
        <v>8.9899999999999997E-3</v>
      </c>
      <c r="S108" s="2" t="str">
        <f t="shared" si="11"/>
        <v/>
      </c>
    </row>
    <row r="109" spans="3:19" ht="35.1" customHeight="1" thickTop="1" thickBot="1">
      <c r="C109" s="45" t="str">
        <f>IF(PG!C109="","",PG!C109)</f>
        <v/>
      </c>
      <c r="D109" s="44" t="str">
        <f>IF(PG!D109="","",PG!D109)</f>
        <v/>
      </c>
      <c r="E109" s="46" t="str">
        <f>IF(PG!E109="","",PG!E109)</f>
        <v/>
      </c>
      <c r="F109" s="46">
        <f>IF(Inv!F109="",Inv!E109,Inv!F109)</f>
        <v>0</v>
      </c>
      <c r="G109" s="51" t="str">
        <f t="shared" si="6"/>
        <v>Sem estoque</v>
      </c>
      <c r="H109" s="52">
        <f>SUMIF(Entrada!$D$7:$D$3006,$D109,Entrada!$H$7:$H$3006)</f>
        <v>0</v>
      </c>
      <c r="I109" s="53">
        <f>SUMIF(Saída!$D$7:$D$3006,$D109,Saída!$G$7:$G$3006)</f>
        <v>0</v>
      </c>
      <c r="J109" s="54">
        <f>SUMIF(Entrada!$D$7:$D$3006,D109,Entrada!$L$7:$L$3006)</f>
        <v>0</v>
      </c>
      <c r="K109" s="50" t="str">
        <f t="shared" si="7"/>
        <v/>
      </c>
      <c r="L109" s="50">
        <f t="shared" si="8"/>
        <v>0</v>
      </c>
      <c r="M109" s="54">
        <f>Inv!L109</f>
        <v>0</v>
      </c>
      <c r="N109" s="55" t="str">
        <f>IFERROR($I109/PG!$F109,"")</f>
        <v/>
      </c>
      <c r="P109" s="2"/>
      <c r="Q109" s="84">
        <v>8.9800000000000001E-3</v>
      </c>
      <c r="R109" s="85">
        <f t="shared" si="10"/>
        <v>8.9800000000000001E-3</v>
      </c>
      <c r="S109" s="2" t="str">
        <f t="shared" si="11"/>
        <v/>
      </c>
    </row>
    <row r="110" spans="3:19" ht="35.1" customHeight="1" thickTop="1" thickBot="1">
      <c r="C110" s="45" t="str">
        <f>IF(PG!C110="","",PG!C110)</f>
        <v/>
      </c>
      <c r="D110" s="44" t="str">
        <f>IF(PG!D110="","",PG!D110)</f>
        <v/>
      </c>
      <c r="E110" s="46" t="str">
        <f>IF(PG!E110="","",PG!E110)</f>
        <v/>
      </c>
      <c r="F110" s="46">
        <f>IF(Inv!F110="",Inv!E110,Inv!F110)</f>
        <v>0</v>
      </c>
      <c r="G110" s="51" t="str">
        <f t="shared" si="6"/>
        <v>Sem estoque</v>
      </c>
      <c r="H110" s="52">
        <f>SUMIF(Entrada!$D$7:$D$3006,$D110,Entrada!$H$7:$H$3006)</f>
        <v>0</v>
      </c>
      <c r="I110" s="53">
        <f>SUMIF(Saída!$D$7:$D$3006,$D110,Saída!$G$7:$G$3006)</f>
        <v>0</v>
      </c>
      <c r="J110" s="54">
        <f>SUMIF(Entrada!$D$7:$D$3006,D110,Entrada!$L$7:$L$3006)</f>
        <v>0</v>
      </c>
      <c r="K110" s="50" t="str">
        <f t="shared" si="7"/>
        <v/>
      </c>
      <c r="L110" s="50">
        <f t="shared" si="8"/>
        <v>0</v>
      </c>
      <c r="M110" s="54">
        <f>Inv!L110</f>
        <v>0</v>
      </c>
      <c r="N110" s="55" t="str">
        <f>IFERROR($I110/PG!$F110,"")</f>
        <v/>
      </c>
      <c r="P110" s="2"/>
      <c r="Q110" s="84">
        <v>8.9700000000000005E-3</v>
      </c>
      <c r="R110" s="85">
        <f t="shared" si="10"/>
        <v>8.9700000000000005E-3</v>
      </c>
      <c r="S110" s="2" t="str">
        <f t="shared" si="11"/>
        <v/>
      </c>
    </row>
    <row r="111" spans="3:19" ht="35.1" customHeight="1" thickTop="1" thickBot="1">
      <c r="C111" s="45" t="str">
        <f>IF(PG!C111="","",PG!C111)</f>
        <v/>
      </c>
      <c r="D111" s="44" t="str">
        <f>IF(PG!D111="","",PG!D111)</f>
        <v/>
      </c>
      <c r="E111" s="46" t="str">
        <f>IF(PG!E111="","",PG!E111)</f>
        <v/>
      </c>
      <c r="F111" s="46">
        <f>IF(Inv!F111="",Inv!E111,Inv!F111)</f>
        <v>0</v>
      </c>
      <c r="G111" s="51" t="str">
        <f t="shared" si="6"/>
        <v>Sem estoque</v>
      </c>
      <c r="H111" s="52">
        <f>SUMIF(Entrada!$D$7:$D$3006,$D111,Entrada!$H$7:$H$3006)</f>
        <v>0</v>
      </c>
      <c r="I111" s="53">
        <f>SUMIF(Saída!$D$7:$D$3006,$D111,Saída!$G$7:$G$3006)</f>
        <v>0</v>
      </c>
      <c r="J111" s="54">
        <f>SUMIF(Entrada!$D$7:$D$3006,D111,Entrada!$L$7:$L$3006)</f>
        <v>0</v>
      </c>
      <c r="K111" s="50" t="str">
        <f t="shared" si="7"/>
        <v/>
      </c>
      <c r="L111" s="50">
        <f t="shared" si="8"/>
        <v>0</v>
      </c>
      <c r="M111" s="54">
        <f>Inv!L111</f>
        <v>0</v>
      </c>
      <c r="N111" s="55" t="str">
        <f>IFERROR($I111/PG!$F111,"")</f>
        <v/>
      </c>
      <c r="P111" s="2"/>
      <c r="Q111" s="84">
        <v>8.9599999999999992E-3</v>
      </c>
      <c r="R111" s="85">
        <f t="shared" si="10"/>
        <v>8.9599999999999992E-3</v>
      </c>
      <c r="S111" s="2" t="str">
        <f t="shared" si="11"/>
        <v/>
      </c>
    </row>
    <row r="112" spans="3:19" ht="35.1" customHeight="1" thickTop="1" thickBot="1">
      <c r="C112" s="45" t="str">
        <f>IF(PG!C112="","",PG!C112)</f>
        <v/>
      </c>
      <c r="D112" s="44" t="str">
        <f>IF(PG!D112="","",PG!D112)</f>
        <v/>
      </c>
      <c r="E112" s="46" t="str">
        <f>IF(PG!E112="","",PG!E112)</f>
        <v/>
      </c>
      <c r="F112" s="46">
        <f>IF(Inv!F112="",Inv!E112,Inv!F112)</f>
        <v>0</v>
      </c>
      <c r="G112" s="51" t="str">
        <f t="shared" si="6"/>
        <v>Sem estoque</v>
      </c>
      <c r="H112" s="52">
        <f>SUMIF(Entrada!$D$7:$D$3006,$D112,Entrada!$H$7:$H$3006)</f>
        <v>0</v>
      </c>
      <c r="I112" s="53">
        <f>SUMIF(Saída!$D$7:$D$3006,$D112,Saída!$G$7:$G$3006)</f>
        <v>0</v>
      </c>
      <c r="J112" s="54">
        <f>SUMIF(Entrada!$D$7:$D$3006,D112,Entrada!$L$7:$L$3006)</f>
        <v>0</v>
      </c>
      <c r="K112" s="50" t="str">
        <f t="shared" si="7"/>
        <v/>
      </c>
      <c r="L112" s="50">
        <f t="shared" si="8"/>
        <v>0</v>
      </c>
      <c r="M112" s="54">
        <f>Inv!L112</f>
        <v>0</v>
      </c>
      <c r="N112" s="55" t="str">
        <f>IFERROR($I112/PG!$F112,"")</f>
        <v/>
      </c>
      <c r="P112" s="2"/>
      <c r="Q112" s="84">
        <v>8.9499999999999996E-3</v>
      </c>
      <c r="R112" s="85">
        <f t="shared" si="10"/>
        <v>8.9499999999999996E-3</v>
      </c>
      <c r="S112" s="2" t="str">
        <f t="shared" si="11"/>
        <v/>
      </c>
    </row>
    <row r="113" spans="3:19" ht="35.1" customHeight="1" thickTop="1" thickBot="1">
      <c r="C113" s="45" t="str">
        <f>IF(PG!C113="","",PG!C113)</f>
        <v/>
      </c>
      <c r="D113" s="44" t="str">
        <f>IF(PG!D113="","",PG!D113)</f>
        <v/>
      </c>
      <c r="E113" s="46" t="str">
        <f>IF(PG!E113="","",PG!E113)</f>
        <v/>
      </c>
      <c r="F113" s="46">
        <f>IF(Inv!F113="",Inv!E113,Inv!F113)</f>
        <v>0</v>
      </c>
      <c r="G113" s="51" t="str">
        <f t="shared" si="6"/>
        <v>Sem estoque</v>
      </c>
      <c r="H113" s="52">
        <f>SUMIF(Entrada!$D$7:$D$3006,$D113,Entrada!$H$7:$H$3006)</f>
        <v>0</v>
      </c>
      <c r="I113" s="53">
        <f>SUMIF(Saída!$D$7:$D$3006,$D113,Saída!$G$7:$G$3006)</f>
        <v>0</v>
      </c>
      <c r="J113" s="54">
        <f>SUMIF(Entrada!$D$7:$D$3006,D113,Entrada!$L$7:$L$3006)</f>
        <v>0</v>
      </c>
      <c r="K113" s="50" t="str">
        <f t="shared" si="7"/>
        <v/>
      </c>
      <c r="L113" s="50">
        <f t="shared" si="8"/>
        <v>0</v>
      </c>
      <c r="M113" s="54">
        <f>Inv!L113</f>
        <v>0</v>
      </c>
      <c r="N113" s="55" t="str">
        <f>IFERROR($I113/PG!$F113,"")</f>
        <v/>
      </c>
      <c r="P113" s="2"/>
      <c r="Q113" s="84">
        <v>8.94E-3</v>
      </c>
      <c r="R113" s="85">
        <f t="shared" si="10"/>
        <v>8.94E-3</v>
      </c>
      <c r="S113" s="2" t="str">
        <f t="shared" si="11"/>
        <v/>
      </c>
    </row>
    <row r="114" spans="3:19" ht="35.1" customHeight="1" thickTop="1" thickBot="1">
      <c r="C114" s="45" t="str">
        <f>IF(PG!C114="","",PG!C114)</f>
        <v/>
      </c>
      <c r="D114" s="44" t="str">
        <f>IF(PG!D114="","",PG!D114)</f>
        <v/>
      </c>
      <c r="E114" s="46" t="str">
        <f>IF(PG!E114="","",PG!E114)</f>
        <v/>
      </c>
      <c r="F114" s="46">
        <f>IF(Inv!F114="",Inv!E114,Inv!F114)</f>
        <v>0</v>
      </c>
      <c r="G114" s="51" t="str">
        <f t="shared" si="6"/>
        <v>Sem estoque</v>
      </c>
      <c r="H114" s="52">
        <f>SUMIF(Entrada!$D$7:$D$3006,$D114,Entrada!$H$7:$H$3006)</f>
        <v>0</v>
      </c>
      <c r="I114" s="53">
        <f>SUMIF(Saída!$D$7:$D$3006,$D114,Saída!$G$7:$G$3006)</f>
        <v>0</v>
      </c>
      <c r="J114" s="54">
        <f>SUMIF(Entrada!$D$7:$D$3006,D114,Entrada!$L$7:$L$3006)</f>
        <v>0</v>
      </c>
      <c r="K114" s="50" t="str">
        <f t="shared" si="7"/>
        <v/>
      </c>
      <c r="L114" s="50">
        <f t="shared" si="8"/>
        <v>0</v>
      </c>
      <c r="M114" s="54">
        <f>Inv!L114</f>
        <v>0</v>
      </c>
      <c r="N114" s="55" t="str">
        <f>IFERROR($I114/PG!$F114,"")</f>
        <v/>
      </c>
      <c r="P114" s="2"/>
      <c r="Q114" s="84">
        <v>8.9300000000000004E-3</v>
      </c>
      <c r="R114" s="85">
        <f t="shared" si="10"/>
        <v>8.9300000000000004E-3</v>
      </c>
      <c r="S114" s="2" t="str">
        <f t="shared" si="11"/>
        <v/>
      </c>
    </row>
    <row r="115" spans="3:19" ht="35.1" customHeight="1" thickTop="1" thickBot="1">
      <c r="C115" s="45" t="str">
        <f>IF(PG!C115="","",PG!C115)</f>
        <v/>
      </c>
      <c r="D115" s="44" t="str">
        <f>IF(PG!D115="","",PG!D115)</f>
        <v/>
      </c>
      <c r="E115" s="46" t="str">
        <f>IF(PG!E115="","",PG!E115)</f>
        <v/>
      </c>
      <c r="F115" s="46">
        <f>IF(Inv!F115="",Inv!E115,Inv!F115)</f>
        <v>0</v>
      </c>
      <c r="G115" s="51" t="str">
        <f t="shared" si="6"/>
        <v>Sem estoque</v>
      </c>
      <c r="H115" s="52">
        <f>SUMIF(Entrada!$D$7:$D$3006,$D115,Entrada!$H$7:$H$3006)</f>
        <v>0</v>
      </c>
      <c r="I115" s="53">
        <f>SUMIF(Saída!$D$7:$D$3006,$D115,Saída!$G$7:$G$3006)</f>
        <v>0</v>
      </c>
      <c r="J115" s="54">
        <f>SUMIF(Entrada!$D$7:$D$3006,D115,Entrada!$L$7:$L$3006)</f>
        <v>0</v>
      </c>
      <c r="K115" s="50" t="str">
        <f t="shared" si="7"/>
        <v/>
      </c>
      <c r="L115" s="50">
        <f t="shared" si="8"/>
        <v>0</v>
      </c>
      <c r="M115" s="54">
        <f>Inv!L115</f>
        <v>0</v>
      </c>
      <c r="N115" s="55" t="str">
        <f>IFERROR($I115/PG!$F115,"")</f>
        <v/>
      </c>
      <c r="P115" s="2"/>
      <c r="Q115" s="84">
        <v>8.9200000000000008E-3</v>
      </c>
      <c r="R115" s="85">
        <f t="shared" si="10"/>
        <v>8.9200000000000008E-3</v>
      </c>
      <c r="S115" s="2" t="str">
        <f t="shared" si="11"/>
        <v/>
      </c>
    </row>
    <row r="116" spans="3:19" ht="35.1" customHeight="1" thickTop="1" thickBot="1">
      <c r="C116" s="45" t="str">
        <f>IF(PG!C116="","",PG!C116)</f>
        <v/>
      </c>
      <c r="D116" s="44" t="str">
        <f>IF(PG!D116="","",PG!D116)</f>
        <v/>
      </c>
      <c r="E116" s="46" t="str">
        <f>IF(PG!E116="","",PG!E116)</f>
        <v/>
      </c>
      <c r="F116" s="46">
        <f>IF(Inv!F116="",Inv!E116,Inv!F116)</f>
        <v>0</v>
      </c>
      <c r="G116" s="51" t="str">
        <f t="shared" si="6"/>
        <v>Sem estoque</v>
      </c>
      <c r="H116" s="52">
        <f>SUMIF(Entrada!$D$7:$D$3006,$D116,Entrada!$H$7:$H$3006)</f>
        <v>0</v>
      </c>
      <c r="I116" s="53">
        <f>SUMIF(Saída!$D$7:$D$3006,$D116,Saída!$G$7:$G$3006)</f>
        <v>0</v>
      </c>
      <c r="J116" s="54">
        <f>SUMIF(Entrada!$D$7:$D$3006,D116,Entrada!$L$7:$L$3006)</f>
        <v>0</v>
      </c>
      <c r="K116" s="50" t="str">
        <f t="shared" si="7"/>
        <v/>
      </c>
      <c r="L116" s="50">
        <f t="shared" si="8"/>
        <v>0</v>
      </c>
      <c r="M116" s="54">
        <f>Inv!L116</f>
        <v>0</v>
      </c>
      <c r="N116" s="55" t="str">
        <f>IFERROR($I116/PG!$F116,"")</f>
        <v/>
      </c>
      <c r="P116" s="2"/>
      <c r="Q116" s="84">
        <v>8.9099999999999995E-3</v>
      </c>
      <c r="R116" s="85">
        <f t="shared" si="10"/>
        <v>8.9099999999999995E-3</v>
      </c>
      <c r="S116" s="2" t="str">
        <f t="shared" si="11"/>
        <v/>
      </c>
    </row>
    <row r="117" spans="3:19" ht="35.1" customHeight="1" thickTop="1" thickBot="1">
      <c r="C117" s="45" t="str">
        <f>IF(PG!C117="","",PG!C117)</f>
        <v/>
      </c>
      <c r="D117" s="44" t="str">
        <f>IF(PG!D117="","",PG!D117)</f>
        <v/>
      </c>
      <c r="E117" s="46" t="str">
        <f>IF(PG!E117="","",PG!E117)</f>
        <v/>
      </c>
      <c r="F117" s="46">
        <f>IF(Inv!F117="",Inv!E117,Inv!F117)</f>
        <v>0</v>
      </c>
      <c r="G117" s="51" t="str">
        <f t="shared" si="6"/>
        <v>Sem estoque</v>
      </c>
      <c r="H117" s="52">
        <f>SUMIF(Entrada!$D$7:$D$3006,$D117,Entrada!$H$7:$H$3006)</f>
        <v>0</v>
      </c>
      <c r="I117" s="53">
        <f>SUMIF(Saída!$D$7:$D$3006,$D117,Saída!$G$7:$G$3006)</f>
        <v>0</v>
      </c>
      <c r="J117" s="54">
        <f>SUMIF(Entrada!$D$7:$D$3006,D117,Entrada!$L$7:$L$3006)</f>
        <v>0</v>
      </c>
      <c r="K117" s="50" t="str">
        <f t="shared" si="7"/>
        <v/>
      </c>
      <c r="L117" s="50">
        <f t="shared" si="8"/>
        <v>0</v>
      </c>
      <c r="M117" s="54">
        <f>Inv!L117</f>
        <v>0</v>
      </c>
      <c r="N117" s="55" t="str">
        <f>IFERROR($I117/PG!$F117,"")</f>
        <v/>
      </c>
      <c r="P117" s="2"/>
      <c r="Q117" s="84">
        <v>8.8999999999999999E-3</v>
      </c>
      <c r="R117" s="85">
        <f t="shared" si="10"/>
        <v>8.8999999999999999E-3</v>
      </c>
      <c r="S117" s="2" t="str">
        <f t="shared" si="11"/>
        <v/>
      </c>
    </row>
    <row r="118" spans="3:19" ht="35.1" customHeight="1" thickTop="1" thickBot="1">
      <c r="C118" s="45" t="str">
        <f>IF(PG!C118="","",PG!C118)</f>
        <v/>
      </c>
      <c r="D118" s="44" t="str">
        <f>IF(PG!D118="","",PG!D118)</f>
        <v/>
      </c>
      <c r="E118" s="46" t="str">
        <f>IF(PG!E118="","",PG!E118)</f>
        <v/>
      </c>
      <c r="F118" s="46">
        <f>IF(Inv!F118="",Inv!E118,Inv!F118)</f>
        <v>0</v>
      </c>
      <c r="G118" s="51" t="str">
        <f t="shared" si="6"/>
        <v>Sem estoque</v>
      </c>
      <c r="H118" s="52">
        <f>SUMIF(Entrada!$D$7:$D$3006,$D118,Entrada!$H$7:$H$3006)</f>
        <v>0</v>
      </c>
      <c r="I118" s="53">
        <f>SUMIF(Saída!$D$7:$D$3006,$D118,Saída!$G$7:$G$3006)</f>
        <v>0</v>
      </c>
      <c r="J118" s="54">
        <f>SUMIF(Entrada!$D$7:$D$3006,D118,Entrada!$L$7:$L$3006)</f>
        <v>0</v>
      </c>
      <c r="K118" s="50" t="str">
        <f t="shared" si="7"/>
        <v/>
      </c>
      <c r="L118" s="50">
        <f t="shared" si="8"/>
        <v>0</v>
      </c>
      <c r="M118" s="54">
        <f>Inv!L118</f>
        <v>0</v>
      </c>
      <c r="N118" s="55" t="str">
        <f>IFERROR($I118/PG!$F118,"")</f>
        <v/>
      </c>
      <c r="P118" s="2"/>
      <c r="Q118" s="84">
        <v>8.8900000000000003E-3</v>
      </c>
      <c r="R118" s="85">
        <f t="shared" si="10"/>
        <v>8.8900000000000003E-3</v>
      </c>
      <c r="S118" s="2" t="str">
        <f t="shared" si="11"/>
        <v/>
      </c>
    </row>
    <row r="119" spans="3:19" ht="35.1" customHeight="1" thickTop="1" thickBot="1">
      <c r="C119" s="45" t="str">
        <f>IF(PG!C119="","",PG!C119)</f>
        <v/>
      </c>
      <c r="D119" s="44" t="str">
        <f>IF(PG!D119="","",PG!D119)</f>
        <v/>
      </c>
      <c r="E119" s="46" t="str">
        <f>IF(PG!E119="","",PG!E119)</f>
        <v/>
      </c>
      <c r="F119" s="46">
        <f>IF(Inv!F119="",Inv!E119,Inv!F119)</f>
        <v>0</v>
      </c>
      <c r="G119" s="51" t="str">
        <f t="shared" si="6"/>
        <v>Sem estoque</v>
      </c>
      <c r="H119" s="52">
        <f>SUMIF(Entrada!$D$7:$D$3006,$D119,Entrada!$H$7:$H$3006)</f>
        <v>0</v>
      </c>
      <c r="I119" s="53">
        <f>SUMIF(Saída!$D$7:$D$3006,$D119,Saída!$G$7:$G$3006)</f>
        <v>0</v>
      </c>
      <c r="J119" s="54">
        <f>SUMIF(Entrada!$D$7:$D$3006,D119,Entrada!$L$7:$L$3006)</f>
        <v>0</v>
      </c>
      <c r="K119" s="50" t="str">
        <f t="shared" si="7"/>
        <v/>
      </c>
      <c r="L119" s="50">
        <f t="shared" si="8"/>
        <v>0</v>
      </c>
      <c r="M119" s="54">
        <f>Inv!L119</f>
        <v>0</v>
      </c>
      <c r="N119" s="55" t="str">
        <f>IFERROR($I119/PG!$F119,"")</f>
        <v/>
      </c>
      <c r="P119" s="2"/>
      <c r="Q119" s="84">
        <v>8.8800000000000007E-3</v>
      </c>
      <c r="R119" s="85">
        <f t="shared" si="10"/>
        <v>8.8800000000000007E-3</v>
      </c>
      <c r="S119" s="2" t="str">
        <f t="shared" si="11"/>
        <v/>
      </c>
    </row>
    <row r="120" spans="3:19" ht="35.1" customHeight="1" thickTop="1" thickBot="1">
      <c r="C120" s="45" t="str">
        <f>IF(PG!C120="","",PG!C120)</f>
        <v/>
      </c>
      <c r="D120" s="44" t="str">
        <f>IF(PG!D120="","",PG!D120)</f>
        <v/>
      </c>
      <c r="E120" s="46" t="str">
        <f>IF(PG!E120="","",PG!E120)</f>
        <v/>
      </c>
      <c r="F120" s="46">
        <f>IF(Inv!F120="",Inv!E120,Inv!F120)</f>
        <v>0</v>
      </c>
      <c r="G120" s="51" t="str">
        <f t="shared" si="6"/>
        <v>Sem estoque</v>
      </c>
      <c r="H120" s="52">
        <f>SUMIF(Entrada!$D$7:$D$3006,$D120,Entrada!$H$7:$H$3006)</f>
        <v>0</v>
      </c>
      <c r="I120" s="53">
        <f>SUMIF(Saída!$D$7:$D$3006,$D120,Saída!$G$7:$G$3006)</f>
        <v>0</v>
      </c>
      <c r="J120" s="54">
        <f>SUMIF(Entrada!$D$7:$D$3006,D120,Entrada!$L$7:$L$3006)</f>
        <v>0</v>
      </c>
      <c r="K120" s="50" t="str">
        <f t="shared" si="7"/>
        <v/>
      </c>
      <c r="L120" s="50">
        <f t="shared" si="8"/>
        <v>0</v>
      </c>
      <c r="M120" s="54">
        <f>Inv!L120</f>
        <v>0</v>
      </c>
      <c r="N120" s="55" t="str">
        <f>IFERROR($I120/PG!$F120,"")</f>
        <v/>
      </c>
      <c r="P120" s="2"/>
      <c r="Q120" s="84">
        <v>8.8699999999999994E-3</v>
      </c>
      <c r="R120" s="85">
        <f t="shared" si="10"/>
        <v>8.8699999999999994E-3</v>
      </c>
      <c r="S120" s="2" t="str">
        <f t="shared" si="11"/>
        <v/>
      </c>
    </row>
    <row r="121" spans="3:19" ht="35.1" customHeight="1" thickTop="1" thickBot="1">
      <c r="C121" s="45" t="str">
        <f>IF(PG!C121="","",PG!C121)</f>
        <v/>
      </c>
      <c r="D121" s="44" t="str">
        <f>IF(PG!D121="","",PG!D121)</f>
        <v/>
      </c>
      <c r="E121" s="46" t="str">
        <f>IF(PG!E121="","",PG!E121)</f>
        <v/>
      </c>
      <c r="F121" s="46">
        <f>IF(Inv!F121="",Inv!E121,Inv!F121)</f>
        <v>0</v>
      </c>
      <c r="G121" s="51" t="str">
        <f t="shared" si="6"/>
        <v>Sem estoque</v>
      </c>
      <c r="H121" s="52">
        <f>SUMIF(Entrada!$D$7:$D$3006,$D121,Entrada!$H$7:$H$3006)</f>
        <v>0</v>
      </c>
      <c r="I121" s="53">
        <f>SUMIF(Saída!$D$7:$D$3006,$D121,Saída!$G$7:$G$3006)</f>
        <v>0</v>
      </c>
      <c r="J121" s="54">
        <f>SUMIF(Entrada!$D$7:$D$3006,D121,Entrada!$L$7:$L$3006)</f>
        <v>0</v>
      </c>
      <c r="K121" s="50" t="str">
        <f t="shared" si="7"/>
        <v/>
      </c>
      <c r="L121" s="50">
        <f t="shared" si="8"/>
        <v>0</v>
      </c>
      <c r="M121" s="54">
        <f>Inv!L121</f>
        <v>0</v>
      </c>
      <c r="N121" s="55" t="str">
        <f>IFERROR($I121/PG!$F121,"")</f>
        <v/>
      </c>
      <c r="P121" s="2"/>
      <c r="Q121" s="84">
        <v>8.8599999999999998E-3</v>
      </c>
      <c r="R121" s="85">
        <f t="shared" si="10"/>
        <v>8.8599999999999998E-3</v>
      </c>
      <c r="S121" s="2" t="str">
        <f t="shared" si="11"/>
        <v/>
      </c>
    </row>
    <row r="122" spans="3:19" ht="35.1" customHeight="1" thickTop="1" thickBot="1">
      <c r="C122" s="45" t="str">
        <f>IF(PG!C122="","",PG!C122)</f>
        <v/>
      </c>
      <c r="D122" s="44" t="str">
        <f>IF(PG!D122="","",PG!D122)</f>
        <v/>
      </c>
      <c r="E122" s="46" t="str">
        <f>IF(PG!E122="","",PG!E122)</f>
        <v/>
      </c>
      <c r="F122" s="46">
        <f>IF(Inv!F122="",Inv!E122,Inv!F122)</f>
        <v>0</v>
      </c>
      <c r="G122" s="51" t="str">
        <f t="shared" si="6"/>
        <v>Sem estoque</v>
      </c>
      <c r="H122" s="52">
        <f>SUMIF(Entrada!$D$7:$D$3006,$D122,Entrada!$H$7:$H$3006)</f>
        <v>0</v>
      </c>
      <c r="I122" s="53">
        <f>SUMIF(Saída!$D$7:$D$3006,$D122,Saída!$G$7:$G$3006)</f>
        <v>0</v>
      </c>
      <c r="J122" s="54">
        <f>SUMIF(Entrada!$D$7:$D$3006,D122,Entrada!$L$7:$L$3006)</f>
        <v>0</v>
      </c>
      <c r="K122" s="50" t="str">
        <f t="shared" si="7"/>
        <v/>
      </c>
      <c r="L122" s="50">
        <f t="shared" si="8"/>
        <v>0</v>
      </c>
      <c r="M122" s="54">
        <f>Inv!L122</f>
        <v>0</v>
      </c>
      <c r="N122" s="55" t="str">
        <f>IFERROR($I122/PG!$F122,"")</f>
        <v/>
      </c>
      <c r="P122" s="2"/>
      <c r="Q122" s="84">
        <v>8.8500000000000002E-3</v>
      </c>
      <c r="R122" s="85">
        <f t="shared" si="10"/>
        <v>8.8500000000000002E-3</v>
      </c>
      <c r="S122" s="2" t="str">
        <f t="shared" si="11"/>
        <v/>
      </c>
    </row>
    <row r="123" spans="3:19" ht="35.1" customHeight="1" thickTop="1" thickBot="1">
      <c r="C123" s="45" t="str">
        <f>IF(PG!C123="","",PG!C123)</f>
        <v/>
      </c>
      <c r="D123" s="44" t="str">
        <f>IF(PG!D123="","",PG!D123)</f>
        <v/>
      </c>
      <c r="E123" s="46" t="str">
        <f>IF(PG!E123="","",PG!E123)</f>
        <v/>
      </c>
      <c r="F123" s="46">
        <f>IF(Inv!F123="",Inv!E123,Inv!F123)</f>
        <v>0</v>
      </c>
      <c r="G123" s="51" t="str">
        <f t="shared" si="6"/>
        <v>Sem estoque</v>
      </c>
      <c r="H123" s="52">
        <f>SUMIF(Entrada!$D$7:$D$3006,$D123,Entrada!$H$7:$H$3006)</f>
        <v>0</v>
      </c>
      <c r="I123" s="53">
        <f>SUMIF(Saída!$D$7:$D$3006,$D123,Saída!$G$7:$G$3006)</f>
        <v>0</v>
      </c>
      <c r="J123" s="54">
        <f>SUMIF(Entrada!$D$7:$D$3006,D123,Entrada!$L$7:$L$3006)</f>
        <v>0</v>
      </c>
      <c r="K123" s="50" t="str">
        <f t="shared" si="7"/>
        <v/>
      </c>
      <c r="L123" s="50">
        <f t="shared" si="8"/>
        <v>0</v>
      </c>
      <c r="M123" s="54">
        <f>Inv!L123</f>
        <v>0</v>
      </c>
      <c r="N123" s="55" t="str">
        <f>IFERROR($I123/PG!$F123,"")</f>
        <v/>
      </c>
      <c r="P123" s="2"/>
      <c r="Q123" s="84">
        <v>8.8400000000000006E-3</v>
      </c>
      <c r="R123" s="85">
        <f t="shared" si="10"/>
        <v>8.8400000000000006E-3</v>
      </c>
      <c r="S123" s="2" t="str">
        <f t="shared" si="11"/>
        <v/>
      </c>
    </row>
    <row r="124" spans="3:19" ht="35.1" customHeight="1" thickTop="1" thickBot="1">
      <c r="C124" s="45" t="str">
        <f>IF(PG!C124="","",PG!C124)</f>
        <v/>
      </c>
      <c r="D124" s="44" t="str">
        <f>IF(PG!D124="","",PG!D124)</f>
        <v/>
      </c>
      <c r="E124" s="46" t="str">
        <f>IF(PG!E124="","",PG!E124)</f>
        <v/>
      </c>
      <c r="F124" s="46">
        <f>IF(Inv!F124="",Inv!E124,Inv!F124)</f>
        <v>0</v>
      </c>
      <c r="G124" s="51" t="str">
        <f t="shared" si="6"/>
        <v>Sem estoque</v>
      </c>
      <c r="H124" s="52">
        <f>SUMIF(Entrada!$D$7:$D$3006,$D124,Entrada!$H$7:$H$3006)</f>
        <v>0</v>
      </c>
      <c r="I124" s="53">
        <f>SUMIF(Saída!$D$7:$D$3006,$D124,Saída!$G$7:$G$3006)</f>
        <v>0</v>
      </c>
      <c r="J124" s="54">
        <f>SUMIF(Entrada!$D$7:$D$3006,D124,Entrada!$L$7:$L$3006)</f>
        <v>0</v>
      </c>
      <c r="K124" s="50" t="str">
        <f t="shared" si="7"/>
        <v/>
      </c>
      <c r="L124" s="50">
        <f t="shared" si="8"/>
        <v>0</v>
      </c>
      <c r="M124" s="54">
        <f>Inv!L124</f>
        <v>0</v>
      </c>
      <c r="N124" s="55" t="str">
        <f>IFERROR($I124/PG!$F124,"")</f>
        <v/>
      </c>
      <c r="P124" s="2"/>
      <c r="Q124" s="84">
        <v>8.8299999999999993E-3</v>
      </c>
      <c r="R124" s="85">
        <f t="shared" si="10"/>
        <v>8.8299999999999993E-3</v>
      </c>
      <c r="S124" s="2" t="str">
        <f t="shared" si="11"/>
        <v/>
      </c>
    </row>
    <row r="125" spans="3:19" ht="35.1" customHeight="1" thickTop="1" thickBot="1">
      <c r="C125" s="45" t="str">
        <f>IF(PG!C125="","",PG!C125)</f>
        <v/>
      </c>
      <c r="D125" s="44" t="str">
        <f>IF(PG!D125="","",PG!D125)</f>
        <v/>
      </c>
      <c r="E125" s="46" t="str">
        <f>IF(PG!E125="","",PG!E125)</f>
        <v/>
      </c>
      <c r="F125" s="46">
        <f>IF(Inv!F125="",Inv!E125,Inv!F125)</f>
        <v>0</v>
      </c>
      <c r="G125" s="51" t="str">
        <f t="shared" si="6"/>
        <v>Sem estoque</v>
      </c>
      <c r="H125" s="52">
        <f>SUMIF(Entrada!$D$7:$D$3006,$D125,Entrada!$H$7:$H$3006)</f>
        <v>0</v>
      </c>
      <c r="I125" s="53">
        <f>SUMIF(Saída!$D$7:$D$3006,$D125,Saída!$G$7:$G$3006)</f>
        <v>0</v>
      </c>
      <c r="J125" s="54">
        <f>SUMIF(Entrada!$D$7:$D$3006,D125,Entrada!$L$7:$L$3006)</f>
        <v>0</v>
      </c>
      <c r="K125" s="50" t="str">
        <f t="shared" si="7"/>
        <v/>
      </c>
      <c r="L125" s="50">
        <f t="shared" si="8"/>
        <v>0</v>
      </c>
      <c r="M125" s="54">
        <f>Inv!L125</f>
        <v>0</v>
      </c>
      <c r="N125" s="55" t="str">
        <f>IFERROR($I125/PG!$F125,"")</f>
        <v/>
      </c>
      <c r="P125" s="2"/>
      <c r="Q125" s="84">
        <v>8.8199999999999997E-3</v>
      </c>
      <c r="R125" s="85">
        <f t="shared" si="10"/>
        <v>8.8199999999999997E-3</v>
      </c>
      <c r="S125" s="2" t="str">
        <f t="shared" si="11"/>
        <v/>
      </c>
    </row>
    <row r="126" spans="3:19" ht="35.1" customHeight="1" thickTop="1" thickBot="1">
      <c r="C126" s="45" t="str">
        <f>IF(PG!C126="","",PG!C126)</f>
        <v/>
      </c>
      <c r="D126" s="44" t="str">
        <f>IF(PG!D126="","",PG!D126)</f>
        <v/>
      </c>
      <c r="E126" s="46" t="str">
        <f>IF(PG!E126="","",PG!E126)</f>
        <v/>
      </c>
      <c r="F126" s="46">
        <f>IF(Inv!F126="",Inv!E126,Inv!F126)</f>
        <v>0</v>
      </c>
      <c r="G126" s="51" t="str">
        <f t="shared" si="6"/>
        <v>Sem estoque</v>
      </c>
      <c r="H126" s="52">
        <f>SUMIF(Entrada!$D$7:$D$3006,$D126,Entrada!$H$7:$H$3006)</f>
        <v>0</v>
      </c>
      <c r="I126" s="53">
        <f>SUMIF(Saída!$D$7:$D$3006,$D126,Saída!$G$7:$G$3006)</f>
        <v>0</v>
      </c>
      <c r="J126" s="54">
        <f>SUMIF(Entrada!$D$7:$D$3006,D126,Entrada!$L$7:$L$3006)</f>
        <v>0</v>
      </c>
      <c r="K126" s="50" t="str">
        <f t="shared" si="7"/>
        <v/>
      </c>
      <c r="L126" s="50">
        <f t="shared" si="8"/>
        <v>0</v>
      </c>
      <c r="M126" s="54">
        <f>Inv!L126</f>
        <v>0</v>
      </c>
      <c r="N126" s="55" t="str">
        <f>IFERROR($I126/PG!$F126,"")</f>
        <v/>
      </c>
      <c r="P126" s="2"/>
      <c r="Q126" s="84">
        <v>8.8100000000000001E-3</v>
      </c>
      <c r="R126" s="85">
        <f t="shared" si="10"/>
        <v>8.8100000000000001E-3</v>
      </c>
      <c r="S126" s="2" t="str">
        <f t="shared" si="11"/>
        <v/>
      </c>
    </row>
    <row r="127" spans="3:19" ht="35.1" customHeight="1" thickTop="1" thickBot="1">
      <c r="C127" s="45" t="str">
        <f>IF(PG!C127="","",PG!C127)</f>
        <v/>
      </c>
      <c r="D127" s="44" t="str">
        <f>IF(PG!D127="","",PG!D127)</f>
        <v/>
      </c>
      <c r="E127" s="46" t="str">
        <f>IF(PG!E127="","",PG!E127)</f>
        <v/>
      </c>
      <c r="F127" s="46">
        <f>IF(Inv!F127="",Inv!E127,Inv!F127)</f>
        <v>0</v>
      </c>
      <c r="G127" s="51" t="str">
        <f t="shared" si="6"/>
        <v>Sem estoque</v>
      </c>
      <c r="H127" s="52">
        <f>SUMIF(Entrada!$D$7:$D$3006,$D127,Entrada!$H$7:$H$3006)</f>
        <v>0</v>
      </c>
      <c r="I127" s="53">
        <f>SUMIF(Saída!$D$7:$D$3006,$D127,Saída!$G$7:$G$3006)</f>
        <v>0</v>
      </c>
      <c r="J127" s="54">
        <f>SUMIF(Entrada!$D$7:$D$3006,D127,Entrada!$L$7:$L$3006)</f>
        <v>0</v>
      </c>
      <c r="K127" s="50" t="str">
        <f t="shared" si="7"/>
        <v/>
      </c>
      <c r="L127" s="50">
        <f t="shared" si="8"/>
        <v>0</v>
      </c>
      <c r="M127" s="54">
        <f>Inv!L127</f>
        <v>0</v>
      </c>
      <c r="N127" s="55" t="str">
        <f>IFERROR($I127/PG!$F127,"")</f>
        <v/>
      </c>
      <c r="P127" s="2"/>
      <c r="Q127" s="84">
        <v>8.8000000000000005E-3</v>
      </c>
      <c r="R127" s="85">
        <f t="shared" si="10"/>
        <v>8.8000000000000005E-3</v>
      </c>
      <c r="S127" s="2" t="str">
        <f t="shared" si="11"/>
        <v/>
      </c>
    </row>
    <row r="128" spans="3:19" ht="35.1" customHeight="1" thickTop="1" thickBot="1">
      <c r="C128" s="45" t="str">
        <f>IF(PG!C128="","",PG!C128)</f>
        <v/>
      </c>
      <c r="D128" s="44" t="str">
        <f>IF(PG!D128="","",PG!D128)</f>
        <v/>
      </c>
      <c r="E128" s="46" t="str">
        <f>IF(PG!E128="","",PG!E128)</f>
        <v/>
      </c>
      <c r="F128" s="46">
        <f>IF(Inv!F128="",Inv!E128,Inv!F128)</f>
        <v>0</v>
      </c>
      <c r="G128" s="51" t="str">
        <f t="shared" si="6"/>
        <v>Sem estoque</v>
      </c>
      <c r="H128" s="52">
        <f>SUMIF(Entrada!$D$7:$D$3006,$D128,Entrada!$H$7:$H$3006)</f>
        <v>0</v>
      </c>
      <c r="I128" s="53">
        <f>SUMIF(Saída!$D$7:$D$3006,$D128,Saída!$G$7:$G$3006)</f>
        <v>0</v>
      </c>
      <c r="J128" s="54">
        <f>SUMIF(Entrada!$D$7:$D$3006,D128,Entrada!$L$7:$L$3006)</f>
        <v>0</v>
      </c>
      <c r="K128" s="50" t="str">
        <f t="shared" si="7"/>
        <v/>
      </c>
      <c r="L128" s="50">
        <f t="shared" si="8"/>
        <v>0</v>
      </c>
      <c r="M128" s="54">
        <f>Inv!L128</f>
        <v>0</v>
      </c>
      <c r="N128" s="55" t="str">
        <f>IFERROR($I128/PG!$F128,"")</f>
        <v/>
      </c>
      <c r="P128" s="2"/>
      <c r="Q128" s="84">
        <v>8.7899999999999992E-3</v>
      </c>
      <c r="R128" s="85">
        <f t="shared" si="10"/>
        <v>8.7899999999999992E-3</v>
      </c>
      <c r="S128" s="2" t="str">
        <f t="shared" si="11"/>
        <v/>
      </c>
    </row>
    <row r="129" spans="3:19" ht="35.1" customHeight="1" thickTop="1" thickBot="1">
      <c r="C129" s="45" t="str">
        <f>IF(PG!C129="","",PG!C129)</f>
        <v/>
      </c>
      <c r="D129" s="44" t="str">
        <f>IF(PG!D129="","",PG!D129)</f>
        <v/>
      </c>
      <c r="E129" s="46" t="str">
        <f>IF(PG!E129="","",PG!E129)</f>
        <v/>
      </c>
      <c r="F129" s="46">
        <f>IF(Inv!F129="",Inv!E129,Inv!F129)</f>
        <v>0</v>
      </c>
      <c r="G129" s="51" t="str">
        <f t="shared" si="6"/>
        <v>Sem estoque</v>
      </c>
      <c r="H129" s="52">
        <f>SUMIF(Entrada!$D$7:$D$3006,$D129,Entrada!$H$7:$H$3006)</f>
        <v>0</v>
      </c>
      <c r="I129" s="53">
        <f>SUMIF(Saída!$D$7:$D$3006,$D129,Saída!$G$7:$G$3006)</f>
        <v>0</v>
      </c>
      <c r="J129" s="54">
        <f>SUMIF(Entrada!$D$7:$D$3006,D129,Entrada!$L$7:$L$3006)</f>
        <v>0</v>
      </c>
      <c r="K129" s="50" t="str">
        <f t="shared" si="7"/>
        <v/>
      </c>
      <c r="L129" s="50">
        <f t="shared" si="8"/>
        <v>0</v>
      </c>
      <c r="M129" s="54">
        <f>Inv!L129</f>
        <v>0</v>
      </c>
      <c r="N129" s="55" t="str">
        <f>IFERROR($I129/PG!$F129,"")</f>
        <v/>
      </c>
      <c r="P129" s="2"/>
      <c r="Q129" s="84">
        <v>8.7799999999999996E-3</v>
      </c>
      <c r="R129" s="85">
        <f t="shared" si="10"/>
        <v>8.7799999999999996E-3</v>
      </c>
      <c r="S129" s="2" t="str">
        <f t="shared" si="11"/>
        <v/>
      </c>
    </row>
    <row r="130" spans="3:19" ht="35.1" customHeight="1" thickTop="1" thickBot="1">
      <c r="C130" s="45" t="str">
        <f>IF(PG!C130="","",PG!C130)</f>
        <v/>
      </c>
      <c r="D130" s="44" t="str">
        <f>IF(PG!D130="","",PG!D130)</f>
        <v/>
      </c>
      <c r="E130" s="46" t="str">
        <f>IF(PG!E130="","",PG!E130)</f>
        <v/>
      </c>
      <c r="F130" s="46">
        <f>IF(Inv!F130="",Inv!E130,Inv!F130)</f>
        <v>0</v>
      </c>
      <c r="G130" s="51" t="str">
        <f t="shared" si="6"/>
        <v>Sem estoque</v>
      </c>
      <c r="H130" s="52">
        <f>SUMIF(Entrada!$D$7:$D$3006,$D130,Entrada!$H$7:$H$3006)</f>
        <v>0</v>
      </c>
      <c r="I130" s="53">
        <f>SUMIF(Saída!$D$7:$D$3006,$D130,Saída!$G$7:$G$3006)</f>
        <v>0</v>
      </c>
      <c r="J130" s="54">
        <f>SUMIF(Entrada!$D$7:$D$3006,D130,Entrada!$L$7:$L$3006)</f>
        <v>0</v>
      </c>
      <c r="K130" s="50" t="str">
        <f t="shared" si="7"/>
        <v/>
      </c>
      <c r="L130" s="50">
        <f t="shared" si="8"/>
        <v>0</v>
      </c>
      <c r="M130" s="54">
        <f>Inv!L130</f>
        <v>0</v>
      </c>
      <c r="N130" s="55" t="str">
        <f>IFERROR($I130/PG!$F130,"")</f>
        <v/>
      </c>
      <c r="P130" s="2"/>
      <c r="Q130" s="84">
        <v>8.77E-3</v>
      </c>
      <c r="R130" s="85">
        <f t="shared" si="10"/>
        <v>8.77E-3</v>
      </c>
      <c r="S130" s="2" t="str">
        <f t="shared" si="11"/>
        <v/>
      </c>
    </row>
    <row r="131" spans="3:19" ht="35.1" customHeight="1" thickTop="1" thickBot="1">
      <c r="C131" s="45" t="str">
        <f>IF(PG!C131="","",PG!C131)</f>
        <v/>
      </c>
      <c r="D131" s="44" t="str">
        <f>IF(PG!D131="","",PG!D131)</f>
        <v/>
      </c>
      <c r="E131" s="46" t="str">
        <f>IF(PG!E131="","",PG!E131)</f>
        <v/>
      </c>
      <c r="F131" s="46">
        <f>IF(Inv!F131="",Inv!E131,Inv!F131)</f>
        <v>0</v>
      </c>
      <c r="G131" s="51" t="str">
        <f t="shared" si="6"/>
        <v>Sem estoque</v>
      </c>
      <c r="H131" s="52">
        <f>SUMIF(Entrada!$D$7:$D$3006,$D131,Entrada!$H$7:$H$3006)</f>
        <v>0</v>
      </c>
      <c r="I131" s="53">
        <f>SUMIF(Saída!$D$7:$D$3006,$D131,Saída!$G$7:$G$3006)</f>
        <v>0</v>
      </c>
      <c r="J131" s="54">
        <f>SUMIF(Entrada!$D$7:$D$3006,D131,Entrada!$L$7:$L$3006)</f>
        <v>0</v>
      </c>
      <c r="K131" s="50" t="str">
        <f t="shared" si="7"/>
        <v/>
      </c>
      <c r="L131" s="50">
        <f t="shared" si="8"/>
        <v>0</v>
      </c>
      <c r="M131" s="54">
        <f>Inv!L131</f>
        <v>0</v>
      </c>
      <c r="N131" s="55" t="str">
        <f>IFERROR($I131/PG!$F131,"")</f>
        <v/>
      </c>
      <c r="P131" s="2"/>
      <c r="Q131" s="84">
        <v>8.7600000000000004E-3</v>
      </c>
      <c r="R131" s="85">
        <f t="shared" si="10"/>
        <v>8.7600000000000004E-3</v>
      </c>
      <c r="S131" s="2" t="str">
        <f t="shared" si="11"/>
        <v/>
      </c>
    </row>
    <row r="132" spans="3:19" ht="35.1" customHeight="1" thickTop="1" thickBot="1">
      <c r="C132" s="45" t="str">
        <f>IF(PG!C132="","",PG!C132)</f>
        <v/>
      </c>
      <c r="D132" s="44" t="str">
        <f>IF(PG!D132="","",PG!D132)</f>
        <v/>
      </c>
      <c r="E132" s="46" t="str">
        <f>IF(PG!E132="","",PG!E132)</f>
        <v/>
      </c>
      <c r="F132" s="46">
        <f>IF(Inv!F132="",Inv!E132,Inv!F132)</f>
        <v>0</v>
      </c>
      <c r="G132" s="51" t="str">
        <f t="shared" si="6"/>
        <v>Sem estoque</v>
      </c>
      <c r="H132" s="52">
        <f>SUMIF(Entrada!$D$7:$D$3006,$D132,Entrada!$H$7:$H$3006)</f>
        <v>0</v>
      </c>
      <c r="I132" s="53">
        <f>SUMIF(Saída!$D$7:$D$3006,$D132,Saída!$G$7:$G$3006)</f>
        <v>0</v>
      </c>
      <c r="J132" s="54">
        <f>SUMIF(Entrada!$D$7:$D$3006,D132,Entrada!$L$7:$L$3006)</f>
        <v>0</v>
      </c>
      <c r="K132" s="50" t="str">
        <f t="shared" si="7"/>
        <v/>
      </c>
      <c r="L132" s="50">
        <f t="shared" si="8"/>
        <v>0</v>
      </c>
      <c r="M132" s="54">
        <f>Inv!L132</f>
        <v>0</v>
      </c>
      <c r="N132" s="55" t="str">
        <f>IFERROR($I132/PG!$F132,"")</f>
        <v/>
      </c>
      <c r="P132" s="2"/>
      <c r="Q132" s="84">
        <v>8.7500000000000008E-3</v>
      </c>
      <c r="R132" s="85">
        <f t="shared" si="10"/>
        <v>8.7500000000000008E-3</v>
      </c>
      <c r="S132" s="2" t="str">
        <f t="shared" si="11"/>
        <v/>
      </c>
    </row>
    <row r="133" spans="3:19" ht="35.1" customHeight="1" thickTop="1" thickBot="1">
      <c r="C133" s="45" t="str">
        <f>IF(PG!C133="","",PG!C133)</f>
        <v/>
      </c>
      <c r="D133" s="44" t="str">
        <f>IF(PG!D133="","",PG!D133)</f>
        <v/>
      </c>
      <c r="E133" s="46" t="str">
        <f>IF(PG!E133="","",PG!E133)</f>
        <v/>
      </c>
      <c r="F133" s="46">
        <f>IF(Inv!F133="",Inv!E133,Inv!F133)</f>
        <v>0</v>
      </c>
      <c r="G133" s="51" t="str">
        <f t="shared" si="6"/>
        <v>Sem estoque</v>
      </c>
      <c r="H133" s="52">
        <f>SUMIF(Entrada!$D$7:$D$3006,$D133,Entrada!$H$7:$H$3006)</f>
        <v>0</v>
      </c>
      <c r="I133" s="53">
        <f>SUMIF(Saída!$D$7:$D$3006,$D133,Saída!$G$7:$G$3006)</f>
        <v>0</v>
      </c>
      <c r="J133" s="54">
        <f>SUMIF(Entrada!$D$7:$D$3006,D133,Entrada!$L$7:$L$3006)</f>
        <v>0</v>
      </c>
      <c r="K133" s="50" t="str">
        <f t="shared" si="7"/>
        <v/>
      </c>
      <c r="L133" s="50">
        <f t="shared" si="8"/>
        <v>0</v>
      </c>
      <c r="M133" s="54">
        <f>Inv!L133</f>
        <v>0</v>
      </c>
      <c r="N133" s="55" t="str">
        <f>IFERROR($I133/PG!$F133,"")</f>
        <v/>
      </c>
      <c r="P133" s="2"/>
      <c r="Q133" s="84">
        <v>8.7399999999999995E-3</v>
      </c>
      <c r="R133" s="85">
        <f t="shared" si="10"/>
        <v>8.7399999999999995E-3</v>
      </c>
      <c r="S133" s="2" t="str">
        <f t="shared" si="11"/>
        <v/>
      </c>
    </row>
    <row r="134" spans="3:19" ht="35.1" customHeight="1" thickTop="1" thickBot="1">
      <c r="C134" s="45" t="str">
        <f>IF(PG!C134="","",PG!C134)</f>
        <v/>
      </c>
      <c r="D134" s="44" t="str">
        <f>IF(PG!D134="","",PG!D134)</f>
        <v/>
      </c>
      <c r="E134" s="46" t="str">
        <f>IF(PG!E134="","",PG!E134)</f>
        <v/>
      </c>
      <c r="F134" s="46">
        <f>IF(Inv!F134="",Inv!E134,Inv!F134)</f>
        <v>0</v>
      </c>
      <c r="G134" s="51" t="str">
        <f t="shared" si="6"/>
        <v>Sem estoque</v>
      </c>
      <c r="H134" s="52">
        <f>SUMIF(Entrada!$D$7:$D$3006,$D134,Entrada!$H$7:$H$3006)</f>
        <v>0</v>
      </c>
      <c r="I134" s="53">
        <f>SUMIF(Saída!$D$7:$D$3006,$D134,Saída!$G$7:$G$3006)</f>
        <v>0</v>
      </c>
      <c r="J134" s="54">
        <f>SUMIF(Entrada!$D$7:$D$3006,D134,Entrada!$L$7:$L$3006)</f>
        <v>0</v>
      </c>
      <c r="K134" s="50" t="str">
        <f t="shared" si="7"/>
        <v/>
      </c>
      <c r="L134" s="50">
        <f t="shared" si="8"/>
        <v>0</v>
      </c>
      <c r="M134" s="54">
        <f>Inv!L134</f>
        <v>0</v>
      </c>
      <c r="N134" s="55" t="str">
        <f>IFERROR($I134/PG!$F134,"")</f>
        <v/>
      </c>
      <c r="P134" s="2"/>
      <c r="Q134" s="84">
        <v>8.7299999999999999E-3</v>
      </c>
      <c r="R134" s="85">
        <f t="shared" si="10"/>
        <v>8.7299999999999999E-3</v>
      </c>
      <c r="S134" s="2" t="str">
        <f t="shared" si="11"/>
        <v/>
      </c>
    </row>
    <row r="135" spans="3:19" ht="35.1" customHeight="1" thickTop="1" thickBot="1">
      <c r="C135" s="45" t="str">
        <f>IF(PG!C135="","",PG!C135)</f>
        <v/>
      </c>
      <c r="D135" s="44" t="str">
        <f>IF(PG!D135="","",PG!D135)</f>
        <v/>
      </c>
      <c r="E135" s="46" t="str">
        <f>IF(PG!E135="","",PG!E135)</f>
        <v/>
      </c>
      <c r="F135" s="46">
        <f>IF(Inv!F135="",Inv!E135,Inv!F135)</f>
        <v>0</v>
      </c>
      <c r="G135" s="51" t="str">
        <f t="shared" si="6"/>
        <v>Sem estoque</v>
      </c>
      <c r="H135" s="52">
        <f>SUMIF(Entrada!$D$7:$D$3006,$D135,Entrada!$H$7:$H$3006)</f>
        <v>0</v>
      </c>
      <c r="I135" s="53">
        <f>SUMIF(Saída!$D$7:$D$3006,$D135,Saída!$G$7:$G$3006)</f>
        <v>0</v>
      </c>
      <c r="J135" s="54">
        <f>SUMIF(Entrada!$D$7:$D$3006,D135,Entrada!$L$7:$L$3006)</f>
        <v>0</v>
      </c>
      <c r="K135" s="50" t="str">
        <f t="shared" si="7"/>
        <v/>
      </c>
      <c r="L135" s="50">
        <f t="shared" si="8"/>
        <v>0</v>
      </c>
      <c r="M135" s="54">
        <f>Inv!L135</f>
        <v>0</v>
      </c>
      <c r="N135" s="55" t="str">
        <f>IFERROR($I135/PG!$F135,"")</f>
        <v/>
      </c>
      <c r="P135" s="2"/>
      <c r="Q135" s="84">
        <v>8.7200000000000003E-3</v>
      </c>
      <c r="R135" s="85">
        <f t="shared" si="10"/>
        <v>8.7200000000000003E-3</v>
      </c>
      <c r="S135" s="2" t="str">
        <f t="shared" si="11"/>
        <v/>
      </c>
    </row>
    <row r="136" spans="3:19" ht="35.1" customHeight="1" thickTop="1" thickBot="1">
      <c r="C136" s="45" t="str">
        <f>IF(PG!C136="","",PG!C136)</f>
        <v/>
      </c>
      <c r="D136" s="44" t="str">
        <f>IF(PG!D136="","",PG!D136)</f>
        <v/>
      </c>
      <c r="E136" s="46" t="str">
        <f>IF(PG!E136="","",PG!E136)</f>
        <v/>
      </c>
      <c r="F136" s="46">
        <f>IF(Inv!F136="",Inv!E136,Inv!F136)</f>
        <v>0</v>
      </c>
      <c r="G136" s="51" t="str">
        <f t="shared" ref="G136:G199" si="12">IFERROR(IF(F136=0,"Sem estoque",IF(F136/E136&lt;0.25,"Quase sem estoque",IF(F136/E136&lt;1.2,"Estoque baixo",IF(F136/E136&lt;2,"Estoque moderado","Estoque confortável")))),"")</f>
        <v>Sem estoque</v>
      </c>
      <c r="H136" s="52">
        <f>SUMIF(Entrada!$D$7:$D$3006,$D136,Entrada!$H$7:$H$3006)</f>
        <v>0</v>
      </c>
      <c r="I136" s="53">
        <f>SUMIF(Saída!$D$7:$D$3006,$D136,Saída!$G$7:$G$3006)</f>
        <v>0</v>
      </c>
      <c r="J136" s="54">
        <f>SUMIF(Entrada!$D$7:$D$3006,D136,Entrada!$L$7:$L$3006)</f>
        <v>0</v>
      </c>
      <c r="K136" s="50" t="str">
        <f t="shared" ref="K136:K199" si="13">IFERROR($J136/SUM($J$7:$J$1007),"")</f>
        <v/>
      </c>
      <c r="L136" s="50">
        <f t="shared" ref="L136:L199" si="14">IFERROR(F136/SUM($F$7:$F$1007),"")</f>
        <v>0</v>
      </c>
      <c r="M136" s="54">
        <f>Inv!L136</f>
        <v>0</v>
      </c>
      <c r="N136" s="55" t="str">
        <f>IFERROR($I136/PG!$F136,"")</f>
        <v/>
      </c>
      <c r="P136" s="2"/>
      <c r="Q136" s="84">
        <v>8.7100000000000007E-3</v>
      </c>
      <c r="R136" s="85">
        <f t="shared" ref="R136:R199" si="15">P136+Q136</f>
        <v>8.7100000000000007E-3</v>
      </c>
      <c r="S136" s="2" t="str">
        <f t="shared" ref="S136:S199" si="16">D136</f>
        <v/>
      </c>
    </row>
    <row r="137" spans="3:19" ht="35.1" customHeight="1" thickTop="1" thickBot="1">
      <c r="C137" s="45" t="str">
        <f>IF(PG!C137="","",PG!C137)</f>
        <v/>
      </c>
      <c r="D137" s="44" t="str">
        <f>IF(PG!D137="","",PG!D137)</f>
        <v/>
      </c>
      <c r="E137" s="46" t="str">
        <f>IF(PG!E137="","",PG!E137)</f>
        <v/>
      </c>
      <c r="F137" s="46">
        <f>IF(Inv!F137="",Inv!E137,Inv!F137)</f>
        <v>0</v>
      </c>
      <c r="G137" s="51" t="str">
        <f t="shared" si="12"/>
        <v>Sem estoque</v>
      </c>
      <c r="H137" s="52">
        <f>SUMIF(Entrada!$D$7:$D$3006,$D137,Entrada!$H$7:$H$3006)</f>
        <v>0</v>
      </c>
      <c r="I137" s="53">
        <f>SUMIF(Saída!$D$7:$D$3006,$D137,Saída!$G$7:$G$3006)</f>
        <v>0</v>
      </c>
      <c r="J137" s="54">
        <f>SUMIF(Entrada!$D$7:$D$3006,D137,Entrada!$L$7:$L$3006)</f>
        <v>0</v>
      </c>
      <c r="K137" s="50" t="str">
        <f t="shared" si="13"/>
        <v/>
      </c>
      <c r="L137" s="50">
        <f t="shared" si="14"/>
        <v>0</v>
      </c>
      <c r="M137" s="54">
        <f>Inv!L137</f>
        <v>0</v>
      </c>
      <c r="N137" s="55" t="str">
        <f>IFERROR($I137/PG!$F137,"")</f>
        <v/>
      </c>
      <c r="P137" s="2"/>
      <c r="Q137" s="84">
        <v>8.6999999999999994E-3</v>
      </c>
      <c r="R137" s="85">
        <f t="shared" si="15"/>
        <v>8.6999999999999994E-3</v>
      </c>
      <c r="S137" s="2" t="str">
        <f t="shared" si="16"/>
        <v/>
      </c>
    </row>
    <row r="138" spans="3:19" ht="35.1" customHeight="1" thickTop="1" thickBot="1">
      <c r="C138" s="45" t="str">
        <f>IF(PG!C138="","",PG!C138)</f>
        <v/>
      </c>
      <c r="D138" s="44" t="str">
        <f>IF(PG!D138="","",PG!D138)</f>
        <v/>
      </c>
      <c r="E138" s="46" t="str">
        <f>IF(PG!E138="","",PG!E138)</f>
        <v/>
      </c>
      <c r="F138" s="46">
        <f>IF(Inv!F138="",Inv!E138,Inv!F138)</f>
        <v>0</v>
      </c>
      <c r="G138" s="51" t="str">
        <f t="shared" si="12"/>
        <v>Sem estoque</v>
      </c>
      <c r="H138" s="52">
        <f>SUMIF(Entrada!$D$7:$D$3006,$D138,Entrada!$H$7:$H$3006)</f>
        <v>0</v>
      </c>
      <c r="I138" s="53">
        <f>SUMIF(Saída!$D$7:$D$3006,$D138,Saída!$G$7:$G$3006)</f>
        <v>0</v>
      </c>
      <c r="J138" s="54">
        <f>SUMIF(Entrada!$D$7:$D$3006,D138,Entrada!$L$7:$L$3006)</f>
        <v>0</v>
      </c>
      <c r="K138" s="50" t="str">
        <f t="shared" si="13"/>
        <v/>
      </c>
      <c r="L138" s="50">
        <f t="shared" si="14"/>
        <v>0</v>
      </c>
      <c r="M138" s="54">
        <f>Inv!L138</f>
        <v>0</v>
      </c>
      <c r="N138" s="55" t="str">
        <f>IFERROR($I138/PG!$F138,"")</f>
        <v/>
      </c>
      <c r="P138" s="2"/>
      <c r="Q138" s="84">
        <v>8.6899999999999998E-3</v>
      </c>
      <c r="R138" s="85">
        <f t="shared" si="15"/>
        <v>8.6899999999999998E-3</v>
      </c>
      <c r="S138" s="2" t="str">
        <f t="shared" si="16"/>
        <v/>
      </c>
    </row>
    <row r="139" spans="3:19" ht="35.1" customHeight="1" thickTop="1" thickBot="1">
      <c r="C139" s="45" t="str">
        <f>IF(PG!C139="","",PG!C139)</f>
        <v/>
      </c>
      <c r="D139" s="44" t="str">
        <f>IF(PG!D139="","",PG!D139)</f>
        <v/>
      </c>
      <c r="E139" s="46" t="str">
        <f>IF(PG!E139="","",PG!E139)</f>
        <v/>
      </c>
      <c r="F139" s="46">
        <f>IF(Inv!F139="",Inv!E139,Inv!F139)</f>
        <v>0</v>
      </c>
      <c r="G139" s="51" t="str">
        <f t="shared" si="12"/>
        <v>Sem estoque</v>
      </c>
      <c r="H139" s="52">
        <f>SUMIF(Entrada!$D$7:$D$3006,$D139,Entrada!$H$7:$H$3006)</f>
        <v>0</v>
      </c>
      <c r="I139" s="53">
        <f>SUMIF(Saída!$D$7:$D$3006,$D139,Saída!$G$7:$G$3006)</f>
        <v>0</v>
      </c>
      <c r="J139" s="54">
        <f>SUMIF(Entrada!$D$7:$D$3006,D139,Entrada!$L$7:$L$3006)</f>
        <v>0</v>
      </c>
      <c r="K139" s="50" t="str">
        <f t="shared" si="13"/>
        <v/>
      </c>
      <c r="L139" s="50">
        <f t="shared" si="14"/>
        <v>0</v>
      </c>
      <c r="M139" s="54">
        <f>Inv!L139</f>
        <v>0</v>
      </c>
      <c r="N139" s="55" t="str">
        <f>IFERROR($I139/PG!$F139,"")</f>
        <v/>
      </c>
      <c r="P139" s="2"/>
      <c r="Q139" s="84">
        <v>8.6800000000000002E-3</v>
      </c>
      <c r="R139" s="85">
        <f t="shared" si="15"/>
        <v>8.6800000000000002E-3</v>
      </c>
      <c r="S139" s="2" t="str">
        <f t="shared" si="16"/>
        <v/>
      </c>
    </row>
    <row r="140" spans="3:19" ht="35.1" customHeight="1" thickTop="1" thickBot="1">
      <c r="C140" s="45" t="str">
        <f>IF(PG!C140="","",PG!C140)</f>
        <v/>
      </c>
      <c r="D140" s="44" t="str">
        <f>IF(PG!D140="","",PG!D140)</f>
        <v/>
      </c>
      <c r="E140" s="46" t="str">
        <f>IF(PG!E140="","",PG!E140)</f>
        <v/>
      </c>
      <c r="F140" s="46">
        <f>IF(Inv!F140="",Inv!E140,Inv!F140)</f>
        <v>0</v>
      </c>
      <c r="G140" s="51" t="str">
        <f t="shared" si="12"/>
        <v>Sem estoque</v>
      </c>
      <c r="H140" s="52">
        <f>SUMIF(Entrada!$D$7:$D$3006,$D140,Entrada!$H$7:$H$3006)</f>
        <v>0</v>
      </c>
      <c r="I140" s="53">
        <f>SUMIF(Saída!$D$7:$D$3006,$D140,Saída!$G$7:$G$3006)</f>
        <v>0</v>
      </c>
      <c r="J140" s="54">
        <f>SUMIF(Entrada!$D$7:$D$3006,D140,Entrada!$L$7:$L$3006)</f>
        <v>0</v>
      </c>
      <c r="K140" s="50" t="str">
        <f t="shared" si="13"/>
        <v/>
      </c>
      <c r="L140" s="50">
        <f t="shared" si="14"/>
        <v>0</v>
      </c>
      <c r="M140" s="54">
        <f>Inv!L140</f>
        <v>0</v>
      </c>
      <c r="N140" s="55" t="str">
        <f>IFERROR($I140/PG!$F140,"")</f>
        <v/>
      </c>
      <c r="P140" s="2"/>
      <c r="Q140" s="84">
        <v>8.6700000000000006E-3</v>
      </c>
      <c r="R140" s="85">
        <f t="shared" si="15"/>
        <v>8.6700000000000006E-3</v>
      </c>
      <c r="S140" s="2" t="str">
        <f t="shared" si="16"/>
        <v/>
      </c>
    </row>
    <row r="141" spans="3:19" ht="35.1" customHeight="1" thickTop="1" thickBot="1">
      <c r="C141" s="45" t="str">
        <f>IF(PG!C141="","",PG!C141)</f>
        <v/>
      </c>
      <c r="D141" s="44" t="str">
        <f>IF(PG!D141="","",PG!D141)</f>
        <v/>
      </c>
      <c r="E141" s="46" t="str">
        <f>IF(PG!E141="","",PG!E141)</f>
        <v/>
      </c>
      <c r="F141" s="46">
        <f>IF(Inv!F141="",Inv!E141,Inv!F141)</f>
        <v>0</v>
      </c>
      <c r="G141" s="51" t="str">
        <f t="shared" si="12"/>
        <v>Sem estoque</v>
      </c>
      <c r="H141" s="52">
        <f>SUMIF(Entrada!$D$7:$D$3006,$D141,Entrada!$H$7:$H$3006)</f>
        <v>0</v>
      </c>
      <c r="I141" s="53">
        <f>SUMIF(Saída!$D$7:$D$3006,$D141,Saída!$G$7:$G$3006)</f>
        <v>0</v>
      </c>
      <c r="J141" s="54">
        <f>SUMIF(Entrada!$D$7:$D$3006,D141,Entrada!$L$7:$L$3006)</f>
        <v>0</v>
      </c>
      <c r="K141" s="50" t="str">
        <f t="shared" si="13"/>
        <v/>
      </c>
      <c r="L141" s="50">
        <f t="shared" si="14"/>
        <v>0</v>
      </c>
      <c r="M141" s="54">
        <f>Inv!L141</f>
        <v>0</v>
      </c>
      <c r="N141" s="55" t="str">
        <f>IFERROR($I141/PG!$F141,"")</f>
        <v/>
      </c>
      <c r="P141" s="2"/>
      <c r="Q141" s="84">
        <v>8.6599999999999993E-3</v>
      </c>
      <c r="R141" s="85">
        <f t="shared" si="15"/>
        <v>8.6599999999999993E-3</v>
      </c>
      <c r="S141" s="2" t="str">
        <f t="shared" si="16"/>
        <v/>
      </c>
    </row>
    <row r="142" spans="3:19" ht="35.1" customHeight="1" thickTop="1" thickBot="1">
      <c r="C142" s="45" t="str">
        <f>IF(PG!C142="","",PG!C142)</f>
        <v/>
      </c>
      <c r="D142" s="44" t="str">
        <f>IF(PG!D142="","",PG!D142)</f>
        <v/>
      </c>
      <c r="E142" s="46" t="str">
        <f>IF(PG!E142="","",PG!E142)</f>
        <v/>
      </c>
      <c r="F142" s="46">
        <f>IF(Inv!F142="",Inv!E142,Inv!F142)</f>
        <v>0</v>
      </c>
      <c r="G142" s="51" t="str">
        <f t="shared" si="12"/>
        <v>Sem estoque</v>
      </c>
      <c r="H142" s="52">
        <f>SUMIF(Entrada!$D$7:$D$3006,$D142,Entrada!$H$7:$H$3006)</f>
        <v>0</v>
      </c>
      <c r="I142" s="53">
        <f>SUMIF(Saída!$D$7:$D$3006,$D142,Saída!$G$7:$G$3006)</f>
        <v>0</v>
      </c>
      <c r="J142" s="54">
        <f>SUMIF(Entrada!$D$7:$D$3006,D142,Entrada!$L$7:$L$3006)</f>
        <v>0</v>
      </c>
      <c r="K142" s="50" t="str">
        <f t="shared" si="13"/>
        <v/>
      </c>
      <c r="L142" s="50">
        <f t="shared" si="14"/>
        <v>0</v>
      </c>
      <c r="M142" s="54">
        <f>Inv!L142</f>
        <v>0</v>
      </c>
      <c r="N142" s="55" t="str">
        <f>IFERROR($I142/PG!$F142,"")</f>
        <v/>
      </c>
      <c r="P142" s="2"/>
      <c r="Q142" s="84">
        <v>8.6499999999999997E-3</v>
      </c>
      <c r="R142" s="85">
        <f t="shared" si="15"/>
        <v>8.6499999999999997E-3</v>
      </c>
      <c r="S142" s="2" t="str">
        <f t="shared" si="16"/>
        <v/>
      </c>
    </row>
    <row r="143" spans="3:19" ht="35.1" customHeight="1" thickTop="1" thickBot="1">
      <c r="C143" s="45" t="str">
        <f>IF(PG!C143="","",PG!C143)</f>
        <v/>
      </c>
      <c r="D143" s="44" t="str">
        <f>IF(PG!D143="","",PG!D143)</f>
        <v/>
      </c>
      <c r="E143" s="46" t="str">
        <f>IF(PG!E143="","",PG!E143)</f>
        <v/>
      </c>
      <c r="F143" s="46">
        <f>IF(Inv!F143="",Inv!E143,Inv!F143)</f>
        <v>0</v>
      </c>
      <c r="G143" s="51" t="str">
        <f t="shared" si="12"/>
        <v>Sem estoque</v>
      </c>
      <c r="H143" s="52">
        <f>SUMIF(Entrada!$D$7:$D$3006,$D143,Entrada!$H$7:$H$3006)</f>
        <v>0</v>
      </c>
      <c r="I143" s="53">
        <f>SUMIF(Saída!$D$7:$D$3006,$D143,Saída!$G$7:$G$3006)</f>
        <v>0</v>
      </c>
      <c r="J143" s="54">
        <f>SUMIF(Entrada!$D$7:$D$3006,D143,Entrada!$L$7:$L$3006)</f>
        <v>0</v>
      </c>
      <c r="K143" s="50" t="str">
        <f t="shared" si="13"/>
        <v/>
      </c>
      <c r="L143" s="50">
        <f t="shared" si="14"/>
        <v>0</v>
      </c>
      <c r="M143" s="54">
        <f>Inv!L143</f>
        <v>0</v>
      </c>
      <c r="N143" s="55" t="str">
        <f>IFERROR($I143/PG!$F143,"")</f>
        <v/>
      </c>
      <c r="P143" s="2"/>
      <c r="Q143" s="84">
        <v>8.6400000000000001E-3</v>
      </c>
      <c r="R143" s="85">
        <f t="shared" si="15"/>
        <v>8.6400000000000001E-3</v>
      </c>
      <c r="S143" s="2" t="str">
        <f t="shared" si="16"/>
        <v/>
      </c>
    </row>
    <row r="144" spans="3:19" ht="35.1" customHeight="1" thickTop="1" thickBot="1">
      <c r="C144" s="45" t="str">
        <f>IF(PG!C144="","",PG!C144)</f>
        <v/>
      </c>
      <c r="D144" s="44" t="str">
        <f>IF(PG!D144="","",PG!D144)</f>
        <v/>
      </c>
      <c r="E144" s="46" t="str">
        <f>IF(PG!E144="","",PG!E144)</f>
        <v/>
      </c>
      <c r="F144" s="46">
        <f>IF(Inv!F144="",Inv!E144,Inv!F144)</f>
        <v>0</v>
      </c>
      <c r="G144" s="51" t="str">
        <f t="shared" si="12"/>
        <v>Sem estoque</v>
      </c>
      <c r="H144" s="52">
        <f>SUMIF(Entrada!$D$7:$D$3006,$D144,Entrada!$H$7:$H$3006)</f>
        <v>0</v>
      </c>
      <c r="I144" s="53">
        <f>SUMIF(Saída!$D$7:$D$3006,$D144,Saída!$G$7:$G$3006)</f>
        <v>0</v>
      </c>
      <c r="J144" s="54">
        <f>SUMIF(Entrada!$D$7:$D$3006,D144,Entrada!$L$7:$L$3006)</f>
        <v>0</v>
      </c>
      <c r="K144" s="50" t="str">
        <f t="shared" si="13"/>
        <v/>
      </c>
      <c r="L144" s="50">
        <f t="shared" si="14"/>
        <v>0</v>
      </c>
      <c r="M144" s="54">
        <f>Inv!L144</f>
        <v>0</v>
      </c>
      <c r="N144" s="55" t="str">
        <f>IFERROR($I144/PG!$F144,"")</f>
        <v/>
      </c>
      <c r="P144" s="2"/>
      <c r="Q144" s="84">
        <v>8.6300000000000005E-3</v>
      </c>
      <c r="R144" s="85">
        <f t="shared" si="15"/>
        <v>8.6300000000000005E-3</v>
      </c>
      <c r="S144" s="2" t="str">
        <f t="shared" si="16"/>
        <v/>
      </c>
    </row>
    <row r="145" spans="3:19" ht="35.1" customHeight="1" thickTop="1" thickBot="1">
      <c r="C145" s="45" t="str">
        <f>IF(PG!C145="","",PG!C145)</f>
        <v/>
      </c>
      <c r="D145" s="44" t="str">
        <f>IF(PG!D145="","",PG!D145)</f>
        <v/>
      </c>
      <c r="E145" s="46" t="str">
        <f>IF(PG!E145="","",PG!E145)</f>
        <v/>
      </c>
      <c r="F145" s="46">
        <f>IF(Inv!F145="",Inv!E145,Inv!F145)</f>
        <v>0</v>
      </c>
      <c r="G145" s="51" t="str">
        <f t="shared" si="12"/>
        <v>Sem estoque</v>
      </c>
      <c r="H145" s="52">
        <f>SUMIF(Entrada!$D$7:$D$3006,$D145,Entrada!$H$7:$H$3006)</f>
        <v>0</v>
      </c>
      <c r="I145" s="53">
        <f>SUMIF(Saída!$D$7:$D$3006,$D145,Saída!$G$7:$G$3006)</f>
        <v>0</v>
      </c>
      <c r="J145" s="54">
        <f>SUMIF(Entrada!$D$7:$D$3006,D145,Entrada!$L$7:$L$3006)</f>
        <v>0</v>
      </c>
      <c r="K145" s="50" t="str">
        <f t="shared" si="13"/>
        <v/>
      </c>
      <c r="L145" s="50">
        <f t="shared" si="14"/>
        <v>0</v>
      </c>
      <c r="M145" s="54">
        <f>Inv!L145</f>
        <v>0</v>
      </c>
      <c r="N145" s="55" t="str">
        <f>IFERROR($I145/PG!$F145,"")</f>
        <v/>
      </c>
      <c r="P145" s="2"/>
      <c r="Q145" s="84">
        <v>8.6199999999999992E-3</v>
      </c>
      <c r="R145" s="85">
        <f t="shared" si="15"/>
        <v>8.6199999999999992E-3</v>
      </c>
      <c r="S145" s="2" t="str">
        <f t="shared" si="16"/>
        <v/>
      </c>
    </row>
    <row r="146" spans="3:19" ht="35.1" customHeight="1" thickTop="1" thickBot="1">
      <c r="C146" s="45" t="str">
        <f>IF(PG!C146="","",PG!C146)</f>
        <v/>
      </c>
      <c r="D146" s="44" t="str">
        <f>IF(PG!D146="","",PG!D146)</f>
        <v/>
      </c>
      <c r="E146" s="46" t="str">
        <f>IF(PG!E146="","",PG!E146)</f>
        <v/>
      </c>
      <c r="F146" s="46">
        <f>IF(Inv!F146="",Inv!E146,Inv!F146)</f>
        <v>0</v>
      </c>
      <c r="G146" s="51" t="str">
        <f t="shared" si="12"/>
        <v>Sem estoque</v>
      </c>
      <c r="H146" s="52">
        <f>SUMIF(Entrada!$D$7:$D$3006,$D146,Entrada!$H$7:$H$3006)</f>
        <v>0</v>
      </c>
      <c r="I146" s="53">
        <f>SUMIF(Saída!$D$7:$D$3006,$D146,Saída!$G$7:$G$3006)</f>
        <v>0</v>
      </c>
      <c r="J146" s="54">
        <f>SUMIF(Entrada!$D$7:$D$3006,D146,Entrada!$L$7:$L$3006)</f>
        <v>0</v>
      </c>
      <c r="K146" s="50" t="str">
        <f t="shared" si="13"/>
        <v/>
      </c>
      <c r="L146" s="50">
        <f t="shared" si="14"/>
        <v>0</v>
      </c>
      <c r="M146" s="54">
        <f>Inv!L146</f>
        <v>0</v>
      </c>
      <c r="N146" s="55" t="str">
        <f>IFERROR($I146/PG!$F146,"")</f>
        <v/>
      </c>
      <c r="P146" s="2"/>
      <c r="Q146" s="84">
        <v>8.6099999999999996E-3</v>
      </c>
      <c r="R146" s="85">
        <f t="shared" si="15"/>
        <v>8.6099999999999996E-3</v>
      </c>
      <c r="S146" s="2" t="str">
        <f t="shared" si="16"/>
        <v/>
      </c>
    </row>
    <row r="147" spans="3:19" ht="35.1" customHeight="1" thickTop="1" thickBot="1">
      <c r="C147" s="45" t="str">
        <f>IF(PG!C147="","",PG!C147)</f>
        <v/>
      </c>
      <c r="D147" s="44" t="str">
        <f>IF(PG!D147="","",PG!D147)</f>
        <v/>
      </c>
      <c r="E147" s="46" t="str">
        <f>IF(PG!E147="","",PG!E147)</f>
        <v/>
      </c>
      <c r="F147" s="46">
        <f>IF(Inv!F147="",Inv!E147,Inv!F147)</f>
        <v>0</v>
      </c>
      <c r="G147" s="51" t="str">
        <f t="shared" si="12"/>
        <v>Sem estoque</v>
      </c>
      <c r="H147" s="52">
        <f>SUMIF(Entrada!$D$7:$D$3006,$D147,Entrada!$H$7:$H$3006)</f>
        <v>0</v>
      </c>
      <c r="I147" s="53">
        <f>SUMIF(Saída!$D$7:$D$3006,$D147,Saída!$G$7:$G$3006)</f>
        <v>0</v>
      </c>
      <c r="J147" s="54">
        <f>SUMIF(Entrada!$D$7:$D$3006,D147,Entrada!$L$7:$L$3006)</f>
        <v>0</v>
      </c>
      <c r="K147" s="50" t="str">
        <f t="shared" si="13"/>
        <v/>
      </c>
      <c r="L147" s="50">
        <f t="shared" si="14"/>
        <v>0</v>
      </c>
      <c r="M147" s="54">
        <f>Inv!L147</f>
        <v>0</v>
      </c>
      <c r="N147" s="55" t="str">
        <f>IFERROR($I147/PG!$F147,"")</f>
        <v/>
      </c>
      <c r="P147" s="2"/>
      <c r="Q147" s="84">
        <v>8.6E-3</v>
      </c>
      <c r="R147" s="85">
        <f t="shared" si="15"/>
        <v>8.6E-3</v>
      </c>
      <c r="S147" s="2" t="str">
        <f t="shared" si="16"/>
        <v/>
      </c>
    </row>
    <row r="148" spans="3:19" ht="35.1" customHeight="1" thickTop="1" thickBot="1">
      <c r="C148" s="45" t="str">
        <f>IF(PG!C148="","",PG!C148)</f>
        <v/>
      </c>
      <c r="D148" s="44" t="str">
        <f>IF(PG!D148="","",PG!D148)</f>
        <v/>
      </c>
      <c r="E148" s="46" t="str">
        <f>IF(PG!E148="","",PG!E148)</f>
        <v/>
      </c>
      <c r="F148" s="46">
        <f>IF(Inv!F148="",Inv!E148,Inv!F148)</f>
        <v>0</v>
      </c>
      <c r="G148" s="51" t="str">
        <f t="shared" si="12"/>
        <v>Sem estoque</v>
      </c>
      <c r="H148" s="52">
        <f>SUMIF(Entrada!$D$7:$D$3006,$D148,Entrada!$H$7:$H$3006)</f>
        <v>0</v>
      </c>
      <c r="I148" s="53">
        <f>SUMIF(Saída!$D$7:$D$3006,$D148,Saída!$G$7:$G$3006)</f>
        <v>0</v>
      </c>
      <c r="J148" s="54">
        <f>SUMIF(Entrada!$D$7:$D$3006,D148,Entrada!$L$7:$L$3006)</f>
        <v>0</v>
      </c>
      <c r="K148" s="50" t="str">
        <f t="shared" si="13"/>
        <v/>
      </c>
      <c r="L148" s="50">
        <f t="shared" si="14"/>
        <v>0</v>
      </c>
      <c r="M148" s="54">
        <f>Inv!L148</f>
        <v>0</v>
      </c>
      <c r="N148" s="55" t="str">
        <f>IFERROR($I148/PG!$F148,"")</f>
        <v/>
      </c>
      <c r="P148" s="2"/>
      <c r="Q148" s="84">
        <v>8.5900000000000004E-3</v>
      </c>
      <c r="R148" s="85">
        <f t="shared" si="15"/>
        <v>8.5900000000000004E-3</v>
      </c>
      <c r="S148" s="2" t="str">
        <f t="shared" si="16"/>
        <v/>
      </c>
    </row>
    <row r="149" spans="3:19" ht="35.1" customHeight="1" thickTop="1" thickBot="1">
      <c r="C149" s="45" t="str">
        <f>IF(PG!C149="","",PG!C149)</f>
        <v/>
      </c>
      <c r="D149" s="44" t="str">
        <f>IF(PG!D149="","",PG!D149)</f>
        <v/>
      </c>
      <c r="E149" s="46" t="str">
        <f>IF(PG!E149="","",PG!E149)</f>
        <v/>
      </c>
      <c r="F149" s="46">
        <f>IF(Inv!F149="",Inv!E149,Inv!F149)</f>
        <v>0</v>
      </c>
      <c r="G149" s="51" t="str">
        <f t="shared" si="12"/>
        <v>Sem estoque</v>
      </c>
      <c r="H149" s="52">
        <f>SUMIF(Entrada!$D$7:$D$3006,$D149,Entrada!$H$7:$H$3006)</f>
        <v>0</v>
      </c>
      <c r="I149" s="53">
        <f>SUMIF(Saída!$D$7:$D$3006,$D149,Saída!$G$7:$G$3006)</f>
        <v>0</v>
      </c>
      <c r="J149" s="54">
        <f>SUMIF(Entrada!$D$7:$D$3006,D149,Entrada!$L$7:$L$3006)</f>
        <v>0</v>
      </c>
      <c r="K149" s="50" t="str">
        <f t="shared" si="13"/>
        <v/>
      </c>
      <c r="L149" s="50">
        <f t="shared" si="14"/>
        <v>0</v>
      </c>
      <c r="M149" s="54">
        <f>Inv!L149</f>
        <v>0</v>
      </c>
      <c r="N149" s="55" t="str">
        <f>IFERROR($I149/PG!$F149,"")</f>
        <v/>
      </c>
      <c r="P149" s="2"/>
      <c r="Q149" s="84">
        <v>8.5800000000000008E-3</v>
      </c>
      <c r="R149" s="85">
        <f t="shared" si="15"/>
        <v>8.5800000000000008E-3</v>
      </c>
      <c r="S149" s="2" t="str">
        <f t="shared" si="16"/>
        <v/>
      </c>
    </row>
    <row r="150" spans="3:19" ht="35.1" customHeight="1" thickTop="1" thickBot="1">
      <c r="C150" s="45" t="str">
        <f>IF(PG!C150="","",PG!C150)</f>
        <v/>
      </c>
      <c r="D150" s="44" t="str">
        <f>IF(PG!D150="","",PG!D150)</f>
        <v/>
      </c>
      <c r="E150" s="46" t="str">
        <f>IF(PG!E150="","",PG!E150)</f>
        <v/>
      </c>
      <c r="F150" s="46">
        <f>IF(Inv!F150="",Inv!E150,Inv!F150)</f>
        <v>0</v>
      </c>
      <c r="G150" s="51" t="str">
        <f t="shared" si="12"/>
        <v>Sem estoque</v>
      </c>
      <c r="H150" s="52">
        <f>SUMIF(Entrada!$D$7:$D$3006,$D150,Entrada!$H$7:$H$3006)</f>
        <v>0</v>
      </c>
      <c r="I150" s="53">
        <f>SUMIF(Saída!$D$7:$D$3006,$D150,Saída!$G$7:$G$3006)</f>
        <v>0</v>
      </c>
      <c r="J150" s="54">
        <f>SUMIF(Entrada!$D$7:$D$3006,D150,Entrada!$L$7:$L$3006)</f>
        <v>0</v>
      </c>
      <c r="K150" s="50" t="str">
        <f t="shared" si="13"/>
        <v/>
      </c>
      <c r="L150" s="50">
        <f t="shared" si="14"/>
        <v>0</v>
      </c>
      <c r="M150" s="54">
        <f>Inv!L150</f>
        <v>0</v>
      </c>
      <c r="N150" s="55" t="str">
        <f>IFERROR($I150/PG!$F150,"")</f>
        <v/>
      </c>
      <c r="P150" s="2"/>
      <c r="Q150" s="84">
        <v>8.5699999999999995E-3</v>
      </c>
      <c r="R150" s="85">
        <f t="shared" si="15"/>
        <v>8.5699999999999995E-3</v>
      </c>
      <c r="S150" s="2" t="str">
        <f t="shared" si="16"/>
        <v/>
      </c>
    </row>
    <row r="151" spans="3:19" ht="35.1" customHeight="1" thickTop="1" thickBot="1">
      <c r="C151" s="45" t="str">
        <f>IF(PG!C151="","",PG!C151)</f>
        <v/>
      </c>
      <c r="D151" s="44" t="str">
        <f>IF(PG!D151="","",PG!D151)</f>
        <v/>
      </c>
      <c r="E151" s="46" t="str">
        <f>IF(PG!E151="","",PG!E151)</f>
        <v/>
      </c>
      <c r="F151" s="46">
        <f>IF(Inv!F151="",Inv!E151,Inv!F151)</f>
        <v>0</v>
      </c>
      <c r="G151" s="51" t="str">
        <f t="shared" si="12"/>
        <v>Sem estoque</v>
      </c>
      <c r="H151" s="52">
        <f>SUMIF(Entrada!$D$7:$D$3006,$D151,Entrada!$H$7:$H$3006)</f>
        <v>0</v>
      </c>
      <c r="I151" s="53">
        <f>SUMIF(Saída!$D$7:$D$3006,$D151,Saída!$G$7:$G$3006)</f>
        <v>0</v>
      </c>
      <c r="J151" s="54">
        <f>SUMIF(Entrada!$D$7:$D$3006,D151,Entrada!$L$7:$L$3006)</f>
        <v>0</v>
      </c>
      <c r="K151" s="50" t="str">
        <f t="shared" si="13"/>
        <v/>
      </c>
      <c r="L151" s="50">
        <f t="shared" si="14"/>
        <v>0</v>
      </c>
      <c r="M151" s="54">
        <f>Inv!L151</f>
        <v>0</v>
      </c>
      <c r="N151" s="55" t="str">
        <f>IFERROR($I151/PG!$F151,"")</f>
        <v/>
      </c>
      <c r="P151" s="2"/>
      <c r="Q151" s="84">
        <v>8.5599999999999999E-3</v>
      </c>
      <c r="R151" s="85">
        <f t="shared" si="15"/>
        <v>8.5599999999999999E-3</v>
      </c>
      <c r="S151" s="2" t="str">
        <f t="shared" si="16"/>
        <v/>
      </c>
    </row>
    <row r="152" spans="3:19" ht="35.1" customHeight="1" thickTop="1" thickBot="1">
      <c r="C152" s="45" t="str">
        <f>IF(PG!C152="","",PG!C152)</f>
        <v/>
      </c>
      <c r="D152" s="44" t="str">
        <f>IF(PG!D152="","",PG!D152)</f>
        <v/>
      </c>
      <c r="E152" s="46" t="str">
        <f>IF(PG!E152="","",PG!E152)</f>
        <v/>
      </c>
      <c r="F152" s="46">
        <f>IF(Inv!F152="",Inv!E152,Inv!F152)</f>
        <v>0</v>
      </c>
      <c r="G152" s="51" t="str">
        <f t="shared" si="12"/>
        <v>Sem estoque</v>
      </c>
      <c r="H152" s="52">
        <f>SUMIF(Entrada!$D$7:$D$3006,$D152,Entrada!$H$7:$H$3006)</f>
        <v>0</v>
      </c>
      <c r="I152" s="53">
        <f>SUMIF(Saída!$D$7:$D$3006,$D152,Saída!$G$7:$G$3006)</f>
        <v>0</v>
      </c>
      <c r="J152" s="54">
        <f>SUMIF(Entrada!$D$7:$D$3006,D152,Entrada!$L$7:$L$3006)</f>
        <v>0</v>
      </c>
      <c r="K152" s="50" t="str">
        <f t="shared" si="13"/>
        <v/>
      </c>
      <c r="L152" s="50">
        <f t="shared" si="14"/>
        <v>0</v>
      </c>
      <c r="M152" s="54">
        <f>Inv!L152</f>
        <v>0</v>
      </c>
      <c r="N152" s="55" t="str">
        <f>IFERROR($I152/PG!$F152,"")</f>
        <v/>
      </c>
      <c r="P152" s="2"/>
      <c r="Q152" s="84">
        <v>8.5500000000000003E-3</v>
      </c>
      <c r="R152" s="85">
        <f t="shared" si="15"/>
        <v>8.5500000000000003E-3</v>
      </c>
      <c r="S152" s="2" t="str">
        <f t="shared" si="16"/>
        <v/>
      </c>
    </row>
    <row r="153" spans="3:19" ht="35.1" customHeight="1" thickTop="1" thickBot="1">
      <c r="C153" s="45" t="str">
        <f>IF(PG!C153="","",PG!C153)</f>
        <v/>
      </c>
      <c r="D153" s="44" t="str">
        <f>IF(PG!D153="","",PG!D153)</f>
        <v/>
      </c>
      <c r="E153" s="46" t="str">
        <f>IF(PG!E153="","",PG!E153)</f>
        <v/>
      </c>
      <c r="F153" s="46">
        <f>IF(Inv!F153="",Inv!E153,Inv!F153)</f>
        <v>0</v>
      </c>
      <c r="G153" s="51" t="str">
        <f t="shared" si="12"/>
        <v>Sem estoque</v>
      </c>
      <c r="H153" s="52">
        <f>SUMIF(Entrada!$D$7:$D$3006,$D153,Entrada!$H$7:$H$3006)</f>
        <v>0</v>
      </c>
      <c r="I153" s="53">
        <f>SUMIF(Saída!$D$7:$D$3006,$D153,Saída!$G$7:$G$3006)</f>
        <v>0</v>
      </c>
      <c r="J153" s="54">
        <f>SUMIF(Entrada!$D$7:$D$3006,D153,Entrada!$L$7:$L$3006)</f>
        <v>0</v>
      </c>
      <c r="K153" s="50" t="str">
        <f t="shared" si="13"/>
        <v/>
      </c>
      <c r="L153" s="50">
        <f t="shared" si="14"/>
        <v>0</v>
      </c>
      <c r="M153" s="54">
        <f>Inv!L153</f>
        <v>0</v>
      </c>
      <c r="N153" s="55" t="str">
        <f>IFERROR($I153/PG!$F153,"")</f>
        <v/>
      </c>
      <c r="P153" s="2"/>
      <c r="Q153" s="84">
        <v>8.5400000000000007E-3</v>
      </c>
      <c r="R153" s="85">
        <f t="shared" si="15"/>
        <v>8.5400000000000007E-3</v>
      </c>
      <c r="S153" s="2" t="str">
        <f t="shared" si="16"/>
        <v/>
      </c>
    </row>
    <row r="154" spans="3:19" ht="35.1" customHeight="1" thickTop="1" thickBot="1">
      <c r="C154" s="45" t="str">
        <f>IF(PG!C154="","",PG!C154)</f>
        <v/>
      </c>
      <c r="D154" s="44" t="str">
        <f>IF(PG!D154="","",PG!D154)</f>
        <v/>
      </c>
      <c r="E154" s="46" t="str">
        <f>IF(PG!E154="","",PG!E154)</f>
        <v/>
      </c>
      <c r="F154" s="46">
        <f>IF(Inv!F154="",Inv!E154,Inv!F154)</f>
        <v>0</v>
      </c>
      <c r="G154" s="51" t="str">
        <f t="shared" si="12"/>
        <v>Sem estoque</v>
      </c>
      <c r="H154" s="52">
        <f>SUMIF(Entrada!$D$7:$D$3006,$D154,Entrada!$H$7:$H$3006)</f>
        <v>0</v>
      </c>
      <c r="I154" s="53">
        <f>SUMIF(Saída!$D$7:$D$3006,$D154,Saída!$G$7:$G$3006)</f>
        <v>0</v>
      </c>
      <c r="J154" s="54">
        <f>SUMIF(Entrada!$D$7:$D$3006,D154,Entrada!$L$7:$L$3006)</f>
        <v>0</v>
      </c>
      <c r="K154" s="50" t="str">
        <f t="shared" si="13"/>
        <v/>
      </c>
      <c r="L154" s="50">
        <f t="shared" si="14"/>
        <v>0</v>
      </c>
      <c r="M154" s="54">
        <f>Inv!L154</f>
        <v>0</v>
      </c>
      <c r="N154" s="55" t="str">
        <f>IFERROR($I154/PG!$F154,"")</f>
        <v/>
      </c>
      <c r="P154" s="2"/>
      <c r="Q154" s="84">
        <v>8.5299999999999994E-3</v>
      </c>
      <c r="R154" s="85">
        <f t="shared" si="15"/>
        <v>8.5299999999999994E-3</v>
      </c>
      <c r="S154" s="2" t="str">
        <f t="shared" si="16"/>
        <v/>
      </c>
    </row>
    <row r="155" spans="3:19" ht="35.1" customHeight="1" thickTop="1" thickBot="1">
      <c r="C155" s="45" t="str">
        <f>IF(PG!C155="","",PG!C155)</f>
        <v/>
      </c>
      <c r="D155" s="44" t="str">
        <f>IF(PG!D155="","",PG!D155)</f>
        <v/>
      </c>
      <c r="E155" s="46" t="str">
        <f>IF(PG!E155="","",PG!E155)</f>
        <v/>
      </c>
      <c r="F155" s="46">
        <f>IF(Inv!F155="",Inv!E155,Inv!F155)</f>
        <v>0</v>
      </c>
      <c r="G155" s="51" t="str">
        <f t="shared" si="12"/>
        <v>Sem estoque</v>
      </c>
      <c r="H155" s="52">
        <f>SUMIF(Entrada!$D$7:$D$3006,$D155,Entrada!$H$7:$H$3006)</f>
        <v>0</v>
      </c>
      <c r="I155" s="53">
        <f>SUMIF(Saída!$D$7:$D$3006,$D155,Saída!$G$7:$G$3006)</f>
        <v>0</v>
      </c>
      <c r="J155" s="54">
        <f>SUMIF(Entrada!$D$7:$D$3006,D155,Entrada!$L$7:$L$3006)</f>
        <v>0</v>
      </c>
      <c r="K155" s="50" t="str">
        <f t="shared" si="13"/>
        <v/>
      </c>
      <c r="L155" s="50">
        <f t="shared" si="14"/>
        <v>0</v>
      </c>
      <c r="M155" s="54">
        <f>Inv!L155</f>
        <v>0</v>
      </c>
      <c r="N155" s="55" t="str">
        <f>IFERROR($I155/PG!$F155,"")</f>
        <v/>
      </c>
      <c r="P155" s="2"/>
      <c r="Q155" s="84">
        <v>8.5199999999999998E-3</v>
      </c>
      <c r="R155" s="85">
        <f t="shared" si="15"/>
        <v>8.5199999999999998E-3</v>
      </c>
      <c r="S155" s="2" t="str">
        <f t="shared" si="16"/>
        <v/>
      </c>
    </row>
    <row r="156" spans="3:19" ht="35.1" customHeight="1" thickTop="1" thickBot="1">
      <c r="C156" s="45" t="str">
        <f>IF(PG!C156="","",PG!C156)</f>
        <v/>
      </c>
      <c r="D156" s="44" t="str">
        <f>IF(PG!D156="","",PG!D156)</f>
        <v/>
      </c>
      <c r="E156" s="46" t="str">
        <f>IF(PG!E156="","",PG!E156)</f>
        <v/>
      </c>
      <c r="F156" s="46">
        <f>IF(Inv!F156="",Inv!E156,Inv!F156)</f>
        <v>0</v>
      </c>
      <c r="G156" s="51" t="str">
        <f t="shared" si="12"/>
        <v>Sem estoque</v>
      </c>
      <c r="H156" s="52">
        <f>SUMIF(Entrada!$D$7:$D$3006,$D156,Entrada!$H$7:$H$3006)</f>
        <v>0</v>
      </c>
      <c r="I156" s="53">
        <f>SUMIF(Saída!$D$7:$D$3006,$D156,Saída!$G$7:$G$3006)</f>
        <v>0</v>
      </c>
      <c r="J156" s="54">
        <f>SUMIF(Entrada!$D$7:$D$3006,D156,Entrada!$L$7:$L$3006)</f>
        <v>0</v>
      </c>
      <c r="K156" s="50" t="str">
        <f t="shared" si="13"/>
        <v/>
      </c>
      <c r="L156" s="50">
        <f t="shared" si="14"/>
        <v>0</v>
      </c>
      <c r="M156" s="54">
        <f>Inv!L156</f>
        <v>0</v>
      </c>
      <c r="N156" s="55" t="str">
        <f>IFERROR($I156/PG!$F156,"")</f>
        <v/>
      </c>
      <c r="P156" s="2"/>
      <c r="Q156" s="84">
        <v>8.5100000000000002E-3</v>
      </c>
      <c r="R156" s="85">
        <f t="shared" si="15"/>
        <v>8.5100000000000002E-3</v>
      </c>
      <c r="S156" s="2" t="str">
        <f t="shared" si="16"/>
        <v/>
      </c>
    </row>
    <row r="157" spans="3:19" ht="35.1" customHeight="1" thickTop="1" thickBot="1">
      <c r="C157" s="45" t="str">
        <f>IF(PG!C157="","",PG!C157)</f>
        <v/>
      </c>
      <c r="D157" s="44" t="str">
        <f>IF(PG!D157="","",PG!D157)</f>
        <v/>
      </c>
      <c r="E157" s="46" t="str">
        <f>IF(PG!E157="","",PG!E157)</f>
        <v/>
      </c>
      <c r="F157" s="46">
        <f>IF(Inv!F157="",Inv!E157,Inv!F157)</f>
        <v>0</v>
      </c>
      <c r="G157" s="51" t="str">
        <f t="shared" si="12"/>
        <v>Sem estoque</v>
      </c>
      <c r="H157" s="52">
        <f>SUMIF(Entrada!$D$7:$D$3006,$D157,Entrada!$H$7:$H$3006)</f>
        <v>0</v>
      </c>
      <c r="I157" s="53">
        <f>SUMIF(Saída!$D$7:$D$3006,$D157,Saída!$G$7:$G$3006)</f>
        <v>0</v>
      </c>
      <c r="J157" s="54">
        <f>SUMIF(Entrada!$D$7:$D$3006,D157,Entrada!$L$7:$L$3006)</f>
        <v>0</v>
      </c>
      <c r="K157" s="50" t="str">
        <f t="shared" si="13"/>
        <v/>
      </c>
      <c r="L157" s="50">
        <f t="shared" si="14"/>
        <v>0</v>
      </c>
      <c r="M157" s="54">
        <f>Inv!L157</f>
        <v>0</v>
      </c>
      <c r="N157" s="55" t="str">
        <f>IFERROR($I157/PG!$F157,"")</f>
        <v/>
      </c>
      <c r="P157" s="2"/>
      <c r="Q157" s="84">
        <v>8.5000000000000006E-3</v>
      </c>
      <c r="R157" s="85">
        <f t="shared" si="15"/>
        <v>8.5000000000000006E-3</v>
      </c>
      <c r="S157" s="2" t="str">
        <f t="shared" si="16"/>
        <v/>
      </c>
    </row>
    <row r="158" spans="3:19" ht="35.1" customHeight="1" thickTop="1" thickBot="1">
      <c r="C158" s="45" t="str">
        <f>IF(PG!C158="","",PG!C158)</f>
        <v/>
      </c>
      <c r="D158" s="44" t="str">
        <f>IF(PG!D158="","",PG!D158)</f>
        <v/>
      </c>
      <c r="E158" s="46" t="str">
        <f>IF(PG!E158="","",PG!E158)</f>
        <v/>
      </c>
      <c r="F158" s="46">
        <f>IF(Inv!F158="",Inv!E158,Inv!F158)</f>
        <v>0</v>
      </c>
      <c r="G158" s="51" t="str">
        <f t="shared" si="12"/>
        <v>Sem estoque</v>
      </c>
      <c r="H158" s="52">
        <f>SUMIF(Entrada!$D$7:$D$3006,$D158,Entrada!$H$7:$H$3006)</f>
        <v>0</v>
      </c>
      <c r="I158" s="53">
        <f>SUMIF(Saída!$D$7:$D$3006,$D158,Saída!$G$7:$G$3006)</f>
        <v>0</v>
      </c>
      <c r="J158" s="54">
        <f>SUMIF(Entrada!$D$7:$D$3006,D158,Entrada!$L$7:$L$3006)</f>
        <v>0</v>
      </c>
      <c r="K158" s="50" t="str">
        <f t="shared" si="13"/>
        <v/>
      </c>
      <c r="L158" s="50">
        <f t="shared" si="14"/>
        <v>0</v>
      </c>
      <c r="M158" s="54">
        <f>Inv!L158</f>
        <v>0</v>
      </c>
      <c r="N158" s="55" t="str">
        <f>IFERROR($I158/PG!$F158,"")</f>
        <v/>
      </c>
      <c r="P158" s="2"/>
      <c r="Q158" s="84">
        <v>8.4899999999999993E-3</v>
      </c>
      <c r="R158" s="85">
        <f t="shared" si="15"/>
        <v>8.4899999999999993E-3</v>
      </c>
      <c r="S158" s="2" t="str">
        <f t="shared" si="16"/>
        <v/>
      </c>
    </row>
    <row r="159" spans="3:19" ht="35.1" customHeight="1" thickTop="1" thickBot="1">
      <c r="C159" s="45" t="str">
        <f>IF(PG!C159="","",PG!C159)</f>
        <v/>
      </c>
      <c r="D159" s="44" t="str">
        <f>IF(PG!D159="","",PG!D159)</f>
        <v/>
      </c>
      <c r="E159" s="46" t="str">
        <f>IF(PG!E159="","",PG!E159)</f>
        <v/>
      </c>
      <c r="F159" s="46">
        <f>IF(Inv!F159="",Inv!E159,Inv!F159)</f>
        <v>0</v>
      </c>
      <c r="G159" s="51" t="str">
        <f t="shared" si="12"/>
        <v>Sem estoque</v>
      </c>
      <c r="H159" s="52">
        <f>SUMIF(Entrada!$D$7:$D$3006,$D159,Entrada!$H$7:$H$3006)</f>
        <v>0</v>
      </c>
      <c r="I159" s="53">
        <f>SUMIF(Saída!$D$7:$D$3006,$D159,Saída!$G$7:$G$3006)</f>
        <v>0</v>
      </c>
      <c r="J159" s="54">
        <f>SUMIF(Entrada!$D$7:$D$3006,D159,Entrada!$L$7:$L$3006)</f>
        <v>0</v>
      </c>
      <c r="K159" s="50" t="str">
        <f t="shared" si="13"/>
        <v/>
      </c>
      <c r="L159" s="50">
        <f t="shared" si="14"/>
        <v>0</v>
      </c>
      <c r="M159" s="54">
        <f>Inv!L159</f>
        <v>0</v>
      </c>
      <c r="N159" s="55" t="str">
        <f>IFERROR($I159/PG!$F159,"")</f>
        <v/>
      </c>
      <c r="P159" s="2"/>
      <c r="Q159" s="84">
        <v>8.4799999999999997E-3</v>
      </c>
      <c r="R159" s="85">
        <f t="shared" si="15"/>
        <v>8.4799999999999997E-3</v>
      </c>
      <c r="S159" s="2" t="str">
        <f t="shared" si="16"/>
        <v/>
      </c>
    </row>
    <row r="160" spans="3:19" ht="35.1" customHeight="1" thickTop="1" thickBot="1">
      <c r="C160" s="45" t="str">
        <f>IF(PG!C160="","",PG!C160)</f>
        <v/>
      </c>
      <c r="D160" s="44" t="str">
        <f>IF(PG!D160="","",PG!D160)</f>
        <v/>
      </c>
      <c r="E160" s="46" t="str">
        <f>IF(PG!E160="","",PG!E160)</f>
        <v/>
      </c>
      <c r="F160" s="46">
        <f>IF(Inv!F160="",Inv!E160,Inv!F160)</f>
        <v>0</v>
      </c>
      <c r="G160" s="51" t="str">
        <f t="shared" si="12"/>
        <v>Sem estoque</v>
      </c>
      <c r="H160" s="52">
        <f>SUMIF(Entrada!$D$7:$D$3006,$D160,Entrada!$H$7:$H$3006)</f>
        <v>0</v>
      </c>
      <c r="I160" s="53">
        <f>SUMIF(Saída!$D$7:$D$3006,$D160,Saída!$G$7:$G$3006)</f>
        <v>0</v>
      </c>
      <c r="J160" s="54">
        <f>SUMIF(Entrada!$D$7:$D$3006,D160,Entrada!$L$7:$L$3006)</f>
        <v>0</v>
      </c>
      <c r="K160" s="50" t="str">
        <f t="shared" si="13"/>
        <v/>
      </c>
      <c r="L160" s="50">
        <f t="shared" si="14"/>
        <v>0</v>
      </c>
      <c r="M160" s="54">
        <f>Inv!L160</f>
        <v>0</v>
      </c>
      <c r="N160" s="55" t="str">
        <f>IFERROR($I160/PG!$F160,"")</f>
        <v/>
      </c>
      <c r="P160" s="2"/>
      <c r="Q160" s="84">
        <v>8.4700000000000001E-3</v>
      </c>
      <c r="R160" s="85">
        <f t="shared" si="15"/>
        <v>8.4700000000000001E-3</v>
      </c>
      <c r="S160" s="2" t="str">
        <f t="shared" si="16"/>
        <v/>
      </c>
    </row>
    <row r="161" spans="3:19" ht="35.1" customHeight="1" thickTop="1" thickBot="1">
      <c r="C161" s="45" t="str">
        <f>IF(PG!C161="","",PG!C161)</f>
        <v/>
      </c>
      <c r="D161" s="44" t="str">
        <f>IF(PG!D161="","",PG!D161)</f>
        <v/>
      </c>
      <c r="E161" s="46" t="str">
        <f>IF(PG!E161="","",PG!E161)</f>
        <v/>
      </c>
      <c r="F161" s="46">
        <f>IF(Inv!F161="",Inv!E161,Inv!F161)</f>
        <v>0</v>
      </c>
      <c r="G161" s="51" t="str">
        <f t="shared" si="12"/>
        <v>Sem estoque</v>
      </c>
      <c r="H161" s="52">
        <f>SUMIF(Entrada!$D$7:$D$3006,$D161,Entrada!$H$7:$H$3006)</f>
        <v>0</v>
      </c>
      <c r="I161" s="53">
        <f>SUMIF(Saída!$D$7:$D$3006,$D161,Saída!$G$7:$G$3006)</f>
        <v>0</v>
      </c>
      <c r="J161" s="54">
        <f>SUMIF(Entrada!$D$7:$D$3006,D161,Entrada!$L$7:$L$3006)</f>
        <v>0</v>
      </c>
      <c r="K161" s="50" t="str">
        <f t="shared" si="13"/>
        <v/>
      </c>
      <c r="L161" s="50">
        <f t="shared" si="14"/>
        <v>0</v>
      </c>
      <c r="M161" s="54">
        <f>Inv!L161</f>
        <v>0</v>
      </c>
      <c r="N161" s="55" t="str">
        <f>IFERROR($I161/PG!$F161,"")</f>
        <v/>
      </c>
      <c r="P161" s="2"/>
      <c r="Q161" s="84">
        <v>8.4600000000000005E-3</v>
      </c>
      <c r="R161" s="85">
        <f t="shared" si="15"/>
        <v>8.4600000000000005E-3</v>
      </c>
      <c r="S161" s="2" t="str">
        <f t="shared" si="16"/>
        <v/>
      </c>
    </row>
    <row r="162" spans="3:19" ht="35.1" customHeight="1" thickTop="1" thickBot="1">
      <c r="C162" s="45" t="str">
        <f>IF(PG!C162="","",PG!C162)</f>
        <v/>
      </c>
      <c r="D162" s="44" t="str">
        <f>IF(PG!D162="","",PG!D162)</f>
        <v/>
      </c>
      <c r="E162" s="46" t="str">
        <f>IF(PG!E162="","",PG!E162)</f>
        <v/>
      </c>
      <c r="F162" s="46">
        <f>IF(Inv!F162="",Inv!E162,Inv!F162)</f>
        <v>0</v>
      </c>
      <c r="G162" s="51" t="str">
        <f t="shared" si="12"/>
        <v>Sem estoque</v>
      </c>
      <c r="H162" s="52">
        <f>SUMIF(Entrada!$D$7:$D$3006,$D162,Entrada!$H$7:$H$3006)</f>
        <v>0</v>
      </c>
      <c r="I162" s="53">
        <f>SUMIF(Saída!$D$7:$D$3006,$D162,Saída!$G$7:$G$3006)</f>
        <v>0</v>
      </c>
      <c r="J162" s="54">
        <f>SUMIF(Entrada!$D$7:$D$3006,D162,Entrada!$L$7:$L$3006)</f>
        <v>0</v>
      </c>
      <c r="K162" s="50" t="str">
        <f t="shared" si="13"/>
        <v/>
      </c>
      <c r="L162" s="50">
        <f t="shared" si="14"/>
        <v>0</v>
      </c>
      <c r="M162" s="54">
        <f>Inv!L162</f>
        <v>0</v>
      </c>
      <c r="N162" s="55" t="str">
        <f>IFERROR($I162/PG!$F162,"")</f>
        <v/>
      </c>
      <c r="P162" s="2"/>
      <c r="Q162" s="84">
        <v>8.4499999999999992E-3</v>
      </c>
      <c r="R162" s="85">
        <f t="shared" si="15"/>
        <v>8.4499999999999992E-3</v>
      </c>
      <c r="S162" s="2" t="str">
        <f t="shared" si="16"/>
        <v/>
      </c>
    </row>
    <row r="163" spans="3:19" ht="35.1" customHeight="1" thickTop="1" thickBot="1">
      <c r="C163" s="45" t="str">
        <f>IF(PG!C163="","",PG!C163)</f>
        <v/>
      </c>
      <c r="D163" s="44" t="str">
        <f>IF(PG!D163="","",PG!D163)</f>
        <v/>
      </c>
      <c r="E163" s="46" t="str">
        <f>IF(PG!E163="","",PG!E163)</f>
        <v/>
      </c>
      <c r="F163" s="46">
        <f>IF(Inv!F163="",Inv!E163,Inv!F163)</f>
        <v>0</v>
      </c>
      <c r="G163" s="51" t="str">
        <f t="shared" si="12"/>
        <v>Sem estoque</v>
      </c>
      <c r="H163" s="52">
        <f>SUMIF(Entrada!$D$7:$D$3006,$D163,Entrada!$H$7:$H$3006)</f>
        <v>0</v>
      </c>
      <c r="I163" s="53">
        <f>SUMIF(Saída!$D$7:$D$3006,$D163,Saída!$G$7:$G$3006)</f>
        <v>0</v>
      </c>
      <c r="J163" s="54">
        <f>SUMIF(Entrada!$D$7:$D$3006,D163,Entrada!$L$7:$L$3006)</f>
        <v>0</v>
      </c>
      <c r="K163" s="50" t="str">
        <f t="shared" si="13"/>
        <v/>
      </c>
      <c r="L163" s="50">
        <f t="shared" si="14"/>
        <v>0</v>
      </c>
      <c r="M163" s="54">
        <f>Inv!L163</f>
        <v>0</v>
      </c>
      <c r="N163" s="55" t="str">
        <f>IFERROR($I163/PG!$F163,"")</f>
        <v/>
      </c>
      <c r="P163" s="2"/>
      <c r="Q163" s="84">
        <v>8.4399999999999996E-3</v>
      </c>
      <c r="R163" s="85">
        <f t="shared" si="15"/>
        <v>8.4399999999999996E-3</v>
      </c>
      <c r="S163" s="2" t="str">
        <f t="shared" si="16"/>
        <v/>
      </c>
    </row>
    <row r="164" spans="3:19" ht="35.1" customHeight="1" thickTop="1" thickBot="1">
      <c r="C164" s="45" t="str">
        <f>IF(PG!C164="","",PG!C164)</f>
        <v/>
      </c>
      <c r="D164" s="44" t="str">
        <f>IF(PG!D164="","",PG!D164)</f>
        <v/>
      </c>
      <c r="E164" s="46" t="str">
        <f>IF(PG!E164="","",PG!E164)</f>
        <v/>
      </c>
      <c r="F164" s="46">
        <f>IF(Inv!F164="",Inv!E164,Inv!F164)</f>
        <v>0</v>
      </c>
      <c r="G164" s="51" t="str">
        <f t="shared" si="12"/>
        <v>Sem estoque</v>
      </c>
      <c r="H164" s="52">
        <f>SUMIF(Entrada!$D$7:$D$3006,$D164,Entrada!$H$7:$H$3006)</f>
        <v>0</v>
      </c>
      <c r="I164" s="53">
        <f>SUMIF(Saída!$D$7:$D$3006,$D164,Saída!$G$7:$G$3006)</f>
        <v>0</v>
      </c>
      <c r="J164" s="54">
        <f>SUMIF(Entrada!$D$7:$D$3006,D164,Entrada!$L$7:$L$3006)</f>
        <v>0</v>
      </c>
      <c r="K164" s="50" t="str">
        <f t="shared" si="13"/>
        <v/>
      </c>
      <c r="L164" s="50">
        <f t="shared" si="14"/>
        <v>0</v>
      </c>
      <c r="M164" s="54">
        <f>Inv!L164</f>
        <v>0</v>
      </c>
      <c r="N164" s="55" t="str">
        <f>IFERROR($I164/PG!$F164,"")</f>
        <v/>
      </c>
      <c r="P164" s="2"/>
      <c r="Q164" s="84">
        <v>8.43E-3</v>
      </c>
      <c r="R164" s="85">
        <f t="shared" si="15"/>
        <v>8.43E-3</v>
      </c>
      <c r="S164" s="2" t="str">
        <f t="shared" si="16"/>
        <v/>
      </c>
    </row>
    <row r="165" spans="3:19" ht="35.1" customHeight="1" thickTop="1" thickBot="1">
      <c r="C165" s="45" t="str">
        <f>IF(PG!C165="","",PG!C165)</f>
        <v/>
      </c>
      <c r="D165" s="44" t="str">
        <f>IF(PG!D165="","",PG!D165)</f>
        <v/>
      </c>
      <c r="E165" s="46" t="str">
        <f>IF(PG!E165="","",PG!E165)</f>
        <v/>
      </c>
      <c r="F165" s="46">
        <f>IF(Inv!F165="",Inv!E165,Inv!F165)</f>
        <v>0</v>
      </c>
      <c r="G165" s="51" t="str">
        <f t="shared" si="12"/>
        <v>Sem estoque</v>
      </c>
      <c r="H165" s="52">
        <f>SUMIF(Entrada!$D$7:$D$3006,$D165,Entrada!$H$7:$H$3006)</f>
        <v>0</v>
      </c>
      <c r="I165" s="53">
        <f>SUMIF(Saída!$D$7:$D$3006,$D165,Saída!$G$7:$G$3006)</f>
        <v>0</v>
      </c>
      <c r="J165" s="54">
        <f>SUMIF(Entrada!$D$7:$D$3006,D165,Entrada!$L$7:$L$3006)</f>
        <v>0</v>
      </c>
      <c r="K165" s="50" t="str">
        <f t="shared" si="13"/>
        <v/>
      </c>
      <c r="L165" s="50">
        <f t="shared" si="14"/>
        <v>0</v>
      </c>
      <c r="M165" s="54">
        <f>Inv!L165</f>
        <v>0</v>
      </c>
      <c r="N165" s="55" t="str">
        <f>IFERROR($I165/PG!$F165,"")</f>
        <v/>
      </c>
      <c r="P165" s="2"/>
      <c r="Q165" s="84">
        <v>8.4200000000000004E-3</v>
      </c>
      <c r="R165" s="85">
        <f t="shared" si="15"/>
        <v>8.4200000000000004E-3</v>
      </c>
      <c r="S165" s="2" t="str">
        <f t="shared" si="16"/>
        <v/>
      </c>
    </row>
    <row r="166" spans="3:19" ht="35.1" customHeight="1" thickTop="1" thickBot="1">
      <c r="C166" s="45" t="str">
        <f>IF(PG!C166="","",PG!C166)</f>
        <v/>
      </c>
      <c r="D166" s="44" t="str">
        <f>IF(PG!D166="","",PG!D166)</f>
        <v/>
      </c>
      <c r="E166" s="46" t="str">
        <f>IF(PG!E166="","",PG!E166)</f>
        <v/>
      </c>
      <c r="F166" s="46">
        <f>IF(Inv!F166="",Inv!E166,Inv!F166)</f>
        <v>0</v>
      </c>
      <c r="G166" s="51" t="str">
        <f t="shared" si="12"/>
        <v>Sem estoque</v>
      </c>
      <c r="H166" s="52">
        <f>SUMIF(Entrada!$D$7:$D$3006,$D166,Entrada!$H$7:$H$3006)</f>
        <v>0</v>
      </c>
      <c r="I166" s="53">
        <f>SUMIF(Saída!$D$7:$D$3006,$D166,Saída!$G$7:$G$3006)</f>
        <v>0</v>
      </c>
      <c r="J166" s="54">
        <f>SUMIF(Entrada!$D$7:$D$3006,D166,Entrada!$L$7:$L$3006)</f>
        <v>0</v>
      </c>
      <c r="K166" s="50" t="str">
        <f t="shared" si="13"/>
        <v/>
      </c>
      <c r="L166" s="50">
        <f t="shared" si="14"/>
        <v>0</v>
      </c>
      <c r="M166" s="54">
        <f>Inv!L166</f>
        <v>0</v>
      </c>
      <c r="N166" s="55" t="str">
        <f>IFERROR($I166/PG!$F166,"")</f>
        <v/>
      </c>
      <c r="P166" s="2"/>
      <c r="Q166" s="84">
        <v>8.4100000000000008E-3</v>
      </c>
      <c r="R166" s="85">
        <f t="shared" si="15"/>
        <v>8.4100000000000008E-3</v>
      </c>
      <c r="S166" s="2" t="str">
        <f t="shared" si="16"/>
        <v/>
      </c>
    </row>
    <row r="167" spans="3:19" ht="35.1" customHeight="1" thickTop="1" thickBot="1">
      <c r="C167" s="45" t="str">
        <f>IF(PG!C167="","",PG!C167)</f>
        <v/>
      </c>
      <c r="D167" s="44" t="str">
        <f>IF(PG!D167="","",PG!D167)</f>
        <v/>
      </c>
      <c r="E167" s="46" t="str">
        <f>IF(PG!E167="","",PG!E167)</f>
        <v/>
      </c>
      <c r="F167" s="46">
        <f>IF(Inv!F167="",Inv!E167,Inv!F167)</f>
        <v>0</v>
      </c>
      <c r="G167" s="51" t="str">
        <f t="shared" si="12"/>
        <v>Sem estoque</v>
      </c>
      <c r="H167" s="52">
        <f>SUMIF(Entrada!$D$7:$D$3006,$D167,Entrada!$H$7:$H$3006)</f>
        <v>0</v>
      </c>
      <c r="I167" s="53">
        <f>SUMIF(Saída!$D$7:$D$3006,$D167,Saída!$G$7:$G$3006)</f>
        <v>0</v>
      </c>
      <c r="J167" s="54">
        <f>SUMIF(Entrada!$D$7:$D$3006,D167,Entrada!$L$7:$L$3006)</f>
        <v>0</v>
      </c>
      <c r="K167" s="50" t="str">
        <f t="shared" si="13"/>
        <v/>
      </c>
      <c r="L167" s="50">
        <f t="shared" si="14"/>
        <v>0</v>
      </c>
      <c r="M167" s="54">
        <f>Inv!L167</f>
        <v>0</v>
      </c>
      <c r="N167" s="55" t="str">
        <f>IFERROR($I167/PG!$F167,"")</f>
        <v/>
      </c>
      <c r="P167" s="2"/>
      <c r="Q167" s="84">
        <v>8.3999999999999995E-3</v>
      </c>
      <c r="R167" s="85">
        <f t="shared" si="15"/>
        <v>8.3999999999999995E-3</v>
      </c>
      <c r="S167" s="2" t="str">
        <f t="shared" si="16"/>
        <v/>
      </c>
    </row>
    <row r="168" spans="3:19" ht="35.1" customHeight="1" thickTop="1" thickBot="1">
      <c r="C168" s="45" t="str">
        <f>IF(PG!C168="","",PG!C168)</f>
        <v/>
      </c>
      <c r="D168" s="44" t="str">
        <f>IF(PG!D168="","",PG!D168)</f>
        <v/>
      </c>
      <c r="E168" s="46" t="str">
        <f>IF(PG!E168="","",PG!E168)</f>
        <v/>
      </c>
      <c r="F168" s="46">
        <f>IF(Inv!F168="",Inv!E168,Inv!F168)</f>
        <v>0</v>
      </c>
      <c r="G168" s="51" t="str">
        <f t="shared" si="12"/>
        <v>Sem estoque</v>
      </c>
      <c r="H168" s="52">
        <f>SUMIF(Entrada!$D$7:$D$3006,$D168,Entrada!$H$7:$H$3006)</f>
        <v>0</v>
      </c>
      <c r="I168" s="53">
        <f>SUMIF(Saída!$D$7:$D$3006,$D168,Saída!$G$7:$G$3006)</f>
        <v>0</v>
      </c>
      <c r="J168" s="54">
        <f>SUMIF(Entrada!$D$7:$D$3006,D168,Entrada!$L$7:$L$3006)</f>
        <v>0</v>
      </c>
      <c r="K168" s="50" t="str">
        <f t="shared" si="13"/>
        <v/>
      </c>
      <c r="L168" s="50">
        <f t="shared" si="14"/>
        <v>0</v>
      </c>
      <c r="M168" s="54">
        <f>Inv!L168</f>
        <v>0</v>
      </c>
      <c r="N168" s="55" t="str">
        <f>IFERROR($I168/PG!$F168,"")</f>
        <v/>
      </c>
      <c r="P168" s="2"/>
      <c r="Q168" s="84">
        <v>8.3899999999999999E-3</v>
      </c>
      <c r="R168" s="85">
        <f t="shared" si="15"/>
        <v>8.3899999999999999E-3</v>
      </c>
      <c r="S168" s="2" t="str">
        <f t="shared" si="16"/>
        <v/>
      </c>
    </row>
    <row r="169" spans="3:19" ht="35.1" customHeight="1" thickTop="1" thickBot="1">
      <c r="C169" s="45" t="str">
        <f>IF(PG!C169="","",PG!C169)</f>
        <v/>
      </c>
      <c r="D169" s="44" t="str">
        <f>IF(PG!D169="","",PG!D169)</f>
        <v/>
      </c>
      <c r="E169" s="46" t="str">
        <f>IF(PG!E169="","",PG!E169)</f>
        <v/>
      </c>
      <c r="F169" s="46">
        <f>IF(Inv!F169="",Inv!E169,Inv!F169)</f>
        <v>0</v>
      </c>
      <c r="G169" s="51" t="str">
        <f t="shared" si="12"/>
        <v>Sem estoque</v>
      </c>
      <c r="H169" s="52">
        <f>SUMIF(Entrada!$D$7:$D$3006,$D169,Entrada!$H$7:$H$3006)</f>
        <v>0</v>
      </c>
      <c r="I169" s="53">
        <f>SUMIF(Saída!$D$7:$D$3006,$D169,Saída!$G$7:$G$3006)</f>
        <v>0</v>
      </c>
      <c r="J169" s="54">
        <f>SUMIF(Entrada!$D$7:$D$3006,D169,Entrada!$L$7:$L$3006)</f>
        <v>0</v>
      </c>
      <c r="K169" s="50" t="str">
        <f t="shared" si="13"/>
        <v/>
      </c>
      <c r="L169" s="50">
        <f t="shared" si="14"/>
        <v>0</v>
      </c>
      <c r="M169" s="54">
        <f>Inv!L169</f>
        <v>0</v>
      </c>
      <c r="N169" s="55" t="str">
        <f>IFERROR($I169/PG!$F169,"")</f>
        <v/>
      </c>
      <c r="P169" s="2"/>
      <c r="Q169" s="84">
        <v>8.3800000000000003E-3</v>
      </c>
      <c r="R169" s="85">
        <f t="shared" si="15"/>
        <v>8.3800000000000003E-3</v>
      </c>
      <c r="S169" s="2" t="str">
        <f t="shared" si="16"/>
        <v/>
      </c>
    </row>
    <row r="170" spans="3:19" ht="35.1" customHeight="1" thickTop="1" thickBot="1">
      <c r="C170" s="45" t="str">
        <f>IF(PG!C170="","",PG!C170)</f>
        <v/>
      </c>
      <c r="D170" s="44" t="str">
        <f>IF(PG!D170="","",PG!D170)</f>
        <v/>
      </c>
      <c r="E170" s="46" t="str">
        <f>IF(PG!E170="","",PG!E170)</f>
        <v/>
      </c>
      <c r="F170" s="46">
        <f>IF(Inv!F170="",Inv!E170,Inv!F170)</f>
        <v>0</v>
      </c>
      <c r="G170" s="51" t="str">
        <f t="shared" si="12"/>
        <v>Sem estoque</v>
      </c>
      <c r="H170" s="52">
        <f>SUMIF(Entrada!$D$7:$D$3006,$D170,Entrada!$H$7:$H$3006)</f>
        <v>0</v>
      </c>
      <c r="I170" s="53">
        <f>SUMIF(Saída!$D$7:$D$3006,$D170,Saída!$G$7:$G$3006)</f>
        <v>0</v>
      </c>
      <c r="J170" s="54">
        <f>SUMIF(Entrada!$D$7:$D$3006,D170,Entrada!$L$7:$L$3006)</f>
        <v>0</v>
      </c>
      <c r="K170" s="50" t="str">
        <f t="shared" si="13"/>
        <v/>
      </c>
      <c r="L170" s="50">
        <f t="shared" si="14"/>
        <v>0</v>
      </c>
      <c r="M170" s="54">
        <f>Inv!L170</f>
        <v>0</v>
      </c>
      <c r="N170" s="55" t="str">
        <f>IFERROR($I170/PG!$F170,"")</f>
        <v/>
      </c>
      <c r="P170" s="2"/>
      <c r="Q170" s="84">
        <v>8.3700000000000007E-3</v>
      </c>
      <c r="R170" s="85">
        <f t="shared" si="15"/>
        <v>8.3700000000000007E-3</v>
      </c>
      <c r="S170" s="2" t="str">
        <f t="shared" si="16"/>
        <v/>
      </c>
    </row>
    <row r="171" spans="3:19" ht="35.1" customHeight="1" thickTop="1" thickBot="1">
      <c r="C171" s="45" t="str">
        <f>IF(PG!C171="","",PG!C171)</f>
        <v/>
      </c>
      <c r="D171" s="44" t="str">
        <f>IF(PG!D171="","",PG!D171)</f>
        <v/>
      </c>
      <c r="E171" s="46" t="str">
        <f>IF(PG!E171="","",PG!E171)</f>
        <v/>
      </c>
      <c r="F171" s="46">
        <f>IF(Inv!F171="",Inv!E171,Inv!F171)</f>
        <v>0</v>
      </c>
      <c r="G171" s="51" t="str">
        <f t="shared" si="12"/>
        <v>Sem estoque</v>
      </c>
      <c r="H171" s="52">
        <f>SUMIF(Entrada!$D$7:$D$3006,$D171,Entrada!$H$7:$H$3006)</f>
        <v>0</v>
      </c>
      <c r="I171" s="53">
        <f>SUMIF(Saída!$D$7:$D$3006,$D171,Saída!$G$7:$G$3006)</f>
        <v>0</v>
      </c>
      <c r="J171" s="54">
        <f>SUMIF(Entrada!$D$7:$D$3006,D171,Entrada!$L$7:$L$3006)</f>
        <v>0</v>
      </c>
      <c r="K171" s="50" t="str">
        <f t="shared" si="13"/>
        <v/>
      </c>
      <c r="L171" s="50">
        <f t="shared" si="14"/>
        <v>0</v>
      </c>
      <c r="M171" s="54">
        <f>Inv!L171</f>
        <v>0</v>
      </c>
      <c r="N171" s="55" t="str">
        <f>IFERROR($I171/PG!$F171,"")</f>
        <v/>
      </c>
      <c r="P171" s="2"/>
      <c r="Q171" s="84">
        <v>8.3599999999999994E-3</v>
      </c>
      <c r="R171" s="85">
        <f t="shared" si="15"/>
        <v>8.3599999999999994E-3</v>
      </c>
      <c r="S171" s="2" t="str">
        <f t="shared" si="16"/>
        <v/>
      </c>
    </row>
    <row r="172" spans="3:19" ht="35.1" customHeight="1" thickTop="1" thickBot="1">
      <c r="C172" s="45" t="str">
        <f>IF(PG!C172="","",PG!C172)</f>
        <v/>
      </c>
      <c r="D172" s="44" t="str">
        <f>IF(PG!D172="","",PG!D172)</f>
        <v/>
      </c>
      <c r="E172" s="46" t="str">
        <f>IF(PG!E172="","",PG!E172)</f>
        <v/>
      </c>
      <c r="F172" s="46">
        <f>IF(Inv!F172="",Inv!E172,Inv!F172)</f>
        <v>0</v>
      </c>
      <c r="G172" s="51" t="str">
        <f t="shared" si="12"/>
        <v>Sem estoque</v>
      </c>
      <c r="H172" s="52">
        <f>SUMIF(Entrada!$D$7:$D$3006,$D172,Entrada!$H$7:$H$3006)</f>
        <v>0</v>
      </c>
      <c r="I172" s="53">
        <f>SUMIF(Saída!$D$7:$D$3006,$D172,Saída!$G$7:$G$3006)</f>
        <v>0</v>
      </c>
      <c r="J172" s="54">
        <f>SUMIF(Entrada!$D$7:$D$3006,D172,Entrada!$L$7:$L$3006)</f>
        <v>0</v>
      </c>
      <c r="K172" s="50" t="str">
        <f t="shared" si="13"/>
        <v/>
      </c>
      <c r="L172" s="50">
        <f t="shared" si="14"/>
        <v>0</v>
      </c>
      <c r="M172" s="54">
        <f>Inv!L172</f>
        <v>0</v>
      </c>
      <c r="N172" s="55" t="str">
        <f>IFERROR($I172/PG!$F172,"")</f>
        <v/>
      </c>
      <c r="P172" s="2"/>
      <c r="Q172" s="84">
        <v>8.3499999999999998E-3</v>
      </c>
      <c r="R172" s="85">
        <f t="shared" si="15"/>
        <v>8.3499999999999998E-3</v>
      </c>
      <c r="S172" s="2" t="str">
        <f t="shared" si="16"/>
        <v/>
      </c>
    </row>
    <row r="173" spans="3:19" ht="35.1" customHeight="1" thickTop="1" thickBot="1">
      <c r="C173" s="45" t="str">
        <f>IF(PG!C173="","",PG!C173)</f>
        <v/>
      </c>
      <c r="D173" s="44" t="str">
        <f>IF(PG!D173="","",PG!D173)</f>
        <v/>
      </c>
      <c r="E173" s="46" t="str">
        <f>IF(PG!E173="","",PG!E173)</f>
        <v/>
      </c>
      <c r="F173" s="46">
        <f>IF(Inv!F173="",Inv!E173,Inv!F173)</f>
        <v>0</v>
      </c>
      <c r="G173" s="51" t="str">
        <f t="shared" si="12"/>
        <v>Sem estoque</v>
      </c>
      <c r="H173" s="52">
        <f>SUMIF(Entrada!$D$7:$D$3006,$D173,Entrada!$H$7:$H$3006)</f>
        <v>0</v>
      </c>
      <c r="I173" s="53">
        <f>SUMIF(Saída!$D$7:$D$3006,$D173,Saída!$G$7:$G$3006)</f>
        <v>0</v>
      </c>
      <c r="J173" s="54">
        <f>SUMIF(Entrada!$D$7:$D$3006,D173,Entrada!$L$7:$L$3006)</f>
        <v>0</v>
      </c>
      <c r="K173" s="50" t="str">
        <f t="shared" si="13"/>
        <v/>
      </c>
      <c r="L173" s="50">
        <f t="shared" si="14"/>
        <v>0</v>
      </c>
      <c r="M173" s="54">
        <f>Inv!L173</f>
        <v>0</v>
      </c>
      <c r="N173" s="55" t="str">
        <f>IFERROR($I173/PG!$F173,"")</f>
        <v/>
      </c>
      <c r="P173" s="2"/>
      <c r="Q173" s="84">
        <v>8.3400000000000002E-3</v>
      </c>
      <c r="R173" s="85">
        <f t="shared" si="15"/>
        <v>8.3400000000000002E-3</v>
      </c>
      <c r="S173" s="2" t="str">
        <f t="shared" si="16"/>
        <v/>
      </c>
    </row>
    <row r="174" spans="3:19" ht="35.1" customHeight="1" thickTop="1" thickBot="1">
      <c r="C174" s="45" t="str">
        <f>IF(PG!C174="","",PG!C174)</f>
        <v/>
      </c>
      <c r="D174" s="44" t="str">
        <f>IF(PG!D174="","",PG!D174)</f>
        <v/>
      </c>
      <c r="E174" s="46" t="str">
        <f>IF(PG!E174="","",PG!E174)</f>
        <v/>
      </c>
      <c r="F174" s="46">
        <f>IF(Inv!F174="",Inv!E174,Inv!F174)</f>
        <v>0</v>
      </c>
      <c r="G174" s="51" t="str">
        <f t="shared" si="12"/>
        <v>Sem estoque</v>
      </c>
      <c r="H174" s="52">
        <f>SUMIF(Entrada!$D$7:$D$3006,$D174,Entrada!$H$7:$H$3006)</f>
        <v>0</v>
      </c>
      <c r="I174" s="53">
        <f>SUMIF(Saída!$D$7:$D$3006,$D174,Saída!$G$7:$G$3006)</f>
        <v>0</v>
      </c>
      <c r="J174" s="54">
        <f>SUMIF(Entrada!$D$7:$D$3006,D174,Entrada!$L$7:$L$3006)</f>
        <v>0</v>
      </c>
      <c r="K174" s="50" t="str">
        <f t="shared" si="13"/>
        <v/>
      </c>
      <c r="L174" s="50">
        <f t="shared" si="14"/>
        <v>0</v>
      </c>
      <c r="M174" s="54">
        <f>Inv!L174</f>
        <v>0</v>
      </c>
      <c r="N174" s="55" t="str">
        <f>IFERROR($I174/PG!$F174,"")</f>
        <v/>
      </c>
      <c r="P174" s="2"/>
      <c r="Q174" s="84">
        <v>8.3300000000000006E-3</v>
      </c>
      <c r="R174" s="85">
        <f t="shared" si="15"/>
        <v>8.3300000000000006E-3</v>
      </c>
      <c r="S174" s="2" t="str">
        <f t="shared" si="16"/>
        <v/>
      </c>
    </row>
    <row r="175" spans="3:19" ht="35.1" customHeight="1" thickTop="1" thickBot="1">
      <c r="C175" s="45" t="str">
        <f>IF(PG!C175="","",PG!C175)</f>
        <v/>
      </c>
      <c r="D175" s="44" t="str">
        <f>IF(PG!D175="","",PG!D175)</f>
        <v/>
      </c>
      <c r="E175" s="46" t="str">
        <f>IF(PG!E175="","",PG!E175)</f>
        <v/>
      </c>
      <c r="F175" s="46">
        <f>IF(Inv!F175="",Inv!E175,Inv!F175)</f>
        <v>0</v>
      </c>
      <c r="G175" s="51" t="str">
        <f t="shared" si="12"/>
        <v>Sem estoque</v>
      </c>
      <c r="H175" s="52">
        <f>SUMIF(Entrada!$D$7:$D$3006,$D175,Entrada!$H$7:$H$3006)</f>
        <v>0</v>
      </c>
      <c r="I175" s="53">
        <f>SUMIF(Saída!$D$7:$D$3006,$D175,Saída!$G$7:$G$3006)</f>
        <v>0</v>
      </c>
      <c r="J175" s="54">
        <f>SUMIF(Entrada!$D$7:$D$3006,D175,Entrada!$L$7:$L$3006)</f>
        <v>0</v>
      </c>
      <c r="K175" s="50" t="str">
        <f t="shared" si="13"/>
        <v/>
      </c>
      <c r="L175" s="50">
        <f t="shared" si="14"/>
        <v>0</v>
      </c>
      <c r="M175" s="54">
        <f>Inv!L175</f>
        <v>0</v>
      </c>
      <c r="N175" s="55" t="str">
        <f>IFERROR($I175/PG!$F175,"")</f>
        <v/>
      </c>
      <c r="P175" s="2"/>
      <c r="Q175" s="84">
        <v>8.3199999999999993E-3</v>
      </c>
      <c r="R175" s="85">
        <f t="shared" si="15"/>
        <v>8.3199999999999993E-3</v>
      </c>
      <c r="S175" s="2" t="str">
        <f t="shared" si="16"/>
        <v/>
      </c>
    </row>
    <row r="176" spans="3:19" ht="35.1" customHeight="1" thickTop="1" thickBot="1">
      <c r="C176" s="45" t="str">
        <f>IF(PG!C176="","",PG!C176)</f>
        <v/>
      </c>
      <c r="D176" s="44" t="str">
        <f>IF(PG!D176="","",PG!D176)</f>
        <v/>
      </c>
      <c r="E176" s="46" t="str">
        <f>IF(PG!E176="","",PG!E176)</f>
        <v/>
      </c>
      <c r="F176" s="46">
        <f>IF(Inv!F176="",Inv!E176,Inv!F176)</f>
        <v>0</v>
      </c>
      <c r="G176" s="51" t="str">
        <f t="shared" si="12"/>
        <v>Sem estoque</v>
      </c>
      <c r="H176" s="52">
        <f>SUMIF(Entrada!$D$7:$D$3006,$D176,Entrada!$H$7:$H$3006)</f>
        <v>0</v>
      </c>
      <c r="I176" s="53">
        <f>SUMIF(Saída!$D$7:$D$3006,$D176,Saída!$G$7:$G$3006)</f>
        <v>0</v>
      </c>
      <c r="J176" s="54">
        <f>SUMIF(Entrada!$D$7:$D$3006,D176,Entrada!$L$7:$L$3006)</f>
        <v>0</v>
      </c>
      <c r="K176" s="50" t="str">
        <f t="shared" si="13"/>
        <v/>
      </c>
      <c r="L176" s="50">
        <f t="shared" si="14"/>
        <v>0</v>
      </c>
      <c r="M176" s="54">
        <f>Inv!L176</f>
        <v>0</v>
      </c>
      <c r="N176" s="55" t="str">
        <f>IFERROR($I176/PG!$F176,"")</f>
        <v/>
      </c>
      <c r="P176" s="2"/>
      <c r="Q176" s="84">
        <v>8.3099999999999997E-3</v>
      </c>
      <c r="R176" s="85">
        <f t="shared" si="15"/>
        <v>8.3099999999999997E-3</v>
      </c>
      <c r="S176" s="2" t="str">
        <f t="shared" si="16"/>
        <v/>
      </c>
    </row>
    <row r="177" spans="3:19" ht="35.1" customHeight="1" thickTop="1" thickBot="1">
      <c r="C177" s="45" t="str">
        <f>IF(PG!C177="","",PG!C177)</f>
        <v/>
      </c>
      <c r="D177" s="44" t="str">
        <f>IF(PG!D177="","",PG!D177)</f>
        <v/>
      </c>
      <c r="E177" s="46" t="str">
        <f>IF(PG!E177="","",PG!E177)</f>
        <v/>
      </c>
      <c r="F177" s="46">
        <f>IF(Inv!F177="",Inv!E177,Inv!F177)</f>
        <v>0</v>
      </c>
      <c r="G177" s="51" t="str">
        <f t="shared" si="12"/>
        <v>Sem estoque</v>
      </c>
      <c r="H177" s="52">
        <f>SUMIF(Entrada!$D$7:$D$3006,$D177,Entrada!$H$7:$H$3006)</f>
        <v>0</v>
      </c>
      <c r="I177" s="53">
        <f>SUMIF(Saída!$D$7:$D$3006,$D177,Saída!$G$7:$G$3006)</f>
        <v>0</v>
      </c>
      <c r="J177" s="54">
        <f>SUMIF(Entrada!$D$7:$D$3006,D177,Entrada!$L$7:$L$3006)</f>
        <v>0</v>
      </c>
      <c r="K177" s="50" t="str">
        <f t="shared" si="13"/>
        <v/>
      </c>
      <c r="L177" s="50">
        <f t="shared" si="14"/>
        <v>0</v>
      </c>
      <c r="M177" s="54">
        <f>Inv!L177</f>
        <v>0</v>
      </c>
      <c r="N177" s="55" t="str">
        <f>IFERROR($I177/PG!$F177,"")</f>
        <v/>
      </c>
      <c r="P177" s="2"/>
      <c r="Q177" s="84">
        <v>8.3000000000000001E-3</v>
      </c>
      <c r="R177" s="85">
        <f t="shared" si="15"/>
        <v>8.3000000000000001E-3</v>
      </c>
      <c r="S177" s="2" t="str">
        <f t="shared" si="16"/>
        <v/>
      </c>
    </row>
    <row r="178" spans="3:19" ht="35.1" customHeight="1" thickTop="1" thickBot="1">
      <c r="C178" s="45" t="str">
        <f>IF(PG!C178="","",PG!C178)</f>
        <v/>
      </c>
      <c r="D178" s="44" t="str">
        <f>IF(PG!D178="","",PG!D178)</f>
        <v/>
      </c>
      <c r="E178" s="46" t="str">
        <f>IF(PG!E178="","",PG!E178)</f>
        <v/>
      </c>
      <c r="F178" s="46">
        <f>IF(Inv!F178="",Inv!E178,Inv!F178)</f>
        <v>0</v>
      </c>
      <c r="G178" s="51" t="str">
        <f t="shared" si="12"/>
        <v>Sem estoque</v>
      </c>
      <c r="H178" s="52">
        <f>SUMIF(Entrada!$D$7:$D$3006,$D178,Entrada!$H$7:$H$3006)</f>
        <v>0</v>
      </c>
      <c r="I178" s="53">
        <f>SUMIF(Saída!$D$7:$D$3006,$D178,Saída!$G$7:$G$3006)</f>
        <v>0</v>
      </c>
      <c r="J178" s="54">
        <f>SUMIF(Entrada!$D$7:$D$3006,D178,Entrada!$L$7:$L$3006)</f>
        <v>0</v>
      </c>
      <c r="K178" s="50" t="str">
        <f t="shared" si="13"/>
        <v/>
      </c>
      <c r="L178" s="50">
        <f t="shared" si="14"/>
        <v>0</v>
      </c>
      <c r="M178" s="54">
        <f>Inv!L178</f>
        <v>0</v>
      </c>
      <c r="N178" s="55" t="str">
        <f>IFERROR($I178/PG!$F178,"")</f>
        <v/>
      </c>
      <c r="P178" s="2"/>
      <c r="Q178" s="84">
        <v>8.2900000000000005E-3</v>
      </c>
      <c r="R178" s="85">
        <f t="shared" si="15"/>
        <v>8.2900000000000005E-3</v>
      </c>
      <c r="S178" s="2" t="str">
        <f t="shared" si="16"/>
        <v/>
      </c>
    </row>
    <row r="179" spans="3:19" ht="35.1" customHeight="1" thickTop="1" thickBot="1">
      <c r="C179" s="45" t="str">
        <f>IF(PG!C179="","",PG!C179)</f>
        <v/>
      </c>
      <c r="D179" s="44" t="str">
        <f>IF(PG!D179="","",PG!D179)</f>
        <v/>
      </c>
      <c r="E179" s="46" t="str">
        <f>IF(PG!E179="","",PG!E179)</f>
        <v/>
      </c>
      <c r="F179" s="46">
        <f>IF(Inv!F179="",Inv!E179,Inv!F179)</f>
        <v>0</v>
      </c>
      <c r="G179" s="51" t="str">
        <f t="shared" si="12"/>
        <v>Sem estoque</v>
      </c>
      <c r="H179" s="52">
        <f>SUMIF(Entrada!$D$7:$D$3006,$D179,Entrada!$H$7:$H$3006)</f>
        <v>0</v>
      </c>
      <c r="I179" s="53">
        <f>SUMIF(Saída!$D$7:$D$3006,$D179,Saída!$G$7:$G$3006)</f>
        <v>0</v>
      </c>
      <c r="J179" s="54">
        <f>SUMIF(Entrada!$D$7:$D$3006,D179,Entrada!$L$7:$L$3006)</f>
        <v>0</v>
      </c>
      <c r="K179" s="50" t="str">
        <f t="shared" si="13"/>
        <v/>
      </c>
      <c r="L179" s="50">
        <f t="shared" si="14"/>
        <v>0</v>
      </c>
      <c r="M179" s="54">
        <f>Inv!L179</f>
        <v>0</v>
      </c>
      <c r="N179" s="55" t="str">
        <f>IFERROR($I179/PG!$F179,"")</f>
        <v/>
      </c>
      <c r="P179" s="2"/>
      <c r="Q179" s="84">
        <v>8.2799999999999992E-3</v>
      </c>
      <c r="R179" s="85">
        <f t="shared" si="15"/>
        <v>8.2799999999999992E-3</v>
      </c>
      <c r="S179" s="2" t="str">
        <f t="shared" si="16"/>
        <v/>
      </c>
    </row>
    <row r="180" spans="3:19" ht="35.1" customHeight="1" thickTop="1" thickBot="1">
      <c r="C180" s="45" t="str">
        <f>IF(PG!C180="","",PG!C180)</f>
        <v/>
      </c>
      <c r="D180" s="44" t="str">
        <f>IF(PG!D180="","",PG!D180)</f>
        <v/>
      </c>
      <c r="E180" s="46" t="str">
        <f>IF(PG!E180="","",PG!E180)</f>
        <v/>
      </c>
      <c r="F180" s="46">
        <f>IF(Inv!F180="",Inv!E180,Inv!F180)</f>
        <v>0</v>
      </c>
      <c r="G180" s="51" t="str">
        <f t="shared" si="12"/>
        <v>Sem estoque</v>
      </c>
      <c r="H180" s="52">
        <f>SUMIF(Entrada!$D$7:$D$3006,$D180,Entrada!$H$7:$H$3006)</f>
        <v>0</v>
      </c>
      <c r="I180" s="53">
        <f>SUMIF(Saída!$D$7:$D$3006,$D180,Saída!$G$7:$G$3006)</f>
        <v>0</v>
      </c>
      <c r="J180" s="54">
        <f>SUMIF(Entrada!$D$7:$D$3006,D180,Entrada!$L$7:$L$3006)</f>
        <v>0</v>
      </c>
      <c r="K180" s="50" t="str">
        <f t="shared" si="13"/>
        <v/>
      </c>
      <c r="L180" s="50">
        <f t="shared" si="14"/>
        <v>0</v>
      </c>
      <c r="M180" s="54">
        <f>Inv!L180</f>
        <v>0</v>
      </c>
      <c r="N180" s="55" t="str">
        <f>IFERROR($I180/PG!$F180,"")</f>
        <v/>
      </c>
      <c r="P180" s="2"/>
      <c r="Q180" s="84">
        <v>8.2699999999999996E-3</v>
      </c>
      <c r="R180" s="85">
        <f t="shared" si="15"/>
        <v>8.2699999999999996E-3</v>
      </c>
      <c r="S180" s="2" t="str">
        <f t="shared" si="16"/>
        <v/>
      </c>
    </row>
    <row r="181" spans="3:19" ht="35.1" customHeight="1" thickTop="1" thickBot="1">
      <c r="C181" s="45" t="str">
        <f>IF(PG!C181="","",PG!C181)</f>
        <v/>
      </c>
      <c r="D181" s="44" t="str">
        <f>IF(PG!D181="","",PG!D181)</f>
        <v/>
      </c>
      <c r="E181" s="46" t="str">
        <f>IF(PG!E181="","",PG!E181)</f>
        <v/>
      </c>
      <c r="F181" s="46">
        <f>IF(Inv!F181="",Inv!E181,Inv!F181)</f>
        <v>0</v>
      </c>
      <c r="G181" s="51" t="str">
        <f t="shared" si="12"/>
        <v>Sem estoque</v>
      </c>
      <c r="H181" s="52">
        <f>SUMIF(Entrada!$D$7:$D$3006,$D181,Entrada!$H$7:$H$3006)</f>
        <v>0</v>
      </c>
      <c r="I181" s="53">
        <f>SUMIF(Saída!$D$7:$D$3006,$D181,Saída!$G$7:$G$3006)</f>
        <v>0</v>
      </c>
      <c r="J181" s="54">
        <f>SUMIF(Entrada!$D$7:$D$3006,D181,Entrada!$L$7:$L$3006)</f>
        <v>0</v>
      </c>
      <c r="K181" s="50" t="str">
        <f t="shared" si="13"/>
        <v/>
      </c>
      <c r="L181" s="50">
        <f t="shared" si="14"/>
        <v>0</v>
      </c>
      <c r="M181" s="54">
        <f>Inv!L181</f>
        <v>0</v>
      </c>
      <c r="N181" s="55" t="str">
        <f>IFERROR($I181/PG!$F181,"")</f>
        <v/>
      </c>
      <c r="P181" s="2"/>
      <c r="Q181" s="84">
        <v>8.26E-3</v>
      </c>
      <c r="R181" s="85">
        <f t="shared" si="15"/>
        <v>8.26E-3</v>
      </c>
      <c r="S181" s="2" t="str">
        <f t="shared" si="16"/>
        <v/>
      </c>
    </row>
    <row r="182" spans="3:19" ht="35.1" customHeight="1" thickTop="1" thickBot="1">
      <c r="C182" s="45" t="str">
        <f>IF(PG!C182="","",PG!C182)</f>
        <v/>
      </c>
      <c r="D182" s="44" t="str">
        <f>IF(PG!D182="","",PG!D182)</f>
        <v/>
      </c>
      <c r="E182" s="46" t="str">
        <f>IF(PG!E182="","",PG!E182)</f>
        <v/>
      </c>
      <c r="F182" s="46">
        <f>IF(Inv!F182="",Inv!E182,Inv!F182)</f>
        <v>0</v>
      </c>
      <c r="G182" s="51" t="str">
        <f t="shared" si="12"/>
        <v>Sem estoque</v>
      </c>
      <c r="H182" s="52">
        <f>SUMIF(Entrada!$D$7:$D$3006,$D182,Entrada!$H$7:$H$3006)</f>
        <v>0</v>
      </c>
      <c r="I182" s="53">
        <f>SUMIF(Saída!$D$7:$D$3006,$D182,Saída!$G$7:$G$3006)</f>
        <v>0</v>
      </c>
      <c r="J182" s="54">
        <f>SUMIF(Entrada!$D$7:$D$3006,D182,Entrada!$L$7:$L$3006)</f>
        <v>0</v>
      </c>
      <c r="K182" s="50" t="str">
        <f t="shared" si="13"/>
        <v/>
      </c>
      <c r="L182" s="50">
        <f t="shared" si="14"/>
        <v>0</v>
      </c>
      <c r="M182" s="54">
        <f>Inv!L182</f>
        <v>0</v>
      </c>
      <c r="N182" s="55" t="str">
        <f>IFERROR($I182/PG!$F182,"")</f>
        <v/>
      </c>
      <c r="P182" s="2"/>
      <c r="Q182" s="84">
        <v>8.2500000000000004E-3</v>
      </c>
      <c r="R182" s="85">
        <f t="shared" si="15"/>
        <v>8.2500000000000004E-3</v>
      </c>
      <c r="S182" s="2" t="str">
        <f t="shared" si="16"/>
        <v/>
      </c>
    </row>
    <row r="183" spans="3:19" ht="35.1" customHeight="1" thickTop="1" thickBot="1">
      <c r="C183" s="45" t="str">
        <f>IF(PG!C183="","",PG!C183)</f>
        <v/>
      </c>
      <c r="D183" s="44" t="str">
        <f>IF(PG!D183="","",PG!D183)</f>
        <v/>
      </c>
      <c r="E183" s="46" t="str">
        <f>IF(PG!E183="","",PG!E183)</f>
        <v/>
      </c>
      <c r="F183" s="46">
        <f>IF(Inv!F183="",Inv!E183,Inv!F183)</f>
        <v>0</v>
      </c>
      <c r="G183" s="51" t="str">
        <f t="shared" si="12"/>
        <v>Sem estoque</v>
      </c>
      <c r="H183" s="52">
        <f>SUMIF(Entrada!$D$7:$D$3006,$D183,Entrada!$H$7:$H$3006)</f>
        <v>0</v>
      </c>
      <c r="I183" s="53">
        <f>SUMIF(Saída!$D$7:$D$3006,$D183,Saída!$G$7:$G$3006)</f>
        <v>0</v>
      </c>
      <c r="J183" s="54">
        <f>SUMIF(Entrada!$D$7:$D$3006,D183,Entrada!$L$7:$L$3006)</f>
        <v>0</v>
      </c>
      <c r="K183" s="50" t="str">
        <f t="shared" si="13"/>
        <v/>
      </c>
      <c r="L183" s="50">
        <f t="shared" si="14"/>
        <v>0</v>
      </c>
      <c r="M183" s="54">
        <f>Inv!L183</f>
        <v>0</v>
      </c>
      <c r="N183" s="55" t="str">
        <f>IFERROR($I183/PG!$F183,"")</f>
        <v/>
      </c>
      <c r="P183" s="2"/>
      <c r="Q183" s="84">
        <v>8.2400000000000008E-3</v>
      </c>
      <c r="R183" s="85">
        <f t="shared" si="15"/>
        <v>8.2400000000000008E-3</v>
      </c>
      <c r="S183" s="2" t="str">
        <f t="shared" si="16"/>
        <v/>
      </c>
    </row>
    <row r="184" spans="3:19" ht="35.1" customHeight="1" thickTop="1" thickBot="1">
      <c r="C184" s="45" t="str">
        <f>IF(PG!C184="","",PG!C184)</f>
        <v/>
      </c>
      <c r="D184" s="44" t="str">
        <f>IF(PG!D184="","",PG!D184)</f>
        <v/>
      </c>
      <c r="E184" s="46" t="str">
        <f>IF(PG!E184="","",PG!E184)</f>
        <v/>
      </c>
      <c r="F184" s="46">
        <f>IF(Inv!F184="",Inv!E184,Inv!F184)</f>
        <v>0</v>
      </c>
      <c r="G184" s="51" t="str">
        <f t="shared" si="12"/>
        <v>Sem estoque</v>
      </c>
      <c r="H184" s="52">
        <f>SUMIF(Entrada!$D$7:$D$3006,$D184,Entrada!$H$7:$H$3006)</f>
        <v>0</v>
      </c>
      <c r="I184" s="53">
        <f>SUMIF(Saída!$D$7:$D$3006,$D184,Saída!$G$7:$G$3006)</f>
        <v>0</v>
      </c>
      <c r="J184" s="54">
        <f>SUMIF(Entrada!$D$7:$D$3006,D184,Entrada!$L$7:$L$3006)</f>
        <v>0</v>
      </c>
      <c r="K184" s="50" t="str">
        <f t="shared" si="13"/>
        <v/>
      </c>
      <c r="L184" s="50">
        <f t="shared" si="14"/>
        <v>0</v>
      </c>
      <c r="M184" s="54">
        <f>Inv!L184</f>
        <v>0</v>
      </c>
      <c r="N184" s="55" t="str">
        <f>IFERROR($I184/PG!$F184,"")</f>
        <v/>
      </c>
      <c r="P184" s="2"/>
      <c r="Q184" s="84">
        <v>8.2299999999999995E-3</v>
      </c>
      <c r="R184" s="85">
        <f t="shared" si="15"/>
        <v>8.2299999999999995E-3</v>
      </c>
      <c r="S184" s="2" t="str">
        <f t="shared" si="16"/>
        <v/>
      </c>
    </row>
    <row r="185" spans="3:19" ht="35.1" customHeight="1" thickTop="1" thickBot="1">
      <c r="C185" s="45" t="str">
        <f>IF(PG!C185="","",PG!C185)</f>
        <v/>
      </c>
      <c r="D185" s="44" t="str">
        <f>IF(PG!D185="","",PG!D185)</f>
        <v/>
      </c>
      <c r="E185" s="46" t="str">
        <f>IF(PG!E185="","",PG!E185)</f>
        <v/>
      </c>
      <c r="F185" s="46">
        <f>IF(Inv!F185="",Inv!E185,Inv!F185)</f>
        <v>0</v>
      </c>
      <c r="G185" s="51" t="str">
        <f t="shared" si="12"/>
        <v>Sem estoque</v>
      </c>
      <c r="H185" s="52">
        <f>SUMIF(Entrada!$D$7:$D$3006,$D185,Entrada!$H$7:$H$3006)</f>
        <v>0</v>
      </c>
      <c r="I185" s="53">
        <f>SUMIF(Saída!$D$7:$D$3006,$D185,Saída!$G$7:$G$3006)</f>
        <v>0</v>
      </c>
      <c r="J185" s="54">
        <f>SUMIF(Entrada!$D$7:$D$3006,D185,Entrada!$L$7:$L$3006)</f>
        <v>0</v>
      </c>
      <c r="K185" s="50" t="str">
        <f t="shared" si="13"/>
        <v/>
      </c>
      <c r="L185" s="50">
        <f t="shared" si="14"/>
        <v>0</v>
      </c>
      <c r="M185" s="54">
        <f>Inv!L185</f>
        <v>0</v>
      </c>
      <c r="N185" s="55" t="str">
        <f>IFERROR($I185/PG!$F185,"")</f>
        <v/>
      </c>
      <c r="P185" s="2"/>
      <c r="Q185" s="84">
        <v>8.2199999999999999E-3</v>
      </c>
      <c r="R185" s="85">
        <f t="shared" si="15"/>
        <v>8.2199999999999999E-3</v>
      </c>
      <c r="S185" s="2" t="str">
        <f t="shared" si="16"/>
        <v/>
      </c>
    </row>
    <row r="186" spans="3:19" ht="35.1" customHeight="1" thickTop="1" thickBot="1">
      <c r="C186" s="45" t="str">
        <f>IF(PG!C186="","",PG!C186)</f>
        <v/>
      </c>
      <c r="D186" s="44" t="str">
        <f>IF(PG!D186="","",PG!D186)</f>
        <v/>
      </c>
      <c r="E186" s="46" t="str">
        <f>IF(PG!E186="","",PG!E186)</f>
        <v/>
      </c>
      <c r="F186" s="46">
        <f>IF(Inv!F186="",Inv!E186,Inv!F186)</f>
        <v>0</v>
      </c>
      <c r="G186" s="51" t="str">
        <f t="shared" si="12"/>
        <v>Sem estoque</v>
      </c>
      <c r="H186" s="52">
        <f>SUMIF(Entrada!$D$7:$D$3006,$D186,Entrada!$H$7:$H$3006)</f>
        <v>0</v>
      </c>
      <c r="I186" s="53">
        <f>SUMIF(Saída!$D$7:$D$3006,$D186,Saída!$G$7:$G$3006)</f>
        <v>0</v>
      </c>
      <c r="J186" s="54">
        <f>SUMIF(Entrada!$D$7:$D$3006,D186,Entrada!$L$7:$L$3006)</f>
        <v>0</v>
      </c>
      <c r="K186" s="50" t="str">
        <f t="shared" si="13"/>
        <v/>
      </c>
      <c r="L186" s="50">
        <f t="shared" si="14"/>
        <v>0</v>
      </c>
      <c r="M186" s="54">
        <f>Inv!L186</f>
        <v>0</v>
      </c>
      <c r="N186" s="55" t="str">
        <f>IFERROR($I186/PG!$F186,"")</f>
        <v/>
      </c>
      <c r="P186" s="2"/>
      <c r="Q186" s="84">
        <v>8.2100000000000003E-3</v>
      </c>
      <c r="R186" s="85">
        <f t="shared" si="15"/>
        <v>8.2100000000000003E-3</v>
      </c>
      <c r="S186" s="2" t="str">
        <f t="shared" si="16"/>
        <v/>
      </c>
    </row>
    <row r="187" spans="3:19" ht="35.1" customHeight="1" thickTop="1" thickBot="1">
      <c r="C187" s="45" t="str">
        <f>IF(PG!C187="","",PG!C187)</f>
        <v/>
      </c>
      <c r="D187" s="44" t="str">
        <f>IF(PG!D187="","",PG!D187)</f>
        <v/>
      </c>
      <c r="E187" s="46" t="str">
        <f>IF(PG!E187="","",PG!E187)</f>
        <v/>
      </c>
      <c r="F187" s="46">
        <f>IF(Inv!F187="",Inv!E187,Inv!F187)</f>
        <v>0</v>
      </c>
      <c r="G187" s="51" t="str">
        <f t="shared" si="12"/>
        <v>Sem estoque</v>
      </c>
      <c r="H187" s="52">
        <f>SUMIF(Entrada!$D$7:$D$3006,$D187,Entrada!$H$7:$H$3006)</f>
        <v>0</v>
      </c>
      <c r="I187" s="53">
        <f>SUMIF(Saída!$D$7:$D$3006,$D187,Saída!$G$7:$G$3006)</f>
        <v>0</v>
      </c>
      <c r="J187" s="54">
        <f>SUMIF(Entrada!$D$7:$D$3006,D187,Entrada!$L$7:$L$3006)</f>
        <v>0</v>
      </c>
      <c r="K187" s="50" t="str">
        <f t="shared" si="13"/>
        <v/>
      </c>
      <c r="L187" s="50">
        <f t="shared" si="14"/>
        <v>0</v>
      </c>
      <c r="M187" s="54">
        <f>Inv!L187</f>
        <v>0</v>
      </c>
      <c r="N187" s="55" t="str">
        <f>IFERROR($I187/PG!$F187,"")</f>
        <v/>
      </c>
      <c r="P187" s="2"/>
      <c r="Q187" s="84">
        <v>8.2000000000000007E-3</v>
      </c>
      <c r="R187" s="85">
        <f t="shared" si="15"/>
        <v>8.2000000000000007E-3</v>
      </c>
      <c r="S187" s="2" t="str">
        <f t="shared" si="16"/>
        <v/>
      </c>
    </row>
    <row r="188" spans="3:19" ht="35.1" customHeight="1" thickTop="1" thickBot="1">
      <c r="C188" s="45" t="str">
        <f>IF(PG!C188="","",PG!C188)</f>
        <v/>
      </c>
      <c r="D188" s="44" t="str">
        <f>IF(PG!D188="","",PG!D188)</f>
        <v/>
      </c>
      <c r="E188" s="46" t="str">
        <f>IF(PG!E188="","",PG!E188)</f>
        <v/>
      </c>
      <c r="F188" s="46">
        <f>IF(Inv!F188="",Inv!E188,Inv!F188)</f>
        <v>0</v>
      </c>
      <c r="G188" s="51" t="str">
        <f t="shared" si="12"/>
        <v>Sem estoque</v>
      </c>
      <c r="H188" s="52">
        <f>SUMIF(Entrada!$D$7:$D$3006,$D188,Entrada!$H$7:$H$3006)</f>
        <v>0</v>
      </c>
      <c r="I188" s="53">
        <f>SUMIF(Saída!$D$7:$D$3006,$D188,Saída!$G$7:$G$3006)</f>
        <v>0</v>
      </c>
      <c r="J188" s="54">
        <f>SUMIF(Entrada!$D$7:$D$3006,D188,Entrada!$L$7:$L$3006)</f>
        <v>0</v>
      </c>
      <c r="K188" s="50" t="str">
        <f t="shared" si="13"/>
        <v/>
      </c>
      <c r="L188" s="50">
        <f t="shared" si="14"/>
        <v>0</v>
      </c>
      <c r="M188" s="54">
        <f>Inv!L188</f>
        <v>0</v>
      </c>
      <c r="N188" s="55" t="str">
        <f>IFERROR($I188/PG!$F188,"")</f>
        <v/>
      </c>
      <c r="P188" s="2"/>
      <c r="Q188" s="84">
        <v>8.1899999999999994E-3</v>
      </c>
      <c r="R188" s="85">
        <f t="shared" si="15"/>
        <v>8.1899999999999994E-3</v>
      </c>
      <c r="S188" s="2" t="str">
        <f t="shared" si="16"/>
        <v/>
      </c>
    </row>
    <row r="189" spans="3:19" ht="35.1" customHeight="1" thickTop="1" thickBot="1">
      <c r="C189" s="45" t="str">
        <f>IF(PG!C189="","",PG!C189)</f>
        <v/>
      </c>
      <c r="D189" s="44" t="str">
        <f>IF(PG!D189="","",PG!D189)</f>
        <v/>
      </c>
      <c r="E189" s="46" t="str">
        <f>IF(PG!E189="","",PG!E189)</f>
        <v/>
      </c>
      <c r="F189" s="46">
        <f>IF(Inv!F189="",Inv!E189,Inv!F189)</f>
        <v>0</v>
      </c>
      <c r="G189" s="51" t="str">
        <f t="shared" si="12"/>
        <v>Sem estoque</v>
      </c>
      <c r="H189" s="52">
        <f>SUMIF(Entrada!$D$7:$D$3006,$D189,Entrada!$H$7:$H$3006)</f>
        <v>0</v>
      </c>
      <c r="I189" s="53">
        <f>SUMIF(Saída!$D$7:$D$3006,$D189,Saída!$G$7:$G$3006)</f>
        <v>0</v>
      </c>
      <c r="J189" s="54">
        <f>SUMIF(Entrada!$D$7:$D$3006,D189,Entrada!$L$7:$L$3006)</f>
        <v>0</v>
      </c>
      <c r="K189" s="50" t="str">
        <f t="shared" si="13"/>
        <v/>
      </c>
      <c r="L189" s="50">
        <f t="shared" si="14"/>
        <v>0</v>
      </c>
      <c r="M189" s="54">
        <f>Inv!L189</f>
        <v>0</v>
      </c>
      <c r="N189" s="55" t="str">
        <f>IFERROR($I189/PG!$F189,"")</f>
        <v/>
      </c>
      <c r="P189" s="2"/>
      <c r="Q189" s="84">
        <v>8.1799999999999998E-3</v>
      </c>
      <c r="R189" s="85">
        <f t="shared" si="15"/>
        <v>8.1799999999999998E-3</v>
      </c>
      <c r="S189" s="2" t="str">
        <f t="shared" si="16"/>
        <v/>
      </c>
    </row>
    <row r="190" spans="3:19" ht="35.1" customHeight="1" thickTop="1" thickBot="1">
      <c r="C190" s="45" t="str">
        <f>IF(PG!C190="","",PG!C190)</f>
        <v/>
      </c>
      <c r="D190" s="44" t="str">
        <f>IF(PG!D190="","",PG!D190)</f>
        <v/>
      </c>
      <c r="E190" s="46" t="str">
        <f>IF(PG!E190="","",PG!E190)</f>
        <v/>
      </c>
      <c r="F190" s="46">
        <f>IF(Inv!F190="",Inv!E190,Inv!F190)</f>
        <v>0</v>
      </c>
      <c r="G190" s="51" t="str">
        <f t="shared" si="12"/>
        <v>Sem estoque</v>
      </c>
      <c r="H190" s="52">
        <f>SUMIF(Entrada!$D$7:$D$3006,$D190,Entrada!$H$7:$H$3006)</f>
        <v>0</v>
      </c>
      <c r="I190" s="53">
        <f>SUMIF(Saída!$D$7:$D$3006,$D190,Saída!$G$7:$G$3006)</f>
        <v>0</v>
      </c>
      <c r="J190" s="54">
        <f>SUMIF(Entrada!$D$7:$D$3006,D190,Entrada!$L$7:$L$3006)</f>
        <v>0</v>
      </c>
      <c r="K190" s="50" t="str">
        <f t="shared" si="13"/>
        <v/>
      </c>
      <c r="L190" s="50">
        <f t="shared" si="14"/>
        <v>0</v>
      </c>
      <c r="M190" s="54">
        <f>Inv!L190</f>
        <v>0</v>
      </c>
      <c r="N190" s="55" t="str">
        <f>IFERROR($I190/PG!$F190,"")</f>
        <v/>
      </c>
      <c r="P190" s="2"/>
      <c r="Q190" s="84">
        <v>8.1700000000000002E-3</v>
      </c>
      <c r="R190" s="85">
        <f t="shared" si="15"/>
        <v>8.1700000000000002E-3</v>
      </c>
      <c r="S190" s="2" t="str">
        <f t="shared" si="16"/>
        <v/>
      </c>
    </row>
    <row r="191" spans="3:19" ht="35.1" customHeight="1" thickTop="1" thickBot="1">
      <c r="C191" s="45" t="str">
        <f>IF(PG!C191="","",PG!C191)</f>
        <v/>
      </c>
      <c r="D191" s="44" t="str">
        <f>IF(PG!D191="","",PG!D191)</f>
        <v/>
      </c>
      <c r="E191" s="46" t="str">
        <f>IF(PG!E191="","",PG!E191)</f>
        <v/>
      </c>
      <c r="F191" s="46">
        <f>IF(Inv!F191="",Inv!E191,Inv!F191)</f>
        <v>0</v>
      </c>
      <c r="G191" s="51" t="str">
        <f t="shared" si="12"/>
        <v>Sem estoque</v>
      </c>
      <c r="H191" s="52">
        <f>SUMIF(Entrada!$D$7:$D$3006,$D191,Entrada!$H$7:$H$3006)</f>
        <v>0</v>
      </c>
      <c r="I191" s="53">
        <f>SUMIF(Saída!$D$7:$D$3006,$D191,Saída!$G$7:$G$3006)</f>
        <v>0</v>
      </c>
      <c r="J191" s="54">
        <f>SUMIF(Entrada!$D$7:$D$3006,D191,Entrada!$L$7:$L$3006)</f>
        <v>0</v>
      </c>
      <c r="K191" s="50" t="str">
        <f t="shared" si="13"/>
        <v/>
      </c>
      <c r="L191" s="50">
        <f t="shared" si="14"/>
        <v>0</v>
      </c>
      <c r="M191" s="54">
        <f>Inv!L191</f>
        <v>0</v>
      </c>
      <c r="N191" s="55" t="str">
        <f>IFERROR($I191/PG!$F191,"")</f>
        <v/>
      </c>
      <c r="P191" s="2"/>
      <c r="Q191" s="84">
        <v>8.1600000000000006E-3</v>
      </c>
      <c r="R191" s="85">
        <f t="shared" si="15"/>
        <v>8.1600000000000006E-3</v>
      </c>
      <c r="S191" s="2" t="str">
        <f t="shared" si="16"/>
        <v/>
      </c>
    </row>
    <row r="192" spans="3:19" ht="35.1" customHeight="1" thickTop="1" thickBot="1">
      <c r="C192" s="45" t="str">
        <f>IF(PG!C192="","",PG!C192)</f>
        <v/>
      </c>
      <c r="D192" s="44" t="str">
        <f>IF(PG!D192="","",PG!D192)</f>
        <v/>
      </c>
      <c r="E192" s="46" t="str">
        <f>IF(PG!E192="","",PG!E192)</f>
        <v/>
      </c>
      <c r="F192" s="46">
        <f>IF(Inv!F192="",Inv!E192,Inv!F192)</f>
        <v>0</v>
      </c>
      <c r="G192" s="51" t="str">
        <f t="shared" si="12"/>
        <v>Sem estoque</v>
      </c>
      <c r="H192" s="52">
        <f>SUMIF(Entrada!$D$7:$D$3006,$D192,Entrada!$H$7:$H$3006)</f>
        <v>0</v>
      </c>
      <c r="I192" s="53">
        <f>SUMIF(Saída!$D$7:$D$3006,$D192,Saída!$G$7:$G$3006)</f>
        <v>0</v>
      </c>
      <c r="J192" s="54">
        <f>SUMIF(Entrada!$D$7:$D$3006,D192,Entrada!$L$7:$L$3006)</f>
        <v>0</v>
      </c>
      <c r="K192" s="50" t="str">
        <f t="shared" si="13"/>
        <v/>
      </c>
      <c r="L192" s="50">
        <f t="shared" si="14"/>
        <v>0</v>
      </c>
      <c r="M192" s="54">
        <f>Inv!L192</f>
        <v>0</v>
      </c>
      <c r="N192" s="55" t="str">
        <f>IFERROR($I192/PG!$F192,"")</f>
        <v/>
      </c>
      <c r="P192" s="2"/>
      <c r="Q192" s="84">
        <v>8.1499999999999993E-3</v>
      </c>
      <c r="R192" s="85">
        <f t="shared" si="15"/>
        <v>8.1499999999999993E-3</v>
      </c>
      <c r="S192" s="2" t="str">
        <f t="shared" si="16"/>
        <v/>
      </c>
    </row>
    <row r="193" spans="3:19" ht="35.1" customHeight="1" thickTop="1" thickBot="1">
      <c r="C193" s="45" t="str">
        <f>IF(PG!C193="","",PG!C193)</f>
        <v/>
      </c>
      <c r="D193" s="44" t="str">
        <f>IF(PG!D193="","",PG!D193)</f>
        <v/>
      </c>
      <c r="E193" s="46" t="str">
        <f>IF(PG!E193="","",PG!E193)</f>
        <v/>
      </c>
      <c r="F193" s="46">
        <f>IF(Inv!F193="",Inv!E193,Inv!F193)</f>
        <v>0</v>
      </c>
      <c r="G193" s="51" t="str">
        <f t="shared" si="12"/>
        <v>Sem estoque</v>
      </c>
      <c r="H193" s="52">
        <f>SUMIF(Entrada!$D$7:$D$3006,$D193,Entrada!$H$7:$H$3006)</f>
        <v>0</v>
      </c>
      <c r="I193" s="53">
        <f>SUMIF(Saída!$D$7:$D$3006,$D193,Saída!$G$7:$G$3006)</f>
        <v>0</v>
      </c>
      <c r="J193" s="54">
        <f>SUMIF(Entrada!$D$7:$D$3006,D193,Entrada!$L$7:$L$3006)</f>
        <v>0</v>
      </c>
      <c r="K193" s="50" t="str">
        <f t="shared" si="13"/>
        <v/>
      </c>
      <c r="L193" s="50">
        <f t="shared" si="14"/>
        <v>0</v>
      </c>
      <c r="M193" s="54">
        <f>Inv!L193</f>
        <v>0</v>
      </c>
      <c r="N193" s="55" t="str">
        <f>IFERROR($I193/PG!$F193,"")</f>
        <v/>
      </c>
      <c r="P193" s="2"/>
      <c r="Q193" s="84">
        <v>8.1399999999999997E-3</v>
      </c>
      <c r="R193" s="85">
        <f t="shared" si="15"/>
        <v>8.1399999999999997E-3</v>
      </c>
      <c r="S193" s="2" t="str">
        <f t="shared" si="16"/>
        <v/>
      </c>
    </row>
    <row r="194" spans="3:19" ht="35.1" customHeight="1" thickTop="1" thickBot="1">
      <c r="C194" s="45" t="str">
        <f>IF(PG!C194="","",PG!C194)</f>
        <v/>
      </c>
      <c r="D194" s="44" t="str">
        <f>IF(PG!D194="","",PG!D194)</f>
        <v/>
      </c>
      <c r="E194" s="46" t="str">
        <f>IF(PG!E194="","",PG!E194)</f>
        <v/>
      </c>
      <c r="F194" s="46">
        <f>IF(Inv!F194="",Inv!E194,Inv!F194)</f>
        <v>0</v>
      </c>
      <c r="G194" s="51" t="str">
        <f t="shared" si="12"/>
        <v>Sem estoque</v>
      </c>
      <c r="H194" s="52">
        <f>SUMIF(Entrada!$D$7:$D$3006,$D194,Entrada!$H$7:$H$3006)</f>
        <v>0</v>
      </c>
      <c r="I194" s="53">
        <f>SUMIF(Saída!$D$7:$D$3006,$D194,Saída!$G$7:$G$3006)</f>
        <v>0</v>
      </c>
      <c r="J194" s="54">
        <f>SUMIF(Entrada!$D$7:$D$3006,D194,Entrada!$L$7:$L$3006)</f>
        <v>0</v>
      </c>
      <c r="K194" s="50" t="str">
        <f t="shared" si="13"/>
        <v/>
      </c>
      <c r="L194" s="50">
        <f t="shared" si="14"/>
        <v>0</v>
      </c>
      <c r="M194" s="54">
        <f>Inv!L194</f>
        <v>0</v>
      </c>
      <c r="N194" s="55" t="str">
        <f>IFERROR($I194/PG!$F194,"")</f>
        <v/>
      </c>
      <c r="P194" s="2"/>
      <c r="Q194" s="84">
        <v>8.1300000000000001E-3</v>
      </c>
      <c r="R194" s="85">
        <f t="shared" si="15"/>
        <v>8.1300000000000001E-3</v>
      </c>
      <c r="S194" s="2" t="str">
        <f t="shared" si="16"/>
        <v/>
      </c>
    </row>
    <row r="195" spans="3:19" ht="35.1" customHeight="1" thickTop="1" thickBot="1">
      <c r="C195" s="45" t="str">
        <f>IF(PG!C195="","",PG!C195)</f>
        <v/>
      </c>
      <c r="D195" s="44" t="str">
        <f>IF(PG!D195="","",PG!D195)</f>
        <v/>
      </c>
      <c r="E195" s="46" t="str">
        <f>IF(PG!E195="","",PG!E195)</f>
        <v/>
      </c>
      <c r="F195" s="46">
        <f>IF(Inv!F195="",Inv!E195,Inv!F195)</f>
        <v>0</v>
      </c>
      <c r="G195" s="51" t="str">
        <f t="shared" si="12"/>
        <v>Sem estoque</v>
      </c>
      <c r="H195" s="52">
        <f>SUMIF(Entrada!$D$7:$D$3006,$D195,Entrada!$H$7:$H$3006)</f>
        <v>0</v>
      </c>
      <c r="I195" s="53">
        <f>SUMIF(Saída!$D$7:$D$3006,$D195,Saída!$G$7:$G$3006)</f>
        <v>0</v>
      </c>
      <c r="J195" s="54">
        <f>SUMIF(Entrada!$D$7:$D$3006,D195,Entrada!$L$7:$L$3006)</f>
        <v>0</v>
      </c>
      <c r="K195" s="50" t="str">
        <f t="shared" si="13"/>
        <v/>
      </c>
      <c r="L195" s="50">
        <f t="shared" si="14"/>
        <v>0</v>
      </c>
      <c r="M195" s="54">
        <f>Inv!L195</f>
        <v>0</v>
      </c>
      <c r="N195" s="55" t="str">
        <f>IFERROR($I195/PG!$F195,"")</f>
        <v/>
      </c>
      <c r="P195" s="2"/>
      <c r="Q195" s="84">
        <v>8.1200000000000005E-3</v>
      </c>
      <c r="R195" s="85">
        <f t="shared" si="15"/>
        <v>8.1200000000000005E-3</v>
      </c>
      <c r="S195" s="2" t="str">
        <f t="shared" si="16"/>
        <v/>
      </c>
    </row>
    <row r="196" spans="3:19" ht="35.1" customHeight="1" thickTop="1" thickBot="1">
      <c r="C196" s="45" t="str">
        <f>IF(PG!C196="","",PG!C196)</f>
        <v/>
      </c>
      <c r="D196" s="44" t="str">
        <f>IF(PG!D196="","",PG!D196)</f>
        <v/>
      </c>
      <c r="E196" s="46" t="str">
        <f>IF(PG!E196="","",PG!E196)</f>
        <v/>
      </c>
      <c r="F196" s="46">
        <f>IF(Inv!F196="",Inv!E196,Inv!F196)</f>
        <v>0</v>
      </c>
      <c r="G196" s="51" t="str">
        <f t="shared" si="12"/>
        <v>Sem estoque</v>
      </c>
      <c r="H196" s="52">
        <f>SUMIF(Entrada!$D$7:$D$3006,$D196,Entrada!$H$7:$H$3006)</f>
        <v>0</v>
      </c>
      <c r="I196" s="53">
        <f>SUMIF(Saída!$D$7:$D$3006,$D196,Saída!$G$7:$G$3006)</f>
        <v>0</v>
      </c>
      <c r="J196" s="54">
        <f>SUMIF(Entrada!$D$7:$D$3006,D196,Entrada!$L$7:$L$3006)</f>
        <v>0</v>
      </c>
      <c r="K196" s="50" t="str">
        <f t="shared" si="13"/>
        <v/>
      </c>
      <c r="L196" s="50">
        <f t="shared" si="14"/>
        <v>0</v>
      </c>
      <c r="M196" s="54">
        <f>Inv!L196</f>
        <v>0</v>
      </c>
      <c r="N196" s="55" t="str">
        <f>IFERROR($I196/PG!$F196,"")</f>
        <v/>
      </c>
      <c r="P196" s="2"/>
      <c r="Q196" s="84">
        <v>8.1099999999999992E-3</v>
      </c>
      <c r="R196" s="85">
        <f t="shared" si="15"/>
        <v>8.1099999999999992E-3</v>
      </c>
      <c r="S196" s="2" t="str">
        <f t="shared" si="16"/>
        <v/>
      </c>
    </row>
    <row r="197" spans="3:19" ht="35.1" customHeight="1" thickTop="1" thickBot="1">
      <c r="C197" s="45" t="str">
        <f>IF(PG!C197="","",PG!C197)</f>
        <v/>
      </c>
      <c r="D197" s="44" t="str">
        <f>IF(PG!D197="","",PG!D197)</f>
        <v/>
      </c>
      <c r="E197" s="46" t="str">
        <f>IF(PG!E197="","",PG!E197)</f>
        <v/>
      </c>
      <c r="F197" s="46">
        <f>IF(Inv!F197="",Inv!E197,Inv!F197)</f>
        <v>0</v>
      </c>
      <c r="G197" s="51" t="str">
        <f t="shared" si="12"/>
        <v>Sem estoque</v>
      </c>
      <c r="H197" s="52">
        <f>SUMIF(Entrada!$D$7:$D$3006,$D197,Entrada!$H$7:$H$3006)</f>
        <v>0</v>
      </c>
      <c r="I197" s="53">
        <f>SUMIF(Saída!$D$7:$D$3006,$D197,Saída!$G$7:$G$3006)</f>
        <v>0</v>
      </c>
      <c r="J197" s="54">
        <f>SUMIF(Entrada!$D$7:$D$3006,D197,Entrada!$L$7:$L$3006)</f>
        <v>0</v>
      </c>
      <c r="K197" s="50" t="str">
        <f t="shared" si="13"/>
        <v/>
      </c>
      <c r="L197" s="50">
        <f t="shared" si="14"/>
        <v>0</v>
      </c>
      <c r="M197" s="54">
        <f>Inv!L197</f>
        <v>0</v>
      </c>
      <c r="N197" s="55" t="str">
        <f>IFERROR($I197/PG!$F197,"")</f>
        <v/>
      </c>
      <c r="P197" s="2"/>
      <c r="Q197" s="84">
        <v>8.0999999999999996E-3</v>
      </c>
      <c r="R197" s="85">
        <f t="shared" si="15"/>
        <v>8.0999999999999996E-3</v>
      </c>
      <c r="S197" s="2" t="str">
        <f t="shared" si="16"/>
        <v/>
      </c>
    </row>
    <row r="198" spans="3:19" ht="35.1" customHeight="1" thickTop="1" thickBot="1">
      <c r="C198" s="45" t="str">
        <f>IF(PG!C198="","",PG!C198)</f>
        <v/>
      </c>
      <c r="D198" s="44" t="str">
        <f>IF(PG!D198="","",PG!D198)</f>
        <v/>
      </c>
      <c r="E198" s="46" t="str">
        <f>IF(PG!E198="","",PG!E198)</f>
        <v/>
      </c>
      <c r="F198" s="46">
        <f>IF(Inv!F198="",Inv!E198,Inv!F198)</f>
        <v>0</v>
      </c>
      <c r="G198" s="51" t="str">
        <f t="shared" si="12"/>
        <v>Sem estoque</v>
      </c>
      <c r="H198" s="52">
        <f>SUMIF(Entrada!$D$7:$D$3006,$D198,Entrada!$H$7:$H$3006)</f>
        <v>0</v>
      </c>
      <c r="I198" s="53">
        <f>SUMIF(Saída!$D$7:$D$3006,$D198,Saída!$G$7:$G$3006)</f>
        <v>0</v>
      </c>
      <c r="J198" s="54">
        <f>SUMIF(Entrada!$D$7:$D$3006,D198,Entrada!$L$7:$L$3006)</f>
        <v>0</v>
      </c>
      <c r="K198" s="50" t="str">
        <f t="shared" si="13"/>
        <v/>
      </c>
      <c r="L198" s="50">
        <f t="shared" si="14"/>
        <v>0</v>
      </c>
      <c r="M198" s="54">
        <f>Inv!L198</f>
        <v>0</v>
      </c>
      <c r="N198" s="55" t="str">
        <f>IFERROR($I198/PG!$F198,"")</f>
        <v/>
      </c>
      <c r="P198" s="2"/>
      <c r="Q198" s="84">
        <v>8.09E-3</v>
      </c>
      <c r="R198" s="85">
        <f t="shared" si="15"/>
        <v>8.09E-3</v>
      </c>
      <c r="S198" s="2" t="str">
        <f t="shared" si="16"/>
        <v/>
      </c>
    </row>
    <row r="199" spans="3:19" ht="35.1" customHeight="1" thickTop="1" thickBot="1">
      <c r="C199" s="45" t="str">
        <f>IF(PG!C199="","",PG!C199)</f>
        <v/>
      </c>
      <c r="D199" s="44" t="str">
        <f>IF(PG!D199="","",PG!D199)</f>
        <v/>
      </c>
      <c r="E199" s="46" t="str">
        <f>IF(PG!E199="","",PG!E199)</f>
        <v/>
      </c>
      <c r="F199" s="46">
        <f>IF(Inv!F199="",Inv!E199,Inv!F199)</f>
        <v>0</v>
      </c>
      <c r="G199" s="51" t="str">
        <f t="shared" si="12"/>
        <v>Sem estoque</v>
      </c>
      <c r="H199" s="52">
        <f>SUMIF(Entrada!$D$7:$D$3006,$D199,Entrada!$H$7:$H$3006)</f>
        <v>0</v>
      </c>
      <c r="I199" s="53">
        <f>SUMIF(Saída!$D$7:$D$3006,$D199,Saída!$G$7:$G$3006)</f>
        <v>0</v>
      </c>
      <c r="J199" s="54">
        <f>SUMIF(Entrada!$D$7:$D$3006,D199,Entrada!$L$7:$L$3006)</f>
        <v>0</v>
      </c>
      <c r="K199" s="50" t="str">
        <f t="shared" si="13"/>
        <v/>
      </c>
      <c r="L199" s="50">
        <f t="shared" si="14"/>
        <v>0</v>
      </c>
      <c r="M199" s="54">
        <f>Inv!L199</f>
        <v>0</v>
      </c>
      <c r="N199" s="55" t="str">
        <f>IFERROR($I199/PG!$F199,"")</f>
        <v/>
      </c>
      <c r="P199" s="2"/>
      <c r="Q199" s="84">
        <v>8.0800000000000004E-3</v>
      </c>
      <c r="R199" s="85">
        <f t="shared" si="15"/>
        <v>8.0800000000000004E-3</v>
      </c>
      <c r="S199" s="2" t="str">
        <f t="shared" si="16"/>
        <v/>
      </c>
    </row>
    <row r="200" spans="3:19" ht="35.1" customHeight="1" thickTop="1" thickBot="1">
      <c r="C200" s="45" t="str">
        <f>IF(PG!C200="","",PG!C200)</f>
        <v/>
      </c>
      <c r="D200" s="44" t="str">
        <f>IF(PG!D200="","",PG!D200)</f>
        <v/>
      </c>
      <c r="E200" s="46" t="str">
        <f>IF(PG!E200="","",PG!E200)</f>
        <v/>
      </c>
      <c r="F200" s="46">
        <f>IF(Inv!F200="",Inv!E200,Inv!F200)</f>
        <v>0</v>
      </c>
      <c r="G200" s="51" t="str">
        <f t="shared" ref="G200:G263" si="17">IFERROR(IF(F200=0,"Sem estoque",IF(F200/E200&lt;0.25,"Quase sem estoque",IF(F200/E200&lt;1.2,"Estoque baixo",IF(F200/E200&lt;2,"Estoque moderado","Estoque confortável")))),"")</f>
        <v>Sem estoque</v>
      </c>
      <c r="H200" s="52">
        <f>SUMIF(Entrada!$D$7:$D$3006,$D200,Entrada!$H$7:$H$3006)</f>
        <v>0</v>
      </c>
      <c r="I200" s="53">
        <f>SUMIF(Saída!$D$7:$D$3006,$D200,Saída!$G$7:$G$3006)</f>
        <v>0</v>
      </c>
      <c r="J200" s="54">
        <f>SUMIF(Entrada!$D$7:$D$3006,D200,Entrada!$L$7:$L$3006)</f>
        <v>0</v>
      </c>
      <c r="K200" s="50" t="str">
        <f t="shared" ref="K200:K263" si="18">IFERROR($J200/SUM($J$7:$J$1007),"")</f>
        <v/>
      </c>
      <c r="L200" s="50">
        <f t="shared" ref="L200:L263" si="19">IFERROR(F200/SUM($F$7:$F$1007),"")</f>
        <v>0</v>
      </c>
      <c r="M200" s="54">
        <f>Inv!L200</f>
        <v>0</v>
      </c>
      <c r="N200" s="55" t="str">
        <f>IFERROR($I200/PG!$F200,"")</f>
        <v/>
      </c>
      <c r="P200" s="2"/>
      <c r="Q200" s="84">
        <v>8.0700000000000008E-3</v>
      </c>
      <c r="R200" s="85">
        <f t="shared" ref="R200:R263" si="20">P200+Q200</f>
        <v>8.0700000000000008E-3</v>
      </c>
      <c r="S200" s="2" t="str">
        <f t="shared" ref="S200:S263" si="21">D200</f>
        <v/>
      </c>
    </row>
    <row r="201" spans="3:19" ht="35.1" customHeight="1" thickTop="1" thickBot="1">
      <c r="C201" s="45" t="str">
        <f>IF(PG!C201="","",PG!C201)</f>
        <v/>
      </c>
      <c r="D201" s="44" t="str">
        <f>IF(PG!D201="","",PG!D201)</f>
        <v/>
      </c>
      <c r="E201" s="46" t="str">
        <f>IF(PG!E201="","",PG!E201)</f>
        <v/>
      </c>
      <c r="F201" s="46">
        <f>IF(Inv!F201="",Inv!E201,Inv!F201)</f>
        <v>0</v>
      </c>
      <c r="G201" s="51" t="str">
        <f t="shared" si="17"/>
        <v>Sem estoque</v>
      </c>
      <c r="H201" s="52">
        <f>SUMIF(Entrada!$D$7:$D$3006,$D201,Entrada!$H$7:$H$3006)</f>
        <v>0</v>
      </c>
      <c r="I201" s="53">
        <f>SUMIF(Saída!$D$7:$D$3006,$D201,Saída!$G$7:$G$3006)</f>
        <v>0</v>
      </c>
      <c r="J201" s="54">
        <f>SUMIF(Entrada!$D$7:$D$3006,D201,Entrada!$L$7:$L$3006)</f>
        <v>0</v>
      </c>
      <c r="K201" s="50" t="str">
        <f t="shared" si="18"/>
        <v/>
      </c>
      <c r="L201" s="50">
        <f t="shared" si="19"/>
        <v>0</v>
      </c>
      <c r="M201" s="54">
        <f>Inv!L201</f>
        <v>0</v>
      </c>
      <c r="N201" s="55" t="str">
        <f>IFERROR($I201/PG!$F201,"")</f>
        <v/>
      </c>
      <c r="P201" s="2"/>
      <c r="Q201" s="84">
        <v>8.0599999999999995E-3</v>
      </c>
      <c r="R201" s="85">
        <f t="shared" si="20"/>
        <v>8.0599999999999995E-3</v>
      </c>
      <c r="S201" s="2" t="str">
        <f t="shared" si="21"/>
        <v/>
      </c>
    </row>
    <row r="202" spans="3:19" ht="35.1" customHeight="1" thickTop="1" thickBot="1">
      <c r="C202" s="45" t="str">
        <f>IF(PG!C202="","",PG!C202)</f>
        <v/>
      </c>
      <c r="D202" s="44" t="str">
        <f>IF(PG!D202="","",PG!D202)</f>
        <v/>
      </c>
      <c r="E202" s="46" t="str">
        <f>IF(PG!E202="","",PG!E202)</f>
        <v/>
      </c>
      <c r="F202" s="46">
        <f>IF(Inv!F202="",Inv!E202,Inv!F202)</f>
        <v>0</v>
      </c>
      <c r="G202" s="51" t="str">
        <f t="shared" si="17"/>
        <v>Sem estoque</v>
      </c>
      <c r="H202" s="52">
        <f>SUMIF(Entrada!$D$7:$D$3006,$D202,Entrada!$H$7:$H$3006)</f>
        <v>0</v>
      </c>
      <c r="I202" s="53">
        <f>SUMIF(Saída!$D$7:$D$3006,$D202,Saída!$G$7:$G$3006)</f>
        <v>0</v>
      </c>
      <c r="J202" s="54">
        <f>SUMIF(Entrada!$D$7:$D$3006,D202,Entrada!$L$7:$L$3006)</f>
        <v>0</v>
      </c>
      <c r="K202" s="50" t="str">
        <f t="shared" si="18"/>
        <v/>
      </c>
      <c r="L202" s="50">
        <f t="shared" si="19"/>
        <v>0</v>
      </c>
      <c r="M202" s="54">
        <f>Inv!L202</f>
        <v>0</v>
      </c>
      <c r="N202" s="55" t="str">
        <f>IFERROR($I202/PG!$F202,"")</f>
        <v/>
      </c>
      <c r="P202" s="2"/>
      <c r="Q202" s="84">
        <v>8.0499999999999999E-3</v>
      </c>
      <c r="R202" s="85">
        <f t="shared" si="20"/>
        <v>8.0499999999999999E-3</v>
      </c>
      <c r="S202" s="2" t="str">
        <f t="shared" si="21"/>
        <v/>
      </c>
    </row>
    <row r="203" spans="3:19" ht="35.1" customHeight="1" thickTop="1" thickBot="1">
      <c r="C203" s="45" t="str">
        <f>IF(PG!C203="","",PG!C203)</f>
        <v/>
      </c>
      <c r="D203" s="44" t="str">
        <f>IF(PG!D203="","",PG!D203)</f>
        <v/>
      </c>
      <c r="E203" s="46" t="str">
        <f>IF(PG!E203="","",PG!E203)</f>
        <v/>
      </c>
      <c r="F203" s="46">
        <f>IF(Inv!F203="",Inv!E203,Inv!F203)</f>
        <v>0</v>
      </c>
      <c r="G203" s="51" t="str">
        <f t="shared" si="17"/>
        <v>Sem estoque</v>
      </c>
      <c r="H203" s="52">
        <f>SUMIF(Entrada!$D$7:$D$3006,$D203,Entrada!$H$7:$H$3006)</f>
        <v>0</v>
      </c>
      <c r="I203" s="53">
        <f>SUMIF(Saída!$D$7:$D$3006,$D203,Saída!$G$7:$G$3006)</f>
        <v>0</v>
      </c>
      <c r="J203" s="54">
        <f>SUMIF(Entrada!$D$7:$D$3006,D203,Entrada!$L$7:$L$3006)</f>
        <v>0</v>
      </c>
      <c r="K203" s="50" t="str">
        <f t="shared" si="18"/>
        <v/>
      </c>
      <c r="L203" s="50">
        <f t="shared" si="19"/>
        <v>0</v>
      </c>
      <c r="M203" s="54">
        <f>Inv!L203</f>
        <v>0</v>
      </c>
      <c r="N203" s="55" t="str">
        <f>IFERROR($I203/PG!$F203,"")</f>
        <v/>
      </c>
      <c r="P203" s="2"/>
      <c r="Q203" s="84">
        <v>8.0400000000000003E-3</v>
      </c>
      <c r="R203" s="85">
        <f t="shared" si="20"/>
        <v>8.0400000000000003E-3</v>
      </c>
      <c r="S203" s="2" t="str">
        <f t="shared" si="21"/>
        <v/>
      </c>
    </row>
    <row r="204" spans="3:19" ht="35.1" customHeight="1" thickTop="1" thickBot="1">
      <c r="C204" s="45" t="str">
        <f>IF(PG!C204="","",PG!C204)</f>
        <v/>
      </c>
      <c r="D204" s="44" t="str">
        <f>IF(PG!D204="","",PG!D204)</f>
        <v/>
      </c>
      <c r="E204" s="46" t="str">
        <f>IF(PG!E204="","",PG!E204)</f>
        <v/>
      </c>
      <c r="F204" s="46">
        <f>IF(Inv!F204="",Inv!E204,Inv!F204)</f>
        <v>0</v>
      </c>
      <c r="G204" s="51" t="str">
        <f t="shared" si="17"/>
        <v>Sem estoque</v>
      </c>
      <c r="H204" s="52">
        <f>SUMIF(Entrada!$D$7:$D$3006,$D204,Entrada!$H$7:$H$3006)</f>
        <v>0</v>
      </c>
      <c r="I204" s="53">
        <f>SUMIF(Saída!$D$7:$D$3006,$D204,Saída!$G$7:$G$3006)</f>
        <v>0</v>
      </c>
      <c r="J204" s="54">
        <f>SUMIF(Entrada!$D$7:$D$3006,D204,Entrada!$L$7:$L$3006)</f>
        <v>0</v>
      </c>
      <c r="K204" s="50" t="str">
        <f t="shared" si="18"/>
        <v/>
      </c>
      <c r="L204" s="50">
        <f t="shared" si="19"/>
        <v>0</v>
      </c>
      <c r="M204" s="54">
        <f>Inv!L204</f>
        <v>0</v>
      </c>
      <c r="N204" s="55" t="str">
        <f>IFERROR($I204/PG!$F204,"")</f>
        <v/>
      </c>
      <c r="P204" s="2"/>
      <c r="Q204" s="84">
        <v>8.0300000000000007E-3</v>
      </c>
      <c r="R204" s="85">
        <f t="shared" si="20"/>
        <v>8.0300000000000007E-3</v>
      </c>
      <c r="S204" s="2" t="str">
        <f t="shared" si="21"/>
        <v/>
      </c>
    </row>
    <row r="205" spans="3:19" ht="35.1" customHeight="1" thickTop="1" thickBot="1">
      <c r="C205" s="45" t="str">
        <f>IF(PG!C205="","",PG!C205)</f>
        <v/>
      </c>
      <c r="D205" s="44" t="str">
        <f>IF(PG!D205="","",PG!D205)</f>
        <v/>
      </c>
      <c r="E205" s="46" t="str">
        <f>IF(PG!E205="","",PG!E205)</f>
        <v/>
      </c>
      <c r="F205" s="46">
        <f>IF(Inv!F205="",Inv!E205,Inv!F205)</f>
        <v>0</v>
      </c>
      <c r="G205" s="51" t="str">
        <f t="shared" si="17"/>
        <v>Sem estoque</v>
      </c>
      <c r="H205" s="52">
        <f>SUMIF(Entrada!$D$7:$D$3006,$D205,Entrada!$H$7:$H$3006)</f>
        <v>0</v>
      </c>
      <c r="I205" s="53">
        <f>SUMIF(Saída!$D$7:$D$3006,$D205,Saída!$G$7:$G$3006)</f>
        <v>0</v>
      </c>
      <c r="J205" s="54">
        <f>SUMIF(Entrada!$D$7:$D$3006,D205,Entrada!$L$7:$L$3006)</f>
        <v>0</v>
      </c>
      <c r="K205" s="50" t="str">
        <f t="shared" si="18"/>
        <v/>
      </c>
      <c r="L205" s="50">
        <f t="shared" si="19"/>
        <v>0</v>
      </c>
      <c r="M205" s="54">
        <f>Inv!L205</f>
        <v>0</v>
      </c>
      <c r="N205" s="55" t="str">
        <f>IFERROR($I205/PG!$F205,"")</f>
        <v/>
      </c>
      <c r="P205" s="2"/>
      <c r="Q205" s="84">
        <v>8.0199999999999994E-3</v>
      </c>
      <c r="R205" s="85">
        <f t="shared" si="20"/>
        <v>8.0199999999999994E-3</v>
      </c>
      <c r="S205" s="2" t="str">
        <f t="shared" si="21"/>
        <v/>
      </c>
    </row>
    <row r="206" spans="3:19" ht="35.1" customHeight="1" thickTop="1" thickBot="1">
      <c r="C206" s="45" t="str">
        <f>IF(PG!C206="","",PG!C206)</f>
        <v/>
      </c>
      <c r="D206" s="44" t="str">
        <f>IF(PG!D206="","",PG!D206)</f>
        <v/>
      </c>
      <c r="E206" s="46" t="str">
        <f>IF(PG!E206="","",PG!E206)</f>
        <v/>
      </c>
      <c r="F206" s="46">
        <f>IF(Inv!F206="",Inv!E206,Inv!F206)</f>
        <v>0</v>
      </c>
      <c r="G206" s="51" t="str">
        <f t="shared" si="17"/>
        <v>Sem estoque</v>
      </c>
      <c r="H206" s="52">
        <f>SUMIF(Entrada!$D$7:$D$3006,$D206,Entrada!$H$7:$H$3006)</f>
        <v>0</v>
      </c>
      <c r="I206" s="53">
        <f>SUMIF(Saída!$D$7:$D$3006,$D206,Saída!$G$7:$G$3006)</f>
        <v>0</v>
      </c>
      <c r="J206" s="54">
        <f>SUMIF(Entrada!$D$7:$D$3006,D206,Entrada!$L$7:$L$3006)</f>
        <v>0</v>
      </c>
      <c r="K206" s="50" t="str">
        <f t="shared" si="18"/>
        <v/>
      </c>
      <c r="L206" s="50">
        <f t="shared" si="19"/>
        <v>0</v>
      </c>
      <c r="M206" s="54">
        <f>Inv!L206</f>
        <v>0</v>
      </c>
      <c r="N206" s="55" t="str">
        <f>IFERROR($I206/PG!$F206,"")</f>
        <v/>
      </c>
      <c r="P206" s="2"/>
      <c r="Q206" s="84">
        <v>8.0099999999999998E-3</v>
      </c>
      <c r="R206" s="85">
        <f t="shared" si="20"/>
        <v>8.0099999999999998E-3</v>
      </c>
      <c r="S206" s="2" t="str">
        <f t="shared" si="21"/>
        <v/>
      </c>
    </row>
    <row r="207" spans="3:19" ht="35.1" customHeight="1" thickTop="1" thickBot="1">
      <c r="C207" s="45" t="str">
        <f>IF(PG!C207="","",PG!C207)</f>
        <v/>
      </c>
      <c r="D207" s="44" t="str">
        <f>IF(PG!D207="","",PG!D207)</f>
        <v/>
      </c>
      <c r="E207" s="46" t="str">
        <f>IF(PG!E207="","",PG!E207)</f>
        <v/>
      </c>
      <c r="F207" s="46">
        <f>IF(Inv!F207="",Inv!E207,Inv!F207)</f>
        <v>0</v>
      </c>
      <c r="G207" s="51" t="str">
        <f t="shared" si="17"/>
        <v>Sem estoque</v>
      </c>
      <c r="H207" s="52">
        <f>SUMIF(Entrada!$D$7:$D$3006,$D207,Entrada!$H$7:$H$3006)</f>
        <v>0</v>
      </c>
      <c r="I207" s="53">
        <f>SUMIF(Saída!$D$7:$D$3006,$D207,Saída!$G$7:$G$3006)</f>
        <v>0</v>
      </c>
      <c r="J207" s="54">
        <f>SUMIF(Entrada!$D$7:$D$3006,D207,Entrada!$L$7:$L$3006)</f>
        <v>0</v>
      </c>
      <c r="K207" s="50" t="str">
        <f t="shared" si="18"/>
        <v/>
      </c>
      <c r="L207" s="50">
        <f t="shared" si="19"/>
        <v>0</v>
      </c>
      <c r="M207" s="54">
        <f>Inv!L207</f>
        <v>0</v>
      </c>
      <c r="N207" s="55" t="str">
        <f>IFERROR($I207/PG!$F207,"")</f>
        <v/>
      </c>
      <c r="P207" s="2"/>
      <c r="Q207" s="84">
        <v>8.0000000000000002E-3</v>
      </c>
      <c r="R207" s="85">
        <f t="shared" si="20"/>
        <v>8.0000000000000002E-3</v>
      </c>
      <c r="S207" s="2" t="str">
        <f t="shared" si="21"/>
        <v/>
      </c>
    </row>
    <row r="208" spans="3:19" ht="35.1" customHeight="1" thickTop="1" thickBot="1">
      <c r="C208" s="45" t="str">
        <f>IF(PG!C208="","",PG!C208)</f>
        <v/>
      </c>
      <c r="D208" s="44" t="str">
        <f>IF(PG!D208="","",PG!D208)</f>
        <v/>
      </c>
      <c r="E208" s="46" t="str">
        <f>IF(PG!E208="","",PG!E208)</f>
        <v/>
      </c>
      <c r="F208" s="46">
        <f>IF(Inv!F208="",Inv!E208,Inv!F208)</f>
        <v>0</v>
      </c>
      <c r="G208" s="51" t="str">
        <f t="shared" si="17"/>
        <v>Sem estoque</v>
      </c>
      <c r="H208" s="52">
        <f>SUMIF(Entrada!$D$7:$D$3006,$D208,Entrada!$H$7:$H$3006)</f>
        <v>0</v>
      </c>
      <c r="I208" s="53">
        <f>SUMIF(Saída!$D$7:$D$3006,$D208,Saída!$G$7:$G$3006)</f>
        <v>0</v>
      </c>
      <c r="J208" s="54">
        <f>SUMIF(Entrada!$D$7:$D$3006,D208,Entrada!$L$7:$L$3006)</f>
        <v>0</v>
      </c>
      <c r="K208" s="50" t="str">
        <f t="shared" si="18"/>
        <v/>
      </c>
      <c r="L208" s="50">
        <f t="shared" si="19"/>
        <v>0</v>
      </c>
      <c r="M208" s="54">
        <f>Inv!L208</f>
        <v>0</v>
      </c>
      <c r="N208" s="55" t="str">
        <f>IFERROR($I208/PG!$F208,"")</f>
        <v/>
      </c>
      <c r="P208" s="2"/>
      <c r="Q208" s="84">
        <v>7.9900000000000006E-3</v>
      </c>
      <c r="R208" s="85">
        <f t="shared" si="20"/>
        <v>7.9900000000000006E-3</v>
      </c>
      <c r="S208" s="2" t="str">
        <f t="shared" si="21"/>
        <v/>
      </c>
    </row>
    <row r="209" spans="3:19" ht="35.1" customHeight="1" thickTop="1" thickBot="1">
      <c r="C209" s="45" t="str">
        <f>IF(PG!C209="","",PG!C209)</f>
        <v/>
      </c>
      <c r="D209" s="44" t="str">
        <f>IF(PG!D209="","",PG!D209)</f>
        <v/>
      </c>
      <c r="E209" s="46" t="str">
        <f>IF(PG!E209="","",PG!E209)</f>
        <v/>
      </c>
      <c r="F209" s="46">
        <f>IF(Inv!F209="",Inv!E209,Inv!F209)</f>
        <v>0</v>
      </c>
      <c r="G209" s="51" t="str">
        <f t="shared" si="17"/>
        <v>Sem estoque</v>
      </c>
      <c r="H209" s="52">
        <f>SUMIF(Entrada!$D$7:$D$3006,$D209,Entrada!$H$7:$H$3006)</f>
        <v>0</v>
      </c>
      <c r="I209" s="53">
        <f>SUMIF(Saída!$D$7:$D$3006,$D209,Saída!$G$7:$G$3006)</f>
        <v>0</v>
      </c>
      <c r="J209" s="54">
        <f>SUMIF(Entrada!$D$7:$D$3006,D209,Entrada!$L$7:$L$3006)</f>
        <v>0</v>
      </c>
      <c r="K209" s="50" t="str">
        <f t="shared" si="18"/>
        <v/>
      </c>
      <c r="L209" s="50">
        <f t="shared" si="19"/>
        <v>0</v>
      </c>
      <c r="M209" s="54">
        <f>Inv!L209</f>
        <v>0</v>
      </c>
      <c r="N209" s="55" t="str">
        <f>IFERROR($I209/PG!$F209,"")</f>
        <v/>
      </c>
      <c r="P209" s="2"/>
      <c r="Q209" s="84">
        <v>7.9799999999999992E-3</v>
      </c>
      <c r="R209" s="85">
        <f t="shared" si="20"/>
        <v>7.9799999999999992E-3</v>
      </c>
      <c r="S209" s="2" t="str">
        <f t="shared" si="21"/>
        <v/>
      </c>
    </row>
    <row r="210" spans="3:19" ht="35.1" customHeight="1" thickTop="1" thickBot="1">
      <c r="C210" s="45" t="str">
        <f>IF(PG!C210="","",PG!C210)</f>
        <v/>
      </c>
      <c r="D210" s="44" t="str">
        <f>IF(PG!D210="","",PG!D210)</f>
        <v/>
      </c>
      <c r="E210" s="46" t="str">
        <f>IF(PG!E210="","",PG!E210)</f>
        <v/>
      </c>
      <c r="F210" s="46">
        <f>IF(Inv!F210="",Inv!E210,Inv!F210)</f>
        <v>0</v>
      </c>
      <c r="G210" s="51" t="str">
        <f t="shared" si="17"/>
        <v>Sem estoque</v>
      </c>
      <c r="H210" s="52">
        <f>SUMIF(Entrada!$D$7:$D$3006,$D210,Entrada!$H$7:$H$3006)</f>
        <v>0</v>
      </c>
      <c r="I210" s="53">
        <f>SUMIF(Saída!$D$7:$D$3006,$D210,Saída!$G$7:$G$3006)</f>
        <v>0</v>
      </c>
      <c r="J210" s="54">
        <f>SUMIF(Entrada!$D$7:$D$3006,D210,Entrada!$L$7:$L$3006)</f>
        <v>0</v>
      </c>
      <c r="K210" s="50" t="str">
        <f t="shared" si="18"/>
        <v/>
      </c>
      <c r="L210" s="50">
        <f t="shared" si="19"/>
        <v>0</v>
      </c>
      <c r="M210" s="54">
        <f>Inv!L210</f>
        <v>0</v>
      </c>
      <c r="N210" s="55" t="str">
        <f>IFERROR($I210/PG!$F210,"")</f>
        <v/>
      </c>
      <c r="P210" s="2"/>
      <c r="Q210" s="84">
        <v>7.9699999999999997E-3</v>
      </c>
      <c r="R210" s="85">
        <f t="shared" si="20"/>
        <v>7.9699999999999997E-3</v>
      </c>
      <c r="S210" s="2" t="str">
        <f t="shared" si="21"/>
        <v/>
      </c>
    </row>
    <row r="211" spans="3:19" ht="35.1" customHeight="1" thickTop="1" thickBot="1">
      <c r="C211" s="45" t="str">
        <f>IF(PG!C211="","",PG!C211)</f>
        <v/>
      </c>
      <c r="D211" s="44" t="str">
        <f>IF(PG!D211="","",PG!D211)</f>
        <v/>
      </c>
      <c r="E211" s="46" t="str">
        <f>IF(PG!E211="","",PG!E211)</f>
        <v/>
      </c>
      <c r="F211" s="46">
        <f>IF(Inv!F211="",Inv!E211,Inv!F211)</f>
        <v>0</v>
      </c>
      <c r="G211" s="51" t="str">
        <f t="shared" si="17"/>
        <v>Sem estoque</v>
      </c>
      <c r="H211" s="52">
        <f>SUMIF(Entrada!$D$7:$D$3006,$D211,Entrada!$H$7:$H$3006)</f>
        <v>0</v>
      </c>
      <c r="I211" s="53">
        <f>SUMIF(Saída!$D$7:$D$3006,$D211,Saída!$G$7:$G$3006)</f>
        <v>0</v>
      </c>
      <c r="J211" s="54">
        <f>SUMIF(Entrada!$D$7:$D$3006,D211,Entrada!$L$7:$L$3006)</f>
        <v>0</v>
      </c>
      <c r="K211" s="50" t="str">
        <f t="shared" si="18"/>
        <v/>
      </c>
      <c r="L211" s="50">
        <f t="shared" si="19"/>
        <v>0</v>
      </c>
      <c r="M211" s="54">
        <f>Inv!L211</f>
        <v>0</v>
      </c>
      <c r="N211" s="55" t="str">
        <f>IFERROR($I211/PG!$F211,"")</f>
        <v/>
      </c>
      <c r="P211" s="2"/>
      <c r="Q211" s="84">
        <v>7.9600000000000001E-3</v>
      </c>
      <c r="R211" s="85">
        <f t="shared" si="20"/>
        <v>7.9600000000000001E-3</v>
      </c>
      <c r="S211" s="2" t="str">
        <f t="shared" si="21"/>
        <v/>
      </c>
    </row>
    <row r="212" spans="3:19" ht="35.1" customHeight="1" thickTop="1" thickBot="1">
      <c r="C212" s="45" t="str">
        <f>IF(PG!C212="","",PG!C212)</f>
        <v/>
      </c>
      <c r="D212" s="44" t="str">
        <f>IF(PG!D212="","",PG!D212)</f>
        <v/>
      </c>
      <c r="E212" s="46" t="str">
        <f>IF(PG!E212="","",PG!E212)</f>
        <v/>
      </c>
      <c r="F212" s="46">
        <f>IF(Inv!F212="",Inv!E212,Inv!F212)</f>
        <v>0</v>
      </c>
      <c r="G212" s="51" t="str">
        <f t="shared" si="17"/>
        <v>Sem estoque</v>
      </c>
      <c r="H212" s="52">
        <f>SUMIF(Entrada!$D$7:$D$3006,$D212,Entrada!$H$7:$H$3006)</f>
        <v>0</v>
      </c>
      <c r="I212" s="53">
        <f>SUMIF(Saída!$D$7:$D$3006,$D212,Saída!$G$7:$G$3006)</f>
        <v>0</v>
      </c>
      <c r="J212" s="54">
        <f>SUMIF(Entrada!$D$7:$D$3006,D212,Entrada!$L$7:$L$3006)</f>
        <v>0</v>
      </c>
      <c r="K212" s="50" t="str">
        <f t="shared" si="18"/>
        <v/>
      </c>
      <c r="L212" s="50">
        <f t="shared" si="19"/>
        <v>0</v>
      </c>
      <c r="M212" s="54">
        <f>Inv!L212</f>
        <v>0</v>
      </c>
      <c r="N212" s="55" t="str">
        <f>IFERROR($I212/PG!$F212,"")</f>
        <v/>
      </c>
      <c r="P212" s="2"/>
      <c r="Q212" s="84">
        <v>7.9500000000000005E-3</v>
      </c>
      <c r="R212" s="85">
        <f t="shared" si="20"/>
        <v>7.9500000000000005E-3</v>
      </c>
      <c r="S212" s="2" t="str">
        <f t="shared" si="21"/>
        <v/>
      </c>
    </row>
    <row r="213" spans="3:19" ht="35.1" customHeight="1" thickTop="1" thickBot="1">
      <c r="C213" s="45" t="str">
        <f>IF(PG!C213="","",PG!C213)</f>
        <v/>
      </c>
      <c r="D213" s="44" t="str">
        <f>IF(PG!D213="","",PG!D213)</f>
        <v/>
      </c>
      <c r="E213" s="46" t="str">
        <f>IF(PG!E213="","",PG!E213)</f>
        <v/>
      </c>
      <c r="F213" s="46">
        <f>IF(Inv!F213="",Inv!E213,Inv!F213)</f>
        <v>0</v>
      </c>
      <c r="G213" s="51" t="str">
        <f t="shared" si="17"/>
        <v>Sem estoque</v>
      </c>
      <c r="H213" s="52">
        <f>SUMIF(Entrada!$D$7:$D$3006,$D213,Entrada!$H$7:$H$3006)</f>
        <v>0</v>
      </c>
      <c r="I213" s="53">
        <f>SUMIF(Saída!$D$7:$D$3006,$D213,Saída!$G$7:$G$3006)</f>
        <v>0</v>
      </c>
      <c r="J213" s="54">
        <f>SUMIF(Entrada!$D$7:$D$3006,D213,Entrada!$L$7:$L$3006)</f>
        <v>0</v>
      </c>
      <c r="K213" s="50" t="str">
        <f t="shared" si="18"/>
        <v/>
      </c>
      <c r="L213" s="50">
        <f t="shared" si="19"/>
        <v>0</v>
      </c>
      <c r="M213" s="54">
        <f>Inv!L213</f>
        <v>0</v>
      </c>
      <c r="N213" s="55" t="str">
        <f>IFERROR($I213/PG!$F213,"")</f>
        <v/>
      </c>
      <c r="P213" s="2"/>
      <c r="Q213" s="84">
        <v>7.9399999999999991E-3</v>
      </c>
      <c r="R213" s="85">
        <f t="shared" si="20"/>
        <v>7.9399999999999991E-3</v>
      </c>
      <c r="S213" s="2" t="str">
        <f t="shared" si="21"/>
        <v/>
      </c>
    </row>
    <row r="214" spans="3:19" ht="35.1" customHeight="1" thickTop="1" thickBot="1">
      <c r="C214" s="45" t="str">
        <f>IF(PG!C214="","",PG!C214)</f>
        <v/>
      </c>
      <c r="D214" s="44" t="str">
        <f>IF(PG!D214="","",PG!D214)</f>
        <v/>
      </c>
      <c r="E214" s="46" t="str">
        <f>IF(PG!E214="","",PG!E214)</f>
        <v/>
      </c>
      <c r="F214" s="46">
        <f>IF(Inv!F214="",Inv!E214,Inv!F214)</f>
        <v>0</v>
      </c>
      <c r="G214" s="51" t="str">
        <f t="shared" si="17"/>
        <v>Sem estoque</v>
      </c>
      <c r="H214" s="52">
        <f>SUMIF(Entrada!$D$7:$D$3006,$D214,Entrada!$H$7:$H$3006)</f>
        <v>0</v>
      </c>
      <c r="I214" s="53">
        <f>SUMIF(Saída!$D$7:$D$3006,$D214,Saída!$G$7:$G$3006)</f>
        <v>0</v>
      </c>
      <c r="J214" s="54">
        <f>SUMIF(Entrada!$D$7:$D$3006,D214,Entrada!$L$7:$L$3006)</f>
        <v>0</v>
      </c>
      <c r="K214" s="50" t="str">
        <f t="shared" si="18"/>
        <v/>
      </c>
      <c r="L214" s="50">
        <f t="shared" si="19"/>
        <v>0</v>
      </c>
      <c r="M214" s="54">
        <f>Inv!L214</f>
        <v>0</v>
      </c>
      <c r="N214" s="55" t="str">
        <f>IFERROR($I214/PG!$F214,"")</f>
        <v/>
      </c>
      <c r="P214" s="2"/>
      <c r="Q214" s="84">
        <v>7.9299999999999995E-3</v>
      </c>
      <c r="R214" s="85">
        <f t="shared" si="20"/>
        <v>7.9299999999999995E-3</v>
      </c>
      <c r="S214" s="2" t="str">
        <f t="shared" si="21"/>
        <v/>
      </c>
    </row>
    <row r="215" spans="3:19" ht="35.1" customHeight="1" thickTop="1" thickBot="1">
      <c r="C215" s="45" t="str">
        <f>IF(PG!C215="","",PG!C215)</f>
        <v/>
      </c>
      <c r="D215" s="44" t="str">
        <f>IF(PG!D215="","",PG!D215)</f>
        <v/>
      </c>
      <c r="E215" s="46" t="str">
        <f>IF(PG!E215="","",PG!E215)</f>
        <v/>
      </c>
      <c r="F215" s="46">
        <f>IF(Inv!F215="",Inv!E215,Inv!F215)</f>
        <v>0</v>
      </c>
      <c r="G215" s="51" t="str">
        <f t="shared" si="17"/>
        <v>Sem estoque</v>
      </c>
      <c r="H215" s="52">
        <f>SUMIF(Entrada!$D$7:$D$3006,$D215,Entrada!$H$7:$H$3006)</f>
        <v>0</v>
      </c>
      <c r="I215" s="53">
        <f>SUMIF(Saída!$D$7:$D$3006,$D215,Saída!$G$7:$G$3006)</f>
        <v>0</v>
      </c>
      <c r="J215" s="54">
        <f>SUMIF(Entrada!$D$7:$D$3006,D215,Entrada!$L$7:$L$3006)</f>
        <v>0</v>
      </c>
      <c r="K215" s="50" t="str">
        <f t="shared" si="18"/>
        <v/>
      </c>
      <c r="L215" s="50">
        <f t="shared" si="19"/>
        <v>0</v>
      </c>
      <c r="M215" s="54">
        <f>Inv!L215</f>
        <v>0</v>
      </c>
      <c r="N215" s="55" t="str">
        <f>IFERROR($I215/PG!$F215,"")</f>
        <v/>
      </c>
      <c r="P215" s="2"/>
      <c r="Q215" s="84">
        <v>7.92E-3</v>
      </c>
      <c r="R215" s="85">
        <f t="shared" si="20"/>
        <v>7.92E-3</v>
      </c>
      <c r="S215" s="2" t="str">
        <f t="shared" si="21"/>
        <v/>
      </c>
    </row>
    <row r="216" spans="3:19" ht="35.1" customHeight="1" thickTop="1" thickBot="1">
      <c r="C216" s="45" t="str">
        <f>IF(PG!C216="","",PG!C216)</f>
        <v/>
      </c>
      <c r="D216" s="44" t="str">
        <f>IF(PG!D216="","",PG!D216)</f>
        <v/>
      </c>
      <c r="E216" s="46" t="str">
        <f>IF(PG!E216="","",PG!E216)</f>
        <v/>
      </c>
      <c r="F216" s="46">
        <f>IF(Inv!F216="",Inv!E216,Inv!F216)</f>
        <v>0</v>
      </c>
      <c r="G216" s="51" t="str">
        <f t="shared" si="17"/>
        <v>Sem estoque</v>
      </c>
      <c r="H216" s="52">
        <f>SUMIF(Entrada!$D$7:$D$3006,$D216,Entrada!$H$7:$H$3006)</f>
        <v>0</v>
      </c>
      <c r="I216" s="53">
        <f>SUMIF(Saída!$D$7:$D$3006,$D216,Saída!$G$7:$G$3006)</f>
        <v>0</v>
      </c>
      <c r="J216" s="54">
        <f>SUMIF(Entrada!$D$7:$D$3006,D216,Entrada!$L$7:$L$3006)</f>
        <v>0</v>
      </c>
      <c r="K216" s="50" t="str">
        <f t="shared" si="18"/>
        <v/>
      </c>
      <c r="L216" s="50">
        <f t="shared" si="19"/>
        <v>0</v>
      </c>
      <c r="M216" s="54">
        <f>Inv!L216</f>
        <v>0</v>
      </c>
      <c r="N216" s="55" t="str">
        <f>IFERROR($I216/PG!$F216,"")</f>
        <v/>
      </c>
      <c r="P216" s="2"/>
      <c r="Q216" s="84">
        <v>7.9100000000000004E-3</v>
      </c>
      <c r="R216" s="85">
        <f t="shared" si="20"/>
        <v>7.9100000000000004E-3</v>
      </c>
      <c r="S216" s="2" t="str">
        <f t="shared" si="21"/>
        <v/>
      </c>
    </row>
    <row r="217" spans="3:19" ht="35.1" customHeight="1" thickTop="1" thickBot="1">
      <c r="C217" s="45" t="str">
        <f>IF(PG!C217="","",PG!C217)</f>
        <v/>
      </c>
      <c r="D217" s="44" t="str">
        <f>IF(PG!D217="","",PG!D217)</f>
        <v/>
      </c>
      <c r="E217" s="46" t="str">
        <f>IF(PG!E217="","",PG!E217)</f>
        <v/>
      </c>
      <c r="F217" s="46">
        <f>IF(Inv!F217="",Inv!E217,Inv!F217)</f>
        <v>0</v>
      </c>
      <c r="G217" s="51" t="str">
        <f t="shared" si="17"/>
        <v>Sem estoque</v>
      </c>
      <c r="H217" s="52">
        <f>SUMIF(Entrada!$D$7:$D$3006,$D217,Entrada!$H$7:$H$3006)</f>
        <v>0</v>
      </c>
      <c r="I217" s="53">
        <f>SUMIF(Saída!$D$7:$D$3006,$D217,Saída!$G$7:$G$3006)</f>
        <v>0</v>
      </c>
      <c r="J217" s="54">
        <f>SUMIF(Entrada!$D$7:$D$3006,D217,Entrada!$L$7:$L$3006)</f>
        <v>0</v>
      </c>
      <c r="K217" s="50" t="str">
        <f t="shared" si="18"/>
        <v/>
      </c>
      <c r="L217" s="50">
        <f t="shared" si="19"/>
        <v>0</v>
      </c>
      <c r="M217" s="54">
        <f>Inv!L217</f>
        <v>0</v>
      </c>
      <c r="N217" s="55" t="str">
        <f>IFERROR($I217/PG!$F217,"")</f>
        <v/>
      </c>
      <c r="P217" s="2"/>
      <c r="Q217" s="84">
        <v>7.9000000000000008E-3</v>
      </c>
      <c r="R217" s="85">
        <f t="shared" si="20"/>
        <v>7.9000000000000008E-3</v>
      </c>
      <c r="S217" s="2" t="str">
        <f t="shared" si="21"/>
        <v/>
      </c>
    </row>
    <row r="218" spans="3:19" ht="35.1" customHeight="1" thickTop="1" thickBot="1">
      <c r="C218" s="45" t="str">
        <f>IF(PG!C218="","",PG!C218)</f>
        <v/>
      </c>
      <c r="D218" s="44" t="str">
        <f>IF(PG!D218="","",PG!D218)</f>
        <v/>
      </c>
      <c r="E218" s="46" t="str">
        <f>IF(PG!E218="","",PG!E218)</f>
        <v/>
      </c>
      <c r="F218" s="46">
        <f>IF(Inv!F218="",Inv!E218,Inv!F218)</f>
        <v>0</v>
      </c>
      <c r="G218" s="51" t="str">
        <f t="shared" si="17"/>
        <v>Sem estoque</v>
      </c>
      <c r="H218" s="52">
        <f>SUMIF(Entrada!$D$7:$D$3006,$D218,Entrada!$H$7:$H$3006)</f>
        <v>0</v>
      </c>
      <c r="I218" s="53">
        <f>SUMIF(Saída!$D$7:$D$3006,$D218,Saída!$G$7:$G$3006)</f>
        <v>0</v>
      </c>
      <c r="J218" s="54">
        <f>SUMIF(Entrada!$D$7:$D$3006,D218,Entrada!$L$7:$L$3006)</f>
        <v>0</v>
      </c>
      <c r="K218" s="50" t="str">
        <f t="shared" si="18"/>
        <v/>
      </c>
      <c r="L218" s="50">
        <f t="shared" si="19"/>
        <v>0</v>
      </c>
      <c r="M218" s="54">
        <f>Inv!L218</f>
        <v>0</v>
      </c>
      <c r="N218" s="55" t="str">
        <f>IFERROR($I218/PG!$F218,"")</f>
        <v/>
      </c>
      <c r="P218" s="2"/>
      <c r="Q218" s="84">
        <v>7.8899999999999994E-3</v>
      </c>
      <c r="R218" s="85">
        <f t="shared" si="20"/>
        <v>7.8899999999999994E-3</v>
      </c>
      <c r="S218" s="2" t="str">
        <f t="shared" si="21"/>
        <v/>
      </c>
    </row>
    <row r="219" spans="3:19" ht="35.1" customHeight="1" thickTop="1" thickBot="1">
      <c r="C219" s="45" t="str">
        <f>IF(PG!C219="","",PG!C219)</f>
        <v/>
      </c>
      <c r="D219" s="44" t="str">
        <f>IF(PG!D219="","",PG!D219)</f>
        <v/>
      </c>
      <c r="E219" s="46" t="str">
        <f>IF(PG!E219="","",PG!E219)</f>
        <v/>
      </c>
      <c r="F219" s="46">
        <f>IF(Inv!F219="",Inv!E219,Inv!F219)</f>
        <v>0</v>
      </c>
      <c r="G219" s="51" t="str">
        <f t="shared" si="17"/>
        <v>Sem estoque</v>
      </c>
      <c r="H219" s="52">
        <f>SUMIF(Entrada!$D$7:$D$3006,$D219,Entrada!$H$7:$H$3006)</f>
        <v>0</v>
      </c>
      <c r="I219" s="53">
        <f>SUMIF(Saída!$D$7:$D$3006,$D219,Saída!$G$7:$G$3006)</f>
        <v>0</v>
      </c>
      <c r="J219" s="54">
        <f>SUMIF(Entrada!$D$7:$D$3006,D219,Entrada!$L$7:$L$3006)</f>
        <v>0</v>
      </c>
      <c r="K219" s="50" t="str">
        <f t="shared" si="18"/>
        <v/>
      </c>
      <c r="L219" s="50">
        <f t="shared" si="19"/>
        <v>0</v>
      </c>
      <c r="M219" s="54">
        <f>Inv!L219</f>
        <v>0</v>
      </c>
      <c r="N219" s="55" t="str">
        <f>IFERROR($I219/PG!$F219,"")</f>
        <v/>
      </c>
      <c r="P219" s="2"/>
      <c r="Q219" s="84">
        <v>7.8799999999999999E-3</v>
      </c>
      <c r="R219" s="85">
        <f t="shared" si="20"/>
        <v>7.8799999999999999E-3</v>
      </c>
      <c r="S219" s="2" t="str">
        <f t="shared" si="21"/>
        <v/>
      </c>
    </row>
    <row r="220" spans="3:19" ht="35.1" customHeight="1" thickTop="1" thickBot="1">
      <c r="C220" s="45" t="str">
        <f>IF(PG!C220="","",PG!C220)</f>
        <v/>
      </c>
      <c r="D220" s="44" t="str">
        <f>IF(PG!D220="","",PG!D220)</f>
        <v/>
      </c>
      <c r="E220" s="46" t="str">
        <f>IF(PG!E220="","",PG!E220)</f>
        <v/>
      </c>
      <c r="F220" s="46">
        <f>IF(Inv!F220="",Inv!E220,Inv!F220)</f>
        <v>0</v>
      </c>
      <c r="G220" s="51" t="str">
        <f t="shared" si="17"/>
        <v>Sem estoque</v>
      </c>
      <c r="H220" s="52">
        <f>SUMIF(Entrada!$D$7:$D$3006,$D220,Entrada!$H$7:$H$3006)</f>
        <v>0</v>
      </c>
      <c r="I220" s="53">
        <f>SUMIF(Saída!$D$7:$D$3006,$D220,Saída!$G$7:$G$3006)</f>
        <v>0</v>
      </c>
      <c r="J220" s="54">
        <f>SUMIF(Entrada!$D$7:$D$3006,D220,Entrada!$L$7:$L$3006)</f>
        <v>0</v>
      </c>
      <c r="K220" s="50" t="str">
        <f t="shared" si="18"/>
        <v/>
      </c>
      <c r="L220" s="50">
        <f t="shared" si="19"/>
        <v>0</v>
      </c>
      <c r="M220" s="54">
        <f>Inv!L220</f>
        <v>0</v>
      </c>
      <c r="N220" s="55" t="str">
        <f>IFERROR($I220/PG!$F220,"")</f>
        <v/>
      </c>
      <c r="P220" s="2"/>
      <c r="Q220" s="84">
        <v>7.8700000000000003E-3</v>
      </c>
      <c r="R220" s="85">
        <f t="shared" si="20"/>
        <v>7.8700000000000003E-3</v>
      </c>
      <c r="S220" s="2" t="str">
        <f t="shared" si="21"/>
        <v/>
      </c>
    </row>
    <row r="221" spans="3:19" ht="35.1" customHeight="1" thickTop="1" thickBot="1">
      <c r="C221" s="45" t="str">
        <f>IF(PG!C221="","",PG!C221)</f>
        <v/>
      </c>
      <c r="D221" s="44" t="str">
        <f>IF(PG!D221="","",PG!D221)</f>
        <v/>
      </c>
      <c r="E221" s="46" t="str">
        <f>IF(PG!E221="","",PG!E221)</f>
        <v/>
      </c>
      <c r="F221" s="46">
        <f>IF(Inv!F221="",Inv!E221,Inv!F221)</f>
        <v>0</v>
      </c>
      <c r="G221" s="51" t="str">
        <f t="shared" si="17"/>
        <v>Sem estoque</v>
      </c>
      <c r="H221" s="52">
        <f>SUMIF(Entrada!$D$7:$D$3006,$D221,Entrada!$H$7:$H$3006)</f>
        <v>0</v>
      </c>
      <c r="I221" s="53">
        <f>SUMIF(Saída!$D$7:$D$3006,$D221,Saída!$G$7:$G$3006)</f>
        <v>0</v>
      </c>
      <c r="J221" s="54">
        <f>SUMIF(Entrada!$D$7:$D$3006,D221,Entrada!$L$7:$L$3006)</f>
        <v>0</v>
      </c>
      <c r="K221" s="50" t="str">
        <f t="shared" si="18"/>
        <v/>
      </c>
      <c r="L221" s="50">
        <f t="shared" si="19"/>
        <v>0</v>
      </c>
      <c r="M221" s="54">
        <f>Inv!L221</f>
        <v>0</v>
      </c>
      <c r="N221" s="55" t="str">
        <f>IFERROR($I221/PG!$F221,"")</f>
        <v/>
      </c>
      <c r="P221" s="2"/>
      <c r="Q221" s="84">
        <v>7.8600000000000007E-3</v>
      </c>
      <c r="R221" s="85">
        <f t="shared" si="20"/>
        <v>7.8600000000000007E-3</v>
      </c>
      <c r="S221" s="2" t="str">
        <f t="shared" si="21"/>
        <v/>
      </c>
    </row>
    <row r="222" spans="3:19" ht="35.1" customHeight="1" thickTop="1" thickBot="1">
      <c r="C222" s="45" t="str">
        <f>IF(PG!C222="","",PG!C222)</f>
        <v/>
      </c>
      <c r="D222" s="44" t="str">
        <f>IF(PG!D222="","",PG!D222)</f>
        <v/>
      </c>
      <c r="E222" s="46" t="str">
        <f>IF(PG!E222="","",PG!E222)</f>
        <v/>
      </c>
      <c r="F222" s="46">
        <f>IF(Inv!F222="",Inv!E222,Inv!F222)</f>
        <v>0</v>
      </c>
      <c r="G222" s="51" t="str">
        <f t="shared" si="17"/>
        <v>Sem estoque</v>
      </c>
      <c r="H222" s="52">
        <f>SUMIF(Entrada!$D$7:$D$3006,$D222,Entrada!$H$7:$H$3006)</f>
        <v>0</v>
      </c>
      <c r="I222" s="53">
        <f>SUMIF(Saída!$D$7:$D$3006,$D222,Saída!$G$7:$G$3006)</f>
        <v>0</v>
      </c>
      <c r="J222" s="54">
        <f>SUMIF(Entrada!$D$7:$D$3006,D222,Entrada!$L$7:$L$3006)</f>
        <v>0</v>
      </c>
      <c r="K222" s="50" t="str">
        <f t="shared" si="18"/>
        <v/>
      </c>
      <c r="L222" s="50">
        <f t="shared" si="19"/>
        <v>0</v>
      </c>
      <c r="M222" s="54">
        <f>Inv!L222</f>
        <v>0</v>
      </c>
      <c r="N222" s="55" t="str">
        <f>IFERROR($I222/PG!$F222,"")</f>
        <v/>
      </c>
      <c r="P222" s="2"/>
      <c r="Q222" s="84">
        <v>7.8499999999999993E-3</v>
      </c>
      <c r="R222" s="85">
        <f t="shared" si="20"/>
        <v>7.8499999999999993E-3</v>
      </c>
      <c r="S222" s="2" t="str">
        <f t="shared" si="21"/>
        <v/>
      </c>
    </row>
    <row r="223" spans="3:19" ht="35.1" customHeight="1" thickTop="1" thickBot="1">
      <c r="C223" s="45" t="str">
        <f>IF(PG!C223="","",PG!C223)</f>
        <v/>
      </c>
      <c r="D223" s="44" t="str">
        <f>IF(PG!D223="","",PG!D223)</f>
        <v/>
      </c>
      <c r="E223" s="46" t="str">
        <f>IF(PG!E223="","",PG!E223)</f>
        <v/>
      </c>
      <c r="F223" s="46">
        <f>IF(Inv!F223="",Inv!E223,Inv!F223)</f>
        <v>0</v>
      </c>
      <c r="G223" s="51" t="str">
        <f t="shared" si="17"/>
        <v>Sem estoque</v>
      </c>
      <c r="H223" s="52">
        <f>SUMIF(Entrada!$D$7:$D$3006,$D223,Entrada!$H$7:$H$3006)</f>
        <v>0</v>
      </c>
      <c r="I223" s="53">
        <f>SUMIF(Saída!$D$7:$D$3006,$D223,Saída!$G$7:$G$3006)</f>
        <v>0</v>
      </c>
      <c r="J223" s="54">
        <f>SUMIF(Entrada!$D$7:$D$3006,D223,Entrada!$L$7:$L$3006)</f>
        <v>0</v>
      </c>
      <c r="K223" s="50" t="str">
        <f t="shared" si="18"/>
        <v/>
      </c>
      <c r="L223" s="50">
        <f t="shared" si="19"/>
        <v>0</v>
      </c>
      <c r="M223" s="54">
        <f>Inv!L223</f>
        <v>0</v>
      </c>
      <c r="N223" s="55" t="str">
        <f>IFERROR($I223/PG!$F223,"")</f>
        <v/>
      </c>
      <c r="P223" s="2"/>
      <c r="Q223" s="84">
        <v>7.8399999999999997E-3</v>
      </c>
      <c r="R223" s="85">
        <f t="shared" si="20"/>
        <v>7.8399999999999997E-3</v>
      </c>
      <c r="S223" s="2" t="str">
        <f t="shared" si="21"/>
        <v/>
      </c>
    </row>
    <row r="224" spans="3:19" ht="35.1" customHeight="1" thickTop="1" thickBot="1">
      <c r="C224" s="45" t="str">
        <f>IF(PG!C224="","",PG!C224)</f>
        <v/>
      </c>
      <c r="D224" s="44" t="str">
        <f>IF(PG!D224="","",PG!D224)</f>
        <v/>
      </c>
      <c r="E224" s="46" t="str">
        <f>IF(PG!E224="","",PG!E224)</f>
        <v/>
      </c>
      <c r="F224" s="46">
        <f>IF(Inv!F224="",Inv!E224,Inv!F224)</f>
        <v>0</v>
      </c>
      <c r="G224" s="51" t="str">
        <f t="shared" si="17"/>
        <v>Sem estoque</v>
      </c>
      <c r="H224" s="52">
        <f>SUMIF(Entrada!$D$7:$D$3006,$D224,Entrada!$H$7:$H$3006)</f>
        <v>0</v>
      </c>
      <c r="I224" s="53">
        <f>SUMIF(Saída!$D$7:$D$3006,$D224,Saída!$G$7:$G$3006)</f>
        <v>0</v>
      </c>
      <c r="J224" s="54">
        <f>SUMIF(Entrada!$D$7:$D$3006,D224,Entrada!$L$7:$L$3006)</f>
        <v>0</v>
      </c>
      <c r="K224" s="50" t="str">
        <f t="shared" si="18"/>
        <v/>
      </c>
      <c r="L224" s="50">
        <f t="shared" si="19"/>
        <v>0</v>
      </c>
      <c r="M224" s="54">
        <f>Inv!L224</f>
        <v>0</v>
      </c>
      <c r="N224" s="55" t="str">
        <f>IFERROR($I224/PG!$F224,"")</f>
        <v/>
      </c>
      <c r="P224" s="2"/>
      <c r="Q224" s="84">
        <v>7.8300000000000002E-3</v>
      </c>
      <c r="R224" s="85">
        <f t="shared" si="20"/>
        <v>7.8300000000000002E-3</v>
      </c>
      <c r="S224" s="2" t="str">
        <f t="shared" si="21"/>
        <v/>
      </c>
    </row>
    <row r="225" spans="3:19" ht="35.1" customHeight="1" thickTop="1" thickBot="1">
      <c r="C225" s="45" t="str">
        <f>IF(PG!C225="","",PG!C225)</f>
        <v/>
      </c>
      <c r="D225" s="44" t="str">
        <f>IF(PG!D225="","",PG!D225)</f>
        <v/>
      </c>
      <c r="E225" s="46" t="str">
        <f>IF(PG!E225="","",PG!E225)</f>
        <v/>
      </c>
      <c r="F225" s="46">
        <f>IF(Inv!F225="",Inv!E225,Inv!F225)</f>
        <v>0</v>
      </c>
      <c r="G225" s="51" t="str">
        <f t="shared" si="17"/>
        <v>Sem estoque</v>
      </c>
      <c r="H225" s="52">
        <f>SUMIF(Entrada!$D$7:$D$3006,$D225,Entrada!$H$7:$H$3006)</f>
        <v>0</v>
      </c>
      <c r="I225" s="53">
        <f>SUMIF(Saída!$D$7:$D$3006,$D225,Saída!$G$7:$G$3006)</f>
        <v>0</v>
      </c>
      <c r="J225" s="54">
        <f>SUMIF(Entrada!$D$7:$D$3006,D225,Entrada!$L$7:$L$3006)</f>
        <v>0</v>
      </c>
      <c r="K225" s="50" t="str">
        <f t="shared" si="18"/>
        <v/>
      </c>
      <c r="L225" s="50">
        <f t="shared" si="19"/>
        <v>0</v>
      </c>
      <c r="M225" s="54">
        <f>Inv!L225</f>
        <v>0</v>
      </c>
      <c r="N225" s="55" t="str">
        <f>IFERROR($I225/PG!$F225,"")</f>
        <v/>
      </c>
      <c r="P225" s="2"/>
      <c r="Q225" s="84">
        <v>7.8200000000000006E-3</v>
      </c>
      <c r="R225" s="85">
        <f t="shared" si="20"/>
        <v>7.8200000000000006E-3</v>
      </c>
      <c r="S225" s="2" t="str">
        <f t="shared" si="21"/>
        <v/>
      </c>
    </row>
    <row r="226" spans="3:19" ht="35.1" customHeight="1" thickTop="1" thickBot="1">
      <c r="C226" s="45" t="str">
        <f>IF(PG!C226="","",PG!C226)</f>
        <v/>
      </c>
      <c r="D226" s="44" t="str">
        <f>IF(PG!D226="","",PG!D226)</f>
        <v/>
      </c>
      <c r="E226" s="46" t="str">
        <f>IF(PG!E226="","",PG!E226)</f>
        <v/>
      </c>
      <c r="F226" s="46">
        <f>IF(Inv!F226="",Inv!E226,Inv!F226)</f>
        <v>0</v>
      </c>
      <c r="G226" s="51" t="str">
        <f t="shared" si="17"/>
        <v>Sem estoque</v>
      </c>
      <c r="H226" s="52">
        <f>SUMIF(Entrada!$D$7:$D$3006,$D226,Entrada!$H$7:$H$3006)</f>
        <v>0</v>
      </c>
      <c r="I226" s="53">
        <f>SUMIF(Saída!$D$7:$D$3006,$D226,Saída!$G$7:$G$3006)</f>
        <v>0</v>
      </c>
      <c r="J226" s="54">
        <f>SUMIF(Entrada!$D$7:$D$3006,D226,Entrada!$L$7:$L$3006)</f>
        <v>0</v>
      </c>
      <c r="K226" s="50" t="str">
        <f t="shared" si="18"/>
        <v/>
      </c>
      <c r="L226" s="50">
        <f t="shared" si="19"/>
        <v>0</v>
      </c>
      <c r="M226" s="54">
        <f>Inv!L226</f>
        <v>0</v>
      </c>
      <c r="N226" s="55" t="str">
        <f>IFERROR($I226/PG!$F226,"")</f>
        <v/>
      </c>
      <c r="P226" s="2"/>
      <c r="Q226" s="84">
        <v>7.8100000000000001E-3</v>
      </c>
      <c r="R226" s="85">
        <f t="shared" si="20"/>
        <v>7.8100000000000001E-3</v>
      </c>
      <c r="S226" s="2" t="str">
        <f t="shared" si="21"/>
        <v/>
      </c>
    </row>
    <row r="227" spans="3:19" ht="35.1" customHeight="1" thickTop="1" thickBot="1">
      <c r="C227" s="45" t="str">
        <f>IF(PG!C227="","",PG!C227)</f>
        <v/>
      </c>
      <c r="D227" s="44" t="str">
        <f>IF(PG!D227="","",PG!D227)</f>
        <v/>
      </c>
      <c r="E227" s="46" t="str">
        <f>IF(PG!E227="","",PG!E227)</f>
        <v/>
      </c>
      <c r="F227" s="46">
        <f>IF(Inv!F227="",Inv!E227,Inv!F227)</f>
        <v>0</v>
      </c>
      <c r="G227" s="51" t="str">
        <f t="shared" si="17"/>
        <v>Sem estoque</v>
      </c>
      <c r="H227" s="52">
        <f>SUMIF(Entrada!$D$7:$D$3006,$D227,Entrada!$H$7:$H$3006)</f>
        <v>0</v>
      </c>
      <c r="I227" s="53">
        <f>SUMIF(Saída!$D$7:$D$3006,$D227,Saída!$G$7:$G$3006)</f>
        <v>0</v>
      </c>
      <c r="J227" s="54">
        <f>SUMIF(Entrada!$D$7:$D$3006,D227,Entrada!$L$7:$L$3006)</f>
        <v>0</v>
      </c>
      <c r="K227" s="50" t="str">
        <f t="shared" si="18"/>
        <v/>
      </c>
      <c r="L227" s="50">
        <f t="shared" si="19"/>
        <v>0</v>
      </c>
      <c r="M227" s="54">
        <f>Inv!L227</f>
        <v>0</v>
      </c>
      <c r="N227" s="55" t="str">
        <f>IFERROR($I227/PG!$F227,"")</f>
        <v/>
      </c>
      <c r="P227" s="2"/>
      <c r="Q227" s="84">
        <v>7.7999999999999996E-3</v>
      </c>
      <c r="R227" s="85">
        <f t="shared" si="20"/>
        <v>7.7999999999999996E-3</v>
      </c>
      <c r="S227" s="2" t="str">
        <f t="shared" si="21"/>
        <v/>
      </c>
    </row>
    <row r="228" spans="3:19" ht="35.1" customHeight="1" thickTop="1" thickBot="1">
      <c r="C228" s="45" t="str">
        <f>IF(PG!C228="","",PG!C228)</f>
        <v/>
      </c>
      <c r="D228" s="44" t="str">
        <f>IF(PG!D228="","",PG!D228)</f>
        <v/>
      </c>
      <c r="E228" s="46" t="str">
        <f>IF(PG!E228="","",PG!E228)</f>
        <v/>
      </c>
      <c r="F228" s="46">
        <f>IF(Inv!F228="",Inv!E228,Inv!F228)</f>
        <v>0</v>
      </c>
      <c r="G228" s="51" t="str">
        <f t="shared" si="17"/>
        <v>Sem estoque</v>
      </c>
      <c r="H228" s="52">
        <f>SUMIF(Entrada!$D$7:$D$3006,$D228,Entrada!$H$7:$H$3006)</f>
        <v>0</v>
      </c>
      <c r="I228" s="53">
        <f>SUMIF(Saída!$D$7:$D$3006,$D228,Saída!$G$7:$G$3006)</f>
        <v>0</v>
      </c>
      <c r="J228" s="54">
        <f>SUMIF(Entrada!$D$7:$D$3006,D228,Entrada!$L$7:$L$3006)</f>
        <v>0</v>
      </c>
      <c r="K228" s="50" t="str">
        <f t="shared" si="18"/>
        <v/>
      </c>
      <c r="L228" s="50">
        <f t="shared" si="19"/>
        <v>0</v>
      </c>
      <c r="M228" s="54">
        <f>Inv!L228</f>
        <v>0</v>
      </c>
      <c r="N228" s="55" t="str">
        <f>IFERROR($I228/PG!$F228,"")</f>
        <v/>
      </c>
      <c r="P228" s="2"/>
      <c r="Q228" s="84">
        <v>7.79E-3</v>
      </c>
      <c r="R228" s="85">
        <f t="shared" si="20"/>
        <v>7.79E-3</v>
      </c>
      <c r="S228" s="2" t="str">
        <f t="shared" si="21"/>
        <v/>
      </c>
    </row>
    <row r="229" spans="3:19" ht="35.1" customHeight="1" thickTop="1" thickBot="1">
      <c r="C229" s="45" t="str">
        <f>IF(PG!C229="","",PG!C229)</f>
        <v/>
      </c>
      <c r="D229" s="44" t="str">
        <f>IF(PG!D229="","",PG!D229)</f>
        <v/>
      </c>
      <c r="E229" s="46" t="str">
        <f>IF(PG!E229="","",PG!E229)</f>
        <v/>
      </c>
      <c r="F229" s="46">
        <f>IF(Inv!F229="",Inv!E229,Inv!F229)</f>
        <v>0</v>
      </c>
      <c r="G229" s="51" t="str">
        <f t="shared" si="17"/>
        <v>Sem estoque</v>
      </c>
      <c r="H229" s="52">
        <f>SUMIF(Entrada!$D$7:$D$3006,$D229,Entrada!$H$7:$H$3006)</f>
        <v>0</v>
      </c>
      <c r="I229" s="53">
        <f>SUMIF(Saída!$D$7:$D$3006,$D229,Saída!$G$7:$G$3006)</f>
        <v>0</v>
      </c>
      <c r="J229" s="54">
        <f>SUMIF(Entrada!$D$7:$D$3006,D229,Entrada!$L$7:$L$3006)</f>
        <v>0</v>
      </c>
      <c r="K229" s="50" t="str">
        <f t="shared" si="18"/>
        <v/>
      </c>
      <c r="L229" s="50">
        <f t="shared" si="19"/>
        <v>0</v>
      </c>
      <c r="M229" s="54">
        <f>Inv!L229</f>
        <v>0</v>
      </c>
      <c r="N229" s="55" t="str">
        <f>IFERROR($I229/PG!$F229,"")</f>
        <v/>
      </c>
      <c r="P229" s="2"/>
      <c r="Q229" s="84">
        <v>7.7799999999999996E-3</v>
      </c>
      <c r="R229" s="85">
        <f t="shared" si="20"/>
        <v>7.7799999999999996E-3</v>
      </c>
      <c r="S229" s="2" t="str">
        <f t="shared" si="21"/>
        <v/>
      </c>
    </row>
    <row r="230" spans="3:19" ht="35.1" customHeight="1" thickTop="1" thickBot="1">
      <c r="C230" s="45" t="str">
        <f>IF(PG!C230="","",PG!C230)</f>
        <v/>
      </c>
      <c r="D230" s="44" t="str">
        <f>IF(PG!D230="","",PG!D230)</f>
        <v/>
      </c>
      <c r="E230" s="46" t="str">
        <f>IF(PG!E230="","",PG!E230)</f>
        <v/>
      </c>
      <c r="F230" s="46">
        <f>IF(Inv!F230="",Inv!E230,Inv!F230)</f>
        <v>0</v>
      </c>
      <c r="G230" s="51" t="str">
        <f t="shared" si="17"/>
        <v>Sem estoque</v>
      </c>
      <c r="H230" s="52">
        <f>SUMIF(Entrada!$D$7:$D$3006,$D230,Entrada!$H$7:$H$3006)</f>
        <v>0</v>
      </c>
      <c r="I230" s="53">
        <f>SUMIF(Saída!$D$7:$D$3006,$D230,Saída!$G$7:$G$3006)</f>
        <v>0</v>
      </c>
      <c r="J230" s="54">
        <f>SUMIF(Entrada!$D$7:$D$3006,D230,Entrada!$L$7:$L$3006)</f>
        <v>0</v>
      </c>
      <c r="K230" s="50" t="str">
        <f t="shared" si="18"/>
        <v/>
      </c>
      <c r="L230" s="50">
        <f t="shared" si="19"/>
        <v>0</v>
      </c>
      <c r="M230" s="54">
        <f>Inv!L230</f>
        <v>0</v>
      </c>
      <c r="N230" s="55" t="str">
        <f>IFERROR($I230/PG!$F230,"")</f>
        <v/>
      </c>
      <c r="P230" s="2"/>
      <c r="Q230" s="84">
        <v>7.77E-3</v>
      </c>
      <c r="R230" s="85">
        <f t="shared" si="20"/>
        <v>7.77E-3</v>
      </c>
      <c r="S230" s="2" t="str">
        <f t="shared" si="21"/>
        <v/>
      </c>
    </row>
    <row r="231" spans="3:19" ht="35.1" customHeight="1" thickTop="1" thickBot="1">
      <c r="C231" s="45" t="str">
        <f>IF(PG!C231="","",PG!C231)</f>
        <v/>
      </c>
      <c r="D231" s="44" t="str">
        <f>IF(PG!D231="","",PG!D231)</f>
        <v/>
      </c>
      <c r="E231" s="46" t="str">
        <f>IF(PG!E231="","",PG!E231)</f>
        <v/>
      </c>
      <c r="F231" s="46">
        <f>IF(Inv!F231="",Inv!E231,Inv!F231)</f>
        <v>0</v>
      </c>
      <c r="G231" s="51" t="str">
        <f t="shared" si="17"/>
        <v>Sem estoque</v>
      </c>
      <c r="H231" s="52">
        <f>SUMIF(Entrada!$D$7:$D$3006,$D231,Entrada!$H$7:$H$3006)</f>
        <v>0</v>
      </c>
      <c r="I231" s="53">
        <f>SUMIF(Saída!$D$7:$D$3006,$D231,Saída!$G$7:$G$3006)</f>
        <v>0</v>
      </c>
      <c r="J231" s="54">
        <f>SUMIF(Entrada!$D$7:$D$3006,D231,Entrada!$L$7:$L$3006)</f>
        <v>0</v>
      </c>
      <c r="K231" s="50" t="str">
        <f t="shared" si="18"/>
        <v/>
      </c>
      <c r="L231" s="50">
        <f t="shared" si="19"/>
        <v>0</v>
      </c>
      <c r="M231" s="54">
        <f>Inv!L231</f>
        <v>0</v>
      </c>
      <c r="N231" s="55" t="str">
        <f>IFERROR($I231/PG!$F231,"")</f>
        <v/>
      </c>
      <c r="P231" s="2"/>
      <c r="Q231" s="84">
        <v>7.7600000000000004E-3</v>
      </c>
      <c r="R231" s="85">
        <f t="shared" si="20"/>
        <v>7.7600000000000004E-3</v>
      </c>
      <c r="S231" s="2" t="str">
        <f t="shared" si="21"/>
        <v/>
      </c>
    </row>
    <row r="232" spans="3:19" ht="35.1" customHeight="1" thickTop="1" thickBot="1">
      <c r="C232" s="45" t="str">
        <f>IF(PG!C232="","",PG!C232)</f>
        <v/>
      </c>
      <c r="D232" s="44" t="str">
        <f>IF(PG!D232="","",PG!D232)</f>
        <v/>
      </c>
      <c r="E232" s="46" t="str">
        <f>IF(PG!E232="","",PG!E232)</f>
        <v/>
      </c>
      <c r="F232" s="46">
        <f>IF(Inv!F232="",Inv!E232,Inv!F232)</f>
        <v>0</v>
      </c>
      <c r="G232" s="51" t="str">
        <f t="shared" si="17"/>
        <v>Sem estoque</v>
      </c>
      <c r="H232" s="52">
        <f>SUMIF(Entrada!$D$7:$D$3006,$D232,Entrada!$H$7:$H$3006)</f>
        <v>0</v>
      </c>
      <c r="I232" s="53">
        <f>SUMIF(Saída!$D$7:$D$3006,$D232,Saída!$G$7:$G$3006)</f>
        <v>0</v>
      </c>
      <c r="J232" s="54">
        <f>SUMIF(Entrada!$D$7:$D$3006,D232,Entrada!$L$7:$L$3006)</f>
        <v>0</v>
      </c>
      <c r="K232" s="50" t="str">
        <f t="shared" si="18"/>
        <v/>
      </c>
      <c r="L232" s="50">
        <f t="shared" si="19"/>
        <v>0</v>
      </c>
      <c r="M232" s="54">
        <f>Inv!L232</f>
        <v>0</v>
      </c>
      <c r="N232" s="55" t="str">
        <f>IFERROR($I232/PG!$F232,"")</f>
        <v/>
      </c>
      <c r="P232" s="2"/>
      <c r="Q232" s="84">
        <v>7.7499999999999999E-3</v>
      </c>
      <c r="R232" s="85">
        <f t="shared" si="20"/>
        <v>7.7499999999999999E-3</v>
      </c>
      <c r="S232" s="2" t="str">
        <f t="shared" si="21"/>
        <v/>
      </c>
    </row>
    <row r="233" spans="3:19" ht="35.1" customHeight="1" thickTop="1" thickBot="1">
      <c r="C233" s="45" t="str">
        <f>IF(PG!C233="","",PG!C233)</f>
        <v/>
      </c>
      <c r="D233" s="44" t="str">
        <f>IF(PG!D233="","",PG!D233)</f>
        <v/>
      </c>
      <c r="E233" s="46" t="str">
        <f>IF(PG!E233="","",PG!E233)</f>
        <v/>
      </c>
      <c r="F233" s="46">
        <f>IF(Inv!F233="",Inv!E233,Inv!F233)</f>
        <v>0</v>
      </c>
      <c r="G233" s="51" t="str">
        <f t="shared" si="17"/>
        <v>Sem estoque</v>
      </c>
      <c r="H233" s="52">
        <f>SUMIF(Entrada!$D$7:$D$3006,$D233,Entrada!$H$7:$H$3006)</f>
        <v>0</v>
      </c>
      <c r="I233" s="53">
        <f>SUMIF(Saída!$D$7:$D$3006,$D233,Saída!$G$7:$G$3006)</f>
        <v>0</v>
      </c>
      <c r="J233" s="54">
        <f>SUMIF(Entrada!$D$7:$D$3006,D233,Entrada!$L$7:$L$3006)</f>
        <v>0</v>
      </c>
      <c r="K233" s="50" t="str">
        <f t="shared" si="18"/>
        <v/>
      </c>
      <c r="L233" s="50">
        <f t="shared" si="19"/>
        <v>0</v>
      </c>
      <c r="M233" s="54">
        <f>Inv!L233</f>
        <v>0</v>
      </c>
      <c r="N233" s="55" t="str">
        <f>IFERROR($I233/PG!$F233,"")</f>
        <v/>
      </c>
      <c r="P233" s="2"/>
      <c r="Q233" s="84">
        <v>7.7400000000000004E-3</v>
      </c>
      <c r="R233" s="85">
        <f t="shared" si="20"/>
        <v>7.7400000000000004E-3</v>
      </c>
      <c r="S233" s="2" t="str">
        <f t="shared" si="21"/>
        <v/>
      </c>
    </row>
    <row r="234" spans="3:19" ht="35.1" customHeight="1" thickTop="1" thickBot="1">
      <c r="C234" s="45" t="str">
        <f>IF(PG!C234="","",PG!C234)</f>
        <v/>
      </c>
      <c r="D234" s="44" t="str">
        <f>IF(PG!D234="","",PG!D234)</f>
        <v/>
      </c>
      <c r="E234" s="46" t="str">
        <f>IF(PG!E234="","",PG!E234)</f>
        <v/>
      </c>
      <c r="F234" s="46">
        <f>IF(Inv!F234="",Inv!E234,Inv!F234)</f>
        <v>0</v>
      </c>
      <c r="G234" s="51" t="str">
        <f t="shared" si="17"/>
        <v>Sem estoque</v>
      </c>
      <c r="H234" s="52">
        <f>SUMIF(Entrada!$D$7:$D$3006,$D234,Entrada!$H$7:$H$3006)</f>
        <v>0</v>
      </c>
      <c r="I234" s="53">
        <f>SUMIF(Saída!$D$7:$D$3006,$D234,Saída!$G$7:$G$3006)</f>
        <v>0</v>
      </c>
      <c r="J234" s="54">
        <f>SUMIF(Entrada!$D$7:$D$3006,D234,Entrada!$L$7:$L$3006)</f>
        <v>0</v>
      </c>
      <c r="K234" s="50" t="str">
        <f t="shared" si="18"/>
        <v/>
      </c>
      <c r="L234" s="50">
        <f t="shared" si="19"/>
        <v>0</v>
      </c>
      <c r="M234" s="54">
        <f>Inv!L234</f>
        <v>0</v>
      </c>
      <c r="N234" s="55" t="str">
        <f>IFERROR($I234/PG!$F234,"")</f>
        <v/>
      </c>
      <c r="P234" s="2"/>
      <c r="Q234" s="84">
        <v>7.7299999999999999E-3</v>
      </c>
      <c r="R234" s="85">
        <f t="shared" si="20"/>
        <v>7.7299999999999999E-3</v>
      </c>
      <c r="S234" s="2" t="str">
        <f t="shared" si="21"/>
        <v/>
      </c>
    </row>
    <row r="235" spans="3:19" ht="35.1" customHeight="1" thickTop="1" thickBot="1">
      <c r="C235" s="45" t="str">
        <f>IF(PG!C235="","",PG!C235)</f>
        <v/>
      </c>
      <c r="D235" s="44" t="str">
        <f>IF(PG!D235="","",PG!D235)</f>
        <v/>
      </c>
      <c r="E235" s="46" t="str">
        <f>IF(PG!E235="","",PG!E235)</f>
        <v/>
      </c>
      <c r="F235" s="46">
        <f>IF(Inv!F235="",Inv!E235,Inv!F235)</f>
        <v>0</v>
      </c>
      <c r="G235" s="51" t="str">
        <f t="shared" si="17"/>
        <v>Sem estoque</v>
      </c>
      <c r="H235" s="52">
        <f>SUMIF(Entrada!$D$7:$D$3006,$D235,Entrada!$H$7:$H$3006)</f>
        <v>0</v>
      </c>
      <c r="I235" s="53">
        <f>SUMIF(Saída!$D$7:$D$3006,$D235,Saída!$G$7:$G$3006)</f>
        <v>0</v>
      </c>
      <c r="J235" s="54">
        <f>SUMIF(Entrada!$D$7:$D$3006,D235,Entrada!$L$7:$L$3006)</f>
        <v>0</v>
      </c>
      <c r="K235" s="50" t="str">
        <f t="shared" si="18"/>
        <v/>
      </c>
      <c r="L235" s="50">
        <f t="shared" si="19"/>
        <v>0</v>
      </c>
      <c r="M235" s="54">
        <f>Inv!L235</f>
        <v>0</v>
      </c>
      <c r="N235" s="55" t="str">
        <f>IFERROR($I235/PG!$F235,"")</f>
        <v/>
      </c>
      <c r="P235" s="2"/>
      <c r="Q235" s="84">
        <v>7.7200000000000003E-3</v>
      </c>
      <c r="R235" s="85">
        <f t="shared" si="20"/>
        <v>7.7200000000000003E-3</v>
      </c>
      <c r="S235" s="2" t="str">
        <f t="shared" si="21"/>
        <v/>
      </c>
    </row>
    <row r="236" spans="3:19" ht="35.1" customHeight="1" thickTop="1" thickBot="1">
      <c r="C236" s="45" t="str">
        <f>IF(PG!C236="","",PG!C236)</f>
        <v/>
      </c>
      <c r="D236" s="44" t="str">
        <f>IF(PG!D236="","",PG!D236)</f>
        <v/>
      </c>
      <c r="E236" s="46" t="str">
        <f>IF(PG!E236="","",PG!E236)</f>
        <v/>
      </c>
      <c r="F236" s="46">
        <f>IF(Inv!F236="",Inv!E236,Inv!F236)</f>
        <v>0</v>
      </c>
      <c r="G236" s="51" t="str">
        <f t="shared" si="17"/>
        <v>Sem estoque</v>
      </c>
      <c r="H236" s="52">
        <f>SUMIF(Entrada!$D$7:$D$3006,$D236,Entrada!$H$7:$H$3006)</f>
        <v>0</v>
      </c>
      <c r="I236" s="53">
        <f>SUMIF(Saída!$D$7:$D$3006,$D236,Saída!$G$7:$G$3006)</f>
        <v>0</v>
      </c>
      <c r="J236" s="54">
        <f>SUMIF(Entrada!$D$7:$D$3006,D236,Entrada!$L$7:$L$3006)</f>
        <v>0</v>
      </c>
      <c r="K236" s="50" t="str">
        <f t="shared" si="18"/>
        <v/>
      </c>
      <c r="L236" s="50">
        <f t="shared" si="19"/>
        <v>0</v>
      </c>
      <c r="M236" s="54">
        <f>Inv!L236</f>
        <v>0</v>
      </c>
      <c r="N236" s="55" t="str">
        <f>IFERROR($I236/PG!$F236,"")</f>
        <v/>
      </c>
      <c r="P236" s="2"/>
      <c r="Q236" s="84">
        <v>7.7099999999999998E-3</v>
      </c>
      <c r="R236" s="85">
        <f t="shared" si="20"/>
        <v>7.7099999999999998E-3</v>
      </c>
      <c r="S236" s="2" t="str">
        <f t="shared" si="21"/>
        <v/>
      </c>
    </row>
    <row r="237" spans="3:19" ht="35.1" customHeight="1" thickTop="1" thickBot="1">
      <c r="C237" s="45" t="str">
        <f>IF(PG!C237="","",PG!C237)</f>
        <v/>
      </c>
      <c r="D237" s="44" t="str">
        <f>IF(PG!D237="","",PG!D237)</f>
        <v/>
      </c>
      <c r="E237" s="46" t="str">
        <f>IF(PG!E237="","",PG!E237)</f>
        <v/>
      </c>
      <c r="F237" s="46">
        <f>IF(Inv!F237="",Inv!E237,Inv!F237)</f>
        <v>0</v>
      </c>
      <c r="G237" s="51" t="str">
        <f t="shared" si="17"/>
        <v>Sem estoque</v>
      </c>
      <c r="H237" s="52">
        <f>SUMIF(Entrada!$D$7:$D$3006,$D237,Entrada!$H$7:$H$3006)</f>
        <v>0</v>
      </c>
      <c r="I237" s="53">
        <f>SUMIF(Saída!$D$7:$D$3006,$D237,Saída!$G$7:$G$3006)</f>
        <v>0</v>
      </c>
      <c r="J237" s="54">
        <f>SUMIF(Entrada!$D$7:$D$3006,D237,Entrada!$L$7:$L$3006)</f>
        <v>0</v>
      </c>
      <c r="K237" s="50" t="str">
        <f t="shared" si="18"/>
        <v/>
      </c>
      <c r="L237" s="50">
        <f t="shared" si="19"/>
        <v>0</v>
      </c>
      <c r="M237" s="54">
        <f>Inv!L237</f>
        <v>0</v>
      </c>
      <c r="N237" s="55" t="str">
        <f>IFERROR($I237/PG!$F237,"")</f>
        <v/>
      </c>
      <c r="P237" s="2"/>
      <c r="Q237" s="84">
        <v>7.7000000000000002E-3</v>
      </c>
      <c r="R237" s="85">
        <f t="shared" si="20"/>
        <v>7.7000000000000002E-3</v>
      </c>
      <c r="S237" s="2" t="str">
        <f t="shared" si="21"/>
        <v/>
      </c>
    </row>
    <row r="238" spans="3:19" ht="35.1" customHeight="1" thickTop="1" thickBot="1">
      <c r="C238" s="45" t="str">
        <f>IF(PG!C238="","",PG!C238)</f>
        <v/>
      </c>
      <c r="D238" s="44" t="str">
        <f>IF(PG!D238="","",PG!D238)</f>
        <v/>
      </c>
      <c r="E238" s="46" t="str">
        <f>IF(PG!E238="","",PG!E238)</f>
        <v/>
      </c>
      <c r="F238" s="46">
        <f>IF(Inv!F238="",Inv!E238,Inv!F238)</f>
        <v>0</v>
      </c>
      <c r="G238" s="51" t="str">
        <f t="shared" si="17"/>
        <v>Sem estoque</v>
      </c>
      <c r="H238" s="52">
        <f>SUMIF(Entrada!$D$7:$D$3006,$D238,Entrada!$H$7:$H$3006)</f>
        <v>0</v>
      </c>
      <c r="I238" s="53">
        <f>SUMIF(Saída!$D$7:$D$3006,$D238,Saída!$G$7:$G$3006)</f>
        <v>0</v>
      </c>
      <c r="J238" s="54">
        <f>SUMIF(Entrada!$D$7:$D$3006,D238,Entrada!$L$7:$L$3006)</f>
        <v>0</v>
      </c>
      <c r="K238" s="50" t="str">
        <f t="shared" si="18"/>
        <v/>
      </c>
      <c r="L238" s="50">
        <f t="shared" si="19"/>
        <v>0</v>
      </c>
      <c r="M238" s="54">
        <f>Inv!L238</f>
        <v>0</v>
      </c>
      <c r="N238" s="55" t="str">
        <f>IFERROR($I238/PG!$F238,"")</f>
        <v/>
      </c>
      <c r="P238" s="2"/>
      <c r="Q238" s="84">
        <v>7.6899999999999998E-3</v>
      </c>
      <c r="R238" s="85">
        <f t="shared" si="20"/>
        <v>7.6899999999999998E-3</v>
      </c>
      <c r="S238" s="2" t="str">
        <f t="shared" si="21"/>
        <v/>
      </c>
    </row>
    <row r="239" spans="3:19" ht="35.1" customHeight="1" thickTop="1" thickBot="1">
      <c r="C239" s="45" t="str">
        <f>IF(PG!C239="","",PG!C239)</f>
        <v/>
      </c>
      <c r="D239" s="44" t="str">
        <f>IF(PG!D239="","",PG!D239)</f>
        <v/>
      </c>
      <c r="E239" s="46" t="str">
        <f>IF(PG!E239="","",PG!E239)</f>
        <v/>
      </c>
      <c r="F239" s="46">
        <f>IF(Inv!F239="",Inv!E239,Inv!F239)</f>
        <v>0</v>
      </c>
      <c r="G239" s="51" t="str">
        <f t="shared" si="17"/>
        <v>Sem estoque</v>
      </c>
      <c r="H239" s="52">
        <f>SUMIF(Entrada!$D$7:$D$3006,$D239,Entrada!$H$7:$H$3006)</f>
        <v>0</v>
      </c>
      <c r="I239" s="53">
        <f>SUMIF(Saída!$D$7:$D$3006,$D239,Saída!$G$7:$G$3006)</f>
        <v>0</v>
      </c>
      <c r="J239" s="54">
        <f>SUMIF(Entrada!$D$7:$D$3006,D239,Entrada!$L$7:$L$3006)</f>
        <v>0</v>
      </c>
      <c r="K239" s="50" t="str">
        <f t="shared" si="18"/>
        <v/>
      </c>
      <c r="L239" s="50">
        <f t="shared" si="19"/>
        <v>0</v>
      </c>
      <c r="M239" s="54">
        <f>Inv!L239</f>
        <v>0</v>
      </c>
      <c r="N239" s="55" t="str">
        <f>IFERROR($I239/PG!$F239,"")</f>
        <v/>
      </c>
      <c r="P239" s="2"/>
      <c r="Q239" s="84">
        <v>7.6800000000000002E-3</v>
      </c>
      <c r="R239" s="85">
        <f t="shared" si="20"/>
        <v>7.6800000000000002E-3</v>
      </c>
      <c r="S239" s="2" t="str">
        <f t="shared" si="21"/>
        <v/>
      </c>
    </row>
    <row r="240" spans="3:19" ht="35.1" customHeight="1" thickTop="1" thickBot="1">
      <c r="C240" s="45" t="str">
        <f>IF(PG!C240="","",PG!C240)</f>
        <v/>
      </c>
      <c r="D240" s="44" t="str">
        <f>IF(PG!D240="","",PG!D240)</f>
        <v/>
      </c>
      <c r="E240" s="46" t="str">
        <f>IF(PG!E240="","",PG!E240)</f>
        <v/>
      </c>
      <c r="F240" s="46">
        <f>IF(Inv!F240="",Inv!E240,Inv!F240)</f>
        <v>0</v>
      </c>
      <c r="G240" s="51" t="str">
        <f t="shared" si="17"/>
        <v>Sem estoque</v>
      </c>
      <c r="H240" s="52">
        <f>SUMIF(Entrada!$D$7:$D$3006,$D240,Entrada!$H$7:$H$3006)</f>
        <v>0</v>
      </c>
      <c r="I240" s="53">
        <f>SUMIF(Saída!$D$7:$D$3006,$D240,Saída!$G$7:$G$3006)</f>
        <v>0</v>
      </c>
      <c r="J240" s="54">
        <f>SUMIF(Entrada!$D$7:$D$3006,D240,Entrada!$L$7:$L$3006)</f>
        <v>0</v>
      </c>
      <c r="K240" s="50" t="str">
        <f t="shared" si="18"/>
        <v/>
      </c>
      <c r="L240" s="50">
        <f t="shared" si="19"/>
        <v>0</v>
      </c>
      <c r="M240" s="54">
        <f>Inv!L240</f>
        <v>0</v>
      </c>
      <c r="N240" s="55" t="str">
        <f>IFERROR($I240/PG!$F240,"")</f>
        <v/>
      </c>
      <c r="P240" s="2"/>
      <c r="Q240" s="84">
        <v>7.6699999999999997E-3</v>
      </c>
      <c r="R240" s="85">
        <f t="shared" si="20"/>
        <v>7.6699999999999997E-3</v>
      </c>
      <c r="S240" s="2" t="str">
        <f t="shared" si="21"/>
        <v/>
      </c>
    </row>
    <row r="241" spans="3:19" ht="35.1" customHeight="1" thickTop="1" thickBot="1">
      <c r="C241" s="45" t="str">
        <f>IF(PG!C241="","",PG!C241)</f>
        <v/>
      </c>
      <c r="D241" s="44" t="str">
        <f>IF(PG!D241="","",PG!D241)</f>
        <v/>
      </c>
      <c r="E241" s="46" t="str">
        <f>IF(PG!E241="","",PG!E241)</f>
        <v/>
      </c>
      <c r="F241" s="46">
        <f>IF(Inv!F241="",Inv!E241,Inv!F241)</f>
        <v>0</v>
      </c>
      <c r="G241" s="51" t="str">
        <f t="shared" si="17"/>
        <v>Sem estoque</v>
      </c>
      <c r="H241" s="52">
        <f>SUMIF(Entrada!$D$7:$D$3006,$D241,Entrada!$H$7:$H$3006)</f>
        <v>0</v>
      </c>
      <c r="I241" s="53">
        <f>SUMIF(Saída!$D$7:$D$3006,$D241,Saída!$G$7:$G$3006)</f>
        <v>0</v>
      </c>
      <c r="J241" s="54">
        <f>SUMIF(Entrada!$D$7:$D$3006,D241,Entrada!$L$7:$L$3006)</f>
        <v>0</v>
      </c>
      <c r="K241" s="50" t="str">
        <f t="shared" si="18"/>
        <v/>
      </c>
      <c r="L241" s="50">
        <f t="shared" si="19"/>
        <v>0</v>
      </c>
      <c r="M241" s="54">
        <f>Inv!L241</f>
        <v>0</v>
      </c>
      <c r="N241" s="55" t="str">
        <f>IFERROR($I241/PG!$F241,"")</f>
        <v/>
      </c>
      <c r="P241" s="2"/>
      <c r="Q241" s="84">
        <v>7.6600000000000001E-3</v>
      </c>
      <c r="R241" s="85">
        <f t="shared" si="20"/>
        <v>7.6600000000000001E-3</v>
      </c>
      <c r="S241" s="2" t="str">
        <f t="shared" si="21"/>
        <v/>
      </c>
    </row>
    <row r="242" spans="3:19" ht="35.1" customHeight="1" thickTop="1" thickBot="1">
      <c r="C242" s="45" t="str">
        <f>IF(PG!C242="","",PG!C242)</f>
        <v/>
      </c>
      <c r="D242" s="44" t="str">
        <f>IF(PG!D242="","",PG!D242)</f>
        <v/>
      </c>
      <c r="E242" s="46" t="str">
        <f>IF(PG!E242="","",PG!E242)</f>
        <v/>
      </c>
      <c r="F242" s="46">
        <f>IF(Inv!F242="",Inv!E242,Inv!F242)</f>
        <v>0</v>
      </c>
      <c r="G242" s="51" t="str">
        <f t="shared" si="17"/>
        <v>Sem estoque</v>
      </c>
      <c r="H242" s="52">
        <f>SUMIF(Entrada!$D$7:$D$3006,$D242,Entrada!$H$7:$H$3006)</f>
        <v>0</v>
      </c>
      <c r="I242" s="53">
        <f>SUMIF(Saída!$D$7:$D$3006,$D242,Saída!$G$7:$G$3006)</f>
        <v>0</v>
      </c>
      <c r="J242" s="54">
        <f>SUMIF(Entrada!$D$7:$D$3006,D242,Entrada!$L$7:$L$3006)</f>
        <v>0</v>
      </c>
      <c r="K242" s="50" t="str">
        <f t="shared" si="18"/>
        <v/>
      </c>
      <c r="L242" s="50">
        <f t="shared" si="19"/>
        <v>0</v>
      </c>
      <c r="M242" s="54">
        <f>Inv!L242</f>
        <v>0</v>
      </c>
      <c r="N242" s="55" t="str">
        <f>IFERROR($I242/PG!$F242,"")</f>
        <v/>
      </c>
      <c r="P242" s="2"/>
      <c r="Q242" s="84">
        <v>7.6499999999999997E-3</v>
      </c>
      <c r="R242" s="85">
        <f t="shared" si="20"/>
        <v>7.6499999999999997E-3</v>
      </c>
      <c r="S242" s="2" t="str">
        <f t="shared" si="21"/>
        <v/>
      </c>
    </row>
    <row r="243" spans="3:19" ht="35.1" customHeight="1" thickTop="1" thickBot="1">
      <c r="C243" s="45" t="str">
        <f>IF(PG!C243="","",PG!C243)</f>
        <v/>
      </c>
      <c r="D243" s="44" t="str">
        <f>IF(PG!D243="","",PG!D243)</f>
        <v/>
      </c>
      <c r="E243" s="46" t="str">
        <f>IF(PG!E243="","",PG!E243)</f>
        <v/>
      </c>
      <c r="F243" s="46">
        <f>IF(Inv!F243="",Inv!E243,Inv!F243)</f>
        <v>0</v>
      </c>
      <c r="G243" s="51" t="str">
        <f t="shared" si="17"/>
        <v>Sem estoque</v>
      </c>
      <c r="H243" s="52">
        <f>SUMIF(Entrada!$D$7:$D$3006,$D243,Entrada!$H$7:$H$3006)</f>
        <v>0</v>
      </c>
      <c r="I243" s="53">
        <f>SUMIF(Saída!$D$7:$D$3006,$D243,Saída!$G$7:$G$3006)</f>
        <v>0</v>
      </c>
      <c r="J243" s="54">
        <f>SUMIF(Entrada!$D$7:$D$3006,D243,Entrada!$L$7:$L$3006)</f>
        <v>0</v>
      </c>
      <c r="K243" s="50" t="str">
        <f t="shared" si="18"/>
        <v/>
      </c>
      <c r="L243" s="50">
        <f t="shared" si="19"/>
        <v>0</v>
      </c>
      <c r="M243" s="54">
        <f>Inv!L243</f>
        <v>0</v>
      </c>
      <c r="N243" s="55" t="str">
        <f>IFERROR($I243/PG!$F243,"")</f>
        <v/>
      </c>
      <c r="P243" s="2"/>
      <c r="Q243" s="84">
        <v>7.6400000000000001E-3</v>
      </c>
      <c r="R243" s="85">
        <f t="shared" si="20"/>
        <v>7.6400000000000001E-3</v>
      </c>
      <c r="S243" s="2" t="str">
        <f t="shared" si="21"/>
        <v/>
      </c>
    </row>
    <row r="244" spans="3:19" ht="35.1" customHeight="1" thickTop="1" thickBot="1">
      <c r="C244" s="45" t="str">
        <f>IF(PG!C244="","",PG!C244)</f>
        <v/>
      </c>
      <c r="D244" s="44" t="str">
        <f>IF(PG!D244="","",PG!D244)</f>
        <v/>
      </c>
      <c r="E244" s="46" t="str">
        <f>IF(PG!E244="","",PG!E244)</f>
        <v/>
      </c>
      <c r="F244" s="46">
        <f>IF(Inv!F244="",Inv!E244,Inv!F244)</f>
        <v>0</v>
      </c>
      <c r="G244" s="51" t="str">
        <f t="shared" si="17"/>
        <v>Sem estoque</v>
      </c>
      <c r="H244" s="52">
        <f>SUMIF(Entrada!$D$7:$D$3006,$D244,Entrada!$H$7:$H$3006)</f>
        <v>0</v>
      </c>
      <c r="I244" s="53">
        <f>SUMIF(Saída!$D$7:$D$3006,$D244,Saída!$G$7:$G$3006)</f>
        <v>0</v>
      </c>
      <c r="J244" s="54">
        <f>SUMIF(Entrada!$D$7:$D$3006,D244,Entrada!$L$7:$L$3006)</f>
        <v>0</v>
      </c>
      <c r="K244" s="50" t="str">
        <f t="shared" si="18"/>
        <v/>
      </c>
      <c r="L244" s="50">
        <f t="shared" si="19"/>
        <v>0</v>
      </c>
      <c r="M244" s="54">
        <f>Inv!L244</f>
        <v>0</v>
      </c>
      <c r="N244" s="55" t="str">
        <f>IFERROR($I244/PG!$F244,"")</f>
        <v/>
      </c>
      <c r="P244" s="2"/>
      <c r="Q244" s="84">
        <v>7.6299999999999996E-3</v>
      </c>
      <c r="R244" s="85">
        <f t="shared" si="20"/>
        <v>7.6299999999999996E-3</v>
      </c>
      <c r="S244" s="2" t="str">
        <f t="shared" si="21"/>
        <v/>
      </c>
    </row>
    <row r="245" spans="3:19" ht="35.1" customHeight="1" thickTop="1" thickBot="1">
      <c r="C245" s="45" t="str">
        <f>IF(PG!C245="","",PG!C245)</f>
        <v/>
      </c>
      <c r="D245" s="44" t="str">
        <f>IF(PG!D245="","",PG!D245)</f>
        <v/>
      </c>
      <c r="E245" s="46" t="str">
        <f>IF(PG!E245="","",PG!E245)</f>
        <v/>
      </c>
      <c r="F245" s="46">
        <f>IF(Inv!F245="",Inv!E245,Inv!F245)</f>
        <v>0</v>
      </c>
      <c r="G245" s="51" t="str">
        <f t="shared" si="17"/>
        <v>Sem estoque</v>
      </c>
      <c r="H245" s="52">
        <f>SUMIF(Entrada!$D$7:$D$3006,$D245,Entrada!$H$7:$H$3006)</f>
        <v>0</v>
      </c>
      <c r="I245" s="53">
        <f>SUMIF(Saída!$D$7:$D$3006,$D245,Saída!$G$7:$G$3006)</f>
        <v>0</v>
      </c>
      <c r="J245" s="54">
        <f>SUMIF(Entrada!$D$7:$D$3006,D245,Entrada!$L$7:$L$3006)</f>
        <v>0</v>
      </c>
      <c r="K245" s="50" t="str">
        <f t="shared" si="18"/>
        <v/>
      </c>
      <c r="L245" s="50">
        <f t="shared" si="19"/>
        <v>0</v>
      </c>
      <c r="M245" s="54">
        <f>Inv!L245</f>
        <v>0</v>
      </c>
      <c r="N245" s="55" t="str">
        <f>IFERROR($I245/PG!$F245,"")</f>
        <v/>
      </c>
      <c r="P245" s="2"/>
      <c r="Q245" s="84">
        <v>7.62E-3</v>
      </c>
      <c r="R245" s="85">
        <f t="shared" si="20"/>
        <v>7.62E-3</v>
      </c>
      <c r="S245" s="2" t="str">
        <f t="shared" si="21"/>
        <v/>
      </c>
    </row>
    <row r="246" spans="3:19" ht="35.1" customHeight="1" thickTop="1" thickBot="1">
      <c r="C246" s="45" t="str">
        <f>IF(PG!C246="","",PG!C246)</f>
        <v/>
      </c>
      <c r="D246" s="44" t="str">
        <f>IF(PG!D246="","",PG!D246)</f>
        <v/>
      </c>
      <c r="E246" s="46" t="str">
        <f>IF(PG!E246="","",PG!E246)</f>
        <v/>
      </c>
      <c r="F246" s="46">
        <f>IF(Inv!F246="",Inv!E246,Inv!F246)</f>
        <v>0</v>
      </c>
      <c r="G246" s="51" t="str">
        <f t="shared" si="17"/>
        <v>Sem estoque</v>
      </c>
      <c r="H246" s="52">
        <f>SUMIF(Entrada!$D$7:$D$3006,$D246,Entrada!$H$7:$H$3006)</f>
        <v>0</v>
      </c>
      <c r="I246" s="53">
        <f>SUMIF(Saída!$D$7:$D$3006,$D246,Saída!$G$7:$G$3006)</f>
        <v>0</v>
      </c>
      <c r="J246" s="54">
        <f>SUMIF(Entrada!$D$7:$D$3006,D246,Entrada!$L$7:$L$3006)</f>
        <v>0</v>
      </c>
      <c r="K246" s="50" t="str">
        <f t="shared" si="18"/>
        <v/>
      </c>
      <c r="L246" s="50">
        <f t="shared" si="19"/>
        <v>0</v>
      </c>
      <c r="M246" s="54">
        <f>Inv!L246</f>
        <v>0</v>
      </c>
      <c r="N246" s="55" t="str">
        <f>IFERROR($I246/PG!$F246,"")</f>
        <v/>
      </c>
      <c r="P246" s="2"/>
      <c r="Q246" s="84">
        <v>7.6099999999999996E-3</v>
      </c>
      <c r="R246" s="85">
        <f t="shared" si="20"/>
        <v>7.6099999999999996E-3</v>
      </c>
      <c r="S246" s="2" t="str">
        <f t="shared" si="21"/>
        <v/>
      </c>
    </row>
    <row r="247" spans="3:19" ht="35.1" customHeight="1" thickTop="1" thickBot="1">
      <c r="C247" s="45" t="str">
        <f>IF(PG!C247="","",PG!C247)</f>
        <v/>
      </c>
      <c r="D247" s="44" t="str">
        <f>IF(PG!D247="","",PG!D247)</f>
        <v/>
      </c>
      <c r="E247" s="46" t="str">
        <f>IF(PG!E247="","",PG!E247)</f>
        <v/>
      </c>
      <c r="F247" s="46">
        <f>IF(Inv!F247="",Inv!E247,Inv!F247)</f>
        <v>0</v>
      </c>
      <c r="G247" s="51" t="str">
        <f t="shared" si="17"/>
        <v>Sem estoque</v>
      </c>
      <c r="H247" s="52">
        <f>SUMIF(Entrada!$D$7:$D$3006,$D247,Entrada!$H$7:$H$3006)</f>
        <v>0</v>
      </c>
      <c r="I247" s="53">
        <f>SUMIF(Saída!$D$7:$D$3006,$D247,Saída!$G$7:$G$3006)</f>
        <v>0</v>
      </c>
      <c r="J247" s="54">
        <f>SUMIF(Entrada!$D$7:$D$3006,D247,Entrada!$L$7:$L$3006)</f>
        <v>0</v>
      </c>
      <c r="K247" s="50" t="str">
        <f t="shared" si="18"/>
        <v/>
      </c>
      <c r="L247" s="50">
        <f t="shared" si="19"/>
        <v>0</v>
      </c>
      <c r="M247" s="54">
        <f>Inv!L247</f>
        <v>0</v>
      </c>
      <c r="N247" s="55" t="str">
        <f>IFERROR($I247/PG!$F247,"")</f>
        <v/>
      </c>
      <c r="P247" s="2"/>
      <c r="Q247" s="84">
        <v>7.6E-3</v>
      </c>
      <c r="R247" s="85">
        <f t="shared" si="20"/>
        <v>7.6E-3</v>
      </c>
      <c r="S247" s="2" t="str">
        <f t="shared" si="21"/>
        <v/>
      </c>
    </row>
    <row r="248" spans="3:19" ht="35.1" customHeight="1" thickTop="1" thickBot="1">
      <c r="C248" s="45" t="str">
        <f>IF(PG!C248="","",PG!C248)</f>
        <v/>
      </c>
      <c r="D248" s="44" t="str">
        <f>IF(PG!D248="","",PG!D248)</f>
        <v/>
      </c>
      <c r="E248" s="46" t="str">
        <f>IF(PG!E248="","",PG!E248)</f>
        <v/>
      </c>
      <c r="F248" s="46">
        <f>IF(Inv!F248="",Inv!E248,Inv!F248)</f>
        <v>0</v>
      </c>
      <c r="G248" s="51" t="str">
        <f t="shared" si="17"/>
        <v>Sem estoque</v>
      </c>
      <c r="H248" s="52">
        <f>SUMIF(Entrada!$D$7:$D$3006,$D248,Entrada!$H$7:$H$3006)</f>
        <v>0</v>
      </c>
      <c r="I248" s="53">
        <f>SUMIF(Saída!$D$7:$D$3006,$D248,Saída!$G$7:$G$3006)</f>
        <v>0</v>
      </c>
      <c r="J248" s="54">
        <f>SUMIF(Entrada!$D$7:$D$3006,D248,Entrada!$L$7:$L$3006)</f>
        <v>0</v>
      </c>
      <c r="K248" s="50" t="str">
        <f t="shared" si="18"/>
        <v/>
      </c>
      <c r="L248" s="50">
        <f t="shared" si="19"/>
        <v>0</v>
      </c>
      <c r="M248" s="54">
        <f>Inv!L248</f>
        <v>0</v>
      </c>
      <c r="N248" s="55" t="str">
        <f>IFERROR($I248/PG!$F248,"")</f>
        <v/>
      </c>
      <c r="P248" s="2"/>
      <c r="Q248" s="84">
        <v>7.5900000000000004E-3</v>
      </c>
      <c r="R248" s="85">
        <f t="shared" si="20"/>
        <v>7.5900000000000004E-3</v>
      </c>
      <c r="S248" s="2" t="str">
        <f t="shared" si="21"/>
        <v/>
      </c>
    </row>
    <row r="249" spans="3:19" ht="35.1" customHeight="1" thickTop="1" thickBot="1">
      <c r="C249" s="45" t="str">
        <f>IF(PG!C249="","",PG!C249)</f>
        <v/>
      </c>
      <c r="D249" s="44" t="str">
        <f>IF(PG!D249="","",PG!D249)</f>
        <v/>
      </c>
      <c r="E249" s="46" t="str">
        <f>IF(PG!E249="","",PG!E249)</f>
        <v/>
      </c>
      <c r="F249" s="46">
        <f>IF(Inv!F249="",Inv!E249,Inv!F249)</f>
        <v>0</v>
      </c>
      <c r="G249" s="51" t="str">
        <f t="shared" si="17"/>
        <v>Sem estoque</v>
      </c>
      <c r="H249" s="52">
        <f>SUMIF(Entrada!$D$7:$D$3006,$D249,Entrada!$H$7:$H$3006)</f>
        <v>0</v>
      </c>
      <c r="I249" s="53">
        <f>SUMIF(Saída!$D$7:$D$3006,$D249,Saída!$G$7:$G$3006)</f>
        <v>0</v>
      </c>
      <c r="J249" s="54">
        <f>SUMIF(Entrada!$D$7:$D$3006,D249,Entrada!$L$7:$L$3006)</f>
        <v>0</v>
      </c>
      <c r="K249" s="50" t="str">
        <f t="shared" si="18"/>
        <v/>
      </c>
      <c r="L249" s="50">
        <f t="shared" si="19"/>
        <v>0</v>
      </c>
      <c r="M249" s="54">
        <f>Inv!L249</f>
        <v>0</v>
      </c>
      <c r="N249" s="55" t="str">
        <f>IFERROR($I249/PG!$F249,"")</f>
        <v/>
      </c>
      <c r="P249" s="2"/>
      <c r="Q249" s="84">
        <v>7.5799999999999999E-3</v>
      </c>
      <c r="R249" s="85">
        <f t="shared" si="20"/>
        <v>7.5799999999999999E-3</v>
      </c>
      <c r="S249" s="2" t="str">
        <f t="shared" si="21"/>
        <v/>
      </c>
    </row>
    <row r="250" spans="3:19" ht="35.1" customHeight="1" thickTop="1" thickBot="1">
      <c r="C250" s="45" t="str">
        <f>IF(PG!C250="","",PG!C250)</f>
        <v/>
      </c>
      <c r="D250" s="44" t="str">
        <f>IF(PG!D250="","",PG!D250)</f>
        <v/>
      </c>
      <c r="E250" s="46" t="str">
        <f>IF(PG!E250="","",PG!E250)</f>
        <v/>
      </c>
      <c r="F250" s="46">
        <f>IF(Inv!F250="",Inv!E250,Inv!F250)</f>
        <v>0</v>
      </c>
      <c r="G250" s="51" t="str">
        <f t="shared" si="17"/>
        <v>Sem estoque</v>
      </c>
      <c r="H250" s="52">
        <f>SUMIF(Entrada!$D$7:$D$3006,$D250,Entrada!$H$7:$H$3006)</f>
        <v>0</v>
      </c>
      <c r="I250" s="53">
        <f>SUMIF(Saída!$D$7:$D$3006,$D250,Saída!$G$7:$G$3006)</f>
        <v>0</v>
      </c>
      <c r="J250" s="54">
        <f>SUMIF(Entrada!$D$7:$D$3006,D250,Entrada!$L$7:$L$3006)</f>
        <v>0</v>
      </c>
      <c r="K250" s="50" t="str">
        <f t="shared" si="18"/>
        <v/>
      </c>
      <c r="L250" s="50">
        <f t="shared" si="19"/>
        <v>0</v>
      </c>
      <c r="M250" s="54">
        <f>Inv!L250</f>
        <v>0</v>
      </c>
      <c r="N250" s="55" t="str">
        <f>IFERROR($I250/PG!$F250,"")</f>
        <v/>
      </c>
      <c r="P250" s="2"/>
      <c r="Q250" s="84">
        <v>7.5700000000000003E-3</v>
      </c>
      <c r="R250" s="85">
        <f t="shared" si="20"/>
        <v>7.5700000000000003E-3</v>
      </c>
      <c r="S250" s="2" t="str">
        <f t="shared" si="21"/>
        <v/>
      </c>
    </row>
    <row r="251" spans="3:19" ht="35.1" customHeight="1" thickTop="1" thickBot="1">
      <c r="C251" s="45" t="str">
        <f>IF(PG!C251="","",PG!C251)</f>
        <v/>
      </c>
      <c r="D251" s="44" t="str">
        <f>IF(PG!D251="","",PG!D251)</f>
        <v/>
      </c>
      <c r="E251" s="46" t="str">
        <f>IF(PG!E251="","",PG!E251)</f>
        <v/>
      </c>
      <c r="F251" s="46">
        <f>IF(Inv!F251="",Inv!E251,Inv!F251)</f>
        <v>0</v>
      </c>
      <c r="G251" s="51" t="str">
        <f t="shared" si="17"/>
        <v>Sem estoque</v>
      </c>
      <c r="H251" s="52">
        <f>SUMIF(Entrada!$D$7:$D$3006,$D251,Entrada!$H$7:$H$3006)</f>
        <v>0</v>
      </c>
      <c r="I251" s="53">
        <f>SUMIF(Saída!$D$7:$D$3006,$D251,Saída!$G$7:$G$3006)</f>
        <v>0</v>
      </c>
      <c r="J251" s="54">
        <f>SUMIF(Entrada!$D$7:$D$3006,D251,Entrada!$L$7:$L$3006)</f>
        <v>0</v>
      </c>
      <c r="K251" s="50" t="str">
        <f t="shared" si="18"/>
        <v/>
      </c>
      <c r="L251" s="50">
        <f t="shared" si="19"/>
        <v>0</v>
      </c>
      <c r="M251" s="54">
        <f>Inv!L251</f>
        <v>0</v>
      </c>
      <c r="N251" s="55" t="str">
        <f>IFERROR($I251/PG!$F251,"")</f>
        <v/>
      </c>
      <c r="P251" s="2"/>
      <c r="Q251" s="84">
        <v>7.5599999999999999E-3</v>
      </c>
      <c r="R251" s="85">
        <f t="shared" si="20"/>
        <v>7.5599999999999999E-3</v>
      </c>
      <c r="S251" s="2" t="str">
        <f t="shared" si="21"/>
        <v/>
      </c>
    </row>
    <row r="252" spans="3:19" ht="35.1" customHeight="1" thickTop="1" thickBot="1">
      <c r="C252" s="45" t="str">
        <f>IF(PG!C252="","",PG!C252)</f>
        <v/>
      </c>
      <c r="D252" s="44" t="str">
        <f>IF(PG!D252="","",PG!D252)</f>
        <v/>
      </c>
      <c r="E252" s="46" t="str">
        <f>IF(PG!E252="","",PG!E252)</f>
        <v/>
      </c>
      <c r="F252" s="46">
        <f>IF(Inv!F252="",Inv!E252,Inv!F252)</f>
        <v>0</v>
      </c>
      <c r="G252" s="51" t="str">
        <f t="shared" si="17"/>
        <v>Sem estoque</v>
      </c>
      <c r="H252" s="52">
        <f>SUMIF(Entrada!$D$7:$D$3006,$D252,Entrada!$H$7:$H$3006)</f>
        <v>0</v>
      </c>
      <c r="I252" s="53">
        <f>SUMIF(Saída!$D$7:$D$3006,$D252,Saída!$G$7:$G$3006)</f>
        <v>0</v>
      </c>
      <c r="J252" s="54">
        <f>SUMIF(Entrada!$D$7:$D$3006,D252,Entrada!$L$7:$L$3006)</f>
        <v>0</v>
      </c>
      <c r="K252" s="50" t="str">
        <f t="shared" si="18"/>
        <v/>
      </c>
      <c r="L252" s="50">
        <f t="shared" si="19"/>
        <v>0</v>
      </c>
      <c r="M252" s="54">
        <f>Inv!L252</f>
        <v>0</v>
      </c>
      <c r="N252" s="55" t="str">
        <f>IFERROR($I252/PG!$F252,"")</f>
        <v/>
      </c>
      <c r="P252" s="2"/>
      <c r="Q252" s="84">
        <v>7.5500000000000003E-3</v>
      </c>
      <c r="R252" s="85">
        <f t="shared" si="20"/>
        <v>7.5500000000000003E-3</v>
      </c>
      <c r="S252" s="2" t="str">
        <f t="shared" si="21"/>
        <v/>
      </c>
    </row>
    <row r="253" spans="3:19" ht="35.1" customHeight="1" thickTop="1" thickBot="1">
      <c r="C253" s="45" t="str">
        <f>IF(PG!C253="","",PG!C253)</f>
        <v/>
      </c>
      <c r="D253" s="44" t="str">
        <f>IF(PG!D253="","",PG!D253)</f>
        <v/>
      </c>
      <c r="E253" s="46" t="str">
        <f>IF(PG!E253="","",PG!E253)</f>
        <v/>
      </c>
      <c r="F253" s="46">
        <f>IF(Inv!F253="",Inv!E253,Inv!F253)</f>
        <v>0</v>
      </c>
      <c r="G253" s="51" t="str">
        <f t="shared" si="17"/>
        <v>Sem estoque</v>
      </c>
      <c r="H253" s="52">
        <f>SUMIF(Entrada!$D$7:$D$3006,$D253,Entrada!$H$7:$H$3006)</f>
        <v>0</v>
      </c>
      <c r="I253" s="53">
        <f>SUMIF(Saída!$D$7:$D$3006,$D253,Saída!$G$7:$G$3006)</f>
        <v>0</v>
      </c>
      <c r="J253" s="54">
        <f>SUMIF(Entrada!$D$7:$D$3006,D253,Entrada!$L$7:$L$3006)</f>
        <v>0</v>
      </c>
      <c r="K253" s="50" t="str">
        <f t="shared" si="18"/>
        <v/>
      </c>
      <c r="L253" s="50">
        <f t="shared" si="19"/>
        <v>0</v>
      </c>
      <c r="M253" s="54">
        <f>Inv!L253</f>
        <v>0</v>
      </c>
      <c r="N253" s="55" t="str">
        <f>IFERROR($I253/PG!$F253,"")</f>
        <v/>
      </c>
      <c r="P253" s="2"/>
      <c r="Q253" s="84">
        <v>7.5399999999999998E-3</v>
      </c>
      <c r="R253" s="85">
        <f t="shared" si="20"/>
        <v>7.5399999999999998E-3</v>
      </c>
      <c r="S253" s="2" t="str">
        <f t="shared" si="21"/>
        <v/>
      </c>
    </row>
    <row r="254" spans="3:19" ht="35.1" customHeight="1" thickTop="1" thickBot="1">
      <c r="C254" s="45" t="str">
        <f>IF(PG!C254="","",PG!C254)</f>
        <v/>
      </c>
      <c r="D254" s="44" t="str">
        <f>IF(PG!D254="","",PG!D254)</f>
        <v/>
      </c>
      <c r="E254" s="46" t="str">
        <f>IF(PG!E254="","",PG!E254)</f>
        <v/>
      </c>
      <c r="F254" s="46">
        <f>IF(Inv!F254="",Inv!E254,Inv!F254)</f>
        <v>0</v>
      </c>
      <c r="G254" s="51" t="str">
        <f t="shared" si="17"/>
        <v>Sem estoque</v>
      </c>
      <c r="H254" s="52">
        <f>SUMIF(Entrada!$D$7:$D$3006,$D254,Entrada!$H$7:$H$3006)</f>
        <v>0</v>
      </c>
      <c r="I254" s="53">
        <f>SUMIF(Saída!$D$7:$D$3006,$D254,Saída!$G$7:$G$3006)</f>
        <v>0</v>
      </c>
      <c r="J254" s="54">
        <f>SUMIF(Entrada!$D$7:$D$3006,D254,Entrada!$L$7:$L$3006)</f>
        <v>0</v>
      </c>
      <c r="K254" s="50" t="str">
        <f t="shared" si="18"/>
        <v/>
      </c>
      <c r="L254" s="50">
        <f t="shared" si="19"/>
        <v>0</v>
      </c>
      <c r="M254" s="54">
        <f>Inv!L254</f>
        <v>0</v>
      </c>
      <c r="N254" s="55" t="str">
        <f>IFERROR($I254/PG!$F254,"")</f>
        <v/>
      </c>
      <c r="P254" s="2"/>
      <c r="Q254" s="84">
        <v>7.5300000000000002E-3</v>
      </c>
      <c r="R254" s="85">
        <f t="shared" si="20"/>
        <v>7.5300000000000002E-3</v>
      </c>
      <c r="S254" s="2" t="str">
        <f t="shared" si="21"/>
        <v/>
      </c>
    </row>
    <row r="255" spans="3:19" ht="35.1" customHeight="1" thickTop="1" thickBot="1">
      <c r="C255" s="45" t="str">
        <f>IF(PG!C255="","",PG!C255)</f>
        <v/>
      </c>
      <c r="D255" s="44" t="str">
        <f>IF(PG!D255="","",PG!D255)</f>
        <v/>
      </c>
      <c r="E255" s="46" t="str">
        <f>IF(PG!E255="","",PG!E255)</f>
        <v/>
      </c>
      <c r="F255" s="46">
        <f>IF(Inv!F255="",Inv!E255,Inv!F255)</f>
        <v>0</v>
      </c>
      <c r="G255" s="51" t="str">
        <f t="shared" si="17"/>
        <v>Sem estoque</v>
      </c>
      <c r="H255" s="52">
        <f>SUMIF(Entrada!$D$7:$D$3006,$D255,Entrada!$H$7:$H$3006)</f>
        <v>0</v>
      </c>
      <c r="I255" s="53">
        <f>SUMIF(Saída!$D$7:$D$3006,$D255,Saída!$G$7:$G$3006)</f>
        <v>0</v>
      </c>
      <c r="J255" s="54">
        <f>SUMIF(Entrada!$D$7:$D$3006,D255,Entrada!$L$7:$L$3006)</f>
        <v>0</v>
      </c>
      <c r="K255" s="50" t="str">
        <f t="shared" si="18"/>
        <v/>
      </c>
      <c r="L255" s="50">
        <f t="shared" si="19"/>
        <v>0</v>
      </c>
      <c r="M255" s="54">
        <f>Inv!L255</f>
        <v>0</v>
      </c>
      <c r="N255" s="55" t="str">
        <f>IFERROR($I255/PG!$F255,"")</f>
        <v/>
      </c>
      <c r="P255" s="2"/>
      <c r="Q255" s="84">
        <v>7.5199999999999998E-3</v>
      </c>
      <c r="R255" s="85">
        <f t="shared" si="20"/>
        <v>7.5199999999999998E-3</v>
      </c>
      <c r="S255" s="2" t="str">
        <f t="shared" si="21"/>
        <v/>
      </c>
    </row>
    <row r="256" spans="3:19" ht="35.1" customHeight="1" thickTop="1" thickBot="1">
      <c r="C256" s="45" t="str">
        <f>IF(PG!C256="","",PG!C256)</f>
        <v/>
      </c>
      <c r="D256" s="44" t="str">
        <f>IF(PG!D256="","",PG!D256)</f>
        <v/>
      </c>
      <c r="E256" s="46" t="str">
        <f>IF(PG!E256="","",PG!E256)</f>
        <v/>
      </c>
      <c r="F256" s="46">
        <f>IF(Inv!F256="",Inv!E256,Inv!F256)</f>
        <v>0</v>
      </c>
      <c r="G256" s="51" t="str">
        <f t="shared" si="17"/>
        <v>Sem estoque</v>
      </c>
      <c r="H256" s="52">
        <f>SUMIF(Entrada!$D$7:$D$3006,$D256,Entrada!$H$7:$H$3006)</f>
        <v>0</v>
      </c>
      <c r="I256" s="53">
        <f>SUMIF(Saída!$D$7:$D$3006,$D256,Saída!$G$7:$G$3006)</f>
        <v>0</v>
      </c>
      <c r="J256" s="54">
        <f>SUMIF(Entrada!$D$7:$D$3006,D256,Entrada!$L$7:$L$3006)</f>
        <v>0</v>
      </c>
      <c r="K256" s="50" t="str">
        <f t="shared" si="18"/>
        <v/>
      </c>
      <c r="L256" s="50">
        <f t="shared" si="19"/>
        <v>0</v>
      </c>
      <c r="M256" s="54">
        <f>Inv!L256</f>
        <v>0</v>
      </c>
      <c r="N256" s="55" t="str">
        <f>IFERROR($I256/PG!$F256,"")</f>
        <v/>
      </c>
      <c r="P256" s="2"/>
      <c r="Q256" s="84">
        <v>7.5100000000000002E-3</v>
      </c>
      <c r="R256" s="85">
        <f t="shared" si="20"/>
        <v>7.5100000000000002E-3</v>
      </c>
      <c r="S256" s="2" t="str">
        <f t="shared" si="21"/>
        <v/>
      </c>
    </row>
    <row r="257" spans="3:19" ht="35.1" customHeight="1" thickTop="1" thickBot="1">
      <c r="C257" s="45" t="str">
        <f>IF(PG!C257="","",PG!C257)</f>
        <v/>
      </c>
      <c r="D257" s="44" t="str">
        <f>IF(PG!D257="","",PG!D257)</f>
        <v/>
      </c>
      <c r="E257" s="46" t="str">
        <f>IF(PG!E257="","",PG!E257)</f>
        <v/>
      </c>
      <c r="F257" s="46">
        <f>IF(Inv!F257="",Inv!E257,Inv!F257)</f>
        <v>0</v>
      </c>
      <c r="G257" s="51" t="str">
        <f t="shared" si="17"/>
        <v>Sem estoque</v>
      </c>
      <c r="H257" s="52">
        <f>SUMIF(Entrada!$D$7:$D$3006,$D257,Entrada!$H$7:$H$3006)</f>
        <v>0</v>
      </c>
      <c r="I257" s="53">
        <f>SUMIF(Saída!$D$7:$D$3006,$D257,Saída!$G$7:$G$3006)</f>
        <v>0</v>
      </c>
      <c r="J257" s="54">
        <f>SUMIF(Entrada!$D$7:$D$3006,D257,Entrada!$L$7:$L$3006)</f>
        <v>0</v>
      </c>
      <c r="K257" s="50" t="str">
        <f t="shared" si="18"/>
        <v/>
      </c>
      <c r="L257" s="50">
        <f t="shared" si="19"/>
        <v>0</v>
      </c>
      <c r="M257" s="54">
        <f>Inv!L257</f>
        <v>0</v>
      </c>
      <c r="N257" s="55" t="str">
        <f>IFERROR($I257/PG!$F257,"")</f>
        <v/>
      </c>
      <c r="P257" s="2"/>
      <c r="Q257" s="84">
        <v>7.4999999999999997E-3</v>
      </c>
      <c r="R257" s="85">
        <f t="shared" si="20"/>
        <v>7.4999999999999997E-3</v>
      </c>
      <c r="S257" s="2" t="str">
        <f t="shared" si="21"/>
        <v/>
      </c>
    </row>
    <row r="258" spans="3:19" ht="35.1" customHeight="1" thickTop="1" thickBot="1">
      <c r="C258" s="45" t="str">
        <f>IF(PG!C258="","",PG!C258)</f>
        <v/>
      </c>
      <c r="D258" s="44" t="str">
        <f>IF(PG!D258="","",PG!D258)</f>
        <v/>
      </c>
      <c r="E258" s="46" t="str">
        <f>IF(PG!E258="","",PG!E258)</f>
        <v/>
      </c>
      <c r="F258" s="46">
        <f>IF(Inv!F258="",Inv!E258,Inv!F258)</f>
        <v>0</v>
      </c>
      <c r="G258" s="51" t="str">
        <f t="shared" si="17"/>
        <v>Sem estoque</v>
      </c>
      <c r="H258" s="52">
        <f>SUMIF(Entrada!$D$7:$D$3006,$D258,Entrada!$H$7:$H$3006)</f>
        <v>0</v>
      </c>
      <c r="I258" s="53">
        <f>SUMIF(Saída!$D$7:$D$3006,$D258,Saída!$G$7:$G$3006)</f>
        <v>0</v>
      </c>
      <c r="J258" s="54">
        <f>SUMIF(Entrada!$D$7:$D$3006,D258,Entrada!$L$7:$L$3006)</f>
        <v>0</v>
      </c>
      <c r="K258" s="50" t="str">
        <f t="shared" si="18"/>
        <v/>
      </c>
      <c r="L258" s="50">
        <f t="shared" si="19"/>
        <v>0</v>
      </c>
      <c r="M258" s="54">
        <f>Inv!L258</f>
        <v>0</v>
      </c>
      <c r="N258" s="55" t="str">
        <f>IFERROR($I258/PG!$F258,"")</f>
        <v/>
      </c>
      <c r="P258" s="2"/>
      <c r="Q258" s="84">
        <v>7.4900000000000001E-3</v>
      </c>
      <c r="R258" s="85">
        <f t="shared" si="20"/>
        <v>7.4900000000000001E-3</v>
      </c>
      <c r="S258" s="2" t="str">
        <f t="shared" si="21"/>
        <v/>
      </c>
    </row>
    <row r="259" spans="3:19" ht="35.1" customHeight="1" thickTop="1" thickBot="1">
      <c r="C259" s="45" t="str">
        <f>IF(PG!C259="","",PG!C259)</f>
        <v/>
      </c>
      <c r="D259" s="44" t="str">
        <f>IF(PG!D259="","",PG!D259)</f>
        <v/>
      </c>
      <c r="E259" s="46" t="str">
        <f>IF(PG!E259="","",PG!E259)</f>
        <v/>
      </c>
      <c r="F259" s="46">
        <f>IF(Inv!F259="",Inv!E259,Inv!F259)</f>
        <v>0</v>
      </c>
      <c r="G259" s="51" t="str">
        <f t="shared" si="17"/>
        <v>Sem estoque</v>
      </c>
      <c r="H259" s="52">
        <f>SUMIF(Entrada!$D$7:$D$3006,$D259,Entrada!$H$7:$H$3006)</f>
        <v>0</v>
      </c>
      <c r="I259" s="53">
        <f>SUMIF(Saída!$D$7:$D$3006,$D259,Saída!$G$7:$G$3006)</f>
        <v>0</v>
      </c>
      <c r="J259" s="54">
        <f>SUMIF(Entrada!$D$7:$D$3006,D259,Entrada!$L$7:$L$3006)</f>
        <v>0</v>
      </c>
      <c r="K259" s="50" t="str">
        <f t="shared" si="18"/>
        <v/>
      </c>
      <c r="L259" s="50">
        <f t="shared" si="19"/>
        <v>0</v>
      </c>
      <c r="M259" s="54">
        <f>Inv!L259</f>
        <v>0</v>
      </c>
      <c r="N259" s="55" t="str">
        <f>IFERROR($I259/PG!$F259,"")</f>
        <v/>
      </c>
      <c r="P259" s="2"/>
      <c r="Q259" s="84">
        <v>7.4799999999999997E-3</v>
      </c>
      <c r="R259" s="85">
        <f t="shared" si="20"/>
        <v>7.4799999999999997E-3</v>
      </c>
      <c r="S259" s="2" t="str">
        <f t="shared" si="21"/>
        <v/>
      </c>
    </row>
    <row r="260" spans="3:19" ht="35.1" customHeight="1" thickTop="1" thickBot="1">
      <c r="C260" s="45" t="str">
        <f>IF(PG!C260="","",PG!C260)</f>
        <v/>
      </c>
      <c r="D260" s="44" t="str">
        <f>IF(PG!D260="","",PG!D260)</f>
        <v/>
      </c>
      <c r="E260" s="46" t="str">
        <f>IF(PG!E260="","",PG!E260)</f>
        <v/>
      </c>
      <c r="F260" s="46">
        <f>IF(Inv!F260="",Inv!E260,Inv!F260)</f>
        <v>0</v>
      </c>
      <c r="G260" s="51" t="str">
        <f t="shared" si="17"/>
        <v>Sem estoque</v>
      </c>
      <c r="H260" s="52">
        <f>SUMIF(Entrada!$D$7:$D$3006,$D260,Entrada!$H$7:$H$3006)</f>
        <v>0</v>
      </c>
      <c r="I260" s="53">
        <f>SUMIF(Saída!$D$7:$D$3006,$D260,Saída!$G$7:$G$3006)</f>
        <v>0</v>
      </c>
      <c r="J260" s="54">
        <f>SUMIF(Entrada!$D$7:$D$3006,D260,Entrada!$L$7:$L$3006)</f>
        <v>0</v>
      </c>
      <c r="K260" s="50" t="str">
        <f t="shared" si="18"/>
        <v/>
      </c>
      <c r="L260" s="50">
        <f t="shared" si="19"/>
        <v>0</v>
      </c>
      <c r="M260" s="54">
        <f>Inv!L260</f>
        <v>0</v>
      </c>
      <c r="N260" s="55" t="str">
        <f>IFERROR($I260/PG!$F260,"")</f>
        <v/>
      </c>
      <c r="P260" s="2"/>
      <c r="Q260" s="84">
        <v>7.4700000000000001E-3</v>
      </c>
      <c r="R260" s="85">
        <f t="shared" si="20"/>
        <v>7.4700000000000001E-3</v>
      </c>
      <c r="S260" s="2" t="str">
        <f t="shared" si="21"/>
        <v/>
      </c>
    </row>
    <row r="261" spans="3:19" ht="35.1" customHeight="1" thickTop="1" thickBot="1">
      <c r="C261" s="45" t="str">
        <f>IF(PG!C261="","",PG!C261)</f>
        <v/>
      </c>
      <c r="D261" s="44" t="str">
        <f>IF(PG!D261="","",PG!D261)</f>
        <v/>
      </c>
      <c r="E261" s="46" t="str">
        <f>IF(PG!E261="","",PG!E261)</f>
        <v/>
      </c>
      <c r="F261" s="46">
        <f>IF(Inv!F261="",Inv!E261,Inv!F261)</f>
        <v>0</v>
      </c>
      <c r="G261" s="51" t="str">
        <f t="shared" si="17"/>
        <v>Sem estoque</v>
      </c>
      <c r="H261" s="52">
        <f>SUMIF(Entrada!$D$7:$D$3006,$D261,Entrada!$H$7:$H$3006)</f>
        <v>0</v>
      </c>
      <c r="I261" s="53">
        <f>SUMIF(Saída!$D$7:$D$3006,$D261,Saída!$G$7:$G$3006)</f>
        <v>0</v>
      </c>
      <c r="J261" s="54">
        <f>SUMIF(Entrada!$D$7:$D$3006,D261,Entrada!$L$7:$L$3006)</f>
        <v>0</v>
      </c>
      <c r="K261" s="50" t="str">
        <f t="shared" si="18"/>
        <v/>
      </c>
      <c r="L261" s="50">
        <f t="shared" si="19"/>
        <v>0</v>
      </c>
      <c r="M261" s="54">
        <f>Inv!L261</f>
        <v>0</v>
      </c>
      <c r="N261" s="55" t="str">
        <f>IFERROR($I261/PG!$F261,"")</f>
        <v/>
      </c>
      <c r="P261" s="2"/>
      <c r="Q261" s="84">
        <v>7.4599999999999996E-3</v>
      </c>
      <c r="R261" s="85">
        <f t="shared" si="20"/>
        <v>7.4599999999999996E-3</v>
      </c>
      <c r="S261" s="2" t="str">
        <f t="shared" si="21"/>
        <v/>
      </c>
    </row>
    <row r="262" spans="3:19" ht="35.1" customHeight="1" thickTop="1" thickBot="1">
      <c r="C262" s="45" t="str">
        <f>IF(PG!C262="","",PG!C262)</f>
        <v/>
      </c>
      <c r="D262" s="44" t="str">
        <f>IF(PG!D262="","",PG!D262)</f>
        <v/>
      </c>
      <c r="E262" s="46" t="str">
        <f>IF(PG!E262="","",PG!E262)</f>
        <v/>
      </c>
      <c r="F262" s="46">
        <f>IF(Inv!F262="",Inv!E262,Inv!F262)</f>
        <v>0</v>
      </c>
      <c r="G262" s="51" t="str">
        <f t="shared" si="17"/>
        <v>Sem estoque</v>
      </c>
      <c r="H262" s="52">
        <f>SUMIF(Entrada!$D$7:$D$3006,$D262,Entrada!$H$7:$H$3006)</f>
        <v>0</v>
      </c>
      <c r="I262" s="53">
        <f>SUMIF(Saída!$D$7:$D$3006,$D262,Saída!$G$7:$G$3006)</f>
        <v>0</v>
      </c>
      <c r="J262" s="54">
        <f>SUMIF(Entrada!$D$7:$D$3006,D262,Entrada!$L$7:$L$3006)</f>
        <v>0</v>
      </c>
      <c r="K262" s="50" t="str">
        <f t="shared" si="18"/>
        <v/>
      </c>
      <c r="L262" s="50">
        <f t="shared" si="19"/>
        <v>0</v>
      </c>
      <c r="M262" s="54">
        <f>Inv!L262</f>
        <v>0</v>
      </c>
      <c r="N262" s="55" t="str">
        <f>IFERROR($I262/PG!$F262,"")</f>
        <v/>
      </c>
      <c r="P262" s="2"/>
      <c r="Q262" s="84">
        <v>7.45E-3</v>
      </c>
      <c r="R262" s="85">
        <f t="shared" si="20"/>
        <v>7.45E-3</v>
      </c>
      <c r="S262" s="2" t="str">
        <f t="shared" si="21"/>
        <v/>
      </c>
    </row>
    <row r="263" spans="3:19" ht="35.1" customHeight="1" thickTop="1" thickBot="1">
      <c r="C263" s="45" t="str">
        <f>IF(PG!C263="","",PG!C263)</f>
        <v/>
      </c>
      <c r="D263" s="44" t="str">
        <f>IF(PG!D263="","",PG!D263)</f>
        <v/>
      </c>
      <c r="E263" s="46" t="str">
        <f>IF(PG!E263="","",PG!E263)</f>
        <v/>
      </c>
      <c r="F263" s="46">
        <f>IF(Inv!F263="",Inv!E263,Inv!F263)</f>
        <v>0</v>
      </c>
      <c r="G263" s="51" t="str">
        <f t="shared" si="17"/>
        <v>Sem estoque</v>
      </c>
      <c r="H263" s="52">
        <f>SUMIF(Entrada!$D$7:$D$3006,$D263,Entrada!$H$7:$H$3006)</f>
        <v>0</v>
      </c>
      <c r="I263" s="53">
        <f>SUMIF(Saída!$D$7:$D$3006,$D263,Saída!$G$7:$G$3006)</f>
        <v>0</v>
      </c>
      <c r="J263" s="54">
        <f>SUMIF(Entrada!$D$7:$D$3006,D263,Entrada!$L$7:$L$3006)</f>
        <v>0</v>
      </c>
      <c r="K263" s="50" t="str">
        <f t="shared" si="18"/>
        <v/>
      </c>
      <c r="L263" s="50">
        <f t="shared" si="19"/>
        <v>0</v>
      </c>
      <c r="M263" s="54">
        <f>Inv!L263</f>
        <v>0</v>
      </c>
      <c r="N263" s="55" t="str">
        <f>IFERROR($I263/PG!$F263,"")</f>
        <v/>
      </c>
      <c r="P263" s="2"/>
      <c r="Q263" s="84">
        <v>7.4400000000000004E-3</v>
      </c>
      <c r="R263" s="85">
        <f t="shared" si="20"/>
        <v>7.4400000000000004E-3</v>
      </c>
      <c r="S263" s="2" t="str">
        <f t="shared" si="21"/>
        <v/>
      </c>
    </row>
    <row r="264" spans="3:19" ht="35.1" customHeight="1" thickTop="1" thickBot="1">
      <c r="C264" s="45" t="str">
        <f>IF(PG!C264="","",PG!C264)</f>
        <v/>
      </c>
      <c r="D264" s="44" t="str">
        <f>IF(PG!D264="","",PG!D264)</f>
        <v/>
      </c>
      <c r="E264" s="46" t="str">
        <f>IF(PG!E264="","",PG!E264)</f>
        <v/>
      </c>
      <c r="F264" s="46">
        <f>IF(Inv!F264="",Inv!E264,Inv!F264)</f>
        <v>0</v>
      </c>
      <c r="G264" s="51" t="str">
        <f t="shared" ref="G264:G327" si="22">IFERROR(IF(F264=0,"Sem estoque",IF(F264/E264&lt;0.25,"Quase sem estoque",IF(F264/E264&lt;1.2,"Estoque baixo",IF(F264/E264&lt;2,"Estoque moderado","Estoque confortável")))),"")</f>
        <v>Sem estoque</v>
      </c>
      <c r="H264" s="52">
        <f>SUMIF(Entrada!$D$7:$D$3006,$D264,Entrada!$H$7:$H$3006)</f>
        <v>0</v>
      </c>
      <c r="I264" s="53">
        <f>SUMIF(Saída!$D$7:$D$3006,$D264,Saída!$G$7:$G$3006)</f>
        <v>0</v>
      </c>
      <c r="J264" s="54">
        <f>SUMIF(Entrada!$D$7:$D$3006,D264,Entrada!$L$7:$L$3006)</f>
        <v>0</v>
      </c>
      <c r="K264" s="50" t="str">
        <f t="shared" ref="K264:K327" si="23">IFERROR($J264/SUM($J$7:$J$1007),"")</f>
        <v/>
      </c>
      <c r="L264" s="50">
        <f t="shared" ref="L264:L327" si="24">IFERROR(F264/SUM($F$7:$F$1007),"")</f>
        <v>0</v>
      </c>
      <c r="M264" s="54">
        <f>Inv!L264</f>
        <v>0</v>
      </c>
      <c r="N264" s="55" t="str">
        <f>IFERROR($I264/PG!$F264,"")</f>
        <v/>
      </c>
      <c r="P264" s="2"/>
      <c r="Q264" s="84">
        <v>7.43E-3</v>
      </c>
      <c r="R264" s="85">
        <f t="shared" ref="R264:R327" si="25">P264+Q264</f>
        <v>7.43E-3</v>
      </c>
      <c r="S264" s="2" t="str">
        <f t="shared" ref="S264:S327" si="26">D264</f>
        <v/>
      </c>
    </row>
    <row r="265" spans="3:19" ht="35.1" customHeight="1" thickTop="1" thickBot="1">
      <c r="C265" s="45" t="str">
        <f>IF(PG!C265="","",PG!C265)</f>
        <v/>
      </c>
      <c r="D265" s="44" t="str">
        <f>IF(PG!D265="","",PG!D265)</f>
        <v/>
      </c>
      <c r="E265" s="46" t="str">
        <f>IF(PG!E265="","",PG!E265)</f>
        <v/>
      </c>
      <c r="F265" s="46">
        <f>IF(Inv!F265="",Inv!E265,Inv!F265)</f>
        <v>0</v>
      </c>
      <c r="G265" s="51" t="str">
        <f t="shared" si="22"/>
        <v>Sem estoque</v>
      </c>
      <c r="H265" s="52">
        <f>SUMIF(Entrada!$D$7:$D$3006,$D265,Entrada!$H$7:$H$3006)</f>
        <v>0</v>
      </c>
      <c r="I265" s="53">
        <f>SUMIF(Saída!$D$7:$D$3006,$D265,Saída!$G$7:$G$3006)</f>
        <v>0</v>
      </c>
      <c r="J265" s="54">
        <f>SUMIF(Entrada!$D$7:$D$3006,D265,Entrada!$L$7:$L$3006)</f>
        <v>0</v>
      </c>
      <c r="K265" s="50" t="str">
        <f t="shared" si="23"/>
        <v/>
      </c>
      <c r="L265" s="50">
        <f t="shared" si="24"/>
        <v>0</v>
      </c>
      <c r="M265" s="54">
        <f>Inv!L265</f>
        <v>0</v>
      </c>
      <c r="N265" s="55" t="str">
        <f>IFERROR($I265/PG!$F265,"")</f>
        <v/>
      </c>
      <c r="P265" s="2"/>
      <c r="Q265" s="84">
        <v>7.4200000000000004E-3</v>
      </c>
      <c r="R265" s="85">
        <f t="shared" si="25"/>
        <v>7.4200000000000004E-3</v>
      </c>
      <c r="S265" s="2" t="str">
        <f t="shared" si="26"/>
        <v/>
      </c>
    </row>
    <row r="266" spans="3:19" ht="35.1" customHeight="1" thickTop="1" thickBot="1">
      <c r="C266" s="45" t="str">
        <f>IF(PG!C266="","",PG!C266)</f>
        <v/>
      </c>
      <c r="D266" s="44" t="str">
        <f>IF(PG!D266="","",PG!D266)</f>
        <v/>
      </c>
      <c r="E266" s="46" t="str">
        <f>IF(PG!E266="","",PG!E266)</f>
        <v/>
      </c>
      <c r="F266" s="46">
        <f>IF(Inv!F266="",Inv!E266,Inv!F266)</f>
        <v>0</v>
      </c>
      <c r="G266" s="51" t="str">
        <f t="shared" si="22"/>
        <v>Sem estoque</v>
      </c>
      <c r="H266" s="52">
        <f>SUMIF(Entrada!$D$7:$D$3006,$D266,Entrada!$H$7:$H$3006)</f>
        <v>0</v>
      </c>
      <c r="I266" s="53">
        <f>SUMIF(Saída!$D$7:$D$3006,$D266,Saída!$G$7:$G$3006)</f>
        <v>0</v>
      </c>
      <c r="J266" s="54">
        <f>SUMIF(Entrada!$D$7:$D$3006,D266,Entrada!$L$7:$L$3006)</f>
        <v>0</v>
      </c>
      <c r="K266" s="50" t="str">
        <f t="shared" si="23"/>
        <v/>
      </c>
      <c r="L266" s="50">
        <f t="shared" si="24"/>
        <v>0</v>
      </c>
      <c r="M266" s="54">
        <f>Inv!L266</f>
        <v>0</v>
      </c>
      <c r="N266" s="55" t="str">
        <f>IFERROR($I266/PG!$F266,"")</f>
        <v/>
      </c>
      <c r="P266" s="2"/>
      <c r="Q266" s="84">
        <v>7.4099999999999999E-3</v>
      </c>
      <c r="R266" s="85">
        <f t="shared" si="25"/>
        <v>7.4099999999999999E-3</v>
      </c>
      <c r="S266" s="2" t="str">
        <f t="shared" si="26"/>
        <v/>
      </c>
    </row>
    <row r="267" spans="3:19" ht="35.1" customHeight="1" thickTop="1" thickBot="1">
      <c r="C267" s="45" t="str">
        <f>IF(PG!C267="","",PG!C267)</f>
        <v/>
      </c>
      <c r="D267" s="44" t="str">
        <f>IF(PG!D267="","",PG!D267)</f>
        <v/>
      </c>
      <c r="E267" s="46" t="str">
        <f>IF(PG!E267="","",PG!E267)</f>
        <v/>
      </c>
      <c r="F267" s="46">
        <f>IF(Inv!F267="",Inv!E267,Inv!F267)</f>
        <v>0</v>
      </c>
      <c r="G267" s="51" t="str">
        <f t="shared" si="22"/>
        <v>Sem estoque</v>
      </c>
      <c r="H267" s="52">
        <f>SUMIF(Entrada!$D$7:$D$3006,$D267,Entrada!$H$7:$H$3006)</f>
        <v>0</v>
      </c>
      <c r="I267" s="53">
        <f>SUMIF(Saída!$D$7:$D$3006,$D267,Saída!$G$7:$G$3006)</f>
        <v>0</v>
      </c>
      <c r="J267" s="54">
        <f>SUMIF(Entrada!$D$7:$D$3006,D267,Entrada!$L$7:$L$3006)</f>
        <v>0</v>
      </c>
      <c r="K267" s="50" t="str">
        <f t="shared" si="23"/>
        <v/>
      </c>
      <c r="L267" s="50">
        <f t="shared" si="24"/>
        <v>0</v>
      </c>
      <c r="M267" s="54">
        <f>Inv!L267</f>
        <v>0</v>
      </c>
      <c r="N267" s="55" t="str">
        <f>IFERROR($I267/PG!$F267,"")</f>
        <v/>
      </c>
      <c r="P267" s="2"/>
      <c r="Q267" s="84">
        <v>7.4000000000000003E-3</v>
      </c>
      <c r="R267" s="85">
        <f t="shared" si="25"/>
        <v>7.4000000000000003E-3</v>
      </c>
      <c r="S267" s="2" t="str">
        <f t="shared" si="26"/>
        <v/>
      </c>
    </row>
    <row r="268" spans="3:19" ht="35.1" customHeight="1" thickTop="1" thickBot="1">
      <c r="C268" s="45" t="str">
        <f>IF(PG!C268="","",PG!C268)</f>
        <v/>
      </c>
      <c r="D268" s="44" t="str">
        <f>IF(PG!D268="","",PG!D268)</f>
        <v/>
      </c>
      <c r="E268" s="46" t="str">
        <f>IF(PG!E268="","",PG!E268)</f>
        <v/>
      </c>
      <c r="F268" s="46">
        <f>IF(Inv!F268="",Inv!E268,Inv!F268)</f>
        <v>0</v>
      </c>
      <c r="G268" s="51" t="str">
        <f t="shared" si="22"/>
        <v>Sem estoque</v>
      </c>
      <c r="H268" s="52">
        <f>SUMIF(Entrada!$D$7:$D$3006,$D268,Entrada!$H$7:$H$3006)</f>
        <v>0</v>
      </c>
      <c r="I268" s="53">
        <f>SUMIF(Saída!$D$7:$D$3006,$D268,Saída!$G$7:$G$3006)</f>
        <v>0</v>
      </c>
      <c r="J268" s="54">
        <f>SUMIF(Entrada!$D$7:$D$3006,D268,Entrada!$L$7:$L$3006)</f>
        <v>0</v>
      </c>
      <c r="K268" s="50" t="str">
        <f t="shared" si="23"/>
        <v/>
      </c>
      <c r="L268" s="50">
        <f t="shared" si="24"/>
        <v>0</v>
      </c>
      <c r="M268" s="54">
        <f>Inv!L268</f>
        <v>0</v>
      </c>
      <c r="N268" s="55" t="str">
        <f>IFERROR($I268/PG!$F268,"")</f>
        <v/>
      </c>
      <c r="P268" s="2"/>
      <c r="Q268" s="84">
        <v>7.3899999999999999E-3</v>
      </c>
      <c r="R268" s="85">
        <f t="shared" si="25"/>
        <v>7.3899999999999999E-3</v>
      </c>
      <c r="S268" s="2" t="str">
        <f t="shared" si="26"/>
        <v/>
      </c>
    </row>
    <row r="269" spans="3:19" ht="35.1" customHeight="1" thickTop="1" thickBot="1">
      <c r="C269" s="45" t="str">
        <f>IF(PG!C269="","",PG!C269)</f>
        <v/>
      </c>
      <c r="D269" s="44" t="str">
        <f>IF(PG!D269="","",PG!D269)</f>
        <v/>
      </c>
      <c r="E269" s="46" t="str">
        <f>IF(PG!E269="","",PG!E269)</f>
        <v/>
      </c>
      <c r="F269" s="46">
        <f>IF(Inv!F269="",Inv!E269,Inv!F269)</f>
        <v>0</v>
      </c>
      <c r="G269" s="51" t="str">
        <f t="shared" si="22"/>
        <v>Sem estoque</v>
      </c>
      <c r="H269" s="52">
        <f>SUMIF(Entrada!$D$7:$D$3006,$D269,Entrada!$H$7:$H$3006)</f>
        <v>0</v>
      </c>
      <c r="I269" s="53">
        <f>SUMIF(Saída!$D$7:$D$3006,$D269,Saída!$G$7:$G$3006)</f>
        <v>0</v>
      </c>
      <c r="J269" s="54">
        <f>SUMIF(Entrada!$D$7:$D$3006,D269,Entrada!$L$7:$L$3006)</f>
        <v>0</v>
      </c>
      <c r="K269" s="50" t="str">
        <f t="shared" si="23"/>
        <v/>
      </c>
      <c r="L269" s="50">
        <f t="shared" si="24"/>
        <v>0</v>
      </c>
      <c r="M269" s="54">
        <f>Inv!L269</f>
        <v>0</v>
      </c>
      <c r="N269" s="55" t="str">
        <f>IFERROR($I269/PG!$F269,"")</f>
        <v/>
      </c>
      <c r="P269" s="2"/>
      <c r="Q269" s="84">
        <v>7.3800000000000003E-3</v>
      </c>
      <c r="R269" s="85">
        <f t="shared" si="25"/>
        <v>7.3800000000000003E-3</v>
      </c>
      <c r="S269" s="2" t="str">
        <f t="shared" si="26"/>
        <v/>
      </c>
    </row>
    <row r="270" spans="3:19" ht="35.1" customHeight="1" thickTop="1" thickBot="1">
      <c r="C270" s="45" t="str">
        <f>IF(PG!C270="","",PG!C270)</f>
        <v/>
      </c>
      <c r="D270" s="44" t="str">
        <f>IF(PG!D270="","",PG!D270)</f>
        <v/>
      </c>
      <c r="E270" s="46" t="str">
        <f>IF(PG!E270="","",PG!E270)</f>
        <v/>
      </c>
      <c r="F270" s="46">
        <f>IF(Inv!F270="",Inv!E270,Inv!F270)</f>
        <v>0</v>
      </c>
      <c r="G270" s="51" t="str">
        <f t="shared" si="22"/>
        <v>Sem estoque</v>
      </c>
      <c r="H270" s="52">
        <f>SUMIF(Entrada!$D$7:$D$3006,$D270,Entrada!$H$7:$H$3006)</f>
        <v>0</v>
      </c>
      <c r="I270" s="53">
        <f>SUMIF(Saída!$D$7:$D$3006,$D270,Saída!$G$7:$G$3006)</f>
        <v>0</v>
      </c>
      <c r="J270" s="54">
        <f>SUMIF(Entrada!$D$7:$D$3006,D270,Entrada!$L$7:$L$3006)</f>
        <v>0</v>
      </c>
      <c r="K270" s="50" t="str">
        <f t="shared" si="23"/>
        <v/>
      </c>
      <c r="L270" s="50">
        <f t="shared" si="24"/>
        <v>0</v>
      </c>
      <c r="M270" s="54">
        <f>Inv!L270</f>
        <v>0</v>
      </c>
      <c r="N270" s="55" t="str">
        <f>IFERROR($I270/PG!$F270,"")</f>
        <v/>
      </c>
      <c r="P270" s="2"/>
      <c r="Q270" s="84">
        <v>7.3699999999999998E-3</v>
      </c>
      <c r="R270" s="85">
        <f t="shared" si="25"/>
        <v>7.3699999999999998E-3</v>
      </c>
      <c r="S270" s="2" t="str">
        <f t="shared" si="26"/>
        <v/>
      </c>
    </row>
    <row r="271" spans="3:19" ht="35.1" customHeight="1" thickTop="1" thickBot="1">
      <c r="C271" s="45" t="str">
        <f>IF(PG!C271="","",PG!C271)</f>
        <v/>
      </c>
      <c r="D271" s="44" t="str">
        <f>IF(PG!D271="","",PG!D271)</f>
        <v/>
      </c>
      <c r="E271" s="46" t="str">
        <f>IF(PG!E271="","",PG!E271)</f>
        <v/>
      </c>
      <c r="F271" s="46">
        <f>IF(Inv!F271="",Inv!E271,Inv!F271)</f>
        <v>0</v>
      </c>
      <c r="G271" s="51" t="str">
        <f t="shared" si="22"/>
        <v>Sem estoque</v>
      </c>
      <c r="H271" s="52">
        <f>SUMIF(Entrada!$D$7:$D$3006,$D271,Entrada!$H$7:$H$3006)</f>
        <v>0</v>
      </c>
      <c r="I271" s="53">
        <f>SUMIF(Saída!$D$7:$D$3006,$D271,Saída!$G$7:$G$3006)</f>
        <v>0</v>
      </c>
      <c r="J271" s="54">
        <f>SUMIF(Entrada!$D$7:$D$3006,D271,Entrada!$L$7:$L$3006)</f>
        <v>0</v>
      </c>
      <c r="K271" s="50" t="str">
        <f t="shared" si="23"/>
        <v/>
      </c>
      <c r="L271" s="50">
        <f t="shared" si="24"/>
        <v>0</v>
      </c>
      <c r="M271" s="54">
        <f>Inv!L271</f>
        <v>0</v>
      </c>
      <c r="N271" s="55" t="str">
        <f>IFERROR($I271/PG!$F271,"")</f>
        <v/>
      </c>
      <c r="P271" s="2"/>
      <c r="Q271" s="84">
        <v>7.3600000000000002E-3</v>
      </c>
      <c r="R271" s="85">
        <f t="shared" si="25"/>
        <v>7.3600000000000002E-3</v>
      </c>
      <c r="S271" s="2" t="str">
        <f t="shared" si="26"/>
        <v/>
      </c>
    </row>
    <row r="272" spans="3:19" ht="35.1" customHeight="1" thickTop="1" thickBot="1">
      <c r="C272" s="45" t="str">
        <f>IF(PG!C272="","",PG!C272)</f>
        <v/>
      </c>
      <c r="D272" s="44" t="str">
        <f>IF(PG!D272="","",PG!D272)</f>
        <v/>
      </c>
      <c r="E272" s="46" t="str">
        <f>IF(PG!E272="","",PG!E272)</f>
        <v/>
      </c>
      <c r="F272" s="46">
        <f>IF(Inv!F272="",Inv!E272,Inv!F272)</f>
        <v>0</v>
      </c>
      <c r="G272" s="51" t="str">
        <f t="shared" si="22"/>
        <v>Sem estoque</v>
      </c>
      <c r="H272" s="52">
        <f>SUMIF(Entrada!$D$7:$D$3006,$D272,Entrada!$H$7:$H$3006)</f>
        <v>0</v>
      </c>
      <c r="I272" s="53">
        <f>SUMIF(Saída!$D$7:$D$3006,$D272,Saída!$G$7:$G$3006)</f>
        <v>0</v>
      </c>
      <c r="J272" s="54">
        <f>SUMIF(Entrada!$D$7:$D$3006,D272,Entrada!$L$7:$L$3006)</f>
        <v>0</v>
      </c>
      <c r="K272" s="50" t="str">
        <f t="shared" si="23"/>
        <v/>
      </c>
      <c r="L272" s="50">
        <f t="shared" si="24"/>
        <v>0</v>
      </c>
      <c r="M272" s="54">
        <f>Inv!L272</f>
        <v>0</v>
      </c>
      <c r="N272" s="55" t="str">
        <f>IFERROR($I272/PG!$F272,"")</f>
        <v/>
      </c>
      <c r="P272" s="2"/>
      <c r="Q272" s="84">
        <v>7.3499999999999998E-3</v>
      </c>
      <c r="R272" s="85">
        <f t="shared" si="25"/>
        <v>7.3499999999999998E-3</v>
      </c>
      <c r="S272" s="2" t="str">
        <f t="shared" si="26"/>
        <v/>
      </c>
    </row>
    <row r="273" spans="3:19" ht="35.1" customHeight="1" thickTop="1" thickBot="1">
      <c r="C273" s="45" t="str">
        <f>IF(PG!C273="","",PG!C273)</f>
        <v/>
      </c>
      <c r="D273" s="44" t="str">
        <f>IF(PG!D273="","",PG!D273)</f>
        <v/>
      </c>
      <c r="E273" s="46" t="str">
        <f>IF(PG!E273="","",PG!E273)</f>
        <v/>
      </c>
      <c r="F273" s="46">
        <f>IF(Inv!F273="",Inv!E273,Inv!F273)</f>
        <v>0</v>
      </c>
      <c r="G273" s="51" t="str">
        <f t="shared" si="22"/>
        <v>Sem estoque</v>
      </c>
      <c r="H273" s="52">
        <f>SUMIF(Entrada!$D$7:$D$3006,$D273,Entrada!$H$7:$H$3006)</f>
        <v>0</v>
      </c>
      <c r="I273" s="53">
        <f>SUMIF(Saída!$D$7:$D$3006,$D273,Saída!$G$7:$G$3006)</f>
        <v>0</v>
      </c>
      <c r="J273" s="54">
        <f>SUMIF(Entrada!$D$7:$D$3006,D273,Entrada!$L$7:$L$3006)</f>
        <v>0</v>
      </c>
      <c r="K273" s="50" t="str">
        <f t="shared" si="23"/>
        <v/>
      </c>
      <c r="L273" s="50">
        <f t="shared" si="24"/>
        <v>0</v>
      </c>
      <c r="M273" s="54">
        <f>Inv!L273</f>
        <v>0</v>
      </c>
      <c r="N273" s="55" t="str">
        <f>IFERROR($I273/PG!$F273,"")</f>
        <v/>
      </c>
      <c r="P273" s="2"/>
      <c r="Q273" s="84">
        <v>7.3400000000000002E-3</v>
      </c>
      <c r="R273" s="85">
        <f t="shared" si="25"/>
        <v>7.3400000000000002E-3</v>
      </c>
      <c r="S273" s="2" t="str">
        <f t="shared" si="26"/>
        <v/>
      </c>
    </row>
    <row r="274" spans="3:19" ht="35.1" customHeight="1" thickTop="1" thickBot="1">
      <c r="C274" s="45" t="str">
        <f>IF(PG!C274="","",PG!C274)</f>
        <v/>
      </c>
      <c r="D274" s="44" t="str">
        <f>IF(PG!D274="","",PG!D274)</f>
        <v/>
      </c>
      <c r="E274" s="46" t="str">
        <f>IF(PG!E274="","",PG!E274)</f>
        <v/>
      </c>
      <c r="F274" s="46">
        <f>IF(Inv!F274="",Inv!E274,Inv!F274)</f>
        <v>0</v>
      </c>
      <c r="G274" s="51" t="str">
        <f t="shared" si="22"/>
        <v>Sem estoque</v>
      </c>
      <c r="H274" s="52">
        <f>SUMIF(Entrada!$D$7:$D$3006,$D274,Entrada!$H$7:$H$3006)</f>
        <v>0</v>
      </c>
      <c r="I274" s="53">
        <f>SUMIF(Saída!$D$7:$D$3006,$D274,Saída!$G$7:$G$3006)</f>
        <v>0</v>
      </c>
      <c r="J274" s="54">
        <f>SUMIF(Entrada!$D$7:$D$3006,D274,Entrada!$L$7:$L$3006)</f>
        <v>0</v>
      </c>
      <c r="K274" s="50" t="str">
        <f t="shared" si="23"/>
        <v/>
      </c>
      <c r="L274" s="50">
        <f t="shared" si="24"/>
        <v>0</v>
      </c>
      <c r="M274" s="54">
        <f>Inv!L274</f>
        <v>0</v>
      </c>
      <c r="N274" s="55" t="str">
        <f>IFERROR($I274/PG!$F274,"")</f>
        <v/>
      </c>
      <c r="P274" s="2"/>
      <c r="Q274" s="84">
        <v>7.3299999999999997E-3</v>
      </c>
      <c r="R274" s="85">
        <f t="shared" si="25"/>
        <v>7.3299999999999997E-3</v>
      </c>
      <c r="S274" s="2" t="str">
        <f t="shared" si="26"/>
        <v/>
      </c>
    </row>
    <row r="275" spans="3:19" ht="35.1" customHeight="1" thickTop="1" thickBot="1">
      <c r="C275" s="45" t="str">
        <f>IF(PG!C275="","",PG!C275)</f>
        <v/>
      </c>
      <c r="D275" s="44" t="str">
        <f>IF(PG!D275="","",PG!D275)</f>
        <v/>
      </c>
      <c r="E275" s="46" t="str">
        <f>IF(PG!E275="","",PG!E275)</f>
        <v/>
      </c>
      <c r="F275" s="46">
        <f>IF(Inv!F275="",Inv!E275,Inv!F275)</f>
        <v>0</v>
      </c>
      <c r="G275" s="51" t="str">
        <f t="shared" si="22"/>
        <v>Sem estoque</v>
      </c>
      <c r="H275" s="52">
        <f>SUMIF(Entrada!$D$7:$D$3006,$D275,Entrada!$H$7:$H$3006)</f>
        <v>0</v>
      </c>
      <c r="I275" s="53">
        <f>SUMIF(Saída!$D$7:$D$3006,$D275,Saída!$G$7:$G$3006)</f>
        <v>0</v>
      </c>
      <c r="J275" s="54">
        <f>SUMIF(Entrada!$D$7:$D$3006,D275,Entrada!$L$7:$L$3006)</f>
        <v>0</v>
      </c>
      <c r="K275" s="50" t="str">
        <f t="shared" si="23"/>
        <v/>
      </c>
      <c r="L275" s="50">
        <f t="shared" si="24"/>
        <v>0</v>
      </c>
      <c r="M275" s="54">
        <f>Inv!L275</f>
        <v>0</v>
      </c>
      <c r="N275" s="55" t="str">
        <f>IFERROR($I275/PG!$F275,"")</f>
        <v/>
      </c>
      <c r="P275" s="2"/>
      <c r="Q275" s="84">
        <v>7.3200000000000001E-3</v>
      </c>
      <c r="R275" s="85">
        <f t="shared" si="25"/>
        <v>7.3200000000000001E-3</v>
      </c>
      <c r="S275" s="2" t="str">
        <f t="shared" si="26"/>
        <v/>
      </c>
    </row>
    <row r="276" spans="3:19" ht="35.1" customHeight="1" thickTop="1" thickBot="1">
      <c r="C276" s="45" t="str">
        <f>IF(PG!C276="","",PG!C276)</f>
        <v/>
      </c>
      <c r="D276" s="44" t="str">
        <f>IF(PG!D276="","",PG!D276)</f>
        <v/>
      </c>
      <c r="E276" s="46" t="str">
        <f>IF(PG!E276="","",PG!E276)</f>
        <v/>
      </c>
      <c r="F276" s="46">
        <f>IF(Inv!F276="",Inv!E276,Inv!F276)</f>
        <v>0</v>
      </c>
      <c r="G276" s="51" t="str">
        <f t="shared" si="22"/>
        <v>Sem estoque</v>
      </c>
      <c r="H276" s="52">
        <f>SUMIF(Entrada!$D$7:$D$3006,$D276,Entrada!$H$7:$H$3006)</f>
        <v>0</v>
      </c>
      <c r="I276" s="53">
        <f>SUMIF(Saída!$D$7:$D$3006,$D276,Saída!$G$7:$G$3006)</f>
        <v>0</v>
      </c>
      <c r="J276" s="54">
        <f>SUMIF(Entrada!$D$7:$D$3006,D276,Entrada!$L$7:$L$3006)</f>
        <v>0</v>
      </c>
      <c r="K276" s="50" t="str">
        <f t="shared" si="23"/>
        <v/>
      </c>
      <c r="L276" s="50">
        <f t="shared" si="24"/>
        <v>0</v>
      </c>
      <c r="M276" s="54">
        <f>Inv!L276</f>
        <v>0</v>
      </c>
      <c r="N276" s="55" t="str">
        <f>IFERROR($I276/PG!$F276,"")</f>
        <v/>
      </c>
      <c r="P276" s="2"/>
      <c r="Q276" s="84">
        <v>7.3099999999999997E-3</v>
      </c>
      <c r="R276" s="85">
        <f t="shared" si="25"/>
        <v>7.3099999999999997E-3</v>
      </c>
      <c r="S276" s="2" t="str">
        <f t="shared" si="26"/>
        <v/>
      </c>
    </row>
    <row r="277" spans="3:19" ht="35.1" customHeight="1" thickTop="1" thickBot="1">
      <c r="C277" s="45" t="str">
        <f>IF(PG!C277="","",PG!C277)</f>
        <v/>
      </c>
      <c r="D277" s="44" t="str">
        <f>IF(PG!D277="","",PG!D277)</f>
        <v/>
      </c>
      <c r="E277" s="46" t="str">
        <f>IF(PG!E277="","",PG!E277)</f>
        <v/>
      </c>
      <c r="F277" s="46">
        <f>IF(Inv!F277="",Inv!E277,Inv!F277)</f>
        <v>0</v>
      </c>
      <c r="G277" s="51" t="str">
        <f t="shared" si="22"/>
        <v>Sem estoque</v>
      </c>
      <c r="H277" s="52">
        <f>SUMIF(Entrada!$D$7:$D$3006,$D277,Entrada!$H$7:$H$3006)</f>
        <v>0</v>
      </c>
      <c r="I277" s="53">
        <f>SUMIF(Saída!$D$7:$D$3006,$D277,Saída!$G$7:$G$3006)</f>
        <v>0</v>
      </c>
      <c r="J277" s="54">
        <f>SUMIF(Entrada!$D$7:$D$3006,D277,Entrada!$L$7:$L$3006)</f>
        <v>0</v>
      </c>
      <c r="K277" s="50" t="str">
        <f t="shared" si="23"/>
        <v/>
      </c>
      <c r="L277" s="50">
        <f t="shared" si="24"/>
        <v>0</v>
      </c>
      <c r="M277" s="54">
        <f>Inv!L277</f>
        <v>0</v>
      </c>
      <c r="N277" s="55" t="str">
        <f>IFERROR($I277/PG!$F277,"")</f>
        <v/>
      </c>
      <c r="P277" s="2"/>
      <c r="Q277" s="84">
        <v>7.3000000000000001E-3</v>
      </c>
      <c r="R277" s="85">
        <f t="shared" si="25"/>
        <v>7.3000000000000001E-3</v>
      </c>
      <c r="S277" s="2" t="str">
        <f t="shared" si="26"/>
        <v/>
      </c>
    </row>
    <row r="278" spans="3:19" ht="35.1" customHeight="1" thickTop="1" thickBot="1">
      <c r="C278" s="45" t="str">
        <f>IF(PG!C278="","",PG!C278)</f>
        <v/>
      </c>
      <c r="D278" s="44" t="str">
        <f>IF(PG!D278="","",PG!D278)</f>
        <v/>
      </c>
      <c r="E278" s="46" t="str">
        <f>IF(PG!E278="","",PG!E278)</f>
        <v/>
      </c>
      <c r="F278" s="46">
        <f>IF(Inv!F278="",Inv!E278,Inv!F278)</f>
        <v>0</v>
      </c>
      <c r="G278" s="51" t="str">
        <f t="shared" si="22"/>
        <v>Sem estoque</v>
      </c>
      <c r="H278" s="52">
        <f>SUMIF(Entrada!$D$7:$D$3006,$D278,Entrada!$H$7:$H$3006)</f>
        <v>0</v>
      </c>
      <c r="I278" s="53">
        <f>SUMIF(Saída!$D$7:$D$3006,$D278,Saída!$G$7:$G$3006)</f>
        <v>0</v>
      </c>
      <c r="J278" s="54">
        <f>SUMIF(Entrada!$D$7:$D$3006,D278,Entrada!$L$7:$L$3006)</f>
        <v>0</v>
      </c>
      <c r="K278" s="50" t="str">
        <f t="shared" si="23"/>
        <v/>
      </c>
      <c r="L278" s="50">
        <f t="shared" si="24"/>
        <v>0</v>
      </c>
      <c r="M278" s="54">
        <f>Inv!L278</f>
        <v>0</v>
      </c>
      <c r="N278" s="55" t="str">
        <f>IFERROR($I278/PG!$F278,"")</f>
        <v/>
      </c>
      <c r="P278" s="2"/>
      <c r="Q278" s="84">
        <v>7.2899999999999996E-3</v>
      </c>
      <c r="R278" s="85">
        <f t="shared" si="25"/>
        <v>7.2899999999999996E-3</v>
      </c>
      <c r="S278" s="2" t="str">
        <f t="shared" si="26"/>
        <v/>
      </c>
    </row>
    <row r="279" spans="3:19" ht="35.1" customHeight="1" thickTop="1" thickBot="1">
      <c r="C279" s="45" t="str">
        <f>IF(PG!C279="","",PG!C279)</f>
        <v/>
      </c>
      <c r="D279" s="44" t="str">
        <f>IF(PG!D279="","",PG!D279)</f>
        <v/>
      </c>
      <c r="E279" s="46" t="str">
        <f>IF(PG!E279="","",PG!E279)</f>
        <v/>
      </c>
      <c r="F279" s="46">
        <f>IF(Inv!F279="",Inv!E279,Inv!F279)</f>
        <v>0</v>
      </c>
      <c r="G279" s="51" t="str">
        <f t="shared" si="22"/>
        <v>Sem estoque</v>
      </c>
      <c r="H279" s="52">
        <f>SUMIF(Entrada!$D$7:$D$3006,$D279,Entrada!$H$7:$H$3006)</f>
        <v>0</v>
      </c>
      <c r="I279" s="53">
        <f>SUMIF(Saída!$D$7:$D$3006,$D279,Saída!$G$7:$G$3006)</f>
        <v>0</v>
      </c>
      <c r="J279" s="54">
        <f>SUMIF(Entrada!$D$7:$D$3006,D279,Entrada!$L$7:$L$3006)</f>
        <v>0</v>
      </c>
      <c r="K279" s="50" t="str">
        <f t="shared" si="23"/>
        <v/>
      </c>
      <c r="L279" s="50">
        <f t="shared" si="24"/>
        <v>0</v>
      </c>
      <c r="M279" s="54">
        <f>Inv!L279</f>
        <v>0</v>
      </c>
      <c r="N279" s="55" t="str">
        <f>IFERROR($I279/PG!$F279,"")</f>
        <v/>
      </c>
      <c r="P279" s="2"/>
      <c r="Q279" s="84">
        <v>7.28E-3</v>
      </c>
      <c r="R279" s="85">
        <f t="shared" si="25"/>
        <v>7.28E-3</v>
      </c>
      <c r="S279" s="2" t="str">
        <f t="shared" si="26"/>
        <v/>
      </c>
    </row>
    <row r="280" spans="3:19" ht="35.1" customHeight="1" thickTop="1" thickBot="1">
      <c r="C280" s="45" t="str">
        <f>IF(PG!C280="","",PG!C280)</f>
        <v/>
      </c>
      <c r="D280" s="44" t="str">
        <f>IF(PG!D280="","",PG!D280)</f>
        <v/>
      </c>
      <c r="E280" s="46" t="str">
        <f>IF(PG!E280="","",PG!E280)</f>
        <v/>
      </c>
      <c r="F280" s="46">
        <f>IF(Inv!F280="",Inv!E280,Inv!F280)</f>
        <v>0</v>
      </c>
      <c r="G280" s="51" t="str">
        <f t="shared" si="22"/>
        <v>Sem estoque</v>
      </c>
      <c r="H280" s="52">
        <f>SUMIF(Entrada!$D$7:$D$3006,$D280,Entrada!$H$7:$H$3006)</f>
        <v>0</v>
      </c>
      <c r="I280" s="53">
        <f>SUMIF(Saída!$D$7:$D$3006,$D280,Saída!$G$7:$G$3006)</f>
        <v>0</v>
      </c>
      <c r="J280" s="54">
        <f>SUMIF(Entrada!$D$7:$D$3006,D280,Entrada!$L$7:$L$3006)</f>
        <v>0</v>
      </c>
      <c r="K280" s="50" t="str">
        <f t="shared" si="23"/>
        <v/>
      </c>
      <c r="L280" s="50">
        <f t="shared" si="24"/>
        <v>0</v>
      </c>
      <c r="M280" s="54">
        <f>Inv!L280</f>
        <v>0</v>
      </c>
      <c r="N280" s="55" t="str">
        <f>IFERROR($I280/PG!$F280,"")</f>
        <v/>
      </c>
      <c r="P280" s="2"/>
      <c r="Q280" s="84">
        <v>7.2700000000000004E-3</v>
      </c>
      <c r="R280" s="85">
        <f t="shared" si="25"/>
        <v>7.2700000000000004E-3</v>
      </c>
      <c r="S280" s="2" t="str">
        <f t="shared" si="26"/>
        <v/>
      </c>
    </row>
    <row r="281" spans="3:19" ht="35.1" customHeight="1" thickTop="1" thickBot="1">
      <c r="C281" s="45" t="str">
        <f>IF(PG!C281="","",PG!C281)</f>
        <v/>
      </c>
      <c r="D281" s="44" t="str">
        <f>IF(PG!D281="","",PG!D281)</f>
        <v/>
      </c>
      <c r="E281" s="46" t="str">
        <f>IF(PG!E281="","",PG!E281)</f>
        <v/>
      </c>
      <c r="F281" s="46">
        <f>IF(Inv!F281="",Inv!E281,Inv!F281)</f>
        <v>0</v>
      </c>
      <c r="G281" s="51" t="str">
        <f t="shared" si="22"/>
        <v>Sem estoque</v>
      </c>
      <c r="H281" s="52">
        <f>SUMIF(Entrada!$D$7:$D$3006,$D281,Entrada!$H$7:$H$3006)</f>
        <v>0</v>
      </c>
      <c r="I281" s="53">
        <f>SUMIF(Saída!$D$7:$D$3006,$D281,Saída!$G$7:$G$3006)</f>
        <v>0</v>
      </c>
      <c r="J281" s="54">
        <f>SUMIF(Entrada!$D$7:$D$3006,D281,Entrada!$L$7:$L$3006)</f>
        <v>0</v>
      </c>
      <c r="K281" s="50" t="str">
        <f t="shared" si="23"/>
        <v/>
      </c>
      <c r="L281" s="50">
        <f t="shared" si="24"/>
        <v>0</v>
      </c>
      <c r="M281" s="54">
        <f>Inv!L281</f>
        <v>0</v>
      </c>
      <c r="N281" s="55" t="str">
        <f>IFERROR($I281/PG!$F281,"")</f>
        <v/>
      </c>
      <c r="P281" s="2"/>
      <c r="Q281" s="84">
        <v>7.26E-3</v>
      </c>
      <c r="R281" s="85">
        <f t="shared" si="25"/>
        <v>7.26E-3</v>
      </c>
      <c r="S281" s="2" t="str">
        <f t="shared" si="26"/>
        <v/>
      </c>
    </row>
    <row r="282" spans="3:19" ht="35.1" customHeight="1" thickTop="1" thickBot="1">
      <c r="C282" s="45" t="str">
        <f>IF(PG!C282="","",PG!C282)</f>
        <v/>
      </c>
      <c r="D282" s="44" t="str">
        <f>IF(PG!D282="","",PG!D282)</f>
        <v/>
      </c>
      <c r="E282" s="46" t="str">
        <f>IF(PG!E282="","",PG!E282)</f>
        <v/>
      </c>
      <c r="F282" s="46">
        <f>IF(Inv!F282="",Inv!E282,Inv!F282)</f>
        <v>0</v>
      </c>
      <c r="G282" s="51" t="str">
        <f t="shared" si="22"/>
        <v>Sem estoque</v>
      </c>
      <c r="H282" s="52">
        <f>SUMIF(Entrada!$D$7:$D$3006,$D282,Entrada!$H$7:$H$3006)</f>
        <v>0</v>
      </c>
      <c r="I282" s="53">
        <f>SUMIF(Saída!$D$7:$D$3006,$D282,Saída!$G$7:$G$3006)</f>
        <v>0</v>
      </c>
      <c r="J282" s="54">
        <f>SUMIF(Entrada!$D$7:$D$3006,D282,Entrada!$L$7:$L$3006)</f>
        <v>0</v>
      </c>
      <c r="K282" s="50" t="str">
        <f t="shared" si="23"/>
        <v/>
      </c>
      <c r="L282" s="50">
        <f t="shared" si="24"/>
        <v>0</v>
      </c>
      <c r="M282" s="54">
        <f>Inv!L282</f>
        <v>0</v>
      </c>
      <c r="N282" s="55" t="str">
        <f>IFERROR($I282/PG!$F282,"")</f>
        <v/>
      </c>
      <c r="P282" s="2"/>
      <c r="Q282" s="84">
        <v>7.2500000000000004E-3</v>
      </c>
      <c r="R282" s="85">
        <f t="shared" si="25"/>
        <v>7.2500000000000004E-3</v>
      </c>
      <c r="S282" s="2" t="str">
        <f t="shared" si="26"/>
        <v/>
      </c>
    </row>
    <row r="283" spans="3:19" ht="35.1" customHeight="1" thickTop="1" thickBot="1">
      <c r="C283" s="45" t="str">
        <f>IF(PG!C283="","",PG!C283)</f>
        <v/>
      </c>
      <c r="D283" s="44" t="str">
        <f>IF(PG!D283="","",PG!D283)</f>
        <v/>
      </c>
      <c r="E283" s="46" t="str">
        <f>IF(PG!E283="","",PG!E283)</f>
        <v/>
      </c>
      <c r="F283" s="46">
        <f>IF(Inv!F283="",Inv!E283,Inv!F283)</f>
        <v>0</v>
      </c>
      <c r="G283" s="51" t="str">
        <f t="shared" si="22"/>
        <v>Sem estoque</v>
      </c>
      <c r="H283" s="52">
        <f>SUMIF(Entrada!$D$7:$D$3006,$D283,Entrada!$H$7:$H$3006)</f>
        <v>0</v>
      </c>
      <c r="I283" s="53">
        <f>SUMIF(Saída!$D$7:$D$3006,$D283,Saída!$G$7:$G$3006)</f>
        <v>0</v>
      </c>
      <c r="J283" s="54">
        <f>SUMIF(Entrada!$D$7:$D$3006,D283,Entrada!$L$7:$L$3006)</f>
        <v>0</v>
      </c>
      <c r="K283" s="50" t="str">
        <f t="shared" si="23"/>
        <v/>
      </c>
      <c r="L283" s="50">
        <f t="shared" si="24"/>
        <v>0</v>
      </c>
      <c r="M283" s="54">
        <f>Inv!L283</f>
        <v>0</v>
      </c>
      <c r="N283" s="55" t="str">
        <f>IFERROR($I283/PG!$F283,"")</f>
        <v/>
      </c>
      <c r="P283" s="2"/>
      <c r="Q283" s="84">
        <v>7.2399999999999999E-3</v>
      </c>
      <c r="R283" s="85">
        <f t="shared" si="25"/>
        <v>7.2399999999999999E-3</v>
      </c>
      <c r="S283" s="2" t="str">
        <f t="shared" si="26"/>
        <v/>
      </c>
    </row>
    <row r="284" spans="3:19" ht="35.1" customHeight="1" thickTop="1" thickBot="1">
      <c r="C284" s="45" t="str">
        <f>IF(PG!C284="","",PG!C284)</f>
        <v/>
      </c>
      <c r="D284" s="44" t="str">
        <f>IF(PG!D284="","",PG!D284)</f>
        <v/>
      </c>
      <c r="E284" s="46" t="str">
        <f>IF(PG!E284="","",PG!E284)</f>
        <v/>
      </c>
      <c r="F284" s="46">
        <f>IF(Inv!F284="",Inv!E284,Inv!F284)</f>
        <v>0</v>
      </c>
      <c r="G284" s="51" t="str">
        <f t="shared" si="22"/>
        <v>Sem estoque</v>
      </c>
      <c r="H284" s="52">
        <f>SUMIF(Entrada!$D$7:$D$3006,$D284,Entrada!$H$7:$H$3006)</f>
        <v>0</v>
      </c>
      <c r="I284" s="53">
        <f>SUMIF(Saída!$D$7:$D$3006,$D284,Saída!$G$7:$G$3006)</f>
        <v>0</v>
      </c>
      <c r="J284" s="54">
        <f>SUMIF(Entrada!$D$7:$D$3006,D284,Entrada!$L$7:$L$3006)</f>
        <v>0</v>
      </c>
      <c r="K284" s="50" t="str">
        <f t="shared" si="23"/>
        <v/>
      </c>
      <c r="L284" s="50">
        <f t="shared" si="24"/>
        <v>0</v>
      </c>
      <c r="M284" s="54">
        <f>Inv!L284</f>
        <v>0</v>
      </c>
      <c r="N284" s="55" t="str">
        <f>IFERROR($I284/PG!$F284,"")</f>
        <v/>
      </c>
      <c r="P284" s="2"/>
      <c r="Q284" s="84">
        <v>7.2300000000000003E-3</v>
      </c>
      <c r="R284" s="85">
        <f t="shared" si="25"/>
        <v>7.2300000000000003E-3</v>
      </c>
      <c r="S284" s="2" t="str">
        <f t="shared" si="26"/>
        <v/>
      </c>
    </row>
    <row r="285" spans="3:19" ht="35.1" customHeight="1" thickTop="1" thickBot="1">
      <c r="C285" s="45" t="str">
        <f>IF(PG!C285="","",PG!C285)</f>
        <v/>
      </c>
      <c r="D285" s="44" t="str">
        <f>IF(PG!D285="","",PG!D285)</f>
        <v/>
      </c>
      <c r="E285" s="46" t="str">
        <f>IF(PG!E285="","",PG!E285)</f>
        <v/>
      </c>
      <c r="F285" s="46">
        <f>IF(Inv!F285="",Inv!E285,Inv!F285)</f>
        <v>0</v>
      </c>
      <c r="G285" s="51" t="str">
        <f t="shared" si="22"/>
        <v>Sem estoque</v>
      </c>
      <c r="H285" s="52">
        <f>SUMIF(Entrada!$D$7:$D$3006,$D285,Entrada!$H$7:$H$3006)</f>
        <v>0</v>
      </c>
      <c r="I285" s="53">
        <f>SUMIF(Saída!$D$7:$D$3006,$D285,Saída!$G$7:$G$3006)</f>
        <v>0</v>
      </c>
      <c r="J285" s="54">
        <f>SUMIF(Entrada!$D$7:$D$3006,D285,Entrada!$L$7:$L$3006)</f>
        <v>0</v>
      </c>
      <c r="K285" s="50" t="str">
        <f t="shared" si="23"/>
        <v/>
      </c>
      <c r="L285" s="50">
        <f t="shared" si="24"/>
        <v>0</v>
      </c>
      <c r="M285" s="54">
        <f>Inv!L285</f>
        <v>0</v>
      </c>
      <c r="N285" s="55" t="str">
        <f>IFERROR($I285/PG!$F285,"")</f>
        <v/>
      </c>
      <c r="P285" s="2"/>
      <c r="Q285" s="84">
        <v>7.2199999999999999E-3</v>
      </c>
      <c r="R285" s="85">
        <f t="shared" si="25"/>
        <v>7.2199999999999999E-3</v>
      </c>
      <c r="S285" s="2" t="str">
        <f t="shared" si="26"/>
        <v/>
      </c>
    </row>
    <row r="286" spans="3:19" ht="35.1" customHeight="1" thickTop="1" thickBot="1">
      <c r="C286" s="45" t="str">
        <f>IF(PG!C286="","",PG!C286)</f>
        <v/>
      </c>
      <c r="D286" s="44" t="str">
        <f>IF(PG!D286="","",PG!D286)</f>
        <v/>
      </c>
      <c r="E286" s="46" t="str">
        <f>IF(PG!E286="","",PG!E286)</f>
        <v/>
      </c>
      <c r="F286" s="46">
        <f>IF(Inv!F286="",Inv!E286,Inv!F286)</f>
        <v>0</v>
      </c>
      <c r="G286" s="51" t="str">
        <f t="shared" si="22"/>
        <v>Sem estoque</v>
      </c>
      <c r="H286" s="52">
        <f>SUMIF(Entrada!$D$7:$D$3006,$D286,Entrada!$H$7:$H$3006)</f>
        <v>0</v>
      </c>
      <c r="I286" s="53">
        <f>SUMIF(Saída!$D$7:$D$3006,$D286,Saída!$G$7:$G$3006)</f>
        <v>0</v>
      </c>
      <c r="J286" s="54">
        <f>SUMIF(Entrada!$D$7:$D$3006,D286,Entrada!$L$7:$L$3006)</f>
        <v>0</v>
      </c>
      <c r="K286" s="50" t="str">
        <f t="shared" si="23"/>
        <v/>
      </c>
      <c r="L286" s="50">
        <f t="shared" si="24"/>
        <v>0</v>
      </c>
      <c r="M286" s="54">
        <f>Inv!L286</f>
        <v>0</v>
      </c>
      <c r="N286" s="55" t="str">
        <f>IFERROR($I286/PG!$F286,"")</f>
        <v/>
      </c>
      <c r="P286" s="2"/>
      <c r="Q286" s="84">
        <v>7.2100000000000003E-3</v>
      </c>
      <c r="R286" s="85">
        <f t="shared" si="25"/>
        <v>7.2100000000000003E-3</v>
      </c>
      <c r="S286" s="2" t="str">
        <f t="shared" si="26"/>
        <v/>
      </c>
    </row>
    <row r="287" spans="3:19" ht="35.1" customHeight="1" thickTop="1" thickBot="1">
      <c r="C287" s="45" t="str">
        <f>IF(PG!C287="","",PG!C287)</f>
        <v/>
      </c>
      <c r="D287" s="44" t="str">
        <f>IF(PG!D287="","",PG!D287)</f>
        <v/>
      </c>
      <c r="E287" s="46" t="str">
        <f>IF(PG!E287="","",PG!E287)</f>
        <v/>
      </c>
      <c r="F287" s="46">
        <f>IF(Inv!F287="",Inv!E287,Inv!F287)</f>
        <v>0</v>
      </c>
      <c r="G287" s="51" t="str">
        <f t="shared" si="22"/>
        <v>Sem estoque</v>
      </c>
      <c r="H287" s="52">
        <f>SUMIF(Entrada!$D$7:$D$3006,$D287,Entrada!$H$7:$H$3006)</f>
        <v>0</v>
      </c>
      <c r="I287" s="53">
        <f>SUMIF(Saída!$D$7:$D$3006,$D287,Saída!$G$7:$G$3006)</f>
        <v>0</v>
      </c>
      <c r="J287" s="54">
        <f>SUMIF(Entrada!$D$7:$D$3006,D287,Entrada!$L$7:$L$3006)</f>
        <v>0</v>
      </c>
      <c r="K287" s="50" t="str">
        <f t="shared" si="23"/>
        <v/>
      </c>
      <c r="L287" s="50">
        <f t="shared" si="24"/>
        <v>0</v>
      </c>
      <c r="M287" s="54">
        <f>Inv!L287</f>
        <v>0</v>
      </c>
      <c r="N287" s="55" t="str">
        <f>IFERROR($I287/PG!$F287,"")</f>
        <v/>
      </c>
      <c r="P287" s="2"/>
      <c r="Q287" s="84">
        <v>7.1999999999999998E-3</v>
      </c>
      <c r="R287" s="85">
        <f t="shared" si="25"/>
        <v>7.1999999999999998E-3</v>
      </c>
      <c r="S287" s="2" t="str">
        <f t="shared" si="26"/>
        <v/>
      </c>
    </row>
    <row r="288" spans="3:19" ht="35.1" customHeight="1" thickTop="1" thickBot="1">
      <c r="C288" s="45" t="str">
        <f>IF(PG!C288="","",PG!C288)</f>
        <v/>
      </c>
      <c r="D288" s="44" t="str">
        <f>IF(PG!D288="","",PG!D288)</f>
        <v/>
      </c>
      <c r="E288" s="46" t="str">
        <f>IF(PG!E288="","",PG!E288)</f>
        <v/>
      </c>
      <c r="F288" s="46">
        <f>IF(Inv!F288="",Inv!E288,Inv!F288)</f>
        <v>0</v>
      </c>
      <c r="G288" s="51" t="str">
        <f t="shared" si="22"/>
        <v>Sem estoque</v>
      </c>
      <c r="H288" s="52">
        <f>SUMIF(Entrada!$D$7:$D$3006,$D288,Entrada!$H$7:$H$3006)</f>
        <v>0</v>
      </c>
      <c r="I288" s="53">
        <f>SUMIF(Saída!$D$7:$D$3006,$D288,Saída!$G$7:$G$3006)</f>
        <v>0</v>
      </c>
      <c r="J288" s="54">
        <f>SUMIF(Entrada!$D$7:$D$3006,D288,Entrada!$L$7:$L$3006)</f>
        <v>0</v>
      </c>
      <c r="K288" s="50" t="str">
        <f t="shared" si="23"/>
        <v/>
      </c>
      <c r="L288" s="50">
        <f t="shared" si="24"/>
        <v>0</v>
      </c>
      <c r="M288" s="54">
        <f>Inv!L288</f>
        <v>0</v>
      </c>
      <c r="N288" s="55" t="str">
        <f>IFERROR($I288/PG!$F288,"")</f>
        <v/>
      </c>
      <c r="P288" s="2"/>
      <c r="Q288" s="84">
        <v>7.1900000000000002E-3</v>
      </c>
      <c r="R288" s="85">
        <f t="shared" si="25"/>
        <v>7.1900000000000002E-3</v>
      </c>
      <c r="S288" s="2" t="str">
        <f t="shared" si="26"/>
        <v/>
      </c>
    </row>
    <row r="289" spans="3:19" ht="35.1" customHeight="1" thickTop="1" thickBot="1">
      <c r="C289" s="45" t="str">
        <f>IF(PG!C289="","",PG!C289)</f>
        <v/>
      </c>
      <c r="D289" s="44" t="str">
        <f>IF(PG!D289="","",PG!D289)</f>
        <v/>
      </c>
      <c r="E289" s="46" t="str">
        <f>IF(PG!E289="","",PG!E289)</f>
        <v/>
      </c>
      <c r="F289" s="46">
        <f>IF(Inv!F289="",Inv!E289,Inv!F289)</f>
        <v>0</v>
      </c>
      <c r="G289" s="51" t="str">
        <f t="shared" si="22"/>
        <v>Sem estoque</v>
      </c>
      <c r="H289" s="52">
        <f>SUMIF(Entrada!$D$7:$D$3006,$D289,Entrada!$H$7:$H$3006)</f>
        <v>0</v>
      </c>
      <c r="I289" s="53">
        <f>SUMIF(Saída!$D$7:$D$3006,$D289,Saída!$G$7:$G$3006)</f>
        <v>0</v>
      </c>
      <c r="J289" s="54">
        <f>SUMIF(Entrada!$D$7:$D$3006,D289,Entrada!$L$7:$L$3006)</f>
        <v>0</v>
      </c>
      <c r="K289" s="50" t="str">
        <f t="shared" si="23"/>
        <v/>
      </c>
      <c r="L289" s="50">
        <f t="shared" si="24"/>
        <v>0</v>
      </c>
      <c r="M289" s="54">
        <f>Inv!L289</f>
        <v>0</v>
      </c>
      <c r="N289" s="55" t="str">
        <f>IFERROR($I289/PG!$F289,"")</f>
        <v/>
      </c>
      <c r="P289" s="2"/>
      <c r="Q289" s="84">
        <v>7.1799999999999998E-3</v>
      </c>
      <c r="R289" s="85">
        <f t="shared" si="25"/>
        <v>7.1799999999999998E-3</v>
      </c>
      <c r="S289" s="2" t="str">
        <f t="shared" si="26"/>
        <v/>
      </c>
    </row>
    <row r="290" spans="3:19" ht="35.1" customHeight="1" thickTop="1" thickBot="1">
      <c r="C290" s="45" t="str">
        <f>IF(PG!C290="","",PG!C290)</f>
        <v/>
      </c>
      <c r="D290" s="44" t="str">
        <f>IF(PG!D290="","",PG!D290)</f>
        <v/>
      </c>
      <c r="E290" s="46" t="str">
        <f>IF(PG!E290="","",PG!E290)</f>
        <v/>
      </c>
      <c r="F290" s="46">
        <f>IF(Inv!F290="",Inv!E290,Inv!F290)</f>
        <v>0</v>
      </c>
      <c r="G290" s="51" t="str">
        <f t="shared" si="22"/>
        <v>Sem estoque</v>
      </c>
      <c r="H290" s="52">
        <f>SUMIF(Entrada!$D$7:$D$3006,$D290,Entrada!$H$7:$H$3006)</f>
        <v>0</v>
      </c>
      <c r="I290" s="53">
        <f>SUMIF(Saída!$D$7:$D$3006,$D290,Saída!$G$7:$G$3006)</f>
        <v>0</v>
      </c>
      <c r="J290" s="54">
        <f>SUMIF(Entrada!$D$7:$D$3006,D290,Entrada!$L$7:$L$3006)</f>
        <v>0</v>
      </c>
      <c r="K290" s="50" t="str">
        <f t="shared" si="23"/>
        <v/>
      </c>
      <c r="L290" s="50">
        <f t="shared" si="24"/>
        <v>0</v>
      </c>
      <c r="M290" s="54">
        <f>Inv!L290</f>
        <v>0</v>
      </c>
      <c r="N290" s="55" t="str">
        <f>IFERROR($I290/PG!$F290,"")</f>
        <v/>
      </c>
      <c r="P290" s="2"/>
      <c r="Q290" s="84">
        <v>7.1700000000000002E-3</v>
      </c>
      <c r="R290" s="85">
        <f t="shared" si="25"/>
        <v>7.1700000000000002E-3</v>
      </c>
      <c r="S290" s="2" t="str">
        <f t="shared" si="26"/>
        <v/>
      </c>
    </row>
    <row r="291" spans="3:19" ht="35.1" customHeight="1" thickTop="1" thickBot="1">
      <c r="C291" s="45" t="str">
        <f>IF(PG!C291="","",PG!C291)</f>
        <v/>
      </c>
      <c r="D291" s="44" t="str">
        <f>IF(PG!D291="","",PG!D291)</f>
        <v/>
      </c>
      <c r="E291" s="46" t="str">
        <f>IF(PG!E291="","",PG!E291)</f>
        <v/>
      </c>
      <c r="F291" s="46">
        <f>IF(Inv!F291="",Inv!E291,Inv!F291)</f>
        <v>0</v>
      </c>
      <c r="G291" s="51" t="str">
        <f t="shared" si="22"/>
        <v>Sem estoque</v>
      </c>
      <c r="H291" s="52">
        <f>SUMIF(Entrada!$D$7:$D$3006,$D291,Entrada!$H$7:$H$3006)</f>
        <v>0</v>
      </c>
      <c r="I291" s="53">
        <f>SUMIF(Saída!$D$7:$D$3006,$D291,Saída!$G$7:$G$3006)</f>
        <v>0</v>
      </c>
      <c r="J291" s="54">
        <f>SUMIF(Entrada!$D$7:$D$3006,D291,Entrada!$L$7:$L$3006)</f>
        <v>0</v>
      </c>
      <c r="K291" s="50" t="str">
        <f t="shared" si="23"/>
        <v/>
      </c>
      <c r="L291" s="50">
        <f t="shared" si="24"/>
        <v>0</v>
      </c>
      <c r="M291" s="54">
        <f>Inv!L291</f>
        <v>0</v>
      </c>
      <c r="N291" s="55" t="str">
        <f>IFERROR($I291/PG!$F291,"")</f>
        <v/>
      </c>
      <c r="P291" s="2"/>
      <c r="Q291" s="84">
        <v>7.1599999999999997E-3</v>
      </c>
      <c r="R291" s="85">
        <f t="shared" si="25"/>
        <v>7.1599999999999997E-3</v>
      </c>
      <c r="S291" s="2" t="str">
        <f t="shared" si="26"/>
        <v/>
      </c>
    </row>
    <row r="292" spans="3:19" ht="35.1" customHeight="1" thickTop="1" thickBot="1">
      <c r="C292" s="45" t="str">
        <f>IF(PG!C292="","",PG!C292)</f>
        <v/>
      </c>
      <c r="D292" s="44" t="str">
        <f>IF(PG!D292="","",PG!D292)</f>
        <v/>
      </c>
      <c r="E292" s="46" t="str">
        <f>IF(PG!E292="","",PG!E292)</f>
        <v/>
      </c>
      <c r="F292" s="46">
        <f>IF(Inv!F292="",Inv!E292,Inv!F292)</f>
        <v>0</v>
      </c>
      <c r="G292" s="51" t="str">
        <f t="shared" si="22"/>
        <v>Sem estoque</v>
      </c>
      <c r="H292" s="52">
        <f>SUMIF(Entrada!$D$7:$D$3006,$D292,Entrada!$H$7:$H$3006)</f>
        <v>0</v>
      </c>
      <c r="I292" s="53">
        <f>SUMIF(Saída!$D$7:$D$3006,$D292,Saída!$G$7:$G$3006)</f>
        <v>0</v>
      </c>
      <c r="J292" s="54">
        <f>SUMIF(Entrada!$D$7:$D$3006,D292,Entrada!$L$7:$L$3006)</f>
        <v>0</v>
      </c>
      <c r="K292" s="50" t="str">
        <f t="shared" si="23"/>
        <v/>
      </c>
      <c r="L292" s="50">
        <f t="shared" si="24"/>
        <v>0</v>
      </c>
      <c r="M292" s="54">
        <f>Inv!L292</f>
        <v>0</v>
      </c>
      <c r="N292" s="55" t="str">
        <f>IFERROR($I292/PG!$F292,"")</f>
        <v/>
      </c>
      <c r="P292" s="2"/>
      <c r="Q292" s="84">
        <v>7.1500000000000001E-3</v>
      </c>
      <c r="R292" s="85">
        <f t="shared" si="25"/>
        <v>7.1500000000000001E-3</v>
      </c>
      <c r="S292" s="2" t="str">
        <f t="shared" si="26"/>
        <v/>
      </c>
    </row>
    <row r="293" spans="3:19" ht="35.1" customHeight="1" thickTop="1" thickBot="1">
      <c r="C293" s="45" t="str">
        <f>IF(PG!C293="","",PG!C293)</f>
        <v/>
      </c>
      <c r="D293" s="44" t="str">
        <f>IF(PG!D293="","",PG!D293)</f>
        <v/>
      </c>
      <c r="E293" s="46" t="str">
        <f>IF(PG!E293="","",PG!E293)</f>
        <v/>
      </c>
      <c r="F293" s="46">
        <f>IF(Inv!F293="",Inv!E293,Inv!F293)</f>
        <v>0</v>
      </c>
      <c r="G293" s="51" t="str">
        <f t="shared" si="22"/>
        <v>Sem estoque</v>
      </c>
      <c r="H293" s="52">
        <f>SUMIF(Entrada!$D$7:$D$3006,$D293,Entrada!$H$7:$H$3006)</f>
        <v>0</v>
      </c>
      <c r="I293" s="53">
        <f>SUMIF(Saída!$D$7:$D$3006,$D293,Saída!$G$7:$G$3006)</f>
        <v>0</v>
      </c>
      <c r="J293" s="54">
        <f>SUMIF(Entrada!$D$7:$D$3006,D293,Entrada!$L$7:$L$3006)</f>
        <v>0</v>
      </c>
      <c r="K293" s="50" t="str">
        <f t="shared" si="23"/>
        <v/>
      </c>
      <c r="L293" s="50">
        <f t="shared" si="24"/>
        <v>0</v>
      </c>
      <c r="M293" s="54">
        <f>Inv!L293</f>
        <v>0</v>
      </c>
      <c r="N293" s="55" t="str">
        <f>IFERROR($I293/PG!$F293,"")</f>
        <v/>
      </c>
      <c r="P293" s="2"/>
      <c r="Q293" s="84">
        <v>7.1399999999999996E-3</v>
      </c>
      <c r="R293" s="85">
        <f t="shared" si="25"/>
        <v>7.1399999999999996E-3</v>
      </c>
      <c r="S293" s="2" t="str">
        <f t="shared" si="26"/>
        <v/>
      </c>
    </row>
    <row r="294" spans="3:19" ht="35.1" customHeight="1" thickTop="1" thickBot="1">
      <c r="C294" s="45" t="str">
        <f>IF(PG!C294="","",PG!C294)</f>
        <v/>
      </c>
      <c r="D294" s="44" t="str">
        <f>IF(PG!D294="","",PG!D294)</f>
        <v/>
      </c>
      <c r="E294" s="46" t="str">
        <f>IF(PG!E294="","",PG!E294)</f>
        <v/>
      </c>
      <c r="F294" s="46">
        <f>IF(Inv!F294="",Inv!E294,Inv!F294)</f>
        <v>0</v>
      </c>
      <c r="G294" s="51" t="str">
        <f t="shared" si="22"/>
        <v>Sem estoque</v>
      </c>
      <c r="H294" s="52">
        <f>SUMIF(Entrada!$D$7:$D$3006,$D294,Entrada!$H$7:$H$3006)</f>
        <v>0</v>
      </c>
      <c r="I294" s="53">
        <f>SUMIF(Saída!$D$7:$D$3006,$D294,Saída!$G$7:$G$3006)</f>
        <v>0</v>
      </c>
      <c r="J294" s="54">
        <f>SUMIF(Entrada!$D$7:$D$3006,D294,Entrada!$L$7:$L$3006)</f>
        <v>0</v>
      </c>
      <c r="K294" s="50" t="str">
        <f t="shared" si="23"/>
        <v/>
      </c>
      <c r="L294" s="50">
        <f t="shared" si="24"/>
        <v>0</v>
      </c>
      <c r="M294" s="54">
        <f>Inv!L294</f>
        <v>0</v>
      </c>
      <c r="N294" s="55" t="str">
        <f>IFERROR($I294/PG!$F294,"")</f>
        <v/>
      </c>
      <c r="P294" s="2"/>
      <c r="Q294" s="84">
        <v>7.1300000000000001E-3</v>
      </c>
      <c r="R294" s="85">
        <f t="shared" si="25"/>
        <v>7.1300000000000001E-3</v>
      </c>
      <c r="S294" s="2" t="str">
        <f t="shared" si="26"/>
        <v/>
      </c>
    </row>
    <row r="295" spans="3:19" ht="35.1" customHeight="1" thickTop="1" thickBot="1">
      <c r="C295" s="45" t="str">
        <f>IF(PG!C295="","",PG!C295)</f>
        <v/>
      </c>
      <c r="D295" s="44" t="str">
        <f>IF(PG!D295="","",PG!D295)</f>
        <v/>
      </c>
      <c r="E295" s="46" t="str">
        <f>IF(PG!E295="","",PG!E295)</f>
        <v/>
      </c>
      <c r="F295" s="46">
        <f>IF(Inv!F295="",Inv!E295,Inv!F295)</f>
        <v>0</v>
      </c>
      <c r="G295" s="51" t="str">
        <f t="shared" si="22"/>
        <v>Sem estoque</v>
      </c>
      <c r="H295" s="52">
        <f>SUMIF(Entrada!$D$7:$D$3006,$D295,Entrada!$H$7:$H$3006)</f>
        <v>0</v>
      </c>
      <c r="I295" s="53">
        <f>SUMIF(Saída!$D$7:$D$3006,$D295,Saída!$G$7:$G$3006)</f>
        <v>0</v>
      </c>
      <c r="J295" s="54">
        <f>SUMIF(Entrada!$D$7:$D$3006,D295,Entrada!$L$7:$L$3006)</f>
        <v>0</v>
      </c>
      <c r="K295" s="50" t="str">
        <f t="shared" si="23"/>
        <v/>
      </c>
      <c r="L295" s="50">
        <f t="shared" si="24"/>
        <v>0</v>
      </c>
      <c r="M295" s="54">
        <f>Inv!L295</f>
        <v>0</v>
      </c>
      <c r="N295" s="55" t="str">
        <f>IFERROR($I295/PG!$F295,"")</f>
        <v/>
      </c>
      <c r="P295" s="2"/>
      <c r="Q295" s="84">
        <v>7.1199999999999996E-3</v>
      </c>
      <c r="R295" s="85">
        <f t="shared" si="25"/>
        <v>7.1199999999999996E-3</v>
      </c>
      <c r="S295" s="2" t="str">
        <f t="shared" si="26"/>
        <v/>
      </c>
    </row>
    <row r="296" spans="3:19" ht="35.1" customHeight="1" thickTop="1" thickBot="1">
      <c r="C296" s="45" t="str">
        <f>IF(PG!C296="","",PG!C296)</f>
        <v/>
      </c>
      <c r="D296" s="44" t="str">
        <f>IF(PG!D296="","",PG!D296)</f>
        <v/>
      </c>
      <c r="E296" s="46" t="str">
        <f>IF(PG!E296="","",PG!E296)</f>
        <v/>
      </c>
      <c r="F296" s="46">
        <f>IF(Inv!F296="",Inv!E296,Inv!F296)</f>
        <v>0</v>
      </c>
      <c r="G296" s="51" t="str">
        <f t="shared" si="22"/>
        <v>Sem estoque</v>
      </c>
      <c r="H296" s="52">
        <f>SUMIF(Entrada!$D$7:$D$3006,$D296,Entrada!$H$7:$H$3006)</f>
        <v>0</v>
      </c>
      <c r="I296" s="53">
        <f>SUMIF(Saída!$D$7:$D$3006,$D296,Saída!$G$7:$G$3006)</f>
        <v>0</v>
      </c>
      <c r="J296" s="54">
        <f>SUMIF(Entrada!$D$7:$D$3006,D296,Entrada!$L$7:$L$3006)</f>
        <v>0</v>
      </c>
      <c r="K296" s="50" t="str">
        <f t="shared" si="23"/>
        <v/>
      </c>
      <c r="L296" s="50">
        <f t="shared" si="24"/>
        <v>0</v>
      </c>
      <c r="M296" s="54">
        <f>Inv!L296</f>
        <v>0</v>
      </c>
      <c r="N296" s="55" t="str">
        <f>IFERROR($I296/PG!$F296,"")</f>
        <v/>
      </c>
      <c r="P296" s="2"/>
      <c r="Q296" s="84">
        <v>7.11E-3</v>
      </c>
      <c r="R296" s="85">
        <f t="shared" si="25"/>
        <v>7.11E-3</v>
      </c>
      <c r="S296" s="2" t="str">
        <f t="shared" si="26"/>
        <v/>
      </c>
    </row>
    <row r="297" spans="3:19" ht="35.1" customHeight="1" thickTop="1" thickBot="1">
      <c r="C297" s="45" t="str">
        <f>IF(PG!C297="","",PG!C297)</f>
        <v/>
      </c>
      <c r="D297" s="44" t="str">
        <f>IF(PG!D297="","",PG!D297)</f>
        <v/>
      </c>
      <c r="E297" s="46" t="str">
        <f>IF(PG!E297="","",PG!E297)</f>
        <v/>
      </c>
      <c r="F297" s="46">
        <f>IF(Inv!F297="",Inv!E297,Inv!F297)</f>
        <v>0</v>
      </c>
      <c r="G297" s="51" t="str">
        <f t="shared" si="22"/>
        <v>Sem estoque</v>
      </c>
      <c r="H297" s="52">
        <f>SUMIF(Entrada!$D$7:$D$3006,$D297,Entrada!$H$7:$H$3006)</f>
        <v>0</v>
      </c>
      <c r="I297" s="53">
        <f>SUMIF(Saída!$D$7:$D$3006,$D297,Saída!$G$7:$G$3006)</f>
        <v>0</v>
      </c>
      <c r="J297" s="54">
        <f>SUMIF(Entrada!$D$7:$D$3006,D297,Entrada!$L$7:$L$3006)</f>
        <v>0</v>
      </c>
      <c r="K297" s="50" t="str">
        <f t="shared" si="23"/>
        <v/>
      </c>
      <c r="L297" s="50">
        <f t="shared" si="24"/>
        <v>0</v>
      </c>
      <c r="M297" s="54">
        <f>Inv!L297</f>
        <v>0</v>
      </c>
      <c r="N297" s="55" t="str">
        <f>IFERROR($I297/PG!$F297,"")</f>
        <v/>
      </c>
      <c r="P297" s="2"/>
      <c r="Q297" s="84">
        <v>7.1000000000000004E-3</v>
      </c>
      <c r="R297" s="85">
        <f t="shared" si="25"/>
        <v>7.1000000000000004E-3</v>
      </c>
      <c r="S297" s="2" t="str">
        <f t="shared" si="26"/>
        <v/>
      </c>
    </row>
    <row r="298" spans="3:19" ht="35.1" customHeight="1" thickTop="1" thickBot="1">
      <c r="C298" s="45" t="str">
        <f>IF(PG!C298="","",PG!C298)</f>
        <v/>
      </c>
      <c r="D298" s="44" t="str">
        <f>IF(PG!D298="","",PG!D298)</f>
        <v/>
      </c>
      <c r="E298" s="46" t="str">
        <f>IF(PG!E298="","",PG!E298)</f>
        <v/>
      </c>
      <c r="F298" s="46">
        <f>IF(Inv!F298="",Inv!E298,Inv!F298)</f>
        <v>0</v>
      </c>
      <c r="G298" s="51" t="str">
        <f t="shared" si="22"/>
        <v>Sem estoque</v>
      </c>
      <c r="H298" s="52">
        <f>SUMIF(Entrada!$D$7:$D$3006,$D298,Entrada!$H$7:$H$3006)</f>
        <v>0</v>
      </c>
      <c r="I298" s="53">
        <f>SUMIF(Saída!$D$7:$D$3006,$D298,Saída!$G$7:$G$3006)</f>
        <v>0</v>
      </c>
      <c r="J298" s="54">
        <f>SUMIF(Entrada!$D$7:$D$3006,D298,Entrada!$L$7:$L$3006)</f>
        <v>0</v>
      </c>
      <c r="K298" s="50" t="str">
        <f t="shared" si="23"/>
        <v/>
      </c>
      <c r="L298" s="50">
        <f t="shared" si="24"/>
        <v>0</v>
      </c>
      <c r="M298" s="54">
        <f>Inv!L298</f>
        <v>0</v>
      </c>
      <c r="N298" s="55" t="str">
        <f>IFERROR($I298/PG!$F298,"")</f>
        <v/>
      </c>
      <c r="P298" s="2"/>
      <c r="Q298" s="84">
        <v>7.0899999999999999E-3</v>
      </c>
      <c r="R298" s="85">
        <f t="shared" si="25"/>
        <v>7.0899999999999999E-3</v>
      </c>
      <c r="S298" s="2" t="str">
        <f t="shared" si="26"/>
        <v/>
      </c>
    </row>
    <row r="299" spans="3:19" ht="35.1" customHeight="1" thickTop="1" thickBot="1">
      <c r="C299" s="45" t="str">
        <f>IF(PG!C299="","",PG!C299)</f>
        <v/>
      </c>
      <c r="D299" s="44" t="str">
        <f>IF(PG!D299="","",PG!D299)</f>
        <v/>
      </c>
      <c r="E299" s="46" t="str">
        <f>IF(PG!E299="","",PG!E299)</f>
        <v/>
      </c>
      <c r="F299" s="46">
        <f>IF(Inv!F299="",Inv!E299,Inv!F299)</f>
        <v>0</v>
      </c>
      <c r="G299" s="51" t="str">
        <f t="shared" si="22"/>
        <v>Sem estoque</v>
      </c>
      <c r="H299" s="52">
        <f>SUMIF(Entrada!$D$7:$D$3006,$D299,Entrada!$H$7:$H$3006)</f>
        <v>0</v>
      </c>
      <c r="I299" s="53">
        <f>SUMIF(Saída!$D$7:$D$3006,$D299,Saída!$G$7:$G$3006)</f>
        <v>0</v>
      </c>
      <c r="J299" s="54">
        <f>SUMIF(Entrada!$D$7:$D$3006,D299,Entrada!$L$7:$L$3006)</f>
        <v>0</v>
      </c>
      <c r="K299" s="50" t="str">
        <f t="shared" si="23"/>
        <v/>
      </c>
      <c r="L299" s="50">
        <f t="shared" si="24"/>
        <v>0</v>
      </c>
      <c r="M299" s="54">
        <f>Inv!L299</f>
        <v>0</v>
      </c>
      <c r="N299" s="55" t="str">
        <f>IFERROR($I299/PG!$F299,"")</f>
        <v/>
      </c>
      <c r="P299" s="2"/>
      <c r="Q299" s="84">
        <v>7.0800000000000004E-3</v>
      </c>
      <c r="R299" s="85">
        <f t="shared" si="25"/>
        <v>7.0800000000000004E-3</v>
      </c>
      <c r="S299" s="2" t="str">
        <f t="shared" si="26"/>
        <v/>
      </c>
    </row>
    <row r="300" spans="3:19" ht="35.1" customHeight="1" thickTop="1" thickBot="1">
      <c r="C300" s="45" t="str">
        <f>IF(PG!C300="","",PG!C300)</f>
        <v/>
      </c>
      <c r="D300" s="44" t="str">
        <f>IF(PG!D300="","",PG!D300)</f>
        <v/>
      </c>
      <c r="E300" s="46" t="str">
        <f>IF(PG!E300="","",PG!E300)</f>
        <v/>
      </c>
      <c r="F300" s="46">
        <f>IF(Inv!F300="",Inv!E300,Inv!F300)</f>
        <v>0</v>
      </c>
      <c r="G300" s="51" t="str">
        <f t="shared" si="22"/>
        <v>Sem estoque</v>
      </c>
      <c r="H300" s="52">
        <f>SUMIF(Entrada!$D$7:$D$3006,$D300,Entrada!$H$7:$H$3006)</f>
        <v>0</v>
      </c>
      <c r="I300" s="53">
        <f>SUMIF(Saída!$D$7:$D$3006,$D300,Saída!$G$7:$G$3006)</f>
        <v>0</v>
      </c>
      <c r="J300" s="54">
        <f>SUMIF(Entrada!$D$7:$D$3006,D300,Entrada!$L$7:$L$3006)</f>
        <v>0</v>
      </c>
      <c r="K300" s="50" t="str">
        <f t="shared" si="23"/>
        <v/>
      </c>
      <c r="L300" s="50">
        <f t="shared" si="24"/>
        <v>0</v>
      </c>
      <c r="M300" s="54">
        <f>Inv!L300</f>
        <v>0</v>
      </c>
      <c r="N300" s="55" t="str">
        <f>IFERROR($I300/PG!$F300,"")</f>
        <v/>
      </c>
      <c r="P300" s="2"/>
      <c r="Q300" s="84">
        <v>7.0699999999999999E-3</v>
      </c>
      <c r="R300" s="85">
        <f t="shared" si="25"/>
        <v>7.0699999999999999E-3</v>
      </c>
      <c r="S300" s="2" t="str">
        <f t="shared" si="26"/>
        <v/>
      </c>
    </row>
    <row r="301" spans="3:19" ht="35.1" customHeight="1" thickTop="1" thickBot="1">
      <c r="C301" s="45" t="str">
        <f>IF(PG!C301="","",PG!C301)</f>
        <v/>
      </c>
      <c r="D301" s="44" t="str">
        <f>IF(PG!D301="","",PG!D301)</f>
        <v/>
      </c>
      <c r="E301" s="46" t="str">
        <f>IF(PG!E301="","",PG!E301)</f>
        <v/>
      </c>
      <c r="F301" s="46">
        <f>IF(Inv!F301="",Inv!E301,Inv!F301)</f>
        <v>0</v>
      </c>
      <c r="G301" s="51" t="str">
        <f t="shared" si="22"/>
        <v>Sem estoque</v>
      </c>
      <c r="H301" s="52">
        <f>SUMIF(Entrada!$D$7:$D$3006,$D301,Entrada!$H$7:$H$3006)</f>
        <v>0</v>
      </c>
      <c r="I301" s="53">
        <f>SUMIF(Saída!$D$7:$D$3006,$D301,Saída!$G$7:$G$3006)</f>
        <v>0</v>
      </c>
      <c r="J301" s="54">
        <f>SUMIF(Entrada!$D$7:$D$3006,D301,Entrada!$L$7:$L$3006)</f>
        <v>0</v>
      </c>
      <c r="K301" s="50" t="str">
        <f t="shared" si="23"/>
        <v/>
      </c>
      <c r="L301" s="50">
        <f t="shared" si="24"/>
        <v>0</v>
      </c>
      <c r="M301" s="54">
        <f>Inv!L301</f>
        <v>0</v>
      </c>
      <c r="N301" s="55" t="str">
        <f>IFERROR($I301/PG!$F301,"")</f>
        <v/>
      </c>
      <c r="P301" s="2"/>
      <c r="Q301" s="84">
        <v>7.0600000000000003E-3</v>
      </c>
      <c r="R301" s="85">
        <f t="shared" si="25"/>
        <v>7.0600000000000003E-3</v>
      </c>
      <c r="S301" s="2" t="str">
        <f t="shared" si="26"/>
        <v/>
      </c>
    </row>
    <row r="302" spans="3:19" ht="35.1" customHeight="1" thickTop="1" thickBot="1">
      <c r="C302" s="45" t="str">
        <f>IF(PG!C302="","",PG!C302)</f>
        <v/>
      </c>
      <c r="D302" s="44" t="str">
        <f>IF(PG!D302="","",PG!D302)</f>
        <v/>
      </c>
      <c r="E302" s="46" t="str">
        <f>IF(PG!E302="","",PG!E302)</f>
        <v/>
      </c>
      <c r="F302" s="46">
        <f>IF(Inv!F302="",Inv!E302,Inv!F302)</f>
        <v>0</v>
      </c>
      <c r="G302" s="51" t="str">
        <f t="shared" si="22"/>
        <v>Sem estoque</v>
      </c>
      <c r="H302" s="52">
        <f>SUMIF(Entrada!$D$7:$D$3006,$D302,Entrada!$H$7:$H$3006)</f>
        <v>0</v>
      </c>
      <c r="I302" s="53">
        <f>SUMIF(Saída!$D$7:$D$3006,$D302,Saída!$G$7:$G$3006)</f>
        <v>0</v>
      </c>
      <c r="J302" s="54">
        <f>SUMIF(Entrada!$D$7:$D$3006,D302,Entrada!$L$7:$L$3006)</f>
        <v>0</v>
      </c>
      <c r="K302" s="50" t="str">
        <f t="shared" si="23"/>
        <v/>
      </c>
      <c r="L302" s="50">
        <f t="shared" si="24"/>
        <v>0</v>
      </c>
      <c r="M302" s="54">
        <f>Inv!L302</f>
        <v>0</v>
      </c>
      <c r="N302" s="55" t="str">
        <f>IFERROR($I302/PG!$F302,"")</f>
        <v/>
      </c>
      <c r="P302" s="2"/>
      <c r="Q302" s="84">
        <v>7.0499999999999998E-3</v>
      </c>
      <c r="R302" s="85">
        <f t="shared" si="25"/>
        <v>7.0499999999999998E-3</v>
      </c>
      <c r="S302" s="2" t="str">
        <f t="shared" si="26"/>
        <v/>
      </c>
    </row>
    <row r="303" spans="3:19" ht="35.1" customHeight="1" thickTop="1" thickBot="1">
      <c r="C303" s="45" t="str">
        <f>IF(PG!C303="","",PG!C303)</f>
        <v/>
      </c>
      <c r="D303" s="44" t="str">
        <f>IF(PG!D303="","",PG!D303)</f>
        <v/>
      </c>
      <c r="E303" s="46" t="str">
        <f>IF(PG!E303="","",PG!E303)</f>
        <v/>
      </c>
      <c r="F303" s="46">
        <f>IF(Inv!F303="",Inv!E303,Inv!F303)</f>
        <v>0</v>
      </c>
      <c r="G303" s="51" t="str">
        <f t="shared" si="22"/>
        <v>Sem estoque</v>
      </c>
      <c r="H303" s="52">
        <f>SUMIF(Entrada!$D$7:$D$3006,$D303,Entrada!$H$7:$H$3006)</f>
        <v>0</v>
      </c>
      <c r="I303" s="53">
        <f>SUMIF(Saída!$D$7:$D$3006,$D303,Saída!$G$7:$G$3006)</f>
        <v>0</v>
      </c>
      <c r="J303" s="54">
        <f>SUMIF(Entrada!$D$7:$D$3006,D303,Entrada!$L$7:$L$3006)</f>
        <v>0</v>
      </c>
      <c r="K303" s="50" t="str">
        <f t="shared" si="23"/>
        <v/>
      </c>
      <c r="L303" s="50">
        <f t="shared" si="24"/>
        <v>0</v>
      </c>
      <c r="M303" s="54">
        <f>Inv!L303</f>
        <v>0</v>
      </c>
      <c r="N303" s="55" t="str">
        <f>IFERROR($I303/PG!$F303,"")</f>
        <v/>
      </c>
      <c r="P303" s="2"/>
      <c r="Q303" s="84">
        <v>7.0400000000000003E-3</v>
      </c>
      <c r="R303" s="85">
        <f t="shared" si="25"/>
        <v>7.0400000000000003E-3</v>
      </c>
      <c r="S303" s="2" t="str">
        <f t="shared" si="26"/>
        <v/>
      </c>
    </row>
    <row r="304" spans="3:19" ht="35.1" customHeight="1" thickTop="1" thickBot="1">
      <c r="C304" s="45" t="str">
        <f>IF(PG!C304="","",PG!C304)</f>
        <v/>
      </c>
      <c r="D304" s="44" t="str">
        <f>IF(PG!D304="","",PG!D304)</f>
        <v/>
      </c>
      <c r="E304" s="46" t="str">
        <f>IF(PG!E304="","",PG!E304)</f>
        <v/>
      </c>
      <c r="F304" s="46">
        <f>IF(Inv!F304="",Inv!E304,Inv!F304)</f>
        <v>0</v>
      </c>
      <c r="G304" s="51" t="str">
        <f t="shared" si="22"/>
        <v>Sem estoque</v>
      </c>
      <c r="H304" s="52">
        <f>SUMIF(Entrada!$D$7:$D$3006,$D304,Entrada!$H$7:$H$3006)</f>
        <v>0</v>
      </c>
      <c r="I304" s="53">
        <f>SUMIF(Saída!$D$7:$D$3006,$D304,Saída!$G$7:$G$3006)</f>
        <v>0</v>
      </c>
      <c r="J304" s="54">
        <f>SUMIF(Entrada!$D$7:$D$3006,D304,Entrada!$L$7:$L$3006)</f>
        <v>0</v>
      </c>
      <c r="K304" s="50" t="str">
        <f t="shared" si="23"/>
        <v/>
      </c>
      <c r="L304" s="50">
        <f t="shared" si="24"/>
        <v>0</v>
      </c>
      <c r="M304" s="54">
        <f>Inv!L304</f>
        <v>0</v>
      </c>
      <c r="N304" s="55" t="str">
        <f>IFERROR($I304/PG!$F304,"")</f>
        <v/>
      </c>
      <c r="P304" s="2"/>
      <c r="Q304" s="84">
        <v>7.0299999999999998E-3</v>
      </c>
      <c r="R304" s="85">
        <f t="shared" si="25"/>
        <v>7.0299999999999998E-3</v>
      </c>
      <c r="S304" s="2" t="str">
        <f t="shared" si="26"/>
        <v/>
      </c>
    </row>
    <row r="305" spans="3:19" ht="35.1" customHeight="1" thickTop="1" thickBot="1">
      <c r="C305" s="45" t="str">
        <f>IF(PG!C305="","",PG!C305)</f>
        <v/>
      </c>
      <c r="D305" s="44" t="str">
        <f>IF(PG!D305="","",PG!D305)</f>
        <v/>
      </c>
      <c r="E305" s="46" t="str">
        <f>IF(PG!E305="","",PG!E305)</f>
        <v/>
      </c>
      <c r="F305" s="46">
        <f>IF(Inv!F305="",Inv!E305,Inv!F305)</f>
        <v>0</v>
      </c>
      <c r="G305" s="51" t="str">
        <f t="shared" si="22"/>
        <v>Sem estoque</v>
      </c>
      <c r="H305" s="52">
        <f>SUMIF(Entrada!$D$7:$D$3006,$D305,Entrada!$H$7:$H$3006)</f>
        <v>0</v>
      </c>
      <c r="I305" s="53">
        <f>SUMIF(Saída!$D$7:$D$3006,$D305,Saída!$G$7:$G$3006)</f>
        <v>0</v>
      </c>
      <c r="J305" s="54">
        <f>SUMIF(Entrada!$D$7:$D$3006,D305,Entrada!$L$7:$L$3006)</f>
        <v>0</v>
      </c>
      <c r="K305" s="50" t="str">
        <f t="shared" si="23"/>
        <v/>
      </c>
      <c r="L305" s="50">
        <f t="shared" si="24"/>
        <v>0</v>
      </c>
      <c r="M305" s="54">
        <f>Inv!L305</f>
        <v>0</v>
      </c>
      <c r="N305" s="55" t="str">
        <f>IFERROR($I305/PG!$F305,"")</f>
        <v/>
      </c>
      <c r="P305" s="2"/>
      <c r="Q305" s="84">
        <v>7.0200000000000002E-3</v>
      </c>
      <c r="R305" s="85">
        <f t="shared" si="25"/>
        <v>7.0200000000000002E-3</v>
      </c>
      <c r="S305" s="2" t="str">
        <f t="shared" si="26"/>
        <v/>
      </c>
    </row>
    <row r="306" spans="3:19" ht="35.1" customHeight="1" thickTop="1" thickBot="1">
      <c r="C306" s="45" t="str">
        <f>IF(PG!C306="","",PG!C306)</f>
        <v/>
      </c>
      <c r="D306" s="44" t="str">
        <f>IF(PG!D306="","",PG!D306)</f>
        <v/>
      </c>
      <c r="E306" s="46" t="str">
        <f>IF(PG!E306="","",PG!E306)</f>
        <v/>
      </c>
      <c r="F306" s="46">
        <f>IF(Inv!F306="",Inv!E306,Inv!F306)</f>
        <v>0</v>
      </c>
      <c r="G306" s="51" t="str">
        <f t="shared" si="22"/>
        <v>Sem estoque</v>
      </c>
      <c r="H306" s="52">
        <f>SUMIF(Entrada!$D$7:$D$3006,$D306,Entrada!$H$7:$H$3006)</f>
        <v>0</v>
      </c>
      <c r="I306" s="53">
        <f>SUMIF(Saída!$D$7:$D$3006,$D306,Saída!$G$7:$G$3006)</f>
        <v>0</v>
      </c>
      <c r="J306" s="54">
        <f>SUMIF(Entrada!$D$7:$D$3006,D306,Entrada!$L$7:$L$3006)</f>
        <v>0</v>
      </c>
      <c r="K306" s="50" t="str">
        <f t="shared" si="23"/>
        <v/>
      </c>
      <c r="L306" s="50">
        <f t="shared" si="24"/>
        <v>0</v>
      </c>
      <c r="M306" s="54">
        <f>Inv!L306</f>
        <v>0</v>
      </c>
      <c r="N306" s="55" t="str">
        <f>IFERROR($I306/PG!$F306,"")</f>
        <v/>
      </c>
      <c r="P306" s="2"/>
      <c r="Q306" s="84">
        <v>7.0099999999999997E-3</v>
      </c>
      <c r="R306" s="85">
        <f t="shared" si="25"/>
        <v>7.0099999999999997E-3</v>
      </c>
      <c r="S306" s="2" t="str">
        <f t="shared" si="26"/>
        <v/>
      </c>
    </row>
    <row r="307" spans="3:19" ht="35.1" customHeight="1" thickTop="1" thickBot="1">
      <c r="C307" s="45" t="str">
        <f>IF(PG!C307="","",PG!C307)</f>
        <v/>
      </c>
      <c r="D307" s="44" t="str">
        <f>IF(PG!D307="","",PG!D307)</f>
        <v/>
      </c>
      <c r="E307" s="46" t="str">
        <f>IF(PG!E307="","",PG!E307)</f>
        <v/>
      </c>
      <c r="F307" s="46">
        <f>IF(Inv!F307="",Inv!E307,Inv!F307)</f>
        <v>0</v>
      </c>
      <c r="G307" s="51" t="str">
        <f t="shared" si="22"/>
        <v>Sem estoque</v>
      </c>
      <c r="H307" s="52">
        <f>SUMIF(Entrada!$D$7:$D$3006,$D307,Entrada!$H$7:$H$3006)</f>
        <v>0</v>
      </c>
      <c r="I307" s="53">
        <f>SUMIF(Saída!$D$7:$D$3006,$D307,Saída!$G$7:$G$3006)</f>
        <v>0</v>
      </c>
      <c r="J307" s="54">
        <f>SUMIF(Entrada!$D$7:$D$3006,D307,Entrada!$L$7:$L$3006)</f>
        <v>0</v>
      </c>
      <c r="K307" s="50" t="str">
        <f t="shared" si="23"/>
        <v/>
      </c>
      <c r="L307" s="50">
        <f t="shared" si="24"/>
        <v>0</v>
      </c>
      <c r="M307" s="54">
        <f>Inv!L307</f>
        <v>0</v>
      </c>
      <c r="N307" s="55" t="str">
        <f>IFERROR($I307/PG!$F307,"")</f>
        <v/>
      </c>
      <c r="P307" s="2"/>
      <c r="Q307" s="84">
        <v>7.0000000000000001E-3</v>
      </c>
      <c r="R307" s="85">
        <f t="shared" si="25"/>
        <v>7.0000000000000001E-3</v>
      </c>
      <c r="S307" s="2" t="str">
        <f t="shared" si="26"/>
        <v/>
      </c>
    </row>
    <row r="308" spans="3:19" ht="35.1" customHeight="1" thickTop="1" thickBot="1">
      <c r="C308" s="45" t="str">
        <f>IF(PG!C308="","",PG!C308)</f>
        <v/>
      </c>
      <c r="D308" s="44" t="str">
        <f>IF(PG!D308="","",PG!D308)</f>
        <v/>
      </c>
      <c r="E308" s="46" t="str">
        <f>IF(PG!E308="","",PG!E308)</f>
        <v/>
      </c>
      <c r="F308" s="46">
        <f>IF(Inv!F308="",Inv!E308,Inv!F308)</f>
        <v>0</v>
      </c>
      <c r="G308" s="51" t="str">
        <f t="shared" si="22"/>
        <v>Sem estoque</v>
      </c>
      <c r="H308" s="52">
        <f>SUMIF(Entrada!$D$7:$D$3006,$D308,Entrada!$H$7:$H$3006)</f>
        <v>0</v>
      </c>
      <c r="I308" s="53">
        <f>SUMIF(Saída!$D$7:$D$3006,$D308,Saída!$G$7:$G$3006)</f>
        <v>0</v>
      </c>
      <c r="J308" s="54">
        <f>SUMIF(Entrada!$D$7:$D$3006,D308,Entrada!$L$7:$L$3006)</f>
        <v>0</v>
      </c>
      <c r="K308" s="50" t="str">
        <f t="shared" si="23"/>
        <v/>
      </c>
      <c r="L308" s="50">
        <f t="shared" si="24"/>
        <v>0</v>
      </c>
      <c r="M308" s="54">
        <f>Inv!L308</f>
        <v>0</v>
      </c>
      <c r="N308" s="55" t="str">
        <f>IFERROR($I308/PG!$F308,"")</f>
        <v/>
      </c>
      <c r="P308" s="2"/>
      <c r="Q308" s="84">
        <v>6.9899999999999997E-3</v>
      </c>
      <c r="R308" s="85">
        <f t="shared" si="25"/>
        <v>6.9899999999999997E-3</v>
      </c>
      <c r="S308" s="2" t="str">
        <f t="shared" si="26"/>
        <v/>
      </c>
    </row>
    <row r="309" spans="3:19" ht="35.1" customHeight="1" thickTop="1" thickBot="1">
      <c r="C309" s="45" t="str">
        <f>IF(PG!C309="","",PG!C309)</f>
        <v/>
      </c>
      <c r="D309" s="44" t="str">
        <f>IF(PG!D309="","",PG!D309)</f>
        <v/>
      </c>
      <c r="E309" s="46" t="str">
        <f>IF(PG!E309="","",PG!E309)</f>
        <v/>
      </c>
      <c r="F309" s="46">
        <f>IF(Inv!F309="",Inv!E309,Inv!F309)</f>
        <v>0</v>
      </c>
      <c r="G309" s="51" t="str">
        <f t="shared" si="22"/>
        <v>Sem estoque</v>
      </c>
      <c r="H309" s="52">
        <f>SUMIF(Entrada!$D$7:$D$3006,$D309,Entrada!$H$7:$H$3006)</f>
        <v>0</v>
      </c>
      <c r="I309" s="53">
        <f>SUMIF(Saída!$D$7:$D$3006,$D309,Saída!$G$7:$G$3006)</f>
        <v>0</v>
      </c>
      <c r="J309" s="54">
        <f>SUMIF(Entrada!$D$7:$D$3006,D309,Entrada!$L$7:$L$3006)</f>
        <v>0</v>
      </c>
      <c r="K309" s="50" t="str">
        <f t="shared" si="23"/>
        <v/>
      </c>
      <c r="L309" s="50">
        <f t="shared" si="24"/>
        <v>0</v>
      </c>
      <c r="M309" s="54">
        <f>Inv!L309</f>
        <v>0</v>
      </c>
      <c r="N309" s="55" t="str">
        <f>IFERROR($I309/PG!$F309,"")</f>
        <v/>
      </c>
      <c r="P309" s="2"/>
      <c r="Q309" s="84">
        <v>6.9800000000000001E-3</v>
      </c>
      <c r="R309" s="85">
        <f t="shared" si="25"/>
        <v>6.9800000000000001E-3</v>
      </c>
      <c r="S309" s="2" t="str">
        <f t="shared" si="26"/>
        <v/>
      </c>
    </row>
    <row r="310" spans="3:19" ht="35.1" customHeight="1" thickTop="1" thickBot="1">
      <c r="C310" s="45" t="str">
        <f>IF(PG!C310="","",PG!C310)</f>
        <v/>
      </c>
      <c r="D310" s="44" t="str">
        <f>IF(PG!D310="","",PG!D310)</f>
        <v/>
      </c>
      <c r="E310" s="46" t="str">
        <f>IF(PG!E310="","",PG!E310)</f>
        <v/>
      </c>
      <c r="F310" s="46">
        <f>IF(Inv!F310="",Inv!E310,Inv!F310)</f>
        <v>0</v>
      </c>
      <c r="G310" s="51" t="str">
        <f t="shared" si="22"/>
        <v>Sem estoque</v>
      </c>
      <c r="H310" s="52">
        <f>SUMIF(Entrada!$D$7:$D$3006,$D310,Entrada!$H$7:$H$3006)</f>
        <v>0</v>
      </c>
      <c r="I310" s="53">
        <f>SUMIF(Saída!$D$7:$D$3006,$D310,Saída!$G$7:$G$3006)</f>
        <v>0</v>
      </c>
      <c r="J310" s="54">
        <f>SUMIF(Entrada!$D$7:$D$3006,D310,Entrada!$L$7:$L$3006)</f>
        <v>0</v>
      </c>
      <c r="K310" s="50" t="str">
        <f t="shared" si="23"/>
        <v/>
      </c>
      <c r="L310" s="50">
        <f t="shared" si="24"/>
        <v>0</v>
      </c>
      <c r="M310" s="54">
        <f>Inv!L310</f>
        <v>0</v>
      </c>
      <c r="N310" s="55" t="str">
        <f>IFERROR($I310/PG!$F310,"")</f>
        <v/>
      </c>
      <c r="P310" s="2"/>
      <c r="Q310" s="84">
        <v>6.9699999999999996E-3</v>
      </c>
      <c r="R310" s="85">
        <f t="shared" si="25"/>
        <v>6.9699999999999996E-3</v>
      </c>
      <c r="S310" s="2" t="str">
        <f t="shared" si="26"/>
        <v/>
      </c>
    </row>
    <row r="311" spans="3:19" ht="35.1" customHeight="1" thickTop="1" thickBot="1">
      <c r="C311" s="45" t="str">
        <f>IF(PG!C311="","",PG!C311)</f>
        <v/>
      </c>
      <c r="D311" s="44" t="str">
        <f>IF(PG!D311="","",PG!D311)</f>
        <v/>
      </c>
      <c r="E311" s="46" t="str">
        <f>IF(PG!E311="","",PG!E311)</f>
        <v/>
      </c>
      <c r="F311" s="46">
        <f>IF(Inv!F311="",Inv!E311,Inv!F311)</f>
        <v>0</v>
      </c>
      <c r="G311" s="51" t="str">
        <f t="shared" si="22"/>
        <v>Sem estoque</v>
      </c>
      <c r="H311" s="52">
        <f>SUMIF(Entrada!$D$7:$D$3006,$D311,Entrada!$H$7:$H$3006)</f>
        <v>0</v>
      </c>
      <c r="I311" s="53">
        <f>SUMIF(Saída!$D$7:$D$3006,$D311,Saída!$G$7:$G$3006)</f>
        <v>0</v>
      </c>
      <c r="J311" s="54">
        <f>SUMIF(Entrada!$D$7:$D$3006,D311,Entrada!$L$7:$L$3006)</f>
        <v>0</v>
      </c>
      <c r="K311" s="50" t="str">
        <f t="shared" si="23"/>
        <v/>
      </c>
      <c r="L311" s="50">
        <f t="shared" si="24"/>
        <v>0</v>
      </c>
      <c r="M311" s="54">
        <f>Inv!L311</f>
        <v>0</v>
      </c>
      <c r="N311" s="55" t="str">
        <f>IFERROR($I311/PG!$F311,"")</f>
        <v/>
      </c>
      <c r="P311" s="2"/>
      <c r="Q311" s="84">
        <v>6.96E-3</v>
      </c>
      <c r="R311" s="85">
        <f t="shared" si="25"/>
        <v>6.96E-3</v>
      </c>
      <c r="S311" s="2" t="str">
        <f t="shared" si="26"/>
        <v/>
      </c>
    </row>
    <row r="312" spans="3:19" ht="35.1" customHeight="1" thickTop="1" thickBot="1">
      <c r="C312" s="45" t="str">
        <f>IF(PG!C312="","",PG!C312)</f>
        <v/>
      </c>
      <c r="D312" s="44" t="str">
        <f>IF(PG!D312="","",PG!D312)</f>
        <v/>
      </c>
      <c r="E312" s="46" t="str">
        <f>IF(PG!E312="","",PG!E312)</f>
        <v/>
      </c>
      <c r="F312" s="46">
        <f>IF(Inv!F312="",Inv!E312,Inv!F312)</f>
        <v>0</v>
      </c>
      <c r="G312" s="51" t="str">
        <f t="shared" si="22"/>
        <v>Sem estoque</v>
      </c>
      <c r="H312" s="52">
        <f>SUMIF(Entrada!$D$7:$D$3006,$D312,Entrada!$H$7:$H$3006)</f>
        <v>0</v>
      </c>
      <c r="I312" s="53">
        <f>SUMIF(Saída!$D$7:$D$3006,$D312,Saída!$G$7:$G$3006)</f>
        <v>0</v>
      </c>
      <c r="J312" s="54">
        <f>SUMIF(Entrada!$D$7:$D$3006,D312,Entrada!$L$7:$L$3006)</f>
        <v>0</v>
      </c>
      <c r="K312" s="50" t="str">
        <f t="shared" si="23"/>
        <v/>
      </c>
      <c r="L312" s="50">
        <f t="shared" si="24"/>
        <v>0</v>
      </c>
      <c r="M312" s="54">
        <f>Inv!L312</f>
        <v>0</v>
      </c>
      <c r="N312" s="55" t="str">
        <f>IFERROR($I312/PG!$F312,"")</f>
        <v/>
      </c>
      <c r="P312" s="2"/>
      <c r="Q312" s="84">
        <v>6.9499999999999996E-3</v>
      </c>
      <c r="R312" s="85">
        <f t="shared" si="25"/>
        <v>6.9499999999999996E-3</v>
      </c>
      <c r="S312" s="2" t="str">
        <f t="shared" si="26"/>
        <v/>
      </c>
    </row>
    <row r="313" spans="3:19" ht="35.1" customHeight="1" thickTop="1" thickBot="1">
      <c r="C313" s="45" t="str">
        <f>IF(PG!C313="","",PG!C313)</f>
        <v/>
      </c>
      <c r="D313" s="44" t="str">
        <f>IF(PG!D313="","",PG!D313)</f>
        <v/>
      </c>
      <c r="E313" s="46" t="str">
        <f>IF(PG!E313="","",PG!E313)</f>
        <v/>
      </c>
      <c r="F313" s="46">
        <f>IF(Inv!F313="",Inv!E313,Inv!F313)</f>
        <v>0</v>
      </c>
      <c r="G313" s="51" t="str">
        <f t="shared" si="22"/>
        <v>Sem estoque</v>
      </c>
      <c r="H313" s="52">
        <f>SUMIF(Entrada!$D$7:$D$3006,$D313,Entrada!$H$7:$H$3006)</f>
        <v>0</v>
      </c>
      <c r="I313" s="53">
        <f>SUMIF(Saída!$D$7:$D$3006,$D313,Saída!$G$7:$G$3006)</f>
        <v>0</v>
      </c>
      <c r="J313" s="54">
        <f>SUMIF(Entrada!$D$7:$D$3006,D313,Entrada!$L$7:$L$3006)</f>
        <v>0</v>
      </c>
      <c r="K313" s="50" t="str">
        <f t="shared" si="23"/>
        <v/>
      </c>
      <c r="L313" s="50">
        <f t="shared" si="24"/>
        <v>0</v>
      </c>
      <c r="M313" s="54">
        <f>Inv!L313</f>
        <v>0</v>
      </c>
      <c r="N313" s="55" t="str">
        <f>IFERROR($I313/PG!$F313,"")</f>
        <v/>
      </c>
      <c r="P313" s="2"/>
      <c r="Q313" s="84">
        <v>6.94E-3</v>
      </c>
      <c r="R313" s="85">
        <f t="shared" si="25"/>
        <v>6.94E-3</v>
      </c>
      <c r="S313" s="2" t="str">
        <f t="shared" si="26"/>
        <v/>
      </c>
    </row>
    <row r="314" spans="3:19" ht="35.1" customHeight="1" thickTop="1" thickBot="1">
      <c r="C314" s="45" t="str">
        <f>IF(PG!C314="","",PG!C314)</f>
        <v/>
      </c>
      <c r="D314" s="44" t="str">
        <f>IF(PG!D314="","",PG!D314)</f>
        <v/>
      </c>
      <c r="E314" s="46" t="str">
        <f>IF(PG!E314="","",PG!E314)</f>
        <v/>
      </c>
      <c r="F314" s="46">
        <f>IF(Inv!F314="",Inv!E314,Inv!F314)</f>
        <v>0</v>
      </c>
      <c r="G314" s="51" t="str">
        <f t="shared" si="22"/>
        <v>Sem estoque</v>
      </c>
      <c r="H314" s="52">
        <f>SUMIF(Entrada!$D$7:$D$3006,$D314,Entrada!$H$7:$H$3006)</f>
        <v>0</v>
      </c>
      <c r="I314" s="53">
        <f>SUMIF(Saída!$D$7:$D$3006,$D314,Saída!$G$7:$G$3006)</f>
        <v>0</v>
      </c>
      <c r="J314" s="54">
        <f>SUMIF(Entrada!$D$7:$D$3006,D314,Entrada!$L$7:$L$3006)</f>
        <v>0</v>
      </c>
      <c r="K314" s="50" t="str">
        <f t="shared" si="23"/>
        <v/>
      </c>
      <c r="L314" s="50">
        <f t="shared" si="24"/>
        <v>0</v>
      </c>
      <c r="M314" s="54">
        <f>Inv!L314</f>
        <v>0</v>
      </c>
      <c r="N314" s="55" t="str">
        <f>IFERROR($I314/PG!$F314,"")</f>
        <v/>
      </c>
      <c r="P314" s="2"/>
      <c r="Q314" s="84">
        <v>6.9300000000000004E-3</v>
      </c>
      <c r="R314" s="85">
        <f t="shared" si="25"/>
        <v>6.9300000000000004E-3</v>
      </c>
      <c r="S314" s="2" t="str">
        <f t="shared" si="26"/>
        <v/>
      </c>
    </row>
    <row r="315" spans="3:19" ht="35.1" customHeight="1" thickTop="1" thickBot="1">
      <c r="C315" s="45" t="str">
        <f>IF(PG!C315="","",PG!C315)</f>
        <v/>
      </c>
      <c r="D315" s="44" t="str">
        <f>IF(PG!D315="","",PG!D315)</f>
        <v/>
      </c>
      <c r="E315" s="46" t="str">
        <f>IF(PG!E315="","",PG!E315)</f>
        <v/>
      </c>
      <c r="F315" s="46">
        <f>IF(Inv!F315="",Inv!E315,Inv!F315)</f>
        <v>0</v>
      </c>
      <c r="G315" s="51" t="str">
        <f t="shared" si="22"/>
        <v>Sem estoque</v>
      </c>
      <c r="H315" s="52">
        <f>SUMIF(Entrada!$D$7:$D$3006,$D315,Entrada!$H$7:$H$3006)</f>
        <v>0</v>
      </c>
      <c r="I315" s="53">
        <f>SUMIF(Saída!$D$7:$D$3006,$D315,Saída!$G$7:$G$3006)</f>
        <v>0</v>
      </c>
      <c r="J315" s="54">
        <f>SUMIF(Entrada!$D$7:$D$3006,D315,Entrada!$L$7:$L$3006)</f>
        <v>0</v>
      </c>
      <c r="K315" s="50" t="str">
        <f t="shared" si="23"/>
        <v/>
      </c>
      <c r="L315" s="50">
        <f t="shared" si="24"/>
        <v>0</v>
      </c>
      <c r="M315" s="54">
        <f>Inv!L315</f>
        <v>0</v>
      </c>
      <c r="N315" s="55" t="str">
        <f>IFERROR($I315/PG!$F315,"")</f>
        <v/>
      </c>
      <c r="P315" s="2"/>
      <c r="Q315" s="84">
        <v>6.9199999999999999E-3</v>
      </c>
      <c r="R315" s="85">
        <f t="shared" si="25"/>
        <v>6.9199999999999999E-3</v>
      </c>
      <c r="S315" s="2" t="str">
        <f t="shared" si="26"/>
        <v/>
      </c>
    </row>
    <row r="316" spans="3:19" ht="35.1" customHeight="1" thickTop="1" thickBot="1">
      <c r="C316" s="45" t="str">
        <f>IF(PG!C316="","",PG!C316)</f>
        <v/>
      </c>
      <c r="D316" s="44" t="str">
        <f>IF(PG!D316="","",PG!D316)</f>
        <v/>
      </c>
      <c r="E316" s="46" t="str">
        <f>IF(PG!E316="","",PG!E316)</f>
        <v/>
      </c>
      <c r="F316" s="46">
        <f>IF(Inv!F316="",Inv!E316,Inv!F316)</f>
        <v>0</v>
      </c>
      <c r="G316" s="51" t="str">
        <f t="shared" si="22"/>
        <v>Sem estoque</v>
      </c>
      <c r="H316" s="52">
        <f>SUMIF(Entrada!$D$7:$D$3006,$D316,Entrada!$H$7:$H$3006)</f>
        <v>0</v>
      </c>
      <c r="I316" s="53">
        <f>SUMIF(Saída!$D$7:$D$3006,$D316,Saída!$G$7:$G$3006)</f>
        <v>0</v>
      </c>
      <c r="J316" s="54">
        <f>SUMIF(Entrada!$D$7:$D$3006,D316,Entrada!$L$7:$L$3006)</f>
        <v>0</v>
      </c>
      <c r="K316" s="50" t="str">
        <f t="shared" si="23"/>
        <v/>
      </c>
      <c r="L316" s="50">
        <f t="shared" si="24"/>
        <v>0</v>
      </c>
      <c r="M316" s="54">
        <f>Inv!L316</f>
        <v>0</v>
      </c>
      <c r="N316" s="55" t="str">
        <f>IFERROR($I316/PG!$F316,"")</f>
        <v/>
      </c>
      <c r="P316" s="2"/>
      <c r="Q316" s="84">
        <v>6.9100000000000003E-3</v>
      </c>
      <c r="R316" s="85">
        <f t="shared" si="25"/>
        <v>6.9100000000000003E-3</v>
      </c>
      <c r="S316" s="2" t="str">
        <f t="shared" si="26"/>
        <v/>
      </c>
    </row>
    <row r="317" spans="3:19" ht="35.1" customHeight="1" thickTop="1" thickBot="1">
      <c r="C317" s="45" t="str">
        <f>IF(PG!C317="","",PG!C317)</f>
        <v/>
      </c>
      <c r="D317" s="44" t="str">
        <f>IF(PG!D317="","",PG!D317)</f>
        <v/>
      </c>
      <c r="E317" s="46" t="str">
        <f>IF(PG!E317="","",PG!E317)</f>
        <v/>
      </c>
      <c r="F317" s="46">
        <f>IF(Inv!F317="",Inv!E317,Inv!F317)</f>
        <v>0</v>
      </c>
      <c r="G317" s="51" t="str">
        <f t="shared" si="22"/>
        <v>Sem estoque</v>
      </c>
      <c r="H317" s="52">
        <f>SUMIF(Entrada!$D$7:$D$3006,$D317,Entrada!$H$7:$H$3006)</f>
        <v>0</v>
      </c>
      <c r="I317" s="53">
        <f>SUMIF(Saída!$D$7:$D$3006,$D317,Saída!$G$7:$G$3006)</f>
        <v>0</v>
      </c>
      <c r="J317" s="54">
        <f>SUMIF(Entrada!$D$7:$D$3006,D317,Entrada!$L$7:$L$3006)</f>
        <v>0</v>
      </c>
      <c r="K317" s="50" t="str">
        <f t="shared" si="23"/>
        <v/>
      </c>
      <c r="L317" s="50">
        <f t="shared" si="24"/>
        <v>0</v>
      </c>
      <c r="M317" s="54">
        <f>Inv!L317</f>
        <v>0</v>
      </c>
      <c r="N317" s="55" t="str">
        <f>IFERROR($I317/PG!$F317,"")</f>
        <v/>
      </c>
      <c r="P317" s="2"/>
      <c r="Q317" s="84">
        <v>6.8999999999999999E-3</v>
      </c>
      <c r="R317" s="85">
        <f t="shared" si="25"/>
        <v>6.8999999999999999E-3</v>
      </c>
      <c r="S317" s="2" t="str">
        <f t="shared" si="26"/>
        <v/>
      </c>
    </row>
    <row r="318" spans="3:19" ht="35.1" customHeight="1" thickTop="1" thickBot="1">
      <c r="C318" s="45" t="str">
        <f>IF(PG!C318="","",PG!C318)</f>
        <v/>
      </c>
      <c r="D318" s="44" t="str">
        <f>IF(PG!D318="","",PG!D318)</f>
        <v/>
      </c>
      <c r="E318" s="46" t="str">
        <f>IF(PG!E318="","",PG!E318)</f>
        <v/>
      </c>
      <c r="F318" s="46">
        <f>IF(Inv!F318="",Inv!E318,Inv!F318)</f>
        <v>0</v>
      </c>
      <c r="G318" s="51" t="str">
        <f t="shared" si="22"/>
        <v>Sem estoque</v>
      </c>
      <c r="H318" s="52">
        <f>SUMIF(Entrada!$D$7:$D$3006,$D318,Entrada!$H$7:$H$3006)</f>
        <v>0</v>
      </c>
      <c r="I318" s="53">
        <f>SUMIF(Saída!$D$7:$D$3006,$D318,Saída!$G$7:$G$3006)</f>
        <v>0</v>
      </c>
      <c r="J318" s="54">
        <f>SUMIF(Entrada!$D$7:$D$3006,D318,Entrada!$L$7:$L$3006)</f>
        <v>0</v>
      </c>
      <c r="K318" s="50" t="str">
        <f t="shared" si="23"/>
        <v/>
      </c>
      <c r="L318" s="50">
        <f t="shared" si="24"/>
        <v>0</v>
      </c>
      <c r="M318" s="54">
        <f>Inv!L318</f>
        <v>0</v>
      </c>
      <c r="N318" s="55" t="str">
        <f>IFERROR($I318/PG!$F318,"")</f>
        <v/>
      </c>
      <c r="P318" s="2"/>
      <c r="Q318" s="84">
        <v>6.8900000000000003E-3</v>
      </c>
      <c r="R318" s="85">
        <f t="shared" si="25"/>
        <v>6.8900000000000003E-3</v>
      </c>
      <c r="S318" s="2" t="str">
        <f t="shared" si="26"/>
        <v/>
      </c>
    </row>
    <row r="319" spans="3:19" ht="35.1" customHeight="1" thickTop="1" thickBot="1">
      <c r="C319" s="45" t="str">
        <f>IF(PG!C319="","",PG!C319)</f>
        <v/>
      </c>
      <c r="D319" s="44" t="str">
        <f>IF(PG!D319="","",PG!D319)</f>
        <v/>
      </c>
      <c r="E319" s="46" t="str">
        <f>IF(PG!E319="","",PG!E319)</f>
        <v/>
      </c>
      <c r="F319" s="46">
        <f>IF(Inv!F319="",Inv!E319,Inv!F319)</f>
        <v>0</v>
      </c>
      <c r="G319" s="51" t="str">
        <f t="shared" si="22"/>
        <v>Sem estoque</v>
      </c>
      <c r="H319" s="52">
        <f>SUMIF(Entrada!$D$7:$D$3006,$D319,Entrada!$H$7:$H$3006)</f>
        <v>0</v>
      </c>
      <c r="I319" s="53">
        <f>SUMIF(Saída!$D$7:$D$3006,$D319,Saída!$G$7:$G$3006)</f>
        <v>0</v>
      </c>
      <c r="J319" s="54">
        <f>SUMIF(Entrada!$D$7:$D$3006,D319,Entrada!$L$7:$L$3006)</f>
        <v>0</v>
      </c>
      <c r="K319" s="50" t="str">
        <f t="shared" si="23"/>
        <v/>
      </c>
      <c r="L319" s="50">
        <f t="shared" si="24"/>
        <v>0</v>
      </c>
      <c r="M319" s="54">
        <f>Inv!L319</f>
        <v>0</v>
      </c>
      <c r="N319" s="55" t="str">
        <f>IFERROR($I319/PG!$F319,"")</f>
        <v/>
      </c>
      <c r="P319" s="2"/>
      <c r="Q319" s="84">
        <v>6.8799999999999998E-3</v>
      </c>
      <c r="R319" s="85">
        <f t="shared" si="25"/>
        <v>6.8799999999999998E-3</v>
      </c>
      <c r="S319" s="2" t="str">
        <f t="shared" si="26"/>
        <v/>
      </c>
    </row>
    <row r="320" spans="3:19" ht="35.1" customHeight="1" thickTop="1" thickBot="1">
      <c r="C320" s="45" t="str">
        <f>IF(PG!C320="","",PG!C320)</f>
        <v/>
      </c>
      <c r="D320" s="44" t="str">
        <f>IF(PG!D320="","",PG!D320)</f>
        <v/>
      </c>
      <c r="E320" s="46" t="str">
        <f>IF(PG!E320="","",PG!E320)</f>
        <v/>
      </c>
      <c r="F320" s="46">
        <f>IF(Inv!F320="",Inv!E320,Inv!F320)</f>
        <v>0</v>
      </c>
      <c r="G320" s="51" t="str">
        <f t="shared" si="22"/>
        <v>Sem estoque</v>
      </c>
      <c r="H320" s="52">
        <f>SUMIF(Entrada!$D$7:$D$3006,$D320,Entrada!$H$7:$H$3006)</f>
        <v>0</v>
      </c>
      <c r="I320" s="53">
        <f>SUMIF(Saída!$D$7:$D$3006,$D320,Saída!$G$7:$G$3006)</f>
        <v>0</v>
      </c>
      <c r="J320" s="54">
        <f>SUMIF(Entrada!$D$7:$D$3006,D320,Entrada!$L$7:$L$3006)</f>
        <v>0</v>
      </c>
      <c r="K320" s="50" t="str">
        <f t="shared" si="23"/>
        <v/>
      </c>
      <c r="L320" s="50">
        <f t="shared" si="24"/>
        <v>0</v>
      </c>
      <c r="M320" s="54">
        <f>Inv!L320</f>
        <v>0</v>
      </c>
      <c r="N320" s="55" t="str">
        <f>IFERROR($I320/PG!$F320,"")</f>
        <v/>
      </c>
      <c r="P320" s="2"/>
      <c r="Q320" s="84">
        <v>6.8700000000000002E-3</v>
      </c>
      <c r="R320" s="85">
        <f t="shared" si="25"/>
        <v>6.8700000000000002E-3</v>
      </c>
      <c r="S320" s="2" t="str">
        <f t="shared" si="26"/>
        <v/>
      </c>
    </row>
    <row r="321" spans="3:19" ht="35.1" customHeight="1" thickTop="1" thickBot="1">
      <c r="C321" s="45" t="str">
        <f>IF(PG!C321="","",PG!C321)</f>
        <v/>
      </c>
      <c r="D321" s="44" t="str">
        <f>IF(PG!D321="","",PG!D321)</f>
        <v/>
      </c>
      <c r="E321" s="46" t="str">
        <f>IF(PG!E321="","",PG!E321)</f>
        <v/>
      </c>
      <c r="F321" s="46">
        <f>IF(Inv!F321="",Inv!E321,Inv!F321)</f>
        <v>0</v>
      </c>
      <c r="G321" s="51" t="str">
        <f t="shared" si="22"/>
        <v>Sem estoque</v>
      </c>
      <c r="H321" s="52">
        <f>SUMIF(Entrada!$D$7:$D$3006,$D321,Entrada!$H$7:$H$3006)</f>
        <v>0</v>
      </c>
      <c r="I321" s="53">
        <f>SUMIF(Saída!$D$7:$D$3006,$D321,Saída!$G$7:$G$3006)</f>
        <v>0</v>
      </c>
      <c r="J321" s="54">
        <f>SUMIF(Entrada!$D$7:$D$3006,D321,Entrada!$L$7:$L$3006)</f>
        <v>0</v>
      </c>
      <c r="K321" s="50" t="str">
        <f t="shared" si="23"/>
        <v/>
      </c>
      <c r="L321" s="50">
        <f t="shared" si="24"/>
        <v>0</v>
      </c>
      <c r="M321" s="54">
        <f>Inv!L321</f>
        <v>0</v>
      </c>
      <c r="N321" s="55" t="str">
        <f>IFERROR($I321/PG!$F321,"")</f>
        <v/>
      </c>
      <c r="P321" s="2"/>
      <c r="Q321" s="84">
        <v>6.8599999999999998E-3</v>
      </c>
      <c r="R321" s="85">
        <f t="shared" si="25"/>
        <v>6.8599999999999998E-3</v>
      </c>
      <c r="S321" s="2" t="str">
        <f t="shared" si="26"/>
        <v/>
      </c>
    </row>
    <row r="322" spans="3:19" ht="35.1" customHeight="1" thickTop="1" thickBot="1">
      <c r="C322" s="45" t="str">
        <f>IF(PG!C322="","",PG!C322)</f>
        <v/>
      </c>
      <c r="D322" s="44" t="str">
        <f>IF(PG!D322="","",PG!D322)</f>
        <v/>
      </c>
      <c r="E322" s="46" t="str">
        <f>IF(PG!E322="","",PG!E322)</f>
        <v/>
      </c>
      <c r="F322" s="46">
        <f>IF(Inv!F322="",Inv!E322,Inv!F322)</f>
        <v>0</v>
      </c>
      <c r="G322" s="51" t="str">
        <f t="shared" si="22"/>
        <v>Sem estoque</v>
      </c>
      <c r="H322" s="52">
        <f>SUMIF(Entrada!$D$7:$D$3006,$D322,Entrada!$H$7:$H$3006)</f>
        <v>0</v>
      </c>
      <c r="I322" s="53">
        <f>SUMIF(Saída!$D$7:$D$3006,$D322,Saída!$G$7:$G$3006)</f>
        <v>0</v>
      </c>
      <c r="J322" s="54">
        <f>SUMIF(Entrada!$D$7:$D$3006,D322,Entrada!$L$7:$L$3006)</f>
        <v>0</v>
      </c>
      <c r="K322" s="50" t="str">
        <f t="shared" si="23"/>
        <v/>
      </c>
      <c r="L322" s="50">
        <f t="shared" si="24"/>
        <v>0</v>
      </c>
      <c r="M322" s="54">
        <f>Inv!L322</f>
        <v>0</v>
      </c>
      <c r="N322" s="55" t="str">
        <f>IFERROR($I322/PG!$F322,"")</f>
        <v/>
      </c>
      <c r="P322" s="2"/>
      <c r="Q322" s="84">
        <v>6.8500000000000002E-3</v>
      </c>
      <c r="R322" s="85">
        <f t="shared" si="25"/>
        <v>6.8500000000000002E-3</v>
      </c>
      <c r="S322" s="2" t="str">
        <f t="shared" si="26"/>
        <v/>
      </c>
    </row>
    <row r="323" spans="3:19" ht="35.1" customHeight="1" thickTop="1" thickBot="1">
      <c r="C323" s="45" t="str">
        <f>IF(PG!C323="","",PG!C323)</f>
        <v/>
      </c>
      <c r="D323" s="44" t="str">
        <f>IF(PG!D323="","",PG!D323)</f>
        <v/>
      </c>
      <c r="E323" s="46" t="str">
        <f>IF(PG!E323="","",PG!E323)</f>
        <v/>
      </c>
      <c r="F323" s="46">
        <f>IF(Inv!F323="",Inv!E323,Inv!F323)</f>
        <v>0</v>
      </c>
      <c r="G323" s="51" t="str">
        <f t="shared" si="22"/>
        <v>Sem estoque</v>
      </c>
      <c r="H323" s="52">
        <f>SUMIF(Entrada!$D$7:$D$3006,$D323,Entrada!$H$7:$H$3006)</f>
        <v>0</v>
      </c>
      <c r="I323" s="53">
        <f>SUMIF(Saída!$D$7:$D$3006,$D323,Saída!$G$7:$G$3006)</f>
        <v>0</v>
      </c>
      <c r="J323" s="54">
        <f>SUMIF(Entrada!$D$7:$D$3006,D323,Entrada!$L$7:$L$3006)</f>
        <v>0</v>
      </c>
      <c r="K323" s="50" t="str">
        <f t="shared" si="23"/>
        <v/>
      </c>
      <c r="L323" s="50">
        <f t="shared" si="24"/>
        <v>0</v>
      </c>
      <c r="M323" s="54">
        <f>Inv!L323</f>
        <v>0</v>
      </c>
      <c r="N323" s="55" t="str">
        <f>IFERROR($I323/PG!$F323,"")</f>
        <v/>
      </c>
      <c r="P323" s="2"/>
      <c r="Q323" s="84">
        <v>6.8399999999999997E-3</v>
      </c>
      <c r="R323" s="85">
        <f t="shared" si="25"/>
        <v>6.8399999999999997E-3</v>
      </c>
      <c r="S323" s="2" t="str">
        <f t="shared" si="26"/>
        <v/>
      </c>
    </row>
    <row r="324" spans="3:19" ht="35.1" customHeight="1" thickTop="1" thickBot="1">
      <c r="C324" s="45" t="str">
        <f>IF(PG!C324="","",PG!C324)</f>
        <v/>
      </c>
      <c r="D324" s="44" t="str">
        <f>IF(PG!D324="","",PG!D324)</f>
        <v/>
      </c>
      <c r="E324" s="46" t="str">
        <f>IF(PG!E324="","",PG!E324)</f>
        <v/>
      </c>
      <c r="F324" s="46">
        <f>IF(Inv!F324="",Inv!E324,Inv!F324)</f>
        <v>0</v>
      </c>
      <c r="G324" s="51" t="str">
        <f t="shared" si="22"/>
        <v>Sem estoque</v>
      </c>
      <c r="H324" s="52">
        <f>SUMIF(Entrada!$D$7:$D$3006,$D324,Entrada!$H$7:$H$3006)</f>
        <v>0</v>
      </c>
      <c r="I324" s="53">
        <f>SUMIF(Saída!$D$7:$D$3006,$D324,Saída!$G$7:$G$3006)</f>
        <v>0</v>
      </c>
      <c r="J324" s="54">
        <f>SUMIF(Entrada!$D$7:$D$3006,D324,Entrada!$L$7:$L$3006)</f>
        <v>0</v>
      </c>
      <c r="K324" s="50" t="str">
        <f t="shared" si="23"/>
        <v/>
      </c>
      <c r="L324" s="50">
        <f t="shared" si="24"/>
        <v>0</v>
      </c>
      <c r="M324" s="54">
        <f>Inv!L324</f>
        <v>0</v>
      </c>
      <c r="N324" s="55" t="str">
        <f>IFERROR($I324/PG!$F324,"")</f>
        <v/>
      </c>
      <c r="P324" s="2"/>
      <c r="Q324" s="84">
        <v>6.8300000000000001E-3</v>
      </c>
      <c r="R324" s="85">
        <f t="shared" si="25"/>
        <v>6.8300000000000001E-3</v>
      </c>
      <c r="S324" s="2" t="str">
        <f t="shared" si="26"/>
        <v/>
      </c>
    </row>
    <row r="325" spans="3:19" ht="35.1" customHeight="1" thickTop="1" thickBot="1">
      <c r="C325" s="45" t="str">
        <f>IF(PG!C325="","",PG!C325)</f>
        <v/>
      </c>
      <c r="D325" s="44" t="str">
        <f>IF(PG!D325="","",PG!D325)</f>
        <v/>
      </c>
      <c r="E325" s="46" t="str">
        <f>IF(PG!E325="","",PG!E325)</f>
        <v/>
      </c>
      <c r="F325" s="46">
        <f>IF(Inv!F325="",Inv!E325,Inv!F325)</f>
        <v>0</v>
      </c>
      <c r="G325" s="51" t="str">
        <f t="shared" si="22"/>
        <v>Sem estoque</v>
      </c>
      <c r="H325" s="52">
        <f>SUMIF(Entrada!$D$7:$D$3006,$D325,Entrada!$H$7:$H$3006)</f>
        <v>0</v>
      </c>
      <c r="I325" s="53">
        <f>SUMIF(Saída!$D$7:$D$3006,$D325,Saída!$G$7:$G$3006)</f>
        <v>0</v>
      </c>
      <c r="J325" s="54">
        <f>SUMIF(Entrada!$D$7:$D$3006,D325,Entrada!$L$7:$L$3006)</f>
        <v>0</v>
      </c>
      <c r="K325" s="50" t="str">
        <f t="shared" si="23"/>
        <v/>
      </c>
      <c r="L325" s="50">
        <f t="shared" si="24"/>
        <v>0</v>
      </c>
      <c r="M325" s="54">
        <f>Inv!L325</f>
        <v>0</v>
      </c>
      <c r="N325" s="55" t="str">
        <f>IFERROR($I325/PG!$F325,"")</f>
        <v/>
      </c>
      <c r="P325" s="2"/>
      <c r="Q325" s="84">
        <v>6.8199999999999997E-3</v>
      </c>
      <c r="R325" s="85">
        <f t="shared" si="25"/>
        <v>6.8199999999999997E-3</v>
      </c>
      <c r="S325" s="2" t="str">
        <f t="shared" si="26"/>
        <v/>
      </c>
    </row>
    <row r="326" spans="3:19" ht="35.1" customHeight="1" thickTop="1" thickBot="1">
      <c r="C326" s="45" t="str">
        <f>IF(PG!C326="","",PG!C326)</f>
        <v/>
      </c>
      <c r="D326" s="44" t="str">
        <f>IF(PG!D326="","",PG!D326)</f>
        <v/>
      </c>
      <c r="E326" s="46" t="str">
        <f>IF(PG!E326="","",PG!E326)</f>
        <v/>
      </c>
      <c r="F326" s="46">
        <f>IF(Inv!F326="",Inv!E326,Inv!F326)</f>
        <v>0</v>
      </c>
      <c r="G326" s="51" t="str">
        <f t="shared" si="22"/>
        <v>Sem estoque</v>
      </c>
      <c r="H326" s="52">
        <f>SUMIF(Entrada!$D$7:$D$3006,$D326,Entrada!$H$7:$H$3006)</f>
        <v>0</v>
      </c>
      <c r="I326" s="53">
        <f>SUMIF(Saída!$D$7:$D$3006,$D326,Saída!$G$7:$G$3006)</f>
        <v>0</v>
      </c>
      <c r="J326" s="54">
        <f>SUMIF(Entrada!$D$7:$D$3006,D326,Entrada!$L$7:$L$3006)</f>
        <v>0</v>
      </c>
      <c r="K326" s="50" t="str">
        <f t="shared" si="23"/>
        <v/>
      </c>
      <c r="L326" s="50">
        <f t="shared" si="24"/>
        <v>0</v>
      </c>
      <c r="M326" s="54">
        <f>Inv!L326</f>
        <v>0</v>
      </c>
      <c r="N326" s="55" t="str">
        <f>IFERROR($I326/PG!$F326,"")</f>
        <v/>
      </c>
      <c r="P326" s="2"/>
      <c r="Q326" s="84">
        <v>6.8100000000000001E-3</v>
      </c>
      <c r="R326" s="85">
        <f t="shared" si="25"/>
        <v>6.8100000000000001E-3</v>
      </c>
      <c r="S326" s="2" t="str">
        <f t="shared" si="26"/>
        <v/>
      </c>
    </row>
    <row r="327" spans="3:19" ht="35.1" customHeight="1" thickTop="1" thickBot="1">
      <c r="C327" s="45" t="str">
        <f>IF(PG!C327="","",PG!C327)</f>
        <v/>
      </c>
      <c r="D327" s="44" t="str">
        <f>IF(PG!D327="","",PG!D327)</f>
        <v/>
      </c>
      <c r="E327" s="46" t="str">
        <f>IF(PG!E327="","",PG!E327)</f>
        <v/>
      </c>
      <c r="F327" s="46">
        <f>IF(Inv!F327="",Inv!E327,Inv!F327)</f>
        <v>0</v>
      </c>
      <c r="G327" s="51" t="str">
        <f t="shared" si="22"/>
        <v>Sem estoque</v>
      </c>
      <c r="H327" s="52">
        <f>SUMIF(Entrada!$D$7:$D$3006,$D327,Entrada!$H$7:$H$3006)</f>
        <v>0</v>
      </c>
      <c r="I327" s="53">
        <f>SUMIF(Saída!$D$7:$D$3006,$D327,Saída!$G$7:$G$3006)</f>
        <v>0</v>
      </c>
      <c r="J327" s="54">
        <f>SUMIF(Entrada!$D$7:$D$3006,D327,Entrada!$L$7:$L$3006)</f>
        <v>0</v>
      </c>
      <c r="K327" s="50" t="str">
        <f t="shared" si="23"/>
        <v/>
      </c>
      <c r="L327" s="50">
        <f t="shared" si="24"/>
        <v>0</v>
      </c>
      <c r="M327" s="54">
        <f>Inv!L327</f>
        <v>0</v>
      </c>
      <c r="N327" s="55" t="str">
        <f>IFERROR($I327/PG!$F327,"")</f>
        <v/>
      </c>
      <c r="P327" s="2"/>
      <c r="Q327" s="84">
        <v>6.7999999999999996E-3</v>
      </c>
      <c r="R327" s="85">
        <f t="shared" si="25"/>
        <v>6.7999999999999996E-3</v>
      </c>
      <c r="S327" s="2" t="str">
        <f t="shared" si="26"/>
        <v/>
      </c>
    </row>
    <row r="328" spans="3:19" ht="35.1" customHeight="1" thickTop="1" thickBot="1">
      <c r="C328" s="45" t="str">
        <f>IF(PG!C328="","",PG!C328)</f>
        <v/>
      </c>
      <c r="D328" s="44" t="str">
        <f>IF(PG!D328="","",PG!D328)</f>
        <v/>
      </c>
      <c r="E328" s="46" t="str">
        <f>IF(PG!E328="","",PG!E328)</f>
        <v/>
      </c>
      <c r="F328" s="46">
        <f>IF(Inv!F328="",Inv!E328,Inv!F328)</f>
        <v>0</v>
      </c>
      <c r="G328" s="51" t="str">
        <f t="shared" ref="G328:G391" si="27">IFERROR(IF(F328=0,"Sem estoque",IF(F328/E328&lt;0.25,"Quase sem estoque",IF(F328/E328&lt;1.2,"Estoque baixo",IF(F328/E328&lt;2,"Estoque moderado","Estoque confortável")))),"")</f>
        <v>Sem estoque</v>
      </c>
      <c r="H328" s="52">
        <f>SUMIF(Entrada!$D$7:$D$3006,$D328,Entrada!$H$7:$H$3006)</f>
        <v>0</v>
      </c>
      <c r="I328" s="53">
        <f>SUMIF(Saída!$D$7:$D$3006,$D328,Saída!$G$7:$G$3006)</f>
        <v>0</v>
      </c>
      <c r="J328" s="54">
        <f>SUMIF(Entrada!$D$7:$D$3006,D328,Entrada!$L$7:$L$3006)</f>
        <v>0</v>
      </c>
      <c r="K328" s="50" t="str">
        <f t="shared" ref="K328:K391" si="28">IFERROR($J328/SUM($J$7:$J$1007),"")</f>
        <v/>
      </c>
      <c r="L328" s="50">
        <f t="shared" ref="L328:L391" si="29">IFERROR(F328/SUM($F$7:$F$1007),"")</f>
        <v>0</v>
      </c>
      <c r="M328" s="54">
        <f>Inv!L328</f>
        <v>0</v>
      </c>
      <c r="N328" s="55" t="str">
        <f>IFERROR($I328/PG!$F328,"")</f>
        <v/>
      </c>
      <c r="P328" s="2"/>
      <c r="Q328" s="84">
        <v>6.79E-3</v>
      </c>
      <c r="R328" s="85">
        <f t="shared" ref="R328:R391" si="30">P328+Q328</f>
        <v>6.79E-3</v>
      </c>
      <c r="S328" s="2" t="str">
        <f t="shared" ref="S328:S391" si="31">D328</f>
        <v/>
      </c>
    </row>
    <row r="329" spans="3:19" ht="35.1" customHeight="1" thickTop="1" thickBot="1">
      <c r="C329" s="45" t="str">
        <f>IF(PG!C329="","",PG!C329)</f>
        <v/>
      </c>
      <c r="D329" s="44" t="str">
        <f>IF(PG!D329="","",PG!D329)</f>
        <v/>
      </c>
      <c r="E329" s="46" t="str">
        <f>IF(PG!E329="","",PG!E329)</f>
        <v/>
      </c>
      <c r="F329" s="46">
        <f>IF(Inv!F329="",Inv!E329,Inv!F329)</f>
        <v>0</v>
      </c>
      <c r="G329" s="51" t="str">
        <f t="shared" si="27"/>
        <v>Sem estoque</v>
      </c>
      <c r="H329" s="52">
        <f>SUMIF(Entrada!$D$7:$D$3006,$D329,Entrada!$H$7:$H$3006)</f>
        <v>0</v>
      </c>
      <c r="I329" s="53">
        <f>SUMIF(Saída!$D$7:$D$3006,$D329,Saída!$G$7:$G$3006)</f>
        <v>0</v>
      </c>
      <c r="J329" s="54">
        <f>SUMIF(Entrada!$D$7:$D$3006,D329,Entrada!$L$7:$L$3006)</f>
        <v>0</v>
      </c>
      <c r="K329" s="50" t="str">
        <f t="shared" si="28"/>
        <v/>
      </c>
      <c r="L329" s="50">
        <f t="shared" si="29"/>
        <v>0</v>
      </c>
      <c r="M329" s="54">
        <f>Inv!L329</f>
        <v>0</v>
      </c>
      <c r="N329" s="55" t="str">
        <f>IFERROR($I329/PG!$F329,"")</f>
        <v/>
      </c>
      <c r="P329" s="2"/>
      <c r="Q329" s="84">
        <v>6.7799999999999996E-3</v>
      </c>
      <c r="R329" s="85">
        <f t="shared" si="30"/>
        <v>6.7799999999999996E-3</v>
      </c>
      <c r="S329" s="2" t="str">
        <f t="shared" si="31"/>
        <v/>
      </c>
    </row>
    <row r="330" spans="3:19" ht="35.1" customHeight="1" thickTop="1" thickBot="1">
      <c r="C330" s="45" t="str">
        <f>IF(PG!C330="","",PG!C330)</f>
        <v/>
      </c>
      <c r="D330" s="44" t="str">
        <f>IF(PG!D330="","",PG!D330)</f>
        <v/>
      </c>
      <c r="E330" s="46" t="str">
        <f>IF(PG!E330="","",PG!E330)</f>
        <v/>
      </c>
      <c r="F330" s="46">
        <f>IF(Inv!F330="",Inv!E330,Inv!F330)</f>
        <v>0</v>
      </c>
      <c r="G330" s="51" t="str">
        <f t="shared" si="27"/>
        <v>Sem estoque</v>
      </c>
      <c r="H330" s="52">
        <f>SUMIF(Entrada!$D$7:$D$3006,$D330,Entrada!$H$7:$H$3006)</f>
        <v>0</v>
      </c>
      <c r="I330" s="53">
        <f>SUMIF(Saída!$D$7:$D$3006,$D330,Saída!$G$7:$G$3006)</f>
        <v>0</v>
      </c>
      <c r="J330" s="54">
        <f>SUMIF(Entrada!$D$7:$D$3006,D330,Entrada!$L$7:$L$3006)</f>
        <v>0</v>
      </c>
      <c r="K330" s="50" t="str">
        <f t="shared" si="28"/>
        <v/>
      </c>
      <c r="L330" s="50">
        <f t="shared" si="29"/>
        <v>0</v>
      </c>
      <c r="M330" s="54">
        <f>Inv!L330</f>
        <v>0</v>
      </c>
      <c r="N330" s="55" t="str">
        <f>IFERROR($I330/PG!$F330,"")</f>
        <v/>
      </c>
      <c r="P330" s="2"/>
      <c r="Q330" s="84">
        <v>6.77E-3</v>
      </c>
      <c r="R330" s="85">
        <f t="shared" si="30"/>
        <v>6.77E-3</v>
      </c>
      <c r="S330" s="2" t="str">
        <f t="shared" si="31"/>
        <v/>
      </c>
    </row>
    <row r="331" spans="3:19" ht="35.1" customHeight="1" thickTop="1" thickBot="1">
      <c r="C331" s="45" t="str">
        <f>IF(PG!C331="","",PG!C331)</f>
        <v/>
      </c>
      <c r="D331" s="44" t="str">
        <f>IF(PG!D331="","",PG!D331)</f>
        <v/>
      </c>
      <c r="E331" s="46" t="str">
        <f>IF(PG!E331="","",PG!E331)</f>
        <v/>
      </c>
      <c r="F331" s="46">
        <f>IF(Inv!F331="",Inv!E331,Inv!F331)</f>
        <v>0</v>
      </c>
      <c r="G331" s="51" t="str">
        <f t="shared" si="27"/>
        <v>Sem estoque</v>
      </c>
      <c r="H331" s="52">
        <f>SUMIF(Entrada!$D$7:$D$3006,$D331,Entrada!$H$7:$H$3006)</f>
        <v>0</v>
      </c>
      <c r="I331" s="53">
        <f>SUMIF(Saída!$D$7:$D$3006,$D331,Saída!$G$7:$G$3006)</f>
        <v>0</v>
      </c>
      <c r="J331" s="54">
        <f>SUMIF(Entrada!$D$7:$D$3006,D331,Entrada!$L$7:$L$3006)</f>
        <v>0</v>
      </c>
      <c r="K331" s="50" t="str">
        <f t="shared" si="28"/>
        <v/>
      </c>
      <c r="L331" s="50">
        <f t="shared" si="29"/>
        <v>0</v>
      </c>
      <c r="M331" s="54">
        <f>Inv!L331</f>
        <v>0</v>
      </c>
      <c r="N331" s="55" t="str">
        <f>IFERROR($I331/PG!$F331,"")</f>
        <v/>
      </c>
      <c r="P331" s="2"/>
      <c r="Q331" s="84">
        <v>6.7600000000000004E-3</v>
      </c>
      <c r="R331" s="85">
        <f t="shared" si="30"/>
        <v>6.7600000000000004E-3</v>
      </c>
      <c r="S331" s="2" t="str">
        <f t="shared" si="31"/>
        <v/>
      </c>
    </row>
    <row r="332" spans="3:19" ht="35.1" customHeight="1" thickTop="1" thickBot="1">
      <c r="C332" s="45" t="str">
        <f>IF(PG!C332="","",PG!C332)</f>
        <v/>
      </c>
      <c r="D332" s="44" t="str">
        <f>IF(PG!D332="","",PG!D332)</f>
        <v/>
      </c>
      <c r="E332" s="46" t="str">
        <f>IF(PG!E332="","",PG!E332)</f>
        <v/>
      </c>
      <c r="F332" s="46">
        <f>IF(Inv!F332="",Inv!E332,Inv!F332)</f>
        <v>0</v>
      </c>
      <c r="G332" s="51" t="str">
        <f t="shared" si="27"/>
        <v>Sem estoque</v>
      </c>
      <c r="H332" s="52">
        <f>SUMIF(Entrada!$D$7:$D$3006,$D332,Entrada!$H$7:$H$3006)</f>
        <v>0</v>
      </c>
      <c r="I332" s="53">
        <f>SUMIF(Saída!$D$7:$D$3006,$D332,Saída!$G$7:$G$3006)</f>
        <v>0</v>
      </c>
      <c r="J332" s="54">
        <f>SUMIF(Entrada!$D$7:$D$3006,D332,Entrada!$L$7:$L$3006)</f>
        <v>0</v>
      </c>
      <c r="K332" s="50" t="str">
        <f t="shared" si="28"/>
        <v/>
      </c>
      <c r="L332" s="50">
        <f t="shared" si="29"/>
        <v>0</v>
      </c>
      <c r="M332" s="54">
        <f>Inv!L332</f>
        <v>0</v>
      </c>
      <c r="N332" s="55" t="str">
        <f>IFERROR($I332/PG!$F332,"")</f>
        <v/>
      </c>
      <c r="P332" s="2"/>
      <c r="Q332" s="84">
        <v>6.7499999999999999E-3</v>
      </c>
      <c r="R332" s="85">
        <f t="shared" si="30"/>
        <v>6.7499999999999999E-3</v>
      </c>
      <c r="S332" s="2" t="str">
        <f t="shared" si="31"/>
        <v/>
      </c>
    </row>
    <row r="333" spans="3:19" ht="35.1" customHeight="1" thickTop="1" thickBot="1">
      <c r="C333" s="45" t="str">
        <f>IF(PG!C333="","",PG!C333)</f>
        <v/>
      </c>
      <c r="D333" s="44" t="str">
        <f>IF(PG!D333="","",PG!D333)</f>
        <v/>
      </c>
      <c r="E333" s="46" t="str">
        <f>IF(PG!E333="","",PG!E333)</f>
        <v/>
      </c>
      <c r="F333" s="46">
        <f>IF(Inv!F333="",Inv!E333,Inv!F333)</f>
        <v>0</v>
      </c>
      <c r="G333" s="51" t="str">
        <f t="shared" si="27"/>
        <v>Sem estoque</v>
      </c>
      <c r="H333" s="52">
        <f>SUMIF(Entrada!$D$7:$D$3006,$D333,Entrada!$H$7:$H$3006)</f>
        <v>0</v>
      </c>
      <c r="I333" s="53">
        <f>SUMIF(Saída!$D$7:$D$3006,$D333,Saída!$G$7:$G$3006)</f>
        <v>0</v>
      </c>
      <c r="J333" s="54">
        <f>SUMIF(Entrada!$D$7:$D$3006,D333,Entrada!$L$7:$L$3006)</f>
        <v>0</v>
      </c>
      <c r="K333" s="50" t="str">
        <f t="shared" si="28"/>
        <v/>
      </c>
      <c r="L333" s="50">
        <f t="shared" si="29"/>
        <v>0</v>
      </c>
      <c r="M333" s="54">
        <f>Inv!L333</f>
        <v>0</v>
      </c>
      <c r="N333" s="55" t="str">
        <f>IFERROR($I333/PG!$F333,"")</f>
        <v/>
      </c>
      <c r="P333" s="2"/>
      <c r="Q333" s="84">
        <v>6.7400000000000003E-3</v>
      </c>
      <c r="R333" s="85">
        <f t="shared" si="30"/>
        <v>6.7400000000000003E-3</v>
      </c>
      <c r="S333" s="2" t="str">
        <f t="shared" si="31"/>
        <v/>
      </c>
    </row>
    <row r="334" spans="3:19" ht="35.1" customHeight="1" thickTop="1" thickBot="1">
      <c r="C334" s="45" t="str">
        <f>IF(PG!C334="","",PG!C334)</f>
        <v/>
      </c>
      <c r="D334" s="44" t="str">
        <f>IF(PG!D334="","",PG!D334)</f>
        <v/>
      </c>
      <c r="E334" s="46" t="str">
        <f>IF(PG!E334="","",PG!E334)</f>
        <v/>
      </c>
      <c r="F334" s="46">
        <f>IF(Inv!F334="",Inv!E334,Inv!F334)</f>
        <v>0</v>
      </c>
      <c r="G334" s="51" t="str">
        <f t="shared" si="27"/>
        <v>Sem estoque</v>
      </c>
      <c r="H334" s="52">
        <f>SUMIF(Entrada!$D$7:$D$3006,$D334,Entrada!$H$7:$H$3006)</f>
        <v>0</v>
      </c>
      <c r="I334" s="53">
        <f>SUMIF(Saída!$D$7:$D$3006,$D334,Saída!$G$7:$G$3006)</f>
        <v>0</v>
      </c>
      <c r="J334" s="54">
        <f>SUMIF(Entrada!$D$7:$D$3006,D334,Entrada!$L$7:$L$3006)</f>
        <v>0</v>
      </c>
      <c r="K334" s="50" t="str">
        <f t="shared" si="28"/>
        <v/>
      </c>
      <c r="L334" s="50">
        <f t="shared" si="29"/>
        <v>0</v>
      </c>
      <c r="M334" s="54">
        <f>Inv!L334</f>
        <v>0</v>
      </c>
      <c r="N334" s="55" t="str">
        <f>IFERROR($I334/PG!$F334,"")</f>
        <v/>
      </c>
      <c r="P334" s="2"/>
      <c r="Q334" s="84">
        <v>6.7299999999999999E-3</v>
      </c>
      <c r="R334" s="85">
        <f t="shared" si="30"/>
        <v>6.7299999999999999E-3</v>
      </c>
      <c r="S334" s="2" t="str">
        <f t="shared" si="31"/>
        <v/>
      </c>
    </row>
    <row r="335" spans="3:19" ht="35.1" customHeight="1" thickTop="1" thickBot="1">
      <c r="C335" s="45" t="str">
        <f>IF(PG!C335="","",PG!C335)</f>
        <v/>
      </c>
      <c r="D335" s="44" t="str">
        <f>IF(PG!D335="","",PG!D335)</f>
        <v/>
      </c>
      <c r="E335" s="46" t="str">
        <f>IF(PG!E335="","",PG!E335)</f>
        <v/>
      </c>
      <c r="F335" s="46">
        <f>IF(Inv!F335="",Inv!E335,Inv!F335)</f>
        <v>0</v>
      </c>
      <c r="G335" s="51" t="str">
        <f t="shared" si="27"/>
        <v>Sem estoque</v>
      </c>
      <c r="H335" s="52">
        <f>SUMIF(Entrada!$D$7:$D$3006,$D335,Entrada!$H$7:$H$3006)</f>
        <v>0</v>
      </c>
      <c r="I335" s="53">
        <f>SUMIF(Saída!$D$7:$D$3006,$D335,Saída!$G$7:$G$3006)</f>
        <v>0</v>
      </c>
      <c r="J335" s="54">
        <f>SUMIF(Entrada!$D$7:$D$3006,D335,Entrada!$L$7:$L$3006)</f>
        <v>0</v>
      </c>
      <c r="K335" s="50" t="str">
        <f t="shared" si="28"/>
        <v/>
      </c>
      <c r="L335" s="50">
        <f t="shared" si="29"/>
        <v>0</v>
      </c>
      <c r="M335" s="54">
        <f>Inv!L335</f>
        <v>0</v>
      </c>
      <c r="N335" s="55" t="str">
        <f>IFERROR($I335/PG!$F335,"")</f>
        <v/>
      </c>
      <c r="P335" s="2"/>
      <c r="Q335" s="84">
        <v>6.7200000000000003E-3</v>
      </c>
      <c r="R335" s="85">
        <f t="shared" si="30"/>
        <v>6.7200000000000003E-3</v>
      </c>
      <c r="S335" s="2" t="str">
        <f t="shared" si="31"/>
        <v/>
      </c>
    </row>
    <row r="336" spans="3:19" ht="35.1" customHeight="1" thickTop="1" thickBot="1">
      <c r="C336" s="45" t="str">
        <f>IF(PG!C336="","",PG!C336)</f>
        <v/>
      </c>
      <c r="D336" s="44" t="str">
        <f>IF(PG!D336="","",PG!D336)</f>
        <v/>
      </c>
      <c r="E336" s="46" t="str">
        <f>IF(PG!E336="","",PG!E336)</f>
        <v/>
      </c>
      <c r="F336" s="46">
        <f>IF(Inv!F336="",Inv!E336,Inv!F336)</f>
        <v>0</v>
      </c>
      <c r="G336" s="51" t="str">
        <f t="shared" si="27"/>
        <v>Sem estoque</v>
      </c>
      <c r="H336" s="52">
        <f>SUMIF(Entrada!$D$7:$D$3006,$D336,Entrada!$H$7:$H$3006)</f>
        <v>0</v>
      </c>
      <c r="I336" s="53">
        <f>SUMIF(Saída!$D$7:$D$3006,$D336,Saída!$G$7:$G$3006)</f>
        <v>0</v>
      </c>
      <c r="J336" s="54">
        <f>SUMIF(Entrada!$D$7:$D$3006,D336,Entrada!$L$7:$L$3006)</f>
        <v>0</v>
      </c>
      <c r="K336" s="50" t="str">
        <f t="shared" si="28"/>
        <v/>
      </c>
      <c r="L336" s="50">
        <f t="shared" si="29"/>
        <v>0</v>
      </c>
      <c r="M336" s="54">
        <f>Inv!L336</f>
        <v>0</v>
      </c>
      <c r="N336" s="55" t="str">
        <f>IFERROR($I336/PG!$F336,"")</f>
        <v/>
      </c>
      <c r="P336" s="2"/>
      <c r="Q336" s="84">
        <v>6.7099999999999998E-3</v>
      </c>
      <c r="R336" s="85">
        <f t="shared" si="30"/>
        <v>6.7099999999999998E-3</v>
      </c>
      <c r="S336" s="2" t="str">
        <f t="shared" si="31"/>
        <v/>
      </c>
    </row>
    <row r="337" spans="3:19" ht="35.1" customHeight="1" thickTop="1" thickBot="1">
      <c r="C337" s="45" t="str">
        <f>IF(PG!C337="","",PG!C337)</f>
        <v/>
      </c>
      <c r="D337" s="44" t="str">
        <f>IF(PG!D337="","",PG!D337)</f>
        <v/>
      </c>
      <c r="E337" s="46" t="str">
        <f>IF(PG!E337="","",PG!E337)</f>
        <v/>
      </c>
      <c r="F337" s="46">
        <f>IF(Inv!F337="",Inv!E337,Inv!F337)</f>
        <v>0</v>
      </c>
      <c r="G337" s="51" t="str">
        <f t="shared" si="27"/>
        <v>Sem estoque</v>
      </c>
      <c r="H337" s="52">
        <f>SUMIF(Entrada!$D$7:$D$3006,$D337,Entrada!$H$7:$H$3006)</f>
        <v>0</v>
      </c>
      <c r="I337" s="53">
        <f>SUMIF(Saída!$D$7:$D$3006,$D337,Saída!$G$7:$G$3006)</f>
        <v>0</v>
      </c>
      <c r="J337" s="54">
        <f>SUMIF(Entrada!$D$7:$D$3006,D337,Entrada!$L$7:$L$3006)</f>
        <v>0</v>
      </c>
      <c r="K337" s="50" t="str">
        <f t="shared" si="28"/>
        <v/>
      </c>
      <c r="L337" s="50">
        <f t="shared" si="29"/>
        <v>0</v>
      </c>
      <c r="M337" s="54">
        <f>Inv!L337</f>
        <v>0</v>
      </c>
      <c r="N337" s="55" t="str">
        <f>IFERROR($I337/PG!$F337,"")</f>
        <v/>
      </c>
      <c r="P337" s="2"/>
      <c r="Q337" s="84">
        <v>6.7000000000000002E-3</v>
      </c>
      <c r="R337" s="85">
        <f t="shared" si="30"/>
        <v>6.7000000000000002E-3</v>
      </c>
      <c r="S337" s="2" t="str">
        <f t="shared" si="31"/>
        <v/>
      </c>
    </row>
    <row r="338" spans="3:19" ht="35.1" customHeight="1" thickTop="1" thickBot="1">
      <c r="C338" s="45" t="str">
        <f>IF(PG!C338="","",PG!C338)</f>
        <v/>
      </c>
      <c r="D338" s="44" t="str">
        <f>IF(PG!D338="","",PG!D338)</f>
        <v/>
      </c>
      <c r="E338" s="46" t="str">
        <f>IF(PG!E338="","",PG!E338)</f>
        <v/>
      </c>
      <c r="F338" s="46">
        <f>IF(Inv!F338="",Inv!E338,Inv!F338)</f>
        <v>0</v>
      </c>
      <c r="G338" s="51" t="str">
        <f t="shared" si="27"/>
        <v>Sem estoque</v>
      </c>
      <c r="H338" s="52">
        <f>SUMIF(Entrada!$D$7:$D$3006,$D338,Entrada!$H$7:$H$3006)</f>
        <v>0</v>
      </c>
      <c r="I338" s="53">
        <f>SUMIF(Saída!$D$7:$D$3006,$D338,Saída!$G$7:$G$3006)</f>
        <v>0</v>
      </c>
      <c r="J338" s="54">
        <f>SUMIF(Entrada!$D$7:$D$3006,D338,Entrada!$L$7:$L$3006)</f>
        <v>0</v>
      </c>
      <c r="K338" s="50" t="str">
        <f t="shared" si="28"/>
        <v/>
      </c>
      <c r="L338" s="50">
        <f t="shared" si="29"/>
        <v>0</v>
      </c>
      <c r="M338" s="54">
        <f>Inv!L338</f>
        <v>0</v>
      </c>
      <c r="N338" s="55" t="str">
        <f>IFERROR($I338/PG!$F338,"")</f>
        <v/>
      </c>
      <c r="P338" s="2"/>
      <c r="Q338" s="84">
        <v>6.6899999999999998E-3</v>
      </c>
      <c r="R338" s="85">
        <f t="shared" si="30"/>
        <v>6.6899999999999998E-3</v>
      </c>
      <c r="S338" s="2" t="str">
        <f t="shared" si="31"/>
        <v/>
      </c>
    </row>
    <row r="339" spans="3:19" ht="35.1" customHeight="1" thickTop="1" thickBot="1">
      <c r="C339" s="45" t="str">
        <f>IF(PG!C339="","",PG!C339)</f>
        <v/>
      </c>
      <c r="D339" s="44" t="str">
        <f>IF(PG!D339="","",PG!D339)</f>
        <v/>
      </c>
      <c r="E339" s="46" t="str">
        <f>IF(PG!E339="","",PG!E339)</f>
        <v/>
      </c>
      <c r="F339" s="46">
        <f>IF(Inv!F339="",Inv!E339,Inv!F339)</f>
        <v>0</v>
      </c>
      <c r="G339" s="51" t="str">
        <f t="shared" si="27"/>
        <v>Sem estoque</v>
      </c>
      <c r="H339" s="52">
        <f>SUMIF(Entrada!$D$7:$D$3006,$D339,Entrada!$H$7:$H$3006)</f>
        <v>0</v>
      </c>
      <c r="I339" s="53">
        <f>SUMIF(Saída!$D$7:$D$3006,$D339,Saída!$G$7:$G$3006)</f>
        <v>0</v>
      </c>
      <c r="J339" s="54">
        <f>SUMIF(Entrada!$D$7:$D$3006,D339,Entrada!$L$7:$L$3006)</f>
        <v>0</v>
      </c>
      <c r="K339" s="50" t="str">
        <f t="shared" si="28"/>
        <v/>
      </c>
      <c r="L339" s="50">
        <f t="shared" si="29"/>
        <v>0</v>
      </c>
      <c r="M339" s="54">
        <f>Inv!L339</f>
        <v>0</v>
      </c>
      <c r="N339" s="55" t="str">
        <f>IFERROR($I339/PG!$F339,"")</f>
        <v/>
      </c>
      <c r="P339" s="2"/>
      <c r="Q339" s="84">
        <v>6.6800000000000002E-3</v>
      </c>
      <c r="R339" s="85">
        <f t="shared" si="30"/>
        <v>6.6800000000000002E-3</v>
      </c>
      <c r="S339" s="2" t="str">
        <f t="shared" si="31"/>
        <v/>
      </c>
    </row>
    <row r="340" spans="3:19" ht="35.1" customHeight="1" thickTop="1" thickBot="1">
      <c r="C340" s="45" t="str">
        <f>IF(PG!C340="","",PG!C340)</f>
        <v/>
      </c>
      <c r="D340" s="44" t="str">
        <f>IF(PG!D340="","",PG!D340)</f>
        <v/>
      </c>
      <c r="E340" s="46" t="str">
        <f>IF(PG!E340="","",PG!E340)</f>
        <v/>
      </c>
      <c r="F340" s="46">
        <f>IF(Inv!F340="",Inv!E340,Inv!F340)</f>
        <v>0</v>
      </c>
      <c r="G340" s="51" t="str">
        <f t="shared" si="27"/>
        <v>Sem estoque</v>
      </c>
      <c r="H340" s="52">
        <f>SUMIF(Entrada!$D$7:$D$3006,$D340,Entrada!$H$7:$H$3006)</f>
        <v>0</v>
      </c>
      <c r="I340" s="53">
        <f>SUMIF(Saída!$D$7:$D$3006,$D340,Saída!$G$7:$G$3006)</f>
        <v>0</v>
      </c>
      <c r="J340" s="54">
        <f>SUMIF(Entrada!$D$7:$D$3006,D340,Entrada!$L$7:$L$3006)</f>
        <v>0</v>
      </c>
      <c r="K340" s="50" t="str">
        <f t="shared" si="28"/>
        <v/>
      </c>
      <c r="L340" s="50">
        <f t="shared" si="29"/>
        <v>0</v>
      </c>
      <c r="M340" s="54">
        <f>Inv!L340</f>
        <v>0</v>
      </c>
      <c r="N340" s="55" t="str">
        <f>IFERROR($I340/PG!$F340,"")</f>
        <v/>
      </c>
      <c r="P340" s="2"/>
      <c r="Q340" s="84">
        <v>6.6699999999999997E-3</v>
      </c>
      <c r="R340" s="85">
        <f t="shared" si="30"/>
        <v>6.6699999999999997E-3</v>
      </c>
      <c r="S340" s="2" t="str">
        <f t="shared" si="31"/>
        <v/>
      </c>
    </row>
    <row r="341" spans="3:19" ht="35.1" customHeight="1" thickTop="1" thickBot="1">
      <c r="C341" s="45" t="str">
        <f>IF(PG!C341="","",PG!C341)</f>
        <v/>
      </c>
      <c r="D341" s="44" t="str">
        <f>IF(PG!D341="","",PG!D341)</f>
        <v/>
      </c>
      <c r="E341" s="46" t="str">
        <f>IF(PG!E341="","",PG!E341)</f>
        <v/>
      </c>
      <c r="F341" s="46">
        <f>IF(Inv!F341="",Inv!E341,Inv!F341)</f>
        <v>0</v>
      </c>
      <c r="G341" s="51" t="str">
        <f t="shared" si="27"/>
        <v>Sem estoque</v>
      </c>
      <c r="H341" s="52">
        <f>SUMIF(Entrada!$D$7:$D$3006,$D341,Entrada!$H$7:$H$3006)</f>
        <v>0</v>
      </c>
      <c r="I341" s="53">
        <f>SUMIF(Saída!$D$7:$D$3006,$D341,Saída!$G$7:$G$3006)</f>
        <v>0</v>
      </c>
      <c r="J341" s="54">
        <f>SUMIF(Entrada!$D$7:$D$3006,D341,Entrada!$L$7:$L$3006)</f>
        <v>0</v>
      </c>
      <c r="K341" s="50" t="str">
        <f t="shared" si="28"/>
        <v/>
      </c>
      <c r="L341" s="50">
        <f t="shared" si="29"/>
        <v>0</v>
      </c>
      <c r="M341" s="54">
        <f>Inv!L341</f>
        <v>0</v>
      </c>
      <c r="N341" s="55" t="str">
        <f>IFERROR($I341/PG!$F341,"")</f>
        <v/>
      </c>
      <c r="P341" s="2"/>
      <c r="Q341" s="84">
        <v>6.6600000000000001E-3</v>
      </c>
      <c r="R341" s="85">
        <f t="shared" si="30"/>
        <v>6.6600000000000001E-3</v>
      </c>
      <c r="S341" s="2" t="str">
        <f t="shared" si="31"/>
        <v/>
      </c>
    </row>
    <row r="342" spans="3:19" ht="35.1" customHeight="1" thickTop="1" thickBot="1">
      <c r="C342" s="45" t="str">
        <f>IF(PG!C342="","",PG!C342)</f>
        <v/>
      </c>
      <c r="D342" s="44" t="str">
        <f>IF(PG!D342="","",PG!D342)</f>
        <v/>
      </c>
      <c r="E342" s="46" t="str">
        <f>IF(PG!E342="","",PG!E342)</f>
        <v/>
      </c>
      <c r="F342" s="46">
        <f>IF(Inv!F342="",Inv!E342,Inv!F342)</f>
        <v>0</v>
      </c>
      <c r="G342" s="51" t="str">
        <f t="shared" si="27"/>
        <v>Sem estoque</v>
      </c>
      <c r="H342" s="52">
        <f>SUMIF(Entrada!$D$7:$D$3006,$D342,Entrada!$H$7:$H$3006)</f>
        <v>0</v>
      </c>
      <c r="I342" s="53">
        <f>SUMIF(Saída!$D$7:$D$3006,$D342,Saída!$G$7:$G$3006)</f>
        <v>0</v>
      </c>
      <c r="J342" s="54">
        <f>SUMIF(Entrada!$D$7:$D$3006,D342,Entrada!$L$7:$L$3006)</f>
        <v>0</v>
      </c>
      <c r="K342" s="50" t="str">
        <f t="shared" si="28"/>
        <v/>
      </c>
      <c r="L342" s="50">
        <f t="shared" si="29"/>
        <v>0</v>
      </c>
      <c r="M342" s="54">
        <f>Inv!L342</f>
        <v>0</v>
      </c>
      <c r="N342" s="55" t="str">
        <f>IFERROR($I342/PG!$F342,"")</f>
        <v/>
      </c>
      <c r="P342" s="2"/>
      <c r="Q342" s="84">
        <v>6.6499999999999997E-3</v>
      </c>
      <c r="R342" s="85">
        <f t="shared" si="30"/>
        <v>6.6499999999999997E-3</v>
      </c>
      <c r="S342" s="2" t="str">
        <f t="shared" si="31"/>
        <v/>
      </c>
    </row>
    <row r="343" spans="3:19" ht="35.1" customHeight="1" thickTop="1" thickBot="1">
      <c r="C343" s="45" t="str">
        <f>IF(PG!C343="","",PG!C343)</f>
        <v/>
      </c>
      <c r="D343" s="44" t="str">
        <f>IF(PG!D343="","",PG!D343)</f>
        <v/>
      </c>
      <c r="E343" s="46" t="str">
        <f>IF(PG!E343="","",PG!E343)</f>
        <v/>
      </c>
      <c r="F343" s="46">
        <f>IF(Inv!F343="",Inv!E343,Inv!F343)</f>
        <v>0</v>
      </c>
      <c r="G343" s="51" t="str">
        <f t="shared" si="27"/>
        <v>Sem estoque</v>
      </c>
      <c r="H343" s="52">
        <f>SUMIF(Entrada!$D$7:$D$3006,$D343,Entrada!$H$7:$H$3006)</f>
        <v>0</v>
      </c>
      <c r="I343" s="53">
        <f>SUMIF(Saída!$D$7:$D$3006,$D343,Saída!$G$7:$G$3006)</f>
        <v>0</v>
      </c>
      <c r="J343" s="54">
        <f>SUMIF(Entrada!$D$7:$D$3006,D343,Entrada!$L$7:$L$3006)</f>
        <v>0</v>
      </c>
      <c r="K343" s="50" t="str">
        <f t="shared" si="28"/>
        <v/>
      </c>
      <c r="L343" s="50">
        <f t="shared" si="29"/>
        <v>0</v>
      </c>
      <c r="M343" s="54">
        <f>Inv!L343</f>
        <v>0</v>
      </c>
      <c r="N343" s="55" t="str">
        <f>IFERROR($I343/PG!$F343,"")</f>
        <v/>
      </c>
      <c r="P343" s="2"/>
      <c r="Q343" s="84">
        <v>6.6400000000000001E-3</v>
      </c>
      <c r="R343" s="85">
        <f t="shared" si="30"/>
        <v>6.6400000000000001E-3</v>
      </c>
      <c r="S343" s="2" t="str">
        <f t="shared" si="31"/>
        <v/>
      </c>
    </row>
    <row r="344" spans="3:19" ht="35.1" customHeight="1" thickTop="1" thickBot="1">
      <c r="C344" s="45" t="str">
        <f>IF(PG!C344="","",PG!C344)</f>
        <v/>
      </c>
      <c r="D344" s="44" t="str">
        <f>IF(PG!D344="","",PG!D344)</f>
        <v/>
      </c>
      <c r="E344" s="46" t="str">
        <f>IF(PG!E344="","",PG!E344)</f>
        <v/>
      </c>
      <c r="F344" s="46">
        <f>IF(Inv!F344="",Inv!E344,Inv!F344)</f>
        <v>0</v>
      </c>
      <c r="G344" s="51" t="str">
        <f t="shared" si="27"/>
        <v>Sem estoque</v>
      </c>
      <c r="H344" s="52">
        <f>SUMIF(Entrada!$D$7:$D$3006,$D344,Entrada!$H$7:$H$3006)</f>
        <v>0</v>
      </c>
      <c r="I344" s="53">
        <f>SUMIF(Saída!$D$7:$D$3006,$D344,Saída!$G$7:$G$3006)</f>
        <v>0</v>
      </c>
      <c r="J344" s="54">
        <f>SUMIF(Entrada!$D$7:$D$3006,D344,Entrada!$L$7:$L$3006)</f>
        <v>0</v>
      </c>
      <c r="K344" s="50" t="str">
        <f t="shared" si="28"/>
        <v/>
      </c>
      <c r="L344" s="50">
        <f t="shared" si="29"/>
        <v>0</v>
      </c>
      <c r="M344" s="54">
        <f>Inv!L344</f>
        <v>0</v>
      </c>
      <c r="N344" s="55" t="str">
        <f>IFERROR($I344/PG!$F344,"")</f>
        <v/>
      </c>
      <c r="P344" s="2"/>
      <c r="Q344" s="84">
        <v>6.6299999999999996E-3</v>
      </c>
      <c r="R344" s="85">
        <f t="shared" si="30"/>
        <v>6.6299999999999996E-3</v>
      </c>
      <c r="S344" s="2" t="str">
        <f t="shared" si="31"/>
        <v/>
      </c>
    </row>
    <row r="345" spans="3:19" ht="35.1" customHeight="1" thickTop="1" thickBot="1">
      <c r="C345" s="45" t="str">
        <f>IF(PG!C345="","",PG!C345)</f>
        <v/>
      </c>
      <c r="D345" s="44" t="str">
        <f>IF(PG!D345="","",PG!D345)</f>
        <v/>
      </c>
      <c r="E345" s="46" t="str">
        <f>IF(PG!E345="","",PG!E345)</f>
        <v/>
      </c>
      <c r="F345" s="46">
        <f>IF(Inv!F345="",Inv!E345,Inv!F345)</f>
        <v>0</v>
      </c>
      <c r="G345" s="51" t="str">
        <f t="shared" si="27"/>
        <v>Sem estoque</v>
      </c>
      <c r="H345" s="52">
        <f>SUMIF(Entrada!$D$7:$D$3006,$D345,Entrada!$H$7:$H$3006)</f>
        <v>0</v>
      </c>
      <c r="I345" s="53">
        <f>SUMIF(Saída!$D$7:$D$3006,$D345,Saída!$G$7:$G$3006)</f>
        <v>0</v>
      </c>
      <c r="J345" s="54">
        <f>SUMIF(Entrada!$D$7:$D$3006,D345,Entrada!$L$7:$L$3006)</f>
        <v>0</v>
      </c>
      <c r="K345" s="50" t="str">
        <f t="shared" si="28"/>
        <v/>
      </c>
      <c r="L345" s="50">
        <f t="shared" si="29"/>
        <v>0</v>
      </c>
      <c r="M345" s="54">
        <f>Inv!L345</f>
        <v>0</v>
      </c>
      <c r="N345" s="55" t="str">
        <f>IFERROR($I345/PG!$F345,"")</f>
        <v/>
      </c>
      <c r="P345" s="2"/>
      <c r="Q345" s="84">
        <v>6.62E-3</v>
      </c>
      <c r="R345" s="85">
        <f t="shared" si="30"/>
        <v>6.62E-3</v>
      </c>
      <c r="S345" s="2" t="str">
        <f t="shared" si="31"/>
        <v/>
      </c>
    </row>
    <row r="346" spans="3:19" ht="35.1" customHeight="1" thickTop="1" thickBot="1">
      <c r="C346" s="45" t="str">
        <f>IF(PG!C346="","",PG!C346)</f>
        <v/>
      </c>
      <c r="D346" s="44" t="str">
        <f>IF(PG!D346="","",PG!D346)</f>
        <v/>
      </c>
      <c r="E346" s="46" t="str">
        <f>IF(PG!E346="","",PG!E346)</f>
        <v/>
      </c>
      <c r="F346" s="46">
        <f>IF(Inv!F346="",Inv!E346,Inv!F346)</f>
        <v>0</v>
      </c>
      <c r="G346" s="51" t="str">
        <f t="shared" si="27"/>
        <v>Sem estoque</v>
      </c>
      <c r="H346" s="52">
        <f>SUMIF(Entrada!$D$7:$D$3006,$D346,Entrada!$H$7:$H$3006)</f>
        <v>0</v>
      </c>
      <c r="I346" s="53">
        <f>SUMIF(Saída!$D$7:$D$3006,$D346,Saída!$G$7:$G$3006)</f>
        <v>0</v>
      </c>
      <c r="J346" s="54">
        <f>SUMIF(Entrada!$D$7:$D$3006,D346,Entrada!$L$7:$L$3006)</f>
        <v>0</v>
      </c>
      <c r="K346" s="50" t="str">
        <f t="shared" si="28"/>
        <v/>
      </c>
      <c r="L346" s="50">
        <f t="shared" si="29"/>
        <v>0</v>
      </c>
      <c r="M346" s="54">
        <f>Inv!L346</f>
        <v>0</v>
      </c>
      <c r="N346" s="55" t="str">
        <f>IFERROR($I346/PG!$F346,"")</f>
        <v/>
      </c>
      <c r="P346" s="2"/>
      <c r="Q346" s="84">
        <v>6.6100000000000004E-3</v>
      </c>
      <c r="R346" s="85">
        <f t="shared" si="30"/>
        <v>6.6100000000000004E-3</v>
      </c>
      <c r="S346" s="2" t="str">
        <f t="shared" si="31"/>
        <v/>
      </c>
    </row>
    <row r="347" spans="3:19" ht="35.1" customHeight="1" thickTop="1" thickBot="1">
      <c r="C347" s="45" t="str">
        <f>IF(PG!C347="","",PG!C347)</f>
        <v/>
      </c>
      <c r="D347" s="44" t="str">
        <f>IF(PG!D347="","",PG!D347)</f>
        <v/>
      </c>
      <c r="E347" s="46" t="str">
        <f>IF(PG!E347="","",PG!E347)</f>
        <v/>
      </c>
      <c r="F347" s="46">
        <f>IF(Inv!F347="",Inv!E347,Inv!F347)</f>
        <v>0</v>
      </c>
      <c r="G347" s="51" t="str">
        <f t="shared" si="27"/>
        <v>Sem estoque</v>
      </c>
      <c r="H347" s="52">
        <f>SUMIF(Entrada!$D$7:$D$3006,$D347,Entrada!$H$7:$H$3006)</f>
        <v>0</v>
      </c>
      <c r="I347" s="53">
        <f>SUMIF(Saída!$D$7:$D$3006,$D347,Saída!$G$7:$G$3006)</f>
        <v>0</v>
      </c>
      <c r="J347" s="54">
        <f>SUMIF(Entrada!$D$7:$D$3006,D347,Entrada!$L$7:$L$3006)</f>
        <v>0</v>
      </c>
      <c r="K347" s="50" t="str">
        <f t="shared" si="28"/>
        <v/>
      </c>
      <c r="L347" s="50">
        <f t="shared" si="29"/>
        <v>0</v>
      </c>
      <c r="M347" s="54">
        <f>Inv!L347</f>
        <v>0</v>
      </c>
      <c r="N347" s="55" t="str">
        <f>IFERROR($I347/PG!$F347,"")</f>
        <v/>
      </c>
      <c r="P347" s="2"/>
      <c r="Q347" s="84">
        <v>6.6E-3</v>
      </c>
      <c r="R347" s="85">
        <f t="shared" si="30"/>
        <v>6.6E-3</v>
      </c>
      <c r="S347" s="2" t="str">
        <f t="shared" si="31"/>
        <v/>
      </c>
    </row>
    <row r="348" spans="3:19" ht="35.1" customHeight="1" thickTop="1" thickBot="1">
      <c r="C348" s="45" t="str">
        <f>IF(PG!C348="","",PG!C348)</f>
        <v/>
      </c>
      <c r="D348" s="44" t="str">
        <f>IF(PG!D348="","",PG!D348)</f>
        <v/>
      </c>
      <c r="E348" s="46" t="str">
        <f>IF(PG!E348="","",PG!E348)</f>
        <v/>
      </c>
      <c r="F348" s="46">
        <f>IF(Inv!F348="",Inv!E348,Inv!F348)</f>
        <v>0</v>
      </c>
      <c r="G348" s="51" t="str">
        <f t="shared" si="27"/>
        <v>Sem estoque</v>
      </c>
      <c r="H348" s="52">
        <f>SUMIF(Entrada!$D$7:$D$3006,$D348,Entrada!$H$7:$H$3006)</f>
        <v>0</v>
      </c>
      <c r="I348" s="53">
        <f>SUMIF(Saída!$D$7:$D$3006,$D348,Saída!$G$7:$G$3006)</f>
        <v>0</v>
      </c>
      <c r="J348" s="54">
        <f>SUMIF(Entrada!$D$7:$D$3006,D348,Entrada!$L$7:$L$3006)</f>
        <v>0</v>
      </c>
      <c r="K348" s="50" t="str">
        <f t="shared" si="28"/>
        <v/>
      </c>
      <c r="L348" s="50">
        <f t="shared" si="29"/>
        <v>0</v>
      </c>
      <c r="M348" s="54">
        <f>Inv!L348</f>
        <v>0</v>
      </c>
      <c r="N348" s="55" t="str">
        <f>IFERROR($I348/PG!$F348,"")</f>
        <v/>
      </c>
      <c r="P348" s="2"/>
      <c r="Q348" s="84">
        <v>6.5900000000000004E-3</v>
      </c>
      <c r="R348" s="85">
        <f t="shared" si="30"/>
        <v>6.5900000000000004E-3</v>
      </c>
      <c r="S348" s="2" t="str">
        <f t="shared" si="31"/>
        <v/>
      </c>
    </row>
    <row r="349" spans="3:19" ht="35.1" customHeight="1" thickTop="1" thickBot="1">
      <c r="C349" s="45" t="str">
        <f>IF(PG!C349="","",PG!C349)</f>
        <v/>
      </c>
      <c r="D349" s="44" t="str">
        <f>IF(PG!D349="","",PG!D349)</f>
        <v/>
      </c>
      <c r="E349" s="46" t="str">
        <f>IF(PG!E349="","",PG!E349)</f>
        <v/>
      </c>
      <c r="F349" s="46">
        <f>IF(Inv!F349="",Inv!E349,Inv!F349)</f>
        <v>0</v>
      </c>
      <c r="G349" s="51" t="str">
        <f t="shared" si="27"/>
        <v>Sem estoque</v>
      </c>
      <c r="H349" s="52">
        <f>SUMIF(Entrada!$D$7:$D$3006,$D349,Entrada!$H$7:$H$3006)</f>
        <v>0</v>
      </c>
      <c r="I349" s="53">
        <f>SUMIF(Saída!$D$7:$D$3006,$D349,Saída!$G$7:$G$3006)</f>
        <v>0</v>
      </c>
      <c r="J349" s="54">
        <f>SUMIF(Entrada!$D$7:$D$3006,D349,Entrada!$L$7:$L$3006)</f>
        <v>0</v>
      </c>
      <c r="K349" s="50" t="str">
        <f t="shared" si="28"/>
        <v/>
      </c>
      <c r="L349" s="50">
        <f t="shared" si="29"/>
        <v>0</v>
      </c>
      <c r="M349" s="54">
        <f>Inv!L349</f>
        <v>0</v>
      </c>
      <c r="N349" s="55" t="str">
        <f>IFERROR($I349/PG!$F349,"")</f>
        <v/>
      </c>
      <c r="P349" s="2"/>
      <c r="Q349" s="84">
        <v>6.5799999999999999E-3</v>
      </c>
      <c r="R349" s="85">
        <f t="shared" si="30"/>
        <v>6.5799999999999999E-3</v>
      </c>
      <c r="S349" s="2" t="str">
        <f t="shared" si="31"/>
        <v/>
      </c>
    </row>
    <row r="350" spans="3:19" ht="35.1" customHeight="1" thickTop="1" thickBot="1">
      <c r="C350" s="45" t="str">
        <f>IF(PG!C350="","",PG!C350)</f>
        <v/>
      </c>
      <c r="D350" s="44" t="str">
        <f>IF(PG!D350="","",PG!D350)</f>
        <v/>
      </c>
      <c r="E350" s="46" t="str">
        <f>IF(PG!E350="","",PG!E350)</f>
        <v/>
      </c>
      <c r="F350" s="46">
        <f>IF(Inv!F350="",Inv!E350,Inv!F350)</f>
        <v>0</v>
      </c>
      <c r="G350" s="51" t="str">
        <f t="shared" si="27"/>
        <v>Sem estoque</v>
      </c>
      <c r="H350" s="52">
        <f>SUMIF(Entrada!$D$7:$D$3006,$D350,Entrada!$H$7:$H$3006)</f>
        <v>0</v>
      </c>
      <c r="I350" s="53">
        <f>SUMIF(Saída!$D$7:$D$3006,$D350,Saída!$G$7:$G$3006)</f>
        <v>0</v>
      </c>
      <c r="J350" s="54">
        <f>SUMIF(Entrada!$D$7:$D$3006,D350,Entrada!$L$7:$L$3006)</f>
        <v>0</v>
      </c>
      <c r="K350" s="50" t="str">
        <f t="shared" si="28"/>
        <v/>
      </c>
      <c r="L350" s="50">
        <f t="shared" si="29"/>
        <v>0</v>
      </c>
      <c r="M350" s="54">
        <f>Inv!L350</f>
        <v>0</v>
      </c>
      <c r="N350" s="55" t="str">
        <f>IFERROR($I350/PG!$F350,"")</f>
        <v/>
      </c>
      <c r="P350" s="2"/>
      <c r="Q350" s="84">
        <v>6.5700000000000003E-3</v>
      </c>
      <c r="R350" s="85">
        <f t="shared" si="30"/>
        <v>6.5700000000000003E-3</v>
      </c>
      <c r="S350" s="2" t="str">
        <f t="shared" si="31"/>
        <v/>
      </c>
    </row>
    <row r="351" spans="3:19" ht="35.1" customHeight="1" thickTop="1" thickBot="1">
      <c r="C351" s="45" t="str">
        <f>IF(PG!C351="","",PG!C351)</f>
        <v/>
      </c>
      <c r="D351" s="44" t="str">
        <f>IF(PG!D351="","",PG!D351)</f>
        <v/>
      </c>
      <c r="E351" s="46" t="str">
        <f>IF(PG!E351="","",PG!E351)</f>
        <v/>
      </c>
      <c r="F351" s="46">
        <f>IF(Inv!F351="",Inv!E351,Inv!F351)</f>
        <v>0</v>
      </c>
      <c r="G351" s="51" t="str">
        <f t="shared" si="27"/>
        <v>Sem estoque</v>
      </c>
      <c r="H351" s="52">
        <f>SUMIF(Entrada!$D$7:$D$3006,$D351,Entrada!$H$7:$H$3006)</f>
        <v>0</v>
      </c>
      <c r="I351" s="53">
        <f>SUMIF(Saída!$D$7:$D$3006,$D351,Saída!$G$7:$G$3006)</f>
        <v>0</v>
      </c>
      <c r="J351" s="54">
        <f>SUMIF(Entrada!$D$7:$D$3006,D351,Entrada!$L$7:$L$3006)</f>
        <v>0</v>
      </c>
      <c r="K351" s="50" t="str">
        <f t="shared" si="28"/>
        <v/>
      </c>
      <c r="L351" s="50">
        <f t="shared" si="29"/>
        <v>0</v>
      </c>
      <c r="M351" s="54">
        <f>Inv!L351</f>
        <v>0</v>
      </c>
      <c r="N351" s="55" t="str">
        <f>IFERROR($I351/PG!$F351,"")</f>
        <v/>
      </c>
      <c r="P351" s="2"/>
      <c r="Q351" s="84">
        <v>6.5599999999999999E-3</v>
      </c>
      <c r="R351" s="85">
        <f t="shared" si="30"/>
        <v>6.5599999999999999E-3</v>
      </c>
      <c r="S351" s="2" t="str">
        <f t="shared" si="31"/>
        <v/>
      </c>
    </row>
    <row r="352" spans="3:19" ht="35.1" customHeight="1" thickTop="1" thickBot="1">
      <c r="C352" s="45" t="str">
        <f>IF(PG!C352="","",PG!C352)</f>
        <v/>
      </c>
      <c r="D352" s="44" t="str">
        <f>IF(PG!D352="","",PG!D352)</f>
        <v/>
      </c>
      <c r="E352" s="46" t="str">
        <f>IF(PG!E352="","",PG!E352)</f>
        <v/>
      </c>
      <c r="F352" s="46">
        <f>IF(Inv!F352="",Inv!E352,Inv!F352)</f>
        <v>0</v>
      </c>
      <c r="G352" s="51" t="str">
        <f t="shared" si="27"/>
        <v>Sem estoque</v>
      </c>
      <c r="H352" s="52">
        <f>SUMIF(Entrada!$D$7:$D$3006,$D352,Entrada!$H$7:$H$3006)</f>
        <v>0</v>
      </c>
      <c r="I352" s="53">
        <f>SUMIF(Saída!$D$7:$D$3006,$D352,Saída!$G$7:$G$3006)</f>
        <v>0</v>
      </c>
      <c r="J352" s="54">
        <f>SUMIF(Entrada!$D$7:$D$3006,D352,Entrada!$L$7:$L$3006)</f>
        <v>0</v>
      </c>
      <c r="K352" s="50" t="str">
        <f t="shared" si="28"/>
        <v/>
      </c>
      <c r="L352" s="50">
        <f t="shared" si="29"/>
        <v>0</v>
      </c>
      <c r="M352" s="54">
        <f>Inv!L352</f>
        <v>0</v>
      </c>
      <c r="N352" s="55" t="str">
        <f>IFERROR($I352/PG!$F352,"")</f>
        <v/>
      </c>
      <c r="P352" s="2"/>
      <c r="Q352" s="84">
        <v>6.5500000000000003E-3</v>
      </c>
      <c r="R352" s="85">
        <f t="shared" si="30"/>
        <v>6.5500000000000003E-3</v>
      </c>
      <c r="S352" s="2" t="str">
        <f t="shared" si="31"/>
        <v/>
      </c>
    </row>
    <row r="353" spans="3:19" ht="35.1" customHeight="1" thickTop="1" thickBot="1">
      <c r="C353" s="45" t="str">
        <f>IF(PG!C353="","",PG!C353)</f>
        <v/>
      </c>
      <c r="D353" s="44" t="str">
        <f>IF(PG!D353="","",PG!D353)</f>
        <v/>
      </c>
      <c r="E353" s="46" t="str">
        <f>IF(PG!E353="","",PG!E353)</f>
        <v/>
      </c>
      <c r="F353" s="46">
        <f>IF(Inv!F353="",Inv!E353,Inv!F353)</f>
        <v>0</v>
      </c>
      <c r="G353" s="51" t="str">
        <f t="shared" si="27"/>
        <v>Sem estoque</v>
      </c>
      <c r="H353" s="52">
        <f>SUMIF(Entrada!$D$7:$D$3006,$D353,Entrada!$H$7:$H$3006)</f>
        <v>0</v>
      </c>
      <c r="I353" s="53">
        <f>SUMIF(Saída!$D$7:$D$3006,$D353,Saída!$G$7:$G$3006)</f>
        <v>0</v>
      </c>
      <c r="J353" s="54">
        <f>SUMIF(Entrada!$D$7:$D$3006,D353,Entrada!$L$7:$L$3006)</f>
        <v>0</v>
      </c>
      <c r="K353" s="50" t="str">
        <f t="shared" si="28"/>
        <v/>
      </c>
      <c r="L353" s="50">
        <f t="shared" si="29"/>
        <v>0</v>
      </c>
      <c r="M353" s="54">
        <f>Inv!L353</f>
        <v>0</v>
      </c>
      <c r="N353" s="55" t="str">
        <f>IFERROR($I353/PG!$F353,"")</f>
        <v/>
      </c>
      <c r="P353" s="2"/>
      <c r="Q353" s="84">
        <v>6.5399999999999998E-3</v>
      </c>
      <c r="R353" s="85">
        <f t="shared" si="30"/>
        <v>6.5399999999999998E-3</v>
      </c>
      <c r="S353" s="2" t="str">
        <f t="shared" si="31"/>
        <v/>
      </c>
    </row>
    <row r="354" spans="3:19" ht="35.1" customHeight="1" thickTop="1" thickBot="1">
      <c r="C354" s="45" t="str">
        <f>IF(PG!C354="","",PG!C354)</f>
        <v/>
      </c>
      <c r="D354" s="44" t="str">
        <f>IF(PG!D354="","",PG!D354)</f>
        <v/>
      </c>
      <c r="E354" s="46" t="str">
        <f>IF(PG!E354="","",PG!E354)</f>
        <v/>
      </c>
      <c r="F354" s="46">
        <f>IF(Inv!F354="",Inv!E354,Inv!F354)</f>
        <v>0</v>
      </c>
      <c r="G354" s="51" t="str">
        <f t="shared" si="27"/>
        <v>Sem estoque</v>
      </c>
      <c r="H354" s="52">
        <f>SUMIF(Entrada!$D$7:$D$3006,$D354,Entrada!$H$7:$H$3006)</f>
        <v>0</v>
      </c>
      <c r="I354" s="53">
        <f>SUMIF(Saída!$D$7:$D$3006,$D354,Saída!$G$7:$G$3006)</f>
        <v>0</v>
      </c>
      <c r="J354" s="54">
        <f>SUMIF(Entrada!$D$7:$D$3006,D354,Entrada!$L$7:$L$3006)</f>
        <v>0</v>
      </c>
      <c r="K354" s="50" t="str">
        <f t="shared" si="28"/>
        <v/>
      </c>
      <c r="L354" s="50">
        <f t="shared" si="29"/>
        <v>0</v>
      </c>
      <c r="M354" s="54">
        <f>Inv!L354</f>
        <v>0</v>
      </c>
      <c r="N354" s="55" t="str">
        <f>IFERROR($I354/PG!$F354,"")</f>
        <v/>
      </c>
      <c r="P354" s="2"/>
      <c r="Q354" s="84">
        <v>6.5300000000000002E-3</v>
      </c>
      <c r="R354" s="85">
        <f t="shared" si="30"/>
        <v>6.5300000000000002E-3</v>
      </c>
      <c r="S354" s="2" t="str">
        <f t="shared" si="31"/>
        <v/>
      </c>
    </row>
    <row r="355" spans="3:19" ht="35.1" customHeight="1" thickTop="1" thickBot="1">
      <c r="C355" s="45" t="str">
        <f>IF(PG!C355="","",PG!C355)</f>
        <v/>
      </c>
      <c r="D355" s="44" t="str">
        <f>IF(PG!D355="","",PG!D355)</f>
        <v/>
      </c>
      <c r="E355" s="46" t="str">
        <f>IF(PG!E355="","",PG!E355)</f>
        <v/>
      </c>
      <c r="F355" s="46">
        <f>IF(Inv!F355="",Inv!E355,Inv!F355)</f>
        <v>0</v>
      </c>
      <c r="G355" s="51" t="str">
        <f t="shared" si="27"/>
        <v>Sem estoque</v>
      </c>
      <c r="H355" s="52">
        <f>SUMIF(Entrada!$D$7:$D$3006,$D355,Entrada!$H$7:$H$3006)</f>
        <v>0</v>
      </c>
      <c r="I355" s="53">
        <f>SUMIF(Saída!$D$7:$D$3006,$D355,Saída!$G$7:$G$3006)</f>
        <v>0</v>
      </c>
      <c r="J355" s="54">
        <f>SUMIF(Entrada!$D$7:$D$3006,D355,Entrada!$L$7:$L$3006)</f>
        <v>0</v>
      </c>
      <c r="K355" s="50" t="str">
        <f t="shared" si="28"/>
        <v/>
      </c>
      <c r="L355" s="50">
        <f t="shared" si="29"/>
        <v>0</v>
      </c>
      <c r="M355" s="54">
        <f>Inv!L355</f>
        <v>0</v>
      </c>
      <c r="N355" s="55" t="str">
        <f>IFERROR($I355/PG!$F355,"")</f>
        <v/>
      </c>
      <c r="P355" s="2"/>
      <c r="Q355" s="84">
        <v>6.5199999999999998E-3</v>
      </c>
      <c r="R355" s="85">
        <f t="shared" si="30"/>
        <v>6.5199999999999998E-3</v>
      </c>
      <c r="S355" s="2" t="str">
        <f t="shared" si="31"/>
        <v/>
      </c>
    </row>
    <row r="356" spans="3:19" ht="35.1" customHeight="1" thickTop="1" thickBot="1">
      <c r="C356" s="45" t="str">
        <f>IF(PG!C356="","",PG!C356)</f>
        <v/>
      </c>
      <c r="D356" s="44" t="str">
        <f>IF(PG!D356="","",PG!D356)</f>
        <v/>
      </c>
      <c r="E356" s="46" t="str">
        <f>IF(PG!E356="","",PG!E356)</f>
        <v/>
      </c>
      <c r="F356" s="46">
        <f>IF(Inv!F356="",Inv!E356,Inv!F356)</f>
        <v>0</v>
      </c>
      <c r="G356" s="51" t="str">
        <f t="shared" si="27"/>
        <v>Sem estoque</v>
      </c>
      <c r="H356" s="52">
        <f>SUMIF(Entrada!$D$7:$D$3006,$D356,Entrada!$H$7:$H$3006)</f>
        <v>0</v>
      </c>
      <c r="I356" s="53">
        <f>SUMIF(Saída!$D$7:$D$3006,$D356,Saída!$G$7:$G$3006)</f>
        <v>0</v>
      </c>
      <c r="J356" s="54">
        <f>SUMIF(Entrada!$D$7:$D$3006,D356,Entrada!$L$7:$L$3006)</f>
        <v>0</v>
      </c>
      <c r="K356" s="50" t="str">
        <f t="shared" si="28"/>
        <v/>
      </c>
      <c r="L356" s="50">
        <f t="shared" si="29"/>
        <v>0</v>
      </c>
      <c r="M356" s="54">
        <f>Inv!L356</f>
        <v>0</v>
      </c>
      <c r="N356" s="55" t="str">
        <f>IFERROR($I356/PG!$F356,"")</f>
        <v/>
      </c>
      <c r="P356" s="2"/>
      <c r="Q356" s="84">
        <v>6.5100000000000002E-3</v>
      </c>
      <c r="R356" s="85">
        <f t="shared" si="30"/>
        <v>6.5100000000000002E-3</v>
      </c>
      <c r="S356" s="2" t="str">
        <f t="shared" si="31"/>
        <v/>
      </c>
    </row>
    <row r="357" spans="3:19" ht="35.1" customHeight="1" thickTop="1" thickBot="1">
      <c r="C357" s="45" t="str">
        <f>IF(PG!C357="","",PG!C357)</f>
        <v/>
      </c>
      <c r="D357" s="44" t="str">
        <f>IF(PG!D357="","",PG!D357)</f>
        <v/>
      </c>
      <c r="E357" s="46" t="str">
        <f>IF(PG!E357="","",PG!E357)</f>
        <v/>
      </c>
      <c r="F357" s="46">
        <f>IF(Inv!F357="",Inv!E357,Inv!F357)</f>
        <v>0</v>
      </c>
      <c r="G357" s="51" t="str">
        <f t="shared" si="27"/>
        <v>Sem estoque</v>
      </c>
      <c r="H357" s="52">
        <f>SUMIF(Entrada!$D$7:$D$3006,$D357,Entrada!$H$7:$H$3006)</f>
        <v>0</v>
      </c>
      <c r="I357" s="53">
        <f>SUMIF(Saída!$D$7:$D$3006,$D357,Saída!$G$7:$G$3006)</f>
        <v>0</v>
      </c>
      <c r="J357" s="54">
        <f>SUMIF(Entrada!$D$7:$D$3006,D357,Entrada!$L$7:$L$3006)</f>
        <v>0</v>
      </c>
      <c r="K357" s="50" t="str">
        <f t="shared" si="28"/>
        <v/>
      </c>
      <c r="L357" s="50">
        <f t="shared" si="29"/>
        <v>0</v>
      </c>
      <c r="M357" s="54">
        <f>Inv!L357</f>
        <v>0</v>
      </c>
      <c r="N357" s="55" t="str">
        <f>IFERROR($I357/PG!$F357,"")</f>
        <v/>
      </c>
      <c r="P357" s="2"/>
      <c r="Q357" s="84">
        <v>6.4999999999999997E-3</v>
      </c>
      <c r="R357" s="85">
        <f t="shared" si="30"/>
        <v>6.4999999999999997E-3</v>
      </c>
      <c r="S357" s="2" t="str">
        <f t="shared" si="31"/>
        <v/>
      </c>
    </row>
    <row r="358" spans="3:19" ht="35.1" customHeight="1" thickTop="1" thickBot="1">
      <c r="C358" s="45" t="str">
        <f>IF(PG!C358="","",PG!C358)</f>
        <v/>
      </c>
      <c r="D358" s="44" t="str">
        <f>IF(PG!D358="","",PG!D358)</f>
        <v/>
      </c>
      <c r="E358" s="46" t="str">
        <f>IF(PG!E358="","",PG!E358)</f>
        <v/>
      </c>
      <c r="F358" s="46">
        <f>IF(Inv!F358="",Inv!E358,Inv!F358)</f>
        <v>0</v>
      </c>
      <c r="G358" s="51" t="str">
        <f t="shared" si="27"/>
        <v>Sem estoque</v>
      </c>
      <c r="H358" s="52">
        <f>SUMIF(Entrada!$D$7:$D$3006,$D358,Entrada!$H$7:$H$3006)</f>
        <v>0</v>
      </c>
      <c r="I358" s="53">
        <f>SUMIF(Saída!$D$7:$D$3006,$D358,Saída!$G$7:$G$3006)</f>
        <v>0</v>
      </c>
      <c r="J358" s="54">
        <f>SUMIF(Entrada!$D$7:$D$3006,D358,Entrada!$L$7:$L$3006)</f>
        <v>0</v>
      </c>
      <c r="K358" s="50" t="str">
        <f t="shared" si="28"/>
        <v/>
      </c>
      <c r="L358" s="50">
        <f t="shared" si="29"/>
        <v>0</v>
      </c>
      <c r="M358" s="54">
        <f>Inv!L358</f>
        <v>0</v>
      </c>
      <c r="N358" s="55" t="str">
        <f>IFERROR($I358/PG!$F358,"")</f>
        <v/>
      </c>
      <c r="P358" s="2"/>
      <c r="Q358" s="84">
        <v>6.4900000000000001E-3</v>
      </c>
      <c r="R358" s="85">
        <f t="shared" si="30"/>
        <v>6.4900000000000001E-3</v>
      </c>
      <c r="S358" s="2" t="str">
        <f t="shared" si="31"/>
        <v/>
      </c>
    </row>
    <row r="359" spans="3:19" ht="35.1" customHeight="1" thickTop="1" thickBot="1">
      <c r="C359" s="45" t="str">
        <f>IF(PG!C359="","",PG!C359)</f>
        <v/>
      </c>
      <c r="D359" s="44" t="str">
        <f>IF(PG!D359="","",PG!D359)</f>
        <v/>
      </c>
      <c r="E359" s="46" t="str">
        <f>IF(PG!E359="","",PG!E359)</f>
        <v/>
      </c>
      <c r="F359" s="46">
        <f>IF(Inv!F359="",Inv!E359,Inv!F359)</f>
        <v>0</v>
      </c>
      <c r="G359" s="51" t="str">
        <f t="shared" si="27"/>
        <v>Sem estoque</v>
      </c>
      <c r="H359" s="52">
        <f>SUMIF(Entrada!$D$7:$D$3006,$D359,Entrada!$H$7:$H$3006)</f>
        <v>0</v>
      </c>
      <c r="I359" s="53">
        <f>SUMIF(Saída!$D$7:$D$3006,$D359,Saída!$G$7:$G$3006)</f>
        <v>0</v>
      </c>
      <c r="J359" s="54">
        <f>SUMIF(Entrada!$D$7:$D$3006,D359,Entrada!$L$7:$L$3006)</f>
        <v>0</v>
      </c>
      <c r="K359" s="50" t="str">
        <f t="shared" si="28"/>
        <v/>
      </c>
      <c r="L359" s="50">
        <f t="shared" si="29"/>
        <v>0</v>
      </c>
      <c r="M359" s="54">
        <f>Inv!L359</f>
        <v>0</v>
      </c>
      <c r="N359" s="55" t="str">
        <f>IFERROR($I359/PG!$F359,"")</f>
        <v/>
      </c>
      <c r="P359" s="2"/>
      <c r="Q359" s="84">
        <v>6.4799999999999996E-3</v>
      </c>
      <c r="R359" s="85">
        <f t="shared" si="30"/>
        <v>6.4799999999999996E-3</v>
      </c>
      <c r="S359" s="2" t="str">
        <f t="shared" si="31"/>
        <v/>
      </c>
    </row>
    <row r="360" spans="3:19" ht="35.1" customHeight="1" thickTop="1" thickBot="1">
      <c r="C360" s="45" t="str">
        <f>IF(PG!C360="","",PG!C360)</f>
        <v/>
      </c>
      <c r="D360" s="44" t="str">
        <f>IF(PG!D360="","",PG!D360)</f>
        <v/>
      </c>
      <c r="E360" s="46" t="str">
        <f>IF(PG!E360="","",PG!E360)</f>
        <v/>
      </c>
      <c r="F360" s="46">
        <f>IF(Inv!F360="",Inv!E360,Inv!F360)</f>
        <v>0</v>
      </c>
      <c r="G360" s="51" t="str">
        <f t="shared" si="27"/>
        <v>Sem estoque</v>
      </c>
      <c r="H360" s="52">
        <f>SUMIF(Entrada!$D$7:$D$3006,$D360,Entrada!$H$7:$H$3006)</f>
        <v>0</v>
      </c>
      <c r="I360" s="53">
        <f>SUMIF(Saída!$D$7:$D$3006,$D360,Saída!$G$7:$G$3006)</f>
        <v>0</v>
      </c>
      <c r="J360" s="54">
        <f>SUMIF(Entrada!$D$7:$D$3006,D360,Entrada!$L$7:$L$3006)</f>
        <v>0</v>
      </c>
      <c r="K360" s="50" t="str">
        <f t="shared" si="28"/>
        <v/>
      </c>
      <c r="L360" s="50">
        <f t="shared" si="29"/>
        <v>0</v>
      </c>
      <c r="M360" s="54">
        <f>Inv!L360</f>
        <v>0</v>
      </c>
      <c r="N360" s="55" t="str">
        <f>IFERROR($I360/PG!$F360,"")</f>
        <v/>
      </c>
      <c r="P360" s="2"/>
      <c r="Q360" s="84">
        <v>6.4700000000000001E-3</v>
      </c>
      <c r="R360" s="85">
        <f t="shared" si="30"/>
        <v>6.4700000000000001E-3</v>
      </c>
      <c r="S360" s="2" t="str">
        <f t="shared" si="31"/>
        <v/>
      </c>
    </row>
    <row r="361" spans="3:19" ht="35.1" customHeight="1" thickTop="1" thickBot="1">
      <c r="C361" s="45" t="str">
        <f>IF(PG!C361="","",PG!C361)</f>
        <v/>
      </c>
      <c r="D361" s="44" t="str">
        <f>IF(PG!D361="","",PG!D361)</f>
        <v/>
      </c>
      <c r="E361" s="46" t="str">
        <f>IF(PG!E361="","",PG!E361)</f>
        <v/>
      </c>
      <c r="F361" s="46">
        <f>IF(Inv!F361="",Inv!E361,Inv!F361)</f>
        <v>0</v>
      </c>
      <c r="G361" s="51" t="str">
        <f t="shared" si="27"/>
        <v>Sem estoque</v>
      </c>
      <c r="H361" s="52">
        <f>SUMIF(Entrada!$D$7:$D$3006,$D361,Entrada!$H$7:$H$3006)</f>
        <v>0</v>
      </c>
      <c r="I361" s="53">
        <f>SUMIF(Saída!$D$7:$D$3006,$D361,Saída!$G$7:$G$3006)</f>
        <v>0</v>
      </c>
      <c r="J361" s="54">
        <f>SUMIF(Entrada!$D$7:$D$3006,D361,Entrada!$L$7:$L$3006)</f>
        <v>0</v>
      </c>
      <c r="K361" s="50" t="str">
        <f t="shared" si="28"/>
        <v/>
      </c>
      <c r="L361" s="50">
        <f t="shared" si="29"/>
        <v>0</v>
      </c>
      <c r="M361" s="54">
        <f>Inv!L361</f>
        <v>0</v>
      </c>
      <c r="N361" s="55" t="str">
        <f>IFERROR($I361/PG!$F361,"")</f>
        <v/>
      </c>
      <c r="P361" s="2"/>
      <c r="Q361" s="84">
        <v>6.4599999999999996E-3</v>
      </c>
      <c r="R361" s="85">
        <f t="shared" si="30"/>
        <v>6.4599999999999996E-3</v>
      </c>
      <c r="S361" s="2" t="str">
        <f t="shared" si="31"/>
        <v/>
      </c>
    </row>
    <row r="362" spans="3:19" ht="35.1" customHeight="1" thickTop="1" thickBot="1">
      <c r="C362" s="45" t="str">
        <f>IF(PG!C362="","",PG!C362)</f>
        <v/>
      </c>
      <c r="D362" s="44" t="str">
        <f>IF(PG!D362="","",PG!D362)</f>
        <v/>
      </c>
      <c r="E362" s="46" t="str">
        <f>IF(PG!E362="","",PG!E362)</f>
        <v/>
      </c>
      <c r="F362" s="46">
        <f>IF(Inv!F362="",Inv!E362,Inv!F362)</f>
        <v>0</v>
      </c>
      <c r="G362" s="51" t="str">
        <f t="shared" si="27"/>
        <v>Sem estoque</v>
      </c>
      <c r="H362" s="52">
        <f>SUMIF(Entrada!$D$7:$D$3006,$D362,Entrada!$H$7:$H$3006)</f>
        <v>0</v>
      </c>
      <c r="I362" s="53">
        <f>SUMIF(Saída!$D$7:$D$3006,$D362,Saída!$G$7:$G$3006)</f>
        <v>0</v>
      </c>
      <c r="J362" s="54">
        <f>SUMIF(Entrada!$D$7:$D$3006,D362,Entrada!$L$7:$L$3006)</f>
        <v>0</v>
      </c>
      <c r="K362" s="50" t="str">
        <f t="shared" si="28"/>
        <v/>
      </c>
      <c r="L362" s="50">
        <f t="shared" si="29"/>
        <v>0</v>
      </c>
      <c r="M362" s="54">
        <f>Inv!L362</f>
        <v>0</v>
      </c>
      <c r="N362" s="55" t="str">
        <f>IFERROR($I362/PG!$F362,"")</f>
        <v/>
      </c>
      <c r="P362" s="2"/>
      <c r="Q362" s="84">
        <v>6.45E-3</v>
      </c>
      <c r="R362" s="85">
        <f t="shared" si="30"/>
        <v>6.45E-3</v>
      </c>
      <c r="S362" s="2" t="str">
        <f t="shared" si="31"/>
        <v/>
      </c>
    </row>
    <row r="363" spans="3:19" ht="35.1" customHeight="1" thickTop="1" thickBot="1">
      <c r="C363" s="45" t="str">
        <f>IF(PG!C363="","",PG!C363)</f>
        <v/>
      </c>
      <c r="D363" s="44" t="str">
        <f>IF(PG!D363="","",PG!D363)</f>
        <v/>
      </c>
      <c r="E363" s="46" t="str">
        <f>IF(PG!E363="","",PG!E363)</f>
        <v/>
      </c>
      <c r="F363" s="46">
        <f>IF(Inv!F363="",Inv!E363,Inv!F363)</f>
        <v>0</v>
      </c>
      <c r="G363" s="51" t="str">
        <f t="shared" si="27"/>
        <v>Sem estoque</v>
      </c>
      <c r="H363" s="52">
        <f>SUMIF(Entrada!$D$7:$D$3006,$D363,Entrada!$H$7:$H$3006)</f>
        <v>0</v>
      </c>
      <c r="I363" s="53">
        <f>SUMIF(Saída!$D$7:$D$3006,$D363,Saída!$G$7:$G$3006)</f>
        <v>0</v>
      </c>
      <c r="J363" s="54">
        <f>SUMIF(Entrada!$D$7:$D$3006,D363,Entrada!$L$7:$L$3006)</f>
        <v>0</v>
      </c>
      <c r="K363" s="50" t="str">
        <f t="shared" si="28"/>
        <v/>
      </c>
      <c r="L363" s="50">
        <f t="shared" si="29"/>
        <v>0</v>
      </c>
      <c r="M363" s="54">
        <f>Inv!L363</f>
        <v>0</v>
      </c>
      <c r="N363" s="55" t="str">
        <f>IFERROR($I363/PG!$F363,"")</f>
        <v/>
      </c>
      <c r="P363" s="2"/>
      <c r="Q363" s="84">
        <v>6.4400000000000004E-3</v>
      </c>
      <c r="R363" s="85">
        <f t="shared" si="30"/>
        <v>6.4400000000000004E-3</v>
      </c>
      <c r="S363" s="2" t="str">
        <f t="shared" si="31"/>
        <v/>
      </c>
    </row>
    <row r="364" spans="3:19" ht="35.1" customHeight="1" thickTop="1" thickBot="1">
      <c r="C364" s="45" t="str">
        <f>IF(PG!C364="","",PG!C364)</f>
        <v/>
      </c>
      <c r="D364" s="44" t="str">
        <f>IF(PG!D364="","",PG!D364)</f>
        <v/>
      </c>
      <c r="E364" s="46" t="str">
        <f>IF(PG!E364="","",PG!E364)</f>
        <v/>
      </c>
      <c r="F364" s="46">
        <f>IF(Inv!F364="",Inv!E364,Inv!F364)</f>
        <v>0</v>
      </c>
      <c r="G364" s="51" t="str">
        <f t="shared" si="27"/>
        <v>Sem estoque</v>
      </c>
      <c r="H364" s="52">
        <f>SUMIF(Entrada!$D$7:$D$3006,$D364,Entrada!$H$7:$H$3006)</f>
        <v>0</v>
      </c>
      <c r="I364" s="53">
        <f>SUMIF(Saída!$D$7:$D$3006,$D364,Saída!$G$7:$G$3006)</f>
        <v>0</v>
      </c>
      <c r="J364" s="54">
        <f>SUMIF(Entrada!$D$7:$D$3006,D364,Entrada!$L$7:$L$3006)</f>
        <v>0</v>
      </c>
      <c r="K364" s="50" t="str">
        <f t="shared" si="28"/>
        <v/>
      </c>
      <c r="L364" s="50">
        <f t="shared" si="29"/>
        <v>0</v>
      </c>
      <c r="M364" s="54">
        <f>Inv!L364</f>
        <v>0</v>
      </c>
      <c r="N364" s="55" t="str">
        <f>IFERROR($I364/PG!$F364,"")</f>
        <v/>
      </c>
      <c r="P364" s="2"/>
      <c r="Q364" s="84">
        <v>6.43E-3</v>
      </c>
      <c r="R364" s="85">
        <f t="shared" si="30"/>
        <v>6.43E-3</v>
      </c>
      <c r="S364" s="2" t="str">
        <f t="shared" si="31"/>
        <v/>
      </c>
    </row>
    <row r="365" spans="3:19" ht="35.1" customHeight="1" thickTop="1" thickBot="1">
      <c r="C365" s="45" t="str">
        <f>IF(PG!C365="","",PG!C365)</f>
        <v/>
      </c>
      <c r="D365" s="44" t="str">
        <f>IF(PG!D365="","",PG!D365)</f>
        <v/>
      </c>
      <c r="E365" s="46" t="str">
        <f>IF(PG!E365="","",PG!E365)</f>
        <v/>
      </c>
      <c r="F365" s="46">
        <f>IF(Inv!F365="",Inv!E365,Inv!F365)</f>
        <v>0</v>
      </c>
      <c r="G365" s="51" t="str">
        <f t="shared" si="27"/>
        <v>Sem estoque</v>
      </c>
      <c r="H365" s="52">
        <f>SUMIF(Entrada!$D$7:$D$3006,$D365,Entrada!$H$7:$H$3006)</f>
        <v>0</v>
      </c>
      <c r="I365" s="53">
        <f>SUMIF(Saída!$D$7:$D$3006,$D365,Saída!$G$7:$G$3006)</f>
        <v>0</v>
      </c>
      <c r="J365" s="54">
        <f>SUMIF(Entrada!$D$7:$D$3006,D365,Entrada!$L$7:$L$3006)</f>
        <v>0</v>
      </c>
      <c r="K365" s="50" t="str">
        <f t="shared" si="28"/>
        <v/>
      </c>
      <c r="L365" s="50">
        <f t="shared" si="29"/>
        <v>0</v>
      </c>
      <c r="M365" s="54">
        <f>Inv!L365</f>
        <v>0</v>
      </c>
      <c r="N365" s="55" t="str">
        <f>IFERROR($I365/PG!$F365,"")</f>
        <v/>
      </c>
      <c r="P365" s="2"/>
      <c r="Q365" s="84">
        <v>6.4200000000000004E-3</v>
      </c>
      <c r="R365" s="85">
        <f t="shared" si="30"/>
        <v>6.4200000000000004E-3</v>
      </c>
      <c r="S365" s="2" t="str">
        <f t="shared" si="31"/>
        <v/>
      </c>
    </row>
    <row r="366" spans="3:19" ht="35.1" customHeight="1" thickTop="1" thickBot="1">
      <c r="C366" s="45" t="str">
        <f>IF(PG!C366="","",PG!C366)</f>
        <v/>
      </c>
      <c r="D366" s="44" t="str">
        <f>IF(PG!D366="","",PG!D366)</f>
        <v/>
      </c>
      <c r="E366" s="46" t="str">
        <f>IF(PG!E366="","",PG!E366)</f>
        <v/>
      </c>
      <c r="F366" s="46">
        <f>IF(Inv!F366="",Inv!E366,Inv!F366)</f>
        <v>0</v>
      </c>
      <c r="G366" s="51" t="str">
        <f t="shared" si="27"/>
        <v>Sem estoque</v>
      </c>
      <c r="H366" s="52">
        <f>SUMIF(Entrada!$D$7:$D$3006,$D366,Entrada!$H$7:$H$3006)</f>
        <v>0</v>
      </c>
      <c r="I366" s="53">
        <f>SUMIF(Saída!$D$7:$D$3006,$D366,Saída!$G$7:$G$3006)</f>
        <v>0</v>
      </c>
      <c r="J366" s="54">
        <f>SUMIF(Entrada!$D$7:$D$3006,D366,Entrada!$L$7:$L$3006)</f>
        <v>0</v>
      </c>
      <c r="K366" s="50" t="str">
        <f t="shared" si="28"/>
        <v/>
      </c>
      <c r="L366" s="50">
        <f t="shared" si="29"/>
        <v>0</v>
      </c>
      <c r="M366" s="54">
        <f>Inv!L366</f>
        <v>0</v>
      </c>
      <c r="N366" s="55" t="str">
        <f>IFERROR($I366/PG!$F366,"")</f>
        <v/>
      </c>
      <c r="P366" s="2"/>
      <c r="Q366" s="84">
        <v>6.4099999999999999E-3</v>
      </c>
      <c r="R366" s="85">
        <f t="shared" si="30"/>
        <v>6.4099999999999999E-3</v>
      </c>
      <c r="S366" s="2" t="str">
        <f t="shared" si="31"/>
        <v/>
      </c>
    </row>
    <row r="367" spans="3:19" ht="35.1" customHeight="1" thickTop="1" thickBot="1">
      <c r="C367" s="45" t="str">
        <f>IF(PG!C367="","",PG!C367)</f>
        <v/>
      </c>
      <c r="D367" s="44" t="str">
        <f>IF(PG!D367="","",PG!D367)</f>
        <v/>
      </c>
      <c r="E367" s="46" t="str">
        <f>IF(PG!E367="","",PG!E367)</f>
        <v/>
      </c>
      <c r="F367" s="46">
        <f>IF(Inv!F367="",Inv!E367,Inv!F367)</f>
        <v>0</v>
      </c>
      <c r="G367" s="51" t="str">
        <f t="shared" si="27"/>
        <v>Sem estoque</v>
      </c>
      <c r="H367" s="52">
        <f>SUMIF(Entrada!$D$7:$D$3006,$D367,Entrada!$H$7:$H$3006)</f>
        <v>0</v>
      </c>
      <c r="I367" s="53">
        <f>SUMIF(Saída!$D$7:$D$3006,$D367,Saída!$G$7:$G$3006)</f>
        <v>0</v>
      </c>
      <c r="J367" s="54">
        <f>SUMIF(Entrada!$D$7:$D$3006,D367,Entrada!$L$7:$L$3006)</f>
        <v>0</v>
      </c>
      <c r="K367" s="50" t="str">
        <f t="shared" si="28"/>
        <v/>
      </c>
      <c r="L367" s="50">
        <f t="shared" si="29"/>
        <v>0</v>
      </c>
      <c r="M367" s="54">
        <f>Inv!L367</f>
        <v>0</v>
      </c>
      <c r="N367" s="55" t="str">
        <f>IFERROR($I367/PG!$F367,"")</f>
        <v/>
      </c>
      <c r="P367" s="2"/>
      <c r="Q367" s="84">
        <v>6.4000000000000003E-3</v>
      </c>
      <c r="R367" s="85">
        <f t="shared" si="30"/>
        <v>6.4000000000000003E-3</v>
      </c>
      <c r="S367" s="2" t="str">
        <f t="shared" si="31"/>
        <v/>
      </c>
    </row>
    <row r="368" spans="3:19" ht="35.1" customHeight="1" thickTop="1" thickBot="1">
      <c r="C368" s="45" t="str">
        <f>IF(PG!C368="","",PG!C368)</f>
        <v/>
      </c>
      <c r="D368" s="44" t="str">
        <f>IF(PG!D368="","",PG!D368)</f>
        <v/>
      </c>
      <c r="E368" s="46" t="str">
        <f>IF(PG!E368="","",PG!E368)</f>
        <v/>
      </c>
      <c r="F368" s="46">
        <f>IF(Inv!F368="",Inv!E368,Inv!F368)</f>
        <v>0</v>
      </c>
      <c r="G368" s="51" t="str">
        <f t="shared" si="27"/>
        <v>Sem estoque</v>
      </c>
      <c r="H368" s="52">
        <f>SUMIF(Entrada!$D$7:$D$3006,$D368,Entrada!$H$7:$H$3006)</f>
        <v>0</v>
      </c>
      <c r="I368" s="53">
        <f>SUMIF(Saída!$D$7:$D$3006,$D368,Saída!$G$7:$G$3006)</f>
        <v>0</v>
      </c>
      <c r="J368" s="54">
        <f>SUMIF(Entrada!$D$7:$D$3006,D368,Entrada!$L$7:$L$3006)</f>
        <v>0</v>
      </c>
      <c r="K368" s="50" t="str">
        <f t="shared" si="28"/>
        <v/>
      </c>
      <c r="L368" s="50">
        <f t="shared" si="29"/>
        <v>0</v>
      </c>
      <c r="M368" s="54">
        <f>Inv!L368</f>
        <v>0</v>
      </c>
      <c r="N368" s="55" t="str">
        <f>IFERROR($I368/PG!$F368,"")</f>
        <v/>
      </c>
      <c r="P368" s="2"/>
      <c r="Q368" s="84">
        <v>6.3899999999999998E-3</v>
      </c>
      <c r="R368" s="85">
        <f t="shared" si="30"/>
        <v>6.3899999999999998E-3</v>
      </c>
      <c r="S368" s="2" t="str">
        <f t="shared" si="31"/>
        <v/>
      </c>
    </row>
    <row r="369" spans="3:19" ht="35.1" customHeight="1" thickTop="1" thickBot="1">
      <c r="C369" s="45" t="str">
        <f>IF(PG!C369="","",PG!C369)</f>
        <v/>
      </c>
      <c r="D369" s="44" t="str">
        <f>IF(PG!D369="","",PG!D369)</f>
        <v/>
      </c>
      <c r="E369" s="46" t="str">
        <f>IF(PG!E369="","",PG!E369)</f>
        <v/>
      </c>
      <c r="F369" s="46">
        <f>IF(Inv!F369="",Inv!E369,Inv!F369)</f>
        <v>0</v>
      </c>
      <c r="G369" s="51" t="str">
        <f t="shared" si="27"/>
        <v>Sem estoque</v>
      </c>
      <c r="H369" s="52">
        <f>SUMIF(Entrada!$D$7:$D$3006,$D369,Entrada!$H$7:$H$3006)</f>
        <v>0</v>
      </c>
      <c r="I369" s="53">
        <f>SUMIF(Saída!$D$7:$D$3006,$D369,Saída!$G$7:$G$3006)</f>
        <v>0</v>
      </c>
      <c r="J369" s="54">
        <f>SUMIF(Entrada!$D$7:$D$3006,D369,Entrada!$L$7:$L$3006)</f>
        <v>0</v>
      </c>
      <c r="K369" s="50" t="str">
        <f t="shared" si="28"/>
        <v/>
      </c>
      <c r="L369" s="50">
        <f t="shared" si="29"/>
        <v>0</v>
      </c>
      <c r="M369" s="54">
        <f>Inv!L369</f>
        <v>0</v>
      </c>
      <c r="N369" s="55" t="str">
        <f>IFERROR($I369/PG!$F369,"")</f>
        <v/>
      </c>
      <c r="P369" s="2"/>
      <c r="Q369" s="84">
        <v>6.3800000000000003E-3</v>
      </c>
      <c r="R369" s="85">
        <f t="shared" si="30"/>
        <v>6.3800000000000003E-3</v>
      </c>
      <c r="S369" s="2" t="str">
        <f t="shared" si="31"/>
        <v/>
      </c>
    </row>
    <row r="370" spans="3:19" ht="35.1" customHeight="1" thickTop="1" thickBot="1">
      <c r="C370" s="45" t="str">
        <f>IF(PG!C370="","",PG!C370)</f>
        <v/>
      </c>
      <c r="D370" s="44" t="str">
        <f>IF(PG!D370="","",PG!D370)</f>
        <v/>
      </c>
      <c r="E370" s="46" t="str">
        <f>IF(PG!E370="","",PG!E370)</f>
        <v/>
      </c>
      <c r="F370" s="46">
        <f>IF(Inv!F370="",Inv!E370,Inv!F370)</f>
        <v>0</v>
      </c>
      <c r="G370" s="51" t="str">
        <f t="shared" si="27"/>
        <v>Sem estoque</v>
      </c>
      <c r="H370" s="52">
        <f>SUMIF(Entrada!$D$7:$D$3006,$D370,Entrada!$H$7:$H$3006)</f>
        <v>0</v>
      </c>
      <c r="I370" s="53">
        <f>SUMIF(Saída!$D$7:$D$3006,$D370,Saída!$G$7:$G$3006)</f>
        <v>0</v>
      </c>
      <c r="J370" s="54">
        <f>SUMIF(Entrada!$D$7:$D$3006,D370,Entrada!$L$7:$L$3006)</f>
        <v>0</v>
      </c>
      <c r="K370" s="50" t="str">
        <f t="shared" si="28"/>
        <v/>
      </c>
      <c r="L370" s="50">
        <f t="shared" si="29"/>
        <v>0</v>
      </c>
      <c r="M370" s="54">
        <f>Inv!L370</f>
        <v>0</v>
      </c>
      <c r="N370" s="55" t="str">
        <f>IFERROR($I370/PG!$F370,"")</f>
        <v/>
      </c>
      <c r="P370" s="2"/>
      <c r="Q370" s="84">
        <v>6.3699999999999998E-3</v>
      </c>
      <c r="R370" s="85">
        <f t="shared" si="30"/>
        <v>6.3699999999999998E-3</v>
      </c>
      <c r="S370" s="2" t="str">
        <f t="shared" si="31"/>
        <v/>
      </c>
    </row>
    <row r="371" spans="3:19" ht="35.1" customHeight="1" thickTop="1" thickBot="1">
      <c r="C371" s="45" t="str">
        <f>IF(PG!C371="","",PG!C371)</f>
        <v/>
      </c>
      <c r="D371" s="44" t="str">
        <f>IF(PG!D371="","",PG!D371)</f>
        <v/>
      </c>
      <c r="E371" s="46" t="str">
        <f>IF(PG!E371="","",PG!E371)</f>
        <v/>
      </c>
      <c r="F371" s="46">
        <f>IF(Inv!F371="",Inv!E371,Inv!F371)</f>
        <v>0</v>
      </c>
      <c r="G371" s="51" t="str">
        <f t="shared" si="27"/>
        <v>Sem estoque</v>
      </c>
      <c r="H371" s="52">
        <f>SUMIF(Entrada!$D$7:$D$3006,$D371,Entrada!$H$7:$H$3006)</f>
        <v>0</v>
      </c>
      <c r="I371" s="53">
        <f>SUMIF(Saída!$D$7:$D$3006,$D371,Saída!$G$7:$G$3006)</f>
        <v>0</v>
      </c>
      <c r="J371" s="54">
        <f>SUMIF(Entrada!$D$7:$D$3006,D371,Entrada!$L$7:$L$3006)</f>
        <v>0</v>
      </c>
      <c r="K371" s="50" t="str">
        <f t="shared" si="28"/>
        <v/>
      </c>
      <c r="L371" s="50">
        <f t="shared" si="29"/>
        <v>0</v>
      </c>
      <c r="M371" s="54">
        <f>Inv!L371</f>
        <v>0</v>
      </c>
      <c r="N371" s="55" t="str">
        <f>IFERROR($I371/PG!$F371,"")</f>
        <v/>
      </c>
      <c r="P371" s="2"/>
      <c r="Q371" s="84">
        <v>6.3600000000000002E-3</v>
      </c>
      <c r="R371" s="85">
        <f t="shared" si="30"/>
        <v>6.3600000000000002E-3</v>
      </c>
      <c r="S371" s="2" t="str">
        <f t="shared" si="31"/>
        <v/>
      </c>
    </row>
    <row r="372" spans="3:19" ht="35.1" customHeight="1" thickTop="1" thickBot="1">
      <c r="C372" s="45" t="str">
        <f>IF(PG!C372="","",PG!C372)</f>
        <v/>
      </c>
      <c r="D372" s="44" t="str">
        <f>IF(PG!D372="","",PG!D372)</f>
        <v/>
      </c>
      <c r="E372" s="46" t="str">
        <f>IF(PG!E372="","",PG!E372)</f>
        <v/>
      </c>
      <c r="F372" s="46">
        <f>IF(Inv!F372="",Inv!E372,Inv!F372)</f>
        <v>0</v>
      </c>
      <c r="G372" s="51" t="str">
        <f t="shared" si="27"/>
        <v>Sem estoque</v>
      </c>
      <c r="H372" s="52">
        <f>SUMIF(Entrada!$D$7:$D$3006,$D372,Entrada!$H$7:$H$3006)</f>
        <v>0</v>
      </c>
      <c r="I372" s="53">
        <f>SUMIF(Saída!$D$7:$D$3006,$D372,Saída!$G$7:$G$3006)</f>
        <v>0</v>
      </c>
      <c r="J372" s="54">
        <f>SUMIF(Entrada!$D$7:$D$3006,D372,Entrada!$L$7:$L$3006)</f>
        <v>0</v>
      </c>
      <c r="K372" s="50" t="str">
        <f t="shared" si="28"/>
        <v/>
      </c>
      <c r="L372" s="50">
        <f t="shared" si="29"/>
        <v>0</v>
      </c>
      <c r="M372" s="54">
        <f>Inv!L372</f>
        <v>0</v>
      </c>
      <c r="N372" s="55" t="str">
        <f>IFERROR($I372/PG!$F372,"")</f>
        <v/>
      </c>
      <c r="P372" s="2"/>
      <c r="Q372" s="84">
        <v>6.3499999999999997E-3</v>
      </c>
      <c r="R372" s="85">
        <f t="shared" si="30"/>
        <v>6.3499999999999997E-3</v>
      </c>
      <c r="S372" s="2" t="str">
        <f t="shared" si="31"/>
        <v/>
      </c>
    </row>
    <row r="373" spans="3:19" ht="35.1" customHeight="1" thickTop="1" thickBot="1">
      <c r="C373" s="45" t="str">
        <f>IF(PG!C373="","",PG!C373)</f>
        <v/>
      </c>
      <c r="D373" s="44" t="str">
        <f>IF(PG!D373="","",PG!D373)</f>
        <v/>
      </c>
      <c r="E373" s="46" t="str">
        <f>IF(PG!E373="","",PG!E373)</f>
        <v/>
      </c>
      <c r="F373" s="46">
        <f>IF(Inv!F373="",Inv!E373,Inv!F373)</f>
        <v>0</v>
      </c>
      <c r="G373" s="51" t="str">
        <f t="shared" si="27"/>
        <v>Sem estoque</v>
      </c>
      <c r="H373" s="52">
        <f>SUMIF(Entrada!$D$7:$D$3006,$D373,Entrada!$H$7:$H$3006)</f>
        <v>0</v>
      </c>
      <c r="I373" s="53">
        <f>SUMIF(Saída!$D$7:$D$3006,$D373,Saída!$G$7:$G$3006)</f>
        <v>0</v>
      </c>
      <c r="J373" s="54">
        <f>SUMIF(Entrada!$D$7:$D$3006,D373,Entrada!$L$7:$L$3006)</f>
        <v>0</v>
      </c>
      <c r="K373" s="50" t="str">
        <f t="shared" si="28"/>
        <v/>
      </c>
      <c r="L373" s="50">
        <f t="shared" si="29"/>
        <v>0</v>
      </c>
      <c r="M373" s="54">
        <f>Inv!L373</f>
        <v>0</v>
      </c>
      <c r="N373" s="55" t="str">
        <f>IFERROR($I373/PG!$F373,"")</f>
        <v/>
      </c>
      <c r="P373" s="2"/>
      <c r="Q373" s="84">
        <v>6.3400000000000001E-3</v>
      </c>
      <c r="R373" s="85">
        <f t="shared" si="30"/>
        <v>6.3400000000000001E-3</v>
      </c>
      <c r="S373" s="2" t="str">
        <f t="shared" si="31"/>
        <v/>
      </c>
    </row>
    <row r="374" spans="3:19" ht="35.1" customHeight="1" thickTop="1" thickBot="1">
      <c r="C374" s="45" t="str">
        <f>IF(PG!C374="","",PG!C374)</f>
        <v/>
      </c>
      <c r="D374" s="44" t="str">
        <f>IF(PG!D374="","",PG!D374)</f>
        <v/>
      </c>
      <c r="E374" s="46" t="str">
        <f>IF(PG!E374="","",PG!E374)</f>
        <v/>
      </c>
      <c r="F374" s="46">
        <f>IF(Inv!F374="",Inv!E374,Inv!F374)</f>
        <v>0</v>
      </c>
      <c r="G374" s="51" t="str">
        <f t="shared" si="27"/>
        <v>Sem estoque</v>
      </c>
      <c r="H374" s="52">
        <f>SUMIF(Entrada!$D$7:$D$3006,$D374,Entrada!$H$7:$H$3006)</f>
        <v>0</v>
      </c>
      <c r="I374" s="53">
        <f>SUMIF(Saída!$D$7:$D$3006,$D374,Saída!$G$7:$G$3006)</f>
        <v>0</v>
      </c>
      <c r="J374" s="54">
        <f>SUMIF(Entrada!$D$7:$D$3006,D374,Entrada!$L$7:$L$3006)</f>
        <v>0</v>
      </c>
      <c r="K374" s="50" t="str">
        <f t="shared" si="28"/>
        <v/>
      </c>
      <c r="L374" s="50">
        <f t="shared" si="29"/>
        <v>0</v>
      </c>
      <c r="M374" s="54">
        <f>Inv!L374</f>
        <v>0</v>
      </c>
      <c r="N374" s="55" t="str">
        <f>IFERROR($I374/PG!$F374,"")</f>
        <v/>
      </c>
      <c r="P374" s="2"/>
      <c r="Q374" s="84">
        <v>6.3299999999999997E-3</v>
      </c>
      <c r="R374" s="85">
        <f t="shared" si="30"/>
        <v>6.3299999999999997E-3</v>
      </c>
      <c r="S374" s="2" t="str">
        <f t="shared" si="31"/>
        <v/>
      </c>
    </row>
    <row r="375" spans="3:19" ht="35.1" customHeight="1" thickTop="1" thickBot="1">
      <c r="C375" s="45" t="str">
        <f>IF(PG!C375="","",PG!C375)</f>
        <v/>
      </c>
      <c r="D375" s="44" t="str">
        <f>IF(PG!D375="","",PG!D375)</f>
        <v/>
      </c>
      <c r="E375" s="46" t="str">
        <f>IF(PG!E375="","",PG!E375)</f>
        <v/>
      </c>
      <c r="F375" s="46">
        <f>IF(Inv!F375="",Inv!E375,Inv!F375)</f>
        <v>0</v>
      </c>
      <c r="G375" s="51" t="str">
        <f t="shared" si="27"/>
        <v>Sem estoque</v>
      </c>
      <c r="H375" s="52">
        <f>SUMIF(Entrada!$D$7:$D$3006,$D375,Entrada!$H$7:$H$3006)</f>
        <v>0</v>
      </c>
      <c r="I375" s="53">
        <f>SUMIF(Saída!$D$7:$D$3006,$D375,Saída!$G$7:$G$3006)</f>
        <v>0</v>
      </c>
      <c r="J375" s="54">
        <f>SUMIF(Entrada!$D$7:$D$3006,D375,Entrada!$L$7:$L$3006)</f>
        <v>0</v>
      </c>
      <c r="K375" s="50" t="str">
        <f t="shared" si="28"/>
        <v/>
      </c>
      <c r="L375" s="50">
        <f t="shared" si="29"/>
        <v>0</v>
      </c>
      <c r="M375" s="54">
        <f>Inv!L375</f>
        <v>0</v>
      </c>
      <c r="N375" s="55" t="str">
        <f>IFERROR($I375/PG!$F375,"")</f>
        <v/>
      </c>
      <c r="P375" s="2"/>
      <c r="Q375" s="84">
        <v>6.3200000000000001E-3</v>
      </c>
      <c r="R375" s="85">
        <f t="shared" si="30"/>
        <v>6.3200000000000001E-3</v>
      </c>
      <c r="S375" s="2" t="str">
        <f t="shared" si="31"/>
        <v/>
      </c>
    </row>
    <row r="376" spans="3:19" ht="35.1" customHeight="1" thickTop="1" thickBot="1">
      <c r="C376" s="45" t="str">
        <f>IF(PG!C376="","",PG!C376)</f>
        <v/>
      </c>
      <c r="D376" s="44" t="str">
        <f>IF(PG!D376="","",PG!D376)</f>
        <v/>
      </c>
      <c r="E376" s="46" t="str">
        <f>IF(PG!E376="","",PG!E376)</f>
        <v/>
      </c>
      <c r="F376" s="46">
        <f>IF(Inv!F376="",Inv!E376,Inv!F376)</f>
        <v>0</v>
      </c>
      <c r="G376" s="51" t="str">
        <f t="shared" si="27"/>
        <v>Sem estoque</v>
      </c>
      <c r="H376" s="52">
        <f>SUMIF(Entrada!$D$7:$D$3006,$D376,Entrada!$H$7:$H$3006)</f>
        <v>0</v>
      </c>
      <c r="I376" s="53">
        <f>SUMIF(Saída!$D$7:$D$3006,$D376,Saída!$G$7:$G$3006)</f>
        <v>0</v>
      </c>
      <c r="J376" s="54">
        <f>SUMIF(Entrada!$D$7:$D$3006,D376,Entrada!$L$7:$L$3006)</f>
        <v>0</v>
      </c>
      <c r="K376" s="50" t="str">
        <f t="shared" si="28"/>
        <v/>
      </c>
      <c r="L376" s="50">
        <f t="shared" si="29"/>
        <v>0</v>
      </c>
      <c r="M376" s="54">
        <f>Inv!L376</f>
        <v>0</v>
      </c>
      <c r="N376" s="55" t="str">
        <f>IFERROR($I376/PG!$F376,"")</f>
        <v/>
      </c>
      <c r="P376" s="2"/>
      <c r="Q376" s="84">
        <v>6.3099999999999996E-3</v>
      </c>
      <c r="R376" s="85">
        <f t="shared" si="30"/>
        <v>6.3099999999999996E-3</v>
      </c>
      <c r="S376" s="2" t="str">
        <f t="shared" si="31"/>
        <v/>
      </c>
    </row>
    <row r="377" spans="3:19" ht="35.1" customHeight="1" thickTop="1" thickBot="1">
      <c r="C377" s="45" t="str">
        <f>IF(PG!C377="","",PG!C377)</f>
        <v/>
      </c>
      <c r="D377" s="44" t="str">
        <f>IF(PG!D377="","",PG!D377)</f>
        <v/>
      </c>
      <c r="E377" s="46" t="str">
        <f>IF(PG!E377="","",PG!E377)</f>
        <v/>
      </c>
      <c r="F377" s="46">
        <f>IF(Inv!F377="",Inv!E377,Inv!F377)</f>
        <v>0</v>
      </c>
      <c r="G377" s="51" t="str">
        <f t="shared" si="27"/>
        <v>Sem estoque</v>
      </c>
      <c r="H377" s="52">
        <f>SUMIF(Entrada!$D$7:$D$3006,$D377,Entrada!$H$7:$H$3006)</f>
        <v>0</v>
      </c>
      <c r="I377" s="53">
        <f>SUMIF(Saída!$D$7:$D$3006,$D377,Saída!$G$7:$G$3006)</f>
        <v>0</v>
      </c>
      <c r="J377" s="54">
        <f>SUMIF(Entrada!$D$7:$D$3006,D377,Entrada!$L$7:$L$3006)</f>
        <v>0</v>
      </c>
      <c r="K377" s="50" t="str">
        <f t="shared" si="28"/>
        <v/>
      </c>
      <c r="L377" s="50">
        <f t="shared" si="29"/>
        <v>0</v>
      </c>
      <c r="M377" s="54">
        <f>Inv!L377</f>
        <v>0</v>
      </c>
      <c r="N377" s="55" t="str">
        <f>IFERROR($I377/PG!$F377,"")</f>
        <v/>
      </c>
      <c r="P377" s="2"/>
      <c r="Q377" s="84">
        <v>6.3E-3</v>
      </c>
      <c r="R377" s="85">
        <f t="shared" si="30"/>
        <v>6.3E-3</v>
      </c>
      <c r="S377" s="2" t="str">
        <f t="shared" si="31"/>
        <v/>
      </c>
    </row>
    <row r="378" spans="3:19" ht="35.1" customHeight="1" thickTop="1" thickBot="1">
      <c r="C378" s="45" t="str">
        <f>IF(PG!C378="","",PG!C378)</f>
        <v/>
      </c>
      <c r="D378" s="44" t="str">
        <f>IF(PG!D378="","",PG!D378)</f>
        <v/>
      </c>
      <c r="E378" s="46" t="str">
        <f>IF(PG!E378="","",PG!E378)</f>
        <v/>
      </c>
      <c r="F378" s="46">
        <f>IF(Inv!F378="",Inv!E378,Inv!F378)</f>
        <v>0</v>
      </c>
      <c r="G378" s="51" t="str">
        <f t="shared" si="27"/>
        <v>Sem estoque</v>
      </c>
      <c r="H378" s="52">
        <f>SUMIF(Entrada!$D$7:$D$3006,$D378,Entrada!$H$7:$H$3006)</f>
        <v>0</v>
      </c>
      <c r="I378" s="53">
        <f>SUMIF(Saída!$D$7:$D$3006,$D378,Saída!$G$7:$G$3006)</f>
        <v>0</v>
      </c>
      <c r="J378" s="54">
        <f>SUMIF(Entrada!$D$7:$D$3006,D378,Entrada!$L$7:$L$3006)</f>
        <v>0</v>
      </c>
      <c r="K378" s="50" t="str">
        <f t="shared" si="28"/>
        <v/>
      </c>
      <c r="L378" s="50">
        <f t="shared" si="29"/>
        <v>0</v>
      </c>
      <c r="M378" s="54">
        <f>Inv!L378</f>
        <v>0</v>
      </c>
      <c r="N378" s="55" t="str">
        <f>IFERROR($I378/PG!$F378,"")</f>
        <v/>
      </c>
      <c r="P378" s="2"/>
      <c r="Q378" s="84">
        <v>6.2899999999999996E-3</v>
      </c>
      <c r="R378" s="85">
        <f t="shared" si="30"/>
        <v>6.2899999999999996E-3</v>
      </c>
      <c r="S378" s="2" t="str">
        <f t="shared" si="31"/>
        <v/>
      </c>
    </row>
    <row r="379" spans="3:19" ht="35.1" customHeight="1" thickTop="1" thickBot="1">
      <c r="C379" s="45" t="str">
        <f>IF(PG!C379="","",PG!C379)</f>
        <v/>
      </c>
      <c r="D379" s="44" t="str">
        <f>IF(PG!D379="","",PG!D379)</f>
        <v/>
      </c>
      <c r="E379" s="46" t="str">
        <f>IF(PG!E379="","",PG!E379)</f>
        <v/>
      </c>
      <c r="F379" s="46">
        <f>IF(Inv!F379="",Inv!E379,Inv!F379)</f>
        <v>0</v>
      </c>
      <c r="G379" s="51" t="str">
        <f t="shared" si="27"/>
        <v>Sem estoque</v>
      </c>
      <c r="H379" s="52">
        <f>SUMIF(Entrada!$D$7:$D$3006,$D379,Entrada!$H$7:$H$3006)</f>
        <v>0</v>
      </c>
      <c r="I379" s="53">
        <f>SUMIF(Saída!$D$7:$D$3006,$D379,Saída!$G$7:$G$3006)</f>
        <v>0</v>
      </c>
      <c r="J379" s="54">
        <f>SUMIF(Entrada!$D$7:$D$3006,D379,Entrada!$L$7:$L$3006)</f>
        <v>0</v>
      </c>
      <c r="K379" s="50" t="str">
        <f t="shared" si="28"/>
        <v/>
      </c>
      <c r="L379" s="50">
        <f t="shared" si="29"/>
        <v>0</v>
      </c>
      <c r="M379" s="54">
        <f>Inv!L379</f>
        <v>0</v>
      </c>
      <c r="N379" s="55" t="str">
        <f>IFERROR($I379/PG!$F379,"")</f>
        <v/>
      </c>
      <c r="P379" s="2"/>
      <c r="Q379" s="84">
        <v>6.28E-3</v>
      </c>
      <c r="R379" s="85">
        <f t="shared" si="30"/>
        <v>6.28E-3</v>
      </c>
      <c r="S379" s="2" t="str">
        <f t="shared" si="31"/>
        <v/>
      </c>
    </row>
    <row r="380" spans="3:19" ht="35.1" customHeight="1" thickTop="1" thickBot="1">
      <c r="C380" s="45" t="str">
        <f>IF(PG!C380="","",PG!C380)</f>
        <v/>
      </c>
      <c r="D380" s="44" t="str">
        <f>IF(PG!D380="","",PG!D380)</f>
        <v/>
      </c>
      <c r="E380" s="46" t="str">
        <f>IF(PG!E380="","",PG!E380)</f>
        <v/>
      </c>
      <c r="F380" s="46">
        <f>IF(Inv!F380="",Inv!E380,Inv!F380)</f>
        <v>0</v>
      </c>
      <c r="G380" s="51" t="str">
        <f t="shared" si="27"/>
        <v>Sem estoque</v>
      </c>
      <c r="H380" s="52">
        <f>SUMIF(Entrada!$D$7:$D$3006,$D380,Entrada!$H$7:$H$3006)</f>
        <v>0</v>
      </c>
      <c r="I380" s="53">
        <f>SUMIF(Saída!$D$7:$D$3006,$D380,Saída!$G$7:$G$3006)</f>
        <v>0</v>
      </c>
      <c r="J380" s="54">
        <f>SUMIF(Entrada!$D$7:$D$3006,D380,Entrada!$L$7:$L$3006)</f>
        <v>0</v>
      </c>
      <c r="K380" s="50" t="str">
        <f t="shared" si="28"/>
        <v/>
      </c>
      <c r="L380" s="50">
        <f t="shared" si="29"/>
        <v>0</v>
      </c>
      <c r="M380" s="54">
        <f>Inv!L380</f>
        <v>0</v>
      </c>
      <c r="N380" s="55" t="str">
        <f>IFERROR($I380/PG!$F380,"")</f>
        <v/>
      </c>
      <c r="P380" s="2"/>
      <c r="Q380" s="84">
        <v>6.2700000000000004E-3</v>
      </c>
      <c r="R380" s="85">
        <f t="shared" si="30"/>
        <v>6.2700000000000004E-3</v>
      </c>
      <c r="S380" s="2" t="str">
        <f t="shared" si="31"/>
        <v/>
      </c>
    </row>
    <row r="381" spans="3:19" ht="35.1" customHeight="1" thickTop="1" thickBot="1">
      <c r="C381" s="45" t="str">
        <f>IF(PG!C381="","",PG!C381)</f>
        <v/>
      </c>
      <c r="D381" s="44" t="str">
        <f>IF(PG!D381="","",PG!D381)</f>
        <v/>
      </c>
      <c r="E381" s="46" t="str">
        <f>IF(PG!E381="","",PG!E381)</f>
        <v/>
      </c>
      <c r="F381" s="46">
        <f>IF(Inv!F381="",Inv!E381,Inv!F381)</f>
        <v>0</v>
      </c>
      <c r="G381" s="51" t="str">
        <f t="shared" si="27"/>
        <v>Sem estoque</v>
      </c>
      <c r="H381" s="52">
        <f>SUMIF(Entrada!$D$7:$D$3006,$D381,Entrada!$H$7:$H$3006)</f>
        <v>0</v>
      </c>
      <c r="I381" s="53">
        <f>SUMIF(Saída!$D$7:$D$3006,$D381,Saída!$G$7:$G$3006)</f>
        <v>0</v>
      </c>
      <c r="J381" s="54">
        <f>SUMIF(Entrada!$D$7:$D$3006,D381,Entrada!$L$7:$L$3006)</f>
        <v>0</v>
      </c>
      <c r="K381" s="50" t="str">
        <f t="shared" si="28"/>
        <v/>
      </c>
      <c r="L381" s="50">
        <f t="shared" si="29"/>
        <v>0</v>
      </c>
      <c r="M381" s="54">
        <f>Inv!L381</f>
        <v>0</v>
      </c>
      <c r="N381" s="55" t="str">
        <f>IFERROR($I381/PG!$F381,"")</f>
        <v/>
      </c>
      <c r="P381" s="2"/>
      <c r="Q381" s="84">
        <v>6.2599999999999999E-3</v>
      </c>
      <c r="R381" s="85">
        <f t="shared" si="30"/>
        <v>6.2599999999999999E-3</v>
      </c>
      <c r="S381" s="2" t="str">
        <f t="shared" si="31"/>
        <v/>
      </c>
    </row>
    <row r="382" spans="3:19" ht="35.1" customHeight="1" thickTop="1" thickBot="1">
      <c r="C382" s="45" t="str">
        <f>IF(PG!C382="","",PG!C382)</f>
        <v/>
      </c>
      <c r="D382" s="44" t="str">
        <f>IF(PG!D382="","",PG!D382)</f>
        <v/>
      </c>
      <c r="E382" s="46" t="str">
        <f>IF(PG!E382="","",PG!E382)</f>
        <v/>
      </c>
      <c r="F382" s="46">
        <f>IF(Inv!F382="",Inv!E382,Inv!F382)</f>
        <v>0</v>
      </c>
      <c r="G382" s="51" t="str">
        <f t="shared" si="27"/>
        <v>Sem estoque</v>
      </c>
      <c r="H382" s="52">
        <f>SUMIF(Entrada!$D$7:$D$3006,$D382,Entrada!$H$7:$H$3006)</f>
        <v>0</v>
      </c>
      <c r="I382" s="53">
        <f>SUMIF(Saída!$D$7:$D$3006,$D382,Saída!$G$7:$G$3006)</f>
        <v>0</v>
      </c>
      <c r="J382" s="54">
        <f>SUMIF(Entrada!$D$7:$D$3006,D382,Entrada!$L$7:$L$3006)</f>
        <v>0</v>
      </c>
      <c r="K382" s="50" t="str">
        <f t="shared" si="28"/>
        <v/>
      </c>
      <c r="L382" s="50">
        <f t="shared" si="29"/>
        <v>0</v>
      </c>
      <c r="M382" s="54">
        <f>Inv!L382</f>
        <v>0</v>
      </c>
      <c r="N382" s="55" t="str">
        <f>IFERROR($I382/PG!$F382,"")</f>
        <v/>
      </c>
      <c r="P382" s="2"/>
      <c r="Q382" s="84">
        <v>6.2500000000000003E-3</v>
      </c>
      <c r="R382" s="85">
        <f t="shared" si="30"/>
        <v>6.2500000000000003E-3</v>
      </c>
      <c r="S382" s="2" t="str">
        <f t="shared" si="31"/>
        <v/>
      </c>
    </row>
    <row r="383" spans="3:19" ht="35.1" customHeight="1" thickTop="1" thickBot="1">
      <c r="C383" s="45" t="str">
        <f>IF(PG!C383="","",PG!C383)</f>
        <v/>
      </c>
      <c r="D383" s="44" t="str">
        <f>IF(PG!D383="","",PG!D383)</f>
        <v/>
      </c>
      <c r="E383" s="46" t="str">
        <f>IF(PG!E383="","",PG!E383)</f>
        <v/>
      </c>
      <c r="F383" s="46">
        <f>IF(Inv!F383="",Inv!E383,Inv!F383)</f>
        <v>0</v>
      </c>
      <c r="G383" s="51" t="str">
        <f t="shared" si="27"/>
        <v>Sem estoque</v>
      </c>
      <c r="H383" s="52">
        <f>SUMIF(Entrada!$D$7:$D$3006,$D383,Entrada!$H$7:$H$3006)</f>
        <v>0</v>
      </c>
      <c r="I383" s="53">
        <f>SUMIF(Saída!$D$7:$D$3006,$D383,Saída!$G$7:$G$3006)</f>
        <v>0</v>
      </c>
      <c r="J383" s="54">
        <f>SUMIF(Entrada!$D$7:$D$3006,D383,Entrada!$L$7:$L$3006)</f>
        <v>0</v>
      </c>
      <c r="K383" s="50" t="str">
        <f t="shared" si="28"/>
        <v/>
      </c>
      <c r="L383" s="50">
        <f t="shared" si="29"/>
        <v>0</v>
      </c>
      <c r="M383" s="54">
        <f>Inv!L383</f>
        <v>0</v>
      </c>
      <c r="N383" s="55" t="str">
        <f>IFERROR($I383/PG!$F383,"")</f>
        <v/>
      </c>
      <c r="P383" s="2"/>
      <c r="Q383" s="84">
        <v>6.2399999999999999E-3</v>
      </c>
      <c r="R383" s="85">
        <f t="shared" si="30"/>
        <v>6.2399999999999999E-3</v>
      </c>
      <c r="S383" s="2" t="str">
        <f t="shared" si="31"/>
        <v/>
      </c>
    </row>
    <row r="384" spans="3:19" ht="35.1" customHeight="1" thickTop="1" thickBot="1">
      <c r="C384" s="45" t="str">
        <f>IF(PG!C384="","",PG!C384)</f>
        <v/>
      </c>
      <c r="D384" s="44" t="str">
        <f>IF(PG!D384="","",PG!D384)</f>
        <v/>
      </c>
      <c r="E384" s="46" t="str">
        <f>IF(PG!E384="","",PG!E384)</f>
        <v/>
      </c>
      <c r="F384" s="46">
        <f>IF(Inv!F384="",Inv!E384,Inv!F384)</f>
        <v>0</v>
      </c>
      <c r="G384" s="51" t="str">
        <f t="shared" si="27"/>
        <v>Sem estoque</v>
      </c>
      <c r="H384" s="52">
        <f>SUMIF(Entrada!$D$7:$D$3006,$D384,Entrada!$H$7:$H$3006)</f>
        <v>0</v>
      </c>
      <c r="I384" s="53">
        <f>SUMIF(Saída!$D$7:$D$3006,$D384,Saída!$G$7:$G$3006)</f>
        <v>0</v>
      </c>
      <c r="J384" s="54">
        <f>SUMIF(Entrada!$D$7:$D$3006,D384,Entrada!$L$7:$L$3006)</f>
        <v>0</v>
      </c>
      <c r="K384" s="50" t="str">
        <f t="shared" si="28"/>
        <v/>
      </c>
      <c r="L384" s="50">
        <f t="shared" si="29"/>
        <v>0</v>
      </c>
      <c r="M384" s="54">
        <f>Inv!L384</f>
        <v>0</v>
      </c>
      <c r="N384" s="55" t="str">
        <f>IFERROR($I384/PG!$F384,"")</f>
        <v/>
      </c>
      <c r="P384" s="2"/>
      <c r="Q384" s="84">
        <v>6.2300000000000003E-3</v>
      </c>
      <c r="R384" s="85">
        <f t="shared" si="30"/>
        <v>6.2300000000000003E-3</v>
      </c>
      <c r="S384" s="2" t="str">
        <f t="shared" si="31"/>
        <v/>
      </c>
    </row>
    <row r="385" spans="3:19" ht="35.1" customHeight="1" thickTop="1" thickBot="1">
      <c r="C385" s="45" t="str">
        <f>IF(PG!C385="","",PG!C385)</f>
        <v/>
      </c>
      <c r="D385" s="44" t="str">
        <f>IF(PG!D385="","",PG!D385)</f>
        <v/>
      </c>
      <c r="E385" s="46" t="str">
        <f>IF(PG!E385="","",PG!E385)</f>
        <v/>
      </c>
      <c r="F385" s="46">
        <f>IF(Inv!F385="",Inv!E385,Inv!F385)</f>
        <v>0</v>
      </c>
      <c r="G385" s="51" t="str">
        <f t="shared" si="27"/>
        <v>Sem estoque</v>
      </c>
      <c r="H385" s="52">
        <f>SUMIF(Entrada!$D$7:$D$3006,$D385,Entrada!$H$7:$H$3006)</f>
        <v>0</v>
      </c>
      <c r="I385" s="53">
        <f>SUMIF(Saída!$D$7:$D$3006,$D385,Saída!$G$7:$G$3006)</f>
        <v>0</v>
      </c>
      <c r="J385" s="54">
        <f>SUMIF(Entrada!$D$7:$D$3006,D385,Entrada!$L$7:$L$3006)</f>
        <v>0</v>
      </c>
      <c r="K385" s="50" t="str">
        <f t="shared" si="28"/>
        <v/>
      </c>
      <c r="L385" s="50">
        <f t="shared" si="29"/>
        <v>0</v>
      </c>
      <c r="M385" s="54">
        <f>Inv!L385</f>
        <v>0</v>
      </c>
      <c r="N385" s="55" t="str">
        <f>IFERROR($I385/PG!$F385,"")</f>
        <v/>
      </c>
      <c r="P385" s="2"/>
      <c r="Q385" s="84">
        <v>6.2199999999999998E-3</v>
      </c>
      <c r="R385" s="85">
        <f t="shared" si="30"/>
        <v>6.2199999999999998E-3</v>
      </c>
      <c r="S385" s="2" t="str">
        <f t="shared" si="31"/>
        <v/>
      </c>
    </row>
    <row r="386" spans="3:19" ht="35.1" customHeight="1" thickTop="1" thickBot="1">
      <c r="C386" s="45" t="str">
        <f>IF(PG!C386="","",PG!C386)</f>
        <v/>
      </c>
      <c r="D386" s="44" t="str">
        <f>IF(PG!D386="","",PG!D386)</f>
        <v/>
      </c>
      <c r="E386" s="46" t="str">
        <f>IF(PG!E386="","",PG!E386)</f>
        <v/>
      </c>
      <c r="F386" s="46">
        <f>IF(Inv!F386="",Inv!E386,Inv!F386)</f>
        <v>0</v>
      </c>
      <c r="G386" s="51" t="str">
        <f t="shared" si="27"/>
        <v>Sem estoque</v>
      </c>
      <c r="H386" s="52">
        <f>SUMIF(Entrada!$D$7:$D$3006,$D386,Entrada!$H$7:$H$3006)</f>
        <v>0</v>
      </c>
      <c r="I386" s="53">
        <f>SUMIF(Saída!$D$7:$D$3006,$D386,Saída!$G$7:$G$3006)</f>
        <v>0</v>
      </c>
      <c r="J386" s="54">
        <f>SUMIF(Entrada!$D$7:$D$3006,D386,Entrada!$L$7:$L$3006)</f>
        <v>0</v>
      </c>
      <c r="K386" s="50" t="str">
        <f t="shared" si="28"/>
        <v/>
      </c>
      <c r="L386" s="50">
        <f t="shared" si="29"/>
        <v>0</v>
      </c>
      <c r="M386" s="54">
        <f>Inv!L386</f>
        <v>0</v>
      </c>
      <c r="N386" s="55" t="str">
        <f>IFERROR($I386/PG!$F386,"")</f>
        <v/>
      </c>
      <c r="P386" s="2"/>
      <c r="Q386" s="84">
        <v>6.2100000000000002E-3</v>
      </c>
      <c r="R386" s="85">
        <f t="shared" si="30"/>
        <v>6.2100000000000002E-3</v>
      </c>
      <c r="S386" s="2" t="str">
        <f t="shared" si="31"/>
        <v/>
      </c>
    </row>
    <row r="387" spans="3:19" ht="35.1" customHeight="1" thickTop="1" thickBot="1">
      <c r="C387" s="45" t="str">
        <f>IF(PG!C387="","",PG!C387)</f>
        <v/>
      </c>
      <c r="D387" s="44" t="str">
        <f>IF(PG!D387="","",PG!D387)</f>
        <v/>
      </c>
      <c r="E387" s="46" t="str">
        <f>IF(PG!E387="","",PG!E387)</f>
        <v/>
      </c>
      <c r="F387" s="46">
        <f>IF(Inv!F387="",Inv!E387,Inv!F387)</f>
        <v>0</v>
      </c>
      <c r="G387" s="51" t="str">
        <f t="shared" si="27"/>
        <v>Sem estoque</v>
      </c>
      <c r="H387" s="52">
        <f>SUMIF(Entrada!$D$7:$D$3006,$D387,Entrada!$H$7:$H$3006)</f>
        <v>0</v>
      </c>
      <c r="I387" s="53">
        <f>SUMIF(Saída!$D$7:$D$3006,$D387,Saída!$G$7:$G$3006)</f>
        <v>0</v>
      </c>
      <c r="J387" s="54">
        <f>SUMIF(Entrada!$D$7:$D$3006,D387,Entrada!$L$7:$L$3006)</f>
        <v>0</v>
      </c>
      <c r="K387" s="50" t="str">
        <f t="shared" si="28"/>
        <v/>
      </c>
      <c r="L387" s="50">
        <f t="shared" si="29"/>
        <v>0</v>
      </c>
      <c r="M387" s="54">
        <f>Inv!L387</f>
        <v>0</v>
      </c>
      <c r="N387" s="55" t="str">
        <f>IFERROR($I387/PG!$F387,"")</f>
        <v/>
      </c>
      <c r="P387" s="2"/>
      <c r="Q387" s="84">
        <v>6.1999999999999998E-3</v>
      </c>
      <c r="R387" s="85">
        <f t="shared" si="30"/>
        <v>6.1999999999999998E-3</v>
      </c>
      <c r="S387" s="2" t="str">
        <f t="shared" si="31"/>
        <v/>
      </c>
    </row>
    <row r="388" spans="3:19" ht="35.1" customHeight="1" thickTop="1" thickBot="1">
      <c r="C388" s="45" t="str">
        <f>IF(PG!C388="","",PG!C388)</f>
        <v/>
      </c>
      <c r="D388" s="44" t="str">
        <f>IF(PG!D388="","",PG!D388)</f>
        <v/>
      </c>
      <c r="E388" s="46" t="str">
        <f>IF(PG!E388="","",PG!E388)</f>
        <v/>
      </c>
      <c r="F388" s="46">
        <f>IF(Inv!F388="",Inv!E388,Inv!F388)</f>
        <v>0</v>
      </c>
      <c r="G388" s="51" t="str">
        <f t="shared" si="27"/>
        <v>Sem estoque</v>
      </c>
      <c r="H388" s="52">
        <f>SUMIF(Entrada!$D$7:$D$3006,$D388,Entrada!$H$7:$H$3006)</f>
        <v>0</v>
      </c>
      <c r="I388" s="53">
        <f>SUMIF(Saída!$D$7:$D$3006,$D388,Saída!$G$7:$G$3006)</f>
        <v>0</v>
      </c>
      <c r="J388" s="54">
        <f>SUMIF(Entrada!$D$7:$D$3006,D388,Entrada!$L$7:$L$3006)</f>
        <v>0</v>
      </c>
      <c r="K388" s="50" t="str">
        <f t="shared" si="28"/>
        <v/>
      </c>
      <c r="L388" s="50">
        <f t="shared" si="29"/>
        <v>0</v>
      </c>
      <c r="M388" s="54">
        <f>Inv!L388</f>
        <v>0</v>
      </c>
      <c r="N388" s="55" t="str">
        <f>IFERROR($I388/PG!$F388,"")</f>
        <v/>
      </c>
      <c r="P388" s="2"/>
      <c r="Q388" s="84">
        <v>6.1900000000000002E-3</v>
      </c>
      <c r="R388" s="85">
        <f t="shared" si="30"/>
        <v>6.1900000000000002E-3</v>
      </c>
      <c r="S388" s="2" t="str">
        <f t="shared" si="31"/>
        <v/>
      </c>
    </row>
    <row r="389" spans="3:19" ht="35.1" customHeight="1" thickTop="1" thickBot="1">
      <c r="C389" s="45" t="str">
        <f>IF(PG!C389="","",PG!C389)</f>
        <v/>
      </c>
      <c r="D389" s="44" t="str">
        <f>IF(PG!D389="","",PG!D389)</f>
        <v/>
      </c>
      <c r="E389" s="46" t="str">
        <f>IF(PG!E389="","",PG!E389)</f>
        <v/>
      </c>
      <c r="F389" s="46">
        <f>IF(Inv!F389="",Inv!E389,Inv!F389)</f>
        <v>0</v>
      </c>
      <c r="G389" s="51" t="str">
        <f t="shared" si="27"/>
        <v>Sem estoque</v>
      </c>
      <c r="H389" s="52">
        <f>SUMIF(Entrada!$D$7:$D$3006,$D389,Entrada!$H$7:$H$3006)</f>
        <v>0</v>
      </c>
      <c r="I389" s="53">
        <f>SUMIF(Saída!$D$7:$D$3006,$D389,Saída!$G$7:$G$3006)</f>
        <v>0</v>
      </c>
      <c r="J389" s="54">
        <f>SUMIF(Entrada!$D$7:$D$3006,D389,Entrada!$L$7:$L$3006)</f>
        <v>0</v>
      </c>
      <c r="K389" s="50" t="str">
        <f t="shared" si="28"/>
        <v/>
      </c>
      <c r="L389" s="50">
        <f t="shared" si="29"/>
        <v>0</v>
      </c>
      <c r="M389" s="54">
        <f>Inv!L389</f>
        <v>0</v>
      </c>
      <c r="N389" s="55" t="str">
        <f>IFERROR($I389/PG!$F389,"")</f>
        <v/>
      </c>
      <c r="P389" s="2"/>
      <c r="Q389" s="84">
        <v>6.1799999999999997E-3</v>
      </c>
      <c r="R389" s="85">
        <f t="shared" si="30"/>
        <v>6.1799999999999997E-3</v>
      </c>
      <c r="S389" s="2" t="str">
        <f t="shared" si="31"/>
        <v/>
      </c>
    </row>
    <row r="390" spans="3:19" ht="35.1" customHeight="1" thickTop="1" thickBot="1">
      <c r="C390" s="45" t="str">
        <f>IF(PG!C390="","",PG!C390)</f>
        <v/>
      </c>
      <c r="D390" s="44" t="str">
        <f>IF(PG!D390="","",PG!D390)</f>
        <v/>
      </c>
      <c r="E390" s="46" t="str">
        <f>IF(PG!E390="","",PG!E390)</f>
        <v/>
      </c>
      <c r="F390" s="46">
        <f>IF(Inv!F390="",Inv!E390,Inv!F390)</f>
        <v>0</v>
      </c>
      <c r="G390" s="51" t="str">
        <f t="shared" si="27"/>
        <v>Sem estoque</v>
      </c>
      <c r="H390" s="52">
        <f>SUMIF(Entrada!$D$7:$D$3006,$D390,Entrada!$H$7:$H$3006)</f>
        <v>0</v>
      </c>
      <c r="I390" s="53">
        <f>SUMIF(Saída!$D$7:$D$3006,$D390,Saída!$G$7:$G$3006)</f>
        <v>0</v>
      </c>
      <c r="J390" s="54">
        <f>SUMIF(Entrada!$D$7:$D$3006,D390,Entrada!$L$7:$L$3006)</f>
        <v>0</v>
      </c>
      <c r="K390" s="50" t="str">
        <f t="shared" si="28"/>
        <v/>
      </c>
      <c r="L390" s="50">
        <f t="shared" si="29"/>
        <v>0</v>
      </c>
      <c r="M390" s="54">
        <f>Inv!L390</f>
        <v>0</v>
      </c>
      <c r="N390" s="55" t="str">
        <f>IFERROR($I390/PG!$F390,"")</f>
        <v/>
      </c>
      <c r="P390" s="2"/>
      <c r="Q390" s="84">
        <v>6.1700000000000001E-3</v>
      </c>
      <c r="R390" s="85">
        <f t="shared" si="30"/>
        <v>6.1700000000000001E-3</v>
      </c>
      <c r="S390" s="2" t="str">
        <f t="shared" si="31"/>
        <v/>
      </c>
    </row>
    <row r="391" spans="3:19" ht="35.1" customHeight="1" thickTop="1" thickBot="1">
      <c r="C391" s="45" t="str">
        <f>IF(PG!C391="","",PG!C391)</f>
        <v/>
      </c>
      <c r="D391" s="44" t="str">
        <f>IF(PG!D391="","",PG!D391)</f>
        <v/>
      </c>
      <c r="E391" s="46" t="str">
        <f>IF(PG!E391="","",PG!E391)</f>
        <v/>
      </c>
      <c r="F391" s="46">
        <f>IF(Inv!F391="",Inv!E391,Inv!F391)</f>
        <v>0</v>
      </c>
      <c r="G391" s="51" t="str">
        <f t="shared" si="27"/>
        <v>Sem estoque</v>
      </c>
      <c r="H391" s="52">
        <f>SUMIF(Entrada!$D$7:$D$3006,$D391,Entrada!$H$7:$H$3006)</f>
        <v>0</v>
      </c>
      <c r="I391" s="53">
        <f>SUMIF(Saída!$D$7:$D$3006,$D391,Saída!$G$7:$G$3006)</f>
        <v>0</v>
      </c>
      <c r="J391" s="54">
        <f>SUMIF(Entrada!$D$7:$D$3006,D391,Entrada!$L$7:$L$3006)</f>
        <v>0</v>
      </c>
      <c r="K391" s="50" t="str">
        <f t="shared" si="28"/>
        <v/>
      </c>
      <c r="L391" s="50">
        <f t="shared" si="29"/>
        <v>0</v>
      </c>
      <c r="M391" s="54">
        <f>Inv!L391</f>
        <v>0</v>
      </c>
      <c r="N391" s="55" t="str">
        <f>IFERROR($I391/PG!$F391,"")</f>
        <v/>
      </c>
      <c r="P391" s="2"/>
      <c r="Q391" s="84">
        <v>6.1599999999999997E-3</v>
      </c>
      <c r="R391" s="85">
        <f t="shared" si="30"/>
        <v>6.1599999999999997E-3</v>
      </c>
      <c r="S391" s="2" t="str">
        <f t="shared" si="31"/>
        <v/>
      </c>
    </row>
    <row r="392" spans="3:19" ht="35.1" customHeight="1" thickTop="1" thickBot="1">
      <c r="C392" s="45" t="str">
        <f>IF(PG!C392="","",PG!C392)</f>
        <v/>
      </c>
      <c r="D392" s="44" t="str">
        <f>IF(PG!D392="","",PG!D392)</f>
        <v/>
      </c>
      <c r="E392" s="46" t="str">
        <f>IF(PG!E392="","",PG!E392)</f>
        <v/>
      </c>
      <c r="F392" s="46">
        <f>IF(Inv!F392="",Inv!E392,Inv!F392)</f>
        <v>0</v>
      </c>
      <c r="G392" s="51" t="str">
        <f t="shared" ref="G392:G455" si="32">IFERROR(IF(F392=0,"Sem estoque",IF(F392/E392&lt;0.25,"Quase sem estoque",IF(F392/E392&lt;1.2,"Estoque baixo",IF(F392/E392&lt;2,"Estoque moderado","Estoque confortável")))),"")</f>
        <v>Sem estoque</v>
      </c>
      <c r="H392" s="52">
        <f>SUMIF(Entrada!$D$7:$D$3006,$D392,Entrada!$H$7:$H$3006)</f>
        <v>0</v>
      </c>
      <c r="I392" s="53">
        <f>SUMIF(Saída!$D$7:$D$3006,$D392,Saída!$G$7:$G$3006)</f>
        <v>0</v>
      </c>
      <c r="J392" s="54">
        <f>SUMIF(Entrada!$D$7:$D$3006,D392,Entrada!$L$7:$L$3006)</f>
        <v>0</v>
      </c>
      <c r="K392" s="50" t="str">
        <f t="shared" ref="K392:K455" si="33">IFERROR($J392/SUM($J$7:$J$1007),"")</f>
        <v/>
      </c>
      <c r="L392" s="50">
        <f t="shared" ref="L392:L455" si="34">IFERROR(F392/SUM($F$7:$F$1007),"")</f>
        <v>0</v>
      </c>
      <c r="M392" s="54">
        <f>Inv!L392</f>
        <v>0</v>
      </c>
      <c r="N392" s="55" t="str">
        <f>IFERROR($I392/PG!$F392,"")</f>
        <v/>
      </c>
      <c r="P392" s="2"/>
      <c r="Q392" s="84">
        <v>6.1500000000000001E-3</v>
      </c>
      <c r="R392" s="85">
        <f t="shared" ref="R392:R455" si="35">P392+Q392</f>
        <v>6.1500000000000001E-3</v>
      </c>
      <c r="S392" s="2" t="str">
        <f t="shared" ref="S392:S455" si="36">D392</f>
        <v/>
      </c>
    </row>
    <row r="393" spans="3:19" ht="35.1" customHeight="1" thickTop="1" thickBot="1">
      <c r="C393" s="45" t="str">
        <f>IF(PG!C393="","",PG!C393)</f>
        <v/>
      </c>
      <c r="D393" s="44" t="str">
        <f>IF(PG!D393="","",PG!D393)</f>
        <v/>
      </c>
      <c r="E393" s="46" t="str">
        <f>IF(PG!E393="","",PG!E393)</f>
        <v/>
      </c>
      <c r="F393" s="46">
        <f>IF(Inv!F393="",Inv!E393,Inv!F393)</f>
        <v>0</v>
      </c>
      <c r="G393" s="51" t="str">
        <f t="shared" si="32"/>
        <v>Sem estoque</v>
      </c>
      <c r="H393" s="52">
        <f>SUMIF(Entrada!$D$7:$D$3006,$D393,Entrada!$H$7:$H$3006)</f>
        <v>0</v>
      </c>
      <c r="I393" s="53">
        <f>SUMIF(Saída!$D$7:$D$3006,$D393,Saída!$G$7:$G$3006)</f>
        <v>0</v>
      </c>
      <c r="J393" s="54">
        <f>SUMIF(Entrada!$D$7:$D$3006,D393,Entrada!$L$7:$L$3006)</f>
        <v>0</v>
      </c>
      <c r="K393" s="50" t="str">
        <f t="shared" si="33"/>
        <v/>
      </c>
      <c r="L393" s="50">
        <f t="shared" si="34"/>
        <v>0</v>
      </c>
      <c r="M393" s="54">
        <f>Inv!L393</f>
        <v>0</v>
      </c>
      <c r="N393" s="55" t="str">
        <f>IFERROR($I393/PG!$F393,"")</f>
        <v/>
      </c>
      <c r="P393" s="2"/>
      <c r="Q393" s="84">
        <v>6.1399999999999996E-3</v>
      </c>
      <c r="R393" s="85">
        <f t="shared" si="35"/>
        <v>6.1399999999999996E-3</v>
      </c>
      <c r="S393" s="2" t="str">
        <f t="shared" si="36"/>
        <v/>
      </c>
    </row>
    <row r="394" spans="3:19" ht="35.1" customHeight="1" thickTop="1" thickBot="1">
      <c r="C394" s="45" t="str">
        <f>IF(PG!C394="","",PG!C394)</f>
        <v/>
      </c>
      <c r="D394" s="44" t="str">
        <f>IF(PG!D394="","",PG!D394)</f>
        <v/>
      </c>
      <c r="E394" s="46" t="str">
        <f>IF(PG!E394="","",PG!E394)</f>
        <v/>
      </c>
      <c r="F394" s="46">
        <f>IF(Inv!F394="",Inv!E394,Inv!F394)</f>
        <v>0</v>
      </c>
      <c r="G394" s="51" t="str">
        <f t="shared" si="32"/>
        <v>Sem estoque</v>
      </c>
      <c r="H394" s="52">
        <f>SUMIF(Entrada!$D$7:$D$3006,$D394,Entrada!$H$7:$H$3006)</f>
        <v>0</v>
      </c>
      <c r="I394" s="53">
        <f>SUMIF(Saída!$D$7:$D$3006,$D394,Saída!$G$7:$G$3006)</f>
        <v>0</v>
      </c>
      <c r="J394" s="54">
        <f>SUMIF(Entrada!$D$7:$D$3006,D394,Entrada!$L$7:$L$3006)</f>
        <v>0</v>
      </c>
      <c r="K394" s="50" t="str">
        <f t="shared" si="33"/>
        <v/>
      </c>
      <c r="L394" s="50">
        <f t="shared" si="34"/>
        <v>0</v>
      </c>
      <c r="M394" s="54">
        <f>Inv!L394</f>
        <v>0</v>
      </c>
      <c r="N394" s="55" t="str">
        <f>IFERROR($I394/PG!$F394,"")</f>
        <v/>
      </c>
      <c r="P394" s="2"/>
      <c r="Q394" s="84">
        <v>6.13E-3</v>
      </c>
      <c r="R394" s="85">
        <f t="shared" si="35"/>
        <v>6.13E-3</v>
      </c>
      <c r="S394" s="2" t="str">
        <f t="shared" si="36"/>
        <v/>
      </c>
    </row>
    <row r="395" spans="3:19" ht="35.1" customHeight="1" thickTop="1" thickBot="1">
      <c r="C395" s="45" t="str">
        <f>IF(PG!C395="","",PG!C395)</f>
        <v/>
      </c>
      <c r="D395" s="44" t="str">
        <f>IF(PG!D395="","",PG!D395)</f>
        <v/>
      </c>
      <c r="E395" s="46" t="str">
        <f>IF(PG!E395="","",PG!E395)</f>
        <v/>
      </c>
      <c r="F395" s="46">
        <f>IF(Inv!F395="",Inv!E395,Inv!F395)</f>
        <v>0</v>
      </c>
      <c r="G395" s="51" t="str">
        <f t="shared" si="32"/>
        <v>Sem estoque</v>
      </c>
      <c r="H395" s="52">
        <f>SUMIF(Entrada!$D$7:$D$3006,$D395,Entrada!$H$7:$H$3006)</f>
        <v>0</v>
      </c>
      <c r="I395" s="53">
        <f>SUMIF(Saída!$D$7:$D$3006,$D395,Saída!$G$7:$G$3006)</f>
        <v>0</v>
      </c>
      <c r="J395" s="54">
        <f>SUMIF(Entrada!$D$7:$D$3006,D395,Entrada!$L$7:$L$3006)</f>
        <v>0</v>
      </c>
      <c r="K395" s="50" t="str">
        <f t="shared" si="33"/>
        <v/>
      </c>
      <c r="L395" s="50">
        <f t="shared" si="34"/>
        <v>0</v>
      </c>
      <c r="M395" s="54">
        <f>Inv!L395</f>
        <v>0</v>
      </c>
      <c r="N395" s="55" t="str">
        <f>IFERROR($I395/PG!$F395,"")</f>
        <v/>
      </c>
      <c r="P395" s="2"/>
      <c r="Q395" s="84">
        <v>6.1199999999999996E-3</v>
      </c>
      <c r="R395" s="85">
        <f t="shared" si="35"/>
        <v>6.1199999999999996E-3</v>
      </c>
      <c r="S395" s="2" t="str">
        <f t="shared" si="36"/>
        <v/>
      </c>
    </row>
    <row r="396" spans="3:19" ht="35.1" customHeight="1" thickTop="1" thickBot="1">
      <c r="C396" s="45" t="str">
        <f>IF(PG!C396="","",PG!C396)</f>
        <v/>
      </c>
      <c r="D396" s="44" t="str">
        <f>IF(PG!D396="","",PG!D396)</f>
        <v/>
      </c>
      <c r="E396" s="46" t="str">
        <f>IF(PG!E396="","",PG!E396)</f>
        <v/>
      </c>
      <c r="F396" s="46">
        <f>IF(Inv!F396="",Inv!E396,Inv!F396)</f>
        <v>0</v>
      </c>
      <c r="G396" s="51" t="str">
        <f t="shared" si="32"/>
        <v>Sem estoque</v>
      </c>
      <c r="H396" s="52">
        <f>SUMIF(Entrada!$D$7:$D$3006,$D396,Entrada!$H$7:$H$3006)</f>
        <v>0</v>
      </c>
      <c r="I396" s="53">
        <f>SUMIF(Saída!$D$7:$D$3006,$D396,Saída!$G$7:$G$3006)</f>
        <v>0</v>
      </c>
      <c r="J396" s="54">
        <f>SUMIF(Entrada!$D$7:$D$3006,D396,Entrada!$L$7:$L$3006)</f>
        <v>0</v>
      </c>
      <c r="K396" s="50" t="str">
        <f t="shared" si="33"/>
        <v/>
      </c>
      <c r="L396" s="50">
        <f t="shared" si="34"/>
        <v>0</v>
      </c>
      <c r="M396" s="54">
        <f>Inv!L396</f>
        <v>0</v>
      </c>
      <c r="N396" s="55" t="str">
        <f>IFERROR($I396/PG!$F396,"")</f>
        <v/>
      </c>
      <c r="P396" s="2"/>
      <c r="Q396" s="84">
        <v>6.11E-3</v>
      </c>
      <c r="R396" s="85">
        <f t="shared" si="35"/>
        <v>6.11E-3</v>
      </c>
      <c r="S396" s="2" t="str">
        <f t="shared" si="36"/>
        <v/>
      </c>
    </row>
    <row r="397" spans="3:19" ht="35.1" customHeight="1" thickTop="1" thickBot="1">
      <c r="C397" s="45" t="str">
        <f>IF(PG!C397="","",PG!C397)</f>
        <v/>
      </c>
      <c r="D397" s="44" t="str">
        <f>IF(PG!D397="","",PG!D397)</f>
        <v/>
      </c>
      <c r="E397" s="46" t="str">
        <f>IF(PG!E397="","",PG!E397)</f>
        <v/>
      </c>
      <c r="F397" s="46">
        <f>IF(Inv!F397="",Inv!E397,Inv!F397)</f>
        <v>0</v>
      </c>
      <c r="G397" s="51" t="str">
        <f t="shared" si="32"/>
        <v>Sem estoque</v>
      </c>
      <c r="H397" s="52">
        <f>SUMIF(Entrada!$D$7:$D$3006,$D397,Entrada!$H$7:$H$3006)</f>
        <v>0</v>
      </c>
      <c r="I397" s="53">
        <f>SUMIF(Saída!$D$7:$D$3006,$D397,Saída!$G$7:$G$3006)</f>
        <v>0</v>
      </c>
      <c r="J397" s="54">
        <f>SUMIF(Entrada!$D$7:$D$3006,D397,Entrada!$L$7:$L$3006)</f>
        <v>0</v>
      </c>
      <c r="K397" s="50" t="str">
        <f t="shared" si="33"/>
        <v/>
      </c>
      <c r="L397" s="50">
        <f t="shared" si="34"/>
        <v>0</v>
      </c>
      <c r="M397" s="54">
        <f>Inv!L397</f>
        <v>0</v>
      </c>
      <c r="N397" s="55" t="str">
        <f>IFERROR($I397/PG!$F397,"")</f>
        <v/>
      </c>
      <c r="P397" s="2"/>
      <c r="Q397" s="84">
        <v>6.1000000000000004E-3</v>
      </c>
      <c r="R397" s="85">
        <f t="shared" si="35"/>
        <v>6.1000000000000004E-3</v>
      </c>
      <c r="S397" s="2" t="str">
        <f t="shared" si="36"/>
        <v/>
      </c>
    </row>
    <row r="398" spans="3:19" ht="35.1" customHeight="1" thickTop="1" thickBot="1">
      <c r="C398" s="45" t="str">
        <f>IF(PG!C398="","",PG!C398)</f>
        <v/>
      </c>
      <c r="D398" s="44" t="str">
        <f>IF(PG!D398="","",PG!D398)</f>
        <v/>
      </c>
      <c r="E398" s="46" t="str">
        <f>IF(PG!E398="","",PG!E398)</f>
        <v/>
      </c>
      <c r="F398" s="46">
        <f>IF(Inv!F398="",Inv!E398,Inv!F398)</f>
        <v>0</v>
      </c>
      <c r="G398" s="51" t="str">
        <f t="shared" si="32"/>
        <v>Sem estoque</v>
      </c>
      <c r="H398" s="52">
        <f>SUMIF(Entrada!$D$7:$D$3006,$D398,Entrada!$H$7:$H$3006)</f>
        <v>0</v>
      </c>
      <c r="I398" s="53">
        <f>SUMIF(Saída!$D$7:$D$3006,$D398,Saída!$G$7:$G$3006)</f>
        <v>0</v>
      </c>
      <c r="J398" s="54">
        <f>SUMIF(Entrada!$D$7:$D$3006,D398,Entrada!$L$7:$L$3006)</f>
        <v>0</v>
      </c>
      <c r="K398" s="50" t="str">
        <f t="shared" si="33"/>
        <v/>
      </c>
      <c r="L398" s="50">
        <f t="shared" si="34"/>
        <v>0</v>
      </c>
      <c r="M398" s="54">
        <f>Inv!L398</f>
        <v>0</v>
      </c>
      <c r="N398" s="55" t="str">
        <f>IFERROR($I398/PG!$F398,"")</f>
        <v/>
      </c>
      <c r="P398" s="2"/>
      <c r="Q398" s="84">
        <v>6.0899999999999999E-3</v>
      </c>
      <c r="R398" s="85">
        <f t="shared" si="35"/>
        <v>6.0899999999999999E-3</v>
      </c>
      <c r="S398" s="2" t="str">
        <f t="shared" si="36"/>
        <v/>
      </c>
    </row>
    <row r="399" spans="3:19" ht="35.1" customHeight="1" thickTop="1" thickBot="1">
      <c r="C399" s="45" t="str">
        <f>IF(PG!C399="","",PG!C399)</f>
        <v/>
      </c>
      <c r="D399" s="44" t="str">
        <f>IF(PG!D399="","",PG!D399)</f>
        <v/>
      </c>
      <c r="E399" s="46" t="str">
        <f>IF(PG!E399="","",PG!E399)</f>
        <v/>
      </c>
      <c r="F399" s="46">
        <f>IF(Inv!F399="",Inv!E399,Inv!F399)</f>
        <v>0</v>
      </c>
      <c r="G399" s="51" t="str">
        <f t="shared" si="32"/>
        <v>Sem estoque</v>
      </c>
      <c r="H399" s="52">
        <f>SUMIF(Entrada!$D$7:$D$3006,$D399,Entrada!$H$7:$H$3006)</f>
        <v>0</v>
      </c>
      <c r="I399" s="53">
        <f>SUMIF(Saída!$D$7:$D$3006,$D399,Saída!$G$7:$G$3006)</f>
        <v>0</v>
      </c>
      <c r="J399" s="54">
        <f>SUMIF(Entrada!$D$7:$D$3006,D399,Entrada!$L$7:$L$3006)</f>
        <v>0</v>
      </c>
      <c r="K399" s="50" t="str">
        <f t="shared" si="33"/>
        <v/>
      </c>
      <c r="L399" s="50">
        <f t="shared" si="34"/>
        <v>0</v>
      </c>
      <c r="M399" s="54">
        <f>Inv!L399</f>
        <v>0</v>
      </c>
      <c r="N399" s="55" t="str">
        <f>IFERROR($I399/PG!$F399,"")</f>
        <v/>
      </c>
      <c r="P399" s="2"/>
      <c r="Q399" s="84">
        <v>6.0800000000000003E-3</v>
      </c>
      <c r="R399" s="85">
        <f t="shared" si="35"/>
        <v>6.0800000000000003E-3</v>
      </c>
      <c r="S399" s="2" t="str">
        <f t="shared" si="36"/>
        <v/>
      </c>
    </row>
    <row r="400" spans="3:19" ht="35.1" customHeight="1" thickTop="1" thickBot="1">
      <c r="C400" s="45" t="str">
        <f>IF(PG!C400="","",PG!C400)</f>
        <v/>
      </c>
      <c r="D400" s="44" t="str">
        <f>IF(PG!D400="","",PG!D400)</f>
        <v/>
      </c>
      <c r="E400" s="46" t="str">
        <f>IF(PG!E400="","",PG!E400)</f>
        <v/>
      </c>
      <c r="F400" s="46">
        <f>IF(Inv!F400="",Inv!E400,Inv!F400)</f>
        <v>0</v>
      </c>
      <c r="G400" s="51" t="str">
        <f t="shared" si="32"/>
        <v>Sem estoque</v>
      </c>
      <c r="H400" s="52">
        <f>SUMIF(Entrada!$D$7:$D$3006,$D400,Entrada!$H$7:$H$3006)</f>
        <v>0</v>
      </c>
      <c r="I400" s="53">
        <f>SUMIF(Saída!$D$7:$D$3006,$D400,Saída!$G$7:$G$3006)</f>
        <v>0</v>
      </c>
      <c r="J400" s="54">
        <f>SUMIF(Entrada!$D$7:$D$3006,D400,Entrada!$L$7:$L$3006)</f>
        <v>0</v>
      </c>
      <c r="K400" s="50" t="str">
        <f t="shared" si="33"/>
        <v/>
      </c>
      <c r="L400" s="50">
        <f t="shared" si="34"/>
        <v>0</v>
      </c>
      <c r="M400" s="54">
        <f>Inv!L400</f>
        <v>0</v>
      </c>
      <c r="N400" s="55" t="str">
        <f>IFERROR($I400/PG!$F400,"")</f>
        <v/>
      </c>
      <c r="P400" s="2"/>
      <c r="Q400" s="84">
        <v>6.0699999999999999E-3</v>
      </c>
      <c r="R400" s="85">
        <f t="shared" si="35"/>
        <v>6.0699999999999999E-3</v>
      </c>
      <c r="S400" s="2" t="str">
        <f t="shared" si="36"/>
        <v/>
      </c>
    </row>
    <row r="401" spans="3:19" ht="35.1" customHeight="1" thickTop="1" thickBot="1">
      <c r="C401" s="45" t="str">
        <f>IF(PG!C401="","",PG!C401)</f>
        <v/>
      </c>
      <c r="D401" s="44" t="str">
        <f>IF(PG!D401="","",PG!D401)</f>
        <v/>
      </c>
      <c r="E401" s="46" t="str">
        <f>IF(PG!E401="","",PG!E401)</f>
        <v/>
      </c>
      <c r="F401" s="46">
        <f>IF(Inv!F401="",Inv!E401,Inv!F401)</f>
        <v>0</v>
      </c>
      <c r="G401" s="51" t="str">
        <f t="shared" si="32"/>
        <v>Sem estoque</v>
      </c>
      <c r="H401" s="52">
        <f>SUMIF(Entrada!$D$7:$D$3006,$D401,Entrada!$H$7:$H$3006)</f>
        <v>0</v>
      </c>
      <c r="I401" s="53">
        <f>SUMIF(Saída!$D$7:$D$3006,$D401,Saída!$G$7:$G$3006)</f>
        <v>0</v>
      </c>
      <c r="J401" s="54">
        <f>SUMIF(Entrada!$D$7:$D$3006,D401,Entrada!$L$7:$L$3006)</f>
        <v>0</v>
      </c>
      <c r="K401" s="50" t="str">
        <f t="shared" si="33"/>
        <v/>
      </c>
      <c r="L401" s="50">
        <f t="shared" si="34"/>
        <v>0</v>
      </c>
      <c r="M401" s="54">
        <f>Inv!L401</f>
        <v>0</v>
      </c>
      <c r="N401" s="55" t="str">
        <f>IFERROR($I401/PG!$F401,"")</f>
        <v/>
      </c>
      <c r="P401" s="2"/>
      <c r="Q401" s="84">
        <v>6.0600000000000003E-3</v>
      </c>
      <c r="R401" s="85">
        <f t="shared" si="35"/>
        <v>6.0600000000000003E-3</v>
      </c>
      <c r="S401" s="2" t="str">
        <f t="shared" si="36"/>
        <v/>
      </c>
    </row>
    <row r="402" spans="3:19" ht="35.1" customHeight="1" thickTop="1" thickBot="1">
      <c r="C402" s="45" t="str">
        <f>IF(PG!C402="","",PG!C402)</f>
        <v/>
      </c>
      <c r="D402" s="44" t="str">
        <f>IF(PG!D402="","",PG!D402)</f>
        <v/>
      </c>
      <c r="E402" s="46" t="str">
        <f>IF(PG!E402="","",PG!E402)</f>
        <v/>
      </c>
      <c r="F402" s="46">
        <f>IF(Inv!F402="",Inv!E402,Inv!F402)</f>
        <v>0</v>
      </c>
      <c r="G402" s="51" t="str">
        <f t="shared" si="32"/>
        <v>Sem estoque</v>
      </c>
      <c r="H402" s="52">
        <f>SUMIF(Entrada!$D$7:$D$3006,$D402,Entrada!$H$7:$H$3006)</f>
        <v>0</v>
      </c>
      <c r="I402" s="53">
        <f>SUMIF(Saída!$D$7:$D$3006,$D402,Saída!$G$7:$G$3006)</f>
        <v>0</v>
      </c>
      <c r="J402" s="54">
        <f>SUMIF(Entrada!$D$7:$D$3006,D402,Entrada!$L$7:$L$3006)</f>
        <v>0</v>
      </c>
      <c r="K402" s="50" t="str">
        <f t="shared" si="33"/>
        <v/>
      </c>
      <c r="L402" s="50">
        <f t="shared" si="34"/>
        <v>0</v>
      </c>
      <c r="M402" s="54">
        <f>Inv!L402</f>
        <v>0</v>
      </c>
      <c r="N402" s="55" t="str">
        <f>IFERROR($I402/PG!$F402,"")</f>
        <v/>
      </c>
      <c r="P402" s="2"/>
      <c r="Q402" s="84">
        <v>6.0499999999999998E-3</v>
      </c>
      <c r="R402" s="85">
        <f t="shared" si="35"/>
        <v>6.0499999999999998E-3</v>
      </c>
      <c r="S402" s="2" t="str">
        <f t="shared" si="36"/>
        <v/>
      </c>
    </row>
    <row r="403" spans="3:19" ht="35.1" customHeight="1" thickTop="1" thickBot="1">
      <c r="C403" s="45" t="str">
        <f>IF(PG!C403="","",PG!C403)</f>
        <v/>
      </c>
      <c r="D403" s="44" t="str">
        <f>IF(PG!D403="","",PG!D403)</f>
        <v/>
      </c>
      <c r="E403" s="46" t="str">
        <f>IF(PG!E403="","",PG!E403)</f>
        <v/>
      </c>
      <c r="F403" s="46">
        <f>IF(Inv!F403="",Inv!E403,Inv!F403)</f>
        <v>0</v>
      </c>
      <c r="G403" s="51" t="str">
        <f t="shared" si="32"/>
        <v>Sem estoque</v>
      </c>
      <c r="H403" s="52">
        <f>SUMIF(Entrada!$D$7:$D$3006,$D403,Entrada!$H$7:$H$3006)</f>
        <v>0</v>
      </c>
      <c r="I403" s="53">
        <f>SUMIF(Saída!$D$7:$D$3006,$D403,Saída!$G$7:$G$3006)</f>
        <v>0</v>
      </c>
      <c r="J403" s="54">
        <f>SUMIF(Entrada!$D$7:$D$3006,D403,Entrada!$L$7:$L$3006)</f>
        <v>0</v>
      </c>
      <c r="K403" s="50" t="str">
        <f t="shared" si="33"/>
        <v/>
      </c>
      <c r="L403" s="50">
        <f t="shared" si="34"/>
        <v>0</v>
      </c>
      <c r="M403" s="54">
        <f>Inv!L403</f>
        <v>0</v>
      </c>
      <c r="N403" s="55" t="str">
        <f>IFERROR($I403/PG!$F403,"")</f>
        <v/>
      </c>
      <c r="P403" s="2"/>
      <c r="Q403" s="84">
        <v>6.0400000000000002E-3</v>
      </c>
      <c r="R403" s="85">
        <f t="shared" si="35"/>
        <v>6.0400000000000002E-3</v>
      </c>
      <c r="S403" s="2" t="str">
        <f t="shared" si="36"/>
        <v/>
      </c>
    </row>
    <row r="404" spans="3:19" ht="35.1" customHeight="1" thickTop="1" thickBot="1">
      <c r="C404" s="45" t="str">
        <f>IF(PG!C404="","",PG!C404)</f>
        <v/>
      </c>
      <c r="D404" s="44" t="str">
        <f>IF(PG!D404="","",PG!D404)</f>
        <v/>
      </c>
      <c r="E404" s="46" t="str">
        <f>IF(PG!E404="","",PG!E404)</f>
        <v/>
      </c>
      <c r="F404" s="46">
        <f>IF(Inv!F404="",Inv!E404,Inv!F404)</f>
        <v>0</v>
      </c>
      <c r="G404" s="51" t="str">
        <f t="shared" si="32"/>
        <v>Sem estoque</v>
      </c>
      <c r="H404" s="52">
        <f>SUMIF(Entrada!$D$7:$D$3006,$D404,Entrada!$H$7:$H$3006)</f>
        <v>0</v>
      </c>
      <c r="I404" s="53">
        <f>SUMIF(Saída!$D$7:$D$3006,$D404,Saída!$G$7:$G$3006)</f>
        <v>0</v>
      </c>
      <c r="J404" s="54">
        <f>SUMIF(Entrada!$D$7:$D$3006,D404,Entrada!$L$7:$L$3006)</f>
        <v>0</v>
      </c>
      <c r="K404" s="50" t="str">
        <f t="shared" si="33"/>
        <v/>
      </c>
      <c r="L404" s="50">
        <f t="shared" si="34"/>
        <v>0</v>
      </c>
      <c r="M404" s="54">
        <f>Inv!L404</f>
        <v>0</v>
      </c>
      <c r="N404" s="55" t="str">
        <f>IFERROR($I404/PG!$F404,"")</f>
        <v/>
      </c>
      <c r="P404" s="2"/>
      <c r="Q404" s="84">
        <v>6.0299999999999998E-3</v>
      </c>
      <c r="R404" s="85">
        <f t="shared" si="35"/>
        <v>6.0299999999999998E-3</v>
      </c>
      <c r="S404" s="2" t="str">
        <f t="shared" si="36"/>
        <v/>
      </c>
    </row>
    <row r="405" spans="3:19" ht="35.1" customHeight="1" thickTop="1" thickBot="1">
      <c r="C405" s="45" t="str">
        <f>IF(PG!C405="","",PG!C405)</f>
        <v/>
      </c>
      <c r="D405" s="44" t="str">
        <f>IF(PG!D405="","",PG!D405)</f>
        <v/>
      </c>
      <c r="E405" s="46" t="str">
        <f>IF(PG!E405="","",PG!E405)</f>
        <v/>
      </c>
      <c r="F405" s="46">
        <f>IF(Inv!F405="",Inv!E405,Inv!F405)</f>
        <v>0</v>
      </c>
      <c r="G405" s="51" t="str">
        <f t="shared" si="32"/>
        <v>Sem estoque</v>
      </c>
      <c r="H405" s="52">
        <f>SUMIF(Entrada!$D$7:$D$3006,$D405,Entrada!$H$7:$H$3006)</f>
        <v>0</v>
      </c>
      <c r="I405" s="53">
        <f>SUMIF(Saída!$D$7:$D$3006,$D405,Saída!$G$7:$G$3006)</f>
        <v>0</v>
      </c>
      <c r="J405" s="54">
        <f>SUMIF(Entrada!$D$7:$D$3006,D405,Entrada!$L$7:$L$3006)</f>
        <v>0</v>
      </c>
      <c r="K405" s="50" t="str">
        <f t="shared" si="33"/>
        <v/>
      </c>
      <c r="L405" s="50">
        <f t="shared" si="34"/>
        <v>0</v>
      </c>
      <c r="M405" s="54">
        <f>Inv!L405</f>
        <v>0</v>
      </c>
      <c r="N405" s="55" t="str">
        <f>IFERROR($I405/PG!$F405,"")</f>
        <v/>
      </c>
      <c r="P405" s="2"/>
      <c r="Q405" s="84">
        <v>6.0200000000000002E-3</v>
      </c>
      <c r="R405" s="85">
        <f t="shared" si="35"/>
        <v>6.0200000000000002E-3</v>
      </c>
      <c r="S405" s="2" t="str">
        <f t="shared" si="36"/>
        <v/>
      </c>
    </row>
    <row r="406" spans="3:19" ht="35.1" customHeight="1" thickTop="1" thickBot="1">
      <c r="C406" s="45" t="str">
        <f>IF(PG!C406="","",PG!C406)</f>
        <v/>
      </c>
      <c r="D406" s="44" t="str">
        <f>IF(PG!D406="","",PG!D406)</f>
        <v/>
      </c>
      <c r="E406" s="46" t="str">
        <f>IF(PG!E406="","",PG!E406)</f>
        <v/>
      </c>
      <c r="F406" s="46">
        <f>IF(Inv!F406="",Inv!E406,Inv!F406)</f>
        <v>0</v>
      </c>
      <c r="G406" s="51" t="str">
        <f t="shared" si="32"/>
        <v>Sem estoque</v>
      </c>
      <c r="H406" s="52">
        <f>SUMIF(Entrada!$D$7:$D$3006,$D406,Entrada!$H$7:$H$3006)</f>
        <v>0</v>
      </c>
      <c r="I406" s="53">
        <f>SUMIF(Saída!$D$7:$D$3006,$D406,Saída!$G$7:$G$3006)</f>
        <v>0</v>
      </c>
      <c r="J406" s="54">
        <f>SUMIF(Entrada!$D$7:$D$3006,D406,Entrada!$L$7:$L$3006)</f>
        <v>0</v>
      </c>
      <c r="K406" s="50" t="str">
        <f t="shared" si="33"/>
        <v/>
      </c>
      <c r="L406" s="50">
        <f t="shared" si="34"/>
        <v>0</v>
      </c>
      <c r="M406" s="54">
        <f>Inv!L406</f>
        <v>0</v>
      </c>
      <c r="N406" s="55" t="str">
        <f>IFERROR($I406/PG!$F406,"")</f>
        <v/>
      </c>
      <c r="P406" s="2"/>
      <c r="Q406" s="84">
        <v>6.0099999999999997E-3</v>
      </c>
      <c r="R406" s="85">
        <f t="shared" si="35"/>
        <v>6.0099999999999997E-3</v>
      </c>
      <c r="S406" s="2" t="str">
        <f t="shared" si="36"/>
        <v/>
      </c>
    </row>
    <row r="407" spans="3:19" ht="35.1" customHeight="1" thickTop="1" thickBot="1">
      <c r="C407" s="45" t="str">
        <f>IF(PG!C407="","",PG!C407)</f>
        <v/>
      </c>
      <c r="D407" s="44" t="str">
        <f>IF(PG!D407="","",PG!D407)</f>
        <v/>
      </c>
      <c r="E407" s="46" t="str">
        <f>IF(PG!E407="","",PG!E407)</f>
        <v/>
      </c>
      <c r="F407" s="46">
        <f>IF(Inv!F407="",Inv!E407,Inv!F407)</f>
        <v>0</v>
      </c>
      <c r="G407" s="51" t="str">
        <f t="shared" si="32"/>
        <v>Sem estoque</v>
      </c>
      <c r="H407" s="52">
        <f>SUMIF(Entrada!$D$7:$D$3006,$D407,Entrada!$H$7:$H$3006)</f>
        <v>0</v>
      </c>
      <c r="I407" s="53">
        <f>SUMIF(Saída!$D$7:$D$3006,$D407,Saída!$G$7:$G$3006)</f>
        <v>0</v>
      </c>
      <c r="J407" s="54">
        <f>SUMIF(Entrada!$D$7:$D$3006,D407,Entrada!$L$7:$L$3006)</f>
        <v>0</v>
      </c>
      <c r="K407" s="50" t="str">
        <f t="shared" si="33"/>
        <v/>
      </c>
      <c r="L407" s="50">
        <f t="shared" si="34"/>
        <v>0</v>
      </c>
      <c r="M407" s="54">
        <f>Inv!L407</f>
        <v>0</v>
      </c>
      <c r="N407" s="55" t="str">
        <f>IFERROR($I407/PG!$F407,"")</f>
        <v/>
      </c>
      <c r="P407" s="2"/>
      <c r="Q407" s="84">
        <v>6.0000000000000001E-3</v>
      </c>
      <c r="R407" s="85">
        <f t="shared" si="35"/>
        <v>6.0000000000000001E-3</v>
      </c>
      <c r="S407" s="2" t="str">
        <f t="shared" si="36"/>
        <v/>
      </c>
    </row>
    <row r="408" spans="3:19" ht="35.1" customHeight="1" thickTop="1" thickBot="1">
      <c r="C408" s="45" t="str">
        <f>IF(PG!C408="","",PG!C408)</f>
        <v/>
      </c>
      <c r="D408" s="44" t="str">
        <f>IF(PG!D408="","",PG!D408)</f>
        <v/>
      </c>
      <c r="E408" s="46" t="str">
        <f>IF(PG!E408="","",PG!E408)</f>
        <v/>
      </c>
      <c r="F408" s="46">
        <f>IF(Inv!F408="",Inv!E408,Inv!F408)</f>
        <v>0</v>
      </c>
      <c r="G408" s="51" t="str">
        <f t="shared" si="32"/>
        <v>Sem estoque</v>
      </c>
      <c r="H408" s="52">
        <f>SUMIF(Entrada!$D$7:$D$3006,$D408,Entrada!$H$7:$H$3006)</f>
        <v>0</v>
      </c>
      <c r="I408" s="53">
        <f>SUMIF(Saída!$D$7:$D$3006,$D408,Saída!$G$7:$G$3006)</f>
        <v>0</v>
      </c>
      <c r="J408" s="54">
        <f>SUMIF(Entrada!$D$7:$D$3006,D408,Entrada!$L$7:$L$3006)</f>
        <v>0</v>
      </c>
      <c r="K408" s="50" t="str">
        <f t="shared" si="33"/>
        <v/>
      </c>
      <c r="L408" s="50">
        <f t="shared" si="34"/>
        <v>0</v>
      </c>
      <c r="M408" s="54">
        <f>Inv!L408</f>
        <v>0</v>
      </c>
      <c r="N408" s="55" t="str">
        <f>IFERROR($I408/PG!$F408,"")</f>
        <v/>
      </c>
      <c r="P408" s="2"/>
      <c r="Q408" s="84">
        <v>5.9899999999999997E-3</v>
      </c>
      <c r="R408" s="85">
        <f t="shared" si="35"/>
        <v>5.9899999999999997E-3</v>
      </c>
      <c r="S408" s="2" t="str">
        <f t="shared" si="36"/>
        <v/>
      </c>
    </row>
    <row r="409" spans="3:19" ht="35.1" customHeight="1" thickTop="1" thickBot="1">
      <c r="C409" s="45" t="str">
        <f>IF(PG!C409="","",PG!C409)</f>
        <v/>
      </c>
      <c r="D409" s="44" t="str">
        <f>IF(PG!D409="","",PG!D409)</f>
        <v/>
      </c>
      <c r="E409" s="46" t="str">
        <f>IF(PG!E409="","",PG!E409)</f>
        <v/>
      </c>
      <c r="F409" s="46">
        <f>IF(Inv!F409="",Inv!E409,Inv!F409)</f>
        <v>0</v>
      </c>
      <c r="G409" s="51" t="str">
        <f t="shared" si="32"/>
        <v>Sem estoque</v>
      </c>
      <c r="H409" s="52">
        <f>SUMIF(Entrada!$D$7:$D$3006,$D409,Entrada!$H$7:$H$3006)</f>
        <v>0</v>
      </c>
      <c r="I409" s="53">
        <f>SUMIF(Saída!$D$7:$D$3006,$D409,Saída!$G$7:$G$3006)</f>
        <v>0</v>
      </c>
      <c r="J409" s="54">
        <f>SUMIF(Entrada!$D$7:$D$3006,D409,Entrada!$L$7:$L$3006)</f>
        <v>0</v>
      </c>
      <c r="K409" s="50" t="str">
        <f t="shared" si="33"/>
        <v/>
      </c>
      <c r="L409" s="50">
        <f t="shared" si="34"/>
        <v>0</v>
      </c>
      <c r="M409" s="54">
        <f>Inv!L409</f>
        <v>0</v>
      </c>
      <c r="N409" s="55" t="str">
        <f>IFERROR($I409/PG!$F409,"")</f>
        <v/>
      </c>
      <c r="P409" s="2"/>
      <c r="Q409" s="84">
        <v>5.9800000000000001E-3</v>
      </c>
      <c r="R409" s="85">
        <f t="shared" si="35"/>
        <v>5.9800000000000001E-3</v>
      </c>
      <c r="S409" s="2" t="str">
        <f t="shared" si="36"/>
        <v/>
      </c>
    </row>
    <row r="410" spans="3:19" ht="35.1" customHeight="1" thickTop="1" thickBot="1">
      <c r="C410" s="45" t="str">
        <f>IF(PG!C410="","",PG!C410)</f>
        <v/>
      </c>
      <c r="D410" s="44" t="str">
        <f>IF(PG!D410="","",PG!D410)</f>
        <v/>
      </c>
      <c r="E410" s="46" t="str">
        <f>IF(PG!E410="","",PG!E410)</f>
        <v/>
      </c>
      <c r="F410" s="46">
        <f>IF(Inv!F410="",Inv!E410,Inv!F410)</f>
        <v>0</v>
      </c>
      <c r="G410" s="51" t="str">
        <f t="shared" si="32"/>
        <v>Sem estoque</v>
      </c>
      <c r="H410" s="52">
        <f>SUMIF(Entrada!$D$7:$D$3006,$D410,Entrada!$H$7:$H$3006)</f>
        <v>0</v>
      </c>
      <c r="I410" s="53">
        <f>SUMIF(Saída!$D$7:$D$3006,$D410,Saída!$G$7:$G$3006)</f>
        <v>0</v>
      </c>
      <c r="J410" s="54">
        <f>SUMIF(Entrada!$D$7:$D$3006,D410,Entrada!$L$7:$L$3006)</f>
        <v>0</v>
      </c>
      <c r="K410" s="50" t="str">
        <f t="shared" si="33"/>
        <v/>
      </c>
      <c r="L410" s="50">
        <f t="shared" si="34"/>
        <v>0</v>
      </c>
      <c r="M410" s="54">
        <f>Inv!L410</f>
        <v>0</v>
      </c>
      <c r="N410" s="55" t="str">
        <f>IFERROR($I410/PG!$F410,"")</f>
        <v/>
      </c>
      <c r="P410" s="2"/>
      <c r="Q410" s="84">
        <v>5.9699999999999996E-3</v>
      </c>
      <c r="R410" s="85">
        <f t="shared" si="35"/>
        <v>5.9699999999999996E-3</v>
      </c>
      <c r="S410" s="2" t="str">
        <f t="shared" si="36"/>
        <v/>
      </c>
    </row>
    <row r="411" spans="3:19" ht="35.1" customHeight="1" thickTop="1" thickBot="1">
      <c r="C411" s="45" t="str">
        <f>IF(PG!C411="","",PG!C411)</f>
        <v/>
      </c>
      <c r="D411" s="44" t="str">
        <f>IF(PG!D411="","",PG!D411)</f>
        <v/>
      </c>
      <c r="E411" s="46" t="str">
        <f>IF(PG!E411="","",PG!E411)</f>
        <v/>
      </c>
      <c r="F411" s="46">
        <f>IF(Inv!F411="",Inv!E411,Inv!F411)</f>
        <v>0</v>
      </c>
      <c r="G411" s="51" t="str">
        <f t="shared" si="32"/>
        <v>Sem estoque</v>
      </c>
      <c r="H411" s="52">
        <f>SUMIF(Entrada!$D$7:$D$3006,$D411,Entrada!$H$7:$H$3006)</f>
        <v>0</v>
      </c>
      <c r="I411" s="53">
        <f>SUMIF(Saída!$D$7:$D$3006,$D411,Saída!$G$7:$G$3006)</f>
        <v>0</v>
      </c>
      <c r="J411" s="54">
        <f>SUMIF(Entrada!$D$7:$D$3006,D411,Entrada!$L$7:$L$3006)</f>
        <v>0</v>
      </c>
      <c r="K411" s="50" t="str">
        <f t="shared" si="33"/>
        <v/>
      </c>
      <c r="L411" s="50">
        <f t="shared" si="34"/>
        <v>0</v>
      </c>
      <c r="M411" s="54">
        <f>Inv!L411</f>
        <v>0</v>
      </c>
      <c r="N411" s="55" t="str">
        <f>IFERROR($I411/PG!$F411,"")</f>
        <v/>
      </c>
      <c r="P411" s="2"/>
      <c r="Q411" s="84">
        <v>5.96E-3</v>
      </c>
      <c r="R411" s="85">
        <f t="shared" si="35"/>
        <v>5.96E-3</v>
      </c>
      <c r="S411" s="2" t="str">
        <f t="shared" si="36"/>
        <v/>
      </c>
    </row>
    <row r="412" spans="3:19" ht="35.1" customHeight="1" thickTop="1" thickBot="1">
      <c r="C412" s="45" t="str">
        <f>IF(PG!C412="","",PG!C412)</f>
        <v/>
      </c>
      <c r="D412" s="44" t="str">
        <f>IF(PG!D412="","",PG!D412)</f>
        <v/>
      </c>
      <c r="E412" s="46" t="str">
        <f>IF(PG!E412="","",PG!E412)</f>
        <v/>
      </c>
      <c r="F412" s="46">
        <f>IF(Inv!F412="",Inv!E412,Inv!F412)</f>
        <v>0</v>
      </c>
      <c r="G412" s="51" t="str">
        <f t="shared" si="32"/>
        <v>Sem estoque</v>
      </c>
      <c r="H412" s="52">
        <f>SUMIF(Entrada!$D$7:$D$3006,$D412,Entrada!$H$7:$H$3006)</f>
        <v>0</v>
      </c>
      <c r="I412" s="53">
        <f>SUMIF(Saída!$D$7:$D$3006,$D412,Saída!$G$7:$G$3006)</f>
        <v>0</v>
      </c>
      <c r="J412" s="54">
        <f>SUMIF(Entrada!$D$7:$D$3006,D412,Entrada!$L$7:$L$3006)</f>
        <v>0</v>
      </c>
      <c r="K412" s="50" t="str">
        <f t="shared" si="33"/>
        <v/>
      </c>
      <c r="L412" s="50">
        <f t="shared" si="34"/>
        <v>0</v>
      </c>
      <c r="M412" s="54">
        <f>Inv!L412</f>
        <v>0</v>
      </c>
      <c r="N412" s="55" t="str">
        <f>IFERROR($I412/PG!$F412,"")</f>
        <v/>
      </c>
      <c r="P412" s="2"/>
      <c r="Q412" s="84">
        <v>5.9500000000000004E-3</v>
      </c>
      <c r="R412" s="85">
        <f t="shared" si="35"/>
        <v>5.9500000000000004E-3</v>
      </c>
      <c r="S412" s="2" t="str">
        <f t="shared" si="36"/>
        <v/>
      </c>
    </row>
    <row r="413" spans="3:19" ht="35.1" customHeight="1" thickTop="1" thickBot="1">
      <c r="C413" s="45" t="str">
        <f>IF(PG!C413="","",PG!C413)</f>
        <v/>
      </c>
      <c r="D413" s="44" t="str">
        <f>IF(PG!D413="","",PG!D413)</f>
        <v/>
      </c>
      <c r="E413" s="46" t="str">
        <f>IF(PG!E413="","",PG!E413)</f>
        <v/>
      </c>
      <c r="F413" s="46">
        <f>IF(Inv!F413="",Inv!E413,Inv!F413)</f>
        <v>0</v>
      </c>
      <c r="G413" s="51" t="str">
        <f t="shared" si="32"/>
        <v>Sem estoque</v>
      </c>
      <c r="H413" s="52">
        <f>SUMIF(Entrada!$D$7:$D$3006,$D413,Entrada!$H$7:$H$3006)</f>
        <v>0</v>
      </c>
      <c r="I413" s="53">
        <f>SUMIF(Saída!$D$7:$D$3006,$D413,Saída!$G$7:$G$3006)</f>
        <v>0</v>
      </c>
      <c r="J413" s="54">
        <f>SUMIF(Entrada!$D$7:$D$3006,D413,Entrada!$L$7:$L$3006)</f>
        <v>0</v>
      </c>
      <c r="K413" s="50" t="str">
        <f t="shared" si="33"/>
        <v/>
      </c>
      <c r="L413" s="50">
        <f t="shared" si="34"/>
        <v>0</v>
      </c>
      <c r="M413" s="54">
        <f>Inv!L413</f>
        <v>0</v>
      </c>
      <c r="N413" s="55" t="str">
        <f>IFERROR($I413/PG!$F413,"")</f>
        <v/>
      </c>
      <c r="P413" s="2"/>
      <c r="Q413" s="84">
        <v>5.94E-3</v>
      </c>
      <c r="R413" s="85">
        <f t="shared" si="35"/>
        <v>5.94E-3</v>
      </c>
      <c r="S413" s="2" t="str">
        <f t="shared" si="36"/>
        <v/>
      </c>
    </row>
    <row r="414" spans="3:19" ht="35.1" customHeight="1" thickTop="1" thickBot="1">
      <c r="C414" s="45" t="str">
        <f>IF(PG!C414="","",PG!C414)</f>
        <v/>
      </c>
      <c r="D414" s="44" t="str">
        <f>IF(PG!D414="","",PG!D414)</f>
        <v/>
      </c>
      <c r="E414" s="46" t="str">
        <f>IF(PG!E414="","",PG!E414)</f>
        <v/>
      </c>
      <c r="F414" s="46">
        <f>IF(Inv!F414="",Inv!E414,Inv!F414)</f>
        <v>0</v>
      </c>
      <c r="G414" s="51" t="str">
        <f t="shared" si="32"/>
        <v>Sem estoque</v>
      </c>
      <c r="H414" s="52">
        <f>SUMIF(Entrada!$D$7:$D$3006,$D414,Entrada!$H$7:$H$3006)</f>
        <v>0</v>
      </c>
      <c r="I414" s="53">
        <f>SUMIF(Saída!$D$7:$D$3006,$D414,Saída!$G$7:$G$3006)</f>
        <v>0</v>
      </c>
      <c r="J414" s="54">
        <f>SUMIF(Entrada!$D$7:$D$3006,D414,Entrada!$L$7:$L$3006)</f>
        <v>0</v>
      </c>
      <c r="K414" s="50" t="str">
        <f t="shared" si="33"/>
        <v/>
      </c>
      <c r="L414" s="50">
        <f t="shared" si="34"/>
        <v>0</v>
      </c>
      <c r="M414" s="54">
        <f>Inv!L414</f>
        <v>0</v>
      </c>
      <c r="N414" s="55" t="str">
        <f>IFERROR($I414/PG!$F414,"")</f>
        <v/>
      </c>
      <c r="P414" s="2"/>
      <c r="Q414" s="84">
        <v>5.9300000000000004E-3</v>
      </c>
      <c r="R414" s="85">
        <f t="shared" si="35"/>
        <v>5.9300000000000004E-3</v>
      </c>
      <c r="S414" s="2" t="str">
        <f t="shared" si="36"/>
        <v/>
      </c>
    </row>
    <row r="415" spans="3:19" ht="35.1" customHeight="1" thickTop="1" thickBot="1">
      <c r="C415" s="45" t="str">
        <f>IF(PG!C415="","",PG!C415)</f>
        <v/>
      </c>
      <c r="D415" s="44" t="str">
        <f>IF(PG!D415="","",PG!D415)</f>
        <v/>
      </c>
      <c r="E415" s="46" t="str">
        <f>IF(PG!E415="","",PG!E415)</f>
        <v/>
      </c>
      <c r="F415" s="46">
        <f>IF(Inv!F415="",Inv!E415,Inv!F415)</f>
        <v>0</v>
      </c>
      <c r="G415" s="51" t="str">
        <f t="shared" si="32"/>
        <v>Sem estoque</v>
      </c>
      <c r="H415" s="52">
        <f>SUMIF(Entrada!$D$7:$D$3006,$D415,Entrada!$H$7:$H$3006)</f>
        <v>0</v>
      </c>
      <c r="I415" s="53">
        <f>SUMIF(Saída!$D$7:$D$3006,$D415,Saída!$G$7:$G$3006)</f>
        <v>0</v>
      </c>
      <c r="J415" s="54">
        <f>SUMIF(Entrada!$D$7:$D$3006,D415,Entrada!$L$7:$L$3006)</f>
        <v>0</v>
      </c>
      <c r="K415" s="50" t="str">
        <f t="shared" si="33"/>
        <v/>
      </c>
      <c r="L415" s="50">
        <f t="shared" si="34"/>
        <v>0</v>
      </c>
      <c r="M415" s="54">
        <f>Inv!L415</f>
        <v>0</v>
      </c>
      <c r="N415" s="55" t="str">
        <f>IFERROR($I415/PG!$F415,"")</f>
        <v/>
      </c>
      <c r="P415" s="2"/>
      <c r="Q415" s="84">
        <v>5.9199999999999999E-3</v>
      </c>
      <c r="R415" s="85">
        <f t="shared" si="35"/>
        <v>5.9199999999999999E-3</v>
      </c>
      <c r="S415" s="2" t="str">
        <f t="shared" si="36"/>
        <v/>
      </c>
    </row>
    <row r="416" spans="3:19" ht="35.1" customHeight="1" thickTop="1" thickBot="1">
      <c r="C416" s="45" t="str">
        <f>IF(PG!C416="","",PG!C416)</f>
        <v/>
      </c>
      <c r="D416" s="44" t="str">
        <f>IF(PG!D416="","",PG!D416)</f>
        <v/>
      </c>
      <c r="E416" s="46" t="str">
        <f>IF(PG!E416="","",PG!E416)</f>
        <v/>
      </c>
      <c r="F416" s="46">
        <f>IF(Inv!F416="",Inv!E416,Inv!F416)</f>
        <v>0</v>
      </c>
      <c r="G416" s="51" t="str">
        <f t="shared" si="32"/>
        <v>Sem estoque</v>
      </c>
      <c r="H416" s="52">
        <f>SUMIF(Entrada!$D$7:$D$3006,$D416,Entrada!$H$7:$H$3006)</f>
        <v>0</v>
      </c>
      <c r="I416" s="53">
        <f>SUMIF(Saída!$D$7:$D$3006,$D416,Saída!$G$7:$G$3006)</f>
        <v>0</v>
      </c>
      <c r="J416" s="54">
        <f>SUMIF(Entrada!$D$7:$D$3006,D416,Entrada!$L$7:$L$3006)</f>
        <v>0</v>
      </c>
      <c r="K416" s="50" t="str">
        <f t="shared" si="33"/>
        <v/>
      </c>
      <c r="L416" s="50">
        <f t="shared" si="34"/>
        <v>0</v>
      </c>
      <c r="M416" s="54">
        <f>Inv!L416</f>
        <v>0</v>
      </c>
      <c r="N416" s="55" t="str">
        <f>IFERROR($I416/PG!$F416,"")</f>
        <v/>
      </c>
      <c r="P416" s="2"/>
      <c r="Q416" s="84">
        <v>5.9100000000000003E-3</v>
      </c>
      <c r="R416" s="85">
        <f t="shared" si="35"/>
        <v>5.9100000000000003E-3</v>
      </c>
      <c r="S416" s="2" t="str">
        <f t="shared" si="36"/>
        <v/>
      </c>
    </row>
    <row r="417" spans="3:19" ht="35.1" customHeight="1" thickTop="1" thickBot="1">
      <c r="C417" s="45" t="str">
        <f>IF(PG!C417="","",PG!C417)</f>
        <v/>
      </c>
      <c r="D417" s="44" t="str">
        <f>IF(PG!D417="","",PG!D417)</f>
        <v/>
      </c>
      <c r="E417" s="46" t="str">
        <f>IF(PG!E417="","",PG!E417)</f>
        <v/>
      </c>
      <c r="F417" s="46">
        <f>IF(Inv!F417="",Inv!E417,Inv!F417)</f>
        <v>0</v>
      </c>
      <c r="G417" s="51" t="str">
        <f t="shared" si="32"/>
        <v>Sem estoque</v>
      </c>
      <c r="H417" s="52">
        <f>SUMIF(Entrada!$D$7:$D$3006,$D417,Entrada!$H$7:$H$3006)</f>
        <v>0</v>
      </c>
      <c r="I417" s="53">
        <f>SUMIF(Saída!$D$7:$D$3006,$D417,Saída!$G$7:$G$3006)</f>
        <v>0</v>
      </c>
      <c r="J417" s="54">
        <f>SUMIF(Entrada!$D$7:$D$3006,D417,Entrada!$L$7:$L$3006)</f>
        <v>0</v>
      </c>
      <c r="K417" s="50" t="str">
        <f t="shared" si="33"/>
        <v/>
      </c>
      <c r="L417" s="50">
        <f t="shared" si="34"/>
        <v>0</v>
      </c>
      <c r="M417" s="54">
        <f>Inv!L417</f>
        <v>0</v>
      </c>
      <c r="N417" s="55" t="str">
        <f>IFERROR($I417/PG!$F417,"")</f>
        <v/>
      </c>
      <c r="P417" s="2"/>
      <c r="Q417" s="84">
        <v>5.8999999999999999E-3</v>
      </c>
      <c r="R417" s="85">
        <f t="shared" si="35"/>
        <v>5.8999999999999999E-3</v>
      </c>
      <c r="S417" s="2" t="str">
        <f t="shared" si="36"/>
        <v/>
      </c>
    </row>
    <row r="418" spans="3:19" ht="35.1" customHeight="1" thickTop="1" thickBot="1">
      <c r="C418" s="45" t="str">
        <f>IF(PG!C418="","",PG!C418)</f>
        <v/>
      </c>
      <c r="D418" s="44" t="str">
        <f>IF(PG!D418="","",PG!D418)</f>
        <v/>
      </c>
      <c r="E418" s="46" t="str">
        <f>IF(PG!E418="","",PG!E418)</f>
        <v/>
      </c>
      <c r="F418" s="46">
        <f>IF(Inv!F418="",Inv!E418,Inv!F418)</f>
        <v>0</v>
      </c>
      <c r="G418" s="51" t="str">
        <f t="shared" si="32"/>
        <v>Sem estoque</v>
      </c>
      <c r="H418" s="52">
        <f>SUMIF(Entrada!$D$7:$D$3006,$D418,Entrada!$H$7:$H$3006)</f>
        <v>0</v>
      </c>
      <c r="I418" s="53">
        <f>SUMIF(Saída!$D$7:$D$3006,$D418,Saída!$G$7:$G$3006)</f>
        <v>0</v>
      </c>
      <c r="J418" s="54">
        <f>SUMIF(Entrada!$D$7:$D$3006,D418,Entrada!$L$7:$L$3006)</f>
        <v>0</v>
      </c>
      <c r="K418" s="50" t="str">
        <f t="shared" si="33"/>
        <v/>
      </c>
      <c r="L418" s="50">
        <f t="shared" si="34"/>
        <v>0</v>
      </c>
      <c r="M418" s="54">
        <f>Inv!L418</f>
        <v>0</v>
      </c>
      <c r="N418" s="55" t="str">
        <f>IFERROR($I418/PG!$F418,"")</f>
        <v/>
      </c>
      <c r="P418" s="2"/>
      <c r="Q418" s="84">
        <v>5.8900000000000003E-3</v>
      </c>
      <c r="R418" s="85">
        <f t="shared" si="35"/>
        <v>5.8900000000000003E-3</v>
      </c>
      <c r="S418" s="2" t="str">
        <f t="shared" si="36"/>
        <v/>
      </c>
    </row>
    <row r="419" spans="3:19" ht="35.1" customHeight="1" thickTop="1" thickBot="1">
      <c r="C419" s="45" t="str">
        <f>IF(PG!C419="","",PG!C419)</f>
        <v/>
      </c>
      <c r="D419" s="44" t="str">
        <f>IF(PG!D419="","",PG!D419)</f>
        <v/>
      </c>
      <c r="E419" s="46" t="str">
        <f>IF(PG!E419="","",PG!E419)</f>
        <v/>
      </c>
      <c r="F419" s="46">
        <f>IF(Inv!F419="",Inv!E419,Inv!F419)</f>
        <v>0</v>
      </c>
      <c r="G419" s="51" t="str">
        <f t="shared" si="32"/>
        <v>Sem estoque</v>
      </c>
      <c r="H419" s="52">
        <f>SUMIF(Entrada!$D$7:$D$3006,$D419,Entrada!$H$7:$H$3006)</f>
        <v>0</v>
      </c>
      <c r="I419" s="53">
        <f>SUMIF(Saída!$D$7:$D$3006,$D419,Saída!$G$7:$G$3006)</f>
        <v>0</v>
      </c>
      <c r="J419" s="54">
        <f>SUMIF(Entrada!$D$7:$D$3006,D419,Entrada!$L$7:$L$3006)</f>
        <v>0</v>
      </c>
      <c r="K419" s="50" t="str">
        <f t="shared" si="33"/>
        <v/>
      </c>
      <c r="L419" s="50">
        <f t="shared" si="34"/>
        <v>0</v>
      </c>
      <c r="M419" s="54">
        <f>Inv!L419</f>
        <v>0</v>
      </c>
      <c r="N419" s="55" t="str">
        <f>IFERROR($I419/PG!$F419,"")</f>
        <v/>
      </c>
      <c r="P419" s="2"/>
      <c r="Q419" s="84">
        <v>5.8799999999999998E-3</v>
      </c>
      <c r="R419" s="85">
        <f t="shared" si="35"/>
        <v>5.8799999999999998E-3</v>
      </c>
      <c r="S419" s="2" t="str">
        <f t="shared" si="36"/>
        <v/>
      </c>
    </row>
    <row r="420" spans="3:19" ht="35.1" customHeight="1" thickTop="1" thickBot="1">
      <c r="C420" s="45" t="str">
        <f>IF(PG!C420="","",PG!C420)</f>
        <v/>
      </c>
      <c r="D420" s="44" t="str">
        <f>IF(PG!D420="","",PG!D420)</f>
        <v/>
      </c>
      <c r="E420" s="46" t="str">
        <f>IF(PG!E420="","",PG!E420)</f>
        <v/>
      </c>
      <c r="F420" s="46">
        <f>IF(Inv!F420="",Inv!E420,Inv!F420)</f>
        <v>0</v>
      </c>
      <c r="G420" s="51" t="str">
        <f t="shared" si="32"/>
        <v>Sem estoque</v>
      </c>
      <c r="H420" s="52">
        <f>SUMIF(Entrada!$D$7:$D$3006,$D420,Entrada!$H$7:$H$3006)</f>
        <v>0</v>
      </c>
      <c r="I420" s="53">
        <f>SUMIF(Saída!$D$7:$D$3006,$D420,Saída!$G$7:$G$3006)</f>
        <v>0</v>
      </c>
      <c r="J420" s="54">
        <f>SUMIF(Entrada!$D$7:$D$3006,D420,Entrada!$L$7:$L$3006)</f>
        <v>0</v>
      </c>
      <c r="K420" s="50" t="str">
        <f t="shared" si="33"/>
        <v/>
      </c>
      <c r="L420" s="50">
        <f t="shared" si="34"/>
        <v>0</v>
      </c>
      <c r="M420" s="54">
        <f>Inv!L420</f>
        <v>0</v>
      </c>
      <c r="N420" s="55" t="str">
        <f>IFERROR($I420/PG!$F420,"")</f>
        <v/>
      </c>
      <c r="P420" s="2"/>
      <c r="Q420" s="84">
        <v>5.8700000000000002E-3</v>
      </c>
      <c r="R420" s="85">
        <f t="shared" si="35"/>
        <v>5.8700000000000002E-3</v>
      </c>
      <c r="S420" s="2" t="str">
        <f t="shared" si="36"/>
        <v/>
      </c>
    </row>
    <row r="421" spans="3:19" ht="35.1" customHeight="1" thickTop="1" thickBot="1">
      <c r="C421" s="45" t="str">
        <f>IF(PG!C421="","",PG!C421)</f>
        <v/>
      </c>
      <c r="D421" s="44" t="str">
        <f>IF(PG!D421="","",PG!D421)</f>
        <v/>
      </c>
      <c r="E421" s="46" t="str">
        <f>IF(PG!E421="","",PG!E421)</f>
        <v/>
      </c>
      <c r="F421" s="46">
        <f>IF(Inv!F421="",Inv!E421,Inv!F421)</f>
        <v>0</v>
      </c>
      <c r="G421" s="51" t="str">
        <f t="shared" si="32"/>
        <v>Sem estoque</v>
      </c>
      <c r="H421" s="52">
        <f>SUMIF(Entrada!$D$7:$D$3006,$D421,Entrada!$H$7:$H$3006)</f>
        <v>0</v>
      </c>
      <c r="I421" s="53">
        <f>SUMIF(Saída!$D$7:$D$3006,$D421,Saída!$G$7:$G$3006)</f>
        <v>0</v>
      </c>
      <c r="J421" s="54">
        <f>SUMIF(Entrada!$D$7:$D$3006,D421,Entrada!$L$7:$L$3006)</f>
        <v>0</v>
      </c>
      <c r="K421" s="50" t="str">
        <f t="shared" si="33"/>
        <v/>
      </c>
      <c r="L421" s="50">
        <f t="shared" si="34"/>
        <v>0</v>
      </c>
      <c r="M421" s="54">
        <f>Inv!L421</f>
        <v>0</v>
      </c>
      <c r="N421" s="55" t="str">
        <f>IFERROR($I421/PG!$F421,"")</f>
        <v/>
      </c>
      <c r="P421" s="2"/>
      <c r="Q421" s="84">
        <v>5.8599999999999998E-3</v>
      </c>
      <c r="R421" s="85">
        <f t="shared" si="35"/>
        <v>5.8599999999999998E-3</v>
      </c>
      <c r="S421" s="2" t="str">
        <f t="shared" si="36"/>
        <v/>
      </c>
    </row>
    <row r="422" spans="3:19" ht="35.1" customHeight="1" thickTop="1" thickBot="1">
      <c r="C422" s="45" t="str">
        <f>IF(PG!C422="","",PG!C422)</f>
        <v/>
      </c>
      <c r="D422" s="44" t="str">
        <f>IF(PG!D422="","",PG!D422)</f>
        <v/>
      </c>
      <c r="E422" s="46" t="str">
        <f>IF(PG!E422="","",PG!E422)</f>
        <v/>
      </c>
      <c r="F422" s="46">
        <f>IF(Inv!F422="",Inv!E422,Inv!F422)</f>
        <v>0</v>
      </c>
      <c r="G422" s="51" t="str">
        <f t="shared" si="32"/>
        <v>Sem estoque</v>
      </c>
      <c r="H422" s="52">
        <f>SUMIF(Entrada!$D$7:$D$3006,$D422,Entrada!$H$7:$H$3006)</f>
        <v>0</v>
      </c>
      <c r="I422" s="53">
        <f>SUMIF(Saída!$D$7:$D$3006,$D422,Saída!$G$7:$G$3006)</f>
        <v>0</v>
      </c>
      <c r="J422" s="54">
        <f>SUMIF(Entrada!$D$7:$D$3006,D422,Entrada!$L$7:$L$3006)</f>
        <v>0</v>
      </c>
      <c r="K422" s="50" t="str">
        <f t="shared" si="33"/>
        <v/>
      </c>
      <c r="L422" s="50">
        <f t="shared" si="34"/>
        <v>0</v>
      </c>
      <c r="M422" s="54">
        <f>Inv!L422</f>
        <v>0</v>
      </c>
      <c r="N422" s="55" t="str">
        <f>IFERROR($I422/PG!$F422,"")</f>
        <v/>
      </c>
      <c r="P422" s="2"/>
      <c r="Q422" s="84">
        <v>5.8500000000000002E-3</v>
      </c>
      <c r="R422" s="85">
        <f t="shared" si="35"/>
        <v>5.8500000000000002E-3</v>
      </c>
      <c r="S422" s="2" t="str">
        <f t="shared" si="36"/>
        <v/>
      </c>
    </row>
    <row r="423" spans="3:19" ht="35.1" customHeight="1" thickTop="1" thickBot="1">
      <c r="C423" s="45" t="str">
        <f>IF(PG!C423="","",PG!C423)</f>
        <v/>
      </c>
      <c r="D423" s="44" t="str">
        <f>IF(PG!D423="","",PG!D423)</f>
        <v/>
      </c>
      <c r="E423" s="46" t="str">
        <f>IF(PG!E423="","",PG!E423)</f>
        <v/>
      </c>
      <c r="F423" s="46">
        <f>IF(Inv!F423="",Inv!E423,Inv!F423)</f>
        <v>0</v>
      </c>
      <c r="G423" s="51" t="str">
        <f t="shared" si="32"/>
        <v>Sem estoque</v>
      </c>
      <c r="H423" s="52">
        <f>SUMIF(Entrada!$D$7:$D$3006,$D423,Entrada!$H$7:$H$3006)</f>
        <v>0</v>
      </c>
      <c r="I423" s="53">
        <f>SUMIF(Saída!$D$7:$D$3006,$D423,Saída!$G$7:$G$3006)</f>
        <v>0</v>
      </c>
      <c r="J423" s="54">
        <f>SUMIF(Entrada!$D$7:$D$3006,D423,Entrada!$L$7:$L$3006)</f>
        <v>0</v>
      </c>
      <c r="K423" s="50" t="str">
        <f t="shared" si="33"/>
        <v/>
      </c>
      <c r="L423" s="50">
        <f t="shared" si="34"/>
        <v>0</v>
      </c>
      <c r="M423" s="54">
        <f>Inv!L423</f>
        <v>0</v>
      </c>
      <c r="N423" s="55" t="str">
        <f>IFERROR($I423/PG!$F423,"")</f>
        <v/>
      </c>
      <c r="P423" s="2"/>
      <c r="Q423" s="84">
        <v>5.8399999999999997E-3</v>
      </c>
      <c r="R423" s="85">
        <f t="shared" si="35"/>
        <v>5.8399999999999997E-3</v>
      </c>
      <c r="S423" s="2" t="str">
        <f t="shared" si="36"/>
        <v/>
      </c>
    </row>
    <row r="424" spans="3:19" ht="35.1" customHeight="1" thickTop="1" thickBot="1">
      <c r="C424" s="45" t="str">
        <f>IF(PG!C424="","",PG!C424)</f>
        <v/>
      </c>
      <c r="D424" s="44" t="str">
        <f>IF(PG!D424="","",PG!D424)</f>
        <v/>
      </c>
      <c r="E424" s="46" t="str">
        <f>IF(PG!E424="","",PG!E424)</f>
        <v/>
      </c>
      <c r="F424" s="46">
        <f>IF(Inv!F424="",Inv!E424,Inv!F424)</f>
        <v>0</v>
      </c>
      <c r="G424" s="51" t="str">
        <f t="shared" si="32"/>
        <v>Sem estoque</v>
      </c>
      <c r="H424" s="52">
        <f>SUMIF(Entrada!$D$7:$D$3006,$D424,Entrada!$H$7:$H$3006)</f>
        <v>0</v>
      </c>
      <c r="I424" s="53">
        <f>SUMIF(Saída!$D$7:$D$3006,$D424,Saída!$G$7:$G$3006)</f>
        <v>0</v>
      </c>
      <c r="J424" s="54">
        <f>SUMIF(Entrada!$D$7:$D$3006,D424,Entrada!$L$7:$L$3006)</f>
        <v>0</v>
      </c>
      <c r="K424" s="50" t="str">
        <f t="shared" si="33"/>
        <v/>
      </c>
      <c r="L424" s="50">
        <f t="shared" si="34"/>
        <v>0</v>
      </c>
      <c r="M424" s="54">
        <f>Inv!L424</f>
        <v>0</v>
      </c>
      <c r="N424" s="55" t="str">
        <f>IFERROR($I424/PG!$F424,"")</f>
        <v/>
      </c>
      <c r="P424" s="2"/>
      <c r="Q424" s="84">
        <v>5.8300000000000001E-3</v>
      </c>
      <c r="R424" s="85">
        <f t="shared" si="35"/>
        <v>5.8300000000000001E-3</v>
      </c>
      <c r="S424" s="2" t="str">
        <f t="shared" si="36"/>
        <v/>
      </c>
    </row>
    <row r="425" spans="3:19" ht="35.1" customHeight="1" thickTop="1" thickBot="1">
      <c r="C425" s="45" t="str">
        <f>IF(PG!C425="","",PG!C425)</f>
        <v/>
      </c>
      <c r="D425" s="44" t="str">
        <f>IF(PG!D425="","",PG!D425)</f>
        <v/>
      </c>
      <c r="E425" s="46" t="str">
        <f>IF(PG!E425="","",PG!E425)</f>
        <v/>
      </c>
      <c r="F425" s="46">
        <f>IF(Inv!F425="",Inv!E425,Inv!F425)</f>
        <v>0</v>
      </c>
      <c r="G425" s="51" t="str">
        <f t="shared" si="32"/>
        <v>Sem estoque</v>
      </c>
      <c r="H425" s="52">
        <f>SUMIF(Entrada!$D$7:$D$3006,$D425,Entrada!$H$7:$H$3006)</f>
        <v>0</v>
      </c>
      <c r="I425" s="53">
        <f>SUMIF(Saída!$D$7:$D$3006,$D425,Saída!$G$7:$G$3006)</f>
        <v>0</v>
      </c>
      <c r="J425" s="54">
        <f>SUMIF(Entrada!$D$7:$D$3006,D425,Entrada!$L$7:$L$3006)</f>
        <v>0</v>
      </c>
      <c r="K425" s="50" t="str">
        <f t="shared" si="33"/>
        <v/>
      </c>
      <c r="L425" s="50">
        <f t="shared" si="34"/>
        <v>0</v>
      </c>
      <c r="M425" s="54">
        <f>Inv!L425</f>
        <v>0</v>
      </c>
      <c r="N425" s="55" t="str">
        <f>IFERROR($I425/PG!$F425,"")</f>
        <v/>
      </c>
      <c r="P425" s="2"/>
      <c r="Q425" s="84">
        <v>5.8199999999999997E-3</v>
      </c>
      <c r="R425" s="85">
        <f t="shared" si="35"/>
        <v>5.8199999999999997E-3</v>
      </c>
      <c r="S425" s="2" t="str">
        <f t="shared" si="36"/>
        <v/>
      </c>
    </row>
    <row r="426" spans="3:19" ht="35.1" customHeight="1" thickTop="1" thickBot="1">
      <c r="C426" s="45" t="str">
        <f>IF(PG!C426="","",PG!C426)</f>
        <v/>
      </c>
      <c r="D426" s="44" t="str">
        <f>IF(PG!D426="","",PG!D426)</f>
        <v/>
      </c>
      <c r="E426" s="46" t="str">
        <f>IF(PG!E426="","",PG!E426)</f>
        <v/>
      </c>
      <c r="F426" s="46">
        <f>IF(Inv!F426="",Inv!E426,Inv!F426)</f>
        <v>0</v>
      </c>
      <c r="G426" s="51" t="str">
        <f t="shared" si="32"/>
        <v>Sem estoque</v>
      </c>
      <c r="H426" s="52">
        <f>SUMIF(Entrada!$D$7:$D$3006,$D426,Entrada!$H$7:$H$3006)</f>
        <v>0</v>
      </c>
      <c r="I426" s="53">
        <f>SUMIF(Saída!$D$7:$D$3006,$D426,Saída!$G$7:$G$3006)</f>
        <v>0</v>
      </c>
      <c r="J426" s="54">
        <f>SUMIF(Entrada!$D$7:$D$3006,D426,Entrada!$L$7:$L$3006)</f>
        <v>0</v>
      </c>
      <c r="K426" s="50" t="str">
        <f t="shared" si="33"/>
        <v/>
      </c>
      <c r="L426" s="50">
        <f t="shared" si="34"/>
        <v>0</v>
      </c>
      <c r="M426" s="54">
        <f>Inv!L426</f>
        <v>0</v>
      </c>
      <c r="N426" s="55" t="str">
        <f>IFERROR($I426/PG!$F426,"")</f>
        <v/>
      </c>
      <c r="P426" s="2"/>
      <c r="Q426" s="84">
        <v>5.8100000000000001E-3</v>
      </c>
      <c r="R426" s="85">
        <f t="shared" si="35"/>
        <v>5.8100000000000001E-3</v>
      </c>
      <c r="S426" s="2" t="str">
        <f t="shared" si="36"/>
        <v/>
      </c>
    </row>
    <row r="427" spans="3:19" ht="35.1" customHeight="1" thickTop="1" thickBot="1">
      <c r="C427" s="45" t="str">
        <f>IF(PG!C427="","",PG!C427)</f>
        <v/>
      </c>
      <c r="D427" s="44" t="str">
        <f>IF(PG!D427="","",PG!D427)</f>
        <v/>
      </c>
      <c r="E427" s="46" t="str">
        <f>IF(PG!E427="","",PG!E427)</f>
        <v/>
      </c>
      <c r="F427" s="46">
        <f>IF(Inv!F427="",Inv!E427,Inv!F427)</f>
        <v>0</v>
      </c>
      <c r="G427" s="51" t="str">
        <f t="shared" si="32"/>
        <v>Sem estoque</v>
      </c>
      <c r="H427" s="52">
        <f>SUMIF(Entrada!$D$7:$D$3006,$D427,Entrada!$H$7:$H$3006)</f>
        <v>0</v>
      </c>
      <c r="I427" s="53">
        <f>SUMIF(Saída!$D$7:$D$3006,$D427,Saída!$G$7:$G$3006)</f>
        <v>0</v>
      </c>
      <c r="J427" s="54">
        <f>SUMIF(Entrada!$D$7:$D$3006,D427,Entrada!$L$7:$L$3006)</f>
        <v>0</v>
      </c>
      <c r="K427" s="50" t="str">
        <f t="shared" si="33"/>
        <v/>
      </c>
      <c r="L427" s="50">
        <f t="shared" si="34"/>
        <v>0</v>
      </c>
      <c r="M427" s="54">
        <f>Inv!L427</f>
        <v>0</v>
      </c>
      <c r="N427" s="55" t="str">
        <f>IFERROR($I427/PG!$F427,"")</f>
        <v/>
      </c>
      <c r="P427" s="2"/>
      <c r="Q427" s="84">
        <v>5.7999999999999996E-3</v>
      </c>
      <c r="R427" s="85">
        <f t="shared" si="35"/>
        <v>5.7999999999999996E-3</v>
      </c>
      <c r="S427" s="2" t="str">
        <f t="shared" si="36"/>
        <v/>
      </c>
    </row>
    <row r="428" spans="3:19" ht="35.1" customHeight="1" thickTop="1" thickBot="1">
      <c r="C428" s="45" t="str">
        <f>IF(PG!C428="","",PG!C428)</f>
        <v/>
      </c>
      <c r="D428" s="44" t="str">
        <f>IF(PG!D428="","",PG!D428)</f>
        <v/>
      </c>
      <c r="E428" s="46" t="str">
        <f>IF(PG!E428="","",PG!E428)</f>
        <v/>
      </c>
      <c r="F428" s="46">
        <f>IF(Inv!F428="",Inv!E428,Inv!F428)</f>
        <v>0</v>
      </c>
      <c r="G428" s="51" t="str">
        <f t="shared" si="32"/>
        <v>Sem estoque</v>
      </c>
      <c r="H428" s="52">
        <f>SUMIF(Entrada!$D$7:$D$3006,$D428,Entrada!$H$7:$H$3006)</f>
        <v>0</v>
      </c>
      <c r="I428" s="53">
        <f>SUMIF(Saída!$D$7:$D$3006,$D428,Saída!$G$7:$G$3006)</f>
        <v>0</v>
      </c>
      <c r="J428" s="54">
        <f>SUMIF(Entrada!$D$7:$D$3006,D428,Entrada!$L$7:$L$3006)</f>
        <v>0</v>
      </c>
      <c r="K428" s="50" t="str">
        <f t="shared" si="33"/>
        <v/>
      </c>
      <c r="L428" s="50">
        <f t="shared" si="34"/>
        <v>0</v>
      </c>
      <c r="M428" s="54">
        <f>Inv!L428</f>
        <v>0</v>
      </c>
      <c r="N428" s="55" t="str">
        <f>IFERROR($I428/PG!$F428,"")</f>
        <v/>
      </c>
      <c r="P428" s="2"/>
      <c r="Q428" s="84">
        <v>5.79E-3</v>
      </c>
      <c r="R428" s="85">
        <f t="shared" si="35"/>
        <v>5.79E-3</v>
      </c>
      <c r="S428" s="2" t="str">
        <f t="shared" si="36"/>
        <v/>
      </c>
    </row>
    <row r="429" spans="3:19" ht="35.1" customHeight="1" thickTop="1" thickBot="1">
      <c r="C429" s="45" t="str">
        <f>IF(PG!C429="","",PG!C429)</f>
        <v/>
      </c>
      <c r="D429" s="44" t="str">
        <f>IF(PG!D429="","",PG!D429)</f>
        <v/>
      </c>
      <c r="E429" s="46" t="str">
        <f>IF(PG!E429="","",PG!E429)</f>
        <v/>
      </c>
      <c r="F429" s="46">
        <f>IF(Inv!F429="",Inv!E429,Inv!F429)</f>
        <v>0</v>
      </c>
      <c r="G429" s="51" t="str">
        <f t="shared" si="32"/>
        <v>Sem estoque</v>
      </c>
      <c r="H429" s="52">
        <f>SUMIF(Entrada!$D$7:$D$3006,$D429,Entrada!$H$7:$H$3006)</f>
        <v>0</v>
      </c>
      <c r="I429" s="53">
        <f>SUMIF(Saída!$D$7:$D$3006,$D429,Saída!$G$7:$G$3006)</f>
        <v>0</v>
      </c>
      <c r="J429" s="54">
        <f>SUMIF(Entrada!$D$7:$D$3006,D429,Entrada!$L$7:$L$3006)</f>
        <v>0</v>
      </c>
      <c r="K429" s="50" t="str">
        <f t="shared" si="33"/>
        <v/>
      </c>
      <c r="L429" s="50">
        <f t="shared" si="34"/>
        <v>0</v>
      </c>
      <c r="M429" s="54">
        <f>Inv!L429</f>
        <v>0</v>
      </c>
      <c r="N429" s="55" t="str">
        <f>IFERROR($I429/PG!$F429,"")</f>
        <v/>
      </c>
      <c r="P429" s="2"/>
      <c r="Q429" s="84">
        <v>5.7800000000000004E-3</v>
      </c>
      <c r="R429" s="85">
        <f t="shared" si="35"/>
        <v>5.7800000000000004E-3</v>
      </c>
      <c r="S429" s="2" t="str">
        <f t="shared" si="36"/>
        <v/>
      </c>
    </row>
    <row r="430" spans="3:19" ht="35.1" customHeight="1" thickTop="1" thickBot="1">
      <c r="C430" s="45" t="str">
        <f>IF(PG!C430="","",PG!C430)</f>
        <v/>
      </c>
      <c r="D430" s="44" t="str">
        <f>IF(PG!D430="","",PG!D430)</f>
        <v/>
      </c>
      <c r="E430" s="46" t="str">
        <f>IF(PG!E430="","",PG!E430)</f>
        <v/>
      </c>
      <c r="F430" s="46">
        <f>IF(Inv!F430="",Inv!E430,Inv!F430)</f>
        <v>0</v>
      </c>
      <c r="G430" s="51" t="str">
        <f t="shared" si="32"/>
        <v>Sem estoque</v>
      </c>
      <c r="H430" s="52">
        <f>SUMIF(Entrada!$D$7:$D$3006,$D430,Entrada!$H$7:$H$3006)</f>
        <v>0</v>
      </c>
      <c r="I430" s="53">
        <f>SUMIF(Saída!$D$7:$D$3006,$D430,Saída!$G$7:$G$3006)</f>
        <v>0</v>
      </c>
      <c r="J430" s="54">
        <f>SUMIF(Entrada!$D$7:$D$3006,D430,Entrada!$L$7:$L$3006)</f>
        <v>0</v>
      </c>
      <c r="K430" s="50" t="str">
        <f t="shared" si="33"/>
        <v/>
      </c>
      <c r="L430" s="50">
        <f t="shared" si="34"/>
        <v>0</v>
      </c>
      <c r="M430" s="54">
        <f>Inv!L430</f>
        <v>0</v>
      </c>
      <c r="N430" s="55" t="str">
        <f>IFERROR($I430/PG!$F430,"")</f>
        <v/>
      </c>
      <c r="P430" s="2"/>
      <c r="Q430" s="84">
        <v>5.77E-3</v>
      </c>
      <c r="R430" s="85">
        <f t="shared" si="35"/>
        <v>5.77E-3</v>
      </c>
      <c r="S430" s="2" t="str">
        <f t="shared" si="36"/>
        <v/>
      </c>
    </row>
    <row r="431" spans="3:19" ht="35.1" customHeight="1" thickTop="1" thickBot="1">
      <c r="C431" s="45" t="str">
        <f>IF(PG!C431="","",PG!C431)</f>
        <v/>
      </c>
      <c r="D431" s="44" t="str">
        <f>IF(PG!D431="","",PG!D431)</f>
        <v/>
      </c>
      <c r="E431" s="46" t="str">
        <f>IF(PG!E431="","",PG!E431)</f>
        <v/>
      </c>
      <c r="F431" s="46">
        <f>IF(Inv!F431="",Inv!E431,Inv!F431)</f>
        <v>0</v>
      </c>
      <c r="G431" s="51" t="str">
        <f t="shared" si="32"/>
        <v>Sem estoque</v>
      </c>
      <c r="H431" s="52">
        <f>SUMIF(Entrada!$D$7:$D$3006,$D431,Entrada!$H$7:$H$3006)</f>
        <v>0</v>
      </c>
      <c r="I431" s="53">
        <f>SUMIF(Saída!$D$7:$D$3006,$D431,Saída!$G$7:$G$3006)</f>
        <v>0</v>
      </c>
      <c r="J431" s="54">
        <f>SUMIF(Entrada!$D$7:$D$3006,D431,Entrada!$L$7:$L$3006)</f>
        <v>0</v>
      </c>
      <c r="K431" s="50" t="str">
        <f t="shared" si="33"/>
        <v/>
      </c>
      <c r="L431" s="50">
        <f t="shared" si="34"/>
        <v>0</v>
      </c>
      <c r="M431" s="54">
        <f>Inv!L431</f>
        <v>0</v>
      </c>
      <c r="N431" s="55" t="str">
        <f>IFERROR($I431/PG!$F431,"")</f>
        <v/>
      </c>
      <c r="P431" s="2"/>
      <c r="Q431" s="84">
        <v>5.7600000000000004E-3</v>
      </c>
      <c r="R431" s="85">
        <f t="shared" si="35"/>
        <v>5.7600000000000004E-3</v>
      </c>
      <c r="S431" s="2" t="str">
        <f t="shared" si="36"/>
        <v/>
      </c>
    </row>
    <row r="432" spans="3:19" ht="35.1" customHeight="1" thickTop="1" thickBot="1">
      <c r="C432" s="45" t="str">
        <f>IF(PG!C432="","",PG!C432)</f>
        <v/>
      </c>
      <c r="D432" s="44" t="str">
        <f>IF(PG!D432="","",PG!D432)</f>
        <v/>
      </c>
      <c r="E432" s="46" t="str">
        <f>IF(PG!E432="","",PG!E432)</f>
        <v/>
      </c>
      <c r="F432" s="46">
        <f>IF(Inv!F432="",Inv!E432,Inv!F432)</f>
        <v>0</v>
      </c>
      <c r="G432" s="51" t="str">
        <f t="shared" si="32"/>
        <v>Sem estoque</v>
      </c>
      <c r="H432" s="52">
        <f>SUMIF(Entrada!$D$7:$D$3006,$D432,Entrada!$H$7:$H$3006)</f>
        <v>0</v>
      </c>
      <c r="I432" s="53">
        <f>SUMIF(Saída!$D$7:$D$3006,$D432,Saída!$G$7:$G$3006)</f>
        <v>0</v>
      </c>
      <c r="J432" s="54">
        <f>SUMIF(Entrada!$D$7:$D$3006,D432,Entrada!$L$7:$L$3006)</f>
        <v>0</v>
      </c>
      <c r="K432" s="50" t="str">
        <f t="shared" si="33"/>
        <v/>
      </c>
      <c r="L432" s="50">
        <f t="shared" si="34"/>
        <v>0</v>
      </c>
      <c r="M432" s="54">
        <f>Inv!L432</f>
        <v>0</v>
      </c>
      <c r="N432" s="55" t="str">
        <f>IFERROR($I432/PG!$F432,"")</f>
        <v/>
      </c>
      <c r="P432" s="2"/>
      <c r="Q432" s="84">
        <v>5.7499999999999999E-3</v>
      </c>
      <c r="R432" s="85">
        <f t="shared" si="35"/>
        <v>5.7499999999999999E-3</v>
      </c>
      <c r="S432" s="2" t="str">
        <f t="shared" si="36"/>
        <v/>
      </c>
    </row>
    <row r="433" spans="3:19" ht="35.1" customHeight="1" thickTop="1" thickBot="1">
      <c r="C433" s="45" t="str">
        <f>IF(PG!C433="","",PG!C433)</f>
        <v/>
      </c>
      <c r="D433" s="44" t="str">
        <f>IF(PG!D433="","",PG!D433)</f>
        <v/>
      </c>
      <c r="E433" s="46" t="str">
        <f>IF(PG!E433="","",PG!E433)</f>
        <v/>
      </c>
      <c r="F433" s="46">
        <f>IF(Inv!F433="",Inv!E433,Inv!F433)</f>
        <v>0</v>
      </c>
      <c r="G433" s="51" t="str">
        <f t="shared" si="32"/>
        <v>Sem estoque</v>
      </c>
      <c r="H433" s="52">
        <f>SUMIF(Entrada!$D$7:$D$3006,$D433,Entrada!$H$7:$H$3006)</f>
        <v>0</v>
      </c>
      <c r="I433" s="53">
        <f>SUMIF(Saída!$D$7:$D$3006,$D433,Saída!$G$7:$G$3006)</f>
        <v>0</v>
      </c>
      <c r="J433" s="54">
        <f>SUMIF(Entrada!$D$7:$D$3006,D433,Entrada!$L$7:$L$3006)</f>
        <v>0</v>
      </c>
      <c r="K433" s="50" t="str">
        <f t="shared" si="33"/>
        <v/>
      </c>
      <c r="L433" s="50">
        <f t="shared" si="34"/>
        <v>0</v>
      </c>
      <c r="M433" s="54">
        <f>Inv!L433</f>
        <v>0</v>
      </c>
      <c r="N433" s="55" t="str">
        <f>IFERROR($I433/PG!$F433,"")</f>
        <v/>
      </c>
      <c r="P433" s="2"/>
      <c r="Q433" s="84">
        <v>5.7400000000000003E-3</v>
      </c>
      <c r="R433" s="85">
        <f t="shared" si="35"/>
        <v>5.7400000000000003E-3</v>
      </c>
      <c r="S433" s="2" t="str">
        <f t="shared" si="36"/>
        <v/>
      </c>
    </row>
    <row r="434" spans="3:19" ht="35.1" customHeight="1" thickTop="1" thickBot="1">
      <c r="C434" s="45" t="str">
        <f>IF(PG!C434="","",PG!C434)</f>
        <v/>
      </c>
      <c r="D434" s="44" t="str">
        <f>IF(PG!D434="","",PG!D434)</f>
        <v/>
      </c>
      <c r="E434" s="46" t="str">
        <f>IF(PG!E434="","",PG!E434)</f>
        <v/>
      </c>
      <c r="F434" s="46">
        <f>IF(Inv!F434="",Inv!E434,Inv!F434)</f>
        <v>0</v>
      </c>
      <c r="G434" s="51" t="str">
        <f t="shared" si="32"/>
        <v>Sem estoque</v>
      </c>
      <c r="H434" s="52">
        <f>SUMIF(Entrada!$D$7:$D$3006,$D434,Entrada!$H$7:$H$3006)</f>
        <v>0</v>
      </c>
      <c r="I434" s="53">
        <f>SUMIF(Saída!$D$7:$D$3006,$D434,Saída!$G$7:$G$3006)</f>
        <v>0</v>
      </c>
      <c r="J434" s="54">
        <f>SUMIF(Entrada!$D$7:$D$3006,D434,Entrada!$L$7:$L$3006)</f>
        <v>0</v>
      </c>
      <c r="K434" s="50" t="str">
        <f t="shared" si="33"/>
        <v/>
      </c>
      <c r="L434" s="50">
        <f t="shared" si="34"/>
        <v>0</v>
      </c>
      <c r="M434" s="54">
        <f>Inv!L434</f>
        <v>0</v>
      </c>
      <c r="N434" s="55" t="str">
        <f>IFERROR($I434/PG!$F434,"")</f>
        <v/>
      </c>
      <c r="P434" s="2"/>
      <c r="Q434" s="84">
        <v>5.7299999999999999E-3</v>
      </c>
      <c r="R434" s="85">
        <f t="shared" si="35"/>
        <v>5.7299999999999999E-3</v>
      </c>
      <c r="S434" s="2" t="str">
        <f t="shared" si="36"/>
        <v/>
      </c>
    </row>
    <row r="435" spans="3:19" ht="35.1" customHeight="1" thickTop="1" thickBot="1">
      <c r="C435" s="45" t="str">
        <f>IF(PG!C435="","",PG!C435)</f>
        <v/>
      </c>
      <c r="D435" s="44" t="str">
        <f>IF(PG!D435="","",PG!D435)</f>
        <v/>
      </c>
      <c r="E435" s="46" t="str">
        <f>IF(PG!E435="","",PG!E435)</f>
        <v/>
      </c>
      <c r="F435" s="46">
        <f>IF(Inv!F435="",Inv!E435,Inv!F435)</f>
        <v>0</v>
      </c>
      <c r="G435" s="51" t="str">
        <f t="shared" si="32"/>
        <v>Sem estoque</v>
      </c>
      <c r="H435" s="52">
        <f>SUMIF(Entrada!$D$7:$D$3006,$D435,Entrada!$H$7:$H$3006)</f>
        <v>0</v>
      </c>
      <c r="I435" s="53">
        <f>SUMIF(Saída!$D$7:$D$3006,$D435,Saída!$G$7:$G$3006)</f>
        <v>0</v>
      </c>
      <c r="J435" s="54">
        <f>SUMIF(Entrada!$D$7:$D$3006,D435,Entrada!$L$7:$L$3006)</f>
        <v>0</v>
      </c>
      <c r="K435" s="50" t="str">
        <f t="shared" si="33"/>
        <v/>
      </c>
      <c r="L435" s="50">
        <f t="shared" si="34"/>
        <v>0</v>
      </c>
      <c r="M435" s="54">
        <f>Inv!L435</f>
        <v>0</v>
      </c>
      <c r="N435" s="55" t="str">
        <f>IFERROR($I435/PG!$F435,"")</f>
        <v/>
      </c>
      <c r="P435" s="2"/>
      <c r="Q435" s="84">
        <v>5.7200000000000003E-3</v>
      </c>
      <c r="R435" s="85">
        <f t="shared" si="35"/>
        <v>5.7200000000000003E-3</v>
      </c>
      <c r="S435" s="2" t="str">
        <f t="shared" si="36"/>
        <v/>
      </c>
    </row>
    <row r="436" spans="3:19" ht="35.1" customHeight="1" thickTop="1" thickBot="1">
      <c r="C436" s="45" t="str">
        <f>IF(PG!C436="","",PG!C436)</f>
        <v/>
      </c>
      <c r="D436" s="44" t="str">
        <f>IF(PG!D436="","",PG!D436)</f>
        <v/>
      </c>
      <c r="E436" s="46" t="str">
        <f>IF(PG!E436="","",PG!E436)</f>
        <v/>
      </c>
      <c r="F436" s="46">
        <f>IF(Inv!F436="",Inv!E436,Inv!F436)</f>
        <v>0</v>
      </c>
      <c r="G436" s="51" t="str">
        <f t="shared" si="32"/>
        <v>Sem estoque</v>
      </c>
      <c r="H436" s="52">
        <f>SUMIF(Entrada!$D$7:$D$3006,$D436,Entrada!$H$7:$H$3006)</f>
        <v>0</v>
      </c>
      <c r="I436" s="53">
        <f>SUMIF(Saída!$D$7:$D$3006,$D436,Saída!$G$7:$G$3006)</f>
        <v>0</v>
      </c>
      <c r="J436" s="54">
        <f>SUMIF(Entrada!$D$7:$D$3006,D436,Entrada!$L$7:$L$3006)</f>
        <v>0</v>
      </c>
      <c r="K436" s="50" t="str">
        <f t="shared" si="33"/>
        <v/>
      </c>
      <c r="L436" s="50">
        <f t="shared" si="34"/>
        <v>0</v>
      </c>
      <c r="M436" s="54">
        <f>Inv!L436</f>
        <v>0</v>
      </c>
      <c r="N436" s="55" t="str">
        <f>IFERROR($I436/PG!$F436,"")</f>
        <v/>
      </c>
      <c r="P436" s="2"/>
      <c r="Q436" s="84">
        <v>5.7099999999999998E-3</v>
      </c>
      <c r="R436" s="85">
        <f t="shared" si="35"/>
        <v>5.7099999999999998E-3</v>
      </c>
      <c r="S436" s="2" t="str">
        <f t="shared" si="36"/>
        <v/>
      </c>
    </row>
    <row r="437" spans="3:19" ht="35.1" customHeight="1" thickTop="1" thickBot="1">
      <c r="C437" s="45" t="str">
        <f>IF(PG!C437="","",PG!C437)</f>
        <v/>
      </c>
      <c r="D437" s="44" t="str">
        <f>IF(PG!D437="","",PG!D437)</f>
        <v/>
      </c>
      <c r="E437" s="46" t="str">
        <f>IF(PG!E437="","",PG!E437)</f>
        <v/>
      </c>
      <c r="F437" s="46">
        <f>IF(Inv!F437="",Inv!E437,Inv!F437)</f>
        <v>0</v>
      </c>
      <c r="G437" s="51" t="str">
        <f t="shared" si="32"/>
        <v>Sem estoque</v>
      </c>
      <c r="H437" s="52">
        <f>SUMIF(Entrada!$D$7:$D$3006,$D437,Entrada!$H$7:$H$3006)</f>
        <v>0</v>
      </c>
      <c r="I437" s="53">
        <f>SUMIF(Saída!$D$7:$D$3006,$D437,Saída!$G$7:$G$3006)</f>
        <v>0</v>
      </c>
      <c r="J437" s="54">
        <f>SUMIF(Entrada!$D$7:$D$3006,D437,Entrada!$L$7:$L$3006)</f>
        <v>0</v>
      </c>
      <c r="K437" s="50" t="str">
        <f t="shared" si="33"/>
        <v/>
      </c>
      <c r="L437" s="50">
        <f t="shared" si="34"/>
        <v>0</v>
      </c>
      <c r="M437" s="54">
        <f>Inv!L437</f>
        <v>0</v>
      </c>
      <c r="N437" s="55" t="str">
        <f>IFERROR($I437/PG!$F437,"")</f>
        <v/>
      </c>
      <c r="P437" s="2"/>
      <c r="Q437" s="84">
        <v>5.7000000000000002E-3</v>
      </c>
      <c r="R437" s="85">
        <f t="shared" si="35"/>
        <v>5.7000000000000002E-3</v>
      </c>
      <c r="S437" s="2" t="str">
        <f t="shared" si="36"/>
        <v/>
      </c>
    </row>
    <row r="438" spans="3:19" ht="35.1" customHeight="1" thickTop="1" thickBot="1">
      <c r="C438" s="45" t="str">
        <f>IF(PG!C438="","",PG!C438)</f>
        <v/>
      </c>
      <c r="D438" s="44" t="str">
        <f>IF(PG!D438="","",PG!D438)</f>
        <v/>
      </c>
      <c r="E438" s="46" t="str">
        <f>IF(PG!E438="","",PG!E438)</f>
        <v/>
      </c>
      <c r="F438" s="46">
        <f>IF(Inv!F438="",Inv!E438,Inv!F438)</f>
        <v>0</v>
      </c>
      <c r="G438" s="51" t="str">
        <f t="shared" si="32"/>
        <v>Sem estoque</v>
      </c>
      <c r="H438" s="52">
        <f>SUMIF(Entrada!$D$7:$D$3006,$D438,Entrada!$H$7:$H$3006)</f>
        <v>0</v>
      </c>
      <c r="I438" s="53">
        <f>SUMIF(Saída!$D$7:$D$3006,$D438,Saída!$G$7:$G$3006)</f>
        <v>0</v>
      </c>
      <c r="J438" s="54">
        <f>SUMIF(Entrada!$D$7:$D$3006,D438,Entrada!$L$7:$L$3006)</f>
        <v>0</v>
      </c>
      <c r="K438" s="50" t="str">
        <f t="shared" si="33"/>
        <v/>
      </c>
      <c r="L438" s="50">
        <f t="shared" si="34"/>
        <v>0</v>
      </c>
      <c r="M438" s="54">
        <f>Inv!L438</f>
        <v>0</v>
      </c>
      <c r="N438" s="55" t="str">
        <f>IFERROR($I438/PG!$F438,"")</f>
        <v/>
      </c>
      <c r="P438" s="2"/>
      <c r="Q438" s="84">
        <v>5.6899999999999997E-3</v>
      </c>
      <c r="R438" s="85">
        <f t="shared" si="35"/>
        <v>5.6899999999999997E-3</v>
      </c>
      <c r="S438" s="2" t="str">
        <f t="shared" si="36"/>
        <v/>
      </c>
    </row>
    <row r="439" spans="3:19" ht="35.1" customHeight="1" thickTop="1" thickBot="1">
      <c r="C439" s="45" t="str">
        <f>IF(PG!C439="","",PG!C439)</f>
        <v/>
      </c>
      <c r="D439" s="44" t="str">
        <f>IF(PG!D439="","",PG!D439)</f>
        <v/>
      </c>
      <c r="E439" s="46" t="str">
        <f>IF(PG!E439="","",PG!E439)</f>
        <v/>
      </c>
      <c r="F439" s="46">
        <f>IF(Inv!F439="",Inv!E439,Inv!F439)</f>
        <v>0</v>
      </c>
      <c r="G439" s="51" t="str">
        <f t="shared" si="32"/>
        <v>Sem estoque</v>
      </c>
      <c r="H439" s="52">
        <f>SUMIF(Entrada!$D$7:$D$3006,$D439,Entrada!$H$7:$H$3006)</f>
        <v>0</v>
      </c>
      <c r="I439" s="53">
        <f>SUMIF(Saída!$D$7:$D$3006,$D439,Saída!$G$7:$G$3006)</f>
        <v>0</v>
      </c>
      <c r="J439" s="54">
        <f>SUMIF(Entrada!$D$7:$D$3006,D439,Entrada!$L$7:$L$3006)</f>
        <v>0</v>
      </c>
      <c r="K439" s="50" t="str">
        <f t="shared" si="33"/>
        <v/>
      </c>
      <c r="L439" s="50">
        <f t="shared" si="34"/>
        <v>0</v>
      </c>
      <c r="M439" s="54">
        <f>Inv!L439</f>
        <v>0</v>
      </c>
      <c r="N439" s="55" t="str">
        <f>IFERROR($I439/PG!$F439,"")</f>
        <v/>
      </c>
      <c r="P439" s="2"/>
      <c r="Q439" s="84">
        <v>5.6800000000000002E-3</v>
      </c>
      <c r="R439" s="85">
        <f t="shared" si="35"/>
        <v>5.6800000000000002E-3</v>
      </c>
      <c r="S439" s="2" t="str">
        <f t="shared" si="36"/>
        <v/>
      </c>
    </row>
    <row r="440" spans="3:19" ht="35.1" customHeight="1" thickTop="1" thickBot="1">
      <c r="C440" s="45" t="str">
        <f>IF(PG!C440="","",PG!C440)</f>
        <v/>
      </c>
      <c r="D440" s="44" t="str">
        <f>IF(PG!D440="","",PG!D440)</f>
        <v/>
      </c>
      <c r="E440" s="46" t="str">
        <f>IF(PG!E440="","",PG!E440)</f>
        <v/>
      </c>
      <c r="F440" s="46">
        <f>IF(Inv!F440="",Inv!E440,Inv!F440)</f>
        <v>0</v>
      </c>
      <c r="G440" s="51" t="str">
        <f t="shared" si="32"/>
        <v>Sem estoque</v>
      </c>
      <c r="H440" s="52">
        <f>SUMIF(Entrada!$D$7:$D$3006,$D440,Entrada!$H$7:$H$3006)</f>
        <v>0</v>
      </c>
      <c r="I440" s="53">
        <f>SUMIF(Saída!$D$7:$D$3006,$D440,Saída!$G$7:$G$3006)</f>
        <v>0</v>
      </c>
      <c r="J440" s="54">
        <f>SUMIF(Entrada!$D$7:$D$3006,D440,Entrada!$L$7:$L$3006)</f>
        <v>0</v>
      </c>
      <c r="K440" s="50" t="str">
        <f t="shared" si="33"/>
        <v/>
      </c>
      <c r="L440" s="50">
        <f t="shared" si="34"/>
        <v>0</v>
      </c>
      <c r="M440" s="54">
        <f>Inv!L440</f>
        <v>0</v>
      </c>
      <c r="N440" s="55" t="str">
        <f>IFERROR($I440/PG!$F440,"")</f>
        <v/>
      </c>
      <c r="P440" s="2"/>
      <c r="Q440" s="84">
        <v>5.6699999999999997E-3</v>
      </c>
      <c r="R440" s="85">
        <f t="shared" si="35"/>
        <v>5.6699999999999997E-3</v>
      </c>
      <c r="S440" s="2" t="str">
        <f t="shared" si="36"/>
        <v/>
      </c>
    </row>
    <row r="441" spans="3:19" ht="35.1" customHeight="1" thickTop="1" thickBot="1">
      <c r="C441" s="45" t="str">
        <f>IF(PG!C441="","",PG!C441)</f>
        <v/>
      </c>
      <c r="D441" s="44" t="str">
        <f>IF(PG!D441="","",PG!D441)</f>
        <v/>
      </c>
      <c r="E441" s="46" t="str">
        <f>IF(PG!E441="","",PG!E441)</f>
        <v/>
      </c>
      <c r="F441" s="46">
        <f>IF(Inv!F441="",Inv!E441,Inv!F441)</f>
        <v>0</v>
      </c>
      <c r="G441" s="51" t="str">
        <f t="shared" si="32"/>
        <v>Sem estoque</v>
      </c>
      <c r="H441" s="52">
        <f>SUMIF(Entrada!$D$7:$D$3006,$D441,Entrada!$H$7:$H$3006)</f>
        <v>0</v>
      </c>
      <c r="I441" s="53">
        <f>SUMIF(Saída!$D$7:$D$3006,$D441,Saída!$G$7:$G$3006)</f>
        <v>0</v>
      </c>
      <c r="J441" s="54">
        <f>SUMIF(Entrada!$D$7:$D$3006,D441,Entrada!$L$7:$L$3006)</f>
        <v>0</v>
      </c>
      <c r="K441" s="50" t="str">
        <f t="shared" si="33"/>
        <v/>
      </c>
      <c r="L441" s="50">
        <f t="shared" si="34"/>
        <v>0</v>
      </c>
      <c r="M441" s="54">
        <f>Inv!L441</f>
        <v>0</v>
      </c>
      <c r="N441" s="55" t="str">
        <f>IFERROR($I441/PG!$F441,"")</f>
        <v/>
      </c>
      <c r="P441" s="2"/>
      <c r="Q441" s="84">
        <v>5.6600000000000001E-3</v>
      </c>
      <c r="R441" s="85">
        <f t="shared" si="35"/>
        <v>5.6600000000000001E-3</v>
      </c>
      <c r="S441" s="2" t="str">
        <f t="shared" si="36"/>
        <v/>
      </c>
    </row>
    <row r="442" spans="3:19" ht="35.1" customHeight="1" thickTop="1" thickBot="1">
      <c r="C442" s="45" t="str">
        <f>IF(PG!C442="","",PG!C442)</f>
        <v/>
      </c>
      <c r="D442" s="44" t="str">
        <f>IF(PG!D442="","",PG!D442)</f>
        <v/>
      </c>
      <c r="E442" s="46" t="str">
        <f>IF(PG!E442="","",PG!E442)</f>
        <v/>
      </c>
      <c r="F442" s="46">
        <f>IF(Inv!F442="",Inv!E442,Inv!F442)</f>
        <v>0</v>
      </c>
      <c r="G442" s="51" t="str">
        <f t="shared" si="32"/>
        <v>Sem estoque</v>
      </c>
      <c r="H442" s="52">
        <f>SUMIF(Entrada!$D$7:$D$3006,$D442,Entrada!$H$7:$H$3006)</f>
        <v>0</v>
      </c>
      <c r="I442" s="53">
        <f>SUMIF(Saída!$D$7:$D$3006,$D442,Saída!$G$7:$G$3006)</f>
        <v>0</v>
      </c>
      <c r="J442" s="54">
        <f>SUMIF(Entrada!$D$7:$D$3006,D442,Entrada!$L$7:$L$3006)</f>
        <v>0</v>
      </c>
      <c r="K442" s="50" t="str">
        <f t="shared" si="33"/>
        <v/>
      </c>
      <c r="L442" s="50">
        <f t="shared" si="34"/>
        <v>0</v>
      </c>
      <c r="M442" s="54">
        <f>Inv!L442</f>
        <v>0</v>
      </c>
      <c r="N442" s="55" t="str">
        <f>IFERROR($I442/PG!$F442,"")</f>
        <v/>
      </c>
      <c r="P442" s="2"/>
      <c r="Q442" s="84">
        <v>5.6499999999999996E-3</v>
      </c>
      <c r="R442" s="85">
        <f t="shared" si="35"/>
        <v>5.6499999999999996E-3</v>
      </c>
      <c r="S442" s="2" t="str">
        <f t="shared" si="36"/>
        <v/>
      </c>
    </row>
    <row r="443" spans="3:19" ht="35.1" customHeight="1" thickTop="1" thickBot="1">
      <c r="C443" s="45" t="str">
        <f>IF(PG!C443="","",PG!C443)</f>
        <v/>
      </c>
      <c r="D443" s="44" t="str">
        <f>IF(PG!D443="","",PG!D443)</f>
        <v/>
      </c>
      <c r="E443" s="46" t="str">
        <f>IF(PG!E443="","",PG!E443)</f>
        <v/>
      </c>
      <c r="F443" s="46">
        <f>IF(Inv!F443="",Inv!E443,Inv!F443)</f>
        <v>0</v>
      </c>
      <c r="G443" s="51" t="str">
        <f t="shared" si="32"/>
        <v>Sem estoque</v>
      </c>
      <c r="H443" s="52">
        <f>SUMIF(Entrada!$D$7:$D$3006,$D443,Entrada!$H$7:$H$3006)</f>
        <v>0</v>
      </c>
      <c r="I443" s="53">
        <f>SUMIF(Saída!$D$7:$D$3006,$D443,Saída!$G$7:$G$3006)</f>
        <v>0</v>
      </c>
      <c r="J443" s="54">
        <f>SUMIF(Entrada!$D$7:$D$3006,D443,Entrada!$L$7:$L$3006)</f>
        <v>0</v>
      </c>
      <c r="K443" s="50" t="str">
        <f t="shared" si="33"/>
        <v/>
      </c>
      <c r="L443" s="50">
        <f t="shared" si="34"/>
        <v>0</v>
      </c>
      <c r="M443" s="54">
        <f>Inv!L443</f>
        <v>0</v>
      </c>
      <c r="N443" s="55" t="str">
        <f>IFERROR($I443/PG!$F443,"")</f>
        <v/>
      </c>
      <c r="P443" s="2"/>
      <c r="Q443" s="84">
        <v>5.64E-3</v>
      </c>
      <c r="R443" s="85">
        <f t="shared" si="35"/>
        <v>5.64E-3</v>
      </c>
      <c r="S443" s="2" t="str">
        <f t="shared" si="36"/>
        <v/>
      </c>
    </row>
    <row r="444" spans="3:19" ht="35.1" customHeight="1" thickTop="1" thickBot="1">
      <c r="C444" s="45" t="str">
        <f>IF(PG!C444="","",PG!C444)</f>
        <v/>
      </c>
      <c r="D444" s="44" t="str">
        <f>IF(PG!D444="","",PG!D444)</f>
        <v/>
      </c>
      <c r="E444" s="46" t="str">
        <f>IF(PG!E444="","",PG!E444)</f>
        <v/>
      </c>
      <c r="F444" s="46">
        <f>IF(Inv!F444="",Inv!E444,Inv!F444)</f>
        <v>0</v>
      </c>
      <c r="G444" s="51" t="str">
        <f t="shared" si="32"/>
        <v>Sem estoque</v>
      </c>
      <c r="H444" s="52">
        <f>SUMIF(Entrada!$D$7:$D$3006,$D444,Entrada!$H$7:$H$3006)</f>
        <v>0</v>
      </c>
      <c r="I444" s="53">
        <f>SUMIF(Saída!$D$7:$D$3006,$D444,Saída!$G$7:$G$3006)</f>
        <v>0</v>
      </c>
      <c r="J444" s="54">
        <f>SUMIF(Entrada!$D$7:$D$3006,D444,Entrada!$L$7:$L$3006)</f>
        <v>0</v>
      </c>
      <c r="K444" s="50" t="str">
        <f t="shared" si="33"/>
        <v/>
      </c>
      <c r="L444" s="50">
        <f t="shared" si="34"/>
        <v>0</v>
      </c>
      <c r="M444" s="54">
        <f>Inv!L444</f>
        <v>0</v>
      </c>
      <c r="N444" s="55" t="str">
        <f>IFERROR($I444/PG!$F444,"")</f>
        <v/>
      </c>
      <c r="P444" s="2"/>
      <c r="Q444" s="84">
        <v>5.6299999999999996E-3</v>
      </c>
      <c r="R444" s="85">
        <f t="shared" si="35"/>
        <v>5.6299999999999996E-3</v>
      </c>
      <c r="S444" s="2" t="str">
        <f t="shared" si="36"/>
        <v/>
      </c>
    </row>
    <row r="445" spans="3:19" ht="35.1" customHeight="1" thickTop="1" thickBot="1">
      <c r="C445" s="45" t="str">
        <f>IF(PG!C445="","",PG!C445)</f>
        <v/>
      </c>
      <c r="D445" s="44" t="str">
        <f>IF(PG!D445="","",PG!D445)</f>
        <v/>
      </c>
      <c r="E445" s="46" t="str">
        <f>IF(PG!E445="","",PG!E445)</f>
        <v/>
      </c>
      <c r="F445" s="46">
        <f>IF(Inv!F445="",Inv!E445,Inv!F445)</f>
        <v>0</v>
      </c>
      <c r="G445" s="51" t="str">
        <f t="shared" si="32"/>
        <v>Sem estoque</v>
      </c>
      <c r="H445" s="52">
        <f>SUMIF(Entrada!$D$7:$D$3006,$D445,Entrada!$H$7:$H$3006)</f>
        <v>0</v>
      </c>
      <c r="I445" s="53">
        <f>SUMIF(Saída!$D$7:$D$3006,$D445,Saída!$G$7:$G$3006)</f>
        <v>0</v>
      </c>
      <c r="J445" s="54">
        <f>SUMIF(Entrada!$D$7:$D$3006,D445,Entrada!$L$7:$L$3006)</f>
        <v>0</v>
      </c>
      <c r="K445" s="50" t="str">
        <f t="shared" si="33"/>
        <v/>
      </c>
      <c r="L445" s="50">
        <f t="shared" si="34"/>
        <v>0</v>
      </c>
      <c r="M445" s="54">
        <f>Inv!L445</f>
        <v>0</v>
      </c>
      <c r="N445" s="55" t="str">
        <f>IFERROR($I445/PG!$F445,"")</f>
        <v/>
      </c>
      <c r="P445" s="2"/>
      <c r="Q445" s="84">
        <v>5.62E-3</v>
      </c>
      <c r="R445" s="85">
        <f t="shared" si="35"/>
        <v>5.62E-3</v>
      </c>
      <c r="S445" s="2" t="str">
        <f t="shared" si="36"/>
        <v/>
      </c>
    </row>
    <row r="446" spans="3:19" ht="35.1" customHeight="1" thickTop="1" thickBot="1">
      <c r="C446" s="45" t="str">
        <f>IF(PG!C446="","",PG!C446)</f>
        <v/>
      </c>
      <c r="D446" s="44" t="str">
        <f>IF(PG!D446="","",PG!D446)</f>
        <v/>
      </c>
      <c r="E446" s="46" t="str">
        <f>IF(PG!E446="","",PG!E446)</f>
        <v/>
      </c>
      <c r="F446" s="46">
        <f>IF(Inv!F446="",Inv!E446,Inv!F446)</f>
        <v>0</v>
      </c>
      <c r="G446" s="51" t="str">
        <f t="shared" si="32"/>
        <v>Sem estoque</v>
      </c>
      <c r="H446" s="52">
        <f>SUMIF(Entrada!$D$7:$D$3006,$D446,Entrada!$H$7:$H$3006)</f>
        <v>0</v>
      </c>
      <c r="I446" s="53">
        <f>SUMIF(Saída!$D$7:$D$3006,$D446,Saída!$G$7:$G$3006)</f>
        <v>0</v>
      </c>
      <c r="J446" s="54">
        <f>SUMIF(Entrada!$D$7:$D$3006,D446,Entrada!$L$7:$L$3006)</f>
        <v>0</v>
      </c>
      <c r="K446" s="50" t="str">
        <f t="shared" si="33"/>
        <v/>
      </c>
      <c r="L446" s="50">
        <f t="shared" si="34"/>
        <v>0</v>
      </c>
      <c r="M446" s="54">
        <f>Inv!L446</f>
        <v>0</v>
      </c>
      <c r="N446" s="55" t="str">
        <f>IFERROR($I446/PG!$F446,"")</f>
        <v/>
      </c>
      <c r="P446" s="2"/>
      <c r="Q446" s="84">
        <v>5.6100000000000004E-3</v>
      </c>
      <c r="R446" s="85">
        <f t="shared" si="35"/>
        <v>5.6100000000000004E-3</v>
      </c>
      <c r="S446" s="2" t="str">
        <f t="shared" si="36"/>
        <v/>
      </c>
    </row>
    <row r="447" spans="3:19" ht="35.1" customHeight="1" thickTop="1" thickBot="1">
      <c r="C447" s="45" t="str">
        <f>IF(PG!C447="","",PG!C447)</f>
        <v/>
      </c>
      <c r="D447" s="44" t="str">
        <f>IF(PG!D447="","",PG!D447)</f>
        <v/>
      </c>
      <c r="E447" s="46" t="str">
        <f>IF(PG!E447="","",PG!E447)</f>
        <v/>
      </c>
      <c r="F447" s="46">
        <f>IF(Inv!F447="",Inv!E447,Inv!F447)</f>
        <v>0</v>
      </c>
      <c r="G447" s="51" t="str">
        <f t="shared" si="32"/>
        <v>Sem estoque</v>
      </c>
      <c r="H447" s="52">
        <f>SUMIF(Entrada!$D$7:$D$3006,$D447,Entrada!$H$7:$H$3006)</f>
        <v>0</v>
      </c>
      <c r="I447" s="53">
        <f>SUMIF(Saída!$D$7:$D$3006,$D447,Saída!$G$7:$G$3006)</f>
        <v>0</v>
      </c>
      <c r="J447" s="54">
        <f>SUMIF(Entrada!$D$7:$D$3006,D447,Entrada!$L$7:$L$3006)</f>
        <v>0</v>
      </c>
      <c r="K447" s="50" t="str">
        <f t="shared" si="33"/>
        <v/>
      </c>
      <c r="L447" s="50">
        <f t="shared" si="34"/>
        <v>0</v>
      </c>
      <c r="M447" s="54">
        <f>Inv!L447</f>
        <v>0</v>
      </c>
      <c r="N447" s="55" t="str">
        <f>IFERROR($I447/PG!$F447,"")</f>
        <v/>
      </c>
      <c r="P447" s="2"/>
      <c r="Q447" s="84">
        <v>5.5999999999999999E-3</v>
      </c>
      <c r="R447" s="85">
        <f t="shared" si="35"/>
        <v>5.5999999999999999E-3</v>
      </c>
      <c r="S447" s="2" t="str">
        <f t="shared" si="36"/>
        <v/>
      </c>
    </row>
    <row r="448" spans="3:19" ht="35.1" customHeight="1" thickTop="1" thickBot="1">
      <c r="C448" s="45" t="str">
        <f>IF(PG!C448="","",PG!C448)</f>
        <v/>
      </c>
      <c r="D448" s="44" t="str">
        <f>IF(PG!D448="","",PG!D448)</f>
        <v/>
      </c>
      <c r="E448" s="46" t="str">
        <f>IF(PG!E448="","",PG!E448)</f>
        <v/>
      </c>
      <c r="F448" s="46">
        <f>IF(Inv!F448="",Inv!E448,Inv!F448)</f>
        <v>0</v>
      </c>
      <c r="G448" s="51" t="str">
        <f t="shared" si="32"/>
        <v>Sem estoque</v>
      </c>
      <c r="H448" s="52">
        <f>SUMIF(Entrada!$D$7:$D$3006,$D448,Entrada!$H$7:$H$3006)</f>
        <v>0</v>
      </c>
      <c r="I448" s="53">
        <f>SUMIF(Saída!$D$7:$D$3006,$D448,Saída!$G$7:$G$3006)</f>
        <v>0</v>
      </c>
      <c r="J448" s="54">
        <f>SUMIF(Entrada!$D$7:$D$3006,D448,Entrada!$L$7:$L$3006)</f>
        <v>0</v>
      </c>
      <c r="K448" s="50" t="str">
        <f t="shared" si="33"/>
        <v/>
      </c>
      <c r="L448" s="50">
        <f t="shared" si="34"/>
        <v>0</v>
      </c>
      <c r="M448" s="54">
        <f>Inv!L448</f>
        <v>0</v>
      </c>
      <c r="N448" s="55" t="str">
        <f>IFERROR($I448/PG!$F448,"")</f>
        <v/>
      </c>
      <c r="P448" s="2"/>
      <c r="Q448" s="84">
        <v>5.5900000000000004E-3</v>
      </c>
      <c r="R448" s="85">
        <f t="shared" si="35"/>
        <v>5.5900000000000004E-3</v>
      </c>
      <c r="S448" s="2" t="str">
        <f t="shared" si="36"/>
        <v/>
      </c>
    </row>
    <row r="449" spans="3:19" ht="35.1" customHeight="1" thickTop="1" thickBot="1">
      <c r="C449" s="45" t="str">
        <f>IF(PG!C449="","",PG!C449)</f>
        <v/>
      </c>
      <c r="D449" s="44" t="str">
        <f>IF(PG!D449="","",PG!D449)</f>
        <v/>
      </c>
      <c r="E449" s="46" t="str">
        <f>IF(PG!E449="","",PG!E449)</f>
        <v/>
      </c>
      <c r="F449" s="46">
        <f>IF(Inv!F449="",Inv!E449,Inv!F449)</f>
        <v>0</v>
      </c>
      <c r="G449" s="51" t="str">
        <f t="shared" si="32"/>
        <v>Sem estoque</v>
      </c>
      <c r="H449" s="52">
        <f>SUMIF(Entrada!$D$7:$D$3006,$D449,Entrada!$H$7:$H$3006)</f>
        <v>0</v>
      </c>
      <c r="I449" s="53">
        <f>SUMIF(Saída!$D$7:$D$3006,$D449,Saída!$G$7:$G$3006)</f>
        <v>0</v>
      </c>
      <c r="J449" s="54">
        <f>SUMIF(Entrada!$D$7:$D$3006,D449,Entrada!$L$7:$L$3006)</f>
        <v>0</v>
      </c>
      <c r="K449" s="50" t="str">
        <f t="shared" si="33"/>
        <v/>
      </c>
      <c r="L449" s="50">
        <f t="shared" si="34"/>
        <v>0</v>
      </c>
      <c r="M449" s="54">
        <f>Inv!L449</f>
        <v>0</v>
      </c>
      <c r="N449" s="55" t="str">
        <f>IFERROR($I449/PG!$F449,"")</f>
        <v/>
      </c>
      <c r="P449" s="2"/>
      <c r="Q449" s="84">
        <v>5.5799999999999999E-3</v>
      </c>
      <c r="R449" s="85">
        <f t="shared" si="35"/>
        <v>5.5799999999999999E-3</v>
      </c>
      <c r="S449" s="2" t="str">
        <f t="shared" si="36"/>
        <v/>
      </c>
    </row>
    <row r="450" spans="3:19" ht="35.1" customHeight="1" thickTop="1" thickBot="1">
      <c r="C450" s="45" t="str">
        <f>IF(PG!C450="","",PG!C450)</f>
        <v/>
      </c>
      <c r="D450" s="44" t="str">
        <f>IF(PG!D450="","",PG!D450)</f>
        <v/>
      </c>
      <c r="E450" s="46" t="str">
        <f>IF(PG!E450="","",PG!E450)</f>
        <v/>
      </c>
      <c r="F450" s="46">
        <f>IF(Inv!F450="",Inv!E450,Inv!F450)</f>
        <v>0</v>
      </c>
      <c r="G450" s="51" t="str">
        <f t="shared" si="32"/>
        <v>Sem estoque</v>
      </c>
      <c r="H450" s="52">
        <f>SUMIF(Entrada!$D$7:$D$3006,$D450,Entrada!$H$7:$H$3006)</f>
        <v>0</v>
      </c>
      <c r="I450" s="53">
        <f>SUMIF(Saída!$D$7:$D$3006,$D450,Saída!$G$7:$G$3006)</f>
        <v>0</v>
      </c>
      <c r="J450" s="54">
        <f>SUMIF(Entrada!$D$7:$D$3006,D450,Entrada!$L$7:$L$3006)</f>
        <v>0</v>
      </c>
      <c r="K450" s="50" t="str">
        <f t="shared" si="33"/>
        <v/>
      </c>
      <c r="L450" s="50">
        <f t="shared" si="34"/>
        <v>0</v>
      </c>
      <c r="M450" s="54">
        <f>Inv!L450</f>
        <v>0</v>
      </c>
      <c r="N450" s="55" t="str">
        <f>IFERROR($I450/PG!$F450,"")</f>
        <v/>
      </c>
      <c r="P450" s="2"/>
      <c r="Q450" s="84">
        <v>5.5700000000000003E-3</v>
      </c>
      <c r="R450" s="85">
        <f t="shared" si="35"/>
        <v>5.5700000000000003E-3</v>
      </c>
      <c r="S450" s="2" t="str">
        <f t="shared" si="36"/>
        <v/>
      </c>
    </row>
    <row r="451" spans="3:19" ht="35.1" customHeight="1" thickTop="1" thickBot="1">
      <c r="C451" s="45" t="str">
        <f>IF(PG!C451="","",PG!C451)</f>
        <v/>
      </c>
      <c r="D451" s="44" t="str">
        <f>IF(PG!D451="","",PG!D451)</f>
        <v/>
      </c>
      <c r="E451" s="46" t="str">
        <f>IF(PG!E451="","",PG!E451)</f>
        <v/>
      </c>
      <c r="F451" s="46">
        <f>IF(Inv!F451="",Inv!E451,Inv!F451)</f>
        <v>0</v>
      </c>
      <c r="G451" s="51" t="str">
        <f t="shared" si="32"/>
        <v>Sem estoque</v>
      </c>
      <c r="H451" s="52">
        <f>SUMIF(Entrada!$D$7:$D$3006,$D451,Entrada!$H$7:$H$3006)</f>
        <v>0</v>
      </c>
      <c r="I451" s="53">
        <f>SUMIF(Saída!$D$7:$D$3006,$D451,Saída!$G$7:$G$3006)</f>
        <v>0</v>
      </c>
      <c r="J451" s="54">
        <f>SUMIF(Entrada!$D$7:$D$3006,D451,Entrada!$L$7:$L$3006)</f>
        <v>0</v>
      </c>
      <c r="K451" s="50" t="str">
        <f t="shared" si="33"/>
        <v/>
      </c>
      <c r="L451" s="50">
        <f t="shared" si="34"/>
        <v>0</v>
      </c>
      <c r="M451" s="54">
        <f>Inv!L451</f>
        <v>0</v>
      </c>
      <c r="N451" s="55" t="str">
        <f>IFERROR($I451/PG!$F451,"")</f>
        <v/>
      </c>
      <c r="P451" s="2"/>
      <c r="Q451" s="84">
        <v>5.5599999999999998E-3</v>
      </c>
      <c r="R451" s="85">
        <f t="shared" si="35"/>
        <v>5.5599999999999998E-3</v>
      </c>
      <c r="S451" s="2" t="str">
        <f t="shared" si="36"/>
        <v/>
      </c>
    </row>
    <row r="452" spans="3:19" ht="35.1" customHeight="1" thickTop="1" thickBot="1">
      <c r="C452" s="45" t="str">
        <f>IF(PG!C452="","",PG!C452)</f>
        <v/>
      </c>
      <c r="D452" s="44" t="str">
        <f>IF(PG!D452="","",PG!D452)</f>
        <v/>
      </c>
      <c r="E452" s="46" t="str">
        <f>IF(PG!E452="","",PG!E452)</f>
        <v/>
      </c>
      <c r="F452" s="46">
        <f>IF(Inv!F452="",Inv!E452,Inv!F452)</f>
        <v>0</v>
      </c>
      <c r="G452" s="51" t="str">
        <f t="shared" si="32"/>
        <v>Sem estoque</v>
      </c>
      <c r="H452" s="52">
        <f>SUMIF(Entrada!$D$7:$D$3006,$D452,Entrada!$H$7:$H$3006)</f>
        <v>0</v>
      </c>
      <c r="I452" s="53">
        <f>SUMIF(Saída!$D$7:$D$3006,$D452,Saída!$G$7:$G$3006)</f>
        <v>0</v>
      </c>
      <c r="J452" s="54">
        <f>SUMIF(Entrada!$D$7:$D$3006,D452,Entrada!$L$7:$L$3006)</f>
        <v>0</v>
      </c>
      <c r="K452" s="50" t="str">
        <f t="shared" si="33"/>
        <v/>
      </c>
      <c r="L452" s="50">
        <f t="shared" si="34"/>
        <v>0</v>
      </c>
      <c r="M452" s="54">
        <f>Inv!L452</f>
        <v>0</v>
      </c>
      <c r="N452" s="55" t="str">
        <f>IFERROR($I452/PG!$F452,"")</f>
        <v/>
      </c>
      <c r="P452" s="2"/>
      <c r="Q452" s="84">
        <v>5.5500000000000002E-3</v>
      </c>
      <c r="R452" s="85">
        <f t="shared" si="35"/>
        <v>5.5500000000000002E-3</v>
      </c>
      <c r="S452" s="2" t="str">
        <f t="shared" si="36"/>
        <v/>
      </c>
    </row>
    <row r="453" spans="3:19" ht="35.1" customHeight="1" thickTop="1" thickBot="1">
      <c r="C453" s="45" t="str">
        <f>IF(PG!C453="","",PG!C453)</f>
        <v/>
      </c>
      <c r="D453" s="44" t="str">
        <f>IF(PG!D453="","",PG!D453)</f>
        <v/>
      </c>
      <c r="E453" s="46" t="str">
        <f>IF(PG!E453="","",PG!E453)</f>
        <v/>
      </c>
      <c r="F453" s="46">
        <f>IF(Inv!F453="",Inv!E453,Inv!F453)</f>
        <v>0</v>
      </c>
      <c r="G453" s="51" t="str">
        <f t="shared" si="32"/>
        <v>Sem estoque</v>
      </c>
      <c r="H453" s="52">
        <f>SUMIF(Entrada!$D$7:$D$3006,$D453,Entrada!$H$7:$H$3006)</f>
        <v>0</v>
      </c>
      <c r="I453" s="53">
        <f>SUMIF(Saída!$D$7:$D$3006,$D453,Saída!$G$7:$G$3006)</f>
        <v>0</v>
      </c>
      <c r="J453" s="54">
        <f>SUMIF(Entrada!$D$7:$D$3006,D453,Entrada!$L$7:$L$3006)</f>
        <v>0</v>
      </c>
      <c r="K453" s="50" t="str">
        <f t="shared" si="33"/>
        <v/>
      </c>
      <c r="L453" s="50">
        <f t="shared" si="34"/>
        <v>0</v>
      </c>
      <c r="M453" s="54">
        <f>Inv!L453</f>
        <v>0</v>
      </c>
      <c r="N453" s="55" t="str">
        <f>IFERROR($I453/PG!$F453,"")</f>
        <v/>
      </c>
      <c r="P453" s="2"/>
      <c r="Q453" s="84">
        <v>5.5399999999999998E-3</v>
      </c>
      <c r="R453" s="85">
        <f t="shared" si="35"/>
        <v>5.5399999999999998E-3</v>
      </c>
      <c r="S453" s="2" t="str">
        <f t="shared" si="36"/>
        <v/>
      </c>
    </row>
    <row r="454" spans="3:19" ht="35.1" customHeight="1" thickTop="1" thickBot="1">
      <c r="C454" s="45" t="str">
        <f>IF(PG!C454="","",PG!C454)</f>
        <v/>
      </c>
      <c r="D454" s="44" t="str">
        <f>IF(PG!D454="","",PG!D454)</f>
        <v/>
      </c>
      <c r="E454" s="46" t="str">
        <f>IF(PG!E454="","",PG!E454)</f>
        <v/>
      </c>
      <c r="F454" s="46">
        <f>IF(Inv!F454="",Inv!E454,Inv!F454)</f>
        <v>0</v>
      </c>
      <c r="G454" s="51" t="str">
        <f t="shared" si="32"/>
        <v>Sem estoque</v>
      </c>
      <c r="H454" s="52">
        <f>SUMIF(Entrada!$D$7:$D$3006,$D454,Entrada!$H$7:$H$3006)</f>
        <v>0</v>
      </c>
      <c r="I454" s="53">
        <f>SUMIF(Saída!$D$7:$D$3006,$D454,Saída!$G$7:$G$3006)</f>
        <v>0</v>
      </c>
      <c r="J454" s="54">
        <f>SUMIF(Entrada!$D$7:$D$3006,D454,Entrada!$L$7:$L$3006)</f>
        <v>0</v>
      </c>
      <c r="K454" s="50" t="str">
        <f t="shared" si="33"/>
        <v/>
      </c>
      <c r="L454" s="50">
        <f t="shared" si="34"/>
        <v>0</v>
      </c>
      <c r="M454" s="54">
        <f>Inv!L454</f>
        <v>0</v>
      </c>
      <c r="N454" s="55" t="str">
        <f>IFERROR($I454/PG!$F454,"")</f>
        <v/>
      </c>
      <c r="P454" s="2"/>
      <c r="Q454" s="84">
        <v>5.5300000000000002E-3</v>
      </c>
      <c r="R454" s="85">
        <f t="shared" si="35"/>
        <v>5.5300000000000002E-3</v>
      </c>
      <c r="S454" s="2" t="str">
        <f t="shared" si="36"/>
        <v/>
      </c>
    </row>
    <row r="455" spans="3:19" ht="35.1" customHeight="1" thickTop="1" thickBot="1">
      <c r="C455" s="45" t="str">
        <f>IF(PG!C455="","",PG!C455)</f>
        <v/>
      </c>
      <c r="D455" s="44" t="str">
        <f>IF(PG!D455="","",PG!D455)</f>
        <v/>
      </c>
      <c r="E455" s="46" t="str">
        <f>IF(PG!E455="","",PG!E455)</f>
        <v/>
      </c>
      <c r="F455" s="46">
        <f>IF(Inv!F455="",Inv!E455,Inv!F455)</f>
        <v>0</v>
      </c>
      <c r="G455" s="51" t="str">
        <f t="shared" si="32"/>
        <v>Sem estoque</v>
      </c>
      <c r="H455" s="52">
        <f>SUMIF(Entrada!$D$7:$D$3006,$D455,Entrada!$H$7:$H$3006)</f>
        <v>0</v>
      </c>
      <c r="I455" s="53">
        <f>SUMIF(Saída!$D$7:$D$3006,$D455,Saída!$G$7:$G$3006)</f>
        <v>0</v>
      </c>
      <c r="J455" s="54">
        <f>SUMIF(Entrada!$D$7:$D$3006,D455,Entrada!$L$7:$L$3006)</f>
        <v>0</v>
      </c>
      <c r="K455" s="50" t="str">
        <f t="shared" si="33"/>
        <v/>
      </c>
      <c r="L455" s="50">
        <f t="shared" si="34"/>
        <v>0</v>
      </c>
      <c r="M455" s="54">
        <f>Inv!L455</f>
        <v>0</v>
      </c>
      <c r="N455" s="55" t="str">
        <f>IFERROR($I455/PG!$F455,"")</f>
        <v/>
      </c>
      <c r="P455" s="2"/>
      <c r="Q455" s="84">
        <v>5.5199999999999997E-3</v>
      </c>
      <c r="R455" s="85">
        <f t="shared" si="35"/>
        <v>5.5199999999999997E-3</v>
      </c>
      <c r="S455" s="2" t="str">
        <f t="shared" si="36"/>
        <v/>
      </c>
    </row>
    <row r="456" spans="3:19" ht="35.1" customHeight="1" thickTop="1" thickBot="1">
      <c r="C456" s="45" t="str">
        <f>IF(PG!C456="","",PG!C456)</f>
        <v/>
      </c>
      <c r="D456" s="44" t="str">
        <f>IF(PG!D456="","",PG!D456)</f>
        <v/>
      </c>
      <c r="E456" s="46" t="str">
        <f>IF(PG!E456="","",PG!E456)</f>
        <v/>
      </c>
      <c r="F456" s="46">
        <f>IF(Inv!F456="",Inv!E456,Inv!F456)</f>
        <v>0</v>
      </c>
      <c r="G456" s="51" t="str">
        <f t="shared" ref="G456:G519" si="37">IFERROR(IF(F456=0,"Sem estoque",IF(F456/E456&lt;0.25,"Quase sem estoque",IF(F456/E456&lt;1.2,"Estoque baixo",IF(F456/E456&lt;2,"Estoque moderado","Estoque confortável")))),"")</f>
        <v>Sem estoque</v>
      </c>
      <c r="H456" s="52">
        <f>SUMIF(Entrada!$D$7:$D$3006,$D456,Entrada!$H$7:$H$3006)</f>
        <v>0</v>
      </c>
      <c r="I456" s="53">
        <f>SUMIF(Saída!$D$7:$D$3006,$D456,Saída!$G$7:$G$3006)</f>
        <v>0</v>
      </c>
      <c r="J456" s="54">
        <f>SUMIF(Entrada!$D$7:$D$3006,D456,Entrada!$L$7:$L$3006)</f>
        <v>0</v>
      </c>
      <c r="K456" s="50" t="str">
        <f t="shared" ref="K456:K519" si="38">IFERROR($J456/SUM($J$7:$J$1007),"")</f>
        <v/>
      </c>
      <c r="L456" s="50">
        <f t="shared" ref="L456:L519" si="39">IFERROR(F456/SUM($F$7:$F$1007),"")</f>
        <v>0</v>
      </c>
      <c r="M456" s="54">
        <f>Inv!L456</f>
        <v>0</v>
      </c>
      <c r="N456" s="55" t="str">
        <f>IFERROR($I456/PG!$F456,"")</f>
        <v/>
      </c>
      <c r="P456" s="2"/>
      <c r="Q456" s="84">
        <v>5.5100000000000001E-3</v>
      </c>
      <c r="R456" s="85">
        <f t="shared" ref="R456:R519" si="40">P456+Q456</f>
        <v>5.5100000000000001E-3</v>
      </c>
      <c r="S456" s="2" t="str">
        <f t="shared" ref="S456:S519" si="41">D456</f>
        <v/>
      </c>
    </row>
    <row r="457" spans="3:19" ht="35.1" customHeight="1" thickTop="1" thickBot="1">
      <c r="C457" s="45" t="str">
        <f>IF(PG!C457="","",PG!C457)</f>
        <v/>
      </c>
      <c r="D457" s="44" t="str">
        <f>IF(PG!D457="","",PG!D457)</f>
        <v/>
      </c>
      <c r="E457" s="46" t="str">
        <f>IF(PG!E457="","",PG!E457)</f>
        <v/>
      </c>
      <c r="F457" s="46">
        <f>IF(Inv!F457="",Inv!E457,Inv!F457)</f>
        <v>0</v>
      </c>
      <c r="G457" s="51" t="str">
        <f t="shared" si="37"/>
        <v>Sem estoque</v>
      </c>
      <c r="H457" s="52">
        <f>SUMIF(Entrada!$D$7:$D$3006,$D457,Entrada!$H$7:$H$3006)</f>
        <v>0</v>
      </c>
      <c r="I457" s="53">
        <f>SUMIF(Saída!$D$7:$D$3006,$D457,Saída!$G$7:$G$3006)</f>
        <v>0</v>
      </c>
      <c r="J457" s="54">
        <f>SUMIF(Entrada!$D$7:$D$3006,D457,Entrada!$L$7:$L$3006)</f>
        <v>0</v>
      </c>
      <c r="K457" s="50" t="str">
        <f t="shared" si="38"/>
        <v/>
      </c>
      <c r="L457" s="50">
        <f t="shared" si="39"/>
        <v>0</v>
      </c>
      <c r="M457" s="54">
        <f>Inv!L457</f>
        <v>0</v>
      </c>
      <c r="N457" s="55" t="str">
        <f>IFERROR($I457/PG!$F457,"")</f>
        <v/>
      </c>
      <c r="P457" s="2"/>
      <c r="Q457" s="84">
        <v>5.4999999999999997E-3</v>
      </c>
      <c r="R457" s="85">
        <f t="shared" si="40"/>
        <v>5.4999999999999997E-3</v>
      </c>
      <c r="S457" s="2" t="str">
        <f t="shared" si="41"/>
        <v/>
      </c>
    </row>
    <row r="458" spans="3:19" ht="35.1" customHeight="1" thickTop="1" thickBot="1">
      <c r="C458" s="45" t="str">
        <f>IF(PG!C458="","",PG!C458)</f>
        <v/>
      </c>
      <c r="D458" s="44" t="str">
        <f>IF(PG!D458="","",PG!D458)</f>
        <v/>
      </c>
      <c r="E458" s="46" t="str">
        <f>IF(PG!E458="","",PG!E458)</f>
        <v/>
      </c>
      <c r="F458" s="46">
        <f>IF(Inv!F458="",Inv!E458,Inv!F458)</f>
        <v>0</v>
      </c>
      <c r="G458" s="51" t="str">
        <f t="shared" si="37"/>
        <v>Sem estoque</v>
      </c>
      <c r="H458" s="52">
        <f>SUMIF(Entrada!$D$7:$D$3006,$D458,Entrada!$H$7:$H$3006)</f>
        <v>0</v>
      </c>
      <c r="I458" s="53">
        <f>SUMIF(Saída!$D$7:$D$3006,$D458,Saída!$G$7:$G$3006)</f>
        <v>0</v>
      </c>
      <c r="J458" s="54">
        <f>SUMIF(Entrada!$D$7:$D$3006,D458,Entrada!$L$7:$L$3006)</f>
        <v>0</v>
      </c>
      <c r="K458" s="50" t="str">
        <f t="shared" si="38"/>
        <v/>
      </c>
      <c r="L458" s="50">
        <f t="shared" si="39"/>
        <v>0</v>
      </c>
      <c r="M458" s="54">
        <f>Inv!L458</f>
        <v>0</v>
      </c>
      <c r="N458" s="55" t="str">
        <f>IFERROR($I458/PG!$F458,"")</f>
        <v/>
      </c>
      <c r="P458" s="2"/>
      <c r="Q458" s="84">
        <v>5.4900000000000001E-3</v>
      </c>
      <c r="R458" s="85">
        <f t="shared" si="40"/>
        <v>5.4900000000000001E-3</v>
      </c>
      <c r="S458" s="2" t="str">
        <f t="shared" si="41"/>
        <v/>
      </c>
    </row>
    <row r="459" spans="3:19" ht="35.1" customHeight="1" thickTop="1" thickBot="1">
      <c r="C459" s="45" t="str">
        <f>IF(PG!C459="","",PG!C459)</f>
        <v/>
      </c>
      <c r="D459" s="44" t="str">
        <f>IF(PG!D459="","",PG!D459)</f>
        <v/>
      </c>
      <c r="E459" s="46" t="str">
        <f>IF(PG!E459="","",PG!E459)</f>
        <v/>
      </c>
      <c r="F459" s="46">
        <f>IF(Inv!F459="",Inv!E459,Inv!F459)</f>
        <v>0</v>
      </c>
      <c r="G459" s="51" t="str">
        <f t="shared" si="37"/>
        <v>Sem estoque</v>
      </c>
      <c r="H459" s="52">
        <f>SUMIF(Entrada!$D$7:$D$3006,$D459,Entrada!$H$7:$H$3006)</f>
        <v>0</v>
      </c>
      <c r="I459" s="53">
        <f>SUMIF(Saída!$D$7:$D$3006,$D459,Saída!$G$7:$G$3006)</f>
        <v>0</v>
      </c>
      <c r="J459" s="54">
        <f>SUMIF(Entrada!$D$7:$D$3006,D459,Entrada!$L$7:$L$3006)</f>
        <v>0</v>
      </c>
      <c r="K459" s="50" t="str">
        <f t="shared" si="38"/>
        <v/>
      </c>
      <c r="L459" s="50">
        <f t="shared" si="39"/>
        <v>0</v>
      </c>
      <c r="M459" s="54">
        <f>Inv!L459</f>
        <v>0</v>
      </c>
      <c r="N459" s="55" t="str">
        <f>IFERROR($I459/PG!$F459,"")</f>
        <v/>
      </c>
      <c r="P459" s="2"/>
      <c r="Q459" s="84">
        <v>5.4799999999999996E-3</v>
      </c>
      <c r="R459" s="85">
        <f t="shared" si="40"/>
        <v>5.4799999999999996E-3</v>
      </c>
      <c r="S459" s="2" t="str">
        <f t="shared" si="41"/>
        <v/>
      </c>
    </row>
    <row r="460" spans="3:19" ht="35.1" customHeight="1" thickTop="1" thickBot="1">
      <c r="C460" s="45" t="str">
        <f>IF(PG!C460="","",PG!C460)</f>
        <v/>
      </c>
      <c r="D460" s="44" t="str">
        <f>IF(PG!D460="","",PG!D460)</f>
        <v/>
      </c>
      <c r="E460" s="46" t="str">
        <f>IF(PG!E460="","",PG!E460)</f>
        <v/>
      </c>
      <c r="F460" s="46">
        <f>IF(Inv!F460="",Inv!E460,Inv!F460)</f>
        <v>0</v>
      </c>
      <c r="G460" s="51" t="str">
        <f t="shared" si="37"/>
        <v>Sem estoque</v>
      </c>
      <c r="H460" s="52">
        <f>SUMIF(Entrada!$D$7:$D$3006,$D460,Entrada!$H$7:$H$3006)</f>
        <v>0</v>
      </c>
      <c r="I460" s="53">
        <f>SUMIF(Saída!$D$7:$D$3006,$D460,Saída!$G$7:$G$3006)</f>
        <v>0</v>
      </c>
      <c r="J460" s="54">
        <f>SUMIF(Entrada!$D$7:$D$3006,D460,Entrada!$L$7:$L$3006)</f>
        <v>0</v>
      </c>
      <c r="K460" s="50" t="str">
        <f t="shared" si="38"/>
        <v/>
      </c>
      <c r="L460" s="50">
        <f t="shared" si="39"/>
        <v>0</v>
      </c>
      <c r="M460" s="54">
        <f>Inv!L460</f>
        <v>0</v>
      </c>
      <c r="N460" s="55" t="str">
        <f>IFERROR($I460/PG!$F460,"")</f>
        <v/>
      </c>
      <c r="P460" s="2"/>
      <c r="Q460" s="84">
        <v>5.47E-3</v>
      </c>
      <c r="R460" s="85">
        <f t="shared" si="40"/>
        <v>5.47E-3</v>
      </c>
      <c r="S460" s="2" t="str">
        <f t="shared" si="41"/>
        <v/>
      </c>
    </row>
    <row r="461" spans="3:19" ht="35.1" customHeight="1" thickTop="1" thickBot="1">
      <c r="C461" s="45" t="str">
        <f>IF(PG!C461="","",PG!C461)</f>
        <v/>
      </c>
      <c r="D461" s="44" t="str">
        <f>IF(PG!D461="","",PG!D461)</f>
        <v/>
      </c>
      <c r="E461" s="46" t="str">
        <f>IF(PG!E461="","",PG!E461)</f>
        <v/>
      </c>
      <c r="F461" s="46">
        <f>IF(Inv!F461="",Inv!E461,Inv!F461)</f>
        <v>0</v>
      </c>
      <c r="G461" s="51" t="str">
        <f t="shared" si="37"/>
        <v>Sem estoque</v>
      </c>
      <c r="H461" s="52">
        <f>SUMIF(Entrada!$D$7:$D$3006,$D461,Entrada!$H$7:$H$3006)</f>
        <v>0</v>
      </c>
      <c r="I461" s="53">
        <f>SUMIF(Saída!$D$7:$D$3006,$D461,Saída!$G$7:$G$3006)</f>
        <v>0</v>
      </c>
      <c r="J461" s="54">
        <f>SUMIF(Entrada!$D$7:$D$3006,D461,Entrada!$L$7:$L$3006)</f>
        <v>0</v>
      </c>
      <c r="K461" s="50" t="str">
        <f t="shared" si="38"/>
        <v/>
      </c>
      <c r="L461" s="50">
        <f t="shared" si="39"/>
        <v>0</v>
      </c>
      <c r="M461" s="54">
        <f>Inv!L461</f>
        <v>0</v>
      </c>
      <c r="N461" s="55" t="str">
        <f>IFERROR($I461/PG!$F461,"")</f>
        <v/>
      </c>
      <c r="P461" s="2"/>
      <c r="Q461" s="84">
        <v>5.4599999999999996E-3</v>
      </c>
      <c r="R461" s="85">
        <f t="shared" si="40"/>
        <v>5.4599999999999996E-3</v>
      </c>
      <c r="S461" s="2" t="str">
        <f t="shared" si="41"/>
        <v/>
      </c>
    </row>
    <row r="462" spans="3:19" ht="35.1" customHeight="1" thickTop="1" thickBot="1">
      <c r="C462" s="45" t="str">
        <f>IF(PG!C462="","",PG!C462)</f>
        <v/>
      </c>
      <c r="D462" s="44" t="str">
        <f>IF(PG!D462="","",PG!D462)</f>
        <v/>
      </c>
      <c r="E462" s="46" t="str">
        <f>IF(PG!E462="","",PG!E462)</f>
        <v/>
      </c>
      <c r="F462" s="46">
        <f>IF(Inv!F462="",Inv!E462,Inv!F462)</f>
        <v>0</v>
      </c>
      <c r="G462" s="51" t="str">
        <f t="shared" si="37"/>
        <v>Sem estoque</v>
      </c>
      <c r="H462" s="52">
        <f>SUMIF(Entrada!$D$7:$D$3006,$D462,Entrada!$H$7:$H$3006)</f>
        <v>0</v>
      </c>
      <c r="I462" s="53">
        <f>SUMIF(Saída!$D$7:$D$3006,$D462,Saída!$G$7:$G$3006)</f>
        <v>0</v>
      </c>
      <c r="J462" s="54">
        <f>SUMIF(Entrada!$D$7:$D$3006,D462,Entrada!$L$7:$L$3006)</f>
        <v>0</v>
      </c>
      <c r="K462" s="50" t="str">
        <f t="shared" si="38"/>
        <v/>
      </c>
      <c r="L462" s="50">
        <f t="shared" si="39"/>
        <v>0</v>
      </c>
      <c r="M462" s="54">
        <f>Inv!L462</f>
        <v>0</v>
      </c>
      <c r="N462" s="55" t="str">
        <f>IFERROR($I462/PG!$F462,"")</f>
        <v/>
      </c>
      <c r="P462" s="2"/>
      <c r="Q462" s="84">
        <v>5.45E-3</v>
      </c>
      <c r="R462" s="85">
        <f t="shared" si="40"/>
        <v>5.45E-3</v>
      </c>
      <c r="S462" s="2" t="str">
        <f t="shared" si="41"/>
        <v/>
      </c>
    </row>
    <row r="463" spans="3:19" ht="35.1" customHeight="1" thickTop="1" thickBot="1">
      <c r="C463" s="45" t="str">
        <f>IF(PG!C463="","",PG!C463)</f>
        <v/>
      </c>
      <c r="D463" s="44" t="str">
        <f>IF(PG!D463="","",PG!D463)</f>
        <v/>
      </c>
      <c r="E463" s="46" t="str">
        <f>IF(PG!E463="","",PG!E463)</f>
        <v/>
      </c>
      <c r="F463" s="46">
        <f>IF(Inv!F463="",Inv!E463,Inv!F463)</f>
        <v>0</v>
      </c>
      <c r="G463" s="51" t="str">
        <f t="shared" si="37"/>
        <v>Sem estoque</v>
      </c>
      <c r="H463" s="52">
        <f>SUMIF(Entrada!$D$7:$D$3006,$D463,Entrada!$H$7:$H$3006)</f>
        <v>0</v>
      </c>
      <c r="I463" s="53">
        <f>SUMIF(Saída!$D$7:$D$3006,$D463,Saída!$G$7:$G$3006)</f>
        <v>0</v>
      </c>
      <c r="J463" s="54">
        <f>SUMIF(Entrada!$D$7:$D$3006,D463,Entrada!$L$7:$L$3006)</f>
        <v>0</v>
      </c>
      <c r="K463" s="50" t="str">
        <f t="shared" si="38"/>
        <v/>
      </c>
      <c r="L463" s="50">
        <f t="shared" si="39"/>
        <v>0</v>
      </c>
      <c r="M463" s="54">
        <f>Inv!L463</f>
        <v>0</v>
      </c>
      <c r="N463" s="55" t="str">
        <f>IFERROR($I463/PG!$F463,"")</f>
        <v/>
      </c>
      <c r="P463" s="2"/>
      <c r="Q463" s="84">
        <v>5.4400000000000004E-3</v>
      </c>
      <c r="R463" s="85">
        <f t="shared" si="40"/>
        <v>5.4400000000000004E-3</v>
      </c>
      <c r="S463" s="2" t="str">
        <f t="shared" si="41"/>
        <v/>
      </c>
    </row>
    <row r="464" spans="3:19" ht="35.1" customHeight="1" thickTop="1" thickBot="1">
      <c r="C464" s="45" t="str">
        <f>IF(PG!C464="","",PG!C464)</f>
        <v/>
      </c>
      <c r="D464" s="44" t="str">
        <f>IF(PG!D464="","",PG!D464)</f>
        <v/>
      </c>
      <c r="E464" s="46" t="str">
        <f>IF(PG!E464="","",PG!E464)</f>
        <v/>
      </c>
      <c r="F464" s="46">
        <f>IF(Inv!F464="",Inv!E464,Inv!F464)</f>
        <v>0</v>
      </c>
      <c r="G464" s="51" t="str">
        <f t="shared" si="37"/>
        <v>Sem estoque</v>
      </c>
      <c r="H464" s="52">
        <f>SUMIF(Entrada!$D$7:$D$3006,$D464,Entrada!$H$7:$H$3006)</f>
        <v>0</v>
      </c>
      <c r="I464" s="53">
        <f>SUMIF(Saída!$D$7:$D$3006,$D464,Saída!$G$7:$G$3006)</f>
        <v>0</v>
      </c>
      <c r="J464" s="54">
        <f>SUMIF(Entrada!$D$7:$D$3006,D464,Entrada!$L$7:$L$3006)</f>
        <v>0</v>
      </c>
      <c r="K464" s="50" t="str">
        <f t="shared" si="38"/>
        <v/>
      </c>
      <c r="L464" s="50">
        <f t="shared" si="39"/>
        <v>0</v>
      </c>
      <c r="M464" s="54">
        <f>Inv!L464</f>
        <v>0</v>
      </c>
      <c r="N464" s="55" t="str">
        <f>IFERROR($I464/PG!$F464,"")</f>
        <v/>
      </c>
      <c r="P464" s="2"/>
      <c r="Q464" s="84">
        <v>5.4299999999999999E-3</v>
      </c>
      <c r="R464" s="85">
        <f t="shared" si="40"/>
        <v>5.4299999999999999E-3</v>
      </c>
      <c r="S464" s="2" t="str">
        <f t="shared" si="41"/>
        <v/>
      </c>
    </row>
    <row r="465" spans="3:19" ht="35.1" customHeight="1" thickTop="1" thickBot="1">
      <c r="C465" s="45" t="str">
        <f>IF(PG!C465="","",PG!C465)</f>
        <v/>
      </c>
      <c r="D465" s="44" t="str">
        <f>IF(PG!D465="","",PG!D465)</f>
        <v/>
      </c>
      <c r="E465" s="46" t="str">
        <f>IF(PG!E465="","",PG!E465)</f>
        <v/>
      </c>
      <c r="F465" s="46">
        <f>IF(Inv!F465="",Inv!E465,Inv!F465)</f>
        <v>0</v>
      </c>
      <c r="G465" s="51" t="str">
        <f t="shared" si="37"/>
        <v>Sem estoque</v>
      </c>
      <c r="H465" s="52">
        <f>SUMIF(Entrada!$D$7:$D$3006,$D465,Entrada!$H$7:$H$3006)</f>
        <v>0</v>
      </c>
      <c r="I465" s="53">
        <f>SUMIF(Saída!$D$7:$D$3006,$D465,Saída!$G$7:$G$3006)</f>
        <v>0</v>
      </c>
      <c r="J465" s="54">
        <f>SUMIF(Entrada!$D$7:$D$3006,D465,Entrada!$L$7:$L$3006)</f>
        <v>0</v>
      </c>
      <c r="K465" s="50" t="str">
        <f t="shared" si="38"/>
        <v/>
      </c>
      <c r="L465" s="50">
        <f t="shared" si="39"/>
        <v>0</v>
      </c>
      <c r="M465" s="54">
        <f>Inv!L465</f>
        <v>0</v>
      </c>
      <c r="N465" s="55" t="str">
        <f>IFERROR($I465/PG!$F465,"")</f>
        <v/>
      </c>
      <c r="P465" s="2"/>
      <c r="Q465" s="84">
        <v>5.4200000000000003E-3</v>
      </c>
      <c r="R465" s="85">
        <f t="shared" si="40"/>
        <v>5.4200000000000003E-3</v>
      </c>
      <c r="S465" s="2" t="str">
        <f t="shared" si="41"/>
        <v/>
      </c>
    </row>
    <row r="466" spans="3:19" ht="35.1" customHeight="1" thickTop="1" thickBot="1">
      <c r="C466" s="45" t="str">
        <f>IF(PG!C466="","",PG!C466)</f>
        <v/>
      </c>
      <c r="D466" s="44" t="str">
        <f>IF(PG!D466="","",PG!D466)</f>
        <v/>
      </c>
      <c r="E466" s="46" t="str">
        <f>IF(PG!E466="","",PG!E466)</f>
        <v/>
      </c>
      <c r="F466" s="46">
        <f>IF(Inv!F466="",Inv!E466,Inv!F466)</f>
        <v>0</v>
      </c>
      <c r="G466" s="51" t="str">
        <f t="shared" si="37"/>
        <v>Sem estoque</v>
      </c>
      <c r="H466" s="52">
        <f>SUMIF(Entrada!$D$7:$D$3006,$D466,Entrada!$H$7:$H$3006)</f>
        <v>0</v>
      </c>
      <c r="I466" s="53">
        <f>SUMIF(Saída!$D$7:$D$3006,$D466,Saída!$G$7:$G$3006)</f>
        <v>0</v>
      </c>
      <c r="J466" s="54">
        <f>SUMIF(Entrada!$D$7:$D$3006,D466,Entrada!$L$7:$L$3006)</f>
        <v>0</v>
      </c>
      <c r="K466" s="50" t="str">
        <f t="shared" si="38"/>
        <v/>
      </c>
      <c r="L466" s="50">
        <f t="shared" si="39"/>
        <v>0</v>
      </c>
      <c r="M466" s="54">
        <f>Inv!L466</f>
        <v>0</v>
      </c>
      <c r="N466" s="55" t="str">
        <f>IFERROR($I466/PG!$F466,"")</f>
        <v/>
      </c>
      <c r="P466" s="2"/>
      <c r="Q466" s="84">
        <v>5.4099999999999999E-3</v>
      </c>
      <c r="R466" s="85">
        <f t="shared" si="40"/>
        <v>5.4099999999999999E-3</v>
      </c>
      <c r="S466" s="2" t="str">
        <f t="shared" si="41"/>
        <v/>
      </c>
    </row>
    <row r="467" spans="3:19" ht="35.1" customHeight="1" thickTop="1" thickBot="1">
      <c r="C467" s="45" t="str">
        <f>IF(PG!C467="","",PG!C467)</f>
        <v/>
      </c>
      <c r="D467" s="44" t="str">
        <f>IF(PG!D467="","",PG!D467)</f>
        <v/>
      </c>
      <c r="E467" s="46" t="str">
        <f>IF(PG!E467="","",PG!E467)</f>
        <v/>
      </c>
      <c r="F467" s="46">
        <f>IF(Inv!F467="",Inv!E467,Inv!F467)</f>
        <v>0</v>
      </c>
      <c r="G467" s="51" t="str">
        <f t="shared" si="37"/>
        <v>Sem estoque</v>
      </c>
      <c r="H467" s="52">
        <f>SUMIF(Entrada!$D$7:$D$3006,$D467,Entrada!$H$7:$H$3006)</f>
        <v>0</v>
      </c>
      <c r="I467" s="53">
        <f>SUMIF(Saída!$D$7:$D$3006,$D467,Saída!$G$7:$G$3006)</f>
        <v>0</v>
      </c>
      <c r="J467" s="54">
        <f>SUMIF(Entrada!$D$7:$D$3006,D467,Entrada!$L$7:$L$3006)</f>
        <v>0</v>
      </c>
      <c r="K467" s="50" t="str">
        <f t="shared" si="38"/>
        <v/>
      </c>
      <c r="L467" s="50">
        <f t="shared" si="39"/>
        <v>0</v>
      </c>
      <c r="M467" s="54">
        <f>Inv!L467</f>
        <v>0</v>
      </c>
      <c r="N467" s="55" t="str">
        <f>IFERROR($I467/PG!$F467,"")</f>
        <v/>
      </c>
      <c r="P467" s="2"/>
      <c r="Q467" s="84">
        <v>5.4000000000000003E-3</v>
      </c>
      <c r="R467" s="85">
        <f t="shared" si="40"/>
        <v>5.4000000000000003E-3</v>
      </c>
      <c r="S467" s="2" t="str">
        <f t="shared" si="41"/>
        <v/>
      </c>
    </row>
    <row r="468" spans="3:19" ht="35.1" customHeight="1" thickTop="1" thickBot="1">
      <c r="C468" s="45" t="str">
        <f>IF(PG!C468="","",PG!C468)</f>
        <v/>
      </c>
      <c r="D468" s="44" t="str">
        <f>IF(PG!D468="","",PG!D468)</f>
        <v/>
      </c>
      <c r="E468" s="46" t="str">
        <f>IF(PG!E468="","",PG!E468)</f>
        <v/>
      </c>
      <c r="F468" s="46">
        <f>IF(Inv!F468="",Inv!E468,Inv!F468)</f>
        <v>0</v>
      </c>
      <c r="G468" s="51" t="str">
        <f t="shared" si="37"/>
        <v>Sem estoque</v>
      </c>
      <c r="H468" s="52">
        <f>SUMIF(Entrada!$D$7:$D$3006,$D468,Entrada!$H$7:$H$3006)</f>
        <v>0</v>
      </c>
      <c r="I468" s="53">
        <f>SUMIF(Saída!$D$7:$D$3006,$D468,Saída!$G$7:$G$3006)</f>
        <v>0</v>
      </c>
      <c r="J468" s="54">
        <f>SUMIF(Entrada!$D$7:$D$3006,D468,Entrada!$L$7:$L$3006)</f>
        <v>0</v>
      </c>
      <c r="K468" s="50" t="str">
        <f t="shared" si="38"/>
        <v/>
      </c>
      <c r="L468" s="50">
        <f t="shared" si="39"/>
        <v>0</v>
      </c>
      <c r="M468" s="54">
        <f>Inv!L468</f>
        <v>0</v>
      </c>
      <c r="N468" s="55" t="str">
        <f>IFERROR($I468/PG!$F468,"")</f>
        <v/>
      </c>
      <c r="P468" s="2"/>
      <c r="Q468" s="84">
        <v>5.3899999999999998E-3</v>
      </c>
      <c r="R468" s="85">
        <f t="shared" si="40"/>
        <v>5.3899999999999998E-3</v>
      </c>
      <c r="S468" s="2" t="str">
        <f t="shared" si="41"/>
        <v/>
      </c>
    </row>
    <row r="469" spans="3:19" ht="35.1" customHeight="1" thickTop="1" thickBot="1">
      <c r="C469" s="45" t="str">
        <f>IF(PG!C469="","",PG!C469)</f>
        <v/>
      </c>
      <c r="D469" s="44" t="str">
        <f>IF(PG!D469="","",PG!D469)</f>
        <v/>
      </c>
      <c r="E469" s="46" t="str">
        <f>IF(PG!E469="","",PG!E469)</f>
        <v/>
      </c>
      <c r="F469" s="46">
        <f>IF(Inv!F469="",Inv!E469,Inv!F469)</f>
        <v>0</v>
      </c>
      <c r="G469" s="51" t="str">
        <f t="shared" si="37"/>
        <v>Sem estoque</v>
      </c>
      <c r="H469" s="52">
        <f>SUMIF(Entrada!$D$7:$D$3006,$D469,Entrada!$H$7:$H$3006)</f>
        <v>0</v>
      </c>
      <c r="I469" s="53">
        <f>SUMIF(Saída!$D$7:$D$3006,$D469,Saída!$G$7:$G$3006)</f>
        <v>0</v>
      </c>
      <c r="J469" s="54">
        <f>SUMIF(Entrada!$D$7:$D$3006,D469,Entrada!$L$7:$L$3006)</f>
        <v>0</v>
      </c>
      <c r="K469" s="50" t="str">
        <f t="shared" si="38"/>
        <v/>
      </c>
      <c r="L469" s="50">
        <f t="shared" si="39"/>
        <v>0</v>
      </c>
      <c r="M469" s="54">
        <f>Inv!L469</f>
        <v>0</v>
      </c>
      <c r="N469" s="55" t="str">
        <f>IFERROR($I469/PG!$F469,"")</f>
        <v/>
      </c>
      <c r="P469" s="2"/>
      <c r="Q469" s="84">
        <v>5.3800000000000002E-3</v>
      </c>
      <c r="R469" s="85">
        <f t="shared" si="40"/>
        <v>5.3800000000000002E-3</v>
      </c>
      <c r="S469" s="2" t="str">
        <f t="shared" si="41"/>
        <v/>
      </c>
    </row>
    <row r="470" spans="3:19" ht="35.1" customHeight="1" thickTop="1" thickBot="1">
      <c r="C470" s="45" t="str">
        <f>IF(PG!C470="","",PG!C470)</f>
        <v/>
      </c>
      <c r="D470" s="44" t="str">
        <f>IF(PG!D470="","",PG!D470)</f>
        <v/>
      </c>
      <c r="E470" s="46" t="str">
        <f>IF(PG!E470="","",PG!E470)</f>
        <v/>
      </c>
      <c r="F470" s="46">
        <f>IF(Inv!F470="",Inv!E470,Inv!F470)</f>
        <v>0</v>
      </c>
      <c r="G470" s="51" t="str">
        <f t="shared" si="37"/>
        <v>Sem estoque</v>
      </c>
      <c r="H470" s="52">
        <f>SUMIF(Entrada!$D$7:$D$3006,$D470,Entrada!$H$7:$H$3006)</f>
        <v>0</v>
      </c>
      <c r="I470" s="53">
        <f>SUMIF(Saída!$D$7:$D$3006,$D470,Saída!$G$7:$G$3006)</f>
        <v>0</v>
      </c>
      <c r="J470" s="54">
        <f>SUMIF(Entrada!$D$7:$D$3006,D470,Entrada!$L$7:$L$3006)</f>
        <v>0</v>
      </c>
      <c r="K470" s="50" t="str">
        <f t="shared" si="38"/>
        <v/>
      </c>
      <c r="L470" s="50">
        <f t="shared" si="39"/>
        <v>0</v>
      </c>
      <c r="M470" s="54">
        <f>Inv!L470</f>
        <v>0</v>
      </c>
      <c r="N470" s="55" t="str">
        <f>IFERROR($I470/PG!$F470,"")</f>
        <v/>
      </c>
      <c r="P470" s="2"/>
      <c r="Q470" s="84">
        <v>5.3699999999999998E-3</v>
      </c>
      <c r="R470" s="85">
        <f t="shared" si="40"/>
        <v>5.3699999999999998E-3</v>
      </c>
      <c r="S470" s="2" t="str">
        <f t="shared" si="41"/>
        <v/>
      </c>
    </row>
    <row r="471" spans="3:19" ht="35.1" customHeight="1" thickTop="1" thickBot="1">
      <c r="C471" s="45" t="str">
        <f>IF(PG!C471="","",PG!C471)</f>
        <v/>
      </c>
      <c r="D471" s="44" t="str">
        <f>IF(PG!D471="","",PG!D471)</f>
        <v/>
      </c>
      <c r="E471" s="46" t="str">
        <f>IF(PG!E471="","",PG!E471)</f>
        <v/>
      </c>
      <c r="F471" s="46">
        <f>IF(Inv!F471="",Inv!E471,Inv!F471)</f>
        <v>0</v>
      </c>
      <c r="G471" s="51" t="str">
        <f t="shared" si="37"/>
        <v>Sem estoque</v>
      </c>
      <c r="H471" s="52">
        <f>SUMIF(Entrada!$D$7:$D$3006,$D471,Entrada!$H$7:$H$3006)</f>
        <v>0</v>
      </c>
      <c r="I471" s="53">
        <f>SUMIF(Saída!$D$7:$D$3006,$D471,Saída!$G$7:$G$3006)</f>
        <v>0</v>
      </c>
      <c r="J471" s="54">
        <f>SUMIF(Entrada!$D$7:$D$3006,D471,Entrada!$L$7:$L$3006)</f>
        <v>0</v>
      </c>
      <c r="K471" s="50" t="str">
        <f t="shared" si="38"/>
        <v/>
      </c>
      <c r="L471" s="50">
        <f t="shared" si="39"/>
        <v>0</v>
      </c>
      <c r="M471" s="54">
        <f>Inv!L471</f>
        <v>0</v>
      </c>
      <c r="N471" s="55" t="str">
        <f>IFERROR($I471/PG!$F471,"")</f>
        <v/>
      </c>
      <c r="P471" s="2"/>
      <c r="Q471" s="84">
        <v>5.3600000000000002E-3</v>
      </c>
      <c r="R471" s="85">
        <f t="shared" si="40"/>
        <v>5.3600000000000002E-3</v>
      </c>
      <c r="S471" s="2" t="str">
        <f t="shared" si="41"/>
        <v/>
      </c>
    </row>
    <row r="472" spans="3:19" ht="35.1" customHeight="1" thickTop="1" thickBot="1">
      <c r="C472" s="45" t="str">
        <f>IF(PG!C472="","",PG!C472)</f>
        <v/>
      </c>
      <c r="D472" s="44" t="str">
        <f>IF(PG!D472="","",PG!D472)</f>
        <v/>
      </c>
      <c r="E472" s="46" t="str">
        <f>IF(PG!E472="","",PG!E472)</f>
        <v/>
      </c>
      <c r="F472" s="46">
        <f>IF(Inv!F472="",Inv!E472,Inv!F472)</f>
        <v>0</v>
      </c>
      <c r="G472" s="51" t="str">
        <f t="shared" si="37"/>
        <v>Sem estoque</v>
      </c>
      <c r="H472" s="52">
        <f>SUMIF(Entrada!$D$7:$D$3006,$D472,Entrada!$H$7:$H$3006)</f>
        <v>0</v>
      </c>
      <c r="I472" s="53">
        <f>SUMIF(Saída!$D$7:$D$3006,$D472,Saída!$G$7:$G$3006)</f>
        <v>0</v>
      </c>
      <c r="J472" s="54">
        <f>SUMIF(Entrada!$D$7:$D$3006,D472,Entrada!$L$7:$L$3006)</f>
        <v>0</v>
      </c>
      <c r="K472" s="50" t="str">
        <f t="shared" si="38"/>
        <v/>
      </c>
      <c r="L472" s="50">
        <f t="shared" si="39"/>
        <v>0</v>
      </c>
      <c r="M472" s="54">
        <f>Inv!L472</f>
        <v>0</v>
      </c>
      <c r="N472" s="55" t="str">
        <f>IFERROR($I472/PG!$F472,"")</f>
        <v/>
      </c>
      <c r="P472" s="2"/>
      <c r="Q472" s="84">
        <v>5.3499999999999997E-3</v>
      </c>
      <c r="R472" s="85">
        <f t="shared" si="40"/>
        <v>5.3499999999999997E-3</v>
      </c>
      <c r="S472" s="2" t="str">
        <f t="shared" si="41"/>
        <v/>
      </c>
    </row>
    <row r="473" spans="3:19" ht="35.1" customHeight="1" thickTop="1" thickBot="1">
      <c r="C473" s="45" t="str">
        <f>IF(PG!C473="","",PG!C473)</f>
        <v/>
      </c>
      <c r="D473" s="44" t="str">
        <f>IF(PG!D473="","",PG!D473)</f>
        <v/>
      </c>
      <c r="E473" s="46" t="str">
        <f>IF(PG!E473="","",PG!E473)</f>
        <v/>
      </c>
      <c r="F473" s="46">
        <f>IF(Inv!F473="",Inv!E473,Inv!F473)</f>
        <v>0</v>
      </c>
      <c r="G473" s="51" t="str">
        <f t="shared" si="37"/>
        <v>Sem estoque</v>
      </c>
      <c r="H473" s="52">
        <f>SUMIF(Entrada!$D$7:$D$3006,$D473,Entrada!$H$7:$H$3006)</f>
        <v>0</v>
      </c>
      <c r="I473" s="53">
        <f>SUMIF(Saída!$D$7:$D$3006,$D473,Saída!$G$7:$G$3006)</f>
        <v>0</v>
      </c>
      <c r="J473" s="54">
        <f>SUMIF(Entrada!$D$7:$D$3006,D473,Entrada!$L$7:$L$3006)</f>
        <v>0</v>
      </c>
      <c r="K473" s="50" t="str">
        <f t="shared" si="38"/>
        <v/>
      </c>
      <c r="L473" s="50">
        <f t="shared" si="39"/>
        <v>0</v>
      </c>
      <c r="M473" s="54">
        <f>Inv!L473</f>
        <v>0</v>
      </c>
      <c r="N473" s="55" t="str">
        <f>IFERROR($I473/PG!$F473,"")</f>
        <v/>
      </c>
      <c r="P473" s="2"/>
      <c r="Q473" s="84">
        <v>5.3400000000000001E-3</v>
      </c>
      <c r="R473" s="85">
        <f t="shared" si="40"/>
        <v>5.3400000000000001E-3</v>
      </c>
      <c r="S473" s="2" t="str">
        <f t="shared" si="41"/>
        <v/>
      </c>
    </row>
    <row r="474" spans="3:19" ht="35.1" customHeight="1" thickTop="1" thickBot="1">
      <c r="C474" s="45" t="str">
        <f>IF(PG!C474="","",PG!C474)</f>
        <v/>
      </c>
      <c r="D474" s="44" t="str">
        <f>IF(PG!D474="","",PG!D474)</f>
        <v/>
      </c>
      <c r="E474" s="46" t="str">
        <f>IF(PG!E474="","",PG!E474)</f>
        <v/>
      </c>
      <c r="F474" s="46">
        <f>IF(Inv!F474="",Inv!E474,Inv!F474)</f>
        <v>0</v>
      </c>
      <c r="G474" s="51" t="str">
        <f t="shared" si="37"/>
        <v>Sem estoque</v>
      </c>
      <c r="H474" s="52">
        <f>SUMIF(Entrada!$D$7:$D$3006,$D474,Entrada!$H$7:$H$3006)</f>
        <v>0</v>
      </c>
      <c r="I474" s="53">
        <f>SUMIF(Saída!$D$7:$D$3006,$D474,Saída!$G$7:$G$3006)</f>
        <v>0</v>
      </c>
      <c r="J474" s="54">
        <f>SUMIF(Entrada!$D$7:$D$3006,D474,Entrada!$L$7:$L$3006)</f>
        <v>0</v>
      </c>
      <c r="K474" s="50" t="str">
        <f t="shared" si="38"/>
        <v/>
      </c>
      <c r="L474" s="50">
        <f t="shared" si="39"/>
        <v>0</v>
      </c>
      <c r="M474" s="54">
        <f>Inv!L474</f>
        <v>0</v>
      </c>
      <c r="N474" s="55" t="str">
        <f>IFERROR($I474/PG!$F474,"")</f>
        <v/>
      </c>
      <c r="P474" s="2"/>
      <c r="Q474" s="84">
        <v>5.3299999999999997E-3</v>
      </c>
      <c r="R474" s="85">
        <f t="shared" si="40"/>
        <v>5.3299999999999997E-3</v>
      </c>
      <c r="S474" s="2" t="str">
        <f t="shared" si="41"/>
        <v/>
      </c>
    </row>
    <row r="475" spans="3:19" ht="35.1" customHeight="1" thickTop="1" thickBot="1">
      <c r="C475" s="45" t="str">
        <f>IF(PG!C475="","",PG!C475)</f>
        <v/>
      </c>
      <c r="D475" s="44" t="str">
        <f>IF(PG!D475="","",PG!D475)</f>
        <v/>
      </c>
      <c r="E475" s="46" t="str">
        <f>IF(PG!E475="","",PG!E475)</f>
        <v/>
      </c>
      <c r="F475" s="46">
        <f>IF(Inv!F475="",Inv!E475,Inv!F475)</f>
        <v>0</v>
      </c>
      <c r="G475" s="51" t="str">
        <f t="shared" si="37"/>
        <v>Sem estoque</v>
      </c>
      <c r="H475" s="52">
        <f>SUMIF(Entrada!$D$7:$D$3006,$D475,Entrada!$H$7:$H$3006)</f>
        <v>0</v>
      </c>
      <c r="I475" s="53">
        <f>SUMIF(Saída!$D$7:$D$3006,$D475,Saída!$G$7:$G$3006)</f>
        <v>0</v>
      </c>
      <c r="J475" s="54">
        <f>SUMIF(Entrada!$D$7:$D$3006,D475,Entrada!$L$7:$L$3006)</f>
        <v>0</v>
      </c>
      <c r="K475" s="50" t="str">
        <f t="shared" si="38"/>
        <v/>
      </c>
      <c r="L475" s="50">
        <f t="shared" si="39"/>
        <v>0</v>
      </c>
      <c r="M475" s="54">
        <f>Inv!L475</f>
        <v>0</v>
      </c>
      <c r="N475" s="55" t="str">
        <f>IFERROR($I475/PG!$F475,"")</f>
        <v/>
      </c>
      <c r="P475" s="2"/>
      <c r="Q475" s="84">
        <v>5.3200000000000001E-3</v>
      </c>
      <c r="R475" s="85">
        <f t="shared" si="40"/>
        <v>5.3200000000000001E-3</v>
      </c>
      <c r="S475" s="2" t="str">
        <f t="shared" si="41"/>
        <v/>
      </c>
    </row>
    <row r="476" spans="3:19" ht="35.1" customHeight="1" thickTop="1" thickBot="1">
      <c r="C476" s="45" t="str">
        <f>IF(PG!C476="","",PG!C476)</f>
        <v/>
      </c>
      <c r="D476" s="44" t="str">
        <f>IF(PG!D476="","",PG!D476)</f>
        <v/>
      </c>
      <c r="E476" s="46" t="str">
        <f>IF(PG!E476="","",PG!E476)</f>
        <v/>
      </c>
      <c r="F476" s="46">
        <f>IF(Inv!F476="",Inv!E476,Inv!F476)</f>
        <v>0</v>
      </c>
      <c r="G476" s="51" t="str">
        <f t="shared" si="37"/>
        <v>Sem estoque</v>
      </c>
      <c r="H476" s="52">
        <f>SUMIF(Entrada!$D$7:$D$3006,$D476,Entrada!$H$7:$H$3006)</f>
        <v>0</v>
      </c>
      <c r="I476" s="53">
        <f>SUMIF(Saída!$D$7:$D$3006,$D476,Saída!$G$7:$G$3006)</f>
        <v>0</v>
      </c>
      <c r="J476" s="54">
        <f>SUMIF(Entrada!$D$7:$D$3006,D476,Entrada!$L$7:$L$3006)</f>
        <v>0</v>
      </c>
      <c r="K476" s="50" t="str">
        <f t="shared" si="38"/>
        <v/>
      </c>
      <c r="L476" s="50">
        <f t="shared" si="39"/>
        <v>0</v>
      </c>
      <c r="M476" s="54">
        <f>Inv!L476</f>
        <v>0</v>
      </c>
      <c r="N476" s="55" t="str">
        <f>IFERROR($I476/PG!$F476,"")</f>
        <v/>
      </c>
      <c r="P476" s="2"/>
      <c r="Q476" s="84">
        <v>5.3099999999999996E-3</v>
      </c>
      <c r="R476" s="85">
        <f t="shared" si="40"/>
        <v>5.3099999999999996E-3</v>
      </c>
      <c r="S476" s="2" t="str">
        <f t="shared" si="41"/>
        <v/>
      </c>
    </row>
    <row r="477" spans="3:19" ht="35.1" customHeight="1" thickTop="1" thickBot="1">
      <c r="C477" s="45" t="str">
        <f>IF(PG!C477="","",PG!C477)</f>
        <v/>
      </c>
      <c r="D477" s="44" t="str">
        <f>IF(PG!D477="","",PG!D477)</f>
        <v/>
      </c>
      <c r="E477" s="46" t="str">
        <f>IF(PG!E477="","",PG!E477)</f>
        <v/>
      </c>
      <c r="F477" s="46">
        <f>IF(Inv!F477="",Inv!E477,Inv!F477)</f>
        <v>0</v>
      </c>
      <c r="G477" s="51" t="str">
        <f t="shared" si="37"/>
        <v>Sem estoque</v>
      </c>
      <c r="H477" s="52">
        <f>SUMIF(Entrada!$D$7:$D$3006,$D477,Entrada!$H$7:$H$3006)</f>
        <v>0</v>
      </c>
      <c r="I477" s="53">
        <f>SUMIF(Saída!$D$7:$D$3006,$D477,Saída!$G$7:$G$3006)</f>
        <v>0</v>
      </c>
      <c r="J477" s="54">
        <f>SUMIF(Entrada!$D$7:$D$3006,D477,Entrada!$L$7:$L$3006)</f>
        <v>0</v>
      </c>
      <c r="K477" s="50" t="str">
        <f t="shared" si="38"/>
        <v/>
      </c>
      <c r="L477" s="50">
        <f t="shared" si="39"/>
        <v>0</v>
      </c>
      <c r="M477" s="54">
        <f>Inv!L477</f>
        <v>0</v>
      </c>
      <c r="N477" s="55" t="str">
        <f>IFERROR($I477/PG!$F477,"")</f>
        <v/>
      </c>
      <c r="P477" s="2"/>
      <c r="Q477" s="84">
        <v>5.3E-3</v>
      </c>
      <c r="R477" s="85">
        <f t="shared" si="40"/>
        <v>5.3E-3</v>
      </c>
      <c r="S477" s="2" t="str">
        <f t="shared" si="41"/>
        <v/>
      </c>
    </row>
    <row r="478" spans="3:19" ht="35.1" customHeight="1" thickTop="1" thickBot="1">
      <c r="C478" s="45" t="str">
        <f>IF(PG!C478="","",PG!C478)</f>
        <v/>
      </c>
      <c r="D478" s="44" t="str">
        <f>IF(PG!D478="","",PG!D478)</f>
        <v/>
      </c>
      <c r="E478" s="46" t="str">
        <f>IF(PG!E478="","",PG!E478)</f>
        <v/>
      </c>
      <c r="F478" s="46">
        <f>IF(Inv!F478="",Inv!E478,Inv!F478)</f>
        <v>0</v>
      </c>
      <c r="G478" s="51" t="str">
        <f t="shared" si="37"/>
        <v>Sem estoque</v>
      </c>
      <c r="H478" s="52">
        <f>SUMIF(Entrada!$D$7:$D$3006,$D478,Entrada!$H$7:$H$3006)</f>
        <v>0</v>
      </c>
      <c r="I478" s="53">
        <f>SUMIF(Saída!$D$7:$D$3006,$D478,Saída!$G$7:$G$3006)</f>
        <v>0</v>
      </c>
      <c r="J478" s="54">
        <f>SUMIF(Entrada!$D$7:$D$3006,D478,Entrada!$L$7:$L$3006)</f>
        <v>0</v>
      </c>
      <c r="K478" s="50" t="str">
        <f t="shared" si="38"/>
        <v/>
      </c>
      <c r="L478" s="50">
        <f t="shared" si="39"/>
        <v>0</v>
      </c>
      <c r="M478" s="54">
        <f>Inv!L478</f>
        <v>0</v>
      </c>
      <c r="N478" s="55" t="str">
        <f>IFERROR($I478/PG!$F478,"")</f>
        <v/>
      </c>
      <c r="P478" s="2"/>
      <c r="Q478" s="84">
        <v>5.2900000000000004E-3</v>
      </c>
      <c r="R478" s="85">
        <f t="shared" si="40"/>
        <v>5.2900000000000004E-3</v>
      </c>
      <c r="S478" s="2" t="str">
        <f t="shared" si="41"/>
        <v/>
      </c>
    </row>
    <row r="479" spans="3:19" ht="35.1" customHeight="1" thickTop="1" thickBot="1">
      <c r="C479" s="45" t="str">
        <f>IF(PG!C479="","",PG!C479)</f>
        <v/>
      </c>
      <c r="D479" s="44" t="str">
        <f>IF(PG!D479="","",PG!D479)</f>
        <v/>
      </c>
      <c r="E479" s="46" t="str">
        <f>IF(PG!E479="","",PG!E479)</f>
        <v/>
      </c>
      <c r="F479" s="46">
        <f>IF(Inv!F479="",Inv!E479,Inv!F479)</f>
        <v>0</v>
      </c>
      <c r="G479" s="51" t="str">
        <f t="shared" si="37"/>
        <v>Sem estoque</v>
      </c>
      <c r="H479" s="52">
        <f>SUMIF(Entrada!$D$7:$D$3006,$D479,Entrada!$H$7:$H$3006)</f>
        <v>0</v>
      </c>
      <c r="I479" s="53">
        <f>SUMIF(Saída!$D$7:$D$3006,$D479,Saída!$G$7:$G$3006)</f>
        <v>0</v>
      </c>
      <c r="J479" s="54">
        <f>SUMIF(Entrada!$D$7:$D$3006,D479,Entrada!$L$7:$L$3006)</f>
        <v>0</v>
      </c>
      <c r="K479" s="50" t="str">
        <f t="shared" si="38"/>
        <v/>
      </c>
      <c r="L479" s="50">
        <f t="shared" si="39"/>
        <v>0</v>
      </c>
      <c r="M479" s="54">
        <f>Inv!L479</f>
        <v>0</v>
      </c>
      <c r="N479" s="55" t="str">
        <f>IFERROR($I479/PG!$F479,"")</f>
        <v/>
      </c>
      <c r="P479" s="2"/>
      <c r="Q479" s="84">
        <v>5.28E-3</v>
      </c>
      <c r="R479" s="85">
        <f t="shared" si="40"/>
        <v>5.28E-3</v>
      </c>
      <c r="S479" s="2" t="str">
        <f t="shared" si="41"/>
        <v/>
      </c>
    </row>
    <row r="480" spans="3:19" ht="35.1" customHeight="1" thickTop="1" thickBot="1">
      <c r="C480" s="45" t="str">
        <f>IF(PG!C480="","",PG!C480)</f>
        <v/>
      </c>
      <c r="D480" s="44" t="str">
        <f>IF(PG!D480="","",PG!D480)</f>
        <v/>
      </c>
      <c r="E480" s="46" t="str">
        <f>IF(PG!E480="","",PG!E480)</f>
        <v/>
      </c>
      <c r="F480" s="46">
        <f>IF(Inv!F480="",Inv!E480,Inv!F480)</f>
        <v>0</v>
      </c>
      <c r="G480" s="51" t="str">
        <f t="shared" si="37"/>
        <v>Sem estoque</v>
      </c>
      <c r="H480" s="52">
        <f>SUMIF(Entrada!$D$7:$D$3006,$D480,Entrada!$H$7:$H$3006)</f>
        <v>0</v>
      </c>
      <c r="I480" s="53">
        <f>SUMIF(Saída!$D$7:$D$3006,$D480,Saída!$G$7:$G$3006)</f>
        <v>0</v>
      </c>
      <c r="J480" s="54">
        <f>SUMIF(Entrada!$D$7:$D$3006,D480,Entrada!$L$7:$L$3006)</f>
        <v>0</v>
      </c>
      <c r="K480" s="50" t="str">
        <f t="shared" si="38"/>
        <v/>
      </c>
      <c r="L480" s="50">
        <f t="shared" si="39"/>
        <v>0</v>
      </c>
      <c r="M480" s="54">
        <f>Inv!L480</f>
        <v>0</v>
      </c>
      <c r="N480" s="55" t="str">
        <f>IFERROR($I480/PG!$F480,"")</f>
        <v/>
      </c>
      <c r="P480" s="2"/>
      <c r="Q480" s="84">
        <v>5.2700000000000004E-3</v>
      </c>
      <c r="R480" s="85">
        <f t="shared" si="40"/>
        <v>5.2700000000000004E-3</v>
      </c>
      <c r="S480" s="2" t="str">
        <f t="shared" si="41"/>
        <v/>
      </c>
    </row>
    <row r="481" spans="3:19" ht="35.1" customHeight="1" thickTop="1" thickBot="1">
      <c r="C481" s="45" t="str">
        <f>IF(PG!C481="","",PG!C481)</f>
        <v/>
      </c>
      <c r="D481" s="44" t="str">
        <f>IF(PG!D481="","",PG!D481)</f>
        <v/>
      </c>
      <c r="E481" s="46" t="str">
        <f>IF(PG!E481="","",PG!E481)</f>
        <v/>
      </c>
      <c r="F481" s="46">
        <f>IF(Inv!F481="",Inv!E481,Inv!F481)</f>
        <v>0</v>
      </c>
      <c r="G481" s="51" t="str">
        <f t="shared" si="37"/>
        <v>Sem estoque</v>
      </c>
      <c r="H481" s="52">
        <f>SUMIF(Entrada!$D$7:$D$3006,$D481,Entrada!$H$7:$H$3006)</f>
        <v>0</v>
      </c>
      <c r="I481" s="53">
        <f>SUMIF(Saída!$D$7:$D$3006,$D481,Saída!$G$7:$G$3006)</f>
        <v>0</v>
      </c>
      <c r="J481" s="54">
        <f>SUMIF(Entrada!$D$7:$D$3006,D481,Entrada!$L$7:$L$3006)</f>
        <v>0</v>
      </c>
      <c r="K481" s="50" t="str">
        <f t="shared" si="38"/>
        <v/>
      </c>
      <c r="L481" s="50">
        <f t="shared" si="39"/>
        <v>0</v>
      </c>
      <c r="M481" s="54">
        <f>Inv!L481</f>
        <v>0</v>
      </c>
      <c r="N481" s="55" t="str">
        <f>IFERROR($I481/PG!$F481,"")</f>
        <v/>
      </c>
      <c r="P481" s="2"/>
      <c r="Q481" s="84">
        <v>5.2599999999999999E-3</v>
      </c>
      <c r="R481" s="85">
        <f t="shared" si="40"/>
        <v>5.2599999999999999E-3</v>
      </c>
      <c r="S481" s="2" t="str">
        <f t="shared" si="41"/>
        <v/>
      </c>
    </row>
    <row r="482" spans="3:19" ht="35.1" customHeight="1" thickTop="1" thickBot="1">
      <c r="C482" s="45" t="str">
        <f>IF(PG!C482="","",PG!C482)</f>
        <v/>
      </c>
      <c r="D482" s="44" t="str">
        <f>IF(PG!D482="","",PG!D482)</f>
        <v/>
      </c>
      <c r="E482" s="46" t="str">
        <f>IF(PG!E482="","",PG!E482)</f>
        <v/>
      </c>
      <c r="F482" s="46">
        <f>IF(Inv!F482="",Inv!E482,Inv!F482)</f>
        <v>0</v>
      </c>
      <c r="G482" s="51" t="str">
        <f t="shared" si="37"/>
        <v>Sem estoque</v>
      </c>
      <c r="H482" s="52">
        <f>SUMIF(Entrada!$D$7:$D$3006,$D482,Entrada!$H$7:$H$3006)</f>
        <v>0</v>
      </c>
      <c r="I482" s="53">
        <f>SUMIF(Saída!$D$7:$D$3006,$D482,Saída!$G$7:$G$3006)</f>
        <v>0</v>
      </c>
      <c r="J482" s="54">
        <f>SUMIF(Entrada!$D$7:$D$3006,D482,Entrada!$L$7:$L$3006)</f>
        <v>0</v>
      </c>
      <c r="K482" s="50" t="str">
        <f t="shared" si="38"/>
        <v/>
      </c>
      <c r="L482" s="50">
        <f t="shared" si="39"/>
        <v>0</v>
      </c>
      <c r="M482" s="54">
        <f>Inv!L482</f>
        <v>0</v>
      </c>
      <c r="N482" s="55" t="str">
        <f>IFERROR($I482/PG!$F482,"")</f>
        <v/>
      </c>
      <c r="P482" s="2"/>
      <c r="Q482" s="84">
        <v>5.2500000000000003E-3</v>
      </c>
      <c r="R482" s="85">
        <f t="shared" si="40"/>
        <v>5.2500000000000003E-3</v>
      </c>
      <c r="S482" s="2" t="str">
        <f t="shared" si="41"/>
        <v/>
      </c>
    </row>
    <row r="483" spans="3:19" ht="35.1" customHeight="1" thickTop="1" thickBot="1">
      <c r="C483" s="45" t="str">
        <f>IF(PG!C483="","",PG!C483)</f>
        <v/>
      </c>
      <c r="D483" s="44" t="str">
        <f>IF(PG!D483="","",PG!D483)</f>
        <v/>
      </c>
      <c r="E483" s="46" t="str">
        <f>IF(PG!E483="","",PG!E483)</f>
        <v/>
      </c>
      <c r="F483" s="46">
        <f>IF(Inv!F483="",Inv!E483,Inv!F483)</f>
        <v>0</v>
      </c>
      <c r="G483" s="51" t="str">
        <f t="shared" si="37"/>
        <v>Sem estoque</v>
      </c>
      <c r="H483" s="52">
        <f>SUMIF(Entrada!$D$7:$D$3006,$D483,Entrada!$H$7:$H$3006)</f>
        <v>0</v>
      </c>
      <c r="I483" s="53">
        <f>SUMIF(Saída!$D$7:$D$3006,$D483,Saída!$G$7:$G$3006)</f>
        <v>0</v>
      </c>
      <c r="J483" s="54">
        <f>SUMIF(Entrada!$D$7:$D$3006,D483,Entrada!$L$7:$L$3006)</f>
        <v>0</v>
      </c>
      <c r="K483" s="50" t="str">
        <f t="shared" si="38"/>
        <v/>
      </c>
      <c r="L483" s="50">
        <f t="shared" si="39"/>
        <v>0</v>
      </c>
      <c r="M483" s="54">
        <f>Inv!L483</f>
        <v>0</v>
      </c>
      <c r="N483" s="55" t="str">
        <f>IFERROR($I483/PG!$F483,"")</f>
        <v/>
      </c>
      <c r="P483" s="2"/>
      <c r="Q483" s="84">
        <v>5.2399999999999999E-3</v>
      </c>
      <c r="R483" s="85">
        <f t="shared" si="40"/>
        <v>5.2399999999999999E-3</v>
      </c>
      <c r="S483" s="2" t="str">
        <f t="shared" si="41"/>
        <v/>
      </c>
    </row>
    <row r="484" spans="3:19" ht="35.1" customHeight="1" thickTop="1" thickBot="1">
      <c r="C484" s="45" t="str">
        <f>IF(PG!C484="","",PG!C484)</f>
        <v/>
      </c>
      <c r="D484" s="44" t="str">
        <f>IF(PG!D484="","",PG!D484)</f>
        <v/>
      </c>
      <c r="E484" s="46" t="str">
        <f>IF(PG!E484="","",PG!E484)</f>
        <v/>
      </c>
      <c r="F484" s="46">
        <f>IF(Inv!F484="",Inv!E484,Inv!F484)</f>
        <v>0</v>
      </c>
      <c r="G484" s="51" t="str">
        <f t="shared" si="37"/>
        <v>Sem estoque</v>
      </c>
      <c r="H484" s="52">
        <f>SUMIF(Entrada!$D$7:$D$3006,$D484,Entrada!$H$7:$H$3006)</f>
        <v>0</v>
      </c>
      <c r="I484" s="53">
        <f>SUMIF(Saída!$D$7:$D$3006,$D484,Saída!$G$7:$G$3006)</f>
        <v>0</v>
      </c>
      <c r="J484" s="54">
        <f>SUMIF(Entrada!$D$7:$D$3006,D484,Entrada!$L$7:$L$3006)</f>
        <v>0</v>
      </c>
      <c r="K484" s="50" t="str">
        <f t="shared" si="38"/>
        <v/>
      </c>
      <c r="L484" s="50">
        <f t="shared" si="39"/>
        <v>0</v>
      </c>
      <c r="M484" s="54">
        <f>Inv!L484</f>
        <v>0</v>
      </c>
      <c r="N484" s="55" t="str">
        <f>IFERROR($I484/PG!$F484,"")</f>
        <v/>
      </c>
      <c r="P484" s="2"/>
      <c r="Q484" s="84">
        <v>5.2300000000000003E-3</v>
      </c>
      <c r="R484" s="85">
        <f t="shared" si="40"/>
        <v>5.2300000000000003E-3</v>
      </c>
      <c r="S484" s="2" t="str">
        <f t="shared" si="41"/>
        <v/>
      </c>
    </row>
    <row r="485" spans="3:19" ht="35.1" customHeight="1" thickTop="1" thickBot="1">
      <c r="C485" s="45" t="str">
        <f>IF(PG!C485="","",PG!C485)</f>
        <v/>
      </c>
      <c r="D485" s="44" t="str">
        <f>IF(PG!D485="","",PG!D485)</f>
        <v/>
      </c>
      <c r="E485" s="46" t="str">
        <f>IF(PG!E485="","",PG!E485)</f>
        <v/>
      </c>
      <c r="F485" s="46">
        <f>IF(Inv!F485="",Inv!E485,Inv!F485)</f>
        <v>0</v>
      </c>
      <c r="G485" s="51" t="str">
        <f t="shared" si="37"/>
        <v>Sem estoque</v>
      </c>
      <c r="H485" s="52">
        <f>SUMIF(Entrada!$D$7:$D$3006,$D485,Entrada!$H$7:$H$3006)</f>
        <v>0</v>
      </c>
      <c r="I485" s="53">
        <f>SUMIF(Saída!$D$7:$D$3006,$D485,Saída!$G$7:$G$3006)</f>
        <v>0</v>
      </c>
      <c r="J485" s="54">
        <f>SUMIF(Entrada!$D$7:$D$3006,D485,Entrada!$L$7:$L$3006)</f>
        <v>0</v>
      </c>
      <c r="K485" s="50" t="str">
        <f t="shared" si="38"/>
        <v/>
      </c>
      <c r="L485" s="50">
        <f t="shared" si="39"/>
        <v>0</v>
      </c>
      <c r="M485" s="54">
        <f>Inv!L485</f>
        <v>0</v>
      </c>
      <c r="N485" s="55" t="str">
        <f>IFERROR($I485/PG!$F485,"")</f>
        <v/>
      </c>
      <c r="P485" s="2"/>
      <c r="Q485" s="84">
        <v>5.2199999999999998E-3</v>
      </c>
      <c r="R485" s="85">
        <f t="shared" si="40"/>
        <v>5.2199999999999998E-3</v>
      </c>
      <c r="S485" s="2" t="str">
        <f t="shared" si="41"/>
        <v/>
      </c>
    </row>
    <row r="486" spans="3:19" ht="35.1" customHeight="1" thickTop="1" thickBot="1">
      <c r="C486" s="45" t="str">
        <f>IF(PG!C486="","",PG!C486)</f>
        <v/>
      </c>
      <c r="D486" s="44" t="str">
        <f>IF(PG!D486="","",PG!D486)</f>
        <v/>
      </c>
      <c r="E486" s="46" t="str">
        <f>IF(PG!E486="","",PG!E486)</f>
        <v/>
      </c>
      <c r="F486" s="46">
        <f>IF(Inv!F486="",Inv!E486,Inv!F486)</f>
        <v>0</v>
      </c>
      <c r="G486" s="51" t="str">
        <f t="shared" si="37"/>
        <v>Sem estoque</v>
      </c>
      <c r="H486" s="52">
        <f>SUMIF(Entrada!$D$7:$D$3006,$D486,Entrada!$H$7:$H$3006)</f>
        <v>0</v>
      </c>
      <c r="I486" s="53">
        <f>SUMIF(Saída!$D$7:$D$3006,$D486,Saída!$G$7:$G$3006)</f>
        <v>0</v>
      </c>
      <c r="J486" s="54">
        <f>SUMIF(Entrada!$D$7:$D$3006,D486,Entrada!$L$7:$L$3006)</f>
        <v>0</v>
      </c>
      <c r="K486" s="50" t="str">
        <f t="shared" si="38"/>
        <v/>
      </c>
      <c r="L486" s="50">
        <f t="shared" si="39"/>
        <v>0</v>
      </c>
      <c r="M486" s="54">
        <f>Inv!L486</f>
        <v>0</v>
      </c>
      <c r="N486" s="55" t="str">
        <f>IFERROR($I486/PG!$F486,"")</f>
        <v/>
      </c>
      <c r="P486" s="2"/>
      <c r="Q486" s="84">
        <v>5.2100000000000002E-3</v>
      </c>
      <c r="R486" s="85">
        <f t="shared" si="40"/>
        <v>5.2100000000000002E-3</v>
      </c>
      <c r="S486" s="2" t="str">
        <f t="shared" si="41"/>
        <v/>
      </c>
    </row>
    <row r="487" spans="3:19" ht="35.1" customHeight="1" thickTop="1" thickBot="1">
      <c r="C487" s="45" t="str">
        <f>IF(PG!C487="","",PG!C487)</f>
        <v/>
      </c>
      <c r="D487" s="44" t="str">
        <f>IF(PG!D487="","",PG!D487)</f>
        <v/>
      </c>
      <c r="E487" s="46" t="str">
        <f>IF(PG!E487="","",PG!E487)</f>
        <v/>
      </c>
      <c r="F487" s="46">
        <f>IF(Inv!F487="",Inv!E487,Inv!F487)</f>
        <v>0</v>
      </c>
      <c r="G487" s="51" t="str">
        <f t="shared" si="37"/>
        <v>Sem estoque</v>
      </c>
      <c r="H487" s="52">
        <f>SUMIF(Entrada!$D$7:$D$3006,$D487,Entrada!$H$7:$H$3006)</f>
        <v>0</v>
      </c>
      <c r="I487" s="53">
        <f>SUMIF(Saída!$D$7:$D$3006,$D487,Saída!$G$7:$G$3006)</f>
        <v>0</v>
      </c>
      <c r="J487" s="54">
        <f>SUMIF(Entrada!$D$7:$D$3006,D487,Entrada!$L$7:$L$3006)</f>
        <v>0</v>
      </c>
      <c r="K487" s="50" t="str">
        <f t="shared" si="38"/>
        <v/>
      </c>
      <c r="L487" s="50">
        <f t="shared" si="39"/>
        <v>0</v>
      </c>
      <c r="M487" s="54">
        <f>Inv!L487</f>
        <v>0</v>
      </c>
      <c r="N487" s="55" t="str">
        <f>IFERROR($I487/PG!$F487,"")</f>
        <v/>
      </c>
      <c r="P487" s="2"/>
      <c r="Q487" s="84">
        <v>5.1999999999999998E-3</v>
      </c>
      <c r="R487" s="85">
        <f t="shared" si="40"/>
        <v>5.1999999999999998E-3</v>
      </c>
      <c r="S487" s="2" t="str">
        <f t="shared" si="41"/>
        <v/>
      </c>
    </row>
    <row r="488" spans="3:19" ht="35.1" customHeight="1" thickTop="1" thickBot="1">
      <c r="C488" s="45" t="str">
        <f>IF(PG!C488="","",PG!C488)</f>
        <v/>
      </c>
      <c r="D488" s="44" t="str">
        <f>IF(PG!D488="","",PG!D488)</f>
        <v/>
      </c>
      <c r="E488" s="46" t="str">
        <f>IF(PG!E488="","",PG!E488)</f>
        <v/>
      </c>
      <c r="F488" s="46">
        <f>IF(Inv!F488="",Inv!E488,Inv!F488)</f>
        <v>0</v>
      </c>
      <c r="G488" s="51" t="str">
        <f t="shared" si="37"/>
        <v>Sem estoque</v>
      </c>
      <c r="H488" s="52">
        <f>SUMIF(Entrada!$D$7:$D$3006,$D488,Entrada!$H$7:$H$3006)</f>
        <v>0</v>
      </c>
      <c r="I488" s="53">
        <f>SUMIF(Saída!$D$7:$D$3006,$D488,Saída!$G$7:$G$3006)</f>
        <v>0</v>
      </c>
      <c r="J488" s="54">
        <f>SUMIF(Entrada!$D$7:$D$3006,D488,Entrada!$L$7:$L$3006)</f>
        <v>0</v>
      </c>
      <c r="K488" s="50" t="str">
        <f t="shared" si="38"/>
        <v/>
      </c>
      <c r="L488" s="50">
        <f t="shared" si="39"/>
        <v>0</v>
      </c>
      <c r="M488" s="54">
        <f>Inv!L488</f>
        <v>0</v>
      </c>
      <c r="N488" s="55" t="str">
        <f>IFERROR($I488/PG!$F488,"")</f>
        <v/>
      </c>
      <c r="P488" s="2"/>
      <c r="Q488" s="84">
        <v>5.1900000000000002E-3</v>
      </c>
      <c r="R488" s="85">
        <f t="shared" si="40"/>
        <v>5.1900000000000002E-3</v>
      </c>
      <c r="S488" s="2" t="str">
        <f t="shared" si="41"/>
        <v/>
      </c>
    </row>
    <row r="489" spans="3:19" ht="35.1" customHeight="1" thickTop="1" thickBot="1">
      <c r="C489" s="45" t="str">
        <f>IF(PG!C489="","",PG!C489)</f>
        <v/>
      </c>
      <c r="D489" s="44" t="str">
        <f>IF(PG!D489="","",PG!D489)</f>
        <v/>
      </c>
      <c r="E489" s="46" t="str">
        <f>IF(PG!E489="","",PG!E489)</f>
        <v/>
      </c>
      <c r="F489" s="46">
        <f>IF(Inv!F489="",Inv!E489,Inv!F489)</f>
        <v>0</v>
      </c>
      <c r="G489" s="51" t="str">
        <f t="shared" si="37"/>
        <v>Sem estoque</v>
      </c>
      <c r="H489" s="52">
        <f>SUMIF(Entrada!$D$7:$D$3006,$D489,Entrada!$H$7:$H$3006)</f>
        <v>0</v>
      </c>
      <c r="I489" s="53">
        <f>SUMIF(Saída!$D$7:$D$3006,$D489,Saída!$G$7:$G$3006)</f>
        <v>0</v>
      </c>
      <c r="J489" s="54">
        <f>SUMIF(Entrada!$D$7:$D$3006,D489,Entrada!$L$7:$L$3006)</f>
        <v>0</v>
      </c>
      <c r="K489" s="50" t="str">
        <f t="shared" si="38"/>
        <v/>
      </c>
      <c r="L489" s="50">
        <f t="shared" si="39"/>
        <v>0</v>
      </c>
      <c r="M489" s="54">
        <f>Inv!L489</f>
        <v>0</v>
      </c>
      <c r="N489" s="55" t="str">
        <f>IFERROR($I489/PG!$F489,"")</f>
        <v/>
      </c>
      <c r="P489" s="2"/>
      <c r="Q489" s="84">
        <v>5.1799999999999997E-3</v>
      </c>
      <c r="R489" s="85">
        <f t="shared" si="40"/>
        <v>5.1799999999999997E-3</v>
      </c>
      <c r="S489" s="2" t="str">
        <f t="shared" si="41"/>
        <v/>
      </c>
    </row>
    <row r="490" spans="3:19" ht="35.1" customHeight="1" thickTop="1" thickBot="1">
      <c r="C490" s="45" t="str">
        <f>IF(PG!C490="","",PG!C490)</f>
        <v/>
      </c>
      <c r="D490" s="44" t="str">
        <f>IF(PG!D490="","",PG!D490)</f>
        <v/>
      </c>
      <c r="E490" s="46" t="str">
        <f>IF(PG!E490="","",PG!E490)</f>
        <v/>
      </c>
      <c r="F490" s="46">
        <f>IF(Inv!F490="",Inv!E490,Inv!F490)</f>
        <v>0</v>
      </c>
      <c r="G490" s="51" t="str">
        <f t="shared" si="37"/>
        <v>Sem estoque</v>
      </c>
      <c r="H490" s="52">
        <f>SUMIF(Entrada!$D$7:$D$3006,$D490,Entrada!$H$7:$H$3006)</f>
        <v>0</v>
      </c>
      <c r="I490" s="53">
        <f>SUMIF(Saída!$D$7:$D$3006,$D490,Saída!$G$7:$G$3006)</f>
        <v>0</v>
      </c>
      <c r="J490" s="54">
        <f>SUMIF(Entrada!$D$7:$D$3006,D490,Entrada!$L$7:$L$3006)</f>
        <v>0</v>
      </c>
      <c r="K490" s="50" t="str">
        <f t="shared" si="38"/>
        <v/>
      </c>
      <c r="L490" s="50">
        <f t="shared" si="39"/>
        <v>0</v>
      </c>
      <c r="M490" s="54">
        <f>Inv!L490</f>
        <v>0</v>
      </c>
      <c r="N490" s="55" t="str">
        <f>IFERROR($I490/PG!$F490,"")</f>
        <v/>
      </c>
      <c r="P490" s="2"/>
      <c r="Q490" s="84">
        <v>5.1700000000000001E-3</v>
      </c>
      <c r="R490" s="85">
        <f t="shared" si="40"/>
        <v>5.1700000000000001E-3</v>
      </c>
      <c r="S490" s="2" t="str">
        <f t="shared" si="41"/>
        <v/>
      </c>
    </row>
    <row r="491" spans="3:19" ht="35.1" customHeight="1" thickTop="1" thickBot="1">
      <c r="C491" s="45" t="str">
        <f>IF(PG!C491="","",PG!C491)</f>
        <v/>
      </c>
      <c r="D491" s="44" t="str">
        <f>IF(PG!D491="","",PG!D491)</f>
        <v/>
      </c>
      <c r="E491" s="46" t="str">
        <f>IF(PG!E491="","",PG!E491)</f>
        <v/>
      </c>
      <c r="F491" s="46">
        <f>IF(Inv!F491="",Inv!E491,Inv!F491)</f>
        <v>0</v>
      </c>
      <c r="G491" s="51" t="str">
        <f t="shared" si="37"/>
        <v>Sem estoque</v>
      </c>
      <c r="H491" s="52">
        <f>SUMIF(Entrada!$D$7:$D$3006,$D491,Entrada!$H$7:$H$3006)</f>
        <v>0</v>
      </c>
      <c r="I491" s="53">
        <f>SUMIF(Saída!$D$7:$D$3006,$D491,Saída!$G$7:$G$3006)</f>
        <v>0</v>
      </c>
      <c r="J491" s="54">
        <f>SUMIF(Entrada!$D$7:$D$3006,D491,Entrada!$L$7:$L$3006)</f>
        <v>0</v>
      </c>
      <c r="K491" s="50" t="str">
        <f t="shared" si="38"/>
        <v/>
      </c>
      <c r="L491" s="50">
        <f t="shared" si="39"/>
        <v>0</v>
      </c>
      <c r="M491" s="54">
        <f>Inv!L491</f>
        <v>0</v>
      </c>
      <c r="N491" s="55" t="str">
        <f>IFERROR($I491/PG!$F491,"")</f>
        <v/>
      </c>
      <c r="P491" s="2"/>
      <c r="Q491" s="84">
        <v>5.1599999999999997E-3</v>
      </c>
      <c r="R491" s="85">
        <f t="shared" si="40"/>
        <v>5.1599999999999997E-3</v>
      </c>
      <c r="S491" s="2" t="str">
        <f t="shared" si="41"/>
        <v/>
      </c>
    </row>
    <row r="492" spans="3:19" ht="35.1" customHeight="1" thickTop="1" thickBot="1">
      <c r="C492" s="45" t="str">
        <f>IF(PG!C492="","",PG!C492)</f>
        <v/>
      </c>
      <c r="D492" s="44" t="str">
        <f>IF(PG!D492="","",PG!D492)</f>
        <v/>
      </c>
      <c r="E492" s="46" t="str">
        <f>IF(PG!E492="","",PG!E492)</f>
        <v/>
      </c>
      <c r="F492" s="46">
        <f>IF(Inv!F492="",Inv!E492,Inv!F492)</f>
        <v>0</v>
      </c>
      <c r="G492" s="51" t="str">
        <f t="shared" si="37"/>
        <v>Sem estoque</v>
      </c>
      <c r="H492" s="52">
        <f>SUMIF(Entrada!$D$7:$D$3006,$D492,Entrada!$H$7:$H$3006)</f>
        <v>0</v>
      </c>
      <c r="I492" s="53">
        <f>SUMIF(Saída!$D$7:$D$3006,$D492,Saída!$G$7:$G$3006)</f>
        <v>0</v>
      </c>
      <c r="J492" s="54">
        <f>SUMIF(Entrada!$D$7:$D$3006,D492,Entrada!$L$7:$L$3006)</f>
        <v>0</v>
      </c>
      <c r="K492" s="50" t="str">
        <f t="shared" si="38"/>
        <v/>
      </c>
      <c r="L492" s="50">
        <f t="shared" si="39"/>
        <v>0</v>
      </c>
      <c r="M492" s="54">
        <f>Inv!L492</f>
        <v>0</v>
      </c>
      <c r="N492" s="55" t="str">
        <f>IFERROR($I492/PG!$F492,"")</f>
        <v/>
      </c>
      <c r="P492" s="2"/>
      <c r="Q492" s="84">
        <v>5.1500000000000001E-3</v>
      </c>
      <c r="R492" s="85">
        <f t="shared" si="40"/>
        <v>5.1500000000000001E-3</v>
      </c>
      <c r="S492" s="2" t="str">
        <f t="shared" si="41"/>
        <v/>
      </c>
    </row>
    <row r="493" spans="3:19" ht="35.1" customHeight="1" thickTop="1" thickBot="1">
      <c r="C493" s="45" t="str">
        <f>IF(PG!C493="","",PG!C493)</f>
        <v/>
      </c>
      <c r="D493" s="44" t="str">
        <f>IF(PG!D493="","",PG!D493)</f>
        <v/>
      </c>
      <c r="E493" s="46" t="str">
        <f>IF(PG!E493="","",PG!E493)</f>
        <v/>
      </c>
      <c r="F493" s="46">
        <f>IF(Inv!F493="",Inv!E493,Inv!F493)</f>
        <v>0</v>
      </c>
      <c r="G493" s="51" t="str">
        <f t="shared" si="37"/>
        <v>Sem estoque</v>
      </c>
      <c r="H493" s="52">
        <f>SUMIF(Entrada!$D$7:$D$3006,$D493,Entrada!$H$7:$H$3006)</f>
        <v>0</v>
      </c>
      <c r="I493" s="53">
        <f>SUMIF(Saída!$D$7:$D$3006,$D493,Saída!$G$7:$G$3006)</f>
        <v>0</v>
      </c>
      <c r="J493" s="54">
        <f>SUMIF(Entrada!$D$7:$D$3006,D493,Entrada!$L$7:$L$3006)</f>
        <v>0</v>
      </c>
      <c r="K493" s="50" t="str">
        <f t="shared" si="38"/>
        <v/>
      </c>
      <c r="L493" s="50">
        <f t="shared" si="39"/>
        <v>0</v>
      </c>
      <c r="M493" s="54">
        <f>Inv!L493</f>
        <v>0</v>
      </c>
      <c r="N493" s="55" t="str">
        <f>IFERROR($I493/PG!$F493,"")</f>
        <v/>
      </c>
      <c r="P493" s="2"/>
      <c r="Q493" s="84">
        <v>5.1399999999999996E-3</v>
      </c>
      <c r="R493" s="85">
        <f t="shared" si="40"/>
        <v>5.1399999999999996E-3</v>
      </c>
      <c r="S493" s="2" t="str">
        <f t="shared" si="41"/>
        <v/>
      </c>
    </row>
    <row r="494" spans="3:19" ht="35.1" customHeight="1" thickTop="1" thickBot="1">
      <c r="C494" s="45" t="str">
        <f>IF(PG!C494="","",PG!C494)</f>
        <v/>
      </c>
      <c r="D494" s="44" t="str">
        <f>IF(PG!D494="","",PG!D494)</f>
        <v/>
      </c>
      <c r="E494" s="46" t="str">
        <f>IF(PG!E494="","",PG!E494)</f>
        <v/>
      </c>
      <c r="F494" s="46">
        <f>IF(Inv!F494="",Inv!E494,Inv!F494)</f>
        <v>0</v>
      </c>
      <c r="G494" s="51" t="str">
        <f t="shared" si="37"/>
        <v>Sem estoque</v>
      </c>
      <c r="H494" s="52">
        <f>SUMIF(Entrada!$D$7:$D$3006,$D494,Entrada!$H$7:$H$3006)</f>
        <v>0</v>
      </c>
      <c r="I494" s="53">
        <f>SUMIF(Saída!$D$7:$D$3006,$D494,Saída!$G$7:$G$3006)</f>
        <v>0</v>
      </c>
      <c r="J494" s="54">
        <f>SUMIF(Entrada!$D$7:$D$3006,D494,Entrada!$L$7:$L$3006)</f>
        <v>0</v>
      </c>
      <c r="K494" s="50" t="str">
        <f t="shared" si="38"/>
        <v/>
      </c>
      <c r="L494" s="50">
        <f t="shared" si="39"/>
        <v>0</v>
      </c>
      <c r="M494" s="54">
        <f>Inv!L494</f>
        <v>0</v>
      </c>
      <c r="N494" s="55" t="str">
        <f>IFERROR($I494/PG!$F494,"")</f>
        <v/>
      </c>
      <c r="P494" s="2"/>
      <c r="Q494" s="84">
        <v>5.13E-3</v>
      </c>
      <c r="R494" s="85">
        <f t="shared" si="40"/>
        <v>5.13E-3</v>
      </c>
      <c r="S494" s="2" t="str">
        <f t="shared" si="41"/>
        <v/>
      </c>
    </row>
    <row r="495" spans="3:19" ht="35.1" customHeight="1" thickTop="1" thickBot="1">
      <c r="C495" s="45" t="str">
        <f>IF(PG!C495="","",PG!C495)</f>
        <v/>
      </c>
      <c r="D495" s="44" t="str">
        <f>IF(PG!D495="","",PG!D495)</f>
        <v/>
      </c>
      <c r="E495" s="46" t="str">
        <f>IF(PG!E495="","",PG!E495)</f>
        <v/>
      </c>
      <c r="F495" s="46">
        <f>IF(Inv!F495="",Inv!E495,Inv!F495)</f>
        <v>0</v>
      </c>
      <c r="G495" s="51" t="str">
        <f t="shared" si="37"/>
        <v>Sem estoque</v>
      </c>
      <c r="H495" s="52">
        <f>SUMIF(Entrada!$D$7:$D$3006,$D495,Entrada!$H$7:$H$3006)</f>
        <v>0</v>
      </c>
      <c r="I495" s="53">
        <f>SUMIF(Saída!$D$7:$D$3006,$D495,Saída!$G$7:$G$3006)</f>
        <v>0</v>
      </c>
      <c r="J495" s="54">
        <f>SUMIF(Entrada!$D$7:$D$3006,D495,Entrada!$L$7:$L$3006)</f>
        <v>0</v>
      </c>
      <c r="K495" s="50" t="str">
        <f t="shared" si="38"/>
        <v/>
      </c>
      <c r="L495" s="50">
        <f t="shared" si="39"/>
        <v>0</v>
      </c>
      <c r="M495" s="54">
        <f>Inv!L495</f>
        <v>0</v>
      </c>
      <c r="N495" s="55" t="str">
        <f>IFERROR($I495/PG!$F495,"")</f>
        <v/>
      </c>
      <c r="P495" s="2"/>
      <c r="Q495" s="84">
        <v>5.1200000000000004E-3</v>
      </c>
      <c r="R495" s="85">
        <f t="shared" si="40"/>
        <v>5.1200000000000004E-3</v>
      </c>
      <c r="S495" s="2" t="str">
        <f t="shared" si="41"/>
        <v/>
      </c>
    </row>
    <row r="496" spans="3:19" ht="35.1" customHeight="1" thickTop="1" thickBot="1">
      <c r="C496" s="45" t="str">
        <f>IF(PG!C496="","",PG!C496)</f>
        <v/>
      </c>
      <c r="D496" s="44" t="str">
        <f>IF(PG!D496="","",PG!D496)</f>
        <v/>
      </c>
      <c r="E496" s="46" t="str">
        <f>IF(PG!E496="","",PG!E496)</f>
        <v/>
      </c>
      <c r="F496" s="46">
        <f>IF(Inv!F496="",Inv!E496,Inv!F496)</f>
        <v>0</v>
      </c>
      <c r="G496" s="51" t="str">
        <f t="shared" si="37"/>
        <v>Sem estoque</v>
      </c>
      <c r="H496" s="52">
        <f>SUMIF(Entrada!$D$7:$D$3006,$D496,Entrada!$H$7:$H$3006)</f>
        <v>0</v>
      </c>
      <c r="I496" s="53">
        <f>SUMIF(Saída!$D$7:$D$3006,$D496,Saída!$G$7:$G$3006)</f>
        <v>0</v>
      </c>
      <c r="J496" s="54">
        <f>SUMIF(Entrada!$D$7:$D$3006,D496,Entrada!$L$7:$L$3006)</f>
        <v>0</v>
      </c>
      <c r="K496" s="50" t="str">
        <f t="shared" si="38"/>
        <v/>
      </c>
      <c r="L496" s="50">
        <f t="shared" si="39"/>
        <v>0</v>
      </c>
      <c r="M496" s="54">
        <f>Inv!L496</f>
        <v>0</v>
      </c>
      <c r="N496" s="55" t="str">
        <f>IFERROR($I496/PG!$F496,"")</f>
        <v/>
      </c>
      <c r="P496" s="2"/>
      <c r="Q496" s="84">
        <v>5.11E-3</v>
      </c>
      <c r="R496" s="85">
        <f t="shared" si="40"/>
        <v>5.11E-3</v>
      </c>
      <c r="S496" s="2" t="str">
        <f t="shared" si="41"/>
        <v/>
      </c>
    </row>
    <row r="497" spans="3:19" ht="35.1" customHeight="1" thickTop="1" thickBot="1">
      <c r="C497" s="45" t="str">
        <f>IF(PG!C497="","",PG!C497)</f>
        <v/>
      </c>
      <c r="D497" s="44" t="str">
        <f>IF(PG!D497="","",PG!D497)</f>
        <v/>
      </c>
      <c r="E497" s="46" t="str">
        <f>IF(PG!E497="","",PG!E497)</f>
        <v/>
      </c>
      <c r="F497" s="46">
        <f>IF(Inv!F497="",Inv!E497,Inv!F497)</f>
        <v>0</v>
      </c>
      <c r="G497" s="51" t="str">
        <f t="shared" si="37"/>
        <v>Sem estoque</v>
      </c>
      <c r="H497" s="52">
        <f>SUMIF(Entrada!$D$7:$D$3006,$D497,Entrada!$H$7:$H$3006)</f>
        <v>0</v>
      </c>
      <c r="I497" s="53">
        <f>SUMIF(Saída!$D$7:$D$3006,$D497,Saída!$G$7:$G$3006)</f>
        <v>0</v>
      </c>
      <c r="J497" s="54">
        <f>SUMIF(Entrada!$D$7:$D$3006,D497,Entrada!$L$7:$L$3006)</f>
        <v>0</v>
      </c>
      <c r="K497" s="50" t="str">
        <f t="shared" si="38"/>
        <v/>
      </c>
      <c r="L497" s="50">
        <f t="shared" si="39"/>
        <v>0</v>
      </c>
      <c r="M497" s="54">
        <f>Inv!L497</f>
        <v>0</v>
      </c>
      <c r="N497" s="55" t="str">
        <f>IFERROR($I497/PG!$F497,"")</f>
        <v/>
      </c>
      <c r="P497" s="2"/>
      <c r="Q497" s="84">
        <v>5.1000000000000004E-3</v>
      </c>
      <c r="R497" s="85">
        <f t="shared" si="40"/>
        <v>5.1000000000000004E-3</v>
      </c>
      <c r="S497" s="2" t="str">
        <f t="shared" si="41"/>
        <v/>
      </c>
    </row>
    <row r="498" spans="3:19" ht="35.1" customHeight="1" thickTop="1" thickBot="1">
      <c r="C498" s="45" t="str">
        <f>IF(PG!C498="","",PG!C498)</f>
        <v/>
      </c>
      <c r="D498" s="44" t="str">
        <f>IF(PG!D498="","",PG!D498)</f>
        <v/>
      </c>
      <c r="E498" s="46" t="str">
        <f>IF(PG!E498="","",PG!E498)</f>
        <v/>
      </c>
      <c r="F498" s="46">
        <f>IF(Inv!F498="",Inv!E498,Inv!F498)</f>
        <v>0</v>
      </c>
      <c r="G498" s="51" t="str">
        <f t="shared" si="37"/>
        <v>Sem estoque</v>
      </c>
      <c r="H498" s="52">
        <f>SUMIF(Entrada!$D$7:$D$3006,$D498,Entrada!$H$7:$H$3006)</f>
        <v>0</v>
      </c>
      <c r="I498" s="53">
        <f>SUMIF(Saída!$D$7:$D$3006,$D498,Saída!$G$7:$G$3006)</f>
        <v>0</v>
      </c>
      <c r="J498" s="54">
        <f>SUMIF(Entrada!$D$7:$D$3006,D498,Entrada!$L$7:$L$3006)</f>
        <v>0</v>
      </c>
      <c r="K498" s="50" t="str">
        <f t="shared" si="38"/>
        <v/>
      </c>
      <c r="L498" s="50">
        <f t="shared" si="39"/>
        <v>0</v>
      </c>
      <c r="M498" s="54">
        <f>Inv!L498</f>
        <v>0</v>
      </c>
      <c r="N498" s="55" t="str">
        <f>IFERROR($I498/PG!$F498,"")</f>
        <v/>
      </c>
      <c r="P498" s="2"/>
      <c r="Q498" s="84">
        <v>5.0899999999999999E-3</v>
      </c>
      <c r="R498" s="85">
        <f t="shared" si="40"/>
        <v>5.0899999999999999E-3</v>
      </c>
      <c r="S498" s="2" t="str">
        <f t="shared" si="41"/>
        <v/>
      </c>
    </row>
    <row r="499" spans="3:19" ht="35.1" customHeight="1" thickTop="1" thickBot="1">
      <c r="C499" s="45" t="str">
        <f>IF(PG!C499="","",PG!C499)</f>
        <v/>
      </c>
      <c r="D499" s="44" t="str">
        <f>IF(PG!D499="","",PG!D499)</f>
        <v/>
      </c>
      <c r="E499" s="46" t="str">
        <f>IF(PG!E499="","",PG!E499)</f>
        <v/>
      </c>
      <c r="F499" s="46">
        <f>IF(Inv!F499="",Inv!E499,Inv!F499)</f>
        <v>0</v>
      </c>
      <c r="G499" s="51" t="str">
        <f t="shared" si="37"/>
        <v>Sem estoque</v>
      </c>
      <c r="H499" s="52">
        <f>SUMIF(Entrada!$D$7:$D$3006,$D499,Entrada!$H$7:$H$3006)</f>
        <v>0</v>
      </c>
      <c r="I499" s="53">
        <f>SUMIF(Saída!$D$7:$D$3006,$D499,Saída!$G$7:$G$3006)</f>
        <v>0</v>
      </c>
      <c r="J499" s="54">
        <f>SUMIF(Entrada!$D$7:$D$3006,D499,Entrada!$L$7:$L$3006)</f>
        <v>0</v>
      </c>
      <c r="K499" s="50" t="str">
        <f t="shared" si="38"/>
        <v/>
      </c>
      <c r="L499" s="50">
        <f t="shared" si="39"/>
        <v>0</v>
      </c>
      <c r="M499" s="54">
        <f>Inv!L499</f>
        <v>0</v>
      </c>
      <c r="N499" s="55" t="str">
        <f>IFERROR($I499/PG!$F499,"")</f>
        <v/>
      </c>
      <c r="P499" s="2"/>
      <c r="Q499" s="84">
        <v>5.0800000000000003E-3</v>
      </c>
      <c r="R499" s="85">
        <f t="shared" si="40"/>
        <v>5.0800000000000003E-3</v>
      </c>
      <c r="S499" s="2" t="str">
        <f t="shared" si="41"/>
        <v/>
      </c>
    </row>
    <row r="500" spans="3:19" ht="35.1" customHeight="1" thickTop="1" thickBot="1">
      <c r="C500" s="45" t="str">
        <f>IF(PG!C500="","",PG!C500)</f>
        <v/>
      </c>
      <c r="D500" s="44" t="str">
        <f>IF(PG!D500="","",PG!D500)</f>
        <v/>
      </c>
      <c r="E500" s="46" t="str">
        <f>IF(PG!E500="","",PG!E500)</f>
        <v/>
      </c>
      <c r="F500" s="46">
        <f>IF(Inv!F500="",Inv!E500,Inv!F500)</f>
        <v>0</v>
      </c>
      <c r="G500" s="51" t="str">
        <f t="shared" si="37"/>
        <v>Sem estoque</v>
      </c>
      <c r="H500" s="52">
        <f>SUMIF(Entrada!$D$7:$D$3006,$D500,Entrada!$H$7:$H$3006)</f>
        <v>0</v>
      </c>
      <c r="I500" s="53">
        <f>SUMIF(Saída!$D$7:$D$3006,$D500,Saída!$G$7:$G$3006)</f>
        <v>0</v>
      </c>
      <c r="J500" s="54">
        <f>SUMIF(Entrada!$D$7:$D$3006,D500,Entrada!$L$7:$L$3006)</f>
        <v>0</v>
      </c>
      <c r="K500" s="50" t="str">
        <f t="shared" si="38"/>
        <v/>
      </c>
      <c r="L500" s="50">
        <f t="shared" si="39"/>
        <v>0</v>
      </c>
      <c r="M500" s="54">
        <f>Inv!L500</f>
        <v>0</v>
      </c>
      <c r="N500" s="55" t="str">
        <f>IFERROR($I500/PG!$F500,"")</f>
        <v/>
      </c>
      <c r="P500" s="2"/>
      <c r="Q500" s="84">
        <v>5.0699999999999999E-3</v>
      </c>
      <c r="R500" s="85">
        <f t="shared" si="40"/>
        <v>5.0699999999999999E-3</v>
      </c>
      <c r="S500" s="2" t="str">
        <f t="shared" si="41"/>
        <v/>
      </c>
    </row>
    <row r="501" spans="3:19" ht="35.1" customHeight="1" thickTop="1" thickBot="1">
      <c r="C501" s="45" t="str">
        <f>IF(PG!C501="","",PG!C501)</f>
        <v/>
      </c>
      <c r="D501" s="44" t="str">
        <f>IF(PG!D501="","",PG!D501)</f>
        <v/>
      </c>
      <c r="E501" s="46" t="str">
        <f>IF(PG!E501="","",PG!E501)</f>
        <v/>
      </c>
      <c r="F501" s="46">
        <f>IF(Inv!F501="",Inv!E501,Inv!F501)</f>
        <v>0</v>
      </c>
      <c r="G501" s="51" t="str">
        <f t="shared" si="37"/>
        <v>Sem estoque</v>
      </c>
      <c r="H501" s="52">
        <f>SUMIF(Entrada!$D$7:$D$3006,$D501,Entrada!$H$7:$H$3006)</f>
        <v>0</v>
      </c>
      <c r="I501" s="53">
        <f>SUMIF(Saída!$D$7:$D$3006,$D501,Saída!$G$7:$G$3006)</f>
        <v>0</v>
      </c>
      <c r="J501" s="54">
        <f>SUMIF(Entrada!$D$7:$D$3006,D501,Entrada!$L$7:$L$3006)</f>
        <v>0</v>
      </c>
      <c r="K501" s="50" t="str">
        <f t="shared" si="38"/>
        <v/>
      </c>
      <c r="L501" s="50">
        <f t="shared" si="39"/>
        <v>0</v>
      </c>
      <c r="M501" s="54">
        <f>Inv!L501</f>
        <v>0</v>
      </c>
      <c r="N501" s="55" t="str">
        <f>IFERROR($I501/PG!$F501,"")</f>
        <v/>
      </c>
      <c r="P501" s="2"/>
      <c r="Q501" s="84">
        <v>5.0600000000000003E-3</v>
      </c>
      <c r="R501" s="85">
        <f t="shared" si="40"/>
        <v>5.0600000000000003E-3</v>
      </c>
      <c r="S501" s="2" t="str">
        <f t="shared" si="41"/>
        <v/>
      </c>
    </row>
    <row r="502" spans="3:19" ht="35.1" customHeight="1" thickTop="1" thickBot="1">
      <c r="C502" s="45" t="str">
        <f>IF(PG!C502="","",PG!C502)</f>
        <v/>
      </c>
      <c r="D502" s="44" t="str">
        <f>IF(PG!D502="","",PG!D502)</f>
        <v/>
      </c>
      <c r="E502" s="46" t="str">
        <f>IF(PG!E502="","",PG!E502)</f>
        <v/>
      </c>
      <c r="F502" s="46">
        <f>IF(Inv!F502="",Inv!E502,Inv!F502)</f>
        <v>0</v>
      </c>
      <c r="G502" s="51" t="str">
        <f t="shared" si="37"/>
        <v>Sem estoque</v>
      </c>
      <c r="H502" s="52">
        <f>SUMIF(Entrada!$D$7:$D$3006,$D502,Entrada!$H$7:$H$3006)</f>
        <v>0</v>
      </c>
      <c r="I502" s="53">
        <f>SUMIF(Saída!$D$7:$D$3006,$D502,Saída!$G$7:$G$3006)</f>
        <v>0</v>
      </c>
      <c r="J502" s="54">
        <f>SUMIF(Entrada!$D$7:$D$3006,D502,Entrada!$L$7:$L$3006)</f>
        <v>0</v>
      </c>
      <c r="K502" s="50" t="str">
        <f t="shared" si="38"/>
        <v/>
      </c>
      <c r="L502" s="50">
        <f t="shared" si="39"/>
        <v>0</v>
      </c>
      <c r="M502" s="54">
        <f>Inv!L502</f>
        <v>0</v>
      </c>
      <c r="N502" s="55" t="str">
        <f>IFERROR($I502/PG!$F502,"")</f>
        <v/>
      </c>
      <c r="P502" s="2"/>
      <c r="Q502" s="84">
        <v>5.0499999999999998E-3</v>
      </c>
      <c r="R502" s="85">
        <f t="shared" si="40"/>
        <v>5.0499999999999998E-3</v>
      </c>
      <c r="S502" s="2" t="str">
        <f t="shared" si="41"/>
        <v/>
      </c>
    </row>
    <row r="503" spans="3:19" ht="35.1" customHeight="1" thickTop="1" thickBot="1">
      <c r="C503" s="45" t="str">
        <f>IF(PG!C503="","",PG!C503)</f>
        <v/>
      </c>
      <c r="D503" s="44" t="str">
        <f>IF(PG!D503="","",PG!D503)</f>
        <v/>
      </c>
      <c r="E503" s="46" t="str">
        <f>IF(PG!E503="","",PG!E503)</f>
        <v/>
      </c>
      <c r="F503" s="46">
        <f>IF(Inv!F503="",Inv!E503,Inv!F503)</f>
        <v>0</v>
      </c>
      <c r="G503" s="51" t="str">
        <f t="shared" si="37"/>
        <v>Sem estoque</v>
      </c>
      <c r="H503" s="52">
        <f>SUMIF(Entrada!$D$7:$D$3006,$D503,Entrada!$H$7:$H$3006)</f>
        <v>0</v>
      </c>
      <c r="I503" s="53">
        <f>SUMIF(Saída!$D$7:$D$3006,$D503,Saída!$G$7:$G$3006)</f>
        <v>0</v>
      </c>
      <c r="J503" s="54">
        <f>SUMIF(Entrada!$D$7:$D$3006,D503,Entrada!$L$7:$L$3006)</f>
        <v>0</v>
      </c>
      <c r="K503" s="50" t="str">
        <f t="shared" si="38"/>
        <v/>
      </c>
      <c r="L503" s="50">
        <f t="shared" si="39"/>
        <v>0</v>
      </c>
      <c r="M503" s="54">
        <f>Inv!L503</f>
        <v>0</v>
      </c>
      <c r="N503" s="55" t="str">
        <f>IFERROR($I503/PG!$F503,"")</f>
        <v/>
      </c>
      <c r="P503" s="2"/>
      <c r="Q503" s="84">
        <v>5.0400000000000002E-3</v>
      </c>
      <c r="R503" s="85">
        <f t="shared" si="40"/>
        <v>5.0400000000000002E-3</v>
      </c>
      <c r="S503" s="2" t="str">
        <f t="shared" si="41"/>
        <v/>
      </c>
    </row>
    <row r="504" spans="3:19" ht="35.1" customHeight="1" thickTop="1" thickBot="1">
      <c r="C504" s="45" t="str">
        <f>IF(PG!C504="","",PG!C504)</f>
        <v/>
      </c>
      <c r="D504" s="44" t="str">
        <f>IF(PG!D504="","",PG!D504)</f>
        <v/>
      </c>
      <c r="E504" s="46" t="str">
        <f>IF(PG!E504="","",PG!E504)</f>
        <v/>
      </c>
      <c r="F504" s="46">
        <f>IF(Inv!F504="",Inv!E504,Inv!F504)</f>
        <v>0</v>
      </c>
      <c r="G504" s="51" t="str">
        <f t="shared" si="37"/>
        <v>Sem estoque</v>
      </c>
      <c r="H504" s="52">
        <f>SUMIF(Entrada!$D$7:$D$3006,$D504,Entrada!$H$7:$H$3006)</f>
        <v>0</v>
      </c>
      <c r="I504" s="53">
        <f>SUMIF(Saída!$D$7:$D$3006,$D504,Saída!$G$7:$G$3006)</f>
        <v>0</v>
      </c>
      <c r="J504" s="54">
        <f>SUMIF(Entrada!$D$7:$D$3006,D504,Entrada!$L$7:$L$3006)</f>
        <v>0</v>
      </c>
      <c r="K504" s="50" t="str">
        <f t="shared" si="38"/>
        <v/>
      </c>
      <c r="L504" s="50">
        <f t="shared" si="39"/>
        <v>0</v>
      </c>
      <c r="M504" s="54">
        <f>Inv!L504</f>
        <v>0</v>
      </c>
      <c r="N504" s="55" t="str">
        <f>IFERROR($I504/PG!$F504,"")</f>
        <v/>
      </c>
      <c r="P504" s="2"/>
      <c r="Q504" s="84">
        <v>5.0299999999999997E-3</v>
      </c>
      <c r="R504" s="85">
        <f t="shared" si="40"/>
        <v>5.0299999999999997E-3</v>
      </c>
      <c r="S504" s="2" t="str">
        <f t="shared" si="41"/>
        <v/>
      </c>
    </row>
    <row r="505" spans="3:19" ht="35.1" customHeight="1" thickTop="1" thickBot="1">
      <c r="C505" s="45" t="str">
        <f>IF(PG!C505="","",PG!C505)</f>
        <v/>
      </c>
      <c r="D505" s="44" t="str">
        <f>IF(PG!D505="","",PG!D505)</f>
        <v/>
      </c>
      <c r="E505" s="46" t="str">
        <f>IF(PG!E505="","",PG!E505)</f>
        <v/>
      </c>
      <c r="F505" s="46">
        <f>IF(Inv!F505="",Inv!E505,Inv!F505)</f>
        <v>0</v>
      </c>
      <c r="G505" s="51" t="str">
        <f t="shared" si="37"/>
        <v>Sem estoque</v>
      </c>
      <c r="H505" s="52">
        <f>SUMIF(Entrada!$D$7:$D$3006,$D505,Entrada!$H$7:$H$3006)</f>
        <v>0</v>
      </c>
      <c r="I505" s="53">
        <f>SUMIF(Saída!$D$7:$D$3006,$D505,Saída!$G$7:$G$3006)</f>
        <v>0</v>
      </c>
      <c r="J505" s="54">
        <f>SUMIF(Entrada!$D$7:$D$3006,D505,Entrada!$L$7:$L$3006)</f>
        <v>0</v>
      </c>
      <c r="K505" s="50" t="str">
        <f t="shared" si="38"/>
        <v/>
      </c>
      <c r="L505" s="50">
        <f t="shared" si="39"/>
        <v>0</v>
      </c>
      <c r="M505" s="54">
        <f>Inv!L505</f>
        <v>0</v>
      </c>
      <c r="N505" s="55" t="str">
        <f>IFERROR($I505/PG!$F505,"")</f>
        <v/>
      </c>
      <c r="P505" s="2"/>
      <c r="Q505" s="84">
        <v>5.0200000000000002E-3</v>
      </c>
      <c r="R505" s="85">
        <f t="shared" si="40"/>
        <v>5.0200000000000002E-3</v>
      </c>
      <c r="S505" s="2" t="str">
        <f t="shared" si="41"/>
        <v/>
      </c>
    </row>
    <row r="506" spans="3:19" ht="35.1" customHeight="1" thickTop="1" thickBot="1">
      <c r="C506" s="45" t="str">
        <f>IF(PG!C506="","",PG!C506)</f>
        <v/>
      </c>
      <c r="D506" s="44" t="str">
        <f>IF(PG!D506="","",PG!D506)</f>
        <v/>
      </c>
      <c r="E506" s="46" t="str">
        <f>IF(PG!E506="","",PG!E506)</f>
        <v/>
      </c>
      <c r="F506" s="46">
        <f>IF(Inv!F506="",Inv!E506,Inv!F506)</f>
        <v>0</v>
      </c>
      <c r="G506" s="51" t="str">
        <f t="shared" si="37"/>
        <v>Sem estoque</v>
      </c>
      <c r="H506" s="52">
        <f>SUMIF(Entrada!$D$7:$D$3006,$D506,Entrada!$H$7:$H$3006)</f>
        <v>0</v>
      </c>
      <c r="I506" s="53">
        <f>SUMIF(Saída!$D$7:$D$3006,$D506,Saída!$G$7:$G$3006)</f>
        <v>0</v>
      </c>
      <c r="J506" s="54">
        <f>SUMIF(Entrada!$D$7:$D$3006,D506,Entrada!$L$7:$L$3006)</f>
        <v>0</v>
      </c>
      <c r="K506" s="50" t="str">
        <f t="shared" si="38"/>
        <v/>
      </c>
      <c r="L506" s="50">
        <f t="shared" si="39"/>
        <v>0</v>
      </c>
      <c r="M506" s="54">
        <f>Inv!L506</f>
        <v>0</v>
      </c>
      <c r="N506" s="55" t="str">
        <f>IFERROR($I506/PG!$F506,"")</f>
        <v/>
      </c>
      <c r="P506" s="2"/>
      <c r="Q506" s="84">
        <v>5.0099999999999997E-3</v>
      </c>
      <c r="R506" s="85">
        <f t="shared" si="40"/>
        <v>5.0099999999999997E-3</v>
      </c>
      <c r="S506" s="2" t="str">
        <f t="shared" si="41"/>
        <v/>
      </c>
    </row>
    <row r="507" spans="3:19" ht="35.1" customHeight="1" thickTop="1" thickBot="1">
      <c r="C507" s="45" t="str">
        <f>IF(PG!C507="","",PG!C507)</f>
        <v/>
      </c>
      <c r="D507" s="44" t="str">
        <f>IF(PG!D507="","",PG!D507)</f>
        <v/>
      </c>
      <c r="E507" s="46" t="str">
        <f>IF(PG!E507="","",PG!E507)</f>
        <v/>
      </c>
      <c r="F507" s="46">
        <f>IF(Inv!F507="",Inv!E507,Inv!F507)</f>
        <v>0</v>
      </c>
      <c r="G507" s="51" t="str">
        <f t="shared" si="37"/>
        <v>Sem estoque</v>
      </c>
      <c r="H507" s="52">
        <f>SUMIF(Entrada!$D$7:$D$3006,$D507,Entrada!$H$7:$H$3006)</f>
        <v>0</v>
      </c>
      <c r="I507" s="53">
        <f>SUMIF(Saída!$D$7:$D$3006,$D507,Saída!$G$7:$G$3006)</f>
        <v>0</v>
      </c>
      <c r="J507" s="54">
        <f>SUMIF(Entrada!$D$7:$D$3006,D507,Entrada!$L$7:$L$3006)</f>
        <v>0</v>
      </c>
      <c r="K507" s="50" t="str">
        <f t="shared" si="38"/>
        <v/>
      </c>
      <c r="L507" s="50">
        <f t="shared" si="39"/>
        <v>0</v>
      </c>
      <c r="M507" s="54">
        <f>Inv!L507</f>
        <v>0</v>
      </c>
      <c r="N507" s="55" t="str">
        <f>IFERROR($I507/PG!$F507,"")</f>
        <v/>
      </c>
      <c r="P507" s="2"/>
      <c r="Q507" s="84">
        <v>5.0000000000000001E-3</v>
      </c>
      <c r="R507" s="85">
        <f t="shared" si="40"/>
        <v>5.0000000000000001E-3</v>
      </c>
      <c r="S507" s="2" t="str">
        <f t="shared" si="41"/>
        <v/>
      </c>
    </row>
    <row r="508" spans="3:19" ht="35.1" customHeight="1" thickTop="1" thickBot="1">
      <c r="C508" s="45" t="str">
        <f>IF(PG!C508="","",PG!C508)</f>
        <v/>
      </c>
      <c r="D508" s="44" t="str">
        <f>IF(PG!D508="","",PG!D508)</f>
        <v/>
      </c>
      <c r="E508" s="46" t="str">
        <f>IF(PG!E508="","",PG!E508)</f>
        <v/>
      </c>
      <c r="F508" s="46">
        <f>IF(Inv!F508="",Inv!E508,Inv!F508)</f>
        <v>0</v>
      </c>
      <c r="G508" s="51" t="str">
        <f t="shared" si="37"/>
        <v>Sem estoque</v>
      </c>
      <c r="H508" s="52">
        <f>SUMIF(Entrada!$D$7:$D$3006,$D508,Entrada!$H$7:$H$3006)</f>
        <v>0</v>
      </c>
      <c r="I508" s="53">
        <f>SUMIF(Saída!$D$7:$D$3006,$D508,Saída!$G$7:$G$3006)</f>
        <v>0</v>
      </c>
      <c r="J508" s="54">
        <f>SUMIF(Entrada!$D$7:$D$3006,D508,Entrada!$L$7:$L$3006)</f>
        <v>0</v>
      </c>
      <c r="K508" s="50" t="str">
        <f t="shared" si="38"/>
        <v/>
      </c>
      <c r="L508" s="50">
        <f t="shared" si="39"/>
        <v>0</v>
      </c>
      <c r="M508" s="54">
        <f>Inv!L508</f>
        <v>0</v>
      </c>
      <c r="N508" s="55" t="str">
        <f>IFERROR($I508/PG!$F508,"")</f>
        <v/>
      </c>
      <c r="P508" s="2"/>
      <c r="Q508" s="84">
        <v>4.9899999999999996E-3</v>
      </c>
      <c r="R508" s="85">
        <f t="shared" si="40"/>
        <v>4.9899999999999996E-3</v>
      </c>
      <c r="S508" s="2" t="str">
        <f t="shared" si="41"/>
        <v/>
      </c>
    </row>
    <row r="509" spans="3:19" ht="35.1" customHeight="1" thickTop="1" thickBot="1">
      <c r="C509" s="45" t="str">
        <f>IF(PG!C509="","",PG!C509)</f>
        <v/>
      </c>
      <c r="D509" s="44" t="str">
        <f>IF(PG!D509="","",PG!D509)</f>
        <v/>
      </c>
      <c r="E509" s="46" t="str">
        <f>IF(PG!E509="","",PG!E509)</f>
        <v/>
      </c>
      <c r="F509" s="46">
        <f>IF(Inv!F509="",Inv!E509,Inv!F509)</f>
        <v>0</v>
      </c>
      <c r="G509" s="51" t="str">
        <f t="shared" si="37"/>
        <v>Sem estoque</v>
      </c>
      <c r="H509" s="52">
        <f>SUMIF(Entrada!$D$7:$D$3006,$D509,Entrada!$H$7:$H$3006)</f>
        <v>0</v>
      </c>
      <c r="I509" s="53">
        <f>SUMIF(Saída!$D$7:$D$3006,$D509,Saída!$G$7:$G$3006)</f>
        <v>0</v>
      </c>
      <c r="J509" s="54">
        <f>SUMIF(Entrada!$D$7:$D$3006,D509,Entrada!$L$7:$L$3006)</f>
        <v>0</v>
      </c>
      <c r="K509" s="50" t="str">
        <f t="shared" si="38"/>
        <v/>
      </c>
      <c r="L509" s="50">
        <f t="shared" si="39"/>
        <v>0</v>
      </c>
      <c r="M509" s="54">
        <f>Inv!L509</f>
        <v>0</v>
      </c>
      <c r="N509" s="55" t="str">
        <f>IFERROR($I509/PG!$F509,"")</f>
        <v/>
      </c>
      <c r="P509" s="2"/>
      <c r="Q509" s="84">
        <v>4.9800000000000001E-3</v>
      </c>
      <c r="R509" s="85">
        <f t="shared" si="40"/>
        <v>4.9800000000000001E-3</v>
      </c>
      <c r="S509" s="2" t="str">
        <f t="shared" si="41"/>
        <v/>
      </c>
    </row>
    <row r="510" spans="3:19" ht="35.1" customHeight="1" thickTop="1" thickBot="1">
      <c r="C510" s="45" t="str">
        <f>IF(PG!C510="","",PG!C510)</f>
        <v/>
      </c>
      <c r="D510" s="44" t="str">
        <f>IF(PG!D510="","",PG!D510)</f>
        <v/>
      </c>
      <c r="E510" s="46" t="str">
        <f>IF(PG!E510="","",PG!E510)</f>
        <v/>
      </c>
      <c r="F510" s="46">
        <f>IF(Inv!F510="",Inv!E510,Inv!F510)</f>
        <v>0</v>
      </c>
      <c r="G510" s="51" t="str">
        <f t="shared" si="37"/>
        <v>Sem estoque</v>
      </c>
      <c r="H510" s="52">
        <f>SUMIF(Entrada!$D$7:$D$3006,$D510,Entrada!$H$7:$H$3006)</f>
        <v>0</v>
      </c>
      <c r="I510" s="53">
        <f>SUMIF(Saída!$D$7:$D$3006,$D510,Saída!$G$7:$G$3006)</f>
        <v>0</v>
      </c>
      <c r="J510" s="54">
        <f>SUMIF(Entrada!$D$7:$D$3006,D510,Entrada!$L$7:$L$3006)</f>
        <v>0</v>
      </c>
      <c r="K510" s="50" t="str">
        <f t="shared" si="38"/>
        <v/>
      </c>
      <c r="L510" s="50">
        <f t="shared" si="39"/>
        <v>0</v>
      </c>
      <c r="M510" s="54">
        <f>Inv!L510</f>
        <v>0</v>
      </c>
      <c r="N510" s="55" t="str">
        <f>IFERROR($I510/PG!$F510,"")</f>
        <v/>
      </c>
      <c r="P510" s="2"/>
      <c r="Q510" s="84">
        <v>4.9699999999999996E-3</v>
      </c>
      <c r="R510" s="85">
        <f t="shared" si="40"/>
        <v>4.9699999999999996E-3</v>
      </c>
      <c r="S510" s="2" t="str">
        <f t="shared" si="41"/>
        <v/>
      </c>
    </row>
    <row r="511" spans="3:19" ht="35.1" customHeight="1" thickTop="1" thickBot="1">
      <c r="C511" s="45" t="str">
        <f>IF(PG!C511="","",PG!C511)</f>
        <v/>
      </c>
      <c r="D511" s="44" t="str">
        <f>IF(PG!D511="","",PG!D511)</f>
        <v/>
      </c>
      <c r="E511" s="46" t="str">
        <f>IF(PG!E511="","",PG!E511)</f>
        <v/>
      </c>
      <c r="F511" s="46">
        <f>IF(Inv!F511="",Inv!E511,Inv!F511)</f>
        <v>0</v>
      </c>
      <c r="G511" s="51" t="str">
        <f t="shared" si="37"/>
        <v>Sem estoque</v>
      </c>
      <c r="H511" s="52">
        <f>SUMIF(Entrada!$D$7:$D$3006,$D511,Entrada!$H$7:$H$3006)</f>
        <v>0</v>
      </c>
      <c r="I511" s="53">
        <f>SUMIF(Saída!$D$7:$D$3006,$D511,Saída!$G$7:$G$3006)</f>
        <v>0</v>
      </c>
      <c r="J511" s="54">
        <f>SUMIF(Entrada!$D$7:$D$3006,D511,Entrada!$L$7:$L$3006)</f>
        <v>0</v>
      </c>
      <c r="K511" s="50" t="str">
        <f t="shared" si="38"/>
        <v/>
      </c>
      <c r="L511" s="50">
        <f t="shared" si="39"/>
        <v>0</v>
      </c>
      <c r="M511" s="54">
        <f>Inv!L511</f>
        <v>0</v>
      </c>
      <c r="N511" s="55" t="str">
        <f>IFERROR($I511/PG!$F511,"")</f>
        <v/>
      </c>
      <c r="P511" s="2"/>
      <c r="Q511" s="84">
        <v>4.96E-3</v>
      </c>
      <c r="R511" s="85">
        <f t="shared" si="40"/>
        <v>4.96E-3</v>
      </c>
      <c r="S511" s="2" t="str">
        <f t="shared" si="41"/>
        <v/>
      </c>
    </row>
    <row r="512" spans="3:19" ht="35.1" customHeight="1" thickTop="1" thickBot="1">
      <c r="C512" s="45" t="str">
        <f>IF(PG!C512="","",PG!C512)</f>
        <v/>
      </c>
      <c r="D512" s="44" t="str">
        <f>IF(PG!D512="","",PG!D512)</f>
        <v/>
      </c>
      <c r="E512" s="46" t="str">
        <f>IF(PG!E512="","",PG!E512)</f>
        <v/>
      </c>
      <c r="F512" s="46">
        <f>IF(Inv!F512="",Inv!E512,Inv!F512)</f>
        <v>0</v>
      </c>
      <c r="G512" s="51" t="str">
        <f t="shared" si="37"/>
        <v>Sem estoque</v>
      </c>
      <c r="H512" s="52">
        <f>SUMIF(Entrada!$D$7:$D$3006,$D512,Entrada!$H$7:$H$3006)</f>
        <v>0</v>
      </c>
      <c r="I512" s="53">
        <f>SUMIF(Saída!$D$7:$D$3006,$D512,Saída!$G$7:$G$3006)</f>
        <v>0</v>
      </c>
      <c r="J512" s="54">
        <f>SUMIF(Entrada!$D$7:$D$3006,D512,Entrada!$L$7:$L$3006)</f>
        <v>0</v>
      </c>
      <c r="K512" s="50" t="str">
        <f t="shared" si="38"/>
        <v/>
      </c>
      <c r="L512" s="50">
        <f t="shared" si="39"/>
        <v>0</v>
      </c>
      <c r="M512" s="54">
        <f>Inv!L512</f>
        <v>0</v>
      </c>
      <c r="N512" s="55" t="str">
        <f>IFERROR($I512/PG!$F512,"")</f>
        <v/>
      </c>
      <c r="P512" s="2"/>
      <c r="Q512" s="84">
        <v>4.9500000000000004E-3</v>
      </c>
      <c r="R512" s="85">
        <f t="shared" si="40"/>
        <v>4.9500000000000004E-3</v>
      </c>
      <c r="S512" s="2" t="str">
        <f t="shared" si="41"/>
        <v/>
      </c>
    </row>
    <row r="513" spans="3:19" ht="35.1" customHeight="1" thickTop="1" thickBot="1">
      <c r="C513" s="45" t="str">
        <f>IF(PG!C513="","",PG!C513)</f>
        <v/>
      </c>
      <c r="D513" s="44" t="str">
        <f>IF(PG!D513="","",PG!D513)</f>
        <v/>
      </c>
      <c r="E513" s="46" t="str">
        <f>IF(PG!E513="","",PG!E513)</f>
        <v/>
      </c>
      <c r="F513" s="46">
        <f>IF(Inv!F513="",Inv!E513,Inv!F513)</f>
        <v>0</v>
      </c>
      <c r="G513" s="51" t="str">
        <f t="shared" si="37"/>
        <v>Sem estoque</v>
      </c>
      <c r="H513" s="52">
        <f>SUMIF(Entrada!$D$7:$D$3006,$D513,Entrada!$H$7:$H$3006)</f>
        <v>0</v>
      </c>
      <c r="I513" s="53">
        <f>SUMIF(Saída!$D$7:$D$3006,$D513,Saída!$G$7:$G$3006)</f>
        <v>0</v>
      </c>
      <c r="J513" s="54">
        <f>SUMIF(Entrada!$D$7:$D$3006,D513,Entrada!$L$7:$L$3006)</f>
        <v>0</v>
      </c>
      <c r="K513" s="50" t="str">
        <f t="shared" si="38"/>
        <v/>
      </c>
      <c r="L513" s="50">
        <f t="shared" si="39"/>
        <v>0</v>
      </c>
      <c r="M513" s="54">
        <f>Inv!L513</f>
        <v>0</v>
      </c>
      <c r="N513" s="55" t="str">
        <f>IFERROR($I513/PG!$F513,"")</f>
        <v/>
      </c>
      <c r="P513" s="2"/>
      <c r="Q513" s="84">
        <v>4.9399999999999999E-3</v>
      </c>
      <c r="R513" s="85">
        <f t="shared" si="40"/>
        <v>4.9399999999999999E-3</v>
      </c>
      <c r="S513" s="2" t="str">
        <f t="shared" si="41"/>
        <v/>
      </c>
    </row>
    <row r="514" spans="3:19" ht="35.1" customHeight="1" thickTop="1" thickBot="1">
      <c r="C514" s="45" t="str">
        <f>IF(PG!C514="","",PG!C514)</f>
        <v/>
      </c>
      <c r="D514" s="44" t="str">
        <f>IF(PG!D514="","",PG!D514)</f>
        <v/>
      </c>
      <c r="E514" s="46" t="str">
        <f>IF(PG!E514="","",PG!E514)</f>
        <v/>
      </c>
      <c r="F514" s="46">
        <f>IF(Inv!F514="",Inv!E514,Inv!F514)</f>
        <v>0</v>
      </c>
      <c r="G514" s="51" t="str">
        <f t="shared" si="37"/>
        <v>Sem estoque</v>
      </c>
      <c r="H514" s="52">
        <f>SUMIF(Entrada!$D$7:$D$3006,$D514,Entrada!$H$7:$H$3006)</f>
        <v>0</v>
      </c>
      <c r="I514" s="53">
        <f>SUMIF(Saída!$D$7:$D$3006,$D514,Saída!$G$7:$G$3006)</f>
        <v>0</v>
      </c>
      <c r="J514" s="54">
        <f>SUMIF(Entrada!$D$7:$D$3006,D514,Entrada!$L$7:$L$3006)</f>
        <v>0</v>
      </c>
      <c r="K514" s="50" t="str">
        <f t="shared" si="38"/>
        <v/>
      </c>
      <c r="L514" s="50">
        <f t="shared" si="39"/>
        <v>0</v>
      </c>
      <c r="M514" s="54">
        <f>Inv!L514</f>
        <v>0</v>
      </c>
      <c r="N514" s="55" t="str">
        <f>IFERROR($I514/PG!$F514,"")</f>
        <v/>
      </c>
      <c r="P514" s="2"/>
      <c r="Q514" s="84">
        <v>4.9300000000000004E-3</v>
      </c>
      <c r="R514" s="85">
        <f t="shared" si="40"/>
        <v>4.9300000000000004E-3</v>
      </c>
      <c r="S514" s="2" t="str">
        <f t="shared" si="41"/>
        <v/>
      </c>
    </row>
    <row r="515" spans="3:19" ht="35.1" customHeight="1" thickTop="1" thickBot="1">
      <c r="C515" s="45" t="str">
        <f>IF(PG!C515="","",PG!C515)</f>
        <v/>
      </c>
      <c r="D515" s="44" t="str">
        <f>IF(PG!D515="","",PG!D515)</f>
        <v/>
      </c>
      <c r="E515" s="46" t="str">
        <f>IF(PG!E515="","",PG!E515)</f>
        <v/>
      </c>
      <c r="F515" s="46">
        <f>IF(Inv!F515="",Inv!E515,Inv!F515)</f>
        <v>0</v>
      </c>
      <c r="G515" s="51" t="str">
        <f t="shared" si="37"/>
        <v>Sem estoque</v>
      </c>
      <c r="H515" s="52">
        <f>SUMIF(Entrada!$D$7:$D$3006,$D515,Entrada!$H$7:$H$3006)</f>
        <v>0</v>
      </c>
      <c r="I515" s="53">
        <f>SUMIF(Saída!$D$7:$D$3006,$D515,Saída!$G$7:$G$3006)</f>
        <v>0</v>
      </c>
      <c r="J515" s="54">
        <f>SUMIF(Entrada!$D$7:$D$3006,D515,Entrada!$L$7:$L$3006)</f>
        <v>0</v>
      </c>
      <c r="K515" s="50" t="str">
        <f t="shared" si="38"/>
        <v/>
      </c>
      <c r="L515" s="50">
        <f t="shared" si="39"/>
        <v>0</v>
      </c>
      <c r="M515" s="54">
        <f>Inv!L515</f>
        <v>0</v>
      </c>
      <c r="N515" s="55" t="str">
        <f>IFERROR($I515/PG!$F515,"")</f>
        <v/>
      </c>
      <c r="P515" s="2"/>
      <c r="Q515" s="84">
        <v>4.9199999999999999E-3</v>
      </c>
      <c r="R515" s="85">
        <f t="shared" si="40"/>
        <v>4.9199999999999999E-3</v>
      </c>
      <c r="S515" s="2" t="str">
        <f t="shared" si="41"/>
        <v/>
      </c>
    </row>
    <row r="516" spans="3:19" ht="35.1" customHeight="1" thickTop="1" thickBot="1">
      <c r="C516" s="45" t="str">
        <f>IF(PG!C516="","",PG!C516)</f>
        <v/>
      </c>
      <c r="D516" s="44" t="str">
        <f>IF(PG!D516="","",PG!D516)</f>
        <v/>
      </c>
      <c r="E516" s="46" t="str">
        <f>IF(PG!E516="","",PG!E516)</f>
        <v/>
      </c>
      <c r="F516" s="46">
        <f>IF(Inv!F516="",Inv!E516,Inv!F516)</f>
        <v>0</v>
      </c>
      <c r="G516" s="51" t="str">
        <f t="shared" si="37"/>
        <v>Sem estoque</v>
      </c>
      <c r="H516" s="52">
        <f>SUMIF(Entrada!$D$7:$D$3006,$D516,Entrada!$H$7:$H$3006)</f>
        <v>0</v>
      </c>
      <c r="I516" s="53">
        <f>SUMIF(Saída!$D$7:$D$3006,$D516,Saída!$G$7:$G$3006)</f>
        <v>0</v>
      </c>
      <c r="J516" s="54">
        <f>SUMIF(Entrada!$D$7:$D$3006,D516,Entrada!$L$7:$L$3006)</f>
        <v>0</v>
      </c>
      <c r="K516" s="50" t="str">
        <f t="shared" si="38"/>
        <v/>
      </c>
      <c r="L516" s="50">
        <f t="shared" si="39"/>
        <v>0</v>
      </c>
      <c r="M516" s="54">
        <f>Inv!L516</f>
        <v>0</v>
      </c>
      <c r="N516" s="55" t="str">
        <f>IFERROR($I516/PG!$F516,"")</f>
        <v/>
      </c>
      <c r="P516" s="2"/>
      <c r="Q516" s="84">
        <v>4.9100000000000003E-3</v>
      </c>
      <c r="R516" s="85">
        <f t="shared" si="40"/>
        <v>4.9100000000000003E-3</v>
      </c>
      <c r="S516" s="2" t="str">
        <f t="shared" si="41"/>
        <v/>
      </c>
    </row>
    <row r="517" spans="3:19" ht="35.1" customHeight="1" thickTop="1" thickBot="1">
      <c r="C517" s="45" t="str">
        <f>IF(PG!C517="","",PG!C517)</f>
        <v/>
      </c>
      <c r="D517" s="44" t="str">
        <f>IF(PG!D517="","",PG!D517)</f>
        <v/>
      </c>
      <c r="E517" s="46" t="str">
        <f>IF(PG!E517="","",PG!E517)</f>
        <v/>
      </c>
      <c r="F517" s="46">
        <f>IF(Inv!F517="",Inv!E517,Inv!F517)</f>
        <v>0</v>
      </c>
      <c r="G517" s="51" t="str">
        <f t="shared" si="37"/>
        <v>Sem estoque</v>
      </c>
      <c r="H517" s="52">
        <f>SUMIF(Entrada!$D$7:$D$3006,$D517,Entrada!$H$7:$H$3006)</f>
        <v>0</v>
      </c>
      <c r="I517" s="53">
        <f>SUMIF(Saída!$D$7:$D$3006,$D517,Saída!$G$7:$G$3006)</f>
        <v>0</v>
      </c>
      <c r="J517" s="54">
        <f>SUMIF(Entrada!$D$7:$D$3006,D517,Entrada!$L$7:$L$3006)</f>
        <v>0</v>
      </c>
      <c r="K517" s="50" t="str">
        <f t="shared" si="38"/>
        <v/>
      </c>
      <c r="L517" s="50">
        <f t="shared" si="39"/>
        <v>0</v>
      </c>
      <c r="M517" s="54">
        <f>Inv!L517</f>
        <v>0</v>
      </c>
      <c r="N517" s="55" t="str">
        <f>IFERROR($I517/PG!$F517,"")</f>
        <v/>
      </c>
      <c r="P517" s="2"/>
      <c r="Q517" s="84">
        <v>4.8999999999999998E-3</v>
      </c>
      <c r="R517" s="85">
        <f t="shared" si="40"/>
        <v>4.8999999999999998E-3</v>
      </c>
      <c r="S517" s="2" t="str">
        <f t="shared" si="41"/>
        <v/>
      </c>
    </row>
    <row r="518" spans="3:19" ht="35.1" customHeight="1" thickTop="1" thickBot="1">
      <c r="C518" s="45" t="str">
        <f>IF(PG!C518="","",PG!C518)</f>
        <v/>
      </c>
      <c r="D518" s="44" t="str">
        <f>IF(PG!D518="","",PG!D518)</f>
        <v/>
      </c>
      <c r="E518" s="46" t="str">
        <f>IF(PG!E518="","",PG!E518)</f>
        <v/>
      </c>
      <c r="F518" s="46">
        <f>IF(Inv!F518="",Inv!E518,Inv!F518)</f>
        <v>0</v>
      </c>
      <c r="G518" s="51" t="str">
        <f t="shared" si="37"/>
        <v>Sem estoque</v>
      </c>
      <c r="H518" s="52">
        <f>SUMIF(Entrada!$D$7:$D$3006,$D518,Entrada!$H$7:$H$3006)</f>
        <v>0</v>
      </c>
      <c r="I518" s="53">
        <f>SUMIF(Saída!$D$7:$D$3006,$D518,Saída!$G$7:$G$3006)</f>
        <v>0</v>
      </c>
      <c r="J518" s="54">
        <f>SUMIF(Entrada!$D$7:$D$3006,D518,Entrada!$L$7:$L$3006)</f>
        <v>0</v>
      </c>
      <c r="K518" s="50" t="str">
        <f t="shared" si="38"/>
        <v/>
      </c>
      <c r="L518" s="50">
        <f t="shared" si="39"/>
        <v>0</v>
      </c>
      <c r="M518" s="54">
        <f>Inv!L518</f>
        <v>0</v>
      </c>
      <c r="N518" s="55" t="str">
        <f>IFERROR($I518/PG!$F518,"")</f>
        <v/>
      </c>
      <c r="P518" s="2"/>
      <c r="Q518" s="84">
        <v>4.8900000000000002E-3</v>
      </c>
      <c r="R518" s="85">
        <f t="shared" si="40"/>
        <v>4.8900000000000002E-3</v>
      </c>
      <c r="S518" s="2" t="str">
        <f t="shared" si="41"/>
        <v/>
      </c>
    </row>
    <row r="519" spans="3:19" ht="35.1" customHeight="1" thickTop="1" thickBot="1">
      <c r="C519" s="45" t="str">
        <f>IF(PG!C519="","",PG!C519)</f>
        <v/>
      </c>
      <c r="D519" s="44" t="str">
        <f>IF(PG!D519="","",PG!D519)</f>
        <v/>
      </c>
      <c r="E519" s="46" t="str">
        <f>IF(PG!E519="","",PG!E519)</f>
        <v/>
      </c>
      <c r="F519" s="46">
        <f>IF(Inv!F519="",Inv!E519,Inv!F519)</f>
        <v>0</v>
      </c>
      <c r="G519" s="51" t="str">
        <f t="shared" si="37"/>
        <v>Sem estoque</v>
      </c>
      <c r="H519" s="52">
        <f>SUMIF(Entrada!$D$7:$D$3006,$D519,Entrada!$H$7:$H$3006)</f>
        <v>0</v>
      </c>
      <c r="I519" s="53">
        <f>SUMIF(Saída!$D$7:$D$3006,$D519,Saída!$G$7:$G$3006)</f>
        <v>0</v>
      </c>
      <c r="J519" s="54">
        <f>SUMIF(Entrada!$D$7:$D$3006,D519,Entrada!$L$7:$L$3006)</f>
        <v>0</v>
      </c>
      <c r="K519" s="50" t="str">
        <f t="shared" si="38"/>
        <v/>
      </c>
      <c r="L519" s="50">
        <f t="shared" si="39"/>
        <v>0</v>
      </c>
      <c r="M519" s="54">
        <f>Inv!L519</f>
        <v>0</v>
      </c>
      <c r="N519" s="55" t="str">
        <f>IFERROR($I519/PG!$F519,"")</f>
        <v/>
      </c>
      <c r="P519" s="2"/>
      <c r="Q519" s="84">
        <v>4.8799999999999998E-3</v>
      </c>
      <c r="R519" s="85">
        <f t="shared" si="40"/>
        <v>4.8799999999999998E-3</v>
      </c>
      <c r="S519" s="2" t="str">
        <f t="shared" si="41"/>
        <v/>
      </c>
    </row>
    <row r="520" spans="3:19" ht="35.1" customHeight="1" thickTop="1" thickBot="1">
      <c r="C520" s="45" t="str">
        <f>IF(PG!C520="","",PG!C520)</f>
        <v/>
      </c>
      <c r="D520" s="44" t="str">
        <f>IF(PG!D520="","",PG!D520)</f>
        <v/>
      </c>
      <c r="E520" s="46" t="str">
        <f>IF(PG!E520="","",PG!E520)</f>
        <v/>
      </c>
      <c r="F520" s="46">
        <f>IF(Inv!F520="",Inv!E520,Inv!F520)</f>
        <v>0</v>
      </c>
      <c r="G520" s="51" t="str">
        <f t="shared" ref="G520:G583" si="42">IFERROR(IF(F520=0,"Sem estoque",IF(F520/E520&lt;0.25,"Quase sem estoque",IF(F520/E520&lt;1.2,"Estoque baixo",IF(F520/E520&lt;2,"Estoque moderado","Estoque confortável")))),"")</f>
        <v>Sem estoque</v>
      </c>
      <c r="H520" s="52">
        <f>SUMIF(Entrada!$D$7:$D$3006,$D520,Entrada!$H$7:$H$3006)</f>
        <v>0</v>
      </c>
      <c r="I520" s="53">
        <f>SUMIF(Saída!$D$7:$D$3006,$D520,Saída!$G$7:$G$3006)</f>
        <v>0</v>
      </c>
      <c r="J520" s="54">
        <f>SUMIF(Entrada!$D$7:$D$3006,D520,Entrada!$L$7:$L$3006)</f>
        <v>0</v>
      </c>
      <c r="K520" s="50" t="str">
        <f t="shared" ref="K520:K583" si="43">IFERROR($J520/SUM($J$7:$J$1007),"")</f>
        <v/>
      </c>
      <c r="L520" s="50">
        <f t="shared" ref="L520:L583" si="44">IFERROR(F520/SUM($F$7:$F$1007),"")</f>
        <v>0</v>
      </c>
      <c r="M520" s="54">
        <f>Inv!L520</f>
        <v>0</v>
      </c>
      <c r="N520" s="55" t="str">
        <f>IFERROR($I520/PG!$F520,"")</f>
        <v/>
      </c>
      <c r="P520" s="2"/>
      <c r="Q520" s="84">
        <v>4.8700000000000002E-3</v>
      </c>
      <c r="R520" s="85">
        <f t="shared" ref="R520:R583" si="45">P520+Q520</f>
        <v>4.8700000000000002E-3</v>
      </c>
      <c r="S520" s="2" t="str">
        <f t="shared" ref="S520:S583" si="46">D520</f>
        <v/>
      </c>
    </row>
    <row r="521" spans="3:19" ht="35.1" customHeight="1" thickTop="1" thickBot="1">
      <c r="C521" s="45" t="str">
        <f>IF(PG!C521="","",PG!C521)</f>
        <v/>
      </c>
      <c r="D521" s="44" t="str">
        <f>IF(PG!D521="","",PG!D521)</f>
        <v/>
      </c>
      <c r="E521" s="46" t="str">
        <f>IF(PG!E521="","",PG!E521)</f>
        <v/>
      </c>
      <c r="F521" s="46">
        <f>IF(Inv!F521="",Inv!E521,Inv!F521)</f>
        <v>0</v>
      </c>
      <c r="G521" s="51" t="str">
        <f t="shared" si="42"/>
        <v>Sem estoque</v>
      </c>
      <c r="H521" s="52">
        <f>SUMIF(Entrada!$D$7:$D$3006,$D521,Entrada!$H$7:$H$3006)</f>
        <v>0</v>
      </c>
      <c r="I521" s="53">
        <f>SUMIF(Saída!$D$7:$D$3006,$D521,Saída!$G$7:$G$3006)</f>
        <v>0</v>
      </c>
      <c r="J521" s="54">
        <f>SUMIF(Entrada!$D$7:$D$3006,D521,Entrada!$L$7:$L$3006)</f>
        <v>0</v>
      </c>
      <c r="K521" s="50" t="str">
        <f t="shared" si="43"/>
        <v/>
      </c>
      <c r="L521" s="50">
        <f t="shared" si="44"/>
        <v>0</v>
      </c>
      <c r="M521" s="54">
        <f>Inv!L521</f>
        <v>0</v>
      </c>
      <c r="N521" s="55" t="str">
        <f>IFERROR($I521/PG!$F521,"")</f>
        <v/>
      </c>
      <c r="P521" s="2"/>
      <c r="Q521" s="84">
        <v>4.8599999999999997E-3</v>
      </c>
      <c r="R521" s="85">
        <f t="shared" si="45"/>
        <v>4.8599999999999997E-3</v>
      </c>
      <c r="S521" s="2" t="str">
        <f t="shared" si="46"/>
        <v/>
      </c>
    </row>
    <row r="522" spans="3:19" ht="35.1" customHeight="1" thickTop="1" thickBot="1">
      <c r="C522" s="45" t="str">
        <f>IF(PG!C522="","",PG!C522)</f>
        <v/>
      </c>
      <c r="D522" s="44" t="str">
        <f>IF(PG!D522="","",PG!D522)</f>
        <v/>
      </c>
      <c r="E522" s="46" t="str">
        <f>IF(PG!E522="","",PG!E522)</f>
        <v/>
      </c>
      <c r="F522" s="46">
        <f>IF(Inv!F522="",Inv!E522,Inv!F522)</f>
        <v>0</v>
      </c>
      <c r="G522" s="51" t="str">
        <f t="shared" si="42"/>
        <v>Sem estoque</v>
      </c>
      <c r="H522" s="52">
        <f>SUMIF(Entrada!$D$7:$D$3006,$D522,Entrada!$H$7:$H$3006)</f>
        <v>0</v>
      </c>
      <c r="I522" s="53">
        <f>SUMIF(Saída!$D$7:$D$3006,$D522,Saída!$G$7:$G$3006)</f>
        <v>0</v>
      </c>
      <c r="J522" s="54">
        <f>SUMIF(Entrada!$D$7:$D$3006,D522,Entrada!$L$7:$L$3006)</f>
        <v>0</v>
      </c>
      <c r="K522" s="50" t="str">
        <f t="shared" si="43"/>
        <v/>
      </c>
      <c r="L522" s="50">
        <f t="shared" si="44"/>
        <v>0</v>
      </c>
      <c r="M522" s="54">
        <f>Inv!L522</f>
        <v>0</v>
      </c>
      <c r="N522" s="55" t="str">
        <f>IFERROR($I522/PG!$F522,"")</f>
        <v/>
      </c>
      <c r="P522" s="2"/>
      <c r="Q522" s="84">
        <v>4.8500000000000001E-3</v>
      </c>
      <c r="R522" s="85">
        <f t="shared" si="45"/>
        <v>4.8500000000000001E-3</v>
      </c>
      <c r="S522" s="2" t="str">
        <f t="shared" si="46"/>
        <v/>
      </c>
    </row>
    <row r="523" spans="3:19" ht="35.1" customHeight="1" thickTop="1" thickBot="1">
      <c r="C523" s="45" t="str">
        <f>IF(PG!C523="","",PG!C523)</f>
        <v/>
      </c>
      <c r="D523" s="44" t="str">
        <f>IF(PG!D523="","",PG!D523)</f>
        <v/>
      </c>
      <c r="E523" s="46" t="str">
        <f>IF(PG!E523="","",PG!E523)</f>
        <v/>
      </c>
      <c r="F523" s="46">
        <f>IF(Inv!F523="",Inv!E523,Inv!F523)</f>
        <v>0</v>
      </c>
      <c r="G523" s="51" t="str">
        <f t="shared" si="42"/>
        <v>Sem estoque</v>
      </c>
      <c r="H523" s="52">
        <f>SUMIF(Entrada!$D$7:$D$3006,$D523,Entrada!$H$7:$H$3006)</f>
        <v>0</v>
      </c>
      <c r="I523" s="53">
        <f>SUMIF(Saída!$D$7:$D$3006,$D523,Saída!$G$7:$G$3006)</f>
        <v>0</v>
      </c>
      <c r="J523" s="54">
        <f>SUMIF(Entrada!$D$7:$D$3006,D523,Entrada!$L$7:$L$3006)</f>
        <v>0</v>
      </c>
      <c r="K523" s="50" t="str">
        <f t="shared" si="43"/>
        <v/>
      </c>
      <c r="L523" s="50">
        <f t="shared" si="44"/>
        <v>0</v>
      </c>
      <c r="M523" s="54">
        <f>Inv!L523</f>
        <v>0</v>
      </c>
      <c r="N523" s="55" t="str">
        <f>IFERROR($I523/PG!$F523,"")</f>
        <v/>
      </c>
      <c r="P523" s="2"/>
      <c r="Q523" s="84">
        <v>4.8399999999999997E-3</v>
      </c>
      <c r="R523" s="85">
        <f t="shared" si="45"/>
        <v>4.8399999999999997E-3</v>
      </c>
      <c r="S523" s="2" t="str">
        <f t="shared" si="46"/>
        <v/>
      </c>
    </row>
    <row r="524" spans="3:19" ht="35.1" customHeight="1" thickTop="1" thickBot="1">
      <c r="C524" s="45" t="str">
        <f>IF(PG!C524="","",PG!C524)</f>
        <v/>
      </c>
      <c r="D524" s="44" t="str">
        <f>IF(PG!D524="","",PG!D524)</f>
        <v/>
      </c>
      <c r="E524" s="46" t="str">
        <f>IF(PG!E524="","",PG!E524)</f>
        <v/>
      </c>
      <c r="F524" s="46">
        <f>IF(Inv!F524="",Inv!E524,Inv!F524)</f>
        <v>0</v>
      </c>
      <c r="G524" s="51" t="str">
        <f t="shared" si="42"/>
        <v>Sem estoque</v>
      </c>
      <c r="H524" s="52">
        <f>SUMIF(Entrada!$D$7:$D$3006,$D524,Entrada!$H$7:$H$3006)</f>
        <v>0</v>
      </c>
      <c r="I524" s="53">
        <f>SUMIF(Saída!$D$7:$D$3006,$D524,Saída!$G$7:$G$3006)</f>
        <v>0</v>
      </c>
      <c r="J524" s="54">
        <f>SUMIF(Entrada!$D$7:$D$3006,D524,Entrada!$L$7:$L$3006)</f>
        <v>0</v>
      </c>
      <c r="K524" s="50" t="str">
        <f t="shared" si="43"/>
        <v/>
      </c>
      <c r="L524" s="50">
        <f t="shared" si="44"/>
        <v>0</v>
      </c>
      <c r="M524" s="54">
        <f>Inv!L524</f>
        <v>0</v>
      </c>
      <c r="N524" s="55" t="str">
        <f>IFERROR($I524/PG!$F524,"")</f>
        <v/>
      </c>
      <c r="P524" s="2"/>
      <c r="Q524" s="84">
        <v>4.8300000000000001E-3</v>
      </c>
      <c r="R524" s="85">
        <f t="shared" si="45"/>
        <v>4.8300000000000001E-3</v>
      </c>
      <c r="S524" s="2" t="str">
        <f t="shared" si="46"/>
        <v/>
      </c>
    </row>
    <row r="525" spans="3:19" ht="35.1" customHeight="1" thickTop="1" thickBot="1">
      <c r="C525" s="45" t="str">
        <f>IF(PG!C525="","",PG!C525)</f>
        <v/>
      </c>
      <c r="D525" s="44" t="str">
        <f>IF(PG!D525="","",PG!D525)</f>
        <v/>
      </c>
      <c r="E525" s="46" t="str">
        <f>IF(PG!E525="","",PG!E525)</f>
        <v/>
      </c>
      <c r="F525" s="46">
        <f>IF(Inv!F525="",Inv!E525,Inv!F525)</f>
        <v>0</v>
      </c>
      <c r="G525" s="51" t="str">
        <f t="shared" si="42"/>
        <v>Sem estoque</v>
      </c>
      <c r="H525" s="52">
        <f>SUMIF(Entrada!$D$7:$D$3006,$D525,Entrada!$H$7:$H$3006)</f>
        <v>0</v>
      </c>
      <c r="I525" s="53">
        <f>SUMIF(Saída!$D$7:$D$3006,$D525,Saída!$G$7:$G$3006)</f>
        <v>0</v>
      </c>
      <c r="J525" s="54">
        <f>SUMIF(Entrada!$D$7:$D$3006,D525,Entrada!$L$7:$L$3006)</f>
        <v>0</v>
      </c>
      <c r="K525" s="50" t="str">
        <f t="shared" si="43"/>
        <v/>
      </c>
      <c r="L525" s="50">
        <f t="shared" si="44"/>
        <v>0</v>
      </c>
      <c r="M525" s="54">
        <f>Inv!L525</f>
        <v>0</v>
      </c>
      <c r="N525" s="55" t="str">
        <f>IFERROR($I525/PG!$F525,"")</f>
        <v/>
      </c>
      <c r="P525" s="2"/>
      <c r="Q525" s="84">
        <v>4.8199999999999996E-3</v>
      </c>
      <c r="R525" s="85">
        <f t="shared" si="45"/>
        <v>4.8199999999999996E-3</v>
      </c>
      <c r="S525" s="2" t="str">
        <f t="shared" si="46"/>
        <v/>
      </c>
    </row>
    <row r="526" spans="3:19" ht="35.1" customHeight="1" thickTop="1" thickBot="1">
      <c r="C526" s="45" t="str">
        <f>IF(PG!C526="","",PG!C526)</f>
        <v/>
      </c>
      <c r="D526" s="44" t="str">
        <f>IF(PG!D526="","",PG!D526)</f>
        <v/>
      </c>
      <c r="E526" s="46" t="str">
        <f>IF(PG!E526="","",PG!E526)</f>
        <v/>
      </c>
      <c r="F526" s="46">
        <f>IF(Inv!F526="",Inv!E526,Inv!F526)</f>
        <v>0</v>
      </c>
      <c r="G526" s="51" t="str">
        <f t="shared" si="42"/>
        <v>Sem estoque</v>
      </c>
      <c r="H526" s="52">
        <f>SUMIF(Entrada!$D$7:$D$3006,$D526,Entrada!$H$7:$H$3006)</f>
        <v>0</v>
      </c>
      <c r="I526" s="53">
        <f>SUMIF(Saída!$D$7:$D$3006,$D526,Saída!$G$7:$G$3006)</f>
        <v>0</v>
      </c>
      <c r="J526" s="54">
        <f>SUMIF(Entrada!$D$7:$D$3006,D526,Entrada!$L$7:$L$3006)</f>
        <v>0</v>
      </c>
      <c r="K526" s="50" t="str">
        <f t="shared" si="43"/>
        <v/>
      </c>
      <c r="L526" s="50">
        <f t="shared" si="44"/>
        <v>0</v>
      </c>
      <c r="M526" s="54">
        <f>Inv!L526</f>
        <v>0</v>
      </c>
      <c r="N526" s="55" t="str">
        <f>IFERROR($I526/PG!$F526,"")</f>
        <v/>
      </c>
      <c r="P526" s="2"/>
      <c r="Q526" s="84">
        <v>4.81E-3</v>
      </c>
      <c r="R526" s="85">
        <f t="shared" si="45"/>
        <v>4.81E-3</v>
      </c>
      <c r="S526" s="2" t="str">
        <f t="shared" si="46"/>
        <v/>
      </c>
    </row>
    <row r="527" spans="3:19" ht="35.1" customHeight="1" thickTop="1" thickBot="1">
      <c r="C527" s="45" t="str">
        <f>IF(PG!C527="","",PG!C527)</f>
        <v/>
      </c>
      <c r="D527" s="44" t="str">
        <f>IF(PG!D527="","",PG!D527)</f>
        <v/>
      </c>
      <c r="E527" s="46" t="str">
        <f>IF(PG!E527="","",PG!E527)</f>
        <v/>
      </c>
      <c r="F527" s="46">
        <f>IF(Inv!F527="",Inv!E527,Inv!F527)</f>
        <v>0</v>
      </c>
      <c r="G527" s="51" t="str">
        <f t="shared" si="42"/>
        <v>Sem estoque</v>
      </c>
      <c r="H527" s="52">
        <f>SUMIF(Entrada!$D$7:$D$3006,$D527,Entrada!$H$7:$H$3006)</f>
        <v>0</v>
      </c>
      <c r="I527" s="53">
        <f>SUMIF(Saída!$D$7:$D$3006,$D527,Saída!$G$7:$G$3006)</f>
        <v>0</v>
      </c>
      <c r="J527" s="54">
        <f>SUMIF(Entrada!$D$7:$D$3006,D527,Entrada!$L$7:$L$3006)</f>
        <v>0</v>
      </c>
      <c r="K527" s="50" t="str">
        <f t="shared" si="43"/>
        <v/>
      </c>
      <c r="L527" s="50">
        <f t="shared" si="44"/>
        <v>0</v>
      </c>
      <c r="M527" s="54">
        <f>Inv!L527</f>
        <v>0</v>
      </c>
      <c r="N527" s="55" t="str">
        <f>IFERROR($I527/PG!$F527,"")</f>
        <v/>
      </c>
      <c r="P527" s="2"/>
      <c r="Q527" s="84">
        <v>4.7999999999999996E-3</v>
      </c>
      <c r="R527" s="85">
        <f t="shared" si="45"/>
        <v>4.7999999999999996E-3</v>
      </c>
      <c r="S527" s="2" t="str">
        <f t="shared" si="46"/>
        <v/>
      </c>
    </row>
    <row r="528" spans="3:19" ht="35.1" customHeight="1" thickTop="1" thickBot="1">
      <c r="C528" s="45" t="str">
        <f>IF(PG!C528="","",PG!C528)</f>
        <v/>
      </c>
      <c r="D528" s="44" t="str">
        <f>IF(PG!D528="","",PG!D528)</f>
        <v/>
      </c>
      <c r="E528" s="46" t="str">
        <f>IF(PG!E528="","",PG!E528)</f>
        <v/>
      </c>
      <c r="F528" s="46">
        <f>IF(Inv!F528="",Inv!E528,Inv!F528)</f>
        <v>0</v>
      </c>
      <c r="G528" s="51" t="str">
        <f t="shared" si="42"/>
        <v>Sem estoque</v>
      </c>
      <c r="H528" s="52">
        <f>SUMIF(Entrada!$D$7:$D$3006,$D528,Entrada!$H$7:$H$3006)</f>
        <v>0</v>
      </c>
      <c r="I528" s="53">
        <f>SUMIF(Saída!$D$7:$D$3006,$D528,Saída!$G$7:$G$3006)</f>
        <v>0</v>
      </c>
      <c r="J528" s="54">
        <f>SUMIF(Entrada!$D$7:$D$3006,D528,Entrada!$L$7:$L$3006)</f>
        <v>0</v>
      </c>
      <c r="K528" s="50" t="str">
        <f t="shared" si="43"/>
        <v/>
      </c>
      <c r="L528" s="50">
        <f t="shared" si="44"/>
        <v>0</v>
      </c>
      <c r="M528" s="54">
        <f>Inv!L528</f>
        <v>0</v>
      </c>
      <c r="N528" s="55" t="str">
        <f>IFERROR($I528/PG!$F528,"")</f>
        <v/>
      </c>
      <c r="P528" s="2"/>
      <c r="Q528" s="84">
        <v>4.79E-3</v>
      </c>
      <c r="R528" s="85">
        <f t="shared" si="45"/>
        <v>4.79E-3</v>
      </c>
      <c r="S528" s="2" t="str">
        <f t="shared" si="46"/>
        <v/>
      </c>
    </row>
    <row r="529" spans="3:19" ht="35.1" customHeight="1" thickTop="1" thickBot="1">
      <c r="C529" s="45" t="str">
        <f>IF(PG!C529="","",PG!C529)</f>
        <v/>
      </c>
      <c r="D529" s="44" t="str">
        <f>IF(PG!D529="","",PG!D529)</f>
        <v/>
      </c>
      <c r="E529" s="46" t="str">
        <f>IF(PG!E529="","",PG!E529)</f>
        <v/>
      </c>
      <c r="F529" s="46">
        <f>IF(Inv!F529="",Inv!E529,Inv!F529)</f>
        <v>0</v>
      </c>
      <c r="G529" s="51" t="str">
        <f t="shared" si="42"/>
        <v>Sem estoque</v>
      </c>
      <c r="H529" s="52">
        <f>SUMIF(Entrada!$D$7:$D$3006,$D529,Entrada!$H$7:$H$3006)</f>
        <v>0</v>
      </c>
      <c r="I529" s="53">
        <f>SUMIF(Saída!$D$7:$D$3006,$D529,Saída!$G$7:$G$3006)</f>
        <v>0</v>
      </c>
      <c r="J529" s="54">
        <f>SUMIF(Entrada!$D$7:$D$3006,D529,Entrada!$L$7:$L$3006)</f>
        <v>0</v>
      </c>
      <c r="K529" s="50" t="str">
        <f t="shared" si="43"/>
        <v/>
      </c>
      <c r="L529" s="50">
        <f t="shared" si="44"/>
        <v>0</v>
      </c>
      <c r="M529" s="54">
        <f>Inv!L529</f>
        <v>0</v>
      </c>
      <c r="N529" s="55" t="str">
        <f>IFERROR($I529/PG!$F529,"")</f>
        <v/>
      </c>
      <c r="P529" s="2"/>
      <c r="Q529" s="84">
        <v>4.7800000000000004E-3</v>
      </c>
      <c r="R529" s="85">
        <f t="shared" si="45"/>
        <v>4.7800000000000004E-3</v>
      </c>
      <c r="S529" s="2" t="str">
        <f t="shared" si="46"/>
        <v/>
      </c>
    </row>
    <row r="530" spans="3:19" ht="35.1" customHeight="1" thickTop="1" thickBot="1">
      <c r="C530" s="45" t="str">
        <f>IF(PG!C530="","",PG!C530)</f>
        <v/>
      </c>
      <c r="D530" s="44" t="str">
        <f>IF(PG!D530="","",PG!D530)</f>
        <v/>
      </c>
      <c r="E530" s="46" t="str">
        <f>IF(PG!E530="","",PG!E530)</f>
        <v/>
      </c>
      <c r="F530" s="46">
        <f>IF(Inv!F530="",Inv!E530,Inv!F530)</f>
        <v>0</v>
      </c>
      <c r="G530" s="51" t="str">
        <f t="shared" si="42"/>
        <v>Sem estoque</v>
      </c>
      <c r="H530" s="52">
        <f>SUMIF(Entrada!$D$7:$D$3006,$D530,Entrada!$H$7:$H$3006)</f>
        <v>0</v>
      </c>
      <c r="I530" s="53">
        <f>SUMIF(Saída!$D$7:$D$3006,$D530,Saída!$G$7:$G$3006)</f>
        <v>0</v>
      </c>
      <c r="J530" s="54">
        <f>SUMIF(Entrada!$D$7:$D$3006,D530,Entrada!$L$7:$L$3006)</f>
        <v>0</v>
      </c>
      <c r="K530" s="50" t="str">
        <f t="shared" si="43"/>
        <v/>
      </c>
      <c r="L530" s="50">
        <f t="shared" si="44"/>
        <v>0</v>
      </c>
      <c r="M530" s="54">
        <f>Inv!L530</f>
        <v>0</v>
      </c>
      <c r="N530" s="55" t="str">
        <f>IFERROR($I530/PG!$F530,"")</f>
        <v/>
      </c>
      <c r="P530" s="2"/>
      <c r="Q530" s="84">
        <v>4.7699999999999999E-3</v>
      </c>
      <c r="R530" s="85">
        <f t="shared" si="45"/>
        <v>4.7699999999999999E-3</v>
      </c>
      <c r="S530" s="2" t="str">
        <f t="shared" si="46"/>
        <v/>
      </c>
    </row>
    <row r="531" spans="3:19" ht="35.1" customHeight="1" thickTop="1" thickBot="1">
      <c r="C531" s="45" t="str">
        <f>IF(PG!C531="","",PG!C531)</f>
        <v/>
      </c>
      <c r="D531" s="44" t="str">
        <f>IF(PG!D531="","",PG!D531)</f>
        <v/>
      </c>
      <c r="E531" s="46" t="str">
        <f>IF(PG!E531="","",PG!E531)</f>
        <v/>
      </c>
      <c r="F531" s="46">
        <f>IF(Inv!F531="",Inv!E531,Inv!F531)</f>
        <v>0</v>
      </c>
      <c r="G531" s="51" t="str">
        <f t="shared" si="42"/>
        <v>Sem estoque</v>
      </c>
      <c r="H531" s="52">
        <f>SUMIF(Entrada!$D$7:$D$3006,$D531,Entrada!$H$7:$H$3006)</f>
        <v>0</v>
      </c>
      <c r="I531" s="53">
        <f>SUMIF(Saída!$D$7:$D$3006,$D531,Saída!$G$7:$G$3006)</f>
        <v>0</v>
      </c>
      <c r="J531" s="54">
        <f>SUMIF(Entrada!$D$7:$D$3006,D531,Entrada!$L$7:$L$3006)</f>
        <v>0</v>
      </c>
      <c r="K531" s="50" t="str">
        <f t="shared" si="43"/>
        <v/>
      </c>
      <c r="L531" s="50">
        <f t="shared" si="44"/>
        <v>0</v>
      </c>
      <c r="M531" s="54">
        <f>Inv!L531</f>
        <v>0</v>
      </c>
      <c r="N531" s="55" t="str">
        <f>IFERROR($I531/PG!$F531,"")</f>
        <v/>
      </c>
      <c r="P531" s="2"/>
      <c r="Q531" s="84">
        <v>4.7600000000000003E-3</v>
      </c>
      <c r="R531" s="85">
        <f t="shared" si="45"/>
        <v>4.7600000000000003E-3</v>
      </c>
      <c r="S531" s="2" t="str">
        <f t="shared" si="46"/>
        <v/>
      </c>
    </row>
    <row r="532" spans="3:19" ht="35.1" customHeight="1" thickTop="1" thickBot="1">
      <c r="C532" s="45" t="str">
        <f>IF(PG!C532="","",PG!C532)</f>
        <v/>
      </c>
      <c r="D532" s="44" t="str">
        <f>IF(PG!D532="","",PG!D532)</f>
        <v/>
      </c>
      <c r="E532" s="46" t="str">
        <f>IF(PG!E532="","",PG!E532)</f>
        <v/>
      </c>
      <c r="F532" s="46">
        <f>IF(Inv!F532="",Inv!E532,Inv!F532)</f>
        <v>0</v>
      </c>
      <c r="G532" s="51" t="str">
        <f t="shared" si="42"/>
        <v>Sem estoque</v>
      </c>
      <c r="H532" s="52">
        <f>SUMIF(Entrada!$D$7:$D$3006,$D532,Entrada!$H$7:$H$3006)</f>
        <v>0</v>
      </c>
      <c r="I532" s="53">
        <f>SUMIF(Saída!$D$7:$D$3006,$D532,Saída!$G$7:$G$3006)</f>
        <v>0</v>
      </c>
      <c r="J532" s="54">
        <f>SUMIF(Entrada!$D$7:$D$3006,D532,Entrada!$L$7:$L$3006)</f>
        <v>0</v>
      </c>
      <c r="K532" s="50" t="str">
        <f t="shared" si="43"/>
        <v/>
      </c>
      <c r="L532" s="50">
        <f t="shared" si="44"/>
        <v>0</v>
      </c>
      <c r="M532" s="54">
        <f>Inv!L532</f>
        <v>0</v>
      </c>
      <c r="N532" s="55" t="str">
        <f>IFERROR($I532/PG!$F532,"")</f>
        <v/>
      </c>
      <c r="P532" s="2"/>
      <c r="Q532" s="84">
        <v>4.7499999999999999E-3</v>
      </c>
      <c r="R532" s="85">
        <f t="shared" si="45"/>
        <v>4.7499999999999999E-3</v>
      </c>
      <c r="S532" s="2" t="str">
        <f t="shared" si="46"/>
        <v/>
      </c>
    </row>
    <row r="533" spans="3:19" ht="35.1" customHeight="1" thickTop="1" thickBot="1">
      <c r="C533" s="45" t="str">
        <f>IF(PG!C533="","",PG!C533)</f>
        <v/>
      </c>
      <c r="D533" s="44" t="str">
        <f>IF(PG!D533="","",PG!D533)</f>
        <v/>
      </c>
      <c r="E533" s="46" t="str">
        <f>IF(PG!E533="","",PG!E533)</f>
        <v/>
      </c>
      <c r="F533" s="46">
        <f>IF(Inv!F533="",Inv!E533,Inv!F533)</f>
        <v>0</v>
      </c>
      <c r="G533" s="51" t="str">
        <f t="shared" si="42"/>
        <v>Sem estoque</v>
      </c>
      <c r="H533" s="52">
        <f>SUMIF(Entrada!$D$7:$D$3006,$D533,Entrada!$H$7:$H$3006)</f>
        <v>0</v>
      </c>
      <c r="I533" s="53">
        <f>SUMIF(Saída!$D$7:$D$3006,$D533,Saída!$G$7:$G$3006)</f>
        <v>0</v>
      </c>
      <c r="J533" s="54">
        <f>SUMIF(Entrada!$D$7:$D$3006,D533,Entrada!$L$7:$L$3006)</f>
        <v>0</v>
      </c>
      <c r="K533" s="50" t="str">
        <f t="shared" si="43"/>
        <v/>
      </c>
      <c r="L533" s="50">
        <f t="shared" si="44"/>
        <v>0</v>
      </c>
      <c r="M533" s="54">
        <f>Inv!L533</f>
        <v>0</v>
      </c>
      <c r="N533" s="55" t="str">
        <f>IFERROR($I533/PG!$F533,"")</f>
        <v/>
      </c>
      <c r="P533" s="2"/>
      <c r="Q533" s="84">
        <v>4.7400000000000003E-3</v>
      </c>
      <c r="R533" s="85">
        <f t="shared" si="45"/>
        <v>4.7400000000000003E-3</v>
      </c>
      <c r="S533" s="2" t="str">
        <f t="shared" si="46"/>
        <v/>
      </c>
    </row>
    <row r="534" spans="3:19" ht="35.1" customHeight="1" thickTop="1" thickBot="1">
      <c r="C534" s="45" t="str">
        <f>IF(PG!C534="","",PG!C534)</f>
        <v/>
      </c>
      <c r="D534" s="44" t="str">
        <f>IF(PG!D534="","",PG!D534)</f>
        <v/>
      </c>
      <c r="E534" s="46" t="str">
        <f>IF(PG!E534="","",PG!E534)</f>
        <v/>
      </c>
      <c r="F534" s="46">
        <f>IF(Inv!F534="",Inv!E534,Inv!F534)</f>
        <v>0</v>
      </c>
      <c r="G534" s="51" t="str">
        <f t="shared" si="42"/>
        <v>Sem estoque</v>
      </c>
      <c r="H534" s="52">
        <f>SUMIF(Entrada!$D$7:$D$3006,$D534,Entrada!$H$7:$H$3006)</f>
        <v>0</v>
      </c>
      <c r="I534" s="53">
        <f>SUMIF(Saída!$D$7:$D$3006,$D534,Saída!$G$7:$G$3006)</f>
        <v>0</v>
      </c>
      <c r="J534" s="54">
        <f>SUMIF(Entrada!$D$7:$D$3006,D534,Entrada!$L$7:$L$3006)</f>
        <v>0</v>
      </c>
      <c r="K534" s="50" t="str">
        <f t="shared" si="43"/>
        <v/>
      </c>
      <c r="L534" s="50">
        <f t="shared" si="44"/>
        <v>0</v>
      </c>
      <c r="M534" s="54">
        <f>Inv!L534</f>
        <v>0</v>
      </c>
      <c r="N534" s="55" t="str">
        <f>IFERROR($I534/PG!$F534,"")</f>
        <v/>
      </c>
      <c r="P534" s="2"/>
      <c r="Q534" s="84">
        <v>4.7299999999999998E-3</v>
      </c>
      <c r="R534" s="85">
        <f t="shared" si="45"/>
        <v>4.7299999999999998E-3</v>
      </c>
      <c r="S534" s="2" t="str">
        <f t="shared" si="46"/>
        <v/>
      </c>
    </row>
    <row r="535" spans="3:19" ht="35.1" customHeight="1" thickTop="1" thickBot="1">
      <c r="C535" s="45" t="str">
        <f>IF(PG!C535="","",PG!C535)</f>
        <v/>
      </c>
      <c r="D535" s="44" t="str">
        <f>IF(PG!D535="","",PG!D535)</f>
        <v/>
      </c>
      <c r="E535" s="46" t="str">
        <f>IF(PG!E535="","",PG!E535)</f>
        <v/>
      </c>
      <c r="F535" s="46">
        <f>IF(Inv!F535="",Inv!E535,Inv!F535)</f>
        <v>0</v>
      </c>
      <c r="G535" s="51" t="str">
        <f t="shared" si="42"/>
        <v>Sem estoque</v>
      </c>
      <c r="H535" s="52">
        <f>SUMIF(Entrada!$D$7:$D$3006,$D535,Entrada!$H$7:$H$3006)</f>
        <v>0</v>
      </c>
      <c r="I535" s="53">
        <f>SUMIF(Saída!$D$7:$D$3006,$D535,Saída!$G$7:$G$3006)</f>
        <v>0</v>
      </c>
      <c r="J535" s="54">
        <f>SUMIF(Entrada!$D$7:$D$3006,D535,Entrada!$L$7:$L$3006)</f>
        <v>0</v>
      </c>
      <c r="K535" s="50" t="str">
        <f t="shared" si="43"/>
        <v/>
      </c>
      <c r="L535" s="50">
        <f t="shared" si="44"/>
        <v>0</v>
      </c>
      <c r="M535" s="54">
        <f>Inv!L535</f>
        <v>0</v>
      </c>
      <c r="N535" s="55" t="str">
        <f>IFERROR($I535/PG!$F535,"")</f>
        <v/>
      </c>
      <c r="P535" s="2"/>
      <c r="Q535" s="84">
        <v>4.7200000000000002E-3</v>
      </c>
      <c r="R535" s="85">
        <f t="shared" si="45"/>
        <v>4.7200000000000002E-3</v>
      </c>
      <c r="S535" s="2" t="str">
        <f t="shared" si="46"/>
        <v/>
      </c>
    </row>
    <row r="536" spans="3:19" ht="35.1" customHeight="1" thickTop="1" thickBot="1">
      <c r="C536" s="45" t="str">
        <f>IF(PG!C536="","",PG!C536)</f>
        <v/>
      </c>
      <c r="D536" s="44" t="str">
        <f>IF(PG!D536="","",PG!D536)</f>
        <v/>
      </c>
      <c r="E536" s="46" t="str">
        <f>IF(PG!E536="","",PG!E536)</f>
        <v/>
      </c>
      <c r="F536" s="46">
        <f>IF(Inv!F536="",Inv!E536,Inv!F536)</f>
        <v>0</v>
      </c>
      <c r="G536" s="51" t="str">
        <f t="shared" si="42"/>
        <v>Sem estoque</v>
      </c>
      <c r="H536" s="52">
        <f>SUMIF(Entrada!$D$7:$D$3006,$D536,Entrada!$H$7:$H$3006)</f>
        <v>0</v>
      </c>
      <c r="I536" s="53">
        <f>SUMIF(Saída!$D$7:$D$3006,$D536,Saída!$G$7:$G$3006)</f>
        <v>0</v>
      </c>
      <c r="J536" s="54">
        <f>SUMIF(Entrada!$D$7:$D$3006,D536,Entrada!$L$7:$L$3006)</f>
        <v>0</v>
      </c>
      <c r="K536" s="50" t="str">
        <f t="shared" si="43"/>
        <v/>
      </c>
      <c r="L536" s="50">
        <f t="shared" si="44"/>
        <v>0</v>
      </c>
      <c r="M536" s="54">
        <f>Inv!L536</f>
        <v>0</v>
      </c>
      <c r="N536" s="55" t="str">
        <f>IFERROR($I536/PG!$F536,"")</f>
        <v/>
      </c>
      <c r="P536" s="2"/>
      <c r="Q536" s="84">
        <v>4.7099999999999998E-3</v>
      </c>
      <c r="R536" s="85">
        <f t="shared" si="45"/>
        <v>4.7099999999999998E-3</v>
      </c>
      <c r="S536" s="2" t="str">
        <f t="shared" si="46"/>
        <v/>
      </c>
    </row>
    <row r="537" spans="3:19" ht="35.1" customHeight="1" thickTop="1" thickBot="1">
      <c r="C537" s="45" t="str">
        <f>IF(PG!C537="","",PG!C537)</f>
        <v/>
      </c>
      <c r="D537" s="44" t="str">
        <f>IF(PG!D537="","",PG!D537)</f>
        <v/>
      </c>
      <c r="E537" s="46" t="str">
        <f>IF(PG!E537="","",PG!E537)</f>
        <v/>
      </c>
      <c r="F537" s="46">
        <f>IF(Inv!F537="",Inv!E537,Inv!F537)</f>
        <v>0</v>
      </c>
      <c r="G537" s="51" t="str">
        <f t="shared" si="42"/>
        <v>Sem estoque</v>
      </c>
      <c r="H537" s="52">
        <f>SUMIF(Entrada!$D$7:$D$3006,$D537,Entrada!$H$7:$H$3006)</f>
        <v>0</v>
      </c>
      <c r="I537" s="53">
        <f>SUMIF(Saída!$D$7:$D$3006,$D537,Saída!$G$7:$G$3006)</f>
        <v>0</v>
      </c>
      <c r="J537" s="54">
        <f>SUMIF(Entrada!$D$7:$D$3006,D537,Entrada!$L$7:$L$3006)</f>
        <v>0</v>
      </c>
      <c r="K537" s="50" t="str">
        <f t="shared" si="43"/>
        <v/>
      </c>
      <c r="L537" s="50">
        <f t="shared" si="44"/>
        <v>0</v>
      </c>
      <c r="M537" s="54">
        <f>Inv!L537</f>
        <v>0</v>
      </c>
      <c r="N537" s="55" t="str">
        <f>IFERROR($I537/PG!$F537,"")</f>
        <v/>
      </c>
      <c r="P537" s="2"/>
      <c r="Q537" s="84">
        <v>4.7000000000000002E-3</v>
      </c>
      <c r="R537" s="85">
        <f t="shared" si="45"/>
        <v>4.7000000000000002E-3</v>
      </c>
      <c r="S537" s="2" t="str">
        <f t="shared" si="46"/>
        <v/>
      </c>
    </row>
    <row r="538" spans="3:19" ht="35.1" customHeight="1" thickTop="1" thickBot="1">
      <c r="C538" s="45" t="str">
        <f>IF(PG!C538="","",PG!C538)</f>
        <v/>
      </c>
      <c r="D538" s="44" t="str">
        <f>IF(PG!D538="","",PG!D538)</f>
        <v/>
      </c>
      <c r="E538" s="46" t="str">
        <f>IF(PG!E538="","",PG!E538)</f>
        <v/>
      </c>
      <c r="F538" s="46">
        <f>IF(Inv!F538="",Inv!E538,Inv!F538)</f>
        <v>0</v>
      </c>
      <c r="G538" s="51" t="str">
        <f t="shared" si="42"/>
        <v>Sem estoque</v>
      </c>
      <c r="H538" s="52">
        <f>SUMIF(Entrada!$D$7:$D$3006,$D538,Entrada!$H$7:$H$3006)</f>
        <v>0</v>
      </c>
      <c r="I538" s="53">
        <f>SUMIF(Saída!$D$7:$D$3006,$D538,Saída!$G$7:$G$3006)</f>
        <v>0</v>
      </c>
      <c r="J538" s="54">
        <f>SUMIF(Entrada!$D$7:$D$3006,D538,Entrada!$L$7:$L$3006)</f>
        <v>0</v>
      </c>
      <c r="K538" s="50" t="str">
        <f t="shared" si="43"/>
        <v/>
      </c>
      <c r="L538" s="50">
        <f t="shared" si="44"/>
        <v>0</v>
      </c>
      <c r="M538" s="54">
        <f>Inv!L538</f>
        <v>0</v>
      </c>
      <c r="N538" s="55" t="str">
        <f>IFERROR($I538/PG!$F538,"")</f>
        <v/>
      </c>
      <c r="P538" s="2"/>
      <c r="Q538" s="84">
        <v>4.6899999999999997E-3</v>
      </c>
      <c r="R538" s="85">
        <f t="shared" si="45"/>
        <v>4.6899999999999997E-3</v>
      </c>
      <c r="S538" s="2" t="str">
        <f t="shared" si="46"/>
        <v/>
      </c>
    </row>
    <row r="539" spans="3:19" ht="35.1" customHeight="1" thickTop="1" thickBot="1">
      <c r="C539" s="45" t="str">
        <f>IF(PG!C539="","",PG!C539)</f>
        <v/>
      </c>
      <c r="D539" s="44" t="str">
        <f>IF(PG!D539="","",PG!D539)</f>
        <v/>
      </c>
      <c r="E539" s="46" t="str">
        <f>IF(PG!E539="","",PG!E539)</f>
        <v/>
      </c>
      <c r="F539" s="46">
        <f>IF(Inv!F539="",Inv!E539,Inv!F539)</f>
        <v>0</v>
      </c>
      <c r="G539" s="51" t="str">
        <f t="shared" si="42"/>
        <v>Sem estoque</v>
      </c>
      <c r="H539" s="52">
        <f>SUMIF(Entrada!$D$7:$D$3006,$D539,Entrada!$H$7:$H$3006)</f>
        <v>0</v>
      </c>
      <c r="I539" s="53">
        <f>SUMIF(Saída!$D$7:$D$3006,$D539,Saída!$G$7:$G$3006)</f>
        <v>0</v>
      </c>
      <c r="J539" s="54">
        <f>SUMIF(Entrada!$D$7:$D$3006,D539,Entrada!$L$7:$L$3006)</f>
        <v>0</v>
      </c>
      <c r="K539" s="50" t="str">
        <f t="shared" si="43"/>
        <v/>
      </c>
      <c r="L539" s="50">
        <f t="shared" si="44"/>
        <v>0</v>
      </c>
      <c r="M539" s="54">
        <f>Inv!L539</f>
        <v>0</v>
      </c>
      <c r="N539" s="55" t="str">
        <f>IFERROR($I539/PG!$F539,"")</f>
        <v/>
      </c>
      <c r="P539" s="2"/>
      <c r="Q539" s="84">
        <v>4.6800000000000001E-3</v>
      </c>
      <c r="R539" s="85">
        <f t="shared" si="45"/>
        <v>4.6800000000000001E-3</v>
      </c>
      <c r="S539" s="2" t="str">
        <f t="shared" si="46"/>
        <v/>
      </c>
    </row>
    <row r="540" spans="3:19" ht="35.1" customHeight="1" thickTop="1" thickBot="1">
      <c r="C540" s="45" t="str">
        <f>IF(PG!C540="","",PG!C540)</f>
        <v/>
      </c>
      <c r="D540" s="44" t="str">
        <f>IF(PG!D540="","",PG!D540)</f>
        <v/>
      </c>
      <c r="E540" s="46" t="str">
        <f>IF(PG!E540="","",PG!E540)</f>
        <v/>
      </c>
      <c r="F540" s="46">
        <f>IF(Inv!F540="",Inv!E540,Inv!F540)</f>
        <v>0</v>
      </c>
      <c r="G540" s="51" t="str">
        <f t="shared" si="42"/>
        <v>Sem estoque</v>
      </c>
      <c r="H540" s="52">
        <f>SUMIF(Entrada!$D$7:$D$3006,$D540,Entrada!$H$7:$H$3006)</f>
        <v>0</v>
      </c>
      <c r="I540" s="53">
        <f>SUMIF(Saída!$D$7:$D$3006,$D540,Saída!$G$7:$G$3006)</f>
        <v>0</v>
      </c>
      <c r="J540" s="54">
        <f>SUMIF(Entrada!$D$7:$D$3006,D540,Entrada!$L$7:$L$3006)</f>
        <v>0</v>
      </c>
      <c r="K540" s="50" t="str">
        <f t="shared" si="43"/>
        <v/>
      </c>
      <c r="L540" s="50">
        <f t="shared" si="44"/>
        <v>0</v>
      </c>
      <c r="M540" s="54">
        <f>Inv!L540</f>
        <v>0</v>
      </c>
      <c r="N540" s="55" t="str">
        <f>IFERROR($I540/PG!$F540,"")</f>
        <v/>
      </c>
      <c r="P540" s="2"/>
      <c r="Q540" s="84">
        <v>4.6699999999999997E-3</v>
      </c>
      <c r="R540" s="85">
        <f t="shared" si="45"/>
        <v>4.6699999999999997E-3</v>
      </c>
      <c r="S540" s="2" t="str">
        <f t="shared" si="46"/>
        <v/>
      </c>
    </row>
    <row r="541" spans="3:19" ht="35.1" customHeight="1" thickTop="1" thickBot="1">
      <c r="C541" s="45" t="str">
        <f>IF(PG!C541="","",PG!C541)</f>
        <v/>
      </c>
      <c r="D541" s="44" t="str">
        <f>IF(PG!D541="","",PG!D541)</f>
        <v/>
      </c>
      <c r="E541" s="46" t="str">
        <f>IF(PG!E541="","",PG!E541)</f>
        <v/>
      </c>
      <c r="F541" s="46">
        <f>IF(Inv!F541="",Inv!E541,Inv!F541)</f>
        <v>0</v>
      </c>
      <c r="G541" s="51" t="str">
        <f t="shared" si="42"/>
        <v>Sem estoque</v>
      </c>
      <c r="H541" s="52">
        <f>SUMIF(Entrada!$D$7:$D$3006,$D541,Entrada!$H$7:$H$3006)</f>
        <v>0</v>
      </c>
      <c r="I541" s="53">
        <f>SUMIF(Saída!$D$7:$D$3006,$D541,Saída!$G$7:$G$3006)</f>
        <v>0</v>
      </c>
      <c r="J541" s="54">
        <f>SUMIF(Entrada!$D$7:$D$3006,D541,Entrada!$L$7:$L$3006)</f>
        <v>0</v>
      </c>
      <c r="K541" s="50" t="str">
        <f t="shared" si="43"/>
        <v/>
      </c>
      <c r="L541" s="50">
        <f t="shared" si="44"/>
        <v>0</v>
      </c>
      <c r="M541" s="54">
        <f>Inv!L541</f>
        <v>0</v>
      </c>
      <c r="N541" s="55" t="str">
        <f>IFERROR($I541/PG!$F541,"")</f>
        <v/>
      </c>
      <c r="P541" s="2"/>
      <c r="Q541" s="84">
        <v>4.6600000000000001E-3</v>
      </c>
      <c r="R541" s="85">
        <f t="shared" si="45"/>
        <v>4.6600000000000001E-3</v>
      </c>
      <c r="S541" s="2" t="str">
        <f t="shared" si="46"/>
        <v/>
      </c>
    </row>
    <row r="542" spans="3:19" ht="35.1" customHeight="1" thickTop="1" thickBot="1">
      <c r="C542" s="45" t="str">
        <f>IF(PG!C542="","",PG!C542)</f>
        <v/>
      </c>
      <c r="D542" s="44" t="str">
        <f>IF(PG!D542="","",PG!D542)</f>
        <v/>
      </c>
      <c r="E542" s="46" t="str">
        <f>IF(PG!E542="","",PG!E542)</f>
        <v/>
      </c>
      <c r="F542" s="46">
        <f>IF(Inv!F542="",Inv!E542,Inv!F542)</f>
        <v>0</v>
      </c>
      <c r="G542" s="51" t="str">
        <f t="shared" si="42"/>
        <v>Sem estoque</v>
      </c>
      <c r="H542" s="52">
        <f>SUMIF(Entrada!$D$7:$D$3006,$D542,Entrada!$H$7:$H$3006)</f>
        <v>0</v>
      </c>
      <c r="I542" s="53">
        <f>SUMIF(Saída!$D$7:$D$3006,$D542,Saída!$G$7:$G$3006)</f>
        <v>0</v>
      </c>
      <c r="J542" s="54">
        <f>SUMIF(Entrada!$D$7:$D$3006,D542,Entrada!$L$7:$L$3006)</f>
        <v>0</v>
      </c>
      <c r="K542" s="50" t="str">
        <f t="shared" si="43"/>
        <v/>
      </c>
      <c r="L542" s="50">
        <f t="shared" si="44"/>
        <v>0</v>
      </c>
      <c r="M542" s="54">
        <f>Inv!L542</f>
        <v>0</v>
      </c>
      <c r="N542" s="55" t="str">
        <f>IFERROR($I542/PG!$F542,"")</f>
        <v/>
      </c>
      <c r="P542" s="2"/>
      <c r="Q542" s="84">
        <v>4.6499999999999996E-3</v>
      </c>
      <c r="R542" s="85">
        <f t="shared" si="45"/>
        <v>4.6499999999999996E-3</v>
      </c>
      <c r="S542" s="2" t="str">
        <f t="shared" si="46"/>
        <v/>
      </c>
    </row>
    <row r="543" spans="3:19" ht="35.1" customHeight="1" thickTop="1" thickBot="1">
      <c r="C543" s="45" t="str">
        <f>IF(PG!C543="","",PG!C543)</f>
        <v/>
      </c>
      <c r="D543" s="44" t="str">
        <f>IF(PG!D543="","",PG!D543)</f>
        <v/>
      </c>
      <c r="E543" s="46" t="str">
        <f>IF(PG!E543="","",PG!E543)</f>
        <v/>
      </c>
      <c r="F543" s="46">
        <f>IF(Inv!F543="",Inv!E543,Inv!F543)</f>
        <v>0</v>
      </c>
      <c r="G543" s="51" t="str">
        <f t="shared" si="42"/>
        <v>Sem estoque</v>
      </c>
      <c r="H543" s="52">
        <f>SUMIF(Entrada!$D$7:$D$3006,$D543,Entrada!$H$7:$H$3006)</f>
        <v>0</v>
      </c>
      <c r="I543" s="53">
        <f>SUMIF(Saída!$D$7:$D$3006,$D543,Saída!$G$7:$G$3006)</f>
        <v>0</v>
      </c>
      <c r="J543" s="54">
        <f>SUMIF(Entrada!$D$7:$D$3006,D543,Entrada!$L$7:$L$3006)</f>
        <v>0</v>
      </c>
      <c r="K543" s="50" t="str">
        <f t="shared" si="43"/>
        <v/>
      </c>
      <c r="L543" s="50">
        <f t="shared" si="44"/>
        <v>0</v>
      </c>
      <c r="M543" s="54">
        <f>Inv!L543</f>
        <v>0</v>
      </c>
      <c r="N543" s="55" t="str">
        <f>IFERROR($I543/PG!$F543,"")</f>
        <v/>
      </c>
      <c r="P543" s="2"/>
      <c r="Q543" s="84">
        <v>4.64E-3</v>
      </c>
      <c r="R543" s="85">
        <f t="shared" si="45"/>
        <v>4.64E-3</v>
      </c>
      <c r="S543" s="2" t="str">
        <f t="shared" si="46"/>
        <v/>
      </c>
    </row>
    <row r="544" spans="3:19" ht="35.1" customHeight="1" thickTop="1" thickBot="1">
      <c r="C544" s="45" t="str">
        <f>IF(PG!C544="","",PG!C544)</f>
        <v/>
      </c>
      <c r="D544" s="44" t="str">
        <f>IF(PG!D544="","",PG!D544)</f>
        <v/>
      </c>
      <c r="E544" s="46" t="str">
        <f>IF(PG!E544="","",PG!E544)</f>
        <v/>
      </c>
      <c r="F544" s="46">
        <f>IF(Inv!F544="",Inv!E544,Inv!F544)</f>
        <v>0</v>
      </c>
      <c r="G544" s="51" t="str">
        <f t="shared" si="42"/>
        <v>Sem estoque</v>
      </c>
      <c r="H544" s="52">
        <f>SUMIF(Entrada!$D$7:$D$3006,$D544,Entrada!$H$7:$H$3006)</f>
        <v>0</v>
      </c>
      <c r="I544" s="53">
        <f>SUMIF(Saída!$D$7:$D$3006,$D544,Saída!$G$7:$G$3006)</f>
        <v>0</v>
      </c>
      <c r="J544" s="54">
        <f>SUMIF(Entrada!$D$7:$D$3006,D544,Entrada!$L$7:$L$3006)</f>
        <v>0</v>
      </c>
      <c r="K544" s="50" t="str">
        <f t="shared" si="43"/>
        <v/>
      </c>
      <c r="L544" s="50">
        <f t="shared" si="44"/>
        <v>0</v>
      </c>
      <c r="M544" s="54">
        <f>Inv!L544</f>
        <v>0</v>
      </c>
      <c r="N544" s="55" t="str">
        <f>IFERROR($I544/PG!$F544,"")</f>
        <v/>
      </c>
      <c r="P544" s="2"/>
      <c r="Q544" s="84">
        <v>4.6299999999999996E-3</v>
      </c>
      <c r="R544" s="85">
        <f t="shared" si="45"/>
        <v>4.6299999999999996E-3</v>
      </c>
      <c r="S544" s="2" t="str">
        <f t="shared" si="46"/>
        <v/>
      </c>
    </row>
    <row r="545" spans="3:19" ht="35.1" customHeight="1" thickTop="1" thickBot="1">
      <c r="C545" s="45" t="str">
        <f>IF(PG!C545="","",PG!C545)</f>
        <v/>
      </c>
      <c r="D545" s="44" t="str">
        <f>IF(PG!D545="","",PG!D545)</f>
        <v/>
      </c>
      <c r="E545" s="46" t="str">
        <f>IF(PG!E545="","",PG!E545)</f>
        <v/>
      </c>
      <c r="F545" s="46">
        <f>IF(Inv!F545="",Inv!E545,Inv!F545)</f>
        <v>0</v>
      </c>
      <c r="G545" s="51" t="str">
        <f t="shared" si="42"/>
        <v>Sem estoque</v>
      </c>
      <c r="H545" s="52">
        <f>SUMIF(Entrada!$D$7:$D$3006,$D545,Entrada!$H$7:$H$3006)</f>
        <v>0</v>
      </c>
      <c r="I545" s="53">
        <f>SUMIF(Saída!$D$7:$D$3006,$D545,Saída!$G$7:$G$3006)</f>
        <v>0</v>
      </c>
      <c r="J545" s="54">
        <f>SUMIF(Entrada!$D$7:$D$3006,D545,Entrada!$L$7:$L$3006)</f>
        <v>0</v>
      </c>
      <c r="K545" s="50" t="str">
        <f t="shared" si="43"/>
        <v/>
      </c>
      <c r="L545" s="50">
        <f t="shared" si="44"/>
        <v>0</v>
      </c>
      <c r="M545" s="54">
        <f>Inv!L545</f>
        <v>0</v>
      </c>
      <c r="N545" s="55" t="str">
        <f>IFERROR($I545/PG!$F545,"")</f>
        <v/>
      </c>
      <c r="P545" s="2"/>
      <c r="Q545" s="84">
        <v>4.62E-3</v>
      </c>
      <c r="R545" s="85">
        <f t="shared" si="45"/>
        <v>4.62E-3</v>
      </c>
      <c r="S545" s="2" t="str">
        <f t="shared" si="46"/>
        <v/>
      </c>
    </row>
    <row r="546" spans="3:19" ht="35.1" customHeight="1" thickTop="1" thickBot="1">
      <c r="C546" s="45" t="str">
        <f>IF(PG!C546="","",PG!C546)</f>
        <v/>
      </c>
      <c r="D546" s="44" t="str">
        <f>IF(PG!D546="","",PG!D546)</f>
        <v/>
      </c>
      <c r="E546" s="46" t="str">
        <f>IF(PG!E546="","",PG!E546)</f>
        <v/>
      </c>
      <c r="F546" s="46">
        <f>IF(Inv!F546="",Inv!E546,Inv!F546)</f>
        <v>0</v>
      </c>
      <c r="G546" s="51" t="str">
        <f t="shared" si="42"/>
        <v>Sem estoque</v>
      </c>
      <c r="H546" s="52">
        <f>SUMIF(Entrada!$D$7:$D$3006,$D546,Entrada!$H$7:$H$3006)</f>
        <v>0</v>
      </c>
      <c r="I546" s="53">
        <f>SUMIF(Saída!$D$7:$D$3006,$D546,Saída!$G$7:$G$3006)</f>
        <v>0</v>
      </c>
      <c r="J546" s="54">
        <f>SUMIF(Entrada!$D$7:$D$3006,D546,Entrada!$L$7:$L$3006)</f>
        <v>0</v>
      </c>
      <c r="K546" s="50" t="str">
        <f t="shared" si="43"/>
        <v/>
      </c>
      <c r="L546" s="50">
        <f t="shared" si="44"/>
        <v>0</v>
      </c>
      <c r="M546" s="54">
        <f>Inv!L546</f>
        <v>0</v>
      </c>
      <c r="N546" s="55" t="str">
        <f>IFERROR($I546/PG!$F546,"")</f>
        <v/>
      </c>
      <c r="P546" s="2"/>
      <c r="Q546" s="84">
        <v>4.6100000000000004E-3</v>
      </c>
      <c r="R546" s="85">
        <f t="shared" si="45"/>
        <v>4.6100000000000004E-3</v>
      </c>
      <c r="S546" s="2" t="str">
        <f t="shared" si="46"/>
        <v/>
      </c>
    </row>
    <row r="547" spans="3:19" ht="35.1" customHeight="1" thickTop="1" thickBot="1">
      <c r="C547" s="45" t="str">
        <f>IF(PG!C547="","",PG!C547)</f>
        <v/>
      </c>
      <c r="D547" s="44" t="str">
        <f>IF(PG!D547="","",PG!D547)</f>
        <v/>
      </c>
      <c r="E547" s="46" t="str">
        <f>IF(PG!E547="","",PG!E547)</f>
        <v/>
      </c>
      <c r="F547" s="46">
        <f>IF(Inv!F547="",Inv!E547,Inv!F547)</f>
        <v>0</v>
      </c>
      <c r="G547" s="51" t="str">
        <f t="shared" si="42"/>
        <v>Sem estoque</v>
      </c>
      <c r="H547" s="52">
        <f>SUMIF(Entrada!$D$7:$D$3006,$D547,Entrada!$H$7:$H$3006)</f>
        <v>0</v>
      </c>
      <c r="I547" s="53">
        <f>SUMIF(Saída!$D$7:$D$3006,$D547,Saída!$G$7:$G$3006)</f>
        <v>0</v>
      </c>
      <c r="J547" s="54">
        <f>SUMIF(Entrada!$D$7:$D$3006,D547,Entrada!$L$7:$L$3006)</f>
        <v>0</v>
      </c>
      <c r="K547" s="50" t="str">
        <f t="shared" si="43"/>
        <v/>
      </c>
      <c r="L547" s="50">
        <f t="shared" si="44"/>
        <v>0</v>
      </c>
      <c r="M547" s="54">
        <f>Inv!L547</f>
        <v>0</v>
      </c>
      <c r="N547" s="55" t="str">
        <f>IFERROR($I547/PG!$F547,"")</f>
        <v/>
      </c>
      <c r="P547" s="2"/>
      <c r="Q547" s="84">
        <v>4.5999999999999999E-3</v>
      </c>
      <c r="R547" s="85">
        <f t="shared" si="45"/>
        <v>4.5999999999999999E-3</v>
      </c>
      <c r="S547" s="2" t="str">
        <f t="shared" si="46"/>
        <v/>
      </c>
    </row>
    <row r="548" spans="3:19" ht="35.1" customHeight="1" thickTop="1" thickBot="1">
      <c r="C548" s="45" t="str">
        <f>IF(PG!C548="","",PG!C548)</f>
        <v/>
      </c>
      <c r="D548" s="44" t="str">
        <f>IF(PG!D548="","",PG!D548)</f>
        <v/>
      </c>
      <c r="E548" s="46" t="str">
        <f>IF(PG!E548="","",PG!E548)</f>
        <v/>
      </c>
      <c r="F548" s="46">
        <f>IF(Inv!F548="",Inv!E548,Inv!F548)</f>
        <v>0</v>
      </c>
      <c r="G548" s="51" t="str">
        <f t="shared" si="42"/>
        <v>Sem estoque</v>
      </c>
      <c r="H548" s="52">
        <f>SUMIF(Entrada!$D$7:$D$3006,$D548,Entrada!$H$7:$H$3006)</f>
        <v>0</v>
      </c>
      <c r="I548" s="53">
        <f>SUMIF(Saída!$D$7:$D$3006,$D548,Saída!$G$7:$G$3006)</f>
        <v>0</v>
      </c>
      <c r="J548" s="54">
        <f>SUMIF(Entrada!$D$7:$D$3006,D548,Entrada!$L$7:$L$3006)</f>
        <v>0</v>
      </c>
      <c r="K548" s="50" t="str">
        <f t="shared" si="43"/>
        <v/>
      </c>
      <c r="L548" s="50">
        <f t="shared" si="44"/>
        <v>0</v>
      </c>
      <c r="M548" s="54">
        <f>Inv!L548</f>
        <v>0</v>
      </c>
      <c r="N548" s="55" t="str">
        <f>IFERROR($I548/PG!$F548,"")</f>
        <v/>
      </c>
      <c r="P548" s="2"/>
      <c r="Q548" s="84">
        <v>4.5900000000000003E-3</v>
      </c>
      <c r="R548" s="85">
        <f t="shared" si="45"/>
        <v>4.5900000000000003E-3</v>
      </c>
      <c r="S548" s="2" t="str">
        <f t="shared" si="46"/>
        <v/>
      </c>
    </row>
    <row r="549" spans="3:19" ht="35.1" customHeight="1" thickTop="1" thickBot="1">
      <c r="C549" s="45" t="str">
        <f>IF(PG!C549="","",PG!C549)</f>
        <v/>
      </c>
      <c r="D549" s="44" t="str">
        <f>IF(PG!D549="","",PG!D549)</f>
        <v/>
      </c>
      <c r="E549" s="46" t="str">
        <f>IF(PG!E549="","",PG!E549)</f>
        <v/>
      </c>
      <c r="F549" s="46">
        <f>IF(Inv!F549="",Inv!E549,Inv!F549)</f>
        <v>0</v>
      </c>
      <c r="G549" s="51" t="str">
        <f t="shared" si="42"/>
        <v>Sem estoque</v>
      </c>
      <c r="H549" s="52">
        <f>SUMIF(Entrada!$D$7:$D$3006,$D549,Entrada!$H$7:$H$3006)</f>
        <v>0</v>
      </c>
      <c r="I549" s="53">
        <f>SUMIF(Saída!$D$7:$D$3006,$D549,Saída!$G$7:$G$3006)</f>
        <v>0</v>
      </c>
      <c r="J549" s="54">
        <f>SUMIF(Entrada!$D$7:$D$3006,D549,Entrada!$L$7:$L$3006)</f>
        <v>0</v>
      </c>
      <c r="K549" s="50" t="str">
        <f t="shared" si="43"/>
        <v/>
      </c>
      <c r="L549" s="50">
        <f t="shared" si="44"/>
        <v>0</v>
      </c>
      <c r="M549" s="54">
        <f>Inv!L549</f>
        <v>0</v>
      </c>
      <c r="N549" s="55" t="str">
        <f>IFERROR($I549/PG!$F549,"")</f>
        <v/>
      </c>
      <c r="P549" s="2"/>
      <c r="Q549" s="84">
        <v>4.5799999999999999E-3</v>
      </c>
      <c r="R549" s="85">
        <f t="shared" si="45"/>
        <v>4.5799999999999999E-3</v>
      </c>
      <c r="S549" s="2" t="str">
        <f t="shared" si="46"/>
        <v/>
      </c>
    </row>
    <row r="550" spans="3:19" ht="35.1" customHeight="1" thickTop="1" thickBot="1">
      <c r="C550" s="45" t="str">
        <f>IF(PG!C550="","",PG!C550)</f>
        <v/>
      </c>
      <c r="D550" s="44" t="str">
        <f>IF(PG!D550="","",PG!D550)</f>
        <v/>
      </c>
      <c r="E550" s="46" t="str">
        <f>IF(PG!E550="","",PG!E550)</f>
        <v/>
      </c>
      <c r="F550" s="46">
        <f>IF(Inv!F550="",Inv!E550,Inv!F550)</f>
        <v>0</v>
      </c>
      <c r="G550" s="51" t="str">
        <f t="shared" si="42"/>
        <v>Sem estoque</v>
      </c>
      <c r="H550" s="52">
        <f>SUMIF(Entrada!$D$7:$D$3006,$D550,Entrada!$H$7:$H$3006)</f>
        <v>0</v>
      </c>
      <c r="I550" s="53">
        <f>SUMIF(Saída!$D$7:$D$3006,$D550,Saída!$G$7:$G$3006)</f>
        <v>0</v>
      </c>
      <c r="J550" s="54">
        <f>SUMIF(Entrada!$D$7:$D$3006,D550,Entrada!$L$7:$L$3006)</f>
        <v>0</v>
      </c>
      <c r="K550" s="50" t="str">
        <f t="shared" si="43"/>
        <v/>
      </c>
      <c r="L550" s="50">
        <f t="shared" si="44"/>
        <v>0</v>
      </c>
      <c r="M550" s="54">
        <f>Inv!L550</f>
        <v>0</v>
      </c>
      <c r="N550" s="55" t="str">
        <f>IFERROR($I550/PG!$F550,"")</f>
        <v/>
      </c>
      <c r="P550" s="2"/>
      <c r="Q550" s="84">
        <v>4.5700000000000003E-3</v>
      </c>
      <c r="R550" s="85">
        <f t="shared" si="45"/>
        <v>4.5700000000000003E-3</v>
      </c>
      <c r="S550" s="2" t="str">
        <f t="shared" si="46"/>
        <v/>
      </c>
    </row>
    <row r="551" spans="3:19" ht="35.1" customHeight="1" thickTop="1" thickBot="1">
      <c r="C551" s="45" t="str">
        <f>IF(PG!C551="","",PG!C551)</f>
        <v/>
      </c>
      <c r="D551" s="44" t="str">
        <f>IF(PG!D551="","",PG!D551)</f>
        <v/>
      </c>
      <c r="E551" s="46" t="str">
        <f>IF(PG!E551="","",PG!E551)</f>
        <v/>
      </c>
      <c r="F551" s="46">
        <f>IF(Inv!F551="",Inv!E551,Inv!F551)</f>
        <v>0</v>
      </c>
      <c r="G551" s="51" t="str">
        <f t="shared" si="42"/>
        <v>Sem estoque</v>
      </c>
      <c r="H551" s="52">
        <f>SUMIF(Entrada!$D$7:$D$3006,$D551,Entrada!$H$7:$H$3006)</f>
        <v>0</v>
      </c>
      <c r="I551" s="53">
        <f>SUMIF(Saída!$D$7:$D$3006,$D551,Saída!$G$7:$G$3006)</f>
        <v>0</v>
      </c>
      <c r="J551" s="54">
        <f>SUMIF(Entrada!$D$7:$D$3006,D551,Entrada!$L$7:$L$3006)</f>
        <v>0</v>
      </c>
      <c r="K551" s="50" t="str">
        <f t="shared" si="43"/>
        <v/>
      </c>
      <c r="L551" s="50">
        <f t="shared" si="44"/>
        <v>0</v>
      </c>
      <c r="M551" s="54">
        <f>Inv!L551</f>
        <v>0</v>
      </c>
      <c r="N551" s="55" t="str">
        <f>IFERROR($I551/PG!$F551,"")</f>
        <v/>
      </c>
      <c r="P551" s="2"/>
      <c r="Q551" s="84">
        <v>4.5599999999999998E-3</v>
      </c>
      <c r="R551" s="85">
        <f t="shared" si="45"/>
        <v>4.5599999999999998E-3</v>
      </c>
      <c r="S551" s="2" t="str">
        <f t="shared" si="46"/>
        <v/>
      </c>
    </row>
    <row r="552" spans="3:19" ht="35.1" customHeight="1" thickTop="1" thickBot="1">
      <c r="C552" s="45" t="str">
        <f>IF(PG!C552="","",PG!C552)</f>
        <v/>
      </c>
      <c r="D552" s="44" t="str">
        <f>IF(PG!D552="","",PG!D552)</f>
        <v/>
      </c>
      <c r="E552" s="46" t="str">
        <f>IF(PG!E552="","",PG!E552)</f>
        <v/>
      </c>
      <c r="F552" s="46">
        <f>IF(Inv!F552="",Inv!E552,Inv!F552)</f>
        <v>0</v>
      </c>
      <c r="G552" s="51" t="str">
        <f t="shared" si="42"/>
        <v>Sem estoque</v>
      </c>
      <c r="H552" s="52">
        <f>SUMIF(Entrada!$D$7:$D$3006,$D552,Entrada!$H$7:$H$3006)</f>
        <v>0</v>
      </c>
      <c r="I552" s="53">
        <f>SUMIF(Saída!$D$7:$D$3006,$D552,Saída!$G$7:$G$3006)</f>
        <v>0</v>
      </c>
      <c r="J552" s="54">
        <f>SUMIF(Entrada!$D$7:$D$3006,D552,Entrada!$L$7:$L$3006)</f>
        <v>0</v>
      </c>
      <c r="K552" s="50" t="str">
        <f t="shared" si="43"/>
        <v/>
      </c>
      <c r="L552" s="50">
        <f t="shared" si="44"/>
        <v>0</v>
      </c>
      <c r="M552" s="54">
        <f>Inv!L552</f>
        <v>0</v>
      </c>
      <c r="N552" s="55" t="str">
        <f>IFERROR($I552/PG!$F552,"")</f>
        <v/>
      </c>
      <c r="P552" s="2"/>
      <c r="Q552" s="84">
        <v>4.5500000000000002E-3</v>
      </c>
      <c r="R552" s="85">
        <f t="shared" si="45"/>
        <v>4.5500000000000002E-3</v>
      </c>
      <c r="S552" s="2" t="str">
        <f t="shared" si="46"/>
        <v/>
      </c>
    </row>
    <row r="553" spans="3:19" ht="35.1" customHeight="1" thickTop="1" thickBot="1">
      <c r="C553" s="45" t="str">
        <f>IF(PG!C553="","",PG!C553)</f>
        <v/>
      </c>
      <c r="D553" s="44" t="str">
        <f>IF(PG!D553="","",PG!D553)</f>
        <v/>
      </c>
      <c r="E553" s="46" t="str">
        <f>IF(PG!E553="","",PG!E553)</f>
        <v/>
      </c>
      <c r="F553" s="46">
        <f>IF(Inv!F553="",Inv!E553,Inv!F553)</f>
        <v>0</v>
      </c>
      <c r="G553" s="51" t="str">
        <f t="shared" si="42"/>
        <v>Sem estoque</v>
      </c>
      <c r="H553" s="52">
        <f>SUMIF(Entrada!$D$7:$D$3006,$D553,Entrada!$H$7:$H$3006)</f>
        <v>0</v>
      </c>
      <c r="I553" s="53">
        <f>SUMIF(Saída!$D$7:$D$3006,$D553,Saída!$G$7:$G$3006)</f>
        <v>0</v>
      </c>
      <c r="J553" s="54">
        <f>SUMIF(Entrada!$D$7:$D$3006,D553,Entrada!$L$7:$L$3006)</f>
        <v>0</v>
      </c>
      <c r="K553" s="50" t="str">
        <f t="shared" si="43"/>
        <v/>
      </c>
      <c r="L553" s="50">
        <f t="shared" si="44"/>
        <v>0</v>
      </c>
      <c r="M553" s="54">
        <f>Inv!L553</f>
        <v>0</v>
      </c>
      <c r="N553" s="55" t="str">
        <f>IFERROR($I553/PG!$F553,"")</f>
        <v/>
      </c>
      <c r="P553" s="2"/>
      <c r="Q553" s="84">
        <v>4.5399999999999998E-3</v>
      </c>
      <c r="R553" s="85">
        <f t="shared" si="45"/>
        <v>4.5399999999999998E-3</v>
      </c>
      <c r="S553" s="2" t="str">
        <f t="shared" si="46"/>
        <v/>
      </c>
    </row>
    <row r="554" spans="3:19" ht="35.1" customHeight="1" thickTop="1" thickBot="1">
      <c r="C554" s="45" t="str">
        <f>IF(PG!C554="","",PG!C554)</f>
        <v/>
      </c>
      <c r="D554" s="44" t="str">
        <f>IF(PG!D554="","",PG!D554)</f>
        <v/>
      </c>
      <c r="E554" s="46" t="str">
        <f>IF(PG!E554="","",PG!E554)</f>
        <v/>
      </c>
      <c r="F554" s="46">
        <f>IF(Inv!F554="",Inv!E554,Inv!F554)</f>
        <v>0</v>
      </c>
      <c r="G554" s="51" t="str">
        <f t="shared" si="42"/>
        <v>Sem estoque</v>
      </c>
      <c r="H554" s="52">
        <f>SUMIF(Entrada!$D$7:$D$3006,$D554,Entrada!$H$7:$H$3006)</f>
        <v>0</v>
      </c>
      <c r="I554" s="53">
        <f>SUMIF(Saída!$D$7:$D$3006,$D554,Saída!$G$7:$G$3006)</f>
        <v>0</v>
      </c>
      <c r="J554" s="54">
        <f>SUMIF(Entrada!$D$7:$D$3006,D554,Entrada!$L$7:$L$3006)</f>
        <v>0</v>
      </c>
      <c r="K554" s="50" t="str">
        <f t="shared" si="43"/>
        <v/>
      </c>
      <c r="L554" s="50">
        <f t="shared" si="44"/>
        <v>0</v>
      </c>
      <c r="M554" s="54">
        <f>Inv!L554</f>
        <v>0</v>
      </c>
      <c r="N554" s="55" t="str">
        <f>IFERROR($I554/PG!$F554,"")</f>
        <v/>
      </c>
      <c r="P554" s="2"/>
      <c r="Q554" s="84">
        <v>4.5300000000000002E-3</v>
      </c>
      <c r="R554" s="85">
        <f t="shared" si="45"/>
        <v>4.5300000000000002E-3</v>
      </c>
      <c r="S554" s="2" t="str">
        <f t="shared" si="46"/>
        <v/>
      </c>
    </row>
    <row r="555" spans="3:19" ht="35.1" customHeight="1" thickTop="1" thickBot="1">
      <c r="C555" s="45" t="str">
        <f>IF(PG!C555="","",PG!C555)</f>
        <v/>
      </c>
      <c r="D555" s="44" t="str">
        <f>IF(PG!D555="","",PG!D555)</f>
        <v/>
      </c>
      <c r="E555" s="46" t="str">
        <f>IF(PG!E555="","",PG!E555)</f>
        <v/>
      </c>
      <c r="F555" s="46">
        <f>IF(Inv!F555="",Inv!E555,Inv!F555)</f>
        <v>0</v>
      </c>
      <c r="G555" s="51" t="str">
        <f t="shared" si="42"/>
        <v>Sem estoque</v>
      </c>
      <c r="H555" s="52">
        <f>SUMIF(Entrada!$D$7:$D$3006,$D555,Entrada!$H$7:$H$3006)</f>
        <v>0</v>
      </c>
      <c r="I555" s="53">
        <f>SUMIF(Saída!$D$7:$D$3006,$D555,Saída!$G$7:$G$3006)</f>
        <v>0</v>
      </c>
      <c r="J555" s="54">
        <f>SUMIF(Entrada!$D$7:$D$3006,D555,Entrada!$L$7:$L$3006)</f>
        <v>0</v>
      </c>
      <c r="K555" s="50" t="str">
        <f t="shared" si="43"/>
        <v/>
      </c>
      <c r="L555" s="50">
        <f t="shared" si="44"/>
        <v>0</v>
      </c>
      <c r="M555" s="54">
        <f>Inv!L555</f>
        <v>0</v>
      </c>
      <c r="N555" s="55" t="str">
        <f>IFERROR($I555/PG!$F555,"")</f>
        <v/>
      </c>
      <c r="P555" s="2"/>
      <c r="Q555" s="84">
        <v>4.5199999999999997E-3</v>
      </c>
      <c r="R555" s="85">
        <f t="shared" si="45"/>
        <v>4.5199999999999997E-3</v>
      </c>
      <c r="S555" s="2" t="str">
        <f t="shared" si="46"/>
        <v/>
      </c>
    </row>
    <row r="556" spans="3:19" ht="35.1" customHeight="1" thickTop="1" thickBot="1">
      <c r="C556" s="45" t="str">
        <f>IF(PG!C556="","",PG!C556)</f>
        <v/>
      </c>
      <c r="D556" s="44" t="str">
        <f>IF(PG!D556="","",PG!D556)</f>
        <v/>
      </c>
      <c r="E556" s="46" t="str">
        <f>IF(PG!E556="","",PG!E556)</f>
        <v/>
      </c>
      <c r="F556" s="46">
        <f>IF(Inv!F556="",Inv!E556,Inv!F556)</f>
        <v>0</v>
      </c>
      <c r="G556" s="51" t="str">
        <f t="shared" si="42"/>
        <v>Sem estoque</v>
      </c>
      <c r="H556" s="52">
        <f>SUMIF(Entrada!$D$7:$D$3006,$D556,Entrada!$H$7:$H$3006)</f>
        <v>0</v>
      </c>
      <c r="I556" s="53">
        <f>SUMIF(Saída!$D$7:$D$3006,$D556,Saída!$G$7:$G$3006)</f>
        <v>0</v>
      </c>
      <c r="J556" s="54">
        <f>SUMIF(Entrada!$D$7:$D$3006,D556,Entrada!$L$7:$L$3006)</f>
        <v>0</v>
      </c>
      <c r="K556" s="50" t="str">
        <f t="shared" si="43"/>
        <v/>
      </c>
      <c r="L556" s="50">
        <f t="shared" si="44"/>
        <v>0</v>
      </c>
      <c r="M556" s="54">
        <f>Inv!L556</f>
        <v>0</v>
      </c>
      <c r="N556" s="55" t="str">
        <f>IFERROR($I556/PG!$F556,"")</f>
        <v/>
      </c>
      <c r="P556" s="2"/>
      <c r="Q556" s="84">
        <v>4.5100000000000001E-3</v>
      </c>
      <c r="R556" s="85">
        <f t="shared" si="45"/>
        <v>4.5100000000000001E-3</v>
      </c>
      <c r="S556" s="2" t="str">
        <f t="shared" si="46"/>
        <v/>
      </c>
    </row>
    <row r="557" spans="3:19" ht="35.1" customHeight="1" thickTop="1" thickBot="1">
      <c r="C557" s="45" t="str">
        <f>IF(PG!C557="","",PG!C557)</f>
        <v/>
      </c>
      <c r="D557" s="44" t="str">
        <f>IF(PG!D557="","",PG!D557)</f>
        <v/>
      </c>
      <c r="E557" s="46" t="str">
        <f>IF(PG!E557="","",PG!E557)</f>
        <v/>
      </c>
      <c r="F557" s="46">
        <f>IF(Inv!F557="",Inv!E557,Inv!F557)</f>
        <v>0</v>
      </c>
      <c r="G557" s="51" t="str">
        <f t="shared" si="42"/>
        <v>Sem estoque</v>
      </c>
      <c r="H557" s="52">
        <f>SUMIF(Entrada!$D$7:$D$3006,$D557,Entrada!$H$7:$H$3006)</f>
        <v>0</v>
      </c>
      <c r="I557" s="53">
        <f>SUMIF(Saída!$D$7:$D$3006,$D557,Saída!$G$7:$G$3006)</f>
        <v>0</v>
      </c>
      <c r="J557" s="54">
        <f>SUMIF(Entrada!$D$7:$D$3006,D557,Entrada!$L$7:$L$3006)</f>
        <v>0</v>
      </c>
      <c r="K557" s="50" t="str">
        <f t="shared" si="43"/>
        <v/>
      </c>
      <c r="L557" s="50">
        <f t="shared" si="44"/>
        <v>0</v>
      </c>
      <c r="M557" s="54">
        <f>Inv!L557</f>
        <v>0</v>
      </c>
      <c r="N557" s="55" t="str">
        <f>IFERROR($I557/PG!$F557,"")</f>
        <v/>
      </c>
      <c r="P557" s="2"/>
      <c r="Q557" s="84">
        <v>4.4999999999999997E-3</v>
      </c>
      <c r="R557" s="85">
        <f t="shared" si="45"/>
        <v>4.4999999999999997E-3</v>
      </c>
      <c r="S557" s="2" t="str">
        <f t="shared" si="46"/>
        <v/>
      </c>
    </row>
    <row r="558" spans="3:19" ht="35.1" customHeight="1" thickTop="1" thickBot="1">
      <c r="C558" s="45" t="str">
        <f>IF(PG!C558="","",PG!C558)</f>
        <v/>
      </c>
      <c r="D558" s="44" t="str">
        <f>IF(PG!D558="","",PG!D558)</f>
        <v/>
      </c>
      <c r="E558" s="46" t="str">
        <f>IF(PG!E558="","",PG!E558)</f>
        <v/>
      </c>
      <c r="F558" s="46">
        <f>IF(Inv!F558="",Inv!E558,Inv!F558)</f>
        <v>0</v>
      </c>
      <c r="G558" s="51" t="str">
        <f t="shared" si="42"/>
        <v>Sem estoque</v>
      </c>
      <c r="H558" s="52">
        <f>SUMIF(Entrada!$D$7:$D$3006,$D558,Entrada!$H$7:$H$3006)</f>
        <v>0</v>
      </c>
      <c r="I558" s="53">
        <f>SUMIF(Saída!$D$7:$D$3006,$D558,Saída!$G$7:$G$3006)</f>
        <v>0</v>
      </c>
      <c r="J558" s="54">
        <f>SUMIF(Entrada!$D$7:$D$3006,D558,Entrada!$L$7:$L$3006)</f>
        <v>0</v>
      </c>
      <c r="K558" s="50" t="str">
        <f t="shared" si="43"/>
        <v/>
      </c>
      <c r="L558" s="50">
        <f t="shared" si="44"/>
        <v>0</v>
      </c>
      <c r="M558" s="54">
        <f>Inv!L558</f>
        <v>0</v>
      </c>
      <c r="N558" s="55" t="str">
        <f>IFERROR($I558/PG!$F558,"")</f>
        <v/>
      </c>
      <c r="P558" s="2"/>
      <c r="Q558" s="84">
        <v>4.4900000000000001E-3</v>
      </c>
      <c r="R558" s="85">
        <f t="shared" si="45"/>
        <v>4.4900000000000001E-3</v>
      </c>
      <c r="S558" s="2" t="str">
        <f t="shared" si="46"/>
        <v/>
      </c>
    </row>
    <row r="559" spans="3:19" ht="35.1" customHeight="1" thickTop="1" thickBot="1">
      <c r="C559" s="45" t="str">
        <f>IF(PG!C559="","",PG!C559)</f>
        <v/>
      </c>
      <c r="D559" s="44" t="str">
        <f>IF(PG!D559="","",PG!D559)</f>
        <v/>
      </c>
      <c r="E559" s="46" t="str">
        <f>IF(PG!E559="","",PG!E559)</f>
        <v/>
      </c>
      <c r="F559" s="46">
        <f>IF(Inv!F559="",Inv!E559,Inv!F559)</f>
        <v>0</v>
      </c>
      <c r="G559" s="51" t="str">
        <f t="shared" si="42"/>
        <v>Sem estoque</v>
      </c>
      <c r="H559" s="52">
        <f>SUMIF(Entrada!$D$7:$D$3006,$D559,Entrada!$H$7:$H$3006)</f>
        <v>0</v>
      </c>
      <c r="I559" s="53">
        <f>SUMIF(Saída!$D$7:$D$3006,$D559,Saída!$G$7:$G$3006)</f>
        <v>0</v>
      </c>
      <c r="J559" s="54">
        <f>SUMIF(Entrada!$D$7:$D$3006,D559,Entrada!$L$7:$L$3006)</f>
        <v>0</v>
      </c>
      <c r="K559" s="50" t="str">
        <f t="shared" si="43"/>
        <v/>
      </c>
      <c r="L559" s="50">
        <f t="shared" si="44"/>
        <v>0</v>
      </c>
      <c r="M559" s="54">
        <f>Inv!L559</f>
        <v>0</v>
      </c>
      <c r="N559" s="55" t="str">
        <f>IFERROR($I559/PG!$F559,"")</f>
        <v/>
      </c>
      <c r="P559" s="2"/>
      <c r="Q559" s="84">
        <v>4.4799999999999996E-3</v>
      </c>
      <c r="R559" s="85">
        <f t="shared" si="45"/>
        <v>4.4799999999999996E-3</v>
      </c>
      <c r="S559" s="2" t="str">
        <f t="shared" si="46"/>
        <v/>
      </c>
    </row>
    <row r="560" spans="3:19" ht="35.1" customHeight="1" thickTop="1" thickBot="1">
      <c r="C560" s="45" t="str">
        <f>IF(PG!C560="","",PG!C560)</f>
        <v/>
      </c>
      <c r="D560" s="44" t="str">
        <f>IF(PG!D560="","",PG!D560)</f>
        <v/>
      </c>
      <c r="E560" s="46" t="str">
        <f>IF(PG!E560="","",PG!E560)</f>
        <v/>
      </c>
      <c r="F560" s="46">
        <f>IF(Inv!F560="",Inv!E560,Inv!F560)</f>
        <v>0</v>
      </c>
      <c r="G560" s="51" t="str">
        <f t="shared" si="42"/>
        <v>Sem estoque</v>
      </c>
      <c r="H560" s="52">
        <f>SUMIF(Entrada!$D$7:$D$3006,$D560,Entrada!$H$7:$H$3006)</f>
        <v>0</v>
      </c>
      <c r="I560" s="53">
        <f>SUMIF(Saída!$D$7:$D$3006,$D560,Saída!$G$7:$G$3006)</f>
        <v>0</v>
      </c>
      <c r="J560" s="54">
        <f>SUMIF(Entrada!$D$7:$D$3006,D560,Entrada!$L$7:$L$3006)</f>
        <v>0</v>
      </c>
      <c r="K560" s="50" t="str">
        <f t="shared" si="43"/>
        <v/>
      </c>
      <c r="L560" s="50">
        <f t="shared" si="44"/>
        <v>0</v>
      </c>
      <c r="M560" s="54">
        <f>Inv!L560</f>
        <v>0</v>
      </c>
      <c r="N560" s="55" t="str">
        <f>IFERROR($I560/PG!$F560,"")</f>
        <v/>
      </c>
      <c r="P560" s="2"/>
      <c r="Q560" s="84">
        <v>4.47E-3</v>
      </c>
      <c r="R560" s="85">
        <f t="shared" si="45"/>
        <v>4.47E-3</v>
      </c>
      <c r="S560" s="2" t="str">
        <f t="shared" si="46"/>
        <v/>
      </c>
    </row>
    <row r="561" spans="3:19" ht="35.1" customHeight="1" thickTop="1" thickBot="1">
      <c r="C561" s="45" t="str">
        <f>IF(PG!C561="","",PG!C561)</f>
        <v/>
      </c>
      <c r="D561" s="44" t="str">
        <f>IF(PG!D561="","",PG!D561)</f>
        <v/>
      </c>
      <c r="E561" s="46" t="str">
        <f>IF(PG!E561="","",PG!E561)</f>
        <v/>
      </c>
      <c r="F561" s="46">
        <f>IF(Inv!F561="",Inv!E561,Inv!F561)</f>
        <v>0</v>
      </c>
      <c r="G561" s="51" t="str">
        <f t="shared" si="42"/>
        <v>Sem estoque</v>
      </c>
      <c r="H561" s="52">
        <f>SUMIF(Entrada!$D$7:$D$3006,$D561,Entrada!$H$7:$H$3006)</f>
        <v>0</v>
      </c>
      <c r="I561" s="53">
        <f>SUMIF(Saída!$D$7:$D$3006,$D561,Saída!$G$7:$G$3006)</f>
        <v>0</v>
      </c>
      <c r="J561" s="54">
        <f>SUMIF(Entrada!$D$7:$D$3006,D561,Entrada!$L$7:$L$3006)</f>
        <v>0</v>
      </c>
      <c r="K561" s="50" t="str">
        <f t="shared" si="43"/>
        <v/>
      </c>
      <c r="L561" s="50">
        <f t="shared" si="44"/>
        <v>0</v>
      </c>
      <c r="M561" s="54">
        <f>Inv!L561</f>
        <v>0</v>
      </c>
      <c r="N561" s="55" t="str">
        <f>IFERROR($I561/PG!$F561,"")</f>
        <v/>
      </c>
      <c r="P561" s="2"/>
      <c r="Q561" s="84">
        <v>4.4600000000000004E-3</v>
      </c>
      <c r="R561" s="85">
        <f t="shared" si="45"/>
        <v>4.4600000000000004E-3</v>
      </c>
      <c r="S561" s="2" t="str">
        <f t="shared" si="46"/>
        <v/>
      </c>
    </row>
    <row r="562" spans="3:19" ht="35.1" customHeight="1" thickTop="1" thickBot="1">
      <c r="C562" s="45" t="str">
        <f>IF(PG!C562="","",PG!C562)</f>
        <v/>
      </c>
      <c r="D562" s="44" t="str">
        <f>IF(PG!D562="","",PG!D562)</f>
        <v/>
      </c>
      <c r="E562" s="46" t="str">
        <f>IF(PG!E562="","",PG!E562)</f>
        <v/>
      </c>
      <c r="F562" s="46">
        <f>IF(Inv!F562="",Inv!E562,Inv!F562)</f>
        <v>0</v>
      </c>
      <c r="G562" s="51" t="str">
        <f t="shared" si="42"/>
        <v>Sem estoque</v>
      </c>
      <c r="H562" s="52">
        <f>SUMIF(Entrada!$D$7:$D$3006,$D562,Entrada!$H$7:$H$3006)</f>
        <v>0</v>
      </c>
      <c r="I562" s="53">
        <f>SUMIF(Saída!$D$7:$D$3006,$D562,Saída!$G$7:$G$3006)</f>
        <v>0</v>
      </c>
      <c r="J562" s="54">
        <f>SUMIF(Entrada!$D$7:$D$3006,D562,Entrada!$L$7:$L$3006)</f>
        <v>0</v>
      </c>
      <c r="K562" s="50" t="str">
        <f t="shared" si="43"/>
        <v/>
      </c>
      <c r="L562" s="50">
        <f t="shared" si="44"/>
        <v>0</v>
      </c>
      <c r="M562" s="54">
        <f>Inv!L562</f>
        <v>0</v>
      </c>
      <c r="N562" s="55" t="str">
        <f>IFERROR($I562/PG!$F562,"")</f>
        <v/>
      </c>
      <c r="P562" s="2"/>
      <c r="Q562" s="84">
        <v>4.45E-3</v>
      </c>
      <c r="R562" s="85">
        <f t="shared" si="45"/>
        <v>4.45E-3</v>
      </c>
      <c r="S562" s="2" t="str">
        <f t="shared" si="46"/>
        <v/>
      </c>
    </row>
    <row r="563" spans="3:19" ht="35.1" customHeight="1" thickTop="1" thickBot="1">
      <c r="C563" s="45" t="str">
        <f>IF(PG!C563="","",PG!C563)</f>
        <v/>
      </c>
      <c r="D563" s="44" t="str">
        <f>IF(PG!D563="","",PG!D563)</f>
        <v/>
      </c>
      <c r="E563" s="46" t="str">
        <f>IF(PG!E563="","",PG!E563)</f>
        <v/>
      </c>
      <c r="F563" s="46">
        <f>IF(Inv!F563="",Inv!E563,Inv!F563)</f>
        <v>0</v>
      </c>
      <c r="G563" s="51" t="str">
        <f t="shared" si="42"/>
        <v>Sem estoque</v>
      </c>
      <c r="H563" s="52">
        <f>SUMIF(Entrada!$D$7:$D$3006,$D563,Entrada!$H$7:$H$3006)</f>
        <v>0</v>
      </c>
      <c r="I563" s="53">
        <f>SUMIF(Saída!$D$7:$D$3006,$D563,Saída!$G$7:$G$3006)</f>
        <v>0</v>
      </c>
      <c r="J563" s="54">
        <f>SUMIF(Entrada!$D$7:$D$3006,D563,Entrada!$L$7:$L$3006)</f>
        <v>0</v>
      </c>
      <c r="K563" s="50" t="str">
        <f t="shared" si="43"/>
        <v/>
      </c>
      <c r="L563" s="50">
        <f t="shared" si="44"/>
        <v>0</v>
      </c>
      <c r="M563" s="54">
        <f>Inv!L563</f>
        <v>0</v>
      </c>
      <c r="N563" s="55" t="str">
        <f>IFERROR($I563/PG!$F563,"")</f>
        <v/>
      </c>
      <c r="P563" s="2"/>
      <c r="Q563" s="84">
        <v>4.4400000000000004E-3</v>
      </c>
      <c r="R563" s="85">
        <f t="shared" si="45"/>
        <v>4.4400000000000004E-3</v>
      </c>
      <c r="S563" s="2" t="str">
        <f t="shared" si="46"/>
        <v/>
      </c>
    </row>
    <row r="564" spans="3:19" ht="35.1" customHeight="1" thickTop="1" thickBot="1">
      <c r="C564" s="45" t="str">
        <f>IF(PG!C564="","",PG!C564)</f>
        <v/>
      </c>
      <c r="D564" s="44" t="str">
        <f>IF(PG!D564="","",PG!D564)</f>
        <v/>
      </c>
      <c r="E564" s="46" t="str">
        <f>IF(PG!E564="","",PG!E564)</f>
        <v/>
      </c>
      <c r="F564" s="46">
        <f>IF(Inv!F564="",Inv!E564,Inv!F564)</f>
        <v>0</v>
      </c>
      <c r="G564" s="51" t="str">
        <f t="shared" si="42"/>
        <v>Sem estoque</v>
      </c>
      <c r="H564" s="52">
        <f>SUMIF(Entrada!$D$7:$D$3006,$D564,Entrada!$H$7:$H$3006)</f>
        <v>0</v>
      </c>
      <c r="I564" s="53">
        <f>SUMIF(Saída!$D$7:$D$3006,$D564,Saída!$G$7:$G$3006)</f>
        <v>0</v>
      </c>
      <c r="J564" s="54">
        <f>SUMIF(Entrada!$D$7:$D$3006,D564,Entrada!$L$7:$L$3006)</f>
        <v>0</v>
      </c>
      <c r="K564" s="50" t="str">
        <f t="shared" si="43"/>
        <v/>
      </c>
      <c r="L564" s="50">
        <f t="shared" si="44"/>
        <v>0</v>
      </c>
      <c r="M564" s="54">
        <f>Inv!L564</f>
        <v>0</v>
      </c>
      <c r="N564" s="55" t="str">
        <f>IFERROR($I564/PG!$F564,"")</f>
        <v/>
      </c>
      <c r="P564" s="2"/>
      <c r="Q564" s="84">
        <v>4.4299999999999999E-3</v>
      </c>
      <c r="R564" s="85">
        <f t="shared" si="45"/>
        <v>4.4299999999999999E-3</v>
      </c>
      <c r="S564" s="2" t="str">
        <f t="shared" si="46"/>
        <v/>
      </c>
    </row>
    <row r="565" spans="3:19" ht="35.1" customHeight="1" thickTop="1" thickBot="1">
      <c r="C565" s="45" t="str">
        <f>IF(PG!C565="","",PG!C565)</f>
        <v/>
      </c>
      <c r="D565" s="44" t="str">
        <f>IF(PG!D565="","",PG!D565)</f>
        <v/>
      </c>
      <c r="E565" s="46" t="str">
        <f>IF(PG!E565="","",PG!E565)</f>
        <v/>
      </c>
      <c r="F565" s="46">
        <f>IF(Inv!F565="",Inv!E565,Inv!F565)</f>
        <v>0</v>
      </c>
      <c r="G565" s="51" t="str">
        <f t="shared" si="42"/>
        <v>Sem estoque</v>
      </c>
      <c r="H565" s="52">
        <f>SUMIF(Entrada!$D$7:$D$3006,$D565,Entrada!$H$7:$H$3006)</f>
        <v>0</v>
      </c>
      <c r="I565" s="53">
        <f>SUMIF(Saída!$D$7:$D$3006,$D565,Saída!$G$7:$G$3006)</f>
        <v>0</v>
      </c>
      <c r="J565" s="54">
        <f>SUMIF(Entrada!$D$7:$D$3006,D565,Entrada!$L$7:$L$3006)</f>
        <v>0</v>
      </c>
      <c r="K565" s="50" t="str">
        <f t="shared" si="43"/>
        <v/>
      </c>
      <c r="L565" s="50">
        <f t="shared" si="44"/>
        <v>0</v>
      </c>
      <c r="M565" s="54">
        <f>Inv!L565</f>
        <v>0</v>
      </c>
      <c r="N565" s="55" t="str">
        <f>IFERROR($I565/PG!$F565,"")</f>
        <v/>
      </c>
      <c r="P565" s="2"/>
      <c r="Q565" s="84">
        <v>4.4200000000000003E-3</v>
      </c>
      <c r="R565" s="85">
        <f t="shared" si="45"/>
        <v>4.4200000000000003E-3</v>
      </c>
      <c r="S565" s="2" t="str">
        <f t="shared" si="46"/>
        <v/>
      </c>
    </row>
    <row r="566" spans="3:19" ht="35.1" customHeight="1" thickTop="1" thickBot="1">
      <c r="C566" s="45" t="str">
        <f>IF(PG!C566="","",PG!C566)</f>
        <v/>
      </c>
      <c r="D566" s="44" t="str">
        <f>IF(PG!D566="","",PG!D566)</f>
        <v/>
      </c>
      <c r="E566" s="46" t="str">
        <f>IF(PG!E566="","",PG!E566)</f>
        <v/>
      </c>
      <c r="F566" s="46">
        <f>IF(Inv!F566="",Inv!E566,Inv!F566)</f>
        <v>0</v>
      </c>
      <c r="G566" s="51" t="str">
        <f t="shared" si="42"/>
        <v>Sem estoque</v>
      </c>
      <c r="H566" s="52">
        <f>SUMIF(Entrada!$D$7:$D$3006,$D566,Entrada!$H$7:$H$3006)</f>
        <v>0</v>
      </c>
      <c r="I566" s="53">
        <f>SUMIF(Saída!$D$7:$D$3006,$D566,Saída!$G$7:$G$3006)</f>
        <v>0</v>
      </c>
      <c r="J566" s="54">
        <f>SUMIF(Entrada!$D$7:$D$3006,D566,Entrada!$L$7:$L$3006)</f>
        <v>0</v>
      </c>
      <c r="K566" s="50" t="str">
        <f t="shared" si="43"/>
        <v/>
      </c>
      <c r="L566" s="50">
        <f t="shared" si="44"/>
        <v>0</v>
      </c>
      <c r="M566" s="54">
        <f>Inv!L566</f>
        <v>0</v>
      </c>
      <c r="N566" s="55" t="str">
        <f>IFERROR($I566/PG!$F566,"")</f>
        <v/>
      </c>
      <c r="P566" s="2"/>
      <c r="Q566" s="84">
        <v>4.4099999999999999E-3</v>
      </c>
      <c r="R566" s="85">
        <f t="shared" si="45"/>
        <v>4.4099999999999999E-3</v>
      </c>
      <c r="S566" s="2" t="str">
        <f t="shared" si="46"/>
        <v/>
      </c>
    </row>
    <row r="567" spans="3:19" ht="35.1" customHeight="1" thickTop="1" thickBot="1">
      <c r="C567" s="45" t="str">
        <f>IF(PG!C567="","",PG!C567)</f>
        <v/>
      </c>
      <c r="D567" s="44" t="str">
        <f>IF(PG!D567="","",PG!D567)</f>
        <v/>
      </c>
      <c r="E567" s="46" t="str">
        <f>IF(PG!E567="","",PG!E567)</f>
        <v/>
      </c>
      <c r="F567" s="46">
        <f>IF(Inv!F567="",Inv!E567,Inv!F567)</f>
        <v>0</v>
      </c>
      <c r="G567" s="51" t="str">
        <f t="shared" si="42"/>
        <v>Sem estoque</v>
      </c>
      <c r="H567" s="52">
        <f>SUMIF(Entrada!$D$7:$D$3006,$D567,Entrada!$H$7:$H$3006)</f>
        <v>0</v>
      </c>
      <c r="I567" s="53">
        <f>SUMIF(Saída!$D$7:$D$3006,$D567,Saída!$G$7:$G$3006)</f>
        <v>0</v>
      </c>
      <c r="J567" s="54">
        <f>SUMIF(Entrada!$D$7:$D$3006,D567,Entrada!$L$7:$L$3006)</f>
        <v>0</v>
      </c>
      <c r="K567" s="50" t="str">
        <f t="shared" si="43"/>
        <v/>
      </c>
      <c r="L567" s="50">
        <f t="shared" si="44"/>
        <v>0</v>
      </c>
      <c r="M567" s="54">
        <f>Inv!L567</f>
        <v>0</v>
      </c>
      <c r="N567" s="55" t="str">
        <f>IFERROR($I567/PG!$F567,"")</f>
        <v/>
      </c>
      <c r="P567" s="2"/>
      <c r="Q567" s="84">
        <v>4.4000000000000003E-3</v>
      </c>
      <c r="R567" s="85">
        <f t="shared" si="45"/>
        <v>4.4000000000000003E-3</v>
      </c>
      <c r="S567" s="2" t="str">
        <f t="shared" si="46"/>
        <v/>
      </c>
    </row>
    <row r="568" spans="3:19" ht="35.1" customHeight="1" thickTop="1" thickBot="1">
      <c r="C568" s="45" t="str">
        <f>IF(PG!C568="","",PG!C568)</f>
        <v/>
      </c>
      <c r="D568" s="44" t="str">
        <f>IF(PG!D568="","",PG!D568)</f>
        <v/>
      </c>
      <c r="E568" s="46" t="str">
        <f>IF(PG!E568="","",PG!E568)</f>
        <v/>
      </c>
      <c r="F568" s="46">
        <f>IF(Inv!F568="",Inv!E568,Inv!F568)</f>
        <v>0</v>
      </c>
      <c r="G568" s="51" t="str">
        <f t="shared" si="42"/>
        <v>Sem estoque</v>
      </c>
      <c r="H568" s="52">
        <f>SUMIF(Entrada!$D$7:$D$3006,$D568,Entrada!$H$7:$H$3006)</f>
        <v>0</v>
      </c>
      <c r="I568" s="53">
        <f>SUMIF(Saída!$D$7:$D$3006,$D568,Saída!$G$7:$G$3006)</f>
        <v>0</v>
      </c>
      <c r="J568" s="54">
        <f>SUMIF(Entrada!$D$7:$D$3006,D568,Entrada!$L$7:$L$3006)</f>
        <v>0</v>
      </c>
      <c r="K568" s="50" t="str">
        <f t="shared" si="43"/>
        <v/>
      </c>
      <c r="L568" s="50">
        <f t="shared" si="44"/>
        <v>0</v>
      </c>
      <c r="M568" s="54">
        <f>Inv!L568</f>
        <v>0</v>
      </c>
      <c r="N568" s="55" t="str">
        <f>IFERROR($I568/PG!$F568,"")</f>
        <v/>
      </c>
      <c r="P568" s="2"/>
      <c r="Q568" s="84">
        <v>4.3899999999999998E-3</v>
      </c>
      <c r="R568" s="85">
        <f t="shared" si="45"/>
        <v>4.3899999999999998E-3</v>
      </c>
      <c r="S568" s="2" t="str">
        <f t="shared" si="46"/>
        <v/>
      </c>
    </row>
    <row r="569" spans="3:19" ht="35.1" customHeight="1" thickTop="1" thickBot="1">
      <c r="C569" s="45" t="str">
        <f>IF(PG!C569="","",PG!C569)</f>
        <v/>
      </c>
      <c r="D569" s="44" t="str">
        <f>IF(PG!D569="","",PG!D569)</f>
        <v/>
      </c>
      <c r="E569" s="46" t="str">
        <f>IF(PG!E569="","",PG!E569)</f>
        <v/>
      </c>
      <c r="F569" s="46">
        <f>IF(Inv!F569="",Inv!E569,Inv!F569)</f>
        <v>0</v>
      </c>
      <c r="G569" s="51" t="str">
        <f t="shared" si="42"/>
        <v>Sem estoque</v>
      </c>
      <c r="H569" s="52">
        <f>SUMIF(Entrada!$D$7:$D$3006,$D569,Entrada!$H$7:$H$3006)</f>
        <v>0</v>
      </c>
      <c r="I569" s="53">
        <f>SUMIF(Saída!$D$7:$D$3006,$D569,Saída!$G$7:$G$3006)</f>
        <v>0</v>
      </c>
      <c r="J569" s="54">
        <f>SUMIF(Entrada!$D$7:$D$3006,D569,Entrada!$L$7:$L$3006)</f>
        <v>0</v>
      </c>
      <c r="K569" s="50" t="str">
        <f t="shared" si="43"/>
        <v/>
      </c>
      <c r="L569" s="50">
        <f t="shared" si="44"/>
        <v>0</v>
      </c>
      <c r="M569" s="54">
        <f>Inv!L569</f>
        <v>0</v>
      </c>
      <c r="N569" s="55" t="str">
        <f>IFERROR($I569/PG!$F569,"")</f>
        <v/>
      </c>
      <c r="P569" s="2"/>
      <c r="Q569" s="84">
        <v>4.3800000000000002E-3</v>
      </c>
      <c r="R569" s="85">
        <f t="shared" si="45"/>
        <v>4.3800000000000002E-3</v>
      </c>
      <c r="S569" s="2" t="str">
        <f t="shared" si="46"/>
        <v/>
      </c>
    </row>
    <row r="570" spans="3:19" ht="35.1" customHeight="1" thickTop="1" thickBot="1">
      <c r="C570" s="45" t="str">
        <f>IF(PG!C570="","",PG!C570)</f>
        <v/>
      </c>
      <c r="D570" s="44" t="str">
        <f>IF(PG!D570="","",PG!D570)</f>
        <v/>
      </c>
      <c r="E570" s="46" t="str">
        <f>IF(PG!E570="","",PG!E570)</f>
        <v/>
      </c>
      <c r="F570" s="46">
        <f>IF(Inv!F570="",Inv!E570,Inv!F570)</f>
        <v>0</v>
      </c>
      <c r="G570" s="51" t="str">
        <f t="shared" si="42"/>
        <v>Sem estoque</v>
      </c>
      <c r="H570" s="52">
        <f>SUMIF(Entrada!$D$7:$D$3006,$D570,Entrada!$H$7:$H$3006)</f>
        <v>0</v>
      </c>
      <c r="I570" s="53">
        <f>SUMIF(Saída!$D$7:$D$3006,$D570,Saída!$G$7:$G$3006)</f>
        <v>0</v>
      </c>
      <c r="J570" s="54">
        <f>SUMIF(Entrada!$D$7:$D$3006,D570,Entrada!$L$7:$L$3006)</f>
        <v>0</v>
      </c>
      <c r="K570" s="50" t="str">
        <f t="shared" si="43"/>
        <v/>
      </c>
      <c r="L570" s="50">
        <f t="shared" si="44"/>
        <v>0</v>
      </c>
      <c r="M570" s="54">
        <f>Inv!L570</f>
        <v>0</v>
      </c>
      <c r="N570" s="55" t="str">
        <f>IFERROR($I570/PG!$F570,"")</f>
        <v/>
      </c>
      <c r="P570" s="2"/>
      <c r="Q570" s="84">
        <v>4.3699999999999998E-3</v>
      </c>
      <c r="R570" s="85">
        <f t="shared" si="45"/>
        <v>4.3699999999999998E-3</v>
      </c>
      <c r="S570" s="2" t="str">
        <f t="shared" si="46"/>
        <v/>
      </c>
    </row>
    <row r="571" spans="3:19" ht="35.1" customHeight="1" thickTop="1" thickBot="1">
      <c r="C571" s="45" t="str">
        <f>IF(PG!C571="","",PG!C571)</f>
        <v/>
      </c>
      <c r="D571" s="44" t="str">
        <f>IF(PG!D571="","",PG!D571)</f>
        <v/>
      </c>
      <c r="E571" s="46" t="str">
        <f>IF(PG!E571="","",PG!E571)</f>
        <v/>
      </c>
      <c r="F571" s="46">
        <f>IF(Inv!F571="",Inv!E571,Inv!F571)</f>
        <v>0</v>
      </c>
      <c r="G571" s="51" t="str">
        <f t="shared" si="42"/>
        <v>Sem estoque</v>
      </c>
      <c r="H571" s="52">
        <f>SUMIF(Entrada!$D$7:$D$3006,$D571,Entrada!$H$7:$H$3006)</f>
        <v>0</v>
      </c>
      <c r="I571" s="53">
        <f>SUMIF(Saída!$D$7:$D$3006,$D571,Saída!$G$7:$G$3006)</f>
        <v>0</v>
      </c>
      <c r="J571" s="54">
        <f>SUMIF(Entrada!$D$7:$D$3006,D571,Entrada!$L$7:$L$3006)</f>
        <v>0</v>
      </c>
      <c r="K571" s="50" t="str">
        <f t="shared" si="43"/>
        <v/>
      </c>
      <c r="L571" s="50">
        <f t="shared" si="44"/>
        <v>0</v>
      </c>
      <c r="M571" s="54">
        <f>Inv!L571</f>
        <v>0</v>
      </c>
      <c r="N571" s="55" t="str">
        <f>IFERROR($I571/PG!$F571,"")</f>
        <v/>
      </c>
      <c r="P571" s="2"/>
      <c r="Q571" s="84">
        <v>4.3600000000000002E-3</v>
      </c>
      <c r="R571" s="85">
        <f t="shared" si="45"/>
        <v>4.3600000000000002E-3</v>
      </c>
      <c r="S571" s="2" t="str">
        <f t="shared" si="46"/>
        <v/>
      </c>
    </row>
    <row r="572" spans="3:19" ht="35.1" customHeight="1" thickTop="1" thickBot="1">
      <c r="C572" s="45" t="str">
        <f>IF(PG!C572="","",PG!C572)</f>
        <v/>
      </c>
      <c r="D572" s="44" t="str">
        <f>IF(PG!D572="","",PG!D572)</f>
        <v/>
      </c>
      <c r="E572" s="46" t="str">
        <f>IF(PG!E572="","",PG!E572)</f>
        <v/>
      </c>
      <c r="F572" s="46">
        <f>IF(Inv!F572="",Inv!E572,Inv!F572)</f>
        <v>0</v>
      </c>
      <c r="G572" s="51" t="str">
        <f t="shared" si="42"/>
        <v>Sem estoque</v>
      </c>
      <c r="H572" s="52">
        <f>SUMIF(Entrada!$D$7:$D$3006,$D572,Entrada!$H$7:$H$3006)</f>
        <v>0</v>
      </c>
      <c r="I572" s="53">
        <f>SUMIF(Saída!$D$7:$D$3006,$D572,Saída!$G$7:$G$3006)</f>
        <v>0</v>
      </c>
      <c r="J572" s="54">
        <f>SUMIF(Entrada!$D$7:$D$3006,D572,Entrada!$L$7:$L$3006)</f>
        <v>0</v>
      </c>
      <c r="K572" s="50" t="str">
        <f t="shared" si="43"/>
        <v/>
      </c>
      <c r="L572" s="50">
        <f t="shared" si="44"/>
        <v>0</v>
      </c>
      <c r="M572" s="54">
        <f>Inv!L572</f>
        <v>0</v>
      </c>
      <c r="N572" s="55" t="str">
        <f>IFERROR($I572/PG!$F572,"")</f>
        <v/>
      </c>
      <c r="P572" s="2"/>
      <c r="Q572" s="84">
        <v>4.3499999999999997E-3</v>
      </c>
      <c r="R572" s="85">
        <f t="shared" si="45"/>
        <v>4.3499999999999997E-3</v>
      </c>
      <c r="S572" s="2" t="str">
        <f t="shared" si="46"/>
        <v/>
      </c>
    </row>
    <row r="573" spans="3:19" ht="35.1" customHeight="1" thickTop="1" thickBot="1">
      <c r="C573" s="45" t="str">
        <f>IF(PG!C573="","",PG!C573)</f>
        <v/>
      </c>
      <c r="D573" s="44" t="str">
        <f>IF(PG!D573="","",PG!D573)</f>
        <v/>
      </c>
      <c r="E573" s="46" t="str">
        <f>IF(PG!E573="","",PG!E573)</f>
        <v/>
      </c>
      <c r="F573" s="46">
        <f>IF(Inv!F573="",Inv!E573,Inv!F573)</f>
        <v>0</v>
      </c>
      <c r="G573" s="51" t="str">
        <f t="shared" si="42"/>
        <v>Sem estoque</v>
      </c>
      <c r="H573" s="52">
        <f>SUMIF(Entrada!$D$7:$D$3006,$D573,Entrada!$H$7:$H$3006)</f>
        <v>0</v>
      </c>
      <c r="I573" s="53">
        <f>SUMIF(Saída!$D$7:$D$3006,$D573,Saída!$G$7:$G$3006)</f>
        <v>0</v>
      </c>
      <c r="J573" s="54">
        <f>SUMIF(Entrada!$D$7:$D$3006,D573,Entrada!$L$7:$L$3006)</f>
        <v>0</v>
      </c>
      <c r="K573" s="50" t="str">
        <f t="shared" si="43"/>
        <v/>
      </c>
      <c r="L573" s="50">
        <f t="shared" si="44"/>
        <v>0</v>
      </c>
      <c r="M573" s="54">
        <f>Inv!L573</f>
        <v>0</v>
      </c>
      <c r="N573" s="55" t="str">
        <f>IFERROR($I573/PG!$F573,"")</f>
        <v/>
      </c>
      <c r="P573" s="2"/>
      <c r="Q573" s="84">
        <v>4.3400000000000001E-3</v>
      </c>
      <c r="R573" s="85">
        <f t="shared" si="45"/>
        <v>4.3400000000000001E-3</v>
      </c>
      <c r="S573" s="2" t="str">
        <f t="shared" si="46"/>
        <v/>
      </c>
    </row>
    <row r="574" spans="3:19" ht="35.1" customHeight="1" thickTop="1" thickBot="1">
      <c r="C574" s="45" t="str">
        <f>IF(PG!C574="","",PG!C574)</f>
        <v/>
      </c>
      <c r="D574" s="44" t="str">
        <f>IF(PG!D574="","",PG!D574)</f>
        <v/>
      </c>
      <c r="E574" s="46" t="str">
        <f>IF(PG!E574="","",PG!E574)</f>
        <v/>
      </c>
      <c r="F574" s="46">
        <f>IF(Inv!F574="",Inv!E574,Inv!F574)</f>
        <v>0</v>
      </c>
      <c r="G574" s="51" t="str">
        <f t="shared" si="42"/>
        <v>Sem estoque</v>
      </c>
      <c r="H574" s="52">
        <f>SUMIF(Entrada!$D$7:$D$3006,$D574,Entrada!$H$7:$H$3006)</f>
        <v>0</v>
      </c>
      <c r="I574" s="53">
        <f>SUMIF(Saída!$D$7:$D$3006,$D574,Saída!$G$7:$G$3006)</f>
        <v>0</v>
      </c>
      <c r="J574" s="54">
        <f>SUMIF(Entrada!$D$7:$D$3006,D574,Entrada!$L$7:$L$3006)</f>
        <v>0</v>
      </c>
      <c r="K574" s="50" t="str">
        <f t="shared" si="43"/>
        <v/>
      </c>
      <c r="L574" s="50">
        <f t="shared" si="44"/>
        <v>0</v>
      </c>
      <c r="M574" s="54">
        <f>Inv!L574</f>
        <v>0</v>
      </c>
      <c r="N574" s="55" t="str">
        <f>IFERROR($I574/PG!$F574,"")</f>
        <v/>
      </c>
      <c r="P574" s="2"/>
      <c r="Q574" s="84">
        <v>4.3299999999999996E-3</v>
      </c>
      <c r="R574" s="85">
        <f t="shared" si="45"/>
        <v>4.3299999999999996E-3</v>
      </c>
      <c r="S574" s="2" t="str">
        <f t="shared" si="46"/>
        <v/>
      </c>
    </row>
    <row r="575" spans="3:19" ht="35.1" customHeight="1" thickTop="1" thickBot="1">
      <c r="C575" s="45" t="str">
        <f>IF(PG!C575="","",PG!C575)</f>
        <v/>
      </c>
      <c r="D575" s="44" t="str">
        <f>IF(PG!D575="","",PG!D575)</f>
        <v/>
      </c>
      <c r="E575" s="46" t="str">
        <f>IF(PG!E575="","",PG!E575)</f>
        <v/>
      </c>
      <c r="F575" s="46">
        <f>IF(Inv!F575="",Inv!E575,Inv!F575)</f>
        <v>0</v>
      </c>
      <c r="G575" s="51" t="str">
        <f t="shared" si="42"/>
        <v>Sem estoque</v>
      </c>
      <c r="H575" s="52">
        <f>SUMIF(Entrada!$D$7:$D$3006,$D575,Entrada!$H$7:$H$3006)</f>
        <v>0</v>
      </c>
      <c r="I575" s="53">
        <f>SUMIF(Saída!$D$7:$D$3006,$D575,Saída!$G$7:$G$3006)</f>
        <v>0</v>
      </c>
      <c r="J575" s="54">
        <f>SUMIF(Entrada!$D$7:$D$3006,D575,Entrada!$L$7:$L$3006)</f>
        <v>0</v>
      </c>
      <c r="K575" s="50" t="str">
        <f t="shared" si="43"/>
        <v/>
      </c>
      <c r="L575" s="50">
        <f t="shared" si="44"/>
        <v>0</v>
      </c>
      <c r="M575" s="54">
        <f>Inv!L575</f>
        <v>0</v>
      </c>
      <c r="N575" s="55" t="str">
        <f>IFERROR($I575/PG!$F575,"")</f>
        <v/>
      </c>
      <c r="P575" s="2"/>
      <c r="Q575" s="84">
        <v>4.3200000000000001E-3</v>
      </c>
      <c r="R575" s="85">
        <f t="shared" si="45"/>
        <v>4.3200000000000001E-3</v>
      </c>
      <c r="S575" s="2" t="str">
        <f t="shared" si="46"/>
        <v/>
      </c>
    </row>
    <row r="576" spans="3:19" ht="35.1" customHeight="1" thickTop="1" thickBot="1">
      <c r="C576" s="45" t="str">
        <f>IF(PG!C576="","",PG!C576)</f>
        <v/>
      </c>
      <c r="D576" s="44" t="str">
        <f>IF(PG!D576="","",PG!D576)</f>
        <v/>
      </c>
      <c r="E576" s="46" t="str">
        <f>IF(PG!E576="","",PG!E576)</f>
        <v/>
      </c>
      <c r="F576" s="46">
        <f>IF(Inv!F576="",Inv!E576,Inv!F576)</f>
        <v>0</v>
      </c>
      <c r="G576" s="51" t="str">
        <f t="shared" si="42"/>
        <v>Sem estoque</v>
      </c>
      <c r="H576" s="52">
        <f>SUMIF(Entrada!$D$7:$D$3006,$D576,Entrada!$H$7:$H$3006)</f>
        <v>0</v>
      </c>
      <c r="I576" s="53">
        <f>SUMIF(Saída!$D$7:$D$3006,$D576,Saída!$G$7:$G$3006)</f>
        <v>0</v>
      </c>
      <c r="J576" s="54">
        <f>SUMIF(Entrada!$D$7:$D$3006,D576,Entrada!$L$7:$L$3006)</f>
        <v>0</v>
      </c>
      <c r="K576" s="50" t="str">
        <f t="shared" si="43"/>
        <v/>
      </c>
      <c r="L576" s="50">
        <f t="shared" si="44"/>
        <v>0</v>
      </c>
      <c r="M576" s="54">
        <f>Inv!L576</f>
        <v>0</v>
      </c>
      <c r="N576" s="55" t="str">
        <f>IFERROR($I576/PG!$F576,"")</f>
        <v/>
      </c>
      <c r="P576" s="2"/>
      <c r="Q576" s="84">
        <v>4.3099999999999996E-3</v>
      </c>
      <c r="R576" s="85">
        <f t="shared" si="45"/>
        <v>4.3099999999999996E-3</v>
      </c>
      <c r="S576" s="2" t="str">
        <f t="shared" si="46"/>
        <v/>
      </c>
    </row>
    <row r="577" spans="3:19" ht="35.1" customHeight="1" thickTop="1" thickBot="1">
      <c r="C577" s="45" t="str">
        <f>IF(PG!C577="","",PG!C577)</f>
        <v/>
      </c>
      <c r="D577" s="44" t="str">
        <f>IF(PG!D577="","",PG!D577)</f>
        <v/>
      </c>
      <c r="E577" s="46" t="str">
        <f>IF(PG!E577="","",PG!E577)</f>
        <v/>
      </c>
      <c r="F577" s="46">
        <f>IF(Inv!F577="",Inv!E577,Inv!F577)</f>
        <v>0</v>
      </c>
      <c r="G577" s="51" t="str">
        <f t="shared" si="42"/>
        <v>Sem estoque</v>
      </c>
      <c r="H577" s="52">
        <f>SUMIF(Entrada!$D$7:$D$3006,$D577,Entrada!$H$7:$H$3006)</f>
        <v>0</v>
      </c>
      <c r="I577" s="53">
        <f>SUMIF(Saída!$D$7:$D$3006,$D577,Saída!$G$7:$G$3006)</f>
        <v>0</v>
      </c>
      <c r="J577" s="54">
        <f>SUMIF(Entrada!$D$7:$D$3006,D577,Entrada!$L$7:$L$3006)</f>
        <v>0</v>
      </c>
      <c r="K577" s="50" t="str">
        <f t="shared" si="43"/>
        <v/>
      </c>
      <c r="L577" s="50">
        <f t="shared" si="44"/>
        <v>0</v>
      </c>
      <c r="M577" s="54">
        <f>Inv!L577</f>
        <v>0</v>
      </c>
      <c r="N577" s="55" t="str">
        <f>IFERROR($I577/PG!$F577,"")</f>
        <v/>
      </c>
      <c r="P577" s="2"/>
      <c r="Q577" s="84">
        <v>4.3E-3</v>
      </c>
      <c r="R577" s="85">
        <f t="shared" si="45"/>
        <v>4.3E-3</v>
      </c>
      <c r="S577" s="2" t="str">
        <f t="shared" si="46"/>
        <v/>
      </c>
    </row>
    <row r="578" spans="3:19" ht="35.1" customHeight="1" thickTop="1" thickBot="1">
      <c r="C578" s="45" t="str">
        <f>IF(PG!C578="","",PG!C578)</f>
        <v/>
      </c>
      <c r="D578" s="44" t="str">
        <f>IF(PG!D578="","",PG!D578)</f>
        <v/>
      </c>
      <c r="E578" s="46" t="str">
        <f>IF(PG!E578="","",PG!E578)</f>
        <v/>
      </c>
      <c r="F578" s="46">
        <f>IF(Inv!F578="",Inv!E578,Inv!F578)</f>
        <v>0</v>
      </c>
      <c r="G578" s="51" t="str">
        <f t="shared" si="42"/>
        <v>Sem estoque</v>
      </c>
      <c r="H578" s="52">
        <f>SUMIF(Entrada!$D$7:$D$3006,$D578,Entrada!$H$7:$H$3006)</f>
        <v>0</v>
      </c>
      <c r="I578" s="53">
        <f>SUMIF(Saída!$D$7:$D$3006,$D578,Saída!$G$7:$G$3006)</f>
        <v>0</v>
      </c>
      <c r="J578" s="54">
        <f>SUMIF(Entrada!$D$7:$D$3006,D578,Entrada!$L$7:$L$3006)</f>
        <v>0</v>
      </c>
      <c r="K578" s="50" t="str">
        <f t="shared" si="43"/>
        <v/>
      </c>
      <c r="L578" s="50">
        <f t="shared" si="44"/>
        <v>0</v>
      </c>
      <c r="M578" s="54">
        <f>Inv!L578</f>
        <v>0</v>
      </c>
      <c r="N578" s="55" t="str">
        <f>IFERROR($I578/PG!$F578,"")</f>
        <v/>
      </c>
      <c r="P578" s="2"/>
      <c r="Q578" s="84">
        <v>4.2900000000000004E-3</v>
      </c>
      <c r="R578" s="85">
        <f t="shared" si="45"/>
        <v>4.2900000000000004E-3</v>
      </c>
      <c r="S578" s="2" t="str">
        <f t="shared" si="46"/>
        <v/>
      </c>
    </row>
    <row r="579" spans="3:19" ht="35.1" customHeight="1" thickTop="1" thickBot="1">
      <c r="C579" s="45" t="str">
        <f>IF(PG!C579="","",PG!C579)</f>
        <v/>
      </c>
      <c r="D579" s="44" t="str">
        <f>IF(PG!D579="","",PG!D579)</f>
        <v/>
      </c>
      <c r="E579" s="46" t="str">
        <f>IF(PG!E579="","",PG!E579)</f>
        <v/>
      </c>
      <c r="F579" s="46">
        <f>IF(Inv!F579="",Inv!E579,Inv!F579)</f>
        <v>0</v>
      </c>
      <c r="G579" s="51" t="str">
        <f t="shared" si="42"/>
        <v>Sem estoque</v>
      </c>
      <c r="H579" s="52">
        <f>SUMIF(Entrada!$D$7:$D$3006,$D579,Entrada!$H$7:$H$3006)</f>
        <v>0</v>
      </c>
      <c r="I579" s="53">
        <f>SUMIF(Saída!$D$7:$D$3006,$D579,Saída!$G$7:$G$3006)</f>
        <v>0</v>
      </c>
      <c r="J579" s="54">
        <f>SUMIF(Entrada!$D$7:$D$3006,D579,Entrada!$L$7:$L$3006)</f>
        <v>0</v>
      </c>
      <c r="K579" s="50" t="str">
        <f t="shared" si="43"/>
        <v/>
      </c>
      <c r="L579" s="50">
        <f t="shared" si="44"/>
        <v>0</v>
      </c>
      <c r="M579" s="54">
        <f>Inv!L579</f>
        <v>0</v>
      </c>
      <c r="N579" s="55" t="str">
        <f>IFERROR($I579/PG!$F579,"")</f>
        <v/>
      </c>
      <c r="P579" s="2"/>
      <c r="Q579" s="84">
        <v>4.28E-3</v>
      </c>
      <c r="R579" s="85">
        <f t="shared" si="45"/>
        <v>4.28E-3</v>
      </c>
      <c r="S579" s="2" t="str">
        <f t="shared" si="46"/>
        <v/>
      </c>
    </row>
    <row r="580" spans="3:19" ht="35.1" customHeight="1" thickTop="1" thickBot="1">
      <c r="C580" s="45" t="str">
        <f>IF(PG!C580="","",PG!C580)</f>
        <v/>
      </c>
      <c r="D580" s="44" t="str">
        <f>IF(PG!D580="","",PG!D580)</f>
        <v/>
      </c>
      <c r="E580" s="46" t="str">
        <f>IF(PG!E580="","",PG!E580)</f>
        <v/>
      </c>
      <c r="F580" s="46">
        <f>IF(Inv!F580="",Inv!E580,Inv!F580)</f>
        <v>0</v>
      </c>
      <c r="G580" s="51" t="str">
        <f t="shared" si="42"/>
        <v>Sem estoque</v>
      </c>
      <c r="H580" s="52">
        <f>SUMIF(Entrada!$D$7:$D$3006,$D580,Entrada!$H$7:$H$3006)</f>
        <v>0</v>
      </c>
      <c r="I580" s="53">
        <f>SUMIF(Saída!$D$7:$D$3006,$D580,Saída!$G$7:$G$3006)</f>
        <v>0</v>
      </c>
      <c r="J580" s="54">
        <f>SUMIF(Entrada!$D$7:$D$3006,D580,Entrada!$L$7:$L$3006)</f>
        <v>0</v>
      </c>
      <c r="K580" s="50" t="str">
        <f t="shared" si="43"/>
        <v/>
      </c>
      <c r="L580" s="50">
        <f t="shared" si="44"/>
        <v>0</v>
      </c>
      <c r="M580" s="54">
        <f>Inv!L580</f>
        <v>0</v>
      </c>
      <c r="N580" s="55" t="str">
        <f>IFERROR($I580/PG!$F580,"")</f>
        <v/>
      </c>
      <c r="P580" s="2"/>
      <c r="Q580" s="84">
        <v>4.2700000000000004E-3</v>
      </c>
      <c r="R580" s="85">
        <f t="shared" si="45"/>
        <v>4.2700000000000004E-3</v>
      </c>
      <c r="S580" s="2" t="str">
        <f t="shared" si="46"/>
        <v/>
      </c>
    </row>
    <row r="581" spans="3:19" ht="35.1" customHeight="1" thickTop="1" thickBot="1">
      <c r="C581" s="45" t="str">
        <f>IF(PG!C581="","",PG!C581)</f>
        <v/>
      </c>
      <c r="D581" s="44" t="str">
        <f>IF(PG!D581="","",PG!D581)</f>
        <v/>
      </c>
      <c r="E581" s="46" t="str">
        <f>IF(PG!E581="","",PG!E581)</f>
        <v/>
      </c>
      <c r="F581" s="46">
        <f>IF(Inv!F581="",Inv!E581,Inv!F581)</f>
        <v>0</v>
      </c>
      <c r="G581" s="51" t="str">
        <f t="shared" si="42"/>
        <v>Sem estoque</v>
      </c>
      <c r="H581" s="52">
        <f>SUMIF(Entrada!$D$7:$D$3006,$D581,Entrada!$H$7:$H$3006)</f>
        <v>0</v>
      </c>
      <c r="I581" s="53">
        <f>SUMIF(Saída!$D$7:$D$3006,$D581,Saída!$G$7:$G$3006)</f>
        <v>0</v>
      </c>
      <c r="J581" s="54">
        <f>SUMIF(Entrada!$D$7:$D$3006,D581,Entrada!$L$7:$L$3006)</f>
        <v>0</v>
      </c>
      <c r="K581" s="50" t="str">
        <f t="shared" si="43"/>
        <v/>
      </c>
      <c r="L581" s="50">
        <f t="shared" si="44"/>
        <v>0</v>
      </c>
      <c r="M581" s="54">
        <f>Inv!L581</f>
        <v>0</v>
      </c>
      <c r="N581" s="55" t="str">
        <f>IFERROR($I581/PG!$F581,"")</f>
        <v/>
      </c>
      <c r="P581" s="2"/>
      <c r="Q581" s="84">
        <v>4.2599999999999999E-3</v>
      </c>
      <c r="R581" s="85">
        <f t="shared" si="45"/>
        <v>4.2599999999999999E-3</v>
      </c>
      <c r="S581" s="2" t="str">
        <f t="shared" si="46"/>
        <v/>
      </c>
    </row>
    <row r="582" spans="3:19" ht="35.1" customHeight="1" thickTop="1" thickBot="1">
      <c r="C582" s="45" t="str">
        <f>IF(PG!C582="","",PG!C582)</f>
        <v/>
      </c>
      <c r="D582" s="44" t="str">
        <f>IF(PG!D582="","",PG!D582)</f>
        <v/>
      </c>
      <c r="E582" s="46" t="str">
        <f>IF(PG!E582="","",PG!E582)</f>
        <v/>
      </c>
      <c r="F582" s="46">
        <f>IF(Inv!F582="",Inv!E582,Inv!F582)</f>
        <v>0</v>
      </c>
      <c r="G582" s="51" t="str">
        <f t="shared" si="42"/>
        <v>Sem estoque</v>
      </c>
      <c r="H582" s="52">
        <f>SUMIF(Entrada!$D$7:$D$3006,$D582,Entrada!$H$7:$H$3006)</f>
        <v>0</v>
      </c>
      <c r="I582" s="53">
        <f>SUMIF(Saída!$D$7:$D$3006,$D582,Saída!$G$7:$G$3006)</f>
        <v>0</v>
      </c>
      <c r="J582" s="54">
        <f>SUMIF(Entrada!$D$7:$D$3006,D582,Entrada!$L$7:$L$3006)</f>
        <v>0</v>
      </c>
      <c r="K582" s="50" t="str">
        <f t="shared" si="43"/>
        <v/>
      </c>
      <c r="L582" s="50">
        <f t="shared" si="44"/>
        <v>0</v>
      </c>
      <c r="M582" s="54">
        <f>Inv!L582</f>
        <v>0</v>
      </c>
      <c r="N582" s="55" t="str">
        <f>IFERROR($I582/PG!$F582,"")</f>
        <v/>
      </c>
      <c r="P582" s="2"/>
      <c r="Q582" s="84">
        <v>4.2500000000000003E-3</v>
      </c>
      <c r="R582" s="85">
        <f t="shared" si="45"/>
        <v>4.2500000000000003E-3</v>
      </c>
      <c r="S582" s="2" t="str">
        <f t="shared" si="46"/>
        <v/>
      </c>
    </row>
    <row r="583" spans="3:19" ht="35.1" customHeight="1" thickTop="1" thickBot="1">
      <c r="C583" s="45" t="str">
        <f>IF(PG!C583="","",PG!C583)</f>
        <v/>
      </c>
      <c r="D583" s="44" t="str">
        <f>IF(PG!D583="","",PG!D583)</f>
        <v/>
      </c>
      <c r="E583" s="46" t="str">
        <f>IF(PG!E583="","",PG!E583)</f>
        <v/>
      </c>
      <c r="F583" s="46">
        <f>IF(Inv!F583="",Inv!E583,Inv!F583)</f>
        <v>0</v>
      </c>
      <c r="G583" s="51" t="str">
        <f t="shared" si="42"/>
        <v>Sem estoque</v>
      </c>
      <c r="H583" s="52">
        <f>SUMIF(Entrada!$D$7:$D$3006,$D583,Entrada!$H$7:$H$3006)</f>
        <v>0</v>
      </c>
      <c r="I583" s="53">
        <f>SUMIF(Saída!$D$7:$D$3006,$D583,Saída!$G$7:$G$3006)</f>
        <v>0</v>
      </c>
      <c r="J583" s="54">
        <f>SUMIF(Entrada!$D$7:$D$3006,D583,Entrada!$L$7:$L$3006)</f>
        <v>0</v>
      </c>
      <c r="K583" s="50" t="str">
        <f t="shared" si="43"/>
        <v/>
      </c>
      <c r="L583" s="50">
        <f t="shared" si="44"/>
        <v>0</v>
      </c>
      <c r="M583" s="54">
        <f>Inv!L583</f>
        <v>0</v>
      </c>
      <c r="N583" s="55" t="str">
        <f>IFERROR($I583/PG!$F583,"")</f>
        <v/>
      </c>
      <c r="P583" s="2"/>
      <c r="Q583" s="84">
        <v>4.2399999999999998E-3</v>
      </c>
      <c r="R583" s="85">
        <f t="shared" si="45"/>
        <v>4.2399999999999998E-3</v>
      </c>
      <c r="S583" s="2" t="str">
        <f t="shared" si="46"/>
        <v/>
      </c>
    </row>
    <row r="584" spans="3:19" ht="35.1" customHeight="1" thickTop="1" thickBot="1">
      <c r="C584" s="45" t="str">
        <f>IF(PG!C584="","",PG!C584)</f>
        <v/>
      </c>
      <c r="D584" s="44" t="str">
        <f>IF(PG!D584="","",PG!D584)</f>
        <v/>
      </c>
      <c r="E584" s="46" t="str">
        <f>IF(PG!E584="","",PG!E584)</f>
        <v/>
      </c>
      <c r="F584" s="46">
        <f>IF(Inv!F584="",Inv!E584,Inv!F584)</f>
        <v>0</v>
      </c>
      <c r="G584" s="51" t="str">
        <f t="shared" ref="G584:G647" si="47">IFERROR(IF(F584=0,"Sem estoque",IF(F584/E584&lt;0.25,"Quase sem estoque",IF(F584/E584&lt;1.2,"Estoque baixo",IF(F584/E584&lt;2,"Estoque moderado","Estoque confortável")))),"")</f>
        <v>Sem estoque</v>
      </c>
      <c r="H584" s="52">
        <f>SUMIF(Entrada!$D$7:$D$3006,$D584,Entrada!$H$7:$H$3006)</f>
        <v>0</v>
      </c>
      <c r="I584" s="53">
        <f>SUMIF(Saída!$D$7:$D$3006,$D584,Saída!$G$7:$G$3006)</f>
        <v>0</v>
      </c>
      <c r="J584" s="54">
        <f>SUMIF(Entrada!$D$7:$D$3006,D584,Entrada!$L$7:$L$3006)</f>
        <v>0</v>
      </c>
      <c r="K584" s="50" t="str">
        <f t="shared" ref="K584:K647" si="48">IFERROR($J584/SUM($J$7:$J$1007),"")</f>
        <v/>
      </c>
      <c r="L584" s="50">
        <f t="shared" ref="L584:L647" si="49">IFERROR(F584/SUM($F$7:$F$1007),"")</f>
        <v>0</v>
      </c>
      <c r="M584" s="54">
        <f>Inv!L584</f>
        <v>0</v>
      </c>
      <c r="N584" s="55" t="str">
        <f>IFERROR($I584/PG!$F584,"")</f>
        <v/>
      </c>
      <c r="P584" s="2"/>
      <c r="Q584" s="84">
        <v>4.2300000000000003E-3</v>
      </c>
      <c r="R584" s="85">
        <f t="shared" ref="R584:R647" si="50">P584+Q584</f>
        <v>4.2300000000000003E-3</v>
      </c>
      <c r="S584" s="2" t="str">
        <f t="shared" ref="S584:S647" si="51">D584</f>
        <v/>
      </c>
    </row>
    <row r="585" spans="3:19" ht="35.1" customHeight="1" thickTop="1" thickBot="1">
      <c r="C585" s="45" t="str">
        <f>IF(PG!C585="","",PG!C585)</f>
        <v/>
      </c>
      <c r="D585" s="44" t="str">
        <f>IF(PG!D585="","",PG!D585)</f>
        <v/>
      </c>
      <c r="E585" s="46" t="str">
        <f>IF(PG!E585="","",PG!E585)</f>
        <v/>
      </c>
      <c r="F585" s="46">
        <f>IF(Inv!F585="",Inv!E585,Inv!F585)</f>
        <v>0</v>
      </c>
      <c r="G585" s="51" t="str">
        <f t="shared" si="47"/>
        <v>Sem estoque</v>
      </c>
      <c r="H585" s="52">
        <f>SUMIF(Entrada!$D$7:$D$3006,$D585,Entrada!$H$7:$H$3006)</f>
        <v>0</v>
      </c>
      <c r="I585" s="53">
        <f>SUMIF(Saída!$D$7:$D$3006,$D585,Saída!$G$7:$G$3006)</f>
        <v>0</v>
      </c>
      <c r="J585" s="54">
        <f>SUMIF(Entrada!$D$7:$D$3006,D585,Entrada!$L$7:$L$3006)</f>
        <v>0</v>
      </c>
      <c r="K585" s="50" t="str">
        <f t="shared" si="48"/>
        <v/>
      </c>
      <c r="L585" s="50">
        <f t="shared" si="49"/>
        <v>0</v>
      </c>
      <c r="M585" s="54">
        <f>Inv!L585</f>
        <v>0</v>
      </c>
      <c r="N585" s="55" t="str">
        <f>IFERROR($I585/PG!$F585,"")</f>
        <v/>
      </c>
      <c r="P585" s="2"/>
      <c r="Q585" s="84">
        <v>4.2199999999999998E-3</v>
      </c>
      <c r="R585" s="85">
        <f t="shared" si="50"/>
        <v>4.2199999999999998E-3</v>
      </c>
      <c r="S585" s="2" t="str">
        <f t="shared" si="51"/>
        <v/>
      </c>
    </row>
    <row r="586" spans="3:19" ht="35.1" customHeight="1" thickTop="1" thickBot="1">
      <c r="C586" s="45" t="str">
        <f>IF(PG!C586="","",PG!C586)</f>
        <v/>
      </c>
      <c r="D586" s="44" t="str">
        <f>IF(PG!D586="","",PG!D586)</f>
        <v/>
      </c>
      <c r="E586" s="46" t="str">
        <f>IF(PG!E586="","",PG!E586)</f>
        <v/>
      </c>
      <c r="F586" s="46">
        <f>IF(Inv!F586="",Inv!E586,Inv!F586)</f>
        <v>0</v>
      </c>
      <c r="G586" s="51" t="str">
        <f t="shared" si="47"/>
        <v>Sem estoque</v>
      </c>
      <c r="H586" s="52">
        <f>SUMIF(Entrada!$D$7:$D$3006,$D586,Entrada!$H$7:$H$3006)</f>
        <v>0</v>
      </c>
      <c r="I586" s="53">
        <f>SUMIF(Saída!$D$7:$D$3006,$D586,Saída!$G$7:$G$3006)</f>
        <v>0</v>
      </c>
      <c r="J586" s="54">
        <f>SUMIF(Entrada!$D$7:$D$3006,D586,Entrada!$L$7:$L$3006)</f>
        <v>0</v>
      </c>
      <c r="K586" s="50" t="str">
        <f t="shared" si="48"/>
        <v/>
      </c>
      <c r="L586" s="50">
        <f t="shared" si="49"/>
        <v>0</v>
      </c>
      <c r="M586" s="54">
        <f>Inv!L586</f>
        <v>0</v>
      </c>
      <c r="N586" s="55" t="str">
        <f>IFERROR($I586/PG!$F586,"")</f>
        <v/>
      </c>
      <c r="P586" s="2"/>
      <c r="Q586" s="84">
        <v>4.2100000000000002E-3</v>
      </c>
      <c r="R586" s="85">
        <f t="shared" si="50"/>
        <v>4.2100000000000002E-3</v>
      </c>
      <c r="S586" s="2" t="str">
        <f t="shared" si="51"/>
        <v/>
      </c>
    </row>
    <row r="587" spans="3:19" ht="35.1" customHeight="1" thickTop="1" thickBot="1">
      <c r="C587" s="45" t="str">
        <f>IF(PG!C587="","",PG!C587)</f>
        <v/>
      </c>
      <c r="D587" s="44" t="str">
        <f>IF(PG!D587="","",PG!D587)</f>
        <v/>
      </c>
      <c r="E587" s="46" t="str">
        <f>IF(PG!E587="","",PG!E587)</f>
        <v/>
      </c>
      <c r="F587" s="46">
        <f>IF(Inv!F587="",Inv!E587,Inv!F587)</f>
        <v>0</v>
      </c>
      <c r="G587" s="51" t="str">
        <f t="shared" si="47"/>
        <v>Sem estoque</v>
      </c>
      <c r="H587" s="52">
        <f>SUMIF(Entrada!$D$7:$D$3006,$D587,Entrada!$H$7:$H$3006)</f>
        <v>0</v>
      </c>
      <c r="I587" s="53">
        <f>SUMIF(Saída!$D$7:$D$3006,$D587,Saída!$G$7:$G$3006)</f>
        <v>0</v>
      </c>
      <c r="J587" s="54">
        <f>SUMIF(Entrada!$D$7:$D$3006,D587,Entrada!$L$7:$L$3006)</f>
        <v>0</v>
      </c>
      <c r="K587" s="50" t="str">
        <f t="shared" si="48"/>
        <v/>
      </c>
      <c r="L587" s="50">
        <f t="shared" si="49"/>
        <v>0</v>
      </c>
      <c r="M587" s="54">
        <f>Inv!L587</f>
        <v>0</v>
      </c>
      <c r="N587" s="55" t="str">
        <f>IFERROR($I587/PG!$F587,"")</f>
        <v/>
      </c>
      <c r="P587" s="2"/>
      <c r="Q587" s="84">
        <v>4.1999999999999997E-3</v>
      </c>
      <c r="R587" s="85">
        <f t="shared" si="50"/>
        <v>4.1999999999999997E-3</v>
      </c>
      <c r="S587" s="2" t="str">
        <f t="shared" si="51"/>
        <v/>
      </c>
    </row>
    <row r="588" spans="3:19" ht="35.1" customHeight="1" thickTop="1" thickBot="1">
      <c r="C588" s="45" t="str">
        <f>IF(PG!C588="","",PG!C588)</f>
        <v/>
      </c>
      <c r="D588" s="44" t="str">
        <f>IF(PG!D588="","",PG!D588)</f>
        <v/>
      </c>
      <c r="E588" s="46" t="str">
        <f>IF(PG!E588="","",PG!E588)</f>
        <v/>
      </c>
      <c r="F588" s="46">
        <f>IF(Inv!F588="",Inv!E588,Inv!F588)</f>
        <v>0</v>
      </c>
      <c r="G588" s="51" t="str">
        <f t="shared" si="47"/>
        <v>Sem estoque</v>
      </c>
      <c r="H588" s="52">
        <f>SUMIF(Entrada!$D$7:$D$3006,$D588,Entrada!$H$7:$H$3006)</f>
        <v>0</v>
      </c>
      <c r="I588" s="53">
        <f>SUMIF(Saída!$D$7:$D$3006,$D588,Saída!$G$7:$G$3006)</f>
        <v>0</v>
      </c>
      <c r="J588" s="54">
        <f>SUMIF(Entrada!$D$7:$D$3006,D588,Entrada!$L$7:$L$3006)</f>
        <v>0</v>
      </c>
      <c r="K588" s="50" t="str">
        <f t="shared" si="48"/>
        <v/>
      </c>
      <c r="L588" s="50">
        <f t="shared" si="49"/>
        <v>0</v>
      </c>
      <c r="M588" s="54">
        <f>Inv!L588</f>
        <v>0</v>
      </c>
      <c r="N588" s="55" t="str">
        <f>IFERROR($I588/PG!$F588,"")</f>
        <v/>
      </c>
      <c r="P588" s="2"/>
      <c r="Q588" s="84">
        <v>4.1900000000000001E-3</v>
      </c>
      <c r="R588" s="85">
        <f t="shared" si="50"/>
        <v>4.1900000000000001E-3</v>
      </c>
      <c r="S588" s="2" t="str">
        <f t="shared" si="51"/>
        <v/>
      </c>
    </row>
    <row r="589" spans="3:19" ht="35.1" customHeight="1" thickTop="1" thickBot="1">
      <c r="C589" s="45" t="str">
        <f>IF(PG!C589="","",PG!C589)</f>
        <v/>
      </c>
      <c r="D589" s="44" t="str">
        <f>IF(PG!D589="","",PG!D589)</f>
        <v/>
      </c>
      <c r="E589" s="46" t="str">
        <f>IF(PG!E589="","",PG!E589)</f>
        <v/>
      </c>
      <c r="F589" s="46">
        <f>IF(Inv!F589="",Inv!E589,Inv!F589)</f>
        <v>0</v>
      </c>
      <c r="G589" s="51" t="str">
        <f t="shared" si="47"/>
        <v>Sem estoque</v>
      </c>
      <c r="H589" s="52">
        <f>SUMIF(Entrada!$D$7:$D$3006,$D589,Entrada!$H$7:$H$3006)</f>
        <v>0</v>
      </c>
      <c r="I589" s="53">
        <f>SUMIF(Saída!$D$7:$D$3006,$D589,Saída!$G$7:$G$3006)</f>
        <v>0</v>
      </c>
      <c r="J589" s="54">
        <f>SUMIF(Entrada!$D$7:$D$3006,D589,Entrada!$L$7:$L$3006)</f>
        <v>0</v>
      </c>
      <c r="K589" s="50" t="str">
        <f t="shared" si="48"/>
        <v/>
      </c>
      <c r="L589" s="50">
        <f t="shared" si="49"/>
        <v>0</v>
      </c>
      <c r="M589" s="54">
        <f>Inv!L589</f>
        <v>0</v>
      </c>
      <c r="N589" s="55" t="str">
        <f>IFERROR($I589/PG!$F589,"")</f>
        <v/>
      </c>
      <c r="P589" s="2"/>
      <c r="Q589" s="84">
        <v>4.1799999999999997E-3</v>
      </c>
      <c r="R589" s="85">
        <f t="shared" si="50"/>
        <v>4.1799999999999997E-3</v>
      </c>
      <c r="S589" s="2" t="str">
        <f t="shared" si="51"/>
        <v/>
      </c>
    </row>
    <row r="590" spans="3:19" ht="35.1" customHeight="1" thickTop="1" thickBot="1">
      <c r="C590" s="45" t="str">
        <f>IF(PG!C590="","",PG!C590)</f>
        <v/>
      </c>
      <c r="D590" s="44" t="str">
        <f>IF(PG!D590="","",PG!D590)</f>
        <v/>
      </c>
      <c r="E590" s="46" t="str">
        <f>IF(PG!E590="","",PG!E590)</f>
        <v/>
      </c>
      <c r="F590" s="46">
        <f>IF(Inv!F590="",Inv!E590,Inv!F590)</f>
        <v>0</v>
      </c>
      <c r="G590" s="51" t="str">
        <f t="shared" si="47"/>
        <v>Sem estoque</v>
      </c>
      <c r="H590" s="52">
        <f>SUMIF(Entrada!$D$7:$D$3006,$D590,Entrada!$H$7:$H$3006)</f>
        <v>0</v>
      </c>
      <c r="I590" s="53">
        <f>SUMIF(Saída!$D$7:$D$3006,$D590,Saída!$G$7:$G$3006)</f>
        <v>0</v>
      </c>
      <c r="J590" s="54">
        <f>SUMIF(Entrada!$D$7:$D$3006,D590,Entrada!$L$7:$L$3006)</f>
        <v>0</v>
      </c>
      <c r="K590" s="50" t="str">
        <f t="shared" si="48"/>
        <v/>
      </c>
      <c r="L590" s="50">
        <f t="shared" si="49"/>
        <v>0</v>
      </c>
      <c r="M590" s="54">
        <f>Inv!L590</f>
        <v>0</v>
      </c>
      <c r="N590" s="55" t="str">
        <f>IFERROR($I590/PG!$F590,"")</f>
        <v/>
      </c>
      <c r="P590" s="2"/>
      <c r="Q590" s="84">
        <v>4.1700000000000001E-3</v>
      </c>
      <c r="R590" s="85">
        <f t="shared" si="50"/>
        <v>4.1700000000000001E-3</v>
      </c>
      <c r="S590" s="2" t="str">
        <f t="shared" si="51"/>
        <v/>
      </c>
    </row>
    <row r="591" spans="3:19" ht="35.1" customHeight="1" thickTop="1" thickBot="1">
      <c r="C591" s="45" t="str">
        <f>IF(PG!C591="","",PG!C591)</f>
        <v/>
      </c>
      <c r="D591" s="44" t="str">
        <f>IF(PG!D591="","",PG!D591)</f>
        <v/>
      </c>
      <c r="E591" s="46" t="str">
        <f>IF(PG!E591="","",PG!E591)</f>
        <v/>
      </c>
      <c r="F591" s="46">
        <f>IF(Inv!F591="",Inv!E591,Inv!F591)</f>
        <v>0</v>
      </c>
      <c r="G591" s="51" t="str">
        <f t="shared" si="47"/>
        <v>Sem estoque</v>
      </c>
      <c r="H591" s="52">
        <f>SUMIF(Entrada!$D$7:$D$3006,$D591,Entrada!$H$7:$H$3006)</f>
        <v>0</v>
      </c>
      <c r="I591" s="53">
        <f>SUMIF(Saída!$D$7:$D$3006,$D591,Saída!$G$7:$G$3006)</f>
        <v>0</v>
      </c>
      <c r="J591" s="54">
        <f>SUMIF(Entrada!$D$7:$D$3006,D591,Entrada!$L$7:$L$3006)</f>
        <v>0</v>
      </c>
      <c r="K591" s="50" t="str">
        <f t="shared" si="48"/>
        <v/>
      </c>
      <c r="L591" s="50">
        <f t="shared" si="49"/>
        <v>0</v>
      </c>
      <c r="M591" s="54">
        <f>Inv!L591</f>
        <v>0</v>
      </c>
      <c r="N591" s="55" t="str">
        <f>IFERROR($I591/PG!$F591,"")</f>
        <v/>
      </c>
      <c r="P591" s="2"/>
      <c r="Q591" s="84">
        <v>4.1599999999999996E-3</v>
      </c>
      <c r="R591" s="85">
        <f t="shared" si="50"/>
        <v>4.1599999999999996E-3</v>
      </c>
      <c r="S591" s="2" t="str">
        <f t="shared" si="51"/>
        <v/>
      </c>
    </row>
    <row r="592" spans="3:19" ht="35.1" customHeight="1" thickTop="1" thickBot="1">
      <c r="C592" s="45" t="str">
        <f>IF(PG!C592="","",PG!C592)</f>
        <v/>
      </c>
      <c r="D592" s="44" t="str">
        <f>IF(PG!D592="","",PG!D592)</f>
        <v/>
      </c>
      <c r="E592" s="46" t="str">
        <f>IF(PG!E592="","",PG!E592)</f>
        <v/>
      </c>
      <c r="F592" s="46">
        <f>IF(Inv!F592="",Inv!E592,Inv!F592)</f>
        <v>0</v>
      </c>
      <c r="G592" s="51" t="str">
        <f t="shared" si="47"/>
        <v>Sem estoque</v>
      </c>
      <c r="H592" s="52">
        <f>SUMIF(Entrada!$D$7:$D$3006,$D592,Entrada!$H$7:$H$3006)</f>
        <v>0</v>
      </c>
      <c r="I592" s="53">
        <f>SUMIF(Saída!$D$7:$D$3006,$D592,Saída!$G$7:$G$3006)</f>
        <v>0</v>
      </c>
      <c r="J592" s="54">
        <f>SUMIF(Entrada!$D$7:$D$3006,D592,Entrada!$L$7:$L$3006)</f>
        <v>0</v>
      </c>
      <c r="K592" s="50" t="str">
        <f t="shared" si="48"/>
        <v/>
      </c>
      <c r="L592" s="50">
        <f t="shared" si="49"/>
        <v>0</v>
      </c>
      <c r="M592" s="54">
        <f>Inv!L592</f>
        <v>0</v>
      </c>
      <c r="N592" s="55" t="str">
        <f>IFERROR($I592/PG!$F592,"")</f>
        <v/>
      </c>
      <c r="P592" s="2"/>
      <c r="Q592" s="84">
        <v>4.15E-3</v>
      </c>
      <c r="R592" s="85">
        <f t="shared" si="50"/>
        <v>4.15E-3</v>
      </c>
      <c r="S592" s="2" t="str">
        <f t="shared" si="51"/>
        <v/>
      </c>
    </row>
    <row r="593" spans="3:19" ht="35.1" customHeight="1" thickTop="1" thickBot="1">
      <c r="C593" s="45" t="str">
        <f>IF(PG!C593="","",PG!C593)</f>
        <v/>
      </c>
      <c r="D593" s="44" t="str">
        <f>IF(PG!D593="","",PG!D593)</f>
        <v/>
      </c>
      <c r="E593" s="46" t="str">
        <f>IF(PG!E593="","",PG!E593)</f>
        <v/>
      </c>
      <c r="F593" s="46">
        <f>IF(Inv!F593="",Inv!E593,Inv!F593)</f>
        <v>0</v>
      </c>
      <c r="G593" s="51" t="str">
        <f t="shared" si="47"/>
        <v>Sem estoque</v>
      </c>
      <c r="H593" s="52">
        <f>SUMIF(Entrada!$D$7:$D$3006,$D593,Entrada!$H$7:$H$3006)</f>
        <v>0</v>
      </c>
      <c r="I593" s="53">
        <f>SUMIF(Saída!$D$7:$D$3006,$D593,Saída!$G$7:$G$3006)</f>
        <v>0</v>
      </c>
      <c r="J593" s="54">
        <f>SUMIF(Entrada!$D$7:$D$3006,D593,Entrada!$L$7:$L$3006)</f>
        <v>0</v>
      </c>
      <c r="K593" s="50" t="str">
        <f t="shared" si="48"/>
        <v/>
      </c>
      <c r="L593" s="50">
        <f t="shared" si="49"/>
        <v>0</v>
      </c>
      <c r="M593" s="54">
        <f>Inv!L593</f>
        <v>0</v>
      </c>
      <c r="N593" s="55" t="str">
        <f>IFERROR($I593/PG!$F593,"")</f>
        <v/>
      </c>
      <c r="P593" s="2"/>
      <c r="Q593" s="84">
        <v>4.1399999999999996E-3</v>
      </c>
      <c r="R593" s="85">
        <f t="shared" si="50"/>
        <v>4.1399999999999996E-3</v>
      </c>
      <c r="S593" s="2" t="str">
        <f t="shared" si="51"/>
        <v/>
      </c>
    </row>
    <row r="594" spans="3:19" ht="35.1" customHeight="1" thickTop="1" thickBot="1">
      <c r="C594" s="45" t="str">
        <f>IF(PG!C594="","",PG!C594)</f>
        <v/>
      </c>
      <c r="D594" s="44" t="str">
        <f>IF(PG!D594="","",PG!D594)</f>
        <v/>
      </c>
      <c r="E594" s="46" t="str">
        <f>IF(PG!E594="","",PG!E594)</f>
        <v/>
      </c>
      <c r="F594" s="46">
        <f>IF(Inv!F594="",Inv!E594,Inv!F594)</f>
        <v>0</v>
      </c>
      <c r="G594" s="51" t="str">
        <f t="shared" si="47"/>
        <v>Sem estoque</v>
      </c>
      <c r="H594" s="52">
        <f>SUMIF(Entrada!$D$7:$D$3006,$D594,Entrada!$H$7:$H$3006)</f>
        <v>0</v>
      </c>
      <c r="I594" s="53">
        <f>SUMIF(Saída!$D$7:$D$3006,$D594,Saída!$G$7:$G$3006)</f>
        <v>0</v>
      </c>
      <c r="J594" s="54">
        <f>SUMIF(Entrada!$D$7:$D$3006,D594,Entrada!$L$7:$L$3006)</f>
        <v>0</v>
      </c>
      <c r="K594" s="50" t="str">
        <f t="shared" si="48"/>
        <v/>
      </c>
      <c r="L594" s="50">
        <f t="shared" si="49"/>
        <v>0</v>
      </c>
      <c r="M594" s="54">
        <f>Inv!L594</f>
        <v>0</v>
      </c>
      <c r="N594" s="55" t="str">
        <f>IFERROR($I594/PG!$F594,"")</f>
        <v/>
      </c>
      <c r="P594" s="2"/>
      <c r="Q594" s="84">
        <v>4.13E-3</v>
      </c>
      <c r="R594" s="85">
        <f t="shared" si="50"/>
        <v>4.13E-3</v>
      </c>
      <c r="S594" s="2" t="str">
        <f t="shared" si="51"/>
        <v/>
      </c>
    </row>
    <row r="595" spans="3:19" ht="35.1" customHeight="1" thickTop="1" thickBot="1">
      <c r="C595" s="45" t="str">
        <f>IF(PG!C595="","",PG!C595)</f>
        <v/>
      </c>
      <c r="D595" s="44" t="str">
        <f>IF(PG!D595="","",PG!D595)</f>
        <v/>
      </c>
      <c r="E595" s="46" t="str">
        <f>IF(PG!E595="","",PG!E595)</f>
        <v/>
      </c>
      <c r="F595" s="46">
        <f>IF(Inv!F595="",Inv!E595,Inv!F595)</f>
        <v>0</v>
      </c>
      <c r="G595" s="51" t="str">
        <f t="shared" si="47"/>
        <v>Sem estoque</v>
      </c>
      <c r="H595" s="52">
        <f>SUMIF(Entrada!$D$7:$D$3006,$D595,Entrada!$H$7:$H$3006)</f>
        <v>0</v>
      </c>
      <c r="I595" s="53">
        <f>SUMIF(Saída!$D$7:$D$3006,$D595,Saída!$G$7:$G$3006)</f>
        <v>0</v>
      </c>
      <c r="J595" s="54">
        <f>SUMIF(Entrada!$D$7:$D$3006,D595,Entrada!$L$7:$L$3006)</f>
        <v>0</v>
      </c>
      <c r="K595" s="50" t="str">
        <f t="shared" si="48"/>
        <v/>
      </c>
      <c r="L595" s="50">
        <f t="shared" si="49"/>
        <v>0</v>
      </c>
      <c r="M595" s="54">
        <f>Inv!L595</f>
        <v>0</v>
      </c>
      <c r="N595" s="55" t="str">
        <f>IFERROR($I595/PG!$F595,"")</f>
        <v/>
      </c>
      <c r="P595" s="2"/>
      <c r="Q595" s="84">
        <v>4.1200000000000004E-3</v>
      </c>
      <c r="R595" s="85">
        <f t="shared" si="50"/>
        <v>4.1200000000000004E-3</v>
      </c>
      <c r="S595" s="2" t="str">
        <f t="shared" si="51"/>
        <v/>
      </c>
    </row>
    <row r="596" spans="3:19" ht="35.1" customHeight="1" thickTop="1" thickBot="1">
      <c r="C596" s="45" t="str">
        <f>IF(PG!C596="","",PG!C596)</f>
        <v/>
      </c>
      <c r="D596" s="44" t="str">
        <f>IF(PG!D596="","",PG!D596)</f>
        <v/>
      </c>
      <c r="E596" s="46" t="str">
        <f>IF(PG!E596="","",PG!E596)</f>
        <v/>
      </c>
      <c r="F596" s="46">
        <f>IF(Inv!F596="",Inv!E596,Inv!F596)</f>
        <v>0</v>
      </c>
      <c r="G596" s="51" t="str">
        <f t="shared" si="47"/>
        <v>Sem estoque</v>
      </c>
      <c r="H596" s="52">
        <f>SUMIF(Entrada!$D$7:$D$3006,$D596,Entrada!$H$7:$H$3006)</f>
        <v>0</v>
      </c>
      <c r="I596" s="53">
        <f>SUMIF(Saída!$D$7:$D$3006,$D596,Saída!$G$7:$G$3006)</f>
        <v>0</v>
      </c>
      <c r="J596" s="54">
        <f>SUMIF(Entrada!$D$7:$D$3006,D596,Entrada!$L$7:$L$3006)</f>
        <v>0</v>
      </c>
      <c r="K596" s="50" t="str">
        <f t="shared" si="48"/>
        <v/>
      </c>
      <c r="L596" s="50">
        <f t="shared" si="49"/>
        <v>0</v>
      </c>
      <c r="M596" s="54">
        <f>Inv!L596</f>
        <v>0</v>
      </c>
      <c r="N596" s="55" t="str">
        <f>IFERROR($I596/PG!$F596,"")</f>
        <v/>
      </c>
      <c r="P596" s="2"/>
      <c r="Q596" s="84">
        <v>4.1099999999999999E-3</v>
      </c>
      <c r="R596" s="85">
        <f t="shared" si="50"/>
        <v>4.1099999999999999E-3</v>
      </c>
      <c r="S596" s="2" t="str">
        <f t="shared" si="51"/>
        <v/>
      </c>
    </row>
    <row r="597" spans="3:19" ht="35.1" customHeight="1" thickTop="1" thickBot="1">
      <c r="C597" s="45" t="str">
        <f>IF(PG!C597="","",PG!C597)</f>
        <v/>
      </c>
      <c r="D597" s="44" t="str">
        <f>IF(PG!D597="","",PG!D597)</f>
        <v/>
      </c>
      <c r="E597" s="46" t="str">
        <f>IF(PG!E597="","",PG!E597)</f>
        <v/>
      </c>
      <c r="F597" s="46">
        <f>IF(Inv!F597="",Inv!E597,Inv!F597)</f>
        <v>0</v>
      </c>
      <c r="G597" s="51" t="str">
        <f t="shared" si="47"/>
        <v>Sem estoque</v>
      </c>
      <c r="H597" s="52">
        <f>SUMIF(Entrada!$D$7:$D$3006,$D597,Entrada!$H$7:$H$3006)</f>
        <v>0</v>
      </c>
      <c r="I597" s="53">
        <f>SUMIF(Saída!$D$7:$D$3006,$D597,Saída!$G$7:$G$3006)</f>
        <v>0</v>
      </c>
      <c r="J597" s="54">
        <f>SUMIF(Entrada!$D$7:$D$3006,D597,Entrada!$L$7:$L$3006)</f>
        <v>0</v>
      </c>
      <c r="K597" s="50" t="str">
        <f t="shared" si="48"/>
        <v/>
      </c>
      <c r="L597" s="50">
        <f t="shared" si="49"/>
        <v>0</v>
      </c>
      <c r="M597" s="54">
        <f>Inv!L597</f>
        <v>0</v>
      </c>
      <c r="N597" s="55" t="str">
        <f>IFERROR($I597/PG!$F597,"")</f>
        <v/>
      </c>
      <c r="P597" s="2"/>
      <c r="Q597" s="84">
        <v>4.1000000000000003E-3</v>
      </c>
      <c r="R597" s="85">
        <f t="shared" si="50"/>
        <v>4.1000000000000003E-3</v>
      </c>
      <c r="S597" s="2" t="str">
        <f t="shared" si="51"/>
        <v/>
      </c>
    </row>
    <row r="598" spans="3:19" ht="35.1" customHeight="1" thickTop="1" thickBot="1">
      <c r="C598" s="45" t="str">
        <f>IF(PG!C598="","",PG!C598)</f>
        <v/>
      </c>
      <c r="D598" s="44" t="str">
        <f>IF(PG!D598="","",PG!D598)</f>
        <v/>
      </c>
      <c r="E598" s="46" t="str">
        <f>IF(PG!E598="","",PG!E598)</f>
        <v/>
      </c>
      <c r="F598" s="46">
        <f>IF(Inv!F598="",Inv!E598,Inv!F598)</f>
        <v>0</v>
      </c>
      <c r="G598" s="51" t="str">
        <f t="shared" si="47"/>
        <v>Sem estoque</v>
      </c>
      <c r="H598" s="52">
        <f>SUMIF(Entrada!$D$7:$D$3006,$D598,Entrada!$H$7:$H$3006)</f>
        <v>0</v>
      </c>
      <c r="I598" s="53">
        <f>SUMIF(Saída!$D$7:$D$3006,$D598,Saída!$G$7:$G$3006)</f>
        <v>0</v>
      </c>
      <c r="J598" s="54">
        <f>SUMIF(Entrada!$D$7:$D$3006,D598,Entrada!$L$7:$L$3006)</f>
        <v>0</v>
      </c>
      <c r="K598" s="50" t="str">
        <f t="shared" si="48"/>
        <v/>
      </c>
      <c r="L598" s="50">
        <f t="shared" si="49"/>
        <v>0</v>
      </c>
      <c r="M598" s="54">
        <f>Inv!L598</f>
        <v>0</v>
      </c>
      <c r="N598" s="55" t="str">
        <f>IFERROR($I598/PG!$F598,"")</f>
        <v/>
      </c>
      <c r="P598" s="2"/>
      <c r="Q598" s="84">
        <v>4.0899999999999999E-3</v>
      </c>
      <c r="R598" s="85">
        <f t="shared" si="50"/>
        <v>4.0899999999999999E-3</v>
      </c>
      <c r="S598" s="2" t="str">
        <f t="shared" si="51"/>
        <v/>
      </c>
    </row>
    <row r="599" spans="3:19" ht="35.1" customHeight="1" thickTop="1" thickBot="1">
      <c r="C599" s="45" t="str">
        <f>IF(PG!C599="","",PG!C599)</f>
        <v/>
      </c>
      <c r="D599" s="44" t="str">
        <f>IF(PG!D599="","",PG!D599)</f>
        <v/>
      </c>
      <c r="E599" s="46" t="str">
        <f>IF(PG!E599="","",PG!E599)</f>
        <v/>
      </c>
      <c r="F599" s="46">
        <f>IF(Inv!F599="",Inv!E599,Inv!F599)</f>
        <v>0</v>
      </c>
      <c r="G599" s="51" t="str">
        <f t="shared" si="47"/>
        <v>Sem estoque</v>
      </c>
      <c r="H599" s="52">
        <f>SUMIF(Entrada!$D$7:$D$3006,$D599,Entrada!$H$7:$H$3006)</f>
        <v>0</v>
      </c>
      <c r="I599" s="53">
        <f>SUMIF(Saída!$D$7:$D$3006,$D599,Saída!$G$7:$G$3006)</f>
        <v>0</v>
      </c>
      <c r="J599" s="54">
        <f>SUMIF(Entrada!$D$7:$D$3006,D599,Entrada!$L$7:$L$3006)</f>
        <v>0</v>
      </c>
      <c r="K599" s="50" t="str">
        <f t="shared" si="48"/>
        <v/>
      </c>
      <c r="L599" s="50">
        <f t="shared" si="49"/>
        <v>0</v>
      </c>
      <c r="M599" s="54">
        <f>Inv!L599</f>
        <v>0</v>
      </c>
      <c r="N599" s="55" t="str">
        <f>IFERROR($I599/PG!$F599,"")</f>
        <v/>
      </c>
      <c r="P599" s="2"/>
      <c r="Q599" s="84">
        <v>4.0800000000000003E-3</v>
      </c>
      <c r="R599" s="85">
        <f t="shared" si="50"/>
        <v>4.0800000000000003E-3</v>
      </c>
      <c r="S599" s="2" t="str">
        <f t="shared" si="51"/>
        <v/>
      </c>
    </row>
    <row r="600" spans="3:19" ht="35.1" customHeight="1" thickTop="1" thickBot="1">
      <c r="C600" s="45" t="str">
        <f>IF(PG!C600="","",PG!C600)</f>
        <v/>
      </c>
      <c r="D600" s="44" t="str">
        <f>IF(PG!D600="","",PG!D600)</f>
        <v/>
      </c>
      <c r="E600" s="46" t="str">
        <f>IF(PG!E600="","",PG!E600)</f>
        <v/>
      </c>
      <c r="F600" s="46">
        <f>IF(Inv!F600="",Inv!E600,Inv!F600)</f>
        <v>0</v>
      </c>
      <c r="G600" s="51" t="str">
        <f t="shared" si="47"/>
        <v>Sem estoque</v>
      </c>
      <c r="H600" s="52">
        <f>SUMIF(Entrada!$D$7:$D$3006,$D600,Entrada!$H$7:$H$3006)</f>
        <v>0</v>
      </c>
      <c r="I600" s="53">
        <f>SUMIF(Saída!$D$7:$D$3006,$D600,Saída!$G$7:$G$3006)</f>
        <v>0</v>
      </c>
      <c r="J600" s="54">
        <f>SUMIF(Entrada!$D$7:$D$3006,D600,Entrada!$L$7:$L$3006)</f>
        <v>0</v>
      </c>
      <c r="K600" s="50" t="str">
        <f t="shared" si="48"/>
        <v/>
      </c>
      <c r="L600" s="50">
        <f t="shared" si="49"/>
        <v>0</v>
      </c>
      <c r="M600" s="54">
        <f>Inv!L600</f>
        <v>0</v>
      </c>
      <c r="N600" s="55" t="str">
        <f>IFERROR($I600/PG!$F600,"")</f>
        <v/>
      </c>
      <c r="P600" s="2"/>
      <c r="Q600" s="84">
        <v>4.0699999999999998E-3</v>
      </c>
      <c r="R600" s="85">
        <f t="shared" si="50"/>
        <v>4.0699999999999998E-3</v>
      </c>
      <c r="S600" s="2" t="str">
        <f t="shared" si="51"/>
        <v/>
      </c>
    </row>
    <row r="601" spans="3:19" ht="35.1" customHeight="1" thickTop="1" thickBot="1">
      <c r="C601" s="45" t="str">
        <f>IF(PG!C601="","",PG!C601)</f>
        <v/>
      </c>
      <c r="D601" s="44" t="str">
        <f>IF(PG!D601="","",PG!D601)</f>
        <v/>
      </c>
      <c r="E601" s="46" t="str">
        <f>IF(PG!E601="","",PG!E601)</f>
        <v/>
      </c>
      <c r="F601" s="46">
        <f>IF(Inv!F601="",Inv!E601,Inv!F601)</f>
        <v>0</v>
      </c>
      <c r="G601" s="51" t="str">
        <f t="shared" si="47"/>
        <v>Sem estoque</v>
      </c>
      <c r="H601" s="52">
        <f>SUMIF(Entrada!$D$7:$D$3006,$D601,Entrada!$H$7:$H$3006)</f>
        <v>0</v>
      </c>
      <c r="I601" s="53">
        <f>SUMIF(Saída!$D$7:$D$3006,$D601,Saída!$G$7:$G$3006)</f>
        <v>0</v>
      </c>
      <c r="J601" s="54">
        <f>SUMIF(Entrada!$D$7:$D$3006,D601,Entrada!$L$7:$L$3006)</f>
        <v>0</v>
      </c>
      <c r="K601" s="50" t="str">
        <f t="shared" si="48"/>
        <v/>
      </c>
      <c r="L601" s="50">
        <f t="shared" si="49"/>
        <v>0</v>
      </c>
      <c r="M601" s="54">
        <f>Inv!L601</f>
        <v>0</v>
      </c>
      <c r="N601" s="55" t="str">
        <f>IFERROR($I601/PG!$F601,"")</f>
        <v/>
      </c>
      <c r="P601" s="2"/>
      <c r="Q601" s="84">
        <v>4.0600000000000002E-3</v>
      </c>
      <c r="R601" s="85">
        <f t="shared" si="50"/>
        <v>4.0600000000000002E-3</v>
      </c>
      <c r="S601" s="2" t="str">
        <f t="shared" si="51"/>
        <v/>
      </c>
    </row>
    <row r="602" spans="3:19" ht="35.1" customHeight="1" thickTop="1" thickBot="1">
      <c r="C602" s="45" t="str">
        <f>IF(PG!C602="","",PG!C602)</f>
        <v/>
      </c>
      <c r="D602" s="44" t="str">
        <f>IF(PG!D602="","",PG!D602)</f>
        <v/>
      </c>
      <c r="E602" s="46" t="str">
        <f>IF(PG!E602="","",PG!E602)</f>
        <v/>
      </c>
      <c r="F602" s="46">
        <f>IF(Inv!F602="",Inv!E602,Inv!F602)</f>
        <v>0</v>
      </c>
      <c r="G602" s="51" t="str">
        <f t="shared" si="47"/>
        <v>Sem estoque</v>
      </c>
      <c r="H602" s="52">
        <f>SUMIF(Entrada!$D$7:$D$3006,$D602,Entrada!$H$7:$H$3006)</f>
        <v>0</v>
      </c>
      <c r="I602" s="53">
        <f>SUMIF(Saída!$D$7:$D$3006,$D602,Saída!$G$7:$G$3006)</f>
        <v>0</v>
      </c>
      <c r="J602" s="54">
        <f>SUMIF(Entrada!$D$7:$D$3006,D602,Entrada!$L$7:$L$3006)</f>
        <v>0</v>
      </c>
      <c r="K602" s="50" t="str">
        <f t="shared" si="48"/>
        <v/>
      </c>
      <c r="L602" s="50">
        <f t="shared" si="49"/>
        <v>0</v>
      </c>
      <c r="M602" s="54">
        <f>Inv!L602</f>
        <v>0</v>
      </c>
      <c r="N602" s="55" t="str">
        <f>IFERROR($I602/PG!$F602,"")</f>
        <v/>
      </c>
      <c r="P602" s="2"/>
      <c r="Q602" s="84">
        <v>4.0499999999999998E-3</v>
      </c>
      <c r="R602" s="85">
        <f t="shared" si="50"/>
        <v>4.0499999999999998E-3</v>
      </c>
      <c r="S602" s="2" t="str">
        <f t="shared" si="51"/>
        <v/>
      </c>
    </row>
    <row r="603" spans="3:19" ht="35.1" customHeight="1" thickTop="1" thickBot="1">
      <c r="C603" s="45" t="str">
        <f>IF(PG!C603="","",PG!C603)</f>
        <v/>
      </c>
      <c r="D603" s="44" t="str">
        <f>IF(PG!D603="","",PG!D603)</f>
        <v/>
      </c>
      <c r="E603" s="46" t="str">
        <f>IF(PG!E603="","",PG!E603)</f>
        <v/>
      </c>
      <c r="F603" s="46">
        <f>IF(Inv!F603="",Inv!E603,Inv!F603)</f>
        <v>0</v>
      </c>
      <c r="G603" s="51" t="str">
        <f t="shared" si="47"/>
        <v>Sem estoque</v>
      </c>
      <c r="H603" s="52">
        <f>SUMIF(Entrada!$D$7:$D$3006,$D603,Entrada!$H$7:$H$3006)</f>
        <v>0</v>
      </c>
      <c r="I603" s="53">
        <f>SUMIF(Saída!$D$7:$D$3006,$D603,Saída!$G$7:$G$3006)</f>
        <v>0</v>
      </c>
      <c r="J603" s="54">
        <f>SUMIF(Entrada!$D$7:$D$3006,D603,Entrada!$L$7:$L$3006)</f>
        <v>0</v>
      </c>
      <c r="K603" s="50" t="str">
        <f t="shared" si="48"/>
        <v/>
      </c>
      <c r="L603" s="50">
        <f t="shared" si="49"/>
        <v>0</v>
      </c>
      <c r="M603" s="54">
        <f>Inv!L603</f>
        <v>0</v>
      </c>
      <c r="N603" s="55" t="str">
        <f>IFERROR($I603/PG!$F603,"")</f>
        <v/>
      </c>
      <c r="P603" s="2"/>
      <c r="Q603" s="84">
        <v>4.0400000000000002E-3</v>
      </c>
      <c r="R603" s="85">
        <f t="shared" si="50"/>
        <v>4.0400000000000002E-3</v>
      </c>
      <c r="S603" s="2" t="str">
        <f t="shared" si="51"/>
        <v/>
      </c>
    </row>
    <row r="604" spans="3:19" ht="35.1" customHeight="1" thickTop="1" thickBot="1">
      <c r="C604" s="45" t="str">
        <f>IF(PG!C604="","",PG!C604)</f>
        <v/>
      </c>
      <c r="D604" s="44" t="str">
        <f>IF(PG!D604="","",PG!D604)</f>
        <v/>
      </c>
      <c r="E604" s="46" t="str">
        <f>IF(PG!E604="","",PG!E604)</f>
        <v/>
      </c>
      <c r="F604" s="46">
        <f>IF(Inv!F604="",Inv!E604,Inv!F604)</f>
        <v>0</v>
      </c>
      <c r="G604" s="51" t="str">
        <f t="shared" si="47"/>
        <v>Sem estoque</v>
      </c>
      <c r="H604" s="52">
        <f>SUMIF(Entrada!$D$7:$D$3006,$D604,Entrada!$H$7:$H$3006)</f>
        <v>0</v>
      </c>
      <c r="I604" s="53">
        <f>SUMIF(Saída!$D$7:$D$3006,$D604,Saída!$G$7:$G$3006)</f>
        <v>0</v>
      </c>
      <c r="J604" s="54">
        <f>SUMIF(Entrada!$D$7:$D$3006,D604,Entrada!$L$7:$L$3006)</f>
        <v>0</v>
      </c>
      <c r="K604" s="50" t="str">
        <f t="shared" si="48"/>
        <v/>
      </c>
      <c r="L604" s="50">
        <f t="shared" si="49"/>
        <v>0</v>
      </c>
      <c r="M604" s="54">
        <f>Inv!L604</f>
        <v>0</v>
      </c>
      <c r="N604" s="55" t="str">
        <f>IFERROR($I604/PG!$F604,"")</f>
        <v/>
      </c>
      <c r="P604" s="2"/>
      <c r="Q604" s="84">
        <v>4.0299999999999997E-3</v>
      </c>
      <c r="R604" s="85">
        <f t="shared" si="50"/>
        <v>4.0299999999999997E-3</v>
      </c>
      <c r="S604" s="2" t="str">
        <f t="shared" si="51"/>
        <v/>
      </c>
    </row>
    <row r="605" spans="3:19" ht="35.1" customHeight="1" thickTop="1" thickBot="1">
      <c r="C605" s="45" t="str">
        <f>IF(PG!C605="","",PG!C605)</f>
        <v/>
      </c>
      <c r="D605" s="44" t="str">
        <f>IF(PG!D605="","",PG!D605)</f>
        <v/>
      </c>
      <c r="E605" s="46" t="str">
        <f>IF(PG!E605="","",PG!E605)</f>
        <v/>
      </c>
      <c r="F605" s="46">
        <f>IF(Inv!F605="",Inv!E605,Inv!F605)</f>
        <v>0</v>
      </c>
      <c r="G605" s="51" t="str">
        <f t="shared" si="47"/>
        <v>Sem estoque</v>
      </c>
      <c r="H605" s="52">
        <f>SUMIF(Entrada!$D$7:$D$3006,$D605,Entrada!$H$7:$H$3006)</f>
        <v>0</v>
      </c>
      <c r="I605" s="53">
        <f>SUMIF(Saída!$D$7:$D$3006,$D605,Saída!$G$7:$G$3006)</f>
        <v>0</v>
      </c>
      <c r="J605" s="54">
        <f>SUMIF(Entrada!$D$7:$D$3006,D605,Entrada!$L$7:$L$3006)</f>
        <v>0</v>
      </c>
      <c r="K605" s="50" t="str">
        <f t="shared" si="48"/>
        <v/>
      </c>
      <c r="L605" s="50">
        <f t="shared" si="49"/>
        <v>0</v>
      </c>
      <c r="M605" s="54">
        <f>Inv!L605</f>
        <v>0</v>
      </c>
      <c r="N605" s="55" t="str">
        <f>IFERROR($I605/PG!$F605,"")</f>
        <v/>
      </c>
      <c r="P605" s="2"/>
      <c r="Q605" s="84">
        <v>4.0200000000000001E-3</v>
      </c>
      <c r="R605" s="85">
        <f t="shared" si="50"/>
        <v>4.0200000000000001E-3</v>
      </c>
      <c r="S605" s="2" t="str">
        <f t="shared" si="51"/>
        <v/>
      </c>
    </row>
    <row r="606" spans="3:19" ht="35.1" customHeight="1" thickTop="1" thickBot="1">
      <c r="C606" s="45" t="str">
        <f>IF(PG!C606="","",PG!C606)</f>
        <v/>
      </c>
      <c r="D606" s="44" t="str">
        <f>IF(PG!D606="","",PG!D606)</f>
        <v/>
      </c>
      <c r="E606" s="46" t="str">
        <f>IF(PG!E606="","",PG!E606)</f>
        <v/>
      </c>
      <c r="F606" s="46">
        <f>IF(Inv!F606="",Inv!E606,Inv!F606)</f>
        <v>0</v>
      </c>
      <c r="G606" s="51" t="str">
        <f t="shared" si="47"/>
        <v>Sem estoque</v>
      </c>
      <c r="H606" s="52">
        <f>SUMIF(Entrada!$D$7:$D$3006,$D606,Entrada!$H$7:$H$3006)</f>
        <v>0</v>
      </c>
      <c r="I606" s="53">
        <f>SUMIF(Saída!$D$7:$D$3006,$D606,Saída!$G$7:$G$3006)</f>
        <v>0</v>
      </c>
      <c r="J606" s="54">
        <f>SUMIF(Entrada!$D$7:$D$3006,D606,Entrada!$L$7:$L$3006)</f>
        <v>0</v>
      </c>
      <c r="K606" s="50" t="str">
        <f t="shared" si="48"/>
        <v/>
      </c>
      <c r="L606" s="50">
        <f t="shared" si="49"/>
        <v>0</v>
      </c>
      <c r="M606" s="54">
        <f>Inv!L606</f>
        <v>0</v>
      </c>
      <c r="N606" s="55" t="str">
        <f>IFERROR($I606/PG!$F606,"")</f>
        <v/>
      </c>
      <c r="P606" s="2"/>
      <c r="Q606" s="84">
        <v>4.0099999999999997E-3</v>
      </c>
      <c r="R606" s="85">
        <f t="shared" si="50"/>
        <v>4.0099999999999997E-3</v>
      </c>
      <c r="S606" s="2" t="str">
        <f t="shared" si="51"/>
        <v/>
      </c>
    </row>
    <row r="607" spans="3:19" ht="35.1" customHeight="1" thickTop="1" thickBot="1">
      <c r="C607" s="45" t="str">
        <f>IF(PG!C607="","",PG!C607)</f>
        <v/>
      </c>
      <c r="D607" s="44" t="str">
        <f>IF(PG!D607="","",PG!D607)</f>
        <v/>
      </c>
      <c r="E607" s="46" t="str">
        <f>IF(PG!E607="","",PG!E607)</f>
        <v/>
      </c>
      <c r="F607" s="46">
        <f>IF(Inv!F607="",Inv!E607,Inv!F607)</f>
        <v>0</v>
      </c>
      <c r="G607" s="51" t="str">
        <f t="shared" si="47"/>
        <v>Sem estoque</v>
      </c>
      <c r="H607" s="52">
        <f>SUMIF(Entrada!$D$7:$D$3006,$D607,Entrada!$H$7:$H$3006)</f>
        <v>0</v>
      </c>
      <c r="I607" s="53">
        <f>SUMIF(Saída!$D$7:$D$3006,$D607,Saída!$G$7:$G$3006)</f>
        <v>0</v>
      </c>
      <c r="J607" s="54">
        <f>SUMIF(Entrada!$D$7:$D$3006,D607,Entrada!$L$7:$L$3006)</f>
        <v>0</v>
      </c>
      <c r="K607" s="50" t="str">
        <f t="shared" si="48"/>
        <v/>
      </c>
      <c r="L607" s="50">
        <f t="shared" si="49"/>
        <v>0</v>
      </c>
      <c r="M607" s="54">
        <f>Inv!L607</f>
        <v>0</v>
      </c>
      <c r="N607" s="55" t="str">
        <f>IFERROR($I607/PG!$F607,"")</f>
        <v/>
      </c>
      <c r="P607" s="2"/>
      <c r="Q607" s="84">
        <v>4.0000000000000001E-3</v>
      </c>
      <c r="R607" s="85">
        <f t="shared" si="50"/>
        <v>4.0000000000000001E-3</v>
      </c>
      <c r="S607" s="2" t="str">
        <f t="shared" si="51"/>
        <v/>
      </c>
    </row>
    <row r="608" spans="3:19" ht="35.1" customHeight="1" thickTop="1" thickBot="1">
      <c r="C608" s="45" t="str">
        <f>IF(PG!C608="","",PG!C608)</f>
        <v/>
      </c>
      <c r="D608" s="44" t="str">
        <f>IF(PG!D608="","",PG!D608)</f>
        <v/>
      </c>
      <c r="E608" s="46" t="str">
        <f>IF(PG!E608="","",PG!E608)</f>
        <v/>
      </c>
      <c r="F608" s="46">
        <f>IF(Inv!F608="",Inv!E608,Inv!F608)</f>
        <v>0</v>
      </c>
      <c r="G608" s="51" t="str">
        <f t="shared" si="47"/>
        <v>Sem estoque</v>
      </c>
      <c r="H608" s="52">
        <f>SUMIF(Entrada!$D$7:$D$3006,$D608,Entrada!$H$7:$H$3006)</f>
        <v>0</v>
      </c>
      <c r="I608" s="53">
        <f>SUMIF(Saída!$D$7:$D$3006,$D608,Saída!$G$7:$G$3006)</f>
        <v>0</v>
      </c>
      <c r="J608" s="54">
        <f>SUMIF(Entrada!$D$7:$D$3006,D608,Entrada!$L$7:$L$3006)</f>
        <v>0</v>
      </c>
      <c r="K608" s="50" t="str">
        <f t="shared" si="48"/>
        <v/>
      </c>
      <c r="L608" s="50">
        <f t="shared" si="49"/>
        <v>0</v>
      </c>
      <c r="M608" s="54">
        <f>Inv!L608</f>
        <v>0</v>
      </c>
      <c r="N608" s="55" t="str">
        <f>IFERROR($I608/PG!$F608,"")</f>
        <v/>
      </c>
      <c r="P608" s="2"/>
      <c r="Q608" s="84">
        <v>3.9899999999999996E-3</v>
      </c>
      <c r="R608" s="85">
        <f t="shared" si="50"/>
        <v>3.9899999999999996E-3</v>
      </c>
      <c r="S608" s="2" t="str">
        <f t="shared" si="51"/>
        <v/>
      </c>
    </row>
    <row r="609" spans="3:19" ht="35.1" customHeight="1" thickTop="1" thickBot="1">
      <c r="C609" s="45" t="str">
        <f>IF(PG!C609="","",PG!C609)</f>
        <v/>
      </c>
      <c r="D609" s="44" t="str">
        <f>IF(PG!D609="","",PG!D609)</f>
        <v/>
      </c>
      <c r="E609" s="46" t="str">
        <f>IF(PG!E609="","",PG!E609)</f>
        <v/>
      </c>
      <c r="F609" s="46">
        <f>IF(Inv!F609="",Inv!E609,Inv!F609)</f>
        <v>0</v>
      </c>
      <c r="G609" s="51" t="str">
        <f t="shared" si="47"/>
        <v>Sem estoque</v>
      </c>
      <c r="H609" s="52">
        <f>SUMIF(Entrada!$D$7:$D$3006,$D609,Entrada!$H$7:$H$3006)</f>
        <v>0</v>
      </c>
      <c r="I609" s="53">
        <f>SUMIF(Saída!$D$7:$D$3006,$D609,Saída!$G$7:$G$3006)</f>
        <v>0</v>
      </c>
      <c r="J609" s="54">
        <f>SUMIF(Entrada!$D$7:$D$3006,D609,Entrada!$L$7:$L$3006)</f>
        <v>0</v>
      </c>
      <c r="K609" s="50" t="str">
        <f t="shared" si="48"/>
        <v/>
      </c>
      <c r="L609" s="50">
        <f t="shared" si="49"/>
        <v>0</v>
      </c>
      <c r="M609" s="54">
        <f>Inv!L609</f>
        <v>0</v>
      </c>
      <c r="N609" s="55" t="str">
        <f>IFERROR($I609/PG!$F609,"")</f>
        <v/>
      </c>
      <c r="P609" s="2"/>
      <c r="Q609" s="84">
        <v>3.98E-3</v>
      </c>
      <c r="R609" s="85">
        <f t="shared" si="50"/>
        <v>3.98E-3</v>
      </c>
      <c r="S609" s="2" t="str">
        <f t="shared" si="51"/>
        <v/>
      </c>
    </row>
    <row r="610" spans="3:19" ht="35.1" customHeight="1" thickTop="1" thickBot="1">
      <c r="C610" s="45" t="str">
        <f>IF(PG!C610="","",PG!C610)</f>
        <v/>
      </c>
      <c r="D610" s="44" t="str">
        <f>IF(PG!D610="","",PG!D610)</f>
        <v/>
      </c>
      <c r="E610" s="46" t="str">
        <f>IF(PG!E610="","",PG!E610)</f>
        <v/>
      </c>
      <c r="F610" s="46">
        <f>IF(Inv!F610="",Inv!E610,Inv!F610)</f>
        <v>0</v>
      </c>
      <c r="G610" s="51" t="str">
        <f t="shared" si="47"/>
        <v>Sem estoque</v>
      </c>
      <c r="H610" s="52">
        <f>SUMIF(Entrada!$D$7:$D$3006,$D610,Entrada!$H$7:$H$3006)</f>
        <v>0</v>
      </c>
      <c r="I610" s="53">
        <f>SUMIF(Saída!$D$7:$D$3006,$D610,Saída!$G$7:$G$3006)</f>
        <v>0</v>
      </c>
      <c r="J610" s="54">
        <f>SUMIF(Entrada!$D$7:$D$3006,D610,Entrada!$L$7:$L$3006)</f>
        <v>0</v>
      </c>
      <c r="K610" s="50" t="str">
        <f t="shared" si="48"/>
        <v/>
      </c>
      <c r="L610" s="50">
        <f t="shared" si="49"/>
        <v>0</v>
      </c>
      <c r="M610" s="54">
        <f>Inv!L610</f>
        <v>0</v>
      </c>
      <c r="N610" s="55" t="str">
        <f>IFERROR($I610/PG!$F610,"")</f>
        <v/>
      </c>
      <c r="P610" s="2"/>
      <c r="Q610" s="84">
        <v>3.9699999999999996E-3</v>
      </c>
      <c r="R610" s="85">
        <f t="shared" si="50"/>
        <v>3.9699999999999996E-3</v>
      </c>
      <c r="S610" s="2" t="str">
        <f t="shared" si="51"/>
        <v/>
      </c>
    </row>
    <row r="611" spans="3:19" ht="35.1" customHeight="1" thickTop="1" thickBot="1">
      <c r="C611" s="45" t="str">
        <f>IF(PG!C611="","",PG!C611)</f>
        <v/>
      </c>
      <c r="D611" s="44" t="str">
        <f>IF(PG!D611="","",PG!D611)</f>
        <v/>
      </c>
      <c r="E611" s="46" t="str">
        <f>IF(PG!E611="","",PG!E611)</f>
        <v/>
      </c>
      <c r="F611" s="46">
        <f>IF(Inv!F611="",Inv!E611,Inv!F611)</f>
        <v>0</v>
      </c>
      <c r="G611" s="51" t="str">
        <f t="shared" si="47"/>
        <v>Sem estoque</v>
      </c>
      <c r="H611" s="52">
        <f>SUMIF(Entrada!$D$7:$D$3006,$D611,Entrada!$H$7:$H$3006)</f>
        <v>0</v>
      </c>
      <c r="I611" s="53">
        <f>SUMIF(Saída!$D$7:$D$3006,$D611,Saída!$G$7:$G$3006)</f>
        <v>0</v>
      </c>
      <c r="J611" s="54">
        <f>SUMIF(Entrada!$D$7:$D$3006,D611,Entrada!$L$7:$L$3006)</f>
        <v>0</v>
      </c>
      <c r="K611" s="50" t="str">
        <f t="shared" si="48"/>
        <v/>
      </c>
      <c r="L611" s="50">
        <f t="shared" si="49"/>
        <v>0</v>
      </c>
      <c r="M611" s="54">
        <f>Inv!L611</f>
        <v>0</v>
      </c>
      <c r="N611" s="55" t="str">
        <f>IFERROR($I611/PG!$F611,"")</f>
        <v/>
      </c>
      <c r="P611" s="2"/>
      <c r="Q611" s="84">
        <v>3.96E-3</v>
      </c>
      <c r="R611" s="85">
        <f t="shared" si="50"/>
        <v>3.96E-3</v>
      </c>
      <c r="S611" s="2" t="str">
        <f t="shared" si="51"/>
        <v/>
      </c>
    </row>
    <row r="612" spans="3:19" ht="35.1" customHeight="1" thickTop="1" thickBot="1">
      <c r="C612" s="45" t="str">
        <f>IF(PG!C612="","",PG!C612)</f>
        <v/>
      </c>
      <c r="D612" s="44" t="str">
        <f>IF(PG!D612="","",PG!D612)</f>
        <v/>
      </c>
      <c r="E612" s="46" t="str">
        <f>IF(PG!E612="","",PG!E612)</f>
        <v/>
      </c>
      <c r="F612" s="46">
        <f>IF(Inv!F612="",Inv!E612,Inv!F612)</f>
        <v>0</v>
      </c>
      <c r="G612" s="51" t="str">
        <f t="shared" si="47"/>
        <v>Sem estoque</v>
      </c>
      <c r="H612" s="52">
        <f>SUMIF(Entrada!$D$7:$D$3006,$D612,Entrada!$H$7:$H$3006)</f>
        <v>0</v>
      </c>
      <c r="I612" s="53">
        <f>SUMIF(Saída!$D$7:$D$3006,$D612,Saída!$G$7:$G$3006)</f>
        <v>0</v>
      </c>
      <c r="J612" s="54">
        <f>SUMIF(Entrada!$D$7:$D$3006,D612,Entrada!$L$7:$L$3006)</f>
        <v>0</v>
      </c>
      <c r="K612" s="50" t="str">
        <f t="shared" si="48"/>
        <v/>
      </c>
      <c r="L612" s="50">
        <f t="shared" si="49"/>
        <v>0</v>
      </c>
      <c r="M612" s="54">
        <f>Inv!L612</f>
        <v>0</v>
      </c>
      <c r="N612" s="55" t="str">
        <f>IFERROR($I612/PG!$F612,"")</f>
        <v/>
      </c>
      <c r="P612" s="2"/>
      <c r="Q612" s="84">
        <v>3.9500000000000004E-3</v>
      </c>
      <c r="R612" s="85">
        <f t="shared" si="50"/>
        <v>3.9500000000000004E-3</v>
      </c>
      <c r="S612" s="2" t="str">
        <f t="shared" si="51"/>
        <v/>
      </c>
    </row>
    <row r="613" spans="3:19" ht="35.1" customHeight="1" thickTop="1" thickBot="1">
      <c r="C613" s="45" t="str">
        <f>IF(PG!C613="","",PG!C613)</f>
        <v/>
      </c>
      <c r="D613" s="44" t="str">
        <f>IF(PG!D613="","",PG!D613)</f>
        <v/>
      </c>
      <c r="E613" s="46" t="str">
        <f>IF(PG!E613="","",PG!E613)</f>
        <v/>
      </c>
      <c r="F613" s="46">
        <f>IF(Inv!F613="",Inv!E613,Inv!F613)</f>
        <v>0</v>
      </c>
      <c r="G613" s="51" t="str">
        <f t="shared" si="47"/>
        <v>Sem estoque</v>
      </c>
      <c r="H613" s="52">
        <f>SUMIF(Entrada!$D$7:$D$3006,$D613,Entrada!$H$7:$H$3006)</f>
        <v>0</v>
      </c>
      <c r="I613" s="53">
        <f>SUMIF(Saída!$D$7:$D$3006,$D613,Saída!$G$7:$G$3006)</f>
        <v>0</v>
      </c>
      <c r="J613" s="54">
        <f>SUMIF(Entrada!$D$7:$D$3006,D613,Entrada!$L$7:$L$3006)</f>
        <v>0</v>
      </c>
      <c r="K613" s="50" t="str">
        <f t="shared" si="48"/>
        <v/>
      </c>
      <c r="L613" s="50">
        <f t="shared" si="49"/>
        <v>0</v>
      </c>
      <c r="M613" s="54">
        <f>Inv!L613</f>
        <v>0</v>
      </c>
      <c r="N613" s="55" t="str">
        <f>IFERROR($I613/PG!$F613,"")</f>
        <v/>
      </c>
      <c r="P613" s="2"/>
      <c r="Q613" s="84">
        <v>3.9399999999999999E-3</v>
      </c>
      <c r="R613" s="85">
        <f t="shared" si="50"/>
        <v>3.9399999999999999E-3</v>
      </c>
      <c r="S613" s="2" t="str">
        <f t="shared" si="51"/>
        <v/>
      </c>
    </row>
    <row r="614" spans="3:19" ht="35.1" customHeight="1" thickTop="1" thickBot="1">
      <c r="C614" s="45" t="str">
        <f>IF(PG!C614="","",PG!C614)</f>
        <v/>
      </c>
      <c r="D614" s="44" t="str">
        <f>IF(PG!D614="","",PG!D614)</f>
        <v/>
      </c>
      <c r="E614" s="46" t="str">
        <f>IF(PG!E614="","",PG!E614)</f>
        <v/>
      </c>
      <c r="F614" s="46">
        <f>IF(Inv!F614="",Inv!E614,Inv!F614)</f>
        <v>0</v>
      </c>
      <c r="G614" s="51" t="str">
        <f t="shared" si="47"/>
        <v>Sem estoque</v>
      </c>
      <c r="H614" s="52">
        <f>SUMIF(Entrada!$D$7:$D$3006,$D614,Entrada!$H$7:$H$3006)</f>
        <v>0</v>
      </c>
      <c r="I614" s="53">
        <f>SUMIF(Saída!$D$7:$D$3006,$D614,Saída!$G$7:$G$3006)</f>
        <v>0</v>
      </c>
      <c r="J614" s="54">
        <f>SUMIF(Entrada!$D$7:$D$3006,D614,Entrada!$L$7:$L$3006)</f>
        <v>0</v>
      </c>
      <c r="K614" s="50" t="str">
        <f t="shared" si="48"/>
        <v/>
      </c>
      <c r="L614" s="50">
        <f t="shared" si="49"/>
        <v>0</v>
      </c>
      <c r="M614" s="54">
        <f>Inv!L614</f>
        <v>0</v>
      </c>
      <c r="N614" s="55" t="str">
        <f>IFERROR($I614/PG!$F614,"")</f>
        <v/>
      </c>
      <c r="P614" s="2"/>
      <c r="Q614" s="84">
        <v>3.9300000000000003E-3</v>
      </c>
      <c r="R614" s="85">
        <f t="shared" si="50"/>
        <v>3.9300000000000003E-3</v>
      </c>
      <c r="S614" s="2" t="str">
        <f t="shared" si="51"/>
        <v/>
      </c>
    </row>
    <row r="615" spans="3:19" ht="35.1" customHeight="1" thickTop="1" thickBot="1">
      <c r="C615" s="45" t="str">
        <f>IF(PG!C615="","",PG!C615)</f>
        <v/>
      </c>
      <c r="D615" s="44" t="str">
        <f>IF(PG!D615="","",PG!D615)</f>
        <v/>
      </c>
      <c r="E615" s="46" t="str">
        <f>IF(PG!E615="","",PG!E615)</f>
        <v/>
      </c>
      <c r="F615" s="46">
        <f>IF(Inv!F615="",Inv!E615,Inv!F615)</f>
        <v>0</v>
      </c>
      <c r="G615" s="51" t="str">
        <f t="shared" si="47"/>
        <v>Sem estoque</v>
      </c>
      <c r="H615" s="52">
        <f>SUMIF(Entrada!$D$7:$D$3006,$D615,Entrada!$H$7:$H$3006)</f>
        <v>0</v>
      </c>
      <c r="I615" s="53">
        <f>SUMIF(Saída!$D$7:$D$3006,$D615,Saída!$G$7:$G$3006)</f>
        <v>0</v>
      </c>
      <c r="J615" s="54">
        <f>SUMIF(Entrada!$D$7:$D$3006,D615,Entrada!$L$7:$L$3006)</f>
        <v>0</v>
      </c>
      <c r="K615" s="50" t="str">
        <f t="shared" si="48"/>
        <v/>
      </c>
      <c r="L615" s="50">
        <f t="shared" si="49"/>
        <v>0</v>
      </c>
      <c r="M615" s="54">
        <f>Inv!L615</f>
        <v>0</v>
      </c>
      <c r="N615" s="55" t="str">
        <f>IFERROR($I615/PG!$F615,"")</f>
        <v/>
      </c>
      <c r="P615" s="2"/>
      <c r="Q615" s="84">
        <v>3.9199999999999999E-3</v>
      </c>
      <c r="R615" s="85">
        <f t="shared" si="50"/>
        <v>3.9199999999999999E-3</v>
      </c>
      <c r="S615" s="2" t="str">
        <f t="shared" si="51"/>
        <v/>
      </c>
    </row>
    <row r="616" spans="3:19" ht="35.1" customHeight="1" thickTop="1" thickBot="1">
      <c r="C616" s="45" t="str">
        <f>IF(PG!C616="","",PG!C616)</f>
        <v/>
      </c>
      <c r="D616" s="44" t="str">
        <f>IF(PG!D616="","",PG!D616)</f>
        <v/>
      </c>
      <c r="E616" s="46" t="str">
        <f>IF(PG!E616="","",PG!E616)</f>
        <v/>
      </c>
      <c r="F616" s="46">
        <f>IF(Inv!F616="",Inv!E616,Inv!F616)</f>
        <v>0</v>
      </c>
      <c r="G616" s="51" t="str">
        <f t="shared" si="47"/>
        <v>Sem estoque</v>
      </c>
      <c r="H616" s="52">
        <f>SUMIF(Entrada!$D$7:$D$3006,$D616,Entrada!$H$7:$H$3006)</f>
        <v>0</v>
      </c>
      <c r="I616" s="53">
        <f>SUMIF(Saída!$D$7:$D$3006,$D616,Saída!$G$7:$G$3006)</f>
        <v>0</v>
      </c>
      <c r="J616" s="54">
        <f>SUMIF(Entrada!$D$7:$D$3006,D616,Entrada!$L$7:$L$3006)</f>
        <v>0</v>
      </c>
      <c r="K616" s="50" t="str">
        <f t="shared" si="48"/>
        <v/>
      </c>
      <c r="L616" s="50">
        <f t="shared" si="49"/>
        <v>0</v>
      </c>
      <c r="M616" s="54">
        <f>Inv!L616</f>
        <v>0</v>
      </c>
      <c r="N616" s="55" t="str">
        <f>IFERROR($I616/PG!$F616,"")</f>
        <v/>
      </c>
      <c r="P616" s="2"/>
      <c r="Q616" s="84">
        <v>3.9100000000000003E-3</v>
      </c>
      <c r="R616" s="85">
        <f t="shared" si="50"/>
        <v>3.9100000000000003E-3</v>
      </c>
      <c r="S616" s="2" t="str">
        <f t="shared" si="51"/>
        <v/>
      </c>
    </row>
    <row r="617" spans="3:19" ht="35.1" customHeight="1" thickTop="1" thickBot="1">
      <c r="C617" s="45" t="str">
        <f>IF(PG!C617="","",PG!C617)</f>
        <v/>
      </c>
      <c r="D617" s="44" t="str">
        <f>IF(PG!D617="","",PG!D617)</f>
        <v/>
      </c>
      <c r="E617" s="46" t="str">
        <f>IF(PG!E617="","",PG!E617)</f>
        <v/>
      </c>
      <c r="F617" s="46">
        <f>IF(Inv!F617="",Inv!E617,Inv!F617)</f>
        <v>0</v>
      </c>
      <c r="G617" s="51" t="str">
        <f t="shared" si="47"/>
        <v>Sem estoque</v>
      </c>
      <c r="H617" s="52">
        <f>SUMIF(Entrada!$D$7:$D$3006,$D617,Entrada!$H$7:$H$3006)</f>
        <v>0</v>
      </c>
      <c r="I617" s="53">
        <f>SUMIF(Saída!$D$7:$D$3006,$D617,Saída!$G$7:$G$3006)</f>
        <v>0</v>
      </c>
      <c r="J617" s="54">
        <f>SUMIF(Entrada!$D$7:$D$3006,D617,Entrada!$L$7:$L$3006)</f>
        <v>0</v>
      </c>
      <c r="K617" s="50" t="str">
        <f t="shared" si="48"/>
        <v/>
      </c>
      <c r="L617" s="50">
        <f t="shared" si="49"/>
        <v>0</v>
      </c>
      <c r="M617" s="54">
        <f>Inv!L617</f>
        <v>0</v>
      </c>
      <c r="N617" s="55" t="str">
        <f>IFERROR($I617/PG!$F617,"")</f>
        <v/>
      </c>
      <c r="P617" s="2"/>
      <c r="Q617" s="84">
        <v>3.8999999999999998E-3</v>
      </c>
      <c r="R617" s="85">
        <f t="shared" si="50"/>
        <v>3.8999999999999998E-3</v>
      </c>
      <c r="S617" s="2" t="str">
        <f t="shared" si="51"/>
        <v/>
      </c>
    </row>
    <row r="618" spans="3:19" ht="35.1" customHeight="1" thickTop="1" thickBot="1">
      <c r="C618" s="45" t="str">
        <f>IF(PG!C618="","",PG!C618)</f>
        <v/>
      </c>
      <c r="D618" s="44" t="str">
        <f>IF(PG!D618="","",PG!D618)</f>
        <v/>
      </c>
      <c r="E618" s="46" t="str">
        <f>IF(PG!E618="","",PG!E618)</f>
        <v/>
      </c>
      <c r="F618" s="46">
        <f>IF(Inv!F618="",Inv!E618,Inv!F618)</f>
        <v>0</v>
      </c>
      <c r="G618" s="51" t="str">
        <f t="shared" si="47"/>
        <v>Sem estoque</v>
      </c>
      <c r="H618" s="52">
        <f>SUMIF(Entrada!$D$7:$D$3006,$D618,Entrada!$H$7:$H$3006)</f>
        <v>0</v>
      </c>
      <c r="I618" s="53">
        <f>SUMIF(Saída!$D$7:$D$3006,$D618,Saída!$G$7:$G$3006)</f>
        <v>0</v>
      </c>
      <c r="J618" s="54">
        <f>SUMIF(Entrada!$D$7:$D$3006,D618,Entrada!$L$7:$L$3006)</f>
        <v>0</v>
      </c>
      <c r="K618" s="50" t="str">
        <f t="shared" si="48"/>
        <v/>
      </c>
      <c r="L618" s="50">
        <f t="shared" si="49"/>
        <v>0</v>
      </c>
      <c r="M618" s="54">
        <f>Inv!L618</f>
        <v>0</v>
      </c>
      <c r="N618" s="55" t="str">
        <f>IFERROR($I618/PG!$F618,"")</f>
        <v/>
      </c>
      <c r="P618" s="2"/>
      <c r="Q618" s="84">
        <v>3.8899999999999998E-3</v>
      </c>
      <c r="R618" s="85">
        <f t="shared" si="50"/>
        <v>3.8899999999999998E-3</v>
      </c>
      <c r="S618" s="2" t="str">
        <f t="shared" si="51"/>
        <v/>
      </c>
    </row>
    <row r="619" spans="3:19" ht="35.1" customHeight="1" thickTop="1" thickBot="1">
      <c r="C619" s="45" t="str">
        <f>IF(PG!C619="","",PG!C619)</f>
        <v/>
      </c>
      <c r="D619" s="44" t="str">
        <f>IF(PG!D619="","",PG!D619)</f>
        <v/>
      </c>
      <c r="E619" s="46" t="str">
        <f>IF(PG!E619="","",PG!E619)</f>
        <v/>
      </c>
      <c r="F619" s="46">
        <f>IF(Inv!F619="",Inv!E619,Inv!F619)</f>
        <v>0</v>
      </c>
      <c r="G619" s="51" t="str">
        <f t="shared" si="47"/>
        <v>Sem estoque</v>
      </c>
      <c r="H619" s="52">
        <f>SUMIF(Entrada!$D$7:$D$3006,$D619,Entrada!$H$7:$H$3006)</f>
        <v>0</v>
      </c>
      <c r="I619" s="53">
        <f>SUMIF(Saída!$D$7:$D$3006,$D619,Saída!$G$7:$G$3006)</f>
        <v>0</v>
      </c>
      <c r="J619" s="54">
        <f>SUMIF(Entrada!$D$7:$D$3006,D619,Entrada!$L$7:$L$3006)</f>
        <v>0</v>
      </c>
      <c r="K619" s="50" t="str">
        <f t="shared" si="48"/>
        <v/>
      </c>
      <c r="L619" s="50">
        <f t="shared" si="49"/>
        <v>0</v>
      </c>
      <c r="M619" s="54">
        <f>Inv!L619</f>
        <v>0</v>
      </c>
      <c r="N619" s="55" t="str">
        <f>IFERROR($I619/PG!$F619,"")</f>
        <v/>
      </c>
      <c r="P619" s="2"/>
      <c r="Q619" s="84">
        <v>3.8800000000000002E-3</v>
      </c>
      <c r="R619" s="85">
        <f t="shared" si="50"/>
        <v>3.8800000000000002E-3</v>
      </c>
      <c r="S619" s="2" t="str">
        <f t="shared" si="51"/>
        <v/>
      </c>
    </row>
    <row r="620" spans="3:19" ht="35.1" customHeight="1" thickTop="1" thickBot="1">
      <c r="C620" s="45" t="str">
        <f>IF(PG!C620="","",PG!C620)</f>
        <v/>
      </c>
      <c r="D620" s="44" t="str">
        <f>IF(PG!D620="","",PG!D620)</f>
        <v/>
      </c>
      <c r="E620" s="46" t="str">
        <f>IF(PG!E620="","",PG!E620)</f>
        <v/>
      </c>
      <c r="F620" s="46">
        <f>IF(Inv!F620="",Inv!E620,Inv!F620)</f>
        <v>0</v>
      </c>
      <c r="G620" s="51" t="str">
        <f t="shared" si="47"/>
        <v>Sem estoque</v>
      </c>
      <c r="H620" s="52">
        <f>SUMIF(Entrada!$D$7:$D$3006,$D620,Entrada!$H$7:$H$3006)</f>
        <v>0</v>
      </c>
      <c r="I620" s="53">
        <f>SUMIF(Saída!$D$7:$D$3006,$D620,Saída!$G$7:$G$3006)</f>
        <v>0</v>
      </c>
      <c r="J620" s="54">
        <f>SUMIF(Entrada!$D$7:$D$3006,D620,Entrada!$L$7:$L$3006)</f>
        <v>0</v>
      </c>
      <c r="K620" s="50" t="str">
        <f t="shared" si="48"/>
        <v/>
      </c>
      <c r="L620" s="50">
        <f t="shared" si="49"/>
        <v>0</v>
      </c>
      <c r="M620" s="54">
        <f>Inv!L620</f>
        <v>0</v>
      </c>
      <c r="N620" s="55" t="str">
        <f>IFERROR($I620/PG!$F620,"")</f>
        <v/>
      </c>
      <c r="P620" s="2"/>
      <c r="Q620" s="84">
        <v>3.8700000000000002E-3</v>
      </c>
      <c r="R620" s="85">
        <f t="shared" si="50"/>
        <v>3.8700000000000002E-3</v>
      </c>
      <c r="S620" s="2" t="str">
        <f t="shared" si="51"/>
        <v/>
      </c>
    </row>
    <row r="621" spans="3:19" ht="35.1" customHeight="1" thickTop="1" thickBot="1">
      <c r="C621" s="45" t="str">
        <f>IF(PG!C621="","",PG!C621)</f>
        <v/>
      </c>
      <c r="D621" s="44" t="str">
        <f>IF(PG!D621="","",PG!D621)</f>
        <v/>
      </c>
      <c r="E621" s="46" t="str">
        <f>IF(PG!E621="","",PG!E621)</f>
        <v/>
      </c>
      <c r="F621" s="46">
        <f>IF(Inv!F621="",Inv!E621,Inv!F621)</f>
        <v>0</v>
      </c>
      <c r="G621" s="51" t="str">
        <f t="shared" si="47"/>
        <v>Sem estoque</v>
      </c>
      <c r="H621" s="52">
        <f>SUMIF(Entrada!$D$7:$D$3006,$D621,Entrada!$H$7:$H$3006)</f>
        <v>0</v>
      </c>
      <c r="I621" s="53">
        <f>SUMIF(Saída!$D$7:$D$3006,$D621,Saída!$G$7:$G$3006)</f>
        <v>0</v>
      </c>
      <c r="J621" s="54">
        <f>SUMIF(Entrada!$D$7:$D$3006,D621,Entrada!$L$7:$L$3006)</f>
        <v>0</v>
      </c>
      <c r="K621" s="50" t="str">
        <f t="shared" si="48"/>
        <v/>
      </c>
      <c r="L621" s="50">
        <f t="shared" si="49"/>
        <v>0</v>
      </c>
      <c r="M621" s="54">
        <f>Inv!L621</f>
        <v>0</v>
      </c>
      <c r="N621" s="55" t="str">
        <f>IFERROR($I621/PG!$F621,"")</f>
        <v/>
      </c>
      <c r="P621" s="2"/>
      <c r="Q621" s="84">
        <v>3.8600000000000001E-3</v>
      </c>
      <c r="R621" s="85">
        <f t="shared" si="50"/>
        <v>3.8600000000000001E-3</v>
      </c>
      <c r="S621" s="2" t="str">
        <f t="shared" si="51"/>
        <v/>
      </c>
    </row>
    <row r="622" spans="3:19" ht="35.1" customHeight="1" thickTop="1" thickBot="1">
      <c r="C622" s="45" t="str">
        <f>IF(PG!C622="","",PG!C622)</f>
        <v/>
      </c>
      <c r="D622" s="44" t="str">
        <f>IF(PG!D622="","",PG!D622)</f>
        <v/>
      </c>
      <c r="E622" s="46" t="str">
        <f>IF(PG!E622="","",PG!E622)</f>
        <v/>
      </c>
      <c r="F622" s="46">
        <f>IF(Inv!F622="",Inv!E622,Inv!F622)</f>
        <v>0</v>
      </c>
      <c r="G622" s="51" t="str">
        <f t="shared" si="47"/>
        <v>Sem estoque</v>
      </c>
      <c r="H622" s="52">
        <f>SUMIF(Entrada!$D$7:$D$3006,$D622,Entrada!$H$7:$H$3006)</f>
        <v>0</v>
      </c>
      <c r="I622" s="53">
        <f>SUMIF(Saída!$D$7:$D$3006,$D622,Saída!$G$7:$G$3006)</f>
        <v>0</v>
      </c>
      <c r="J622" s="54">
        <f>SUMIF(Entrada!$D$7:$D$3006,D622,Entrada!$L$7:$L$3006)</f>
        <v>0</v>
      </c>
      <c r="K622" s="50" t="str">
        <f t="shared" si="48"/>
        <v/>
      </c>
      <c r="L622" s="50">
        <f t="shared" si="49"/>
        <v>0</v>
      </c>
      <c r="M622" s="54">
        <f>Inv!L622</f>
        <v>0</v>
      </c>
      <c r="N622" s="55" t="str">
        <f>IFERROR($I622/PG!$F622,"")</f>
        <v/>
      </c>
      <c r="P622" s="2"/>
      <c r="Q622" s="84">
        <v>3.8500000000000001E-3</v>
      </c>
      <c r="R622" s="85">
        <f t="shared" si="50"/>
        <v>3.8500000000000001E-3</v>
      </c>
      <c r="S622" s="2" t="str">
        <f t="shared" si="51"/>
        <v/>
      </c>
    </row>
    <row r="623" spans="3:19" ht="35.1" customHeight="1" thickTop="1" thickBot="1">
      <c r="C623" s="45" t="str">
        <f>IF(PG!C623="","",PG!C623)</f>
        <v/>
      </c>
      <c r="D623" s="44" t="str">
        <f>IF(PG!D623="","",PG!D623)</f>
        <v/>
      </c>
      <c r="E623" s="46" t="str">
        <f>IF(PG!E623="","",PG!E623)</f>
        <v/>
      </c>
      <c r="F623" s="46">
        <f>IF(Inv!F623="",Inv!E623,Inv!F623)</f>
        <v>0</v>
      </c>
      <c r="G623" s="51" t="str">
        <f t="shared" si="47"/>
        <v>Sem estoque</v>
      </c>
      <c r="H623" s="52">
        <f>SUMIF(Entrada!$D$7:$D$3006,$D623,Entrada!$H$7:$H$3006)</f>
        <v>0</v>
      </c>
      <c r="I623" s="53">
        <f>SUMIF(Saída!$D$7:$D$3006,$D623,Saída!$G$7:$G$3006)</f>
        <v>0</v>
      </c>
      <c r="J623" s="54">
        <f>SUMIF(Entrada!$D$7:$D$3006,D623,Entrada!$L$7:$L$3006)</f>
        <v>0</v>
      </c>
      <c r="K623" s="50" t="str">
        <f t="shared" si="48"/>
        <v/>
      </c>
      <c r="L623" s="50">
        <f t="shared" si="49"/>
        <v>0</v>
      </c>
      <c r="M623" s="54">
        <f>Inv!L623</f>
        <v>0</v>
      </c>
      <c r="N623" s="55" t="str">
        <f>IFERROR($I623/PG!$F623,"")</f>
        <v/>
      </c>
      <c r="P623" s="2"/>
      <c r="Q623" s="84">
        <v>3.8400000000000001E-3</v>
      </c>
      <c r="R623" s="85">
        <f t="shared" si="50"/>
        <v>3.8400000000000001E-3</v>
      </c>
      <c r="S623" s="2" t="str">
        <f t="shared" si="51"/>
        <v/>
      </c>
    </row>
    <row r="624" spans="3:19" ht="35.1" customHeight="1" thickTop="1" thickBot="1">
      <c r="C624" s="45" t="str">
        <f>IF(PG!C624="","",PG!C624)</f>
        <v/>
      </c>
      <c r="D624" s="44" t="str">
        <f>IF(PG!D624="","",PG!D624)</f>
        <v/>
      </c>
      <c r="E624" s="46" t="str">
        <f>IF(PG!E624="","",PG!E624)</f>
        <v/>
      </c>
      <c r="F624" s="46">
        <f>IF(Inv!F624="",Inv!E624,Inv!F624)</f>
        <v>0</v>
      </c>
      <c r="G624" s="51" t="str">
        <f t="shared" si="47"/>
        <v>Sem estoque</v>
      </c>
      <c r="H624" s="52">
        <f>SUMIF(Entrada!$D$7:$D$3006,$D624,Entrada!$H$7:$H$3006)</f>
        <v>0</v>
      </c>
      <c r="I624" s="53">
        <f>SUMIF(Saída!$D$7:$D$3006,$D624,Saída!$G$7:$G$3006)</f>
        <v>0</v>
      </c>
      <c r="J624" s="54">
        <f>SUMIF(Entrada!$D$7:$D$3006,D624,Entrada!$L$7:$L$3006)</f>
        <v>0</v>
      </c>
      <c r="K624" s="50" t="str">
        <f t="shared" si="48"/>
        <v/>
      </c>
      <c r="L624" s="50">
        <f t="shared" si="49"/>
        <v>0</v>
      </c>
      <c r="M624" s="54">
        <f>Inv!L624</f>
        <v>0</v>
      </c>
      <c r="N624" s="55" t="str">
        <f>IFERROR($I624/PG!$F624,"")</f>
        <v/>
      </c>
      <c r="P624" s="2"/>
      <c r="Q624" s="84">
        <v>3.8300000000000001E-3</v>
      </c>
      <c r="R624" s="85">
        <f t="shared" si="50"/>
        <v>3.8300000000000001E-3</v>
      </c>
      <c r="S624" s="2" t="str">
        <f t="shared" si="51"/>
        <v/>
      </c>
    </row>
    <row r="625" spans="3:19" ht="35.1" customHeight="1" thickTop="1" thickBot="1">
      <c r="C625" s="45" t="str">
        <f>IF(PG!C625="","",PG!C625)</f>
        <v/>
      </c>
      <c r="D625" s="44" t="str">
        <f>IF(PG!D625="","",PG!D625)</f>
        <v/>
      </c>
      <c r="E625" s="46" t="str">
        <f>IF(PG!E625="","",PG!E625)</f>
        <v/>
      </c>
      <c r="F625" s="46">
        <f>IF(Inv!F625="",Inv!E625,Inv!F625)</f>
        <v>0</v>
      </c>
      <c r="G625" s="51" t="str">
        <f t="shared" si="47"/>
        <v>Sem estoque</v>
      </c>
      <c r="H625" s="52">
        <f>SUMIF(Entrada!$D$7:$D$3006,$D625,Entrada!$H$7:$H$3006)</f>
        <v>0</v>
      </c>
      <c r="I625" s="53">
        <f>SUMIF(Saída!$D$7:$D$3006,$D625,Saída!$G$7:$G$3006)</f>
        <v>0</v>
      </c>
      <c r="J625" s="54">
        <f>SUMIF(Entrada!$D$7:$D$3006,D625,Entrada!$L$7:$L$3006)</f>
        <v>0</v>
      </c>
      <c r="K625" s="50" t="str">
        <f t="shared" si="48"/>
        <v/>
      </c>
      <c r="L625" s="50">
        <f t="shared" si="49"/>
        <v>0</v>
      </c>
      <c r="M625" s="54">
        <f>Inv!L625</f>
        <v>0</v>
      </c>
      <c r="N625" s="55" t="str">
        <f>IFERROR($I625/PG!$F625,"")</f>
        <v/>
      </c>
      <c r="P625" s="2"/>
      <c r="Q625" s="84">
        <v>3.82E-3</v>
      </c>
      <c r="R625" s="85">
        <f t="shared" si="50"/>
        <v>3.82E-3</v>
      </c>
      <c r="S625" s="2" t="str">
        <f t="shared" si="51"/>
        <v/>
      </c>
    </row>
    <row r="626" spans="3:19" ht="35.1" customHeight="1" thickTop="1" thickBot="1">
      <c r="C626" s="45" t="str">
        <f>IF(PG!C626="","",PG!C626)</f>
        <v/>
      </c>
      <c r="D626" s="44" t="str">
        <f>IF(PG!D626="","",PG!D626)</f>
        <v/>
      </c>
      <c r="E626" s="46" t="str">
        <f>IF(PG!E626="","",PG!E626)</f>
        <v/>
      </c>
      <c r="F626" s="46">
        <f>IF(Inv!F626="",Inv!E626,Inv!F626)</f>
        <v>0</v>
      </c>
      <c r="G626" s="51" t="str">
        <f t="shared" si="47"/>
        <v>Sem estoque</v>
      </c>
      <c r="H626" s="52">
        <f>SUMIF(Entrada!$D$7:$D$3006,$D626,Entrada!$H$7:$H$3006)</f>
        <v>0</v>
      </c>
      <c r="I626" s="53">
        <f>SUMIF(Saída!$D$7:$D$3006,$D626,Saída!$G$7:$G$3006)</f>
        <v>0</v>
      </c>
      <c r="J626" s="54">
        <f>SUMIF(Entrada!$D$7:$D$3006,D626,Entrada!$L$7:$L$3006)</f>
        <v>0</v>
      </c>
      <c r="K626" s="50" t="str">
        <f t="shared" si="48"/>
        <v/>
      </c>
      <c r="L626" s="50">
        <f t="shared" si="49"/>
        <v>0</v>
      </c>
      <c r="M626" s="54">
        <f>Inv!L626</f>
        <v>0</v>
      </c>
      <c r="N626" s="55" t="str">
        <f>IFERROR($I626/PG!$F626,"")</f>
        <v/>
      </c>
      <c r="P626" s="2"/>
      <c r="Q626" s="84">
        <v>3.81E-3</v>
      </c>
      <c r="R626" s="85">
        <f t="shared" si="50"/>
        <v>3.81E-3</v>
      </c>
      <c r="S626" s="2" t="str">
        <f t="shared" si="51"/>
        <v/>
      </c>
    </row>
    <row r="627" spans="3:19" ht="35.1" customHeight="1" thickTop="1" thickBot="1">
      <c r="C627" s="45" t="str">
        <f>IF(PG!C627="","",PG!C627)</f>
        <v/>
      </c>
      <c r="D627" s="44" t="str">
        <f>IF(PG!D627="","",PG!D627)</f>
        <v/>
      </c>
      <c r="E627" s="46" t="str">
        <f>IF(PG!E627="","",PG!E627)</f>
        <v/>
      </c>
      <c r="F627" s="46">
        <f>IF(Inv!F627="",Inv!E627,Inv!F627)</f>
        <v>0</v>
      </c>
      <c r="G627" s="51" t="str">
        <f t="shared" si="47"/>
        <v>Sem estoque</v>
      </c>
      <c r="H627" s="52">
        <f>SUMIF(Entrada!$D$7:$D$3006,$D627,Entrada!$H$7:$H$3006)</f>
        <v>0</v>
      </c>
      <c r="I627" s="53">
        <f>SUMIF(Saída!$D$7:$D$3006,$D627,Saída!$G$7:$G$3006)</f>
        <v>0</v>
      </c>
      <c r="J627" s="54">
        <f>SUMIF(Entrada!$D$7:$D$3006,D627,Entrada!$L$7:$L$3006)</f>
        <v>0</v>
      </c>
      <c r="K627" s="50" t="str">
        <f t="shared" si="48"/>
        <v/>
      </c>
      <c r="L627" s="50">
        <f t="shared" si="49"/>
        <v>0</v>
      </c>
      <c r="M627" s="54">
        <f>Inv!L627</f>
        <v>0</v>
      </c>
      <c r="N627" s="55" t="str">
        <f>IFERROR($I627/PG!$F627,"")</f>
        <v/>
      </c>
      <c r="P627" s="2"/>
      <c r="Q627" s="84">
        <v>3.8E-3</v>
      </c>
      <c r="R627" s="85">
        <f t="shared" si="50"/>
        <v>3.8E-3</v>
      </c>
      <c r="S627" s="2" t="str">
        <f t="shared" si="51"/>
        <v/>
      </c>
    </row>
    <row r="628" spans="3:19" ht="35.1" customHeight="1" thickTop="1" thickBot="1">
      <c r="C628" s="45" t="str">
        <f>IF(PG!C628="","",PG!C628)</f>
        <v/>
      </c>
      <c r="D628" s="44" t="str">
        <f>IF(PG!D628="","",PG!D628)</f>
        <v/>
      </c>
      <c r="E628" s="46" t="str">
        <f>IF(PG!E628="","",PG!E628)</f>
        <v/>
      </c>
      <c r="F628" s="46">
        <f>IF(Inv!F628="",Inv!E628,Inv!F628)</f>
        <v>0</v>
      </c>
      <c r="G628" s="51" t="str">
        <f t="shared" si="47"/>
        <v>Sem estoque</v>
      </c>
      <c r="H628" s="52">
        <f>SUMIF(Entrada!$D$7:$D$3006,$D628,Entrada!$H$7:$H$3006)</f>
        <v>0</v>
      </c>
      <c r="I628" s="53">
        <f>SUMIF(Saída!$D$7:$D$3006,$D628,Saída!$G$7:$G$3006)</f>
        <v>0</v>
      </c>
      <c r="J628" s="54">
        <f>SUMIF(Entrada!$D$7:$D$3006,D628,Entrada!$L$7:$L$3006)</f>
        <v>0</v>
      </c>
      <c r="K628" s="50" t="str">
        <f t="shared" si="48"/>
        <v/>
      </c>
      <c r="L628" s="50">
        <f t="shared" si="49"/>
        <v>0</v>
      </c>
      <c r="M628" s="54">
        <f>Inv!L628</f>
        <v>0</v>
      </c>
      <c r="N628" s="55" t="str">
        <f>IFERROR($I628/PG!$F628,"")</f>
        <v/>
      </c>
      <c r="P628" s="2"/>
      <c r="Q628" s="84">
        <v>3.79E-3</v>
      </c>
      <c r="R628" s="85">
        <f t="shared" si="50"/>
        <v>3.79E-3</v>
      </c>
      <c r="S628" s="2" t="str">
        <f t="shared" si="51"/>
        <v/>
      </c>
    </row>
    <row r="629" spans="3:19" ht="35.1" customHeight="1" thickTop="1" thickBot="1">
      <c r="C629" s="45" t="str">
        <f>IF(PG!C629="","",PG!C629)</f>
        <v/>
      </c>
      <c r="D629" s="44" t="str">
        <f>IF(PG!D629="","",PG!D629)</f>
        <v/>
      </c>
      <c r="E629" s="46" t="str">
        <f>IF(PG!E629="","",PG!E629)</f>
        <v/>
      </c>
      <c r="F629" s="46">
        <f>IF(Inv!F629="",Inv!E629,Inv!F629)</f>
        <v>0</v>
      </c>
      <c r="G629" s="51" t="str">
        <f t="shared" si="47"/>
        <v>Sem estoque</v>
      </c>
      <c r="H629" s="52">
        <f>SUMIF(Entrada!$D$7:$D$3006,$D629,Entrada!$H$7:$H$3006)</f>
        <v>0</v>
      </c>
      <c r="I629" s="53">
        <f>SUMIF(Saída!$D$7:$D$3006,$D629,Saída!$G$7:$G$3006)</f>
        <v>0</v>
      </c>
      <c r="J629" s="54">
        <f>SUMIF(Entrada!$D$7:$D$3006,D629,Entrada!$L$7:$L$3006)</f>
        <v>0</v>
      </c>
      <c r="K629" s="50" t="str">
        <f t="shared" si="48"/>
        <v/>
      </c>
      <c r="L629" s="50">
        <f t="shared" si="49"/>
        <v>0</v>
      </c>
      <c r="M629" s="54">
        <f>Inv!L629</f>
        <v>0</v>
      </c>
      <c r="N629" s="55" t="str">
        <f>IFERROR($I629/PG!$F629,"")</f>
        <v/>
      </c>
      <c r="P629" s="2"/>
      <c r="Q629" s="84">
        <v>3.7799999999999999E-3</v>
      </c>
      <c r="R629" s="85">
        <f t="shared" si="50"/>
        <v>3.7799999999999999E-3</v>
      </c>
      <c r="S629" s="2" t="str">
        <f t="shared" si="51"/>
        <v/>
      </c>
    </row>
    <row r="630" spans="3:19" ht="35.1" customHeight="1" thickTop="1" thickBot="1">
      <c r="C630" s="45" t="str">
        <f>IF(PG!C630="","",PG!C630)</f>
        <v/>
      </c>
      <c r="D630" s="44" t="str">
        <f>IF(PG!D630="","",PG!D630)</f>
        <v/>
      </c>
      <c r="E630" s="46" t="str">
        <f>IF(PG!E630="","",PG!E630)</f>
        <v/>
      </c>
      <c r="F630" s="46">
        <f>IF(Inv!F630="",Inv!E630,Inv!F630)</f>
        <v>0</v>
      </c>
      <c r="G630" s="51" t="str">
        <f t="shared" si="47"/>
        <v>Sem estoque</v>
      </c>
      <c r="H630" s="52">
        <f>SUMIF(Entrada!$D$7:$D$3006,$D630,Entrada!$H$7:$H$3006)</f>
        <v>0</v>
      </c>
      <c r="I630" s="53">
        <f>SUMIF(Saída!$D$7:$D$3006,$D630,Saída!$G$7:$G$3006)</f>
        <v>0</v>
      </c>
      <c r="J630" s="54">
        <f>SUMIF(Entrada!$D$7:$D$3006,D630,Entrada!$L$7:$L$3006)</f>
        <v>0</v>
      </c>
      <c r="K630" s="50" t="str">
        <f t="shared" si="48"/>
        <v/>
      </c>
      <c r="L630" s="50">
        <f t="shared" si="49"/>
        <v>0</v>
      </c>
      <c r="M630" s="54">
        <f>Inv!L630</f>
        <v>0</v>
      </c>
      <c r="N630" s="55" t="str">
        <f>IFERROR($I630/PG!$F630,"")</f>
        <v/>
      </c>
      <c r="P630" s="2"/>
      <c r="Q630" s="84">
        <v>3.7699999999999999E-3</v>
      </c>
      <c r="R630" s="85">
        <f t="shared" si="50"/>
        <v>3.7699999999999999E-3</v>
      </c>
      <c r="S630" s="2" t="str">
        <f t="shared" si="51"/>
        <v/>
      </c>
    </row>
    <row r="631" spans="3:19" ht="35.1" customHeight="1" thickTop="1" thickBot="1">
      <c r="C631" s="45" t="str">
        <f>IF(PG!C631="","",PG!C631)</f>
        <v/>
      </c>
      <c r="D631" s="44" t="str">
        <f>IF(PG!D631="","",PG!D631)</f>
        <v/>
      </c>
      <c r="E631" s="46" t="str">
        <f>IF(PG!E631="","",PG!E631)</f>
        <v/>
      </c>
      <c r="F631" s="46">
        <f>IF(Inv!F631="",Inv!E631,Inv!F631)</f>
        <v>0</v>
      </c>
      <c r="G631" s="51" t="str">
        <f t="shared" si="47"/>
        <v>Sem estoque</v>
      </c>
      <c r="H631" s="52">
        <f>SUMIF(Entrada!$D$7:$D$3006,$D631,Entrada!$H$7:$H$3006)</f>
        <v>0</v>
      </c>
      <c r="I631" s="53">
        <f>SUMIF(Saída!$D$7:$D$3006,$D631,Saída!$G$7:$G$3006)</f>
        <v>0</v>
      </c>
      <c r="J631" s="54">
        <f>SUMIF(Entrada!$D$7:$D$3006,D631,Entrada!$L$7:$L$3006)</f>
        <v>0</v>
      </c>
      <c r="K631" s="50" t="str">
        <f t="shared" si="48"/>
        <v/>
      </c>
      <c r="L631" s="50">
        <f t="shared" si="49"/>
        <v>0</v>
      </c>
      <c r="M631" s="54">
        <f>Inv!L631</f>
        <v>0</v>
      </c>
      <c r="N631" s="55" t="str">
        <f>IFERROR($I631/PG!$F631,"")</f>
        <v/>
      </c>
      <c r="P631" s="2"/>
      <c r="Q631" s="84">
        <v>3.7599999999999999E-3</v>
      </c>
      <c r="R631" s="85">
        <f t="shared" si="50"/>
        <v>3.7599999999999999E-3</v>
      </c>
      <c r="S631" s="2" t="str">
        <f t="shared" si="51"/>
        <v/>
      </c>
    </row>
    <row r="632" spans="3:19" ht="35.1" customHeight="1" thickTop="1" thickBot="1">
      <c r="C632" s="45" t="str">
        <f>IF(PG!C632="","",PG!C632)</f>
        <v/>
      </c>
      <c r="D632" s="44" t="str">
        <f>IF(PG!D632="","",PG!D632)</f>
        <v/>
      </c>
      <c r="E632" s="46" t="str">
        <f>IF(PG!E632="","",PG!E632)</f>
        <v/>
      </c>
      <c r="F632" s="46">
        <f>IF(Inv!F632="",Inv!E632,Inv!F632)</f>
        <v>0</v>
      </c>
      <c r="G632" s="51" t="str">
        <f t="shared" si="47"/>
        <v>Sem estoque</v>
      </c>
      <c r="H632" s="52">
        <f>SUMIF(Entrada!$D$7:$D$3006,$D632,Entrada!$H$7:$H$3006)</f>
        <v>0</v>
      </c>
      <c r="I632" s="53">
        <f>SUMIF(Saída!$D$7:$D$3006,$D632,Saída!$G$7:$G$3006)</f>
        <v>0</v>
      </c>
      <c r="J632" s="54">
        <f>SUMIF(Entrada!$D$7:$D$3006,D632,Entrada!$L$7:$L$3006)</f>
        <v>0</v>
      </c>
      <c r="K632" s="50" t="str">
        <f t="shared" si="48"/>
        <v/>
      </c>
      <c r="L632" s="50">
        <f t="shared" si="49"/>
        <v>0</v>
      </c>
      <c r="M632" s="54">
        <f>Inv!L632</f>
        <v>0</v>
      </c>
      <c r="N632" s="55" t="str">
        <f>IFERROR($I632/PG!$F632,"")</f>
        <v/>
      </c>
      <c r="P632" s="2"/>
      <c r="Q632" s="84">
        <v>3.7499999999999999E-3</v>
      </c>
      <c r="R632" s="85">
        <f t="shared" si="50"/>
        <v>3.7499999999999999E-3</v>
      </c>
      <c r="S632" s="2" t="str">
        <f t="shared" si="51"/>
        <v/>
      </c>
    </row>
    <row r="633" spans="3:19" ht="35.1" customHeight="1" thickTop="1" thickBot="1">
      <c r="C633" s="45" t="str">
        <f>IF(PG!C633="","",PG!C633)</f>
        <v/>
      </c>
      <c r="D633" s="44" t="str">
        <f>IF(PG!D633="","",PG!D633)</f>
        <v/>
      </c>
      <c r="E633" s="46" t="str">
        <f>IF(PG!E633="","",PG!E633)</f>
        <v/>
      </c>
      <c r="F633" s="46">
        <f>IF(Inv!F633="",Inv!E633,Inv!F633)</f>
        <v>0</v>
      </c>
      <c r="G633" s="51" t="str">
        <f t="shared" si="47"/>
        <v>Sem estoque</v>
      </c>
      <c r="H633" s="52">
        <f>SUMIF(Entrada!$D$7:$D$3006,$D633,Entrada!$H$7:$H$3006)</f>
        <v>0</v>
      </c>
      <c r="I633" s="53">
        <f>SUMIF(Saída!$D$7:$D$3006,$D633,Saída!$G$7:$G$3006)</f>
        <v>0</v>
      </c>
      <c r="J633" s="54">
        <f>SUMIF(Entrada!$D$7:$D$3006,D633,Entrada!$L$7:$L$3006)</f>
        <v>0</v>
      </c>
      <c r="K633" s="50" t="str">
        <f t="shared" si="48"/>
        <v/>
      </c>
      <c r="L633" s="50">
        <f t="shared" si="49"/>
        <v>0</v>
      </c>
      <c r="M633" s="54">
        <f>Inv!L633</f>
        <v>0</v>
      </c>
      <c r="N633" s="55" t="str">
        <f>IFERROR($I633/PG!$F633,"")</f>
        <v/>
      </c>
      <c r="P633" s="2"/>
      <c r="Q633" s="84">
        <v>3.7399999999999998E-3</v>
      </c>
      <c r="R633" s="85">
        <f t="shared" si="50"/>
        <v>3.7399999999999998E-3</v>
      </c>
      <c r="S633" s="2" t="str">
        <f t="shared" si="51"/>
        <v/>
      </c>
    </row>
    <row r="634" spans="3:19" ht="35.1" customHeight="1" thickTop="1" thickBot="1">
      <c r="C634" s="45" t="str">
        <f>IF(PG!C634="","",PG!C634)</f>
        <v/>
      </c>
      <c r="D634" s="44" t="str">
        <f>IF(PG!D634="","",PG!D634)</f>
        <v/>
      </c>
      <c r="E634" s="46" t="str">
        <f>IF(PG!E634="","",PG!E634)</f>
        <v/>
      </c>
      <c r="F634" s="46">
        <f>IF(Inv!F634="",Inv!E634,Inv!F634)</f>
        <v>0</v>
      </c>
      <c r="G634" s="51" t="str">
        <f t="shared" si="47"/>
        <v>Sem estoque</v>
      </c>
      <c r="H634" s="52">
        <f>SUMIF(Entrada!$D$7:$D$3006,$D634,Entrada!$H$7:$H$3006)</f>
        <v>0</v>
      </c>
      <c r="I634" s="53">
        <f>SUMIF(Saída!$D$7:$D$3006,$D634,Saída!$G$7:$G$3006)</f>
        <v>0</v>
      </c>
      <c r="J634" s="54">
        <f>SUMIF(Entrada!$D$7:$D$3006,D634,Entrada!$L$7:$L$3006)</f>
        <v>0</v>
      </c>
      <c r="K634" s="50" t="str">
        <f t="shared" si="48"/>
        <v/>
      </c>
      <c r="L634" s="50">
        <f t="shared" si="49"/>
        <v>0</v>
      </c>
      <c r="M634" s="54">
        <f>Inv!L634</f>
        <v>0</v>
      </c>
      <c r="N634" s="55" t="str">
        <f>IFERROR($I634/PG!$F634,"")</f>
        <v/>
      </c>
      <c r="P634" s="2"/>
      <c r="Q634" s="84">
        <v>3.7299999999999998E-3</v>
      </c>
      <c r="R634" s="85">
        <f t="shared" si="50"/>
        <v>3.7299999999999998E-3</v>
      </c>
      <c r="S634" s="2" t="str">
        <f t="shared" si="51"/>
        <v/>
      </c>
    </row>
    <row r="635" spans="3:19" ht="35.1" customHeight="1" thickTop="1" thickBot="1">
      <c r="C635" s="45" t="str">
        <f>IF(PG!C635="","",PG!C635)</f>
        <v/>
      </c>
      <c r="D635" s="44" t="str">
        <f>IF(PG!D635="","",PG!D635)</f>
        <v/>
      </c>
      <c r="E635" s="46" t="str">
        <f>IF(PG!E635="","",PG!E635)</f>
        <v/>
      </c>
      <c r="F635" s="46">
        <f>IF(Inv!F635="",Inv!E635,Inv!F635)</f>
        <v>0</v>
      </c>
      <c r="G635" s="51" t="str">
        <f t="shared" si="47"/>
        <v>Sem estoque</v>
      </c>
      <c r="H635" s="52">
        <f>SUMIF(Entrada!$D$7:$D$3006,$D635,Entrada!$H$7:$H$3006)</f>
        <v>0</v>
      </c>
      <c r="I635" s="53">
        <f>SUMIF(Saída!$D$7:$D$3006,$D635,Saída!$G$7:$G$3006)</f>
        <v>0</v>
      </c>
      <c r="J635" s="54">
        <f>SUMIF(Entrada!$D$7:$D$3006,D635,Entrada!$L$7:$L$3006)</f>
        <v>0</v>
      </c>
      <c r="K635" s="50" t="str">
        <f t="shared" si="48"/>
        <v/>
      </c>
      <c r="L635" s="50">
        <f t="shared" si="49"/>
        <v>0</v>
      </c>
      <c r="M635" s="54">
        <f>Inv!L635</f>
        <v>0</v>
      </c>
      <c r="N635" s="55" t="str">
        <f>IFERROR($I635/PG!$F635,"")</f>
        <v/>
      </c>
      <c r="P635" s="2"/>
      <c r="Q635" s="84">
        <v>3.7200000000000002E-3</v>
      </c>
      <c r="R635" s="85">
        <f t="shared" si="50"/>
        <v>3.7200000000000002E-3</v>
      </c>
      <c r="S635" s="2" t="str">
        <f t="shared" si="51"/>
        <v/>
      </c>
    </row>
    <row r="636" spans="3:19" ht="35.1" customHeight="1" thickTop="1" thickBot="1">
      <c r="C636" s="45" t="str">
        <f>IF(PG!C636="","",PG!C636)</f>
        <v/>
      </c>
      <c r="D636" s="44" t="str">
        <f>IF(PG!D636="","",PG!D636)</f>
        <v/>
      </c>
      <c r="E636" s="46" t="str">
        <f>IF(PG!E636="","",PG!E636)</f>
        <v/>
      </c>
      <c r="F636" s="46">
        <f>IF(Inv!F636="",Inv!E636,Inv!F636)</f>
        <v>0</v>
      </c>
      <c r="G636" s="51" t="str">
        <f t="shared" si="47"/>
        <v>Sem estoque</v>
      </c>
      <c r="H636" s="52">
        <f>SUMIF(Entrada!$D$7:$D$3006,$D636,Entrada!$H$7:$H$3006)</f>
        <v>0</v>
      </c>
      <c r="I636" s="53">
        <f>SUMIF(Saída!$D$7:$D$3006,$D636,Saída!$G$7:$G$3006)</f>
        <v>0</v>
      </c>
      <c r="J636" s="54">
        <f>SUMIF(Entrada!$D$7:$D$3006,D636,Entrada!$L$7:$L$3006)</f>
        <v>0</v>
      </c>
      <c r="K636" s="50" t="str">
        <f t="shared" si="48"/>
        <v/>
      </c>
      <c r="L636" s="50">
        <f t="shared" si="49"/>
        <v>0</v>
      </c>
      <c r="M636" s="54">
        <f>Inv!L636</f>
        <v>0</v>
      </c>
      <c r="N636" s="55" t="str">
        <f>IFERROR($I636/PG!$F636,"")</f>
        <v/>
      </c>
      <c r="P636" s="2"/>
      <c r="Q636" s="84">
        <v>3.7100000000000002E-3</v>
      </c>
      <c r="R636" s="85">
        <f t="shared" si="50"/>
        <v>3.7100000000000002E-3</v>
      </c>
      <c r="S636" s="2" t="str">
        <f t="shared" si="51"/>
        <v/>
      </c>
    </row>
    <row r="637" spans="3:19" ht="35.1" customHeight="1" thickTop="1" thickBot="1">
      <c r="C637" s="45" t="str">
        <f>IF(PG!C637="","",PG!C637)</f>
        <v/>
      </c>
      <c r="D637" s="44" t="str">
        <f>IF(PG!D637="","",PG!D637)</f>
        <v/>
      </c>
      <c r="E637" s="46" t="str">
        <f>IF(PG!E637="","",PG!E637)</f>
        <v/>
      </c>
      <c r="F637" s="46">
        <f>IF(Inv!F637="",Inv!E637,Inv!F637)</f>
        <v>0</v>
      </c>
      <c r="G637" s="51" t="str">
        <f t="shared" si="47"/>
        <v>Sem estoque</v>
      </c>
      <c r="H637" s="52">
        <f>SUMIF(Entrada!$D$7:$D$3006,$D637,Entrada!$H$7:$H$3006)</f>
        <v>0</v>
      </c>
      <c r="I637" s="53">
        <f>SUMIF(Saída!$D$7:$D$3006,$D637,Saída!$G$7:$G$3006)</f>
        <v>0</v>
      </c>
      <c r="J637" s="54">
        <f>SUMIF(Entrada!$D$7:$D$3006,D637,Entrada!$L$7:$L$3006)</f>
        <v>0</v>
      </c>
      <c r="K637" s="50" t="str">
        <f t="shared" si="48"/>
        <v/>
      </c>
      <c r="L637" s="50">
        <f t="shared" si="49"/>
        <v>0</v>
      </c>
      <c r="M637" s="54">
        <f>Inv!L637</f>
        <v>0</v>
      </c>
      <c r="N637" s="55" t="str">
        <f>IFERROR($I637/PG!$F637,"")</f>
        <v/>
      </c>
      <c r="P637" s="2"/>
      <c r="Q637" s="84">
        <v>3.7000000000000002E-3</v>
      </c>
      <c r="R637" s="85">
        <f t="shared" si="50"/>
        <v>3.7000000000000002E-3</v>
      </c>
      <c r="S637" s="2" t="str">
        <f t="shared" si="51"/>
        <v/>
      </c>
    </row>
    <row r="638" spans="3:19" ht="35.1" customHeight="1" thickTop="1" thickBot="1">
      <c r="C638" s="45" t="str">
        <f>IF(PG!C638="","",PG!C638)</f>
        <v/>
      </c>
      <c r="D638" s="44" t="str">
        <f>IF(PG!D638="","",PG!D638)</f>
        <v/>
      </c>
      <c r="E638" s="46" t="str">
        <f>IF(PG!E638="","",PG!E638)</f>
        <v/>
      </c>
      <c r="F638" s="46">
        <f>IF(Inv!F638="",Inv!E638,Inv!F638)</f>
        <v>0</v>
      </c>
      <c r="G638" s="51" t="str">
        <f t="shared" si="47"/>
        <v>Sem estoque</v>
      </c>
      <c r="H638" s="52">
        <f>SUMIF(Entrada!$D$7:$D$3006,$D638,Entrada!$H$7:$H$3006)</f>
        <v>0</v>
      </c>
      <c r="I638" s="53">
        <f>SUMIF(Saída!$D$7:$D$3006,$D638,Saída!$G$7:$G$3006)</f>
        <v>0</v>
      </c>
      <c r="J638" s="54">
        <f>SUMIF(Entrada!$D$7:$D$3006,D638,Entrada!$L$7:$L$3006)</f>
        <v>0</v>
      </c>
      <c r="K638" s="50" t="str">
        <f t="shared" si="48"/>
        <v/>
      </c>
      <c r="L638" s="50">
        <f t="shared" si="49"/>
        <v>0</v>
      </c>
      <c r="M638" s="54">
        <f>Inv!L638</f>
        <v>0</v>
      </c>
      <c r="N638" s="55" t="str">
        <f>IFERROR($I638/PG!$F638,"")</f>
        <v/>
      </c>
      <c r="P638" s="2"/>
      <c r="Q638" s="84">
        <v>3.6900000000000001E-3</v>
      </c>
      <c r="R638" s="85">
        <f t="shared" si="50"/>
        <v>3.6900000000000001E-3</v>
      </c>
      <c r="S638" s="2" t="str">
        <f t="shared" si="51"/>
        <v/>
      </c>
    </row>
    <row r="639" spans="3:19" ht="35.1" customHeight="1" thickTop="1" thickBot="1">
      <c r="C639" s="45" t="str">
        <f>IF(PG!C639="","",PG!C639)</f>
        <v/>
      </c>
      <c r="D639" s="44" t="str">
        <f>IF(PG!D639="","",PG!D639)</f>
        <v/>
      </c>
      <c r="E639" s="46" t="str">
        <f>IF(PG!E639="","",PG!E639)</f>
        <v/>
      </c>
      <c r="F639" s="46">
        <f>IF(Inv!F639="",Inv!E639,Inv!F639)</f>
        <v>0</v>
      </c>
      <c r="G639" s="51" t="str">
        <f t="shared" si="47"/>
        <v>Sem estoque</v>
      </c>
      <c r="H639" s="52">
        <f>SUMIF(Entrada!$D$7:$D$3006,$D639,Entrada!$H$7:$H$3006)</f>
        <v>0</v>
      </c>
      <c r="I639" s="53">
        <f>SUMIF(Saída!$D$7:$D$3006,$D639,Saída!$G$7:$G$3006)</f>
        <v>0</v>
      </c>
      <c r="J639" s="54">
        <f>SUMIF(Entrada!$D$7:$D$3006,D639,Entrada!$L$7:$L$3006)</f>
        <v>0</v>
      </c>
      <c r="K639" s="50" t="str">
        <f t="shared" si="48"/>
        <v/>
      </c>
      <c r="L639" s="50">
        <f t="shared" si="49"/>
        <v>0</v>
      </c>
      <c r="M639" s="54">
        <f>Inv!L639</f>
        <v>0</v>
      </c>
      <c r="N639" s="55" t="str">
        <f>IFERROR($I639/PG!$F639,"")</f>
        <v/>
      </c>
      <c r="P639" s="2"/>
      <c r="Q639" s="84">
        <v>3.6800000000000001E-3</v>
      </c>
      <c r="R639" s="85">
        <f t="shared" si="50"/>
        <v>3.6800000000000001E-3</v>
      </c>
      <c r="S639" s="2" t="str">
        <f t="shared" si="51"/>
        <v/>
      </c>
    </row>
    <row r="640" spans="3:19" ht="35.1" customHeight="1" thickTop="1" thickBot="1">
      <c r="C640" s="45" t="str">
        <f>IF(PG!C640="","",PG!C640)</f>
        <v/>
      </c>
      <c r="D640" s="44" t="str">
        <f>IF(PG!D640="","",PG!D640)</f>
        <v/>
      </c>
      <c r="E640" s="46" t="str">
        <f>IF(PG!E640="","",PG!E640)</f>
        <v/>
      </c>
      <c r="F640" s="46">
        <f>IF(Inv!F640="",Inv!E640,Inv!F640)</f>
        <v>0</v>
      </c>
      <c r="G640" s="51" t="str">
        <f t="shared" si="47"/>
        <v>Sem estoque</v>
      </c>
      <c r="H640" s="52">
        <f>SUMIF(Entrada!$D$7:$D$3006,$D640,Entrada!$H$7:$H$3006)</f>
        <v>0</v>
      </c>
      <c r="I640" s="53">
        <f>SUMIF(Saída!$D$7:$D$3006,$D640,Saída!$G$7:$G$3006)</f>
        <v>0</v>
      </c>
      <c r="J640" s="54">
        <f>SUMIF(Entrada!$D$7:$D$3006,D640,Entrada!$L$7:$L$3006)</f>
        <v>0</v>
      </c>
      <c r="K640" s="50" t="str">
        <f t="shared" si="48"/>
        <v/>
      </c>
      <c r="L640" s="50">
        <f t="shared" si="49"/>
        <v>0</v>
      </c>
      <c r="M640" s="54">
        <f>Inv!L640</f>
        <v>0</v>
      </c>
      <c r="N640" s="55" t="str">
        <f>IFERROR($I640/PG!$F640,"")</f>
        <v/>
      </c>
      <c r="P640" s="2"/>
      <c r="Q640" s="84">
        <v>3.6700000000000001E-3</v>
      </c>
      <c r="R640" s="85">
        <f t="shared" si="50"/>
        <v>3.6700000000000001E-3</v>
      </c>
      <c r="S640" s="2" t="str">
        <f t="shared" si="51"/>
        <v/>
      </c>
    </row>
    <row r="641" spans="3:19" ht="35.1" customHeight="1" thickTop="1" thickBot="1">
      <c r="C641" s="45" t="str">
        <f>IF(PG!C641="","",PG!C641)</f>
        <v/>
      </c>
      <c r="D641" s="44" t="str">
        <f>IF(PG!D641="","",PG!D641)</f>
        <v/>
      </c>
      <c r="E641" s="46" t="str">
        <f>IF(PG!E641="","",PG!E641)</f>
        <v/>
      </c>
      <c r="F641" s="46">
        <f>IF(Inv!F641="",Inv!E641,Inv!F641)</f>
        <v>0</v>
      </c>
      <c r="G641" s="51" t="str">
        <f t="shared" si="47"/>
        <v>Sem estoque</v>
      </c>
      <c r="H641" s="52">
        <f>SUMIF(Entrada!$D$7:$D$3006,$D641,Entrada!$H$7:$H$3006)</f>
        <v>0</v>
      </c>
      <c r="I641" s="53">
        <f>SUMIF(Saída!$D$7:$D$3006,$D641,Saída!$G$7:$G$3006)</f>
        <v>0</v>
      </c>
      <c r="J641" s="54">
        <f>SUMIF(Entrada!$D$7:$D$3006,D641,Entrada!$L$7:$L$3006)</f>
        <v>0</v>
      </c>
      <c r="K641" s="50" t="str">
        <f t="shared" si="48"/>
        <v/>
      </c>
      <c r="L641" s="50">
        <f t="shared" si="49"/>
        <v>0</v>
      </c>
      <c r="M641" s="54">
        <f>Inv!L641</f>
        <v>0</v>
      </c>
      <c r="N641" s="55" t="str">
        <f>IFERROR($I641/PG!$F641,"")</f>
        <v/>
      </c>
      <c r="P641" s="2"/>
      <c r="Q641" s="84">
        <v>3.6600000000000001E-3</v>
      </c>
      <c r="R641" s="85">
        <f t="shared" si="50"/>
        <v>3.6600000000000001E-3</v>
      </c>
      <c r="S641" s="2" t="str">
        <f t="shared" si="51"/>
        <v/>
      </c>
    </row>
    <row r="642" spans="3:19" ht="35.1" customHeight="1" thickTop="1" thickBot="1">
      <c r="C642" s="45" t="str">
        <f>IF(PG!C642="","",PG!C642)</f>
        <v/>
      </c>
      <c r="D642" s="44" t="str">
        <f>IF(PG!D642="","",PG!D642)</f>
        <v/>
      </c>
      <c r="E642" s="46" t="str">
        <f>IF(PG!E642="","",PG!E642)</f>
        <v/>
      </c>
      <c r="F642" s="46">
        <f>IF(Inv!F642="",Inv!E642,Inv!F642)</f>
        <v>0</v>
      </c>
      <c r="G642" s="51" t="str">
        <f t="shared" si="47"/>
        <v>Sem estoque</v>
      </c>
      <c r="H642" s="52">
        <f>SUMIF(Entrada!$D$7:$D$3006,$D642,Entrada!$H$7:$H$3006)</f>
        <v>0</v>
      </c>
      <c r="I642" s="53">
        <f>SUMIF(Saída!$D$7:$D$3006,$D642,Saída!$G$7:$G$3006)</f>
        <v>0</v>
      </c>
      <c r="J642" s="54">
        <f>SUMIF(Entrada!$D$7:$D$3006,D642,Entrada!$L$7:$L$3006)</f>
        <v>0</v>
      </c>
      <c r="K642" s="50" t="str">
        <f t="shared" si="48"/>
        <v/>
      </c>
      <c r="L642" s="50">
        <f t="shared" si="49"/>
        <v>0</v>
      </c>
      <c r="M642" s="54">
        <f>Inv!L642</f>
        <v>0</v>
      </c>
      <c r="N642" s="55" t="str">
        <f>IFERROR($I642/PG!$F642,"")</f>
        <v/>
      </c>
      <c r="P642" s="2"/>
      <c r="Q642" s="84">
        <v>3.65E-3</v>
      </c>
      <c r="R642" s="85">
        <f t="shared" si="50"/>
        <v>3.65E-3</v>
      </c>
      <c r="S642" s="2" t="str">
        <f t="shared" si="51"/>
        <v/>
      </c>
    </row>
    <row r="643" spans="3:19" ht="35.1" customHeight="1" thickTop="1" thickBot="1">
      <c r="C643" s="45" t="str">
        <f>IF(PG!C643="","",PG!C643)</f>
        <v/>
      </c>
      <c r="D643" s="44" t="str">
        <f>IF(PG!D643="","",PG!D643)</f>
        <v/>
      </c>
      <c r="E643" s="46" t="str">
        <f>IF(PG!E643="","",PG!E643)</f>
        <v/>
      </c>
      <c r="F643" s="46">
        <f>IF(Inv!F643="",Inv!E643,Inv!F643)</f>
        <v>0</v>
      </c>
      <c r="G643" s="51" t="str">
        <f t="shared" si="47"/>
        <v>Sem estoque</v>
      </c>
      <c r="H643" s="52">
        <f>SUMIF(Entrada!$D$7:$D$3006,$D643,Entrada!$H$7:$H$3006)</f>
        <v>0</v>
      </c>
      <c r="I643" s="53">
        <f>SUMIF(Saída!$D$7:$D$3006,$D643,Saída!$G$7:$G$3006)</f>
        <v>0</v>
      </c>
      <c r="J643" s="54">
        <f>SUMIF(Entrada!$D$7:$D$3006,D643,Entrada!$L$7:$L$3006)</f>
        <v>0</v>
      </c>
      <c r="K643" s="50" t="str">
        <f t="shared" si="48"/>
        <v/>
      </c>
      <c r="L643" s="50">
        <f t="shared" si="49"/>
        <v>0</v>
      </c>
      <c r="M643" s="54">
        <f>Inv!L643</f>
        <v>0</v>
      </c>
      <c r="N643" s="55" t="str">
        <f>IFERROR($I643/PG!$F643,"")</f>
        <v/>
      </c>
      <c r="P643" s="2"/>
      <c r="Q643" s="84">
        <v>3.64E-3</v>
      </c>
      <c r="R643" s="85">
        <f t="shared" si="50"/>
        <v>3.64E-3</v>
      </c>
      <c r="S643" s="2" t="str">
        <f t="shared" si="51"/>
        <v/>
      </c>
    </row>
    <row r="644" spans="3:19" ht="35.1" customHeight="1" thickTop="1" thickBot="1">
      <c r="C644" s="45" t="str">
        <f>IF(PG!C644="","",PG!C644)</f>
        <v/>
      </c>
      <c r="D644" s="44" t="str">
        <f>IF(PG!D644="","",PG!D644)</f>
        <v/>
      </c>
      <c r="E644" s="46" t="str">
        <f>IF(PG!E644="","",PG!E644)</f>
        <v/>
      </c>
      <c r="F644" s="46">
        <f>IF(Inv!F644="",Inv!E644,Inv!F644)</f>
        <v>0</v>
      </c>
      <c r="G644" s="51" t="str">
        <f t="shared" si="47"/>
        <v>Sem estoque</v>
      </c>
      <c r="H644" s="52">
        <f>SUMIF(Entrada!$D$7:$D$3006,$D644,Entrada!$H$7:$H$3006)</f>
        <v>0</v>
      </c>
      <c r="I644" s="53">
        <f>SUMIF(Saída!$D$7:$D$3006,$D644,Saída!$G$7:$G$3006)</f>
        <v>0</v>
      </c>
      <c r="J644" s="54">
        <f>SUMIF(Entrada!$D$7:$D$3006,D644,Entrada!$L$7:$L$3006)</f>
        <v>0</v>
      </c>
      <c r="K644" s="50" t="str">
        <f t="shared" si="48"/>
        <v/>
      </c>
      <c r="L644" s="50">
        <f t="shared" si="49"/>
        <v>0</v>
      </c>
      <c r="M644" s="54">
        <f>Inv!L644</f>
        <v>0</v>
      </c>
      <c r="N644" s="55" t="str">
        <f>IFERROR($I644/PG!$F644,"")</f>
        <v/>
      </c>
      <c r="P644" s="2"/>
      <c r="Q644" s="84">
        <v>3.63E-3</v>
      </c>
      <c r="R644" s="85">
        <f t="shared" si="50"/>
        <v>3.63E-3</v>
      </c>
      <c r="S644" s="2" t="str">
        <f t="shared" si="51"/>
        <v/>
      </c>
    </row>
    <row r="645" spans="3:19" ht="35.1" customHeight="1" thickTop="1" thickBot="1">
      <c r="C645" s="45" t="str">
        <f>IF(PG!C645="","",PG!C645)</f>
        <v/>
      </c>
      <c r="D645" s="44" t="str">
        <f>IF(PG!D645="","",PG!D645)</f>
        <v/>
      </c>
      <c r="E645" s="46" t="str">
        <f>IF(PG!E645="","",PG!E645)</f>
        <v/>
      </c>
      <c r="F645" s="46">
        <f>IF(Inv!F645="",Inv!E645,Inv!F645)</f>
        <v>0</v>
      </c>
      <c r="G645" s="51" t="str">
        <f t="shared" si="47"/>
        <v>Sem estoque</v>
      </c>
      <c r="H645" s="52">
        <f>SUMIF(Entrada!$D$7:$D$3006,$D645,Entrada!$H$7:$H$3006)</f>
        <v>0</v>
      </c>
      <c r="I645" s="53">
        <f>SUMIF(Saída!$D$7:$D$3006,$D645,Saída!$G$7:$G$3006)</f>
        <v>0</v>
      </c>
      <c r="J645" s="54">
        <f>SUMIF(Entrada!$D$7:$D$3006,D645,Entrada!$L$7:$L$3006)</f>
        <v>0</v>
      </c>
      <c r="K645" s="50" t="str">
        <f t="shared" si="48"/>
        <v/>
      </c>
      <c r="L645" s="50">
        <f t="shared" si="49"/>
        <v>0</v>
      </c>
      <c r="M645" s="54">
        <f>Inv!L645</f>
        <v>0</v>
      </c>
      <c r="N645" s="55" t="str">
        <f>IFERROR($I645/PG!$F645,"")</f>
        <v/>
      </c>
      <c r="P645" s="2"/>
      <c r="Q645" s="84">
        <v>3.62E-3</v>
      </c>
      <c r="R645" s="85">
        <f t="shared" si="50"/>
        <v>3.62E-3</v>
      </c>
      <c r="S645" s="2" t="str">
        <f t="shared" si="51"/>
        <v/>
      </c>
    </row>
    <row r="646" spans="3:19" ht="35.1" customHeight="1" thickTop="1" thickBot="1">
      <c r="C646" s="45" t="str">
        <f>IF(PG!C646="","",PG!C646)</f>
        <v/>
      </c>
      <c r="D646" s="44" t="str">
        <f>IF(PG!D646="","",PG!D646)</f>
        <v/>
      </c>
      <c r="E646" s="46" t="str">
        <f>IF(PG!E646="","",PG!E646)</f>
        <v/>
      </c>
      <c r="F646" s="46">
        <f>IF(Inv!F646="",Inv!E646,Inv!F646)</f>
        <v>0</v>
      </c>
      <c r="G646" s="51" t="str">
        <f t="shared" si="47"/>
        <v>Sem estoque</v>
      </c>
      <c r="H646" s="52">
        <f>SUMIF(Entrada!$D$7:$D$3006,$D646,Entrada!$H$7:$H$3006)</f>
        <v>0</v>
      </c>
      <c r="I646" s="53">
        <f>SUMIF(Saída!$D$7:$D$3006,$D646,Saída!$G$7:$G$3006)</f>
        <v>0</v>
      </c>
      <c r="J646" s="54">
        <f>SUMIF(Entrada!$D$7:$D$3006,D646,Entrada!$L$7:$L$3006)</f>
        <v>0</v>
      </c>
      <c r="K646" s="50" t="str">
        <f t="shared" si="48"/>
        <v/>
      </c>
      <c r="L646" s="50">
        <f t="shared" si="49"/>
        <v>0</v>
      </c>
      <c r="M646" s="54">
        <f>Inv!L646</f>
        <v>0</v>
      </c>
      <c r="N646" s="55" t="str">
        <f>IFERROR($I646/PG!$F646,"")</f>
        <v/>
      </c>
      <c r="P646" s="2"/>
      <c r="Q646" s="84">
        <v>3.6099999999999999E-3</v>
      </c>
      <c r="R646" s="85">
        <f t="shared" si="50"/>
        <v>3.6099999999999999E-3</v>
      </c>
      <c r="S646" s="2" t="str">
        <f t="shared" si="51"/>
        <v/>
      </c>
    </row>
    <row r="647" spans="3:19" ht="35.1" customHeight="1" thickTop="1" thickBot="1">
      <c r="C647" s="45" t="str">
        <f>IF(PG!C647="","",PG!C647)</f>
        <v/>
      </c>
      <c r="D647" s="44" t="str">
        <f>IF(PG!D647="","",PG!D647)</f>
        <v/>
      </c>
      <c r="E647" s="46" t="str">
        <f>IF(PG!E647="","",PG!E647)</f>
        <v/>
      </c>
      <c r="F647" s="46">
        <f>IF(Inv!F647="",Inv!E647,Inv!F647)</f>
        <v>0</v>
      </c>
      <c r="G647" s="51" t="str">
        <f t="shared" si="47"/>
        <v>Sem estoque</v>
      </c>
      <c r="H647" s="52">
        <f>SUMIF(Entrada!$D$7:$D$3006,$D647,Entrada!$H$7:$H$3006)</f>
        <v>0</v>
      </c>
      <c r="I647" s="53">
        <f>SUMIF(Saída!$D$7:$D$3006,$D647,Saída!$G$7:$G$3006)</f>
        <v>0</v>
      </c>
      <c r="J647" s="54">
        <f>SUMIF(Entrada!$D$7:$D$3006,D647,Entrada!$L$7:$L$3006)</f>
        <v>0</v>
      </c>
      <c r="K647" s="50" t="str">
        <f t="shared" si="48"/>
        <v/>
      </c>
      <c r="L647" s="50">
        <f t="shared" si="49"/>
        <v>0</v>
      </c>
      <c r="M647" s="54">
        <f>Inv!L647</f>
        <v>0</v>
      </c>
      <c r="N647" s="55" t="str">
        <f>IFERROR($I647/PG!$F647,"")</f>
        <v/>
      </c>
      <c r="P647" s="2"/>
      <c r="Q647" s="84">
        <v>3.5999999999999999E-3</v>
      </c>
      <c r="R647" s="85">
        <f t="shared" si="50"/>
        <v>3.5999999999999999E-3</v>
      </c>
      <c r="S647" s="2" t="str">
        <f t="shared" si="51"/>
        <v/>
      </c>
    </row>
    <row r="648" spans="3:19" ht="35.1" customHeight="1" thickTop="1" thickBot="1">
      <c r="C648" s="45" t="str">
        <f>IF(PG!C648="","",PG!C648)</f>
        <v/>
      </c>
      <c r="D648" s="44" t="str">
        <f>IF(PG!D648="","",PG!D648)</f>
        <v/>
      </c>
      <c r="E648" s="46" t="str">
        <f>IF(PG!E648="","",PG!E648)</f>
        <v/>
      </c>
      <c r="F648" s="46">
        <f>IF(Inv!F648="",Inv!E648,Inv!F648)</f>
        <v>0</v>
      </c>
      <c r="G648" s="51" t="str">
        <f t="shared" ref="G648:G711" si="52">IFERROR(IF(F648=0,"Sem estoque",IF(F648/E648&lt;0.25,"Quase sem estoque",IF(F648/E648&lt;1.2,"Estoque baixo",IF(F648/E648&lt;2,"Estoque moderado","Estoque confortável")))),"")</f>
        <v>Sem estoque</v>
      </c>
      <c r="H648" s="52">
        <f>SUMIF(Entrada!$D$7:$D$3006,$D648,Entrada!$H$7:$H$3006)</f>
        <v>0</v>
      </c>
      <c r="I648" s="53">
        <f>SUMIF(Saída!$D$7:$D$3006,$D648,Saída!$G$7:$G$3006)</f>
        <v>0</v>
      </c>
      <c r="J648" s="54">
        <f>SUMIF(Entrada!$D$7:$D$3006,D648,Entrada!$L$7:$L$3006)</f>
        <v>0</v>
      </c>
      <c r="K648" s="50" t="str">
        <f t="shared" ref="K648:K711" si="53">IFERROR($J648/SUM($J$7:$J$1007),"")</f>
        <v/>
      </c>
      <c r="L648" s="50">
        <f t="shared" ref="L648:L711" si="54">IFERROR(F648/SUM($F$7:$F$1007),"")</f>
        <v>0</v>
      </c>
      <c r="M648" s="54">
        <f>Inv!L648</f>
        <v>0</v>
      </c>
      <c r="N648" s="55" t="str">
        <f>IFERROR($I648/PG!$F648,"")</f>
        <v/>
      </c>
      <c r="P648" s="2"/>
      <c r="Q648" s="84">
        <v>3.5899999999999999E-3</v>
      </c>
      <c r="R648" s="85">
        <f t="shared" ref="R648:R711" si="55">P648+Q648</f>
        <v>3.5899999999999999E-3</v>
      </c>
      <c r="S648" s="2" t="str">
        <f t="shared" ref="S648:S711" si="56">D648</f>
        <v/>
      </c>
    </row>
    <row r="649" spans="3:19" ht="35.1" customHeight="1" thickTop="1" thickBot="1">
      <c r="C649" s="45" t="str">
        <f>IF(PG!C649="","",PG!C649)</f>
        <v/>
      </c>
      <c r="D649" s="44" t="str">
        <f>IF(PG!D649="","",PG!D649)</f>
        <v/>
      </c>
      <c r="E649" s="46" t="str">
        <f>IF(PG!E649="","",PG!E649)</f>
        <v/>
      </c>
      <c r="F649" s="46">
        <f>IF(Inv!F649="",Inv!E649,Inv!F649)</f>
        <v>0</v>
      </c>
      <c r="G649" s="51" t="str">
        <f t="shared" si="52"/>
        <v>Sem estoque</v>
      </c>
      <c r="H649" s="52">
        <f>SUMIF(Entrada!$D$7:$D$3006,$D649,Entrada!$H$7:$H$3006)</f>
        <v>0</v>
      </c>
      <c r="I649" s="53">
        <f>SUMIF(Saída!$D$7:$D$3006,$D649,Saída!$G$7:$G$3006)</f>
        <v>0</v>
      </c>
      <c r="J649" s="54">
        <f>SUMIF(Entrada!$D$7:$D$3006,D649,Entrada!$L$7:$L$3006)</f>
        <v>0</v>
      </c>
      <c r="K649" s="50" t="str">
        <f t="shared" si="53"/>
        <v/>
      </c>
      <c r="L649" s="50">
        <f t="shared" si="54"/>
        <v>0</v>
      </c>
      <c r="M649" s="54">
        <f>Inv!L649</f>
        <v>0</v>
      </c>
      <c r="N649" s="55" t="str">
        <f>IFERROR($I649/PG!$F649,"")</f>
        <v/>
      </c>
      <c r="P649" s="2"/>
      <c r="Q649" s="84">
        <v>3.5799999999999998E-3</v>
      </c>
      <c r="R649" s="85">
        <f t="shared" si="55"/>
        <v>3.5799999999999998E-3</v>
      </c>
      <c r="S649" s="2" t="str">
        <f t="shared" si="56"/>
        <v/>
      </c>
    </row>
    <row r="650" spans="3:19" ht="35.1" customHeight="1" thickTop="1" thickBot="1">
      <c r="C650" s="45" t="str">
        <f>IF(PG!C650="","",PG!C650)</f>
        <v/>
      </c>
      <c r="D650" s="44" t="str">
        <f>IF(PG!D650="","",PG!D650)</f>
        <v/>
      </c>
      <c r="E650" s="46" t="str">
        <f>IF(PG!E650="","",PG!E650)</f>
        <v/>
      </c>
      <c r="F650" s="46">
        <f>IF(Inv!F650="",Inv!E650,Inv!F650)</f>
        <v>0</v>
      </c>
      <c r="G650" s="51" t="str">
        <f t="shared" si="52"/>
        <v>Sem estoque</v>
      </c>
      <c r="H650" s="52">
        <f>SUMIF(Entrada!$D$7:$D$3006,$D650,Entrada!$H$7:$H$3006)</f>
        <v>0</v>
      </c>
      <c r="I650" s="53">
        <f>SUMIF(Saída!$D$7:$D$3006,$D650,Saída!$G$7:$G$3006)</f>
        <v>0</v>
      </c>
      <c r="J650" s="54">
        <f>SUMIF(Entrada!$D$7:$D$3006,D650,Entrada!$L$7:$L$3006)</f>
        <v>0</v>
      </c>
      <c r="K650" s="50" t="str">
        <f t="shared" si="53"/>
        <v/>
      </c>
      <c r="L650" s="50">
        <f t="shared" si="54"/>
        <v>0</v>
      </c>
      <c r="M650" s="54">
        <f>Inv!L650</f>
        <v>0</v>
      </c>
      <c r="N650" s="55" t="str">
        <f>IFERROR($I650/PG!$F650,"")</f>
        <v/>
      </c>
      <c r="P650" s="2"/>
      <c r="Q650" s="84">
        <v>3.5699999999999998E-3</v>
      </c>
      <c r="R650" s="85">
        <f t="shared" si="55"/>
        <v>3.5699999999999998E-3</v>
      </c>
      <c r="S650" s="2" t="str">
        <f t="shared" si="56"/>
        <v/>
      </c>
    </row>
    <row r="651" spans="3:19" ht="35.1" customHeight="1" thickTop="1" thickBot="1">
      <c r="C651" s="45" t="str">
        <f>IF(PG!C651="","",PG!C651)</f>
        <v/>
      </c>
      <c r="D651" s="44" t="str">
        <f>IF(PG!D651="","",PG!D651)</f>
        <v/>
      </c>
      <c r="E651" s="46" t="str">
        <f>IF(PG!E651="","",PG!E651)</f>
        <v/>
      </c>
      <c r="F651" s="46">
        <f>IF(Inv!F651="",Inv!E651,Inv!F651)</f>
        <v>0</v>
      </c>
      <c r="G651" s="51" t="str">
        <f t="shared" si="52"/>
        <v>Sem estoque</v>
      </c>
      <c r="H651" s="52">
        <f>SUMIF(Entrada!$D$7:$D$3006,$D651,Entrada!$H$7:$H$3006)</f>
        <v>0</v>
      </c>
      <c r="I651" s="53">
        <f>SUMIF(Saída!$D$7:$D$3006,$D651,Saída!$G$7:$G$3006)</f>
        <v>0</v>
      </c>
      <c r="J651" s="54">
        <f>SUMIF(Entrada!$D$7:$D$3006,D651,Entrada!$L$7:$L$3006)</f>
        <v>0</v>
      </c>
      <c r="K651" s="50" t="str">
        <f t="shared" si="53"/>
        <v/>
      </c>
      <c r="L651" s="50">
        <f t="shared" si="54"/>
        <v>0</v>
      </c>
      <c r="M651" s="54">
        <f>Inv!L651</f>
        <v>0</v>
      </c>
      <c r="N651" s="55" t="str">
        <f>IFERROR($I651/PG!$F651,"")</f>
        <v/>
      </c>
      <c r="P651" s="2"/>
      <c r="Q651" s="84">
        <v>3.5599999999999998E-3</v>
      </c>
      <c r="R651" s="85">
        <f t="shared" si="55"/>
        <v>3.5599999999999998E-3</v>
      </c>
      <c r="S651" s="2" t="str">
        <f t="shared" si="56"/>
        <v/>
      </c>
    </row>
    <row r="652" spans="3:19" ht="35.1" customHeight="1" thickTop="1" thickBot="1">
      <c r="C652" s="45" t="str">
        <f>IF(PG!C652="","",PG!C652)</f>
        <v/>
      </c>
      <c r="D652" s="44" t="str">
        <f>IF(PG!D652="","",PG!D652)</f>
        <v/>
      </c>
      <c r="E652" s="46" t="str">
        <f>IF(PG!E652="","",PG!E652)</f>
        <v/>
      </c>
      <c r="F652" s="46">
        <f>IF(Inv!F652="",Inv!E652,Inv!F652)</f>
        <v>0</v>
      </c>
      <c r="G652" s="51" t="str">
        <f t="shared" si="52"/>
        <v>Sem estoque</v>
      </c>
      <c r="H652" s="52">
        <f>SUMIF(Entrada!$D$7:$D$3006,$D652,Entrada!$H$7:$H$3006)</f>
        <v>0</v>
      </c>
      <c r="I652" s="53">
        <f>SUMIF(Saída!$D$7:$D$3006,$D652,Saída!$G$7:$G$3006)</f>
        <v>0</v>
      </c>
      <c r="J652" s="54">
        <f>SUMIF(Entrada!$D$7:$D$3006,D652,Entrada!$L$7:$L$3006)</f>
        <v>0</v>
      </c>
      <c r="K652" s="50" t="str">
        <f t="shared" si="53"/>
        <v/>
      </c>
      <c r="L652" s="50">
        <f t="shared" si="54"/>
        <v>0</v>
      </c>
      <c r="M652" s="54">
        <f>Inv!L652</f>
        <v>0</v>
      </c>
      <c r="N652" s="55" t="str">
        <f>IFERROR($I652/PG!$F652,"")</f>
        <v/>
      </c>
      <c r="P652" s="2"/>
      <c r="Q652" s="84">
        <v>3.5500000000000002E-3</v>
      </c>
      <c r="R652" s="85">
        <f t="shared" si="55"/>
        <v>3.5500000000000002E-3</v>
      </c>
      <c r="S652" s="2" t="str">
        <f t="shared" si="56"/>
        <v/>
      </c>
    </row>
    <row r="653" spans="3:19" ht="35.1" customHeight="1" thickTop="1" thickBot="1">
      <c r="C653" s="45" t="str">
        <f>IF(PG!C653="","",PG!C653)</f>
        <v/>
      </c>
      <c r="D653" s="44" t="str">
        <f>IF(PG!D653="","",PG!D653)</f>
        <v/>
      </c>
      <c r="E653" s="46" t="str">
        <f>IF(PG!E653="","",PG!E653)</f>
        <v/>
      </c>
      <c r="F653" s="46">
        <f>IF(Inv!F653="",Inv!E653,Inv!F653)</f>
        <v>0</v>
      </c>
      <c r="G653" s="51" t="str">
        <f t="shared" si="52"/>
        <v>Sem estoque</v>
      </c>
      <c r="H653" s="52">
        <f>SUMIF(Entrada!$D$7:$D$3006,$D653,Entrada!$H$7:$H$3006)</f>
        <v>0</v>
      </c>
      <c r="I653" s="53">
        <f>SUMIF(Saída!$D$7:$D$3006,$D653,Saída!$G$7:$G$3006)</f>
        <v>0</v>
      </c>
      <c r="J653" s="54">
        <f>SUMIF(Entrada!$D$7:$D$3006,D653,Entrada!$L$7:$L$3006)</f>
        <v>0</v>
      </c>
      <c r="K653" s="50" t="str">
        <f t="shared" si="53"/>
        <v/>
      </c>
      <c r="L653" s="50">
        <f t="shared" si="54"/>
        <v>0</v>
      </c>
      <c r="M653" s="54">
        <f>Inv!L653</f>
        <v>0</v>
      </c>
      <c r="N653" s="55" t="str">
        <f>IFERROR($I653/PG!$F653,"")</f>
        <v/>
      </c>
      <c r="P653" s="2"/>
      <c r="Q653" s="84">
        <v>3.5400000000000002E-3</v>
      </c>
      <c r="R653" s="85">
        <f t="shared" si="55"/>
        <v>3.5400000000000002E-3</v>
      </c>
      <c r="S653" s="2" t="str">
        <f t="shared" si="56"/>
        <v/>
      </c>
    </row>
    <row r="654" spans="3:19" ht="35.1" customHeight="1" thickTop="1" thickBot="1">
      <c r="C654" s="45" t="str">
        <f>IF(PG!C654="","",PG!C654)</f>
        <v/>
      </c>
      <c r="D654" s="44" t="str">
        <f>IF(PG!D654="","",PG!D654)</f>
        <v/>
      </c>
      <c r="E654" s="46" t="str">
        <f>IF(PG!E654="","",PG!E654)</f>
        <v/>
      </c>
      <c r="F654" s="46">
        <f>IF(Inv!F654="",Inv!E654,Inv!F654)</f>
        <v>0</v>
      </c>
      <c r="G654" s="51" t="str">
        <f t="shared" si="52"/>
        <v>Sem estoque</v>
      </c>
      <c r="H654" s="52">
        <f>SUMIF(Entrada!$D$7:$D$3006,$D654,Entrada!$H$7:$H$3006)</f>
        <v>0</v>
      </c>
      <c r="I654" s="53">
        <f>SUMIF(Saída!$D$7:$D$3006,$D654,Saída!$G$7:$G$3006)</f>
        <v>0</v>
      </c>
      <c r="J654" s="54">
        <f>SUMIF(Entrada!$D$7:$D$3006,D654,Entrada!$L$7:$L$3006)</f>
        <v>0</v>
      </c>
      <c r="K654" s="50" t="str">
        <f t="shared" si="53"/>
        <v/>
      </c>
      <c r="L654" s="50">
        <f t="shared" si="54"/>
        <v>0</v>
      </c>
      <c r="M654" s="54">
        <f>Inv!L654</f>
        <v>0</v>
      </c>
      <c r="N654" s="55" t="str">
        <f>IFERROR($I654/PG!$F654,"")</f>
        <v/>
      </c>
      <c r="P654" s="2"/>
      <c r="Q654" s="84">
        <v>3.5300000000000002E-3</v>
      </c>
      <c r="R654" s="85">
        <f t="shared" si="55"/>
        <v>3.5300000000000002E-3</v>
      </c>
      <c r="S654" s="2" t="str">
        <f t="shared" si="56"/>
        <v/>
      </c>
    </row>
    <row r="655" spans="3:19" ht="35.1" customHeight="1" thickTop="1" thickBot="1">
      <c r="C655" s="45" t="str">
        <f>IF(PG!C655="","",PG!C655)</f>
        <v/>
      </c>
      <c r="D655" s="44" t="str">
        <f>IF(PG!D655="","",PG!D655)</f>
        <v/>
      </c>
      <c r="E655" s="46" t="str">
        <f>IF(PG!E655="","",PG!E655)</f>
        <v/>
      </c>
      <c r="F655" s="46">
        <f>IF(Inv!F655="",Inv!E655,Inv!F655)</f>
        <v>0</v>
      </c>
      <c r="G655" s="51" t="str">
        <f t="shared" si="52"/>
        <v>Sem estoque</v>
      </c>
      <c r="H655" s="52">
        <f>SUMIF(Entrada!$D$7:$D$3006,$D655,Entrada!$H$7:$H$3006)</f>
        <v>0</v>
      </c>
      <c r="I655" s="53">
        <f>SUMIF(Saída!$D$7:$D$3006,$D655,Saída!$G$7:$G$3006)</f>
        <v>0</v>
      </c>
      <c r="J655" s="54">
        <f>SUMIF(Entrada!$D$7:$D$3006,D655,Entrada!$L$7:$L$3006)</f>
        <v>0</v>
      </c>
      <c r="K655" s="50" t="str">
        <f t="shared" si="53"/>
        <v/>
      </c>
      <c r="L655" s="50">
        <f t="shared" si="54"/>
        <v>0</v>
      </c>
      <c r="M655" s="54">
        <f>Inv!L655</f>
        <v>0</v>
      </c>
      <c r="N655" s="55" t="str">
        <f>IFERROR($I655/PG!$F655,"")</f>
        <v/>
      </c>
      <c r="P655" s="2"/>
      <c r="Q655" s="84">
        <v>3.5200000000000001E-3</v>
      </c>
      <c r="R655" s="85">
        <f t="shared" si="55"/>
        <v>3.5200000000000001E-3</v>
      </c>
      <c r="S655" s="2" t="str">
        <f t="shared" si="56"/>
        <v/>
      </c>
    </row>
    <row r="656" spans="3:19" ht="35.1" customHeight="1" thickTop="1" thickBot="1">
      <c r="C656" s="45" t="str">
        <f>IF(PG!C656="","",PG!C656)</f>
        <v/>
      </c>
      <c r="D656" s="44" t="str">
        <f>IF(PG!D656="","",PG!D656)</f>
        <v/>
      </c>
      <c r="E656" s="46" t="str">
        <f>IF(PG!E656="","",PG!E656)</f>
        <v/>
      </c>
      <c r="F656" s="46">
        <f>IF(Inv!F656="",Inv!E656,Inv!F656)</f>
        <v>0</v>
      </c>
      <c r="G656" s="51" t="str">
        <f t="shared" si="52"/>
        <v>Sem estoque</v>
      </c>
      <c r="H656" s="52">
        <f>SUMIF(Entrada!$D$7:$D$3006,$D656,Entrada!$H$7:$H$3006)</f>
        <v>0</v>
      </c>
      <c r="I656" s="53">
        <f>SUMIF(Saída!$D$7:$D$3006,$D656,Saída!$G$7:$G$3006)</f>
        <v>0</v>
      </c>
      <c r="J656" s="54">
        <f>SUMIF(Entrada!$D$7:$D$3006,D656,Entrada!$L$7:$L$3006)</f>
        <v>0</v>
      </c>
      <c r="K656" s="50" t="str">
        <f t="shared" si="53"/>
        <v/>
      </c>
      <c r="L656" s="50">
        <f t="shared" si="54"/>
        <v>0</v>
      </c>
      <c r="M656" s="54">
        <f>Inv!L656</f>
        <v>0</v>
      </c>
      <c r="N656" s="55" t="str">
        <f>IFERROR($I656/PG!$F656,"")</f>
        <v/>
      </c>
      <c r="P656" s="2"/>
      <c r="Q656" s="84">
        <v>3.5100000000000001E-3</v>
      </c>
      <c r="R656" s="85">
        <f t="shared" si="55"/>
        <v>3.5100000000000001E-3</v>
      </c>
      <c r="S656" s="2" t="str">
        <f t="shared" si="56"/>
        <v/>
      </c>
    </row>
    <row r="657" spans="3:19" ht="35.1" customHeight="1" thickTop="1" thickBot="1">
      <c r="C657" s="45" t="str">
        <f>IF(PG!C657="","",PG!C657)</f>
        <v/>
      </c>
      <c r="D657" s="44" t="str">
        <f>IF(PG!D657="","",PG!D657)</f>
        <v/>
      </c>
      <c r="E657" s="46" t="str">
        <f>IF(PG!E657="","",PG!E657)</f>
        <v/>
      </c>
      <c r="F657" s="46">
        <f>IF(Inv!F657="",Inv!E657,Inv!F657)</f>
        <v>0</v>
      </c>
      <c r="G657" s="51" t="str">
        <f t="shared" si="52"/>
        <v>Sem estoque</v>
      </c>
      <c r="H657" s="52">
        <f>SUMIF(Entrada!$D$7:$D$3006,$D657,Entrada!$H$7:$H$3006)</f>
        <v>0</v>
      </c>
      <c r="I657" s="53">
        <f>SUMIF(Saída!$D$7:$D$3006,$D657,Saída!$G$7:$G$3006)</f>
        <v>0</v>
      </c>
      <c r="J657" s="54">
        <f>SUMIF(Entrada!$D$7:$D$3006,D657,Entrada!$L$7:$L$3006)</f>
        <v>0</v>
      </c>
      <c r="K657" s="50" t="str">
        <f t="shared" si="53"/>
        <v/>
      </c>
      <c r="L657" s="50">
        <f t="shared" si="54"/>
        <v>0</v>
      </c>
      <c r="M657" s="54">
        <f>Inv!L657</f>
        <v>0</v>
      </c>
      <c r="N657" s="55" t="str">
        <f>IFERROR($I657/PG!$F657,"")</f>
        <v/>
      </c>
      <c r="P657" s="2"/>
      <c r="Q657" s="84">
        <v>3.5000000000000001E-3</v>
      </c>
      <c r="R657" s="85">
        <f t="shared" si="55"/>
        <v>3.5000000000000001E-3</v>
      </c>
      <c r="S657" s="2" t="str">
        <f t="shared" si="56"/>
        <v/>
      </c>
    </row>
    <row r="658" spans="3:19" ht="35.1" customHeight="1" thickTop="1" thickBot="1">
      <c r="C658" s="45" t="str">
        <f>IF(PG!C658="","",PG!C658)</f>
        <v/>
      </c>
      <c r="D658" s="44" t="str">
        <f>IF(PG!D658="","",PG!D658)</f>
        <v/>
      </c>
      <c r="E658" s="46" t="str">
        <f>IF(PG!E658="","",PG!E658)</f>
        <v/>
      </c>
      <c r="F658" s="46">
        <f>IF(Inv!F658="",Inv!E658,Inv!F658)</f>
        <v>0</v>
      </c>
      <c r="G658" s="51" t="str">
        <f t="shared" si="52"/>
        <v>Sem estoque</v>
      </c>
      <c r="H658" s="52">
        <f>SUMIF(Entrada!$D$7:$D$3006,$D658,Entrada!$H$7:$H$3006)</f>
        <v>0</v>
      </c>
      <c r="I658" s="53">
        <f>SUMIF(Saída!$D$7:$D$3006,$D658,Saída!$G$7:$G$3006)</f>
        <v>0</v>
      </c>
      <c r="J658" s="54">
        <f>SUMIF(Entrada!$D$7:$D$3006,D658,Entrada!$L$7:$L$3006)</f>
        <v>0</v>
      </c>
      <c r="K658" s="50" t="str">
        <f t="shared" si="53"/>
        <v/>
      </c>
      <c r="L658" s="50">
        <f t="shared" si="54"/>
        <v>0</v>
      </c>
      <c r="M658" s="54">
        <f>Inv!L658</f>
        <v>0</v>
      </c>
      <c r="N658" s="55" t="str">
        <f>IFERROR($I658/PG!$F658,"")</f>
        <v/>
      </c>
      <c r="P658" s="2"/>
      <c r="Q658" s="84">
        <v>3.49E-3</v>
      </c>
      <c r="R658" s="85">
        <f t="shared" si="55"/>
        <v>3.49E-3</v>
      </c>
      <c r="S658" s="2" t="str">
        <f t="shared" si="56"/>
        <v/>
      </c>
    </row>
    <row r="659" spans="3:19" ht="35.1" customHeight="1" thickTop="1" thickBot="1">
      <c r="C659" s="45" t="str">
        <f>IF(PG!C659="","",PG!C659)</f>
        <v/>
      </c>
      <c r="D659" s="44" t="str">
        <f>IF(PG!D659="","",PG!D659)</f>
        <v/>
      </c>
      <c r="E659" s="46" t="str">
        <f>IF(PG!E659="","",PG!E659)</f>
        <v/>
      </c>
      <c r="F659" s="46">
        <f>IF(Inv!F659="",Inv!E659,Inv!F659)</f>
        <v>0</v>
      </c>
      <c r="G659" s="51" t="str">
        <f t="shared" si="52"/>
        <v>Sem estoque</v>
      </c>
      <c r="H659" s="52">
        <f>SUMIF(Entrada!$D$7:$D$3006,$D659,Entrada!$H$7:$H$3006)</f>
        <v>0</v>
      </c>
      <c r="I659" s="53">
        <f>SUMIF(Saída!$D$7:$D$3006,$D659,Saída!$G$7:$G$3006)</f>
        <v>0</v>
      </c>
      <c r="J659" s="54">
        <f>SUMIF(Entrada!$D$7:$D$3006,D659,Entrada!$L$7:$L$3006)</f>
        <v>0</v>
      </c>
      <c r="K659" s="50" t="str">
        <f t="shared" si="53"/>
        <v/>
      </c>
      <c r="L659" s="50">
        <f t="shared" si="54"/>
        <v>0</v>
      </c>
      <c r="M659" s="54">
        <f>Inv!L659</f>
        <v>0</v>
      </c>
      <c r="N659" s="55" t="str">
        <f>IFERROR($I659/PG!$F659,"")</f>
        <v/>
      </c>
      <c r="P659" s="2"/>
      <c r="Q659" s="84">
        <v>3.48E-3</v>
      </c>
      <c r="R659" s="85">
        <f t="shared" si="55"/>
        <v>3.48E-3</v>
      </c>
      <c r="S659" s="2" t="str">
        <f t="shared" si="56"/>
        <v/>
      </c>
    </row>
    <row r="660" spans="3:19" ht="35.1" customHeight="1" thickTop="1" thickBot="1">
      <c r="C660" s="45" t="str">
        <f>IF(PG!C660="","",PG!C660)</f>
        <v/>
      </c>
      <c r="D660" s="44" t="str">
        <f>IF(PG!D660="","",PG!D660)</f>
        <v/>
      </c>
      <c r="E660" s="46" t="str">
        <f>IF(PG!E660="","",PG!E660)</f>
        <v/>
      </c>
      <c r="F660" s="46">
        <f>IF(Inv!F660="",Inv!E660,Inv!F660)</f>
        <v>0</v>
      </c>
      <c r="G660" s="51" t="str">
        <f t="shared" si="52"/>
        <v>Sem estoque</v>
      </c>
      <c r="H660" s="52">
        <f>SUMIF(Entrada!$D$7:$D$3006,$D660,Entrada!$H$7:$H$3006)</f>
        <v>0</v>
      </c>
      <c r="I660" s="53">
        <f>SUMIF(Saída!$D$7:$D$3006,$D660,Saída!$G$7:$G$3006)</f>
        <v>0</v>
      </c>
      <c r="J660" s="54">
        <f>SUMIF(Entrada!$D$7:$D$3006,D660,Entrada!$L$7:$L$3006)</f>
        <v>0</v>
      </c>
      <c r="K660" s="50" t="str">
        <f t="shared" si="53"/>
        <v/>
      </c>
      <c r="L660" s="50">
        <f t="shared" si="54"/>
        <v>0</v>
      </c>
      <c r="M660" s="54">
        <f>Inv!L660</f>
        <v>0</v>
      </c>
      <c r="N660" s="55" t="str">
        <f>IFERROR($I660/PG!$F660,"")</f>
        <v/>
      </c>
      <c r="P660" s="2"/>
      <c r="Q660" s="84">
        <v>3.47E-3</v>
      </c>
      <c r="R660" s="85">
        <f t="shared" si="55"/>
        <v>3.47E-3</v>
      </c>
      <c r="S660" s="2" t="str">
        <f t="shared" si="56"/>
        <v/>
      </c>
    </row>
    <row r="661" spans="3:19" ht="35.1" customHeight="1" thickTop="1" thickBot="1">
      <c r="C661" s="45" t="str">
        <f>IF(PG!C661="","",PG!C661)</f>
        <v/>
      </c>
      <c r="D661" s="44" t="str">
        <f>IF(PG!D661="","",PG!D661)</f>
        <v/>
      </c>
      <c r="E661" s="46" t="str">
        <f>IF(PG!E661="","",PG!E661)</f>
        <v/>
      </c>
      <c r="F661" s="46">
        <f>IF(Inv!F661="",Inv!E661,Inv!F661)</f>
        <v>0</v>
      </c>
      <c r="G661" s="51" t="str">
        <f t="shared" si="52"/>
        <v>Sem estoque</v>
      </c>
      <c r="H661" s="52">
        <f>SUMIF(Entrada!$D$7:$D$3006,$D661,Entrada!$H$7:$H$3006)</f>
        <v>0</v>
      </c>
      <c r="I661" s="53">
        <f>SUMIF(Saída!$D$7:$D$3006,$D661,Saída!$G$7:$G$3006)</f>
        <v>0</v>
      </c>
      <c r="J661" s="54">
        <f>SUMIF(Entrada!$D$7:$D$3006,D661,Entrada!$L$7:$L$3006)</f>
        <v>0</v>
      </c>
      <c r="K661" s="50" t="str">
        <f t="shared" si="53"/>
        <v/>
      </c>
      <c r="L661" s="50">
        <f t="shared" si="54"/>
        <v>0</v>
      </c>
      <c r="M661" s="54">
        <f>Inv!L661</f>
        <v>0</v>
      </c>
      <c r="N661" s="55" t="str">
        <f>IFERROR($I661/PG!$F661,"")</f>
        <v/>
      </c>
      <c r="P661" s="2"/>
      <c r="Q661" s="84">
        <v>3.46E-3</v>
      </c>
      <c r="R661" s="85">
        <f t="shared" si="55"/>
        <v>3.46E-3</v>
      </c>
      <c r="S661" s="2" t="str">
        <f t="shared" si="56"/>
        <v/>
      </c>
    </row>
    <row r="662" spans="3:19" ht="35.1" customHeight="1" thickTop="1" thickBot="1">
      <c r="C662" s="45" t="str">
        <f>IF(PG!C662="","",PG!C662)</f>
        <v/>
      </c>
      <c r="D662" s="44" t="str">
        <f>IF(PG!D662="","",PG!D662)</f>
        <v/>
      </c>
      <c r="E662" s="46" t="str">
        <f>IF(PG!E662="","",PG!E662)</f>
        <v/>
      </c>
      <c r="F662" s="46">
        <f>IF(Inv!F662="",Inv!E662,Inv!F662)</f>
        <v>0</v>
      </c>
      <c r="G662" s="51" t="str">
        <f t="shared" si="52"/>
        <v>Sem estoque</v>
      </c>
      <c r="H662" s="52">
        <f>SUMIF(Entrada!$D$7:$D$3006,$D662,Entrada!$H$7:$H$3006)</f>
        <v>0</v>
      </c>
      <c r="I662" s="53">
        <f>SUMIF(Saída!$D$7:$D$3006,$D662,Saída!$G$7:$G$3006)</f>
        <v>0</v>
      </c>
      <c r="J662" s="54">
        <f>SUMIF(Entrada!$D$7:$D$3006,D662,Entrada!$L$7:$L$3006)</f>
        <v>0</v>
      </c>
      <c r="K662" s="50" t="str">
        <f t="shared" si="53"/>
        <v/>
      </c>
      <c r="L662" s="50">
        <f t="shared" si="54"/>
        <v>0</v>
      </c>
      <c r="M662" s="54">
        <f>Inv!L662</f>
        <v>0</v>
      </c>
      <c r="N662" s="55" t="str">
        <f>IFERROR($I662/PG!$F662,"")</f>
        <v/>
      </c>
      <c r="P662" s="2"/>
      <c r="Q662" s="84">
        <v>3.4499999999999999E-3</v>
      </c>
      <c r="R662" s="85">
        <f t="shared" si="55"/>
        <v>3.4499999999999999E-3</v>
      </c>
      <c r="S662" s="2" t="str">
        <f t="shared" si="56"/>
        <v/>
      </c>
    </row>
    <row r="663" spans="3:19" ht="35.1" customHeight="1" thickTop="1" thickBot="1">
      <c r="C663" s="45" t="str">
        <f>IF(PG!C663="","",PG!C663)</f>
        <v/>
      </c>
      <c r="D663" s="44" t="str">
        <f>IF(PG!D663="","",PG!D663)</f>
        <v/>
      </c>
      <c r="E663" s="46" t="str">
        <f>IF(PG!E663="","",PG!E663)</f>
        <v/>
      </c>
      <c r="F663" s="46">
        <f>IF(Inv!F663="",Inv!E663,Inv!F663)</f>
        <v>0</v>
      </c>
      <c r="G663" s="51" t="str">
        <f t="shared" si="52"/>
        <v>Sem estoque</v>
      </c>
      <c r="H663" s="52">
        <f>SUMIF(Entrada!$D$7:$D$3006,$D663,Entrada!$H$7:$H$3006)</f>
        <v>0</v>
      </c>
      <c r="I663" s="53">
        <f>SUMIF(Saída!$D$7:$D$3006,$D663,Saída!$G$7:$G$3006)</f>
        <v>0</v>
      </c>
      <c r="J663" s="54">
        <f>SUMIF(Entrada!$D$7:$D$3006,D663,Entrada!$L$7:$L$3006)</f>
        <v>0</v>
      </c>
      <c r="K663" s="50" t="str">
        <f t="shared" si="53"/>
        <v/>
      </c>
      <c r="L663" s="50">
        <f t="shared" si="54"/>
        <v>0</v>
      </c>
      <c r="M663" s="54">
        <f>Inv!L663</f>
        <v>0</v>
      </c>
      <c r="N663" s="55" t="str">
        <f>IFERROR($I663/PG!$F663,"")</f>
        <v/>
      </c>
      <c r="P663" s="2"/>
      <c r="Q663" s="84">
        <v>3.4399999999999999E-3</v>
      </c>
      <c r="R663" s="85">
        <f t="shared" si="55"/>
        <v>3.4399999999999999E-3</v>
      </c>
      <c r="S663" s="2" t="str">
        <f t="shared" si="56"/>
        <v/>
      </c>
    </row>
    <row r="664" spans="3:19" ht="35.1" customHeight="1" thickTop="1" thickBot="1">
      <c r="C664" s="45" t="str">
        <f>IF(PG!C664="","",PG!C664)</f>
        <v/>
      </c>
      <c r="D664" s="44" t="str">
        <f>IF(PG!D664="","",PG!D664)</f>
        <v/>
      </c>
      <c r="E664" s="46" t="str">
        <f>IF(PG!E664="","",PG!E664)</f>
        <v/>
      </c>
      <c r="F664" s="46">
        <f>IF(Inv!F664="",Inv!E664,Inv!F664)</f>
        <v>0</v>
      </c>
      <c r="G664" s="51" t="str">
        <f t="shared" si="52"/>
        <v>Sem estoque</v>
      </c>
      <c r="H664" s="52">
        <f>SUMIF(Entrada!$D$7:$D$3006,$D664,Entrada!$H$7:$H$3006)</f>
        <v>0</v>
      </c>
      <c r="I664" s="53">
        <f>SUMIF(Saída!$D$7:$D$3006,$D664,Saída!$G$7:$G$3006)</f>
        <v>0</v>
      </c>
      <c r="J664" s="54">
        <f>SUMIF(Entrada!$D$7:$D$3006,D664,Entrada!$L$7:$L$3006)</f>
        <v>0</v>
      </c>
      <c r="K664" s="50" t="str">
        <f t="shared" si="53"/>
        <v/>
      </c>
      <c r="L664" s="50">
        <f t="shared" si="54"/>
        <v>0</v>
      </c>
      <c r="M664" s="54">
        <f>Inv!L664</f>
        <v>0</v>
      </c>
      <c r="N664" s="55" t="str">
        <f>IFERROR($I664/PG!$F664,"")</f>
        <v/>
      </c>
      <c r="P664" s="2"/>
      <c r="Q664" s="84">
        <v>3.4299999999999999E-3</v>
      </c>
      <c r="R664" s="85">
        <f t="shared" si="55"/>
        <v>3.4299999999999999E-3</v>
      </c>
      <c r="S664" s="2" t="str">
        <f t="shared" si="56"/>
        <v/>
      </c>
    </row>
    <row r="665" spans="3:19" ht="35.1" customHeight="1" thickTop="1" thickBot="1">
      <c r="C665" s="45" t="str">
        <f>IF(PG!C665="","",PG!C665)</f>
        <v/>
      </c>
      <c r="D665" s="44" t="str">
        <f>IF(PG!D665="","",PG!D665)</f>
        <v/>
      </c>
      <c r="E665" s="46" t="str">
        <f>IF(PG!E665="","",PG!E665)</f>
        <v/>
      </c>
      <c r="F665" s="46">
        <f>IF(Inv!F665="",Inv!E665,Inv!F665)</f>
        <v>0</v>
      </c>
      <c r="G665" s="51" t="str">
        <f t="shared" si="52"/>
        <v>Sem estoque</v>
      </c>
      <c r="H665" s="52">
        <f>SUMIF(Entrada!$D$7:$D$3006,$D665,Entrada!$H$7:$H$3006)</f>
        <v>0</v>
      </c>
      <c r="I665" s="53">
        <f>SUMIF(Saída!$D$7:$D$3006,$D665,Saída!$G$7:$G$3006)</f>
        <v>0</v>
      </c>
      <c r="J665" s="54">
        <f>SUMIF(Entrada!$D$7:$D$3006,D665,Entrada!$L$7:$L$3006)</f>
        <v>0</v>
      </c>
      <c r="K665" s="50" t="str">
        <f t="shared" si="53"/>
        <v/>
      </c>
      <c r="L665" s="50">
        <f t="shared" si="54"/>
        <v>0</v>
      </c>
      <c r="M665" s="54">
        <f>Inv!L665</f>
        <v>0</v>
      </c>
      <c r="N665" s="55" t="str">
        <f>IFERROR($I665/PG!$F665,"")</f>
        <v/>
      </c>
      <c r="P665" s="2"/>
      <c r="Q665" s="84">
        <v>3.4199999999999999E-3</v>
      </c>
      <c r="R665" s="85">
        <f t="shared" si="55"/>
        <v>3.4199999999999999E-3</v>
      </c>
      <c r="S665" s="2" t="str">
        <f t="shared" si="56"/>
        <v/>
      </c>
    </row>
    <row r="666" spans="3:19" ht="35.1" customHeight="1" thickTop="1" thickBot="1">
      <c r="C666" s="45" t="str">
        <f>IF(PG!C666="","",PG!C666)</f>
        <v/>
      </c>
      <c r="D666" s="44" t="str">
        <f>IF(PG!D666="","",PG!D666)</f>
        <v/>
      </c>
      <c r="E666" s="46" t="str">
        <f>IF(PG!E666="","",PG!E666)</f>
        <v/>
      </c>
      <c r="F666" s="46">
        <f>IF(Inv!F666="",Inv!E666,Inv!F666)</f>
        <v>0</v>
      </c>
      <c r="G666" s="51" t="str">
        <f t="shared" si="52"/>
        <v>Sem estoque</v>
      </c>
      <c r="H666" s="52">
        <f>SUMIF(Entrada!$D$7:$D$3006,$D666,Entrada!$H$7:$H$3006)</f>
        <v>0</v>
      </c>
      <c r="I666" s="53">
        <f>SUMIF(Saída!$D$7:$D$3006,$D666,Saída!$G$7:$G$3006)</f>
        <v>0</v>
      </c>
      <c r="J666" s="54">
        <f>SUMIF(Entrada!$D$7:$D$3006,D666,Entrada!$L$7:$L$3006)</f>
        <v>0</v>
      </c>
      <c r="K666" s="50" t="str">
        <f t="shared" si="53"/>
        <v/>
      </c>
      <c r="L666" s="50">
        <f t="shared" si="54"/>
        <v>0</v>
      </c>
      <c r="M666" s="54">
        <f>Inv!L666</f>
        <v>0</v>
      </c>
      <c r="N666" s="55" t="str">
        <f>IFERROR($I666/PG!$F666,"")</f>
        <v/>
      </c>
      <c r="P666" s="2"/>
      <c r="Q666" s="84">
        <v>3.4099999999999998E-3</v>
      </c>
      <c r="R666" s="85">
        <f t="shared" si="55"/>
        <v>3.4099999999999998E-3</v>
      </c>
      <c r="S666" s="2" t="str">
        <f t="shared" si="56"/>
        <v/>
      </c>
    </row>
    <row r="667" spans="3:19" ht="35.1" customHeight="1" thickTop="1" thickBot="1">
      <c r="C667" s="45" t="str">
        <f>IF(PG!C667="","",PG!C667)</f>
        <v/>
      </c>
      <c r="D667" s="44" t="str">
        <f>IF(PG!D667="","",PG!D667)</f>
        <v/>
      </c>
      <c r="E667" s="46" t="str">
        <f>IF(PG!E667="","",PG!E667)</f>
        <v/>
      </c>
      <c r="F667" s="46">
        <f>IF(Inv!F667="",Inv!E667,Inv!F667)</f>
        <v>0</v>
      </c>
      <c r="G667" s="51" t="str">
        <f t="shared" si="52"/>
        <v>Sem estoque</v>
      </c>
      <c r="H667" s="52">
        <f>SUMIF(Entrada!$D$7:$D$3006,$D667,Entrada!$H$7:$H$3006)</f>
        <v>0</v>
      </c>
      <c r="I667" s="53">
        <f>SUMIF(Saída!$D$7:$D$3006,$D667,Saída!$G$7:$G$3006)</f>
        <v>0</v>
      </c>
      <c r="J667" s="54">
        <f>SUMIF(Entrada!$D$7:$D$3006,D667,Entrada!$L$7:$L$3006)</f>
        <v>0</v>
      </c>
      <c r="K667" s="50" t="str">
        <f t="shared" si="53"/>
        <v/>
      </c>
      <c r="L667" s="50">
        <f t="shared" si="54"/>
        <v>0</v>
      </c>
      <c r="M667" s="54">
        <f>Inv!L667</f>
        <v>0</v>
      </c>
      <c r="N667" s="55" t="str">
        <f>IFERROR($I667/PG!$F667,"")</f>
        <v/>
      </c>
      <c r="P667" s="2"/>
      <c r="Q667" s="84">
        <v>3.3999999999999998E-3</v>
      </c>
      <c r="R667" s="85">
        <f t="shared" si="55"/>
        <v>3.3999999999999998E-3</v>
      </c>
      <c r="S667" s="2" t="str">
        <f t="shared" si="56"/>
        <v/>
      </c>
    </row>
    <row r="668" spans="3:19" ht="35.1" customHeight="1" thickTop="1" thickBot="1">
      <c r="C668" s="45" t="str">
        <f>IF(PG!C668="","",PG!C668)</f>
        <v/>
      </c>
      <c r="D668" s="44" t="str">
        <f>IF(PG!D668="","",PG!D668)</f>
        <v/>
      </c>
      <c r="E668" s="46" t="str">
        <f>IF(PG!E668="","",PG!E668)</f>
        <v/>
      </c>
      <c r="F668" s="46">
        <f>IF(Inv!F668="",Inv!E668,Inv!F668)</f>
        <v>0</v>
      </c>
      <c r="G668" s="51" t="str">
        <f t="shared" si="52"/>
        <v>Sem estoque</v>
      </c>
      <c r="H668" s="52">
        <f>SUMIF(Entrada!$D$7:$D$3006,$D668,Entrada!$H$7:$H$3006)</f>
        <v>0</v>
      </c>
      <c r="I668" s="53">
        <f>SUMIF(Saída!$D$7:$D$3006,$D668,Saída!$G$7:$G$3006)</f>
        <v>0</v>
      </c>
      <c r="J668" s="54">
        <f>SUMIF(Entrada!$D$7:$D$3006,D668,Entrada!$L$7:$L$3006)</f>
        <v>0</v>
      </c>
      <c r="K668" s="50" t="str">
        <f t="shared" si="53"/>
        <v/>
      </c>
      <c r="L668" s="50">
        <f t="shared" si="54"/>
        <v>0</v>
      </c>
      <c r="M668" s="54">
        <f>Inv!L668</f>
        <v>0</v>
      </c>
      <c r="N668" s="55" t="str">
        <f>IFERROR($I668/PG!$F668,"")</f>
        <v/>
      </c>
      <c r="P668" s="2"/>
      <c r="Q668" s="84">
        <v>3.3899999999999998E-3</v>
      </c>
      <c r="R668" s="85">
        <f t="shared" si="55"/>
        <v>3.3899999999999998E-3</v>
      </c>
      <c r="S668" s="2" t="str">
        <f t="shared" si="56"/>
        <v/>
      </c>
    </row>
    <row r="669" spans="3:19" ht="35.1" customHeight="1" thickTop="1" thickBot="1">
      <c r="C669" s="45" t="str">
        <f>IF(PG!C669="","",PG!C669)</f>
        <v/>
      </c>
      <c r="D669" s="44" t="str">
        <f>IF(PG!D669="","",PG!D669)</f>
        <v/>
      </c>
      <c r="E669" s="46" t="str">
        <f>IF(PG!E669="","",PG!E669)</f>
        <v/>
      </c>
      <c r="F669" s="46">
        <f>IF(Inv!F669="",Inv!E669,Inv!F669)</f>
        <v>0</v>
      </c>
      <c r="G669" s="51" t="str">
        <f t="shared" si="52"/>
        <v>Sem estoque</v>
      </c>
      <c r="H669" s="52">
        <f>SUMIF(Entrada!$D$7:$D$3006,$D669,Entrada!$H$7:$H$3006)</f>
        <v>0</v>
      </c>
      <c r="I669" s="53">
        <f>SUMIF(Saída!$D$7:$D$3006,$D669,Saída!$G$7:$G$3006)</f>
        <v>0</v>
      </c>
      <c r="J669" s="54">
        <f>SUMIF(Entrada!$D$7:$D$3006,D669,Entrada!$L$7:$L$3006)</f>
        <v>0</v>
      </c>
      <c r="K669" s="50" t="str">
        <f t="shared" si="53"/>
        <v/>
      </c>
      <c r="L669" s="50">
        <f t="shared" si="54"/>
        <v>0</v>
      </c>
      <c r="M669" s="54">
        <f>Inv!L669</f>
        <v>0</v>
      </c>
      <c r="N669" s="55" t="str">
        <f>IFERROR($I669/PG!$F669,"")</f>
        <v/>
      </c>
      <c r="P669" s="2"/>
      <c r="Q669" s="84">
        <v>3.3800000000000002E-3</v>
      </c>
      <c r="R669" s="85">
        <f t="shared" si="55"/>
        <v>3.3800000000000002E-3</v>
      </c>
      <c r="S669" s="2" t="str">
        <f t="shared" si="56"/>
        <v/>
      </c>
    </row>
    <row r="670" spans="3:19" ht="35.1" customHeight="1" thickTop="1" thickBot="1">
      <c r="C670" s="45" t="str">
        <f>IF(PG!C670="","",PG!C670)</f>
        <v/>
      </c>
      <c r="D670" s="44" t="str">
        <f>IF(PG!D670="","",PG!D670)</f>
        <v/>
      </c>
      <c r="E670" s="46" t="str">
        <f>IF(PG!E670="","",PG!E670)</f>
        <v/>
      </c>
      <c r="F670" s="46">
        <f>IF(Inv!F670="",Inv!E670,Inv!F670)</f>
        <v>0</v>
      </c>
      <c r="G670" s="51" t="str">
        <f t="shared" si="52"/>
        <v>Sem estoque</v>
      </c>
      <c r="H670" s="52">
        <f>SUMIF(Entrada!$D$7:$D$3006,$D670,Entrada!$H$7:$H$3006)</f>
        <v>0</v>
      </c>
      <c r="I670" s="53">
        <f>SUMIF(Saída!$D$7:$D$3006,$D670,Saída!$G$7:$G$3006)</f>
        <v>0</v>
      </c>
      <c r="J670" s="54">
        <f>SUMIF(Entrada!$D$7:$D$3006,D670,Entrada!$L$7:$L$3006)</f>
        <v>0</v>
      </c>
      <c r="K670" s="50" t="str">
        <f t="shared" si="53"/>
        <v/>
      </c>
      <c r="L670" s="50">
        <f t="shared" si="54"/>
        <v>0</v>
      </c>
      <c r="M670" s="54">
        <f>Inv!L670</f>
        <v>0</v>
      </c>
      <c r="N670" s="55" t="str">
        <f>IFERROR($I670/PG!$F670,"")</f>
        <v/>
      </c>
      <c r="P670" s="2"/>
      <c r="Q670" s="84">
        <v>3.3700000000000002E-3</v>
      </c>
      <c r="R670" s="85">
        <f t="shared" si="55"/>
        <v>3.3700000000000002E-3</v>
      </c>
      <c r="S670" s="2" t="str">
        <f t="shared" si="56"/>
        <v/>
      </c>
    </row>
    <row r="671" spans="3:19" ht="35.1" customHeight="1" thickTop="1" thickBot="1">
      <c r="C671" s="45" t="str">
        <f>IF(PG!C671="","",PG!C671)</f>
        <v/>
      </c>
      <c r="D671" s="44" t="str">
        <f>IF(PG!D671="","",PG!D671)</f>
        <v/>
      </c>
      <c r="E671" s="46" t="str">
        <f>IF(PG!E671="","",PG!E671)</f>
        <v/>
      </c>
      <c r="F671" s="46">
        <f>IF(Inv!F671="",Inv!E671,Inv!F671)</f>
        <v>0</v>
      </c>
      <c r="G671" s="51" t="str">
        <f t="shared" si="52"/>
        <v>Sem estoque</v>
      </c>
      <c r="H671" s="52">
        <f>SUMIF(Entrada!$D$7:$D$3006,$D671,Entrada!$H$7:$H$3006)</f>
        <v>0</v>
      </c>
      <c r="I671" s="53">
        <f>SUMIF(Saída!$D$7:$D$3006,$D671,Saída!$G$7:$G$3006)</f>
        <v>0</v>
      </c>
      <c r="J671" s="54">
        <f>SUMIF(Entrada!$D$7:$D$3006,D671,Entrada!$L$7:$L$3006)</f>
        <v>0</v>
      </c>
      <c r="K671" s="50" t="str">
        <f t="shared" si="53"/>
        <v/>
      </c>
      <c r="L671" s="50">
        <f t="shared" si="54"/>
        <v>0</v>
      </c>
      <c r="M671" s="54">
        <f>Inv!L671</f>
        <v>0</v>
      </c>
      <c r="N671" s="55" t="str">
        <f>IFERROR($I671/PG!$F671,"")</f>
        <v/>
      </c>
      <c r="P671" s="2"/>
      <c r="Q671" s="84">
        <v>3.3600000000000001E-3</v>
      </c>
      <c r="R671" s="85">
        <f t="shared" si="55"/>
        <v>3.3600000000000001E-3</v>
      </c>
      <c r="S671" s="2" t="str">
        <f t="shared" si="56"/>
        <v/>
      </c>
    </row>
    <row r="672" spans="3:19" ht="35.1" customHeight="1" thickTop="1" thickBot="1">
      <c r="C672" s="45" t="str">
        <f>IF(PG!C672="","",PG!C672)</f>
        <v/>
      </c>
      <c r="D672" s="44" t="str">
        <f>IF(PG!D672="","",PG!D672)</f>
        <v/>
      </c>
      <c r="E672" s="46" t="str">
        <f>IF(PG!E672="","",PG!E672)</f>
        <v/>
      </c>
      <c r="F672" s="46">
        <f>IF(Inv!F672="",Inv!E672,Inv!F672)</f>
        <v>0</v>
      </c>
      <c r="G672" s="51" t="str">
        <f t="shared" si="52"/>
        <v>Sem estoque</v>
      </c>
      <c r="H672" s="52">
        <f>SUMIF(Entrada!$D$7:$D$3006,$D672,Entrada!$H$7:$H$3006)</f>
        <v>0</v>
      </c>
      <c r="I672" s="53">
        <f>SUMIF(Saída!$D$7:$D$3006,$D672,Saída!$G$7:$G$3006)</f>
        <v>0</v>
      </c>
      <c r="J672" s="54">
        <f>SUMIF(Entrada!$D$7:$D$3006,D672,Entrada!$L$7:$L$3006)</f>
        <v>0</v>
      </c>
      <c r="K672" s="50" t="str">
        <f t="shared" si="53"/>
        <v/>
      </c>
      <c r="L672" s="50">
        <f t="shared" si="54"/>
        <v>0</v>
      </c>
      <c r="M672" s="54">
        <f>Inv!L672</f>
        <v>0</v>
      </c>
      <c r="N672" s="55" t="str">
        <f>IFERROR($I672/PG!$F672,"")</f>
        <v/>
      </c>
      <c r="P672" s="2"/>
      <c r="Q672" s="84">
        <v>3.3500000000000001E-3</v>
      </c>
      <c r="R672" s="85">
        <f t="shared" si="55"/>
        <v>3.3500000000000001E-3</v>
      </c>
      <c r="S672" s="2" t="str">
        <f t="shared" si="56"/>
        <v/>
      </c>
    </row>
    <row r="673" spans="3:19" ht="35.1" customHeight="1" thickTop="1" thickBot="1">
      <c r="C673" s="45" t="str">
        <f>IF(PG!C673="","",PG!C673)</f>
        <v/>
      </c>
      <c r="D673" s="44" t="str">
        <f>IF(PG!D673="","",PG!D673)</f>
        <v/>
      </c>
      <c r="E673" s="46" t="str">
        <f>IF(PG!E673="","",PG!E673)</f>
        <v/>
      </c>
      <c r="F673" s="46">
        <f>IF(Inv!F673="",Inv!E673,Inv!F673)</f>
        <v>0</v>
      </c>
      <c r="G673" s="51" t="str">
        <f t="shared" si="52"/>
        <v>Sem estoque</v>
      </c>
      <c r="H673" s="52">
        <f>SUMIF(Entrada!$D$7:$D$3006,$D673,Entrada!$H$7:$H$3006)</f>
        <v>0</v>
      </c>
      <c r="I673" s="53">
        <f>SUMIF(Saída!$D$7:$D$3006,$D673,Saída!$G$7:$G$3006)</f>
        <v>0</v>
      </c>
      <c r="J673" s="54">
        <f>SUMIF(Entrada!$D$7:$D$3006,D673,Entrada!$L$7:$L$3006)</f>
        <v>0</v>
      </c>
      <c r="K673" s="50" t="str">
        <f t="shared" si="53"/>
        <v/>
      </c>
      <c r="L673" s="50">
        <f t="shared" si="54"/>
        <v>0</v>
      </c>
      <c r="M673" s="54">
        <f>Inv!L673</f>
        <v>0</v>
      </c>
      <c r="N673" s="55" t="str">
        <f>IFERROR($I673/PG!$F673,"")</f>
        <v/>
      </c>
      <c r="P673" s="2"/>
      <c r="Q673" s="84">
        <v>3.3400000000000001E-3</v>
      </c>
      <c r="R673" s="85">
        <f t="shared" si="55"/>
        <v>3.3400000000000001E-3</v>
      </c>
      <c r="S673" s="2" t="str">
        <f t="shared" si="56"/>
        <v/>
      </c>
    </row>
    <row r="674" spans="3:19" ht="35.1" customHeight="1" thickTop="1" thickBot="1">
      <c r="C674" s="45" t="str">
        <f>IF(PG!C674="","",PG!C674)</f>
        <v/>
      </c>
      <c r="D674" s="44" t="str">
        <f>IF(PG!D674="","",PG!D674)</f>
        <v/>
      </c>
      <c r="E674" s="46" t="str">
        <f>IF(PG!E674="","",PG!E674)</f>
        <v/>
      </c>
      <c r="F674" s="46">
        <f>IF(Inv!F674="",Inv!E674,Inv!F674)</f>
        <v>0</v>
      </c>
      <c r="G674" s="51" t="str">
        <f t="shared" si="52"/>
        <v>Sem estoque</v>
      </c>
      <c r="H674" s="52">
        <f>SUMIF(Entrada!$D$7:$D$3006,$D674,Entrada!$H$7:$H$3006)</f>
        <v>0</v>
      </c>
      <c r="I674" s="53">
        <f>SUMIF(Saída!$D$7:$D$3006,$D674,Saída!$G$7:$G$3006)</f>
        <v>0</v>
      </c>
      <c r="J674" s="54">
        <f>SUMIF(Entrada!$D$7:$D$3006,D674,Entrada!$L$7:$L$3006)</f>
        <v>0</v>
      </c>
      <c r="K674" s="50" t="str">
        <f t="shared" si="53"/>
        <v/>
      </c>
      <c r="L674" s="50">
        <f t="shared" si="54"/>
        <v>0</v>
      </c>
      <c r="M674" s="54">
        <f>Inv!L674</f>
        <v>0</v>
      </c>
      <c r="N674" s="55" t="str">
        <f>IFERROR($I674/PG!$F674,"")</f>
        <v/>
      </c>
      <c r="P674" s="2"/>
      <c r="Q674" s="84">
        <v>3.3300000000000001E-3</v>
      </c>
      <c r="R674" s="85">
        <f t="shared" si="55"/>
        <v>3.3300000000000001E-3</v>
      </c>
      <c r="S674" s="2" t="str">
        <f t="shared" si="56"/>
        <v/>
      </c>
    </row>
    <row r="675" spans="3:19" ht="35.1" customHeight="1" thickTop="1" thickBot="1">
      <c r="C675" s="45" t="str">
        <f>IF(PG!C675="","",PG!C675)</f>
        <v/>
      </c>
      <c r="D675" s="44" t="str">
        <f>IF(PG!D675="","",PG!D675)</f>
        <v/>
      </c>
      <c r="E675" s="46" t="str">
        <f>IF(PG!E675="","",PG!E675)</f>
        <v/>
      </c>
      <c r="F675" s="46">
        <f>IF(Inv!F675="",Inv!E675,Inv!F675)</f>
        <v>0</v>
      </c>
      <c r="G675" s="51" t="str">
        <f t="shared" si="52"/>
        <v>Sem estoque</v>
      </c>
      <c r="H675" s="52">
        <f>SUMIF(Entrada!$D$7:$D$3006,$D675,Entrada!$H$7:$H$3006)</f>
        <v>0</v>
      </c>
      <c r="I675" s="53">
        <f>SUMIF(Saída!$D$7:$D$3006,$D675,Saída!$G$7:$G$3006)</f>
        <v>0</v>
      </c>
      <c r="J675" s="54">
        <f>SUMIF(Entrada!$D$7:$D$3006,D675,Entrada!$L$7:$L$3006)</f>
        <v>0</v>
      </c>
      <c r="K675" s="50" t="str">
        <f t="shared" si="53"/>
        <v/>
      </c>
      <c r="L675" s="50">
        <f t="shared" si="54"/>
        <v>0</v>
      </c>
      <c r="M675" s="54">
        <f>Inv!L675</f>
        <v>0</v>
      </c>
      <c r="N675" s="55" t="str">
        <f>IFERROR($I675/PG!$F675,"")</f>
        <v/>
      </c>
      <c r="P675" s="2"/>
      <c r="Q675" s="84">
        <v>3.32E-3</v>
      </c>
      <c r="R675" s="85">
        <f t="shared" si="55"/>
        <v>3.32E-3</v>
      </c>
      <c r="S675" s="2" t="str">
        <f t="shared" si="56"/>
        <v/>
      </c>
    </row>
    <row r="676" spans="3:19" ht="35.1" customHeight="1" thickTop="1" thickBot="1">
      <c r="C676" s="45" t="str">
        <f>IF(PG!C676="","",PG!C676)</f>
        <v/>
      </c>
      <c r="D676" s="44" t="str">
        <f>IF(PG!D676="","",PG!D676)</f>
        <v/>
      </c>
      <c r="E676" s="46" t="str">
        <f>IF(PG!E676="","",PG!E676)</f>
        <v/>
      </c>
      <c r="F676" s="46">
        <f>IF(Inv!F676="",Inv!E676,Inv!F676)</f>
        <v>0</v>
      </c>
      <c r="G676" s="51" t="str">
        <f t="shared" si="52"/>
        <v>Sem estoque</v>
      </c>
      <c r="H676" s="52">
        <f>SUMIF(Entrada!$D$7:$D$3006,$D676,Entrada!$H$7:$H$3006)</f>
        <v>0</v>
      </c>
      <c r="I676" s="53">
        <f>SUMIF(Saída!$D$7:$D$3006,$D676,Saída!$G$7:$G$3006)</f>
        <v>0</v>
      </c>
      <c r="J676" s="54">
        <f>SUMIF(Entrada!$D$7:$D$3006,D676,Entrada!$L$7:$L$3006)</f>
        <v>0</v>
      </c>
      <c r="K676" s="50" t="str">
        <f t="shared" si="53"/>
        <v/>
      </c>
      <c r="L676" s="50">
        <f t="shared" si="54"/>
        <v>0</v>
      </c>
      <c r="M676" s="54">
        <f>Inv!L676</f>
        <v>0</v>
      </c>
      <c r="N676" s="55" t="str">
        <f>IFERROR($I676/PG!$F676,"")</f>
        <v/>
      </c>
      <c r="P676" s="2"/>
      <c r="Q676" s="84">
        <v>3.31E-3</v>
      </c>
      <c r="R676" s="85">
        <f t="shared" si="55"/>
        <v>3.31E-3</v>
      </c>
      <c r="S676" s="2" t="str">
        <f t="shared" si="56"/>
        <v/>
      </c>
    </row>
    <row r="677" spans="3:19" ht="35.1" customHeight="1" thickTop="1" thickBot="1">
      <c r="C677" s="45" t="str">
        <f>IF(PG!C677="","",PG!C677)</f>
        <v/>
      </c>
      <c r="D677" s="44" t="str">
        <f>IF(PG!D677="","",PG!D677)</f>
        <v/>
      </c>
      <c r="E677" s="46" t="str">
        <f>IF(PG!E677="","",PG!E677)</f>
        <v/>
      </c>
      <c r="F677" s="46">
        <f>IF(Inv!F677="",Inv!E677,Inv!F677)</f>
        <v>0</v>
      </c>
      <c r="G677" s="51" t="str">
        <f t="shared" si="52"/>
        <v>Sem estoque</v>
      </c>
      <c r="H677" s="52">
        <f>SUMIF(Entrada!$D$7:$D$3006,$D677,Entrada!$H$7:$H$3006)</f>
        <v>0</v>
      </c>
      <c r="I677" s="53">
        <f>SUMIF(Saída!$D$7:$D$3006,$D677,Saída!$G$7:$G$3006)</f>
        <v>0</v>
      </c>
      <c r="J677" s="54">
        <f>SUMIF(Entrada!$D$7:$D$3006,D677,Entrada!$L$7:$L$3006)</f>
        <v>0</v>
      </c>
      <c r="K677" s="50" t="str">
        <f t="shared" si="53"/>
        <v/>
      </c>
      <c r="L677" s="50">
        <f t="shared" si="54"/>
        <v>0</v>
      </c>
      <c r="M677" s="54">
        <f>Inv!L677</f>
        <v>0</v>
      </c>
      <c r="N677" s="55" t="str">
        <f>IFERROR($I677/PG!$F677,"")</f>
        <v/>
      </c>
      <c r="P677" s="2"/>
      <c r="Q677" s="84">
        <v>3.3E-3</v>
      </c>
      <c r="R677" s="85">
        <f t="shared" si="55"/>
        <v>3.3E-3</v>
      </c>
      <c r="S677" s="2" t="str">
        <f t="shared" si="56"/>
        <v/>
      </c>
    </row>
    <row r="678" spans="3:19" ht="35.1" customHeight="1" thickTop="1" thickBot="1">
      <c r="C678" s="45" t="str">
        <f>IF(PG!C678="","",PG!C678)</f>
        <v/>
      </c>
      <c r="D678" s="44" t="str">
        <f>IF(PG!D678="","",PG!D678)</f>
        <v/>
      </c>
      <c r="E678" s="46" t="str">
        <f>IF(PG!E678="","",PG!E678)</f>
        <v/>
      </c>
      <c r="F678" s="46">
        <f>IF(Inv!F678="",Inv!E678,Inv!F678)</f>
        <v>0</v>
      </c>
      <c r="G678" s="51" t="str">
        <f t="shared" si="52"/>
        <v>Sem estoque</v>
      </c>
      <c r="H678" s="52">
        <f>SUMIF(Entrada!$D$7:$D$3006,$D678,Entrada!$H$7:$H$3006)</f>
        <v>0</v>
      </c>
      <c r="I678" s="53">
        <f>SUMIF(Saída!$D$7:$D$3006,$D678,Saída!$G$7:$G$3006)</f>
        <v>0</v>
      </c>
      <c r="J678" s="54">
        <f>SUMIF(Entrada!$D$7:$D$3006,D678,Entrada!$L$7:$L$3006)</f>
        <v>0</v>
      </c>
      <c r="K678" s="50" t="str">
        <f t="shared" si="53"/>
        <v/>
      </c>
      <c r="L678" s="50">
        <f t="shared" si="54"/>
        <v>0</v>
      </c>
      <c r="M678" s="54">
        <f>Inv!L678</f>
        <v>0</v>
      </c>
      <c r="N678" s="55" t="str">
        <f>IFERROR($I678/PG!$F678,"")</f>
        <v/>
      </c>
      <c r="P678" s="2"/>
      <c r="Q678" s="84">
        <v>3.29E-3</v>
      </c>
      <c r="R678" s="85">
        <f t="shared" si="55"/>
        <v>3.29E-3</v>
      </c>
      <c r="S678" s="2" t="str">
        <f t="shared" si="56"/>
        <v/>
      </c>
    </row>
    <row r="679" spans="3:19" ht="35.1" customHeight="1" thickTop="1" thickBot="1">
      <c r="C679" s="45" t="str">
        <f>IF(PG!C679="","",PG!C679)</f>
        <v/>
      </c>
      <c r="D679" s="44" t="str">
        <f>IF(PG!D679="","",PG!D679)</f>
        <v/>
      </c>
      <c r="E679" s="46" t="str">
        <f>IF(PG!E679="","",PG!E679)</f>
        <v/>
      </c>
      <c r="F679" s="46">
        <f>IF(Inv!F679="",Inv!E679,Inv!F679)</f>
        <v>0</v>
      </c>
      <c r="G679" s="51" t="str">
        <f t="shared" si="52"/>
        <v>Sem estoque</v>
      </c>
      <c r="H679" s="52">
        <f>SUMIF(Entrada!$D$7:$D$3006,$D679,Entrada!$H$7:$H$3006)</f>
        <v>0</v>
      </c>
      <c r="I679" s="53">
        <f>SUMIF(Saída!$D$7:$D$3006,$D679,Saída!$G$7:$G$3006)</f>
        <v>0</v>
      </c>
      <c r="J679" s="54">
        <f>SUMIF(Entrada!$D$7:$D$3006,D679,Entrada!$L$7:$L$3006)</f>
        <v>0</v>
      </c>
      <c r="K679" s="50" t="str">
        <f t="shared" si="53"/>
        <v/>
      </c>
      <c r="L679" s="50">
        <f t="shared" si="54"/>
        <v>0</v>
      </c>
      <c r="M679" s="54">
        <f>Inv!L679</f>
        <v>0</v>
      </c>
      <c r="N679" s="55" t="str">
        <f>IFERROR($I679/PG!$F679,"")</f>
        <v/>
      </c>
      <c r="P679" s="2"/>
      <c r="Q679" s="84">
        <v>3.2799999999999999E-3</v>
      </c>
      <c r="R679" s="85">
        <f t="shared" si="55"/>
        <v>3.2799999999999999E-3</v>
      </c>
      <c r="S679" s="2" t="str">
        <f t="shared" si="56"/>
        <v/>
      </c>
    </row>
    <row r="680" spans="3:19" ht="35.1" customHeight="1" thickTop="1" thickBot="1">
      <c r="C680" s="45" t="str">
        <f>IF(PG!C680="","",PG!C680)</f>
        <v/>
      </c>
      <c r="D680" s="44" t="str">
        <f>IF(PG!D680="","",PG!D680)</f>
        <v/>
      </c>
      <c r="E680" s="46" t="str">
        <f>IF(PG!E680="","",PG!E680)</f>
        <v/>
      </c>
      <c r="F680" s="46">
        <f>IF(Inv!F680="",Inv!E680,Inv!F680)</f>
        <v>0</v>
      </c>
      <c r="G680" s="51" t="str">
        <f t="shared" si="52"/>
        <v>Sem estoque</v>
      </c>
      <c r="H680" s="52">
        <f>SUMIF(Entrada!$D$7:$D$3006,$D680,Entrada!$H$7:$H$3006)</f>
        <v>0</v>
      </c>
      <c r="I680" s="53">
        <f>SUMIF(Saída!$D$7:$D$3006,$D680,Saída!$G$7:$G$3006)</f>
        <v>0</v>
      </c>
      <c r="J680" s="54">
        <f>SUMIF(Entrada!$D$7:$D$3006,D680,Entrada!$L$7:$L$3006)</f>
        <v>0</v>
      </c>
      <c r="K680" s="50" t="str">
        <f t="shared" si="53"/>
        <v/>
      </c>
      <c r="L680" s="50">
        <f t="shared" si="54"/>
        <v>0</v>
      </c>
      <c r="M680" s="54">
        <f>Inv!L680</f>
        <v>0</v>
      </c>
      <c r="N680" s="55" t="str">
        <f>IFERROR($I680/PG!$F680,"")</f>
        <v/>
      </c>
      <c r="P680" s="2"/>
      <c r="Q680" s="84">
        <v>3.2699999999999999E-3</v>
      </c>
      <c r="R680" s="85">
        <f t="shared" si="55"/>
        <v>3.2699999999999999E-3</v>
      </c>
      <c r="S680" s="2" t="str">
        <f t="shared" si="56"/>
        <v/>
      </c>
    </row>
    <row r="681" spans="3:19" ht="35.1" customHeight="1" thickTop="1" thickBot="1">
      <c r="C681" s="45" t="str">
        <f>IF(PG!C681="","",PG!C681)</f>
        <v/>
      </c>
      <c r="D681" s="44" t="str">
        <f>IF(PG!D681="","",PG!D681)</f>
        <v/>
      </c>
      <c r="E681" s="46" t="str">
        <f>IF(PG!E681="","",PG!E681)</f>
        <v/>
      </c>
      <c r="F681" s="46">
        <f>IF(Inv!F681="",Inv!E681,Inv!F681)</f>
        <v>0</v>
      </c>
      <c r="G681" s="51" t="str">
        <f t="shared" si="52"/>
        <v>Sem estoque</v>
      </c>
      <c r="H681" s="52">
        <f>SUMIF(Entrada!$D$7:$D$3006,$D681,Entrada!$H$7:$H$3006)</f>
        <v>0</v>
      </c>
      <c r="I681" s="53">
        <f>SUMIF(Saída!$D$7:$D$3006,$D681,Saída!$G$7:$G$3006)</f>
        <v>0</v>
      </c>
      <c r="J681" s="54">
        <f>SUMIF(Entrada!$D$7:$D$3006,D681,Entrada!$L$7:$L$3006)</f>
        <v>0</v>
      </c>
      <c r="K681" s="50" t="str">
        <f t="shared" si="53"/>
        <v/>
      </c>
      <c r="L681" s="50">
        <f t="shared" si="54"/>
        <v>0</v>
      </c>
      <c r="M681" s="54">
        <f>Inv!L681</f>
        <v>0</v>
      </c>
      <c r="N681" s="55" t="str">
        <f>IFERROR($I681/PG!$F681,"")</f>
        <v/>
      </c>
      <c r="P681" s="2"/>
      <c r="Q681" s="84">
        <v>3.2599999999999999E-3</v>
      </c>
      <c r="R681" s="85">
        <f t="shared" si="55"/>
        <v>3.2599999999999999E-3</v>
      </c>
      <c r="S681" s="2" t="str">
        <f t="shared" si="56"/>
        <v/>
      </c>
    </row>
    <row r="682" spans="3:19" ht="35.1" customHeight="1" thickTop="1" thickBot="1">
      <c r="C682" s="45" t="str">
        <f>IF(PG!C682="","",PG!C682)</f>
        <v/>
      </c>
      <c r="D682" s="44" t="str">
        <f>IF(PG!D682="","",PG!D682)</f>
        <v/>
      </c>
      <c r="E682" s="46" t="str">
        <f>IF(PG!E682="","",PG!E682)</f>
        <v/>
      </c>
      <c r="F682" s="46">
        <f>IF(Inv!F682="",Inv!E682,Inv!F682)</f>
        <v>0</v>
      </c>
      <c r="G682" s="51" t="str">
        <f t="shared" si="52"/>
        <v>Sem estoque</v>
      </c>
      <c r="H682" s="52">
        <f>SUMIF(Entrada!$D$7:$D$3006,$D682,Entrada!$H$7:$H$3006)</f>
        <v>0</v>
      </c>
      <c r="I682" s="53">
        <f>SUMIF(Saída!$D$7:$D$3006,$D682,Saída!$G$7:$G$3006)</f>
        <v>0</v>
      </c>
      <c r="J682" s="54">
        <f>SUMIF(Entrada!$D$7:$D$3006,D682,Entrada!$L$7:$L$3006)</f>
        <v>0</v>
      </c>
      <c r="K682" s="50" t="str">
        <f t="shared" si="53"/>
        <v/>
      </c>
      <c r="L682" s="50">
        <f t="shared" si="54"/>
        <v>0</v>
      </c>
      <c r="M682" s="54">
        <f>Inv!L682</f>
        <v>0</v>
      </c>
      <c r="N682" s="55" t="str">
        <f>IFERROR($I682/PG!$F682,"")</f>
        <v/>
      </c>
      <c r="P682" s="2"/>
      <c r="Q682" s="84">
        <v>3.2499999999999999E-3</v>
      </c>
      <c r="R682" s="85">
        <f t="shared" si="55"/>
        <v>3.2499999999999999E-3</v>
      </c>
      <c r="S682" s="2" t="str">
        <f t="shared" si="56"/>
        <v/>
      </c>
    </row>
    <row r="683" spans="3:19" ht="35.1" customHeight="1" thickTop="1" thickBot="1">
      <c r="C683" s="45" t="str">
        <f>IF(PG!C683="","",PG!C683)</f>
        <v/>
      </c>
      <c r="D683" s="44" t="str">
        <f>IF(PG!D683="","",PG!D683)</f>
        <v/>
      </c>
      <c r="E683" s="46" t="str">
        <f>IF(PG!E683="","",PG!E683)</f>
        <v/>
      </c>
      <c r="F683" s="46">
        <f>IF(Inv!F683="",Inv!E683,Inv!F683)</f>
        <v>0</v>
      </c>
      <c r="G683" s="51" t="str">
        <f t="shared" si="52"/>
        <v>Sem estoque</v>
      </c>
      <c r="H683" s="52">
        <f>SUMIF(Entrada!$D$7:$D$3006,$D683,Entrada!$H$7:$H$3006)</f>
        <v>0</v>
      </c>
      <c r="I683" s="53">
        <f>SUMIF(Saída!$D$7:$D$3006,$D683,Saída!$G$7:$G$3006)</f>
        <v>0</v>
      </c>
      <c r="J683" s="54">
        <f>SUMIF(Entrada!$D$7:$D$3006,D683,Entrada!$L$7:$L$3006)</f>
        <v>0</v>
      </c>
      <c r="K683" s="50" t="str">
        <f t="shared" si="53"/>
        <v/>
      </c>
      <c r="L683" s="50">
        <f t="shared" si="54"/>
        <v>0</v>
      </c>
      <c r="M683" s="54">
        <f>Inv!L683</f>
        <v>0</v>
      </c>
      <c r="N683" s="55" t="str">
        <f>IFERROR($I683/PG!$F683,"")</f>
        <v/>
      </c>
      <c r="P683" s="2"/>
      <c r="Q683" s="84">
        <v>3.2399999999999998E-3</v>
      </c>
      <c r="R683" s="85">
        <f t="shared" si="55"/>
        <v>3.2399999999999998E-3</v>
      </c>
      <c r="S683" s="2" t="str">
        <f t="shared" si="56"/>
        <v/>
      </c>
    </row>
    <row r="684" spans="3:19" ht="35.1" customHeight="1" thickTop="1" thickBot="1">
      <c r="C684" s="45" t="str">
        <f>IF(PG!C684="","",PG!C684)</f>
        <v/>
      </c>
      <c r="D684" s="44" t="str">
        <f>IF(PG!D684="","",PG!D684)</f>
        <v/>
      </c>
      <c r="E684" s="46" t="str">
        <f>IF(PG!E684="","",PG!E684)</f>
        <v/>
      </c>
      <c r="F684" s="46">
        <f>IF(Inv!F684="",Inv!E684,Inv!F684)</f>
        <v>0</v>
      </c>
      <c r="G684" s="51" t="str">
        <f t="shared" si="52"/>
        <v>Sem estoque</v>
      </c>
      <c r="H684" s="52">
        <f>SUMIF(Entrada!$D$7:$D$3006,$D684,Entrada!$H$7:$H$3006)</f>
        <v>0</v>
      </c>
      <c r="I684" s="53">
        <f>SUMIF(Saída!$D$7:$D$3006,$D684,Saída!$G$7:$G$3006)</f>
        <v>0</v>
      </c>
      <c r="J684" s="54">
        <f>SUMIF(Entrada!$D$7:$D$3006,D684,Entrada!$L$7:$L$3006)</f>
        <v>0</v>
      </c>
      <c r="K684" s="50" t="str">
        <f t="shared" si="53"/>
        <v/>
      </c>
      <c r="L684" s="50">
        <f t="shared" si="54"/>
        <v>0</v>
      </c>
      <c r="M684" s="54">
        <f>Inv!L684</f>
        <v>0</v>
      </c>
      <c r="N684" s="55" t="str">
        <f>IFERROR($I684/PG!$F684,"")</f>
        <v/>
      </c>
      <c r="P684" s="2"/>
      <c r="Q684" s="84">
        <v>3.2299999999999998E-3</v>
      </c>
      <c r="R684" s="85">
        <f t="shared" si="55"/>
        <v>3.2299999999999998E-3</v>
      </c>
      <c r="S684" s="2" t="str">
        <f t="shared" si="56"/>
        <v/>
      </c>
    </row>
    <row r="685" spans="3:19" ht="35.1" customHeight="1" thickTop="1" thickBot="1">
      <c r="C685" s="45" t="str">
        <f>IF(PG!C685="","",PG!C685)</f>
        <v/>
      </c>
      <c r="D685" s="44" t="str">
        <f>IF(PG!D685="","",PG!D685)</f>
        <v/>
      </c>
      <c r="E685" s="46" t="str">
        <f>IF(PG!E685="","",PG!E685)</f>
        <v/>
      </c>
      <c r="F685" s="46">
        <f>IF(Inv!F685="",Inv!E685,Inv!F685)</f>
        <v>0</v>
      </c>
      <c r="G685" s="51" t="str">
        <f t="shared" si="52"/>
        <v>Sem estoque</v>
      </c>
      <c r="H685" s="52">
        <f>SUMIF(Entrada!$D$7:$D$3006,$D685,Entrada!$H$7:$H$3006)</f>
        <v>0</v>
      </c>
      <c r="I685" s="53">
        <f>SUMIF(Saída!$D$7:$D$3006,$D685,Saída!$G$7:$G$3006)</f>
        <v>0</v>
      </c>
      <c r="J685" s="54">
        <f>SUMIF(Entrada!$D$7:$D$3006,D685,Entrada!$L$7:$L$3006)</f>
        <v>0</v>
      </c>
      <c r="K685" s="50" t="str">
        <f t="shared" si="53"/>
        <v/>
      </c>
      <c r="L685" s="50">
        <f t="shared" si="54"/>
        <v>0</v>
      </c>
      <c r="M685" s="54">
        <f>Inv!L685</f>
        <v>0</v>
      </c>
      <c r="N685" s="55" t="str">
        <f>IFERROR($I685/PG!$F685,"")</f>
        <v/>
      </c>
      <c r="P685" s="2"/>
      <c r="Q685" s="84">
        <v>3.2200000000000002E-3</v>
      </c>
      <c r="R685" s="85">
        <f t="shared" si="55"/>
        <v>3.2200000000000002E-3</v>
      </c>
      <c r="S685" s="2" t="str">
        <f t="shared" si="56"/>
        <v/>
      </c>
    </row>
    <row r="686" spans="3:19" ht="35.1" customHeight="1" thickTop="1" thickBot="1">
      <c r="C686" s="45" t="str">
        <f>IF(PG!C686="","",PG!C686)</f>
        <v/>
      </c>
      <c r="D686" s="44" t="str">
        <f>IF(PG!D686="","",PG!D686)</f>
        <v/>
      </c>
      <c r="E686" s="46" t="str">
        <f>IF(PG!E686="","",PG!E686)</f>
        <v/>
      </c>
      <c r="F686" s="46">
        <f>IF(Inv!F686="",Inv!E686,Inv!F686)</f>
        <v>0</v>
      </c>
      <c r="G686" s="51" t="str">
        <f t="shared" si="52"/>
        <v>Sem estoque</v>
      </c>
      <c r="H686" s="52">
        <f>SUMIF(Entrada!$D$7:$D$3006,$D686,Entrada!$H$7:$H$3006)</f>
        <v>0</v>
      </c>
      <c r="I686" s="53">
        <f>SUMIF(Saída!$D$7:$D$3006,$D686,Saída!$G$7:$G$3006)</f>
        <v>0</v>
      </c>
      <c r="J686" s="54">
        <f>SUMIF(Entrada!$D$7:$D$3006,D686,Entrada!$L$7:$L$3006)</f>
        <v>0</v>
      </c>
      <c r="K686" s="50" t="str">
        <f t="shared" si="53"/>
        <v/>
      </c>
      <c r="L686" s="50">
        <f t="shared" si="54"/>
        <v>0</v>
      </c>
      <c r="M686" s="54">
        <f>Inv!L686</f>
        <v>0</v>
      </c>
      <c r="N686" s="55" t="str">
        <f>IFERROR($I686/PG!$F686,"")</f>
        <v/>
      </c>
      <c r="P686" s="2"/>
      <c r="Q686" s="84">
        <v>3.2100000000000002E-3</v>
      </c>
      <c r="R686" s="85">
        <f t="shared" si="55"/>
        <v>3.2100000000000002E-3</v>
      </c>
      <c r="S686" s="2" t="str">
        <f t="shared" si="56"/>
        <v/>
      </c>
    </row>
    <row r="687" spans="3:19" ht="35.1" customHeight="1" thickTop="1" thickBot="1">
      <c r="C687" s="45" t="str">
        <f>IF(PG!C687="","",PG!C687)</f>
        <v/>
      </c>
      <c r="D687" s="44" t="str">
        <f>IF(PG!D687="","",PG!D687)</f>
        <v/>
      </c>
      <c r="E687" s="46" t="str">
        <f>IF(PG!E687="","",PG!E687)</f>
        <v/>
      </c>
      <c r="F687" s="46">
        <f>IF(Inv!F687="",Inv!E687,Inv!F687)</f>
        <v>0</v>
      </c>
      <c r="G687" s="51" t="str">
        <f t="shared" si="52"/>
        <v>Sem estoque</v>
      </c>
      <c r="H687" s="52">
        <f>SUMIF(Entrada!$D$7:$D$3006,$D687,Entrada!$H$7:$H$3006)</f>
        <v>0</v>
      </c>
      <c r="I687" s="53">
        <f>SUMIF(Saída!$D$7:$D$3006,$D687,Saída!$G$7:$G$3006)</f>
        <v>0</v>
      </c>
      <c r="J687" s="54">
        <f>SUMIF(Entrada!$D$7:$D$3006,D687,Entrada!$L$7:$L$3006)</f>
        <v>0</v>
      </c>
      <c r="K687" s="50" t="str">
        <f t="shared" si="53"/>
        <v/>
      </c>
      <c r="L687" s="50">
        <f t="shared" si="54"/>
        <v>0</v>
      </c>
      <c r="M687" s="54">
        <f>Inv!L687</f>
        <v>0</v>
      </c>
      <c r="N687" s="55" t="str">
        <f>IFERROR($I687/PG!$F687,"")</f>
        <v/>
      </c>
      <c r="P687" s="2"/>
      <c r="Q687" s="84">
        <v>3.2000000000000002E-3</v>
      </c>
      <c r="R687" s="85">
        <f t="shared" si="55"/>
        <v>3.2000000000000002E-3</v>
      </c>
      <c r="S687" s="2" t="str">
        <f t="shared" si="56"/>
        <v/>
      </c>
    </row>
    <row r="688" spans="3:19" ht="35.1" customHeight="1" thickTop="1" thickBot="1">
      <c r="C688" s="45" t="str">
        <f>IF(PG!C688="","",PG!C688)</f>
        <v/>
      </c>
      <c r="D688" s="44" t="str">
        <f>IF(PG!D688="","",PG!D688)</f>
        <v/>
      </c>
      <c r="E688" s="46" t="str">
        <f>IF(PG!E688="","",PG!E688)</f>
        <v/>
      </c>
      <c r="F688" s="46">
        <f>IF(Inv!F688="",Inv!E688,Inv!F688)</f>
        <v>0</v>
      </c>
      <c r="G688" s="51" t="str">
        <f t="shared" si="52"/>
        <v>Sem estoque</v>
      </c>
      <c r="H688" s="52">
        <f>SUMIF(Entrada!$D$7:$D$3006,$D688,Entrada!$H$7:$H$3006)</f>
        <v>0</v>
      </c>
      <c r="I688" s="53">
        <f>SUMIF(Saída!$D$7:$D$3006,$D688,Saída!$G$7:$G$3006)</f>
        <v>0</v>
      </c>
      <c r="J688" s="54">
        <f>SUMIF(Entrada!$D$7:$D$3006,D688,Entrada!$L$7:$L$3006)</f>
        <v>0</v>
      </c>
      <c r="K688" s="50" t="str">
        <f t="shared" si="53"/>
        <v/>
      </c>
      <c r="L688" s="50">
        <f t="shared" si="54"/>
        <v>0</v>
      </c>
      <c r="M688" s="54">
        <f>Inv!L688</f>
        <v>0</v>
      </c>
      <c r="N688" s="55" t="str">
        <f>IFERROR($I688/PG!$F688,"")</f>
        <v/>
      </c>
      <c r="P688" s="2"/>
      <c r="Q688" s="84">
        <v>3.1900000000000001E-3</v>
      </c>
      <c r="R688" s="85">
        <f t="shared" si="55"/>
        <v>3.1900000000000001E-3</v>
      </c>
      <c r="S688" s="2" t="str">
        <f t="shared" si="56"/>
        <v/>
      </c>
    </row>
    <row r="689" spans="3:19" ht="35.1" customHeight="1" thickTop="1" thickBot="1">
      <c r="C689" s="45" t="str">
        <f>IF(PG!C689="","",PG!C689)</f>
        <v/>
      </c>
      <c r="D689" s="44" t="str">
        <f>IF(PG!D689="","",PG!D689)</f>
        <v/>
      </c>
      <c r="E689" s="46" t="str">
        <f>IF(PG!E689="","",PG!E689)</f>
        <v/>
      </c>
      <c r="F689" s="46">
        <f>IF(Inv!F689="",Inv!E689,Inv!F689)</f>
        <v>0</v>
      </c>
      <c r="G689" s="51" t="str">
        <f t="shared" si="52"/>
        <v>Sem estoque</v>
      </c>
      <c r="H689" s="52">
        <f>SUMIF(Entrada!$D$7:$D$3006,$D689,Entrada!$H$7:$H$3006)</f>
        <v>0</v>
      </c>
      <c r="I689" s="53">
        <f>SUMIF(Saída!$D$7:$D$3006,$D689,Saída!$G$7:$G$3006)</f>
        <v>0</v>
      </c>
      <c r="J689" s="54">
        <f>SUMIF(Entrada!$D$7:$D$3006,D689,Entrada!$L$7:$L$3006)</f>
        <v>0</v>
      </c>
      <c r="K689" s="50" t="str">
        <f t="shared" si="53"/>
        <v/>
      </c>
      <c r="L689" s="50">
        <f t="shared" si="54"/>
        <v>0</v>
      </c>
      <c r="M689" s="54">
        <f>Inv!L689</f>
        <v>0</v>
      </c>
      <c r="N689" s="55" t="str">
        <f>IFERROR($I689/PG!$F689,"")</f>
        <v/>
      </c>
      <c r="P689" s="2"/>
      <c r="Q689" s="84">
        <v>3.1800000000000001E-3</v>
      </c>
      <c r="R689" s="85">
        <f t="shared" si="55"/>
        <v>3.1800000000000001E-3</v>
      </c>
      <c r="S689" s="2" t="str">
        <f t="shared" si="56"/>
        <v/>
      </c>
    </row>
    <row r="690" spans="3:19" ht="35.1" customHeight="1" thickTop="1" thickBot="1">
      <c r="C690" s="45" t="str">
        <f>IF(PG!C690="","",PG!C690)</f>
        <v/>
      </c>
      <c r="D690" s="44" t="str">
        <f>IF(PG!D690="","",PG!D690)</f>
        <v/>
      </c>
      <c r="E690" s="46" t="str">
        <f>IF(PG!E690="","",PG!E690)</f>
        <v/>
      </c>
      <c r="F690" s="46">
        <f>IF(Inv!F690="",Inv!E690,Inv!F690)</f>
        <v>0</v>
      </c>
      <c r="G690" s="51" t="str">
        <f t="shared" si="52"/>
        <v>Sem estoque</v>
      </c>
      <c r="H690" s="52">
        <f>SUMIF(Entrada!$D$7:$D$3006,$D690,Entrada!$H$7:$H$3006)</f>
        <v>0</v>
      </c>
      <c r="I690" s="53">
        <f>SUMIF(Saída!$D$7:$D$3006,$D690,Saída!$G$7:$G$3006)</f>
        <v>0</v>
      </c>
      <c r="J690" s="54">
        <f>SUMIF(Entrada!$D$7:$D$3006,D690,Entrada!$L$7:$L$3006)</f>
        <v>0</v>
      </c>
      <c r="K690" s="50" t="str">
        <f t="shared" si="53"/>
        <v/>
      </c>
      <c r="L690" s="50">
        <f t="shared" si="54"/>
        <v>0</v>
      </c>
      <c r="M690" s="54">
        <f>Inv!L690</f>
        <v>0</v>
      </c>
      <c r="N690" s="55" t="str">
        <f>IFERROR($I690/PG!$F690,"")</f>
        <v/>
      </c>
      <c r="P690" s="2"/>
      <c r="Q690" s="84">
        <v>3.1700000000000001E-3</v>
      </c>
      <c r="R690" s="85">
        <f t="shared" si="55"/>
        <v>3.1700000000000001E-3</v>
      </c>
      <c r="S690" s="2" t="str">
        <f t="shared" si="56"/>
        <v/>
      </c>
    </row>
    <row r="691" spans="3:19" ht="35.1" customHeight="1" thickTop="1" thickBot="1">
      <c r="C691" s="45" t="str">
        <f>IF(PG!C691="","",PG!C691)</f>
        <v/>
      </c>
      <c r="D691" s="44" t="str">
        <f>IF(PG!D691="","",PG!D691)</f>
        <v/>
      </c>
      <c r="E691" s="46" t="str">
        <f>IF(PG!E691="","",PG!E691)</f>
        <v/>
      </c>
      <c r="F691" s="46">
        <f>IF(Inv!F691="",Inv!E691,Inv!F691)</f>
        <v>0</v>
      </c>
      <c r="G691" s="51" t="str">
        <f t="shared" si="52"/>
        <v>Sem estoque</v>
      </c>
      <c r="H691" s="52">
        <f>SUMIF(Entrada!$D$7:$D$3006,$D691,Entrada!$H$7:$H$3006)</f>
        <v>0</v>
      </c>
      <c r="I691" s="53">
        <f>SUMIF(Saída!$D$7:$D$3006,$D691,Saída!$G$7:$G$3006)</f>
        <v>0</v>
      </c>
      <c r="J691" s="54">
        <f>SUMIF(Entrada!$D$7:$D$3006,D691,Entrada!$L$7:$L$3006)</f>
        <v>0</v>
      </c>
      <c r="K691" s="50" t="str">
        <f t="shared" si="53"/>
        <v/>
      </c>
      <c r="L691" s="50">
        <f t="shared" si="54"/>
        <v>0</v>
      </c>
      <c r="M691" s="54">
        <f>Inv!L691</f>
        <v>0</v>
      </c>
      <c r="N691" s="55" t="str">
        <f>IFERROR($I691/PG!$F691,"")</f>
        <v/>
      </c>
      <c r="P691" s="2"/>
      <c r="Q691" s="84">
        <v>3.16E-3</v>
      </c>
      <c r="R691" s="85">
        <f t="shared" si="55"/>
        <v>3.16E-3</v>
      </c>
      <c r="S691" s="2" t="str">
        <f t="shared" si="56"/>
        <v/>
      </c>
    </row>
    <row r="692" spans="3:19" ht="35.1" customHeight="1" thickTop="1" thickBot="1">
      <c r="C692" s="45" t="str">
        <f>IF(PG!C692="","",PG!C692)</f>
        <v/>
      </c>
      <c r="D692" s="44" t="str">
        <f>IF(PG!D692="","",PG!D692)</f>
        <v/>
      </c>
      <c r="E692" s="46" t="str">
        <f>IF(PG!E692="","",PG!E692)</f>
        <v/>
      </c>
      <c r="F692" s="46">
        <f>IF(Inv!F692="",Inv!E692,Inv!F692)</f>
        <v>0</v>
      </c>
      <c r="G692" s="51" t="str">
        <f t="shared" si="52"/>
        <v>Sem estoque</v>
      </c>
      <c r="H692" s="52">
        <f>SUMIF(Entrada!$D$7:$D$3006,$D692,Entrada!$H$7:$H$3006)</f>
        <v>0</v>
      </c>
      <c r="I692" s="53">
        <f>SUMIF(Saída!$D$7:$D$3006,$D692,Saída!$G$7:$G$3006)</f>
        <v>0</v>
      </c>
      <c r="J692" s="54">
        <f>SUMIF(Entrada!$D$7:$D$3006,D692,Entrada!$L$7:$L$3006)</f>
        <v>0</v>
      </c>
      <c r="K692" s="50" t="str">
        <f t="shared" si="53"/>
        <v/>
      </c>
      <c r="L692" s="50">
        <f t="shared" si="54"/>
        <v>0</v>
      </c>
      <c r="M692" s="54">
        <f>Inv!L692</f>
        <v>0</v>
      </c>
      <c r="N692" s="55" t="str">
        <f>IFERROR($I692/PG!$F692,"")</f>
        <v/>
      </c>
      <c r="P692" s="2"/>
      <c r="Q692" s="84">
        <v>3.15E-3</v>
      </c>
      <c r="R692" s="85">
        <f t="shared" si="55"/>
        <v>3.15E-3</v>
      </c>
      <c r="S692" s="2" t="str">
        <f t="shared" si="56"/>
        <v/>
      </c>
    </row>
    <row r="693" spans="3:19" ht="35.1" customHeight="1" thickTop="1" thickBot="1">
      <c r="C693" s="45" t="str">
        <f>IF(PG!C693="","",PG!C693)</f>
        <v/>
      </c>
      <c r="D693" s="44" t="str">
        <f>IF(PG!D693="","",PG!D693)</f>
        <v/>
      </c>
      <c r="E693" s="46" t="str">
        <f>IF(PG!E693="","",PG!E693)</f>
        <v/>
      </c>
      <c r="F693" s="46">
        <f>IF(Inv!F693="",Inv!E693,Inv!F693)</f>
        <v>0</v>
      </c>
      <c r="G693" s="51" t="str">
        <f t="shared" si="52"/>
        <v>Sem estoque</v>
      </c>
      <c r="H693" s="52">
        <f>SUMIF(Entrada!$D$7:$D$3006,$D693,Entrada!$H$7:$H$3006)</f>
        <v>0</v>
      </c>
      <c r="I693" s="53">
        <f>SUMIF(Saída!$D$7:$D$3006,$D693,Saída!$G$7:$G$3006)</f>
        <v>0</v>
      </c>
      <c r="J693" s="54">
        <f>SUMIF(Entrada!$D$7:$D$3006,D693,Entrada!$L$7:$L$3006)</f>
        <v>0</v>
      </c>
      <c r="K693" s="50" t="str">
        <f t="shared" si="53"/>
        <v/>
      </c>
      <c r="L693" s="50">
        <f t="shared" si="54"/>
        <v>0</v>
      </c>
      <c r="M693" s="54">
        <f>Inv!L693</f>
        <v>0</v>
      </c>
      <c r="N693" s="55" t="str">
        <f>IFERROR($I693/PG!$F693,"")</f>
        <v/>
      </c>
      <c r="P693" s="2"/>
      <c r="Q693" s="84">
        <v>3.14E-3</v>
      </c>
      <c r="R693" s="85">
        <f t="shared" si="55"/>
        <v>3.14E-3</v>
      </c>
      <c r="S693" s="2" t="str">
        <f t="shared" si="56"/>
        <v/>
      </c>
    </row>
    <row r="694" spans="3:19" ht="35.1" customHeight="1" thickTop="1" thickBot="1">
      <c r="C694" s="45" t="str">
        <f>IF(PG!C694="","",PG!C694)</f>
        <v/>
      </c>
      <c r="D694" s="44" t="str">
        <f>IF(PG!D694="","",PG!D694)</f>
        <v/>
      </c>
      <c r="E694" s="46" t="str">
        <f>IF(PG!E694="","",PG!E694)</f>
        <v/>
      </c>
      <c r="F694" s="46">
        <f>IF(Inv!F694="",Inv!E694,Inv!F694)</f>
        <v>0</v>
      </c>
      <c r="G694" s="51" t="str">
        <f t="shared" si="52"/>
        <v>Sem estoque</v>
      </c>
      <c r="H694" s="52">
        <f>SUMIF(Entrada!$D$7:$D$3006,$D694,Entrada!$H$7:$H$3006)</f>
        <v>0</v>
      </c>
      <c r="I694" s="53">
        <f>SUMIF(Saída!$D$7:$D$3006,$D694,Saída!$G$7:$G$3006)</f>
        <v>0</v>
      </c>
      <c r="J694" s="54">
        <f>SUMIF(Entrada!$D$7:$D$3006,D694,Entrada!$L$7:$L$3006)</f>
        <v>0</v>
      </c>
      <c r="K694" s="50" t="str">
        <f t="shared" si="53"/>
        <v/>
      </c>
      <c r="L694" s="50">
        <f t="shared" si="54"/>
        <v>0</v>
      </c>
      <c r="M694" s="54">
        <f>Inv!L694</f>
        <v>0</v>
      </c>
      <c r="N694" s="55" t="str">
        <f>IFERROR($I694/PG!$F694,"")</f>
        <v/>
      </c>
      <c r="P694" s="2"/>
      <c r="Q694" s="84">
        <v>3.13E-3</v>
      </c>
      <c r="R694" s="85">
        <f t="shared" si="55"/>
        <v>3.13E-3</v>
      </c>
      <c r="S694" s="2" t="str">
        <f t="shared" si="56"/>
        <v/>
      </c>
    </row>
    <row r="695" spans="3:19" ht="35.1" customHeight="1" thickTop="1" thickBot="1">
      <c r="C695" s="45" t="str">
        <f>IF(PG!C695="","",PG!C695)</f>
        <v/>
      </c>
      <c r="D695" s="44" t="str">
        <f>IF(PG!D695="","",PG!D695)</f>
        <v/>
      </c>
      <c r="E695" s="46" t="str">
        <f>IF(PG!E695="","",PG!E695)</f>
        <v/>
      </c>
      <c r="F695" s="46">
        <f>IF(Inv!F695="",Inv!E695,Inv!F695)</f>
        <v>0</v>
      </c>
      <c r="G695" s="51" t="str">
        <f t="shared" si="52"/>
        <v>Sem estoque</v>
      </c>
      <c r="H695" s="52">
        <f>SUMIF(Entrada!$D$7:$D$3006,$D695,Entrada!$H$7:$H$3006)</f>
        <v>0</v>
      </c>
      <c r="I695" s="53">
        <f>SUMIF(Saída!$D$7:$D$3006,$D695,Saída!$G$7:$G$3006)</f>
        <v>0</v>
      </c>
      <c r="J695" s="54">
        <f>SUMIF(Entrada!$D$7:$D$3006,D695,Entrada!$L$7:$L$3006)</f>
        <v>0</v>
      </c>
      <c r="K695" s="50" t="str">
        <f t="shared" si="53"/>
        <v/>
      </c>
      <c r="L695" s="50">
        <f t="shared" si="54"/>
        <v>0</v>
      </c>
      <c r="M695" s="54">
        <f>Inv!L695</f>
        <v>0</v>
      </c>
      <c r="N695" s="55" t="str">
        <f>IFERROR($I695/PG!$F695,"")</f>
        <v/>
      </c>
      <c r="P695" s="2"/>
      <c r="Q695" s="84">
        <v>3.1199999999999999E-3</v>
      </c>
      <c r="R695" s="85">
        <f t="shared" si="55"/>
        <v>3.1199999999999999E-3</v>
      </c>
      <c r="S695" s="2" t="str">
        <f t="shared" si="56"/>
        <v/>
      </c>
    </row>
    <row r="696" spans="3:19" ht="35.1" customHeight="1" thickTop="1" thickBot="1">
      <c r="C696" s="45" t="str">
        <f>IF(PG!C696="","",PG!C696)</f>
        <v/>
      </c>
      <c r="D696" s="44" t="str">
        <f>IF(PG!D696="","",PG!D696)</f>
        <v/>
      </c>
      <c r="E696" s="46" t="str">
        <f>IF(PG!E696="","",PG!E696)</f>
        <v/>
      </c>
      <c r="F696" s="46">
        <f>IF(Inv!F696="",Inv!E696,Inv!F696)</f>
        <v>0</v>
      </c>
      <c r="G696" s="51" t="str">
        <f t="shared" si="52"/>
        <v>Sem estoque</v>
      </c>
      <c r="H696" s="52">
        <f>SUMIF(Entrada!$D$7:$D$3006,$D696,Entrada!$H$7:$H$3006)</f>
        <v>0</v>
      </c>
      <c r="I696" s="53">
        <f>SUMIF(Saída!$D$7:$D$3006,$D696,Saída!$G$7:$G$3006)</f>
        <v>0</v>
      </c>
      <c r="J696" s="54">
        <f>SUMIF(Entrada!$D$7:$D$3006,D696,Entrada!$L$7:$L$3006)</f>
        <v>0</v>
      </c>
      <c r="K696" s="50" t="str">
        <f t="shared" si="53"/>
        <v/>
      </c>
      <c r="L696" s="50">
        <f t="shared" si="54"/>
        <v>0</v>
      </c>
      <c r="M696" s="54">
        <f>Inv!L696</f>
        <v>0</v>
      </c>
      <c r="N696" s="55" t="str">
        <f>IFERROR($I696/PG!$F696,"")</f>
        <v/>
      </c>
      <c r="P696" s="2"/>
      <c r="Q696" s="84">
        <v>3.1099999999999999E-3</v>
      </c>
      <c r="R696" s="85">
        <f t="shared" si="55"/>
        <v>3.1099999999999999E-3</v>
      </c>
      <c r="S696" s="2" t="str">
        <f t="shared" si="56"/>
        <v/>
      </c>
    </row>
    <row r="697" spans="3:19" ht="35.1" customHeight="1" thickTop="1" thickBot="1">
      <c r="C697" s="45" t="str">
        <f>IF(PG!C697="","",PG!C697)</f>
        <v/>
      </c>
      <c r="D697" s="44" t="str">
        <f>IF(PG!D697="","",PG!D697)</f>
        <v/>
      </c>
      <c r="E697" s="46" t="str">
        <f>IF(PG!E697="","",PG!E697)</f>
        <v/>
      </c>
      <c r="F697" s="46">
        <f>IF(Inv!F697="",Inv!E697,Inv!F697)</f>
        <v>0</v>
      </c>
      <c r="G697" s="51" t="str">
        <f t="shared" si="52"/>
        <v>Sem estoque</v>
      </c>
      <c r="H697" s="52">
        <f>SUMIF(Entrada!$D$7:$D$3006,$D697,Entrada!$H$7:$H$3006)</f>
        <v>0</v>
      </c>
      <c r="I697" s="53">
        <f>SUMIF(Saída!$D$7:$D$3006,$D697,Saída!$G$7:$G$3006)</f>
        <v>0</v>
      </c>
      <c r="J697" s="54">
        <f>SUMIF(Entrada!$D$7:$D$3006,D697,Entrada!$L$7:$L$3006)</f>
        <v>0</v>
      </c>
      <c r="K697" s="50" t="str">
        <f t="shared" si="53"/>
        <v/>
      </c>
      <c r="L697" s="50">
        <f t="shared" si="54"/>
        <v>0</v>
      </c>
      <c r="M697" s="54">
        <f>Inv!L697</f>
        <v>0</v>
      </c>
      <c r="N697" s="55" t="str">
        <f>IFERROR($I697/PG!$F697,"")</f>
        <v/>
      </c>
      <c r="P697" s="2"/>
      <c r="Q697" s="84">
        <v>3.0999999999999999E-3</v>
      </c>
      <c r="R697" s="85">
        <f t="shared" si="55"/>
        <v>3.0999999999999999E-3</v>
      </c>
      <c r="S697" s="2" t="str">
        <f t="shared" si="56"/>
        <v/>
      </c>
    </row>
    <row r="698" spans="3:19" ht="35.1" customHeight="1" thickTop="1" thickBot="1">
      <c r="C698" s="45" t="str">
        <f>IF(PG!C698="","",PG!C698)</f>
        <v/>
      </c>
      <c r="D698" s="44" t="str">
        <f>IF(PG!D698="","",PG!D698)</f>
        <v/>
      </c>
      <c r="E698" s="46" t="str">
        <f>IF(PG!E698="","",PG!E698)</f>
        <v/>
      </c>
      <c r="F698" s="46">
        <f>IF(Inv!F698="",Inv!E698,Inv!F698)</f>
        <v>0</v>
      </c>
      <c r="G698" s="51" t="str">
        <f t="shared" si="52"/>
        <v>Sem estoque</v>
      </c>
      <c r="H698" s="52">
        <f>SUMIF(Entrada!$D$7:$D$3006,$D698,Entrada!$H$7:$H$3006)</f>
        <v>0</v>
      </c>
      <c r="I698" s="53">
        <f>SUMIF(Saída!$D$7:$D$3006,$D698,Saída!$G$7:$G$3006)</f>
        <v>0</v>
      </c>
      <c r="J698" s="54">
        <f>SUMIF(Entrada!$D$7:$D$3006,D698,Entrada!$L$7:$L$3006)</f>
        <v>0</v>
      </c>
      <c r="K698" s="50" t="str">
        <f t="shared" si="53"/>
        <v/>
      </c>
      <c r="L698" s="50">
        <f t="shared" si="54"/>
        <v>0</v>
      </c>
      <c r="M698" s="54">
        <f>Inv!L698</f>
        <v>0</v>
      </c>
      <c r="N698" s="55" t="str">
        <f>IFERROR($I698/PG!$F698,"")</f>
        <v/>
      </c>
      <c r="P698" s="2"/>
      <c r="Q698" s="84">
        <v>3.0899999999999999E-3</v>
      </c>
      <c r="R698" s="85">
        <f t="shared" si="55"/>
        <v>3.0899999999999999E-3</v>
      </c>
      <c r="S698" s="2" t="str">
        <f t="shared" si="56"/>
        <v/>
      </c>
    </row>
    <row r="699" spans="3:19" ht="35.1" customHeight="1" thickTop="1" thickBot="1">
      <c r="C699" s="45" t="str">
        <f>IF(PG!C699="","",PG!C699)</f>
        <v/>
      </c>
      <c r="D699" s="44" t="str">
        <f>IF(PG!D699="","",PG!D699)</f>
        <v/>
      </c>
      <c r="E699" s="46" t="str">
        <f>IF(PG!E699="","",PG!E699)</f>
        <v/>
      </c>
      <c r="F699" s="46">
        <f>IF(Inv!F699="",Inv!E699,Inv!F699)</f>
        <v>0</v>
      </c>
      <c r="G699" s="51" t="str">
        <f t="shared" si="52"/>
        <v>Sem estoque</v>
      </c>
      <c r="H699" s="52">
        <f>SUMIF(Entrada!$D$7:$D$3006,$D699,Entrada!$H$7:$H$3006)</f>
        <v>0</v>
      </c>
      <c r="I699" s="53">
        <f>SUMIF(Saída!$D$7:$D$3006,$D699,Saída!$G$7:$G$3006)</f>
        <v>0</v>
      </c>
      <c r="J699" s="54">
        <f>SUMIF(Entrada!$D$7:$D$3006,D699,Entrada!$L$7:$L$3006)</f>
        <v>0</v>
      </c>
      <c r="K699" s="50" t="str">
        <f t="shared" si="53"/>
        <v/>
      </c>
      <c r="L699" s="50">
        <f t="shared" si="54"/>
        <v>0</v>
      </c>
      <c r="M699" s="54">
        <f>Inv!L699</f>
        <v>0</v>
      </c>
      <c r="N699" s="55" t="str">
        <f>IFERROR($I699/PG!$F699,"")</f>
        <v/>
      </c>
      <c r="P699" s="2"/>
      <c r="Q699" s="84">
        <v>3.0799999999999998E-3</v>
      </c>
      <c r="R699" s="85">
        <f t="shared" si="55"/>
        <v>3.0799999999999998E-3</v>
      </c>
      <c r="S699" s="2" t="str">
        <f t="shared" si="56"/>
        <v/>
      </c>
    </row>
    <row r="700" spans="3:19" ht="35.1" customHeight="1" thickTop="1" thickBot="1">
      <c r="C700" s="45" t="str">
        <f>IF(PG!C700="","",PG!C700)</f>
        <v/>
      </c>
      <c r="D700" s="44" t="str">
        <f>IF(PG!D700="","",PG!D700)</f>
        <v/>
      </c>
      <c r="E700" s="46" t="str">
        <f>IF(PG!E700="","",PG!E700)</f>
        <v/>
      </c>
      <c r="F700" s="46">
        <f>IF(Inv!F700="",Inv!E700,Inv!F700)</f>
        <v>0</v>
      </c>
      <c r="G700" s="51" t="str">
        <f t="shared" si="52"/>
        <v>Sem estoque</v>
      </c>
      <c r="H700" s="52">
        <f>SUMIF(Entrada!$D$7:$D$3006,$D700,Entrada!$H$7:$H$3006)</f>
        <v>0</v>
      </c>
      <c r="I700" s="53">
        <f>SUMIF(Saída!$D$7:$D$3006,$D700,Saída!$G$7:$G$3006)</f>
        <v>0</v>
      </c>
      <c r="J700" s="54">
        <f>SUMIF(Entrada!$D$7:$D$3006,D700,Entrada!$L$7:$L$3006)</f>
        <v>0</v>
      </c>
      <c r="K700" s="50" t="str">
        <f t="shared" si="53"/>
        <v/>
      </c>
      <c r="L700" s="50">
        <f t="shared" si="54"/>
        <v>0</v>
      </c>
      <c r="M700" s="54">
        <f>Inv!L700</f>
        <v>0</v>
      </c>
      <c r="N700" s="55" t="str">
        <f>IFERROR($I700/PG!$F700,"")</f>
        <v/>
      </c>
      <c r="P700" s="2"/>
      <c r="Q700" s="84">
        <v>3.0699999999999998E-3</v>
      </c>
      <c r="R700" s="85">
        <f t="shared" si="55"/>
        <v>3.0699999999999998E-3</v>
      </c>
      <c r="S700" s="2" t="str">
        <f t="shared" si="56"/>
        <v/>
      </c>
    </row>
    <row r="701" spans="3:19" ht="35.1" customHeight="1" thickTop="1" thickBot="1">
      <c r="C701" s="45" t="str">
        <f>IF(PG!C701="","",PG!C701)</f>
        <v/>
      </c>
      <c r="D701" s="44" t="str">
        <f>IF(PG!D701="","",PG!D701)</f>
        <v/>
      </c>
      <c r="E701" s="46" t="str">
        <f>IF(PG!E701="","",PG!E701)</f>
        <v/>
      </c>
      <c r="F701" s="46">
        <f>IF(Inv!F701="",Inv!E701,Inv!F701)</f>
        <v>0</v>
      </c>
      <c r="G701" s="51" t="str">
        <f t="shared" si="52"/>
        <v>Sem estoque</v>
      </c>
      <c r="H701" s="52">
        <f>SUMIF(Entrada!$D$7:$D$3006,$D701,Entrada!$H$7:$H$3006)</f>
        <v>0</v>
      </c>
      <c r="I701" s="53">
        <f>SUMIF(Saída!$D$7:$D$3006,$D701,Saída!$G$7:$G$3006)</f>
        <v>0</v>
      </c>
      <c r="J701" s="54">
        <f>SUMIF(Entrada!$D$7:$D$3006,D701,Entrada!$L$7:$L$3006)</f>
        <v>0</v>
      </c>
      <c r="K701" s="50" t="str">
        <f t="shared" si="53"/>
        <v/>
      </c>
      <c r="L701" s="50">
        <f t="shared" si="54"/>
        <v>0</v>
      </c>
      <c r="M701" s="54">
        <f>Inv!L701</f>
        <v>0</v>
      </c>
      <c r="N701" s="55" t="str">
        <f>IFERROR($I701/PG!$F701,"")</f>
        <v/>
      </c>
      <c r="P701" s="2"/>
      <c r="Q701" s="84">
        <v>3.0599999999999998E-3</v>
      </c>
      <c r="R701" s="85">
        <f t="shared" si="55"/>
        <v>3.0599999999999998E-3</v>
      </c>
      <c r="S701" s="2" t="str">
        <f t="shared" si="56"/>
        <v/>
      </c>
    </row>
    <row r="702" spans="3:19" ht="35.1" customHeight="1" thickTop="1" thickBot="1">
      <c r="C702" s="45" t="str">
        <f>IF(PG!C702="","",PG!C702)</f>
        <v/>
      </c>
      <c r="D702" s="44" t="str">
        <f>IF(PG!D702="","",PG!D702)</f>
        <v/>
      </c>
      <c r="E702" s="46" t="str">
        <f>IF(PG!E702="","",PG!E702)</f>
        <v/>
      </c>
      <c r="F702" s="46">
        <f>IF(Inv!F702="",Inv!E702,Inv!F702)</f>
        <v>0</v>
      </c>
      <c r="G702" s="51" t="str">
        <f t="shared" si="52"/>
        <v>Sem estoque</v>
      </c>
      <c r="H702" s="52">
        <f>SUMIF(Entrada!$D$7:$D$3006,$D702,Entrada!$H$7:$H$3006)</f>
        <v>0</v>
      </c>
      <c r="I702" s="53">
        <f>SUMIF(Saída!$D$7:$D$3006,$D702,Saída!$G$7:$G$3006)</f>
        <v>0</v>
      </c>
      <c r="J702" s="54">
        <f>SUMIF(Entrada!$D$7:$D$3006,D702,Entrada!$L$7:$L$3006)</f>
        <v>0</v>
      </c>
      <c r="K702" s="50" t="str">
        <f t="shared" si="53"/>
        <v/>
      </c>
      <c r="L702" s="50">
        <f t="shared" si="54"/>
        <v>0</v>
      </c>
      <c r="M702" s="54">
        <f>Inv!L702</f>
        <v>0</v>
      </c>
      <c r="N702" s="55" t="str">
        <f>IFERROR($I702/PG!$F702,"")</f>
        <v/>
      </c>
      <c r="P702" s="2"/>
      <c r="Q702" s="84">
        <v>3.0500000000000002E-3</v>
      </c>
      <c r="R702" s="85">
        <f t="shared" si="55"/>
        <v>3.0500000000000002E-3</v>
      </c>
      <c r="S702" s="2" t="str">
        <f t="shared" si="56"/>
        <v/>
      </c>
    </row>
    <row r="703" spans="3:19" ht="35.1" customHeight="1" thickTop="1" thickBot="1">
      <c r="C703" s="45" t="str">
        <f>IF(PG!C703="","",PG!C703)</f>
        <v/>
      </c>
      <c r="D703" s="44" t="str">
        <f>IF(PG!D703="","",PG!D703)</f>
        <v/>
      </c>
      <c r="E703" s="46" t="str">
        <f>IF(PG!E703="","",PG!E703)</f>
        <v/>
      </c>
      <c r="F703" s="46">
        <f>IF(Inv!F703="",Inv!E703,Inv!F703)</f>
        <v>0</v>
      </c>
      <c r="G703" s="51" t="str">
        <f t="shared" si="52"/>
        <v>Sem estoque</v>
      </c>
      <c r="H703" s="52">
        <f>SUMIF(Entrada!$D$7:$D$3006,$D703,Entrada!$H$7:$H$3006)</f>
        <v>0</v>
      </c>
      <c r="I703" s="53">
        <f>SUMIF(Saída!$D$7:$D$3006,$D703,Saída!$G$7:$G$3006)</f>
        <v>0</v>
      </c>
      <c r="J703" s="54">
        <f>SUMIF(Entrada!$D$7:$D$3006,D703,Entrada!$L$7:$L$3006)</f>
        <v>0</v>
      </c>
      <c r="K703" s="50" t="str">
        <f t="shared" si="53"/>
        <v/>
      </c>
      <c r="L703" s="50">
        <f t="shared" si="54"/>
        <v>0</v>
      </c>
      <c r="M703" s="54">
        <f>Inv!L703</f>
        <v>0</v>
      </c>
      <c r="N703" s="55" t="str">
        <f>IFERROR($I703/PG!$F703,"")</f>
        <v/>
      </c>
      <c r="P703" s="2"/>
      <c r="Q703" s="84">
        <v>3.0400000000000002E-3</v>
      </c>
      <c r="R703" s="85">
        <f t="shared" si="55"/>
        <v>3.0400000000000002E-3</v>
      </c>
      <c r="S703" s="2" t="str">
        <f t="shared" si="56"/>
        <v/>
      </c>
    </row>
    <row r="704" spans="3:19" ht="35.1" customHeight="1" thickTop="1" thickBot="1">
      <c r="C704" s="45" t="str">
        <f>IF(PG!C704="","",PG!C704)</f>
        <v/>
      </c>
      <c r="D704" s="44" t="str">
        <f>IF(PG!D704="","",PG!D704)</f>
        <v/>
      </c>
      <c r="E704" s="46" t="str">
        <f>IF(PG!E704="","",PG!E704)</f>
        <v/>
      </c>
      <c r="F704" s="46">
        <f>IF(Inv!F704="",Inv!E704,Inv!F704)</f>
        <v>0</v>
      </c>
      <c r="G704" s="51" t="str">
        <f t="shared" si="52"/>
        <v>Sem estoque</v>
      </c>
      <c r="H704" s="52">
        <f>SUMIF(Entrada!$D$7:$D$3006,$D704,Entrada!$H$7:$H$3006)</f>
        <v>0</v>
      </c>
      <c r="I704" s="53">
        <f>SUMIF(Saída!$D$7:$D$3006,$D704,Saída!$G$7:$G$3006)</f>
        <v>0</v>
      </c>
      <c r="J704" s="54">
        <f>SUMIF(Entrada!$D$7:$D$3006,D704,Entrada!$L$7:$L$3006)</f>
        <v>0</v>
      </c>
      <c r="K704" s="50" t="str">
        <f t="shared" si="53"/>
        <v/>
      </c>
      <c r="L704" s="50">
        <f t="shared" si="54"/>
        <v>0</v>
      </c>
      <c r="M704" s="54">
        <f>Inv!L704</f>
        <v>0</v>
      </c>
      <c r="N704" s="55" t="str">
        <f>IFERROR($I704/PG!$F704,"")</f>
        <v/>
      </c>
      <c r="P704" s="2"/>
      <c r="Q704" s="84">
        <v>3.0300000000000001E-3</v>
      </c>
      <c r="R704" s="85">
        <f t="shared" si="55"/>
        <v>3.0300000000000001E-3</v>
      </c>
      <c r="S704" s="2" t="str">
        <f t="shared" si="56"/>
        <v/>
      </c>
    </row>
    <row r="705" spans="3:19" ht="35.1" customHeight="1" thickTop="1" thickBot="1">
      <c r="C705" s="45" t="str">
        <f>IF(PG!C705="","",PG!C705)</f>
        <v/>
      </c>
      <c r="D705" s="44" t="str">
        <f>IF(PG!D705="","",PG!D705)</f>
        <v/>
      </c>
      <c r="E705" s="46" t="str">
        <f>IF(PG!E705="","",PG!E705)</f>
        <v/>
      </c>
      <c r="F705" s="46">
        <f>IF(Inv!F705="",Inv!E705,Inv!F705)</f>
        <v>0</v>
      </c>
      <c r="G705" s="51" t="str">
        <f t="shared" si="52"/>
        <v>Sem estoque</v>
      </c>
      <c r="H705" s="52">
        <f>SUMIF(Entrada!$D$7:$D$3006,$D705,Entrada!$H$7:$H$3006)</f>
        <v>0</v>
      </c>
      <c r="I705" s="53">
        <f>SUMIF(Saída!$D$7:$D$3006,$D705,Saída!$G$7:$G$3006)</f>
        <v>0</v>
      </c>
      <c r="J705" s="54">
        <f>SUMIF(Entrada!$D$7:$D$3006,D705,Entrada!$L$7:$L$3006)</f>
        <v>0</v>
      </c>
      <c r="K705" s="50" t="str">
        <f t="shared" si="53"/>
        <v/>
      </c>
      <c r="L705" s="50">
        <f t="shared" si="54"/>
        <v>0</v>
      </c>
      <c r="M705" s="54">
        <f>Inv!L705</f>
        <v>0</v>
      </c>
      <c r="N705" s="55" t="str">
        <f>IFERROR($I705/PG!$F705,"")</f>
        <v/>
      </c>
      <c r="P705" s="2"/>
      <c r="Q705" s="84">
        <v>3.0200000000000001E-3</v>
      </c>
      <c r="R705" s="85">
        <f t="shared" si="55"/>
        <v>3.0200000000000001E-3</v>
      </c>
      <c r="S705" s="2" t="str">
        <f t="shared" si="56"/>
        <v/>
      </c>
    </row>
    <row r="706" spans="3:19" ht="35.1" customHeight="1" thickTop="1" thickBot="1">
      <c r="C706" s="45" t="str">
        <f>IF(PG!C706="","",PG!C706)</f>
        <v/>
      </c>
      <c r="D706" s="44" t="str">
        <f>IF(PG!D706="","",PG!D706)</f>
        <v/>
      </c>
      <c r="E706" s="46" t="str">
        <f>IF(PG!E706="","",PG!E706)</f>
        <v/>
      </c>
      <c r="F706" s="46">
        <f>IF(Inv!F706="",Inv!E706,Inv!F706)</f>
        <v>0</v>
      </c>
      <c r="G706" s="51" t="str">
        <f t="shared" si="52"/>
        <v>Sem estoque</v>
      </c>
      <c r="H706" s="52">
        <f>SUMIF(Entrada!$D$7:$D$3006,$D706,Entrada!$H$7:$H$3006)</f>
        <v>0</v>
      </c>
      <c r="I706" s="53">
        <f>SUMIF(Saída!$D$7:$D$3006,$D706,Saída!$G$7:$G$3006)</f>
        <v>0</v>
      </c>
      <c r="J706" s="54">
        <f>SUMIF(Entrada!$D$7:$D$3006,D706,Entrada!$L$7:$L$3006)</f>
        <v>0</v>
      </c>
      <c r="K706" s="50" t="str">
        <f t="shared" si="53"/>
        <v/>
      </c>
      <c r="L706" s="50">
        <f t="shared" si="54"/>
        <v>0</v>
      </c>
      <c r="M706" s="54">
        <f>Inv!L706</f>
        <v>0</v>
      </c>
      <c r="N706" s="55" t="str">
        <f>IFERROR($I706/PG!$F706,"")</f>
        <v/>
      </c>
      <c r="P706" s="2"/>
      <c r="Q706" s="84">
        <v>3.0100000000000001E-3</v>
      </c>
      <c r="R706" s="85">
        <f t="shared" si="55"/>
        <v>3.0100000000000001E-3</v>
      </c>
      <c r="S706" s="2" t="str">
        <f t="shared" si="56"/>
        <v/>
      </c>
    </row>
    <row r="707" spans="3:19" ht="35.1" customHeight="1" thickTop="1" thickBot="1">
      <c r="C707" s="45" t="str">
        <f>IF(PG!C707="","",PG!C707)</f>
        <v/>
      </c>
      <c r="D707" s="44" t="str">
        <f>IF(PG!D707="","",PG!D707)</f>
        <v/>
      </c>
      <c r="E707" s="46" t="str">
        <f>IF(PG!E707="","",PG!E707)</f>
        <v/>
      </c>
      <c r="F707" s="46">
        <f>IF(Inv!F707="",Inv!E707,Inv!F707)</f>
        <v>0</v>
      </c>
      <c r="G707" s="51" t="str">
        <f t="shared" si="52"/>
        <v>Sem estoque</v>
      </c>
      <c r="H707" s="52">
        <f>SUMIF(Entrada!$D$7:$D$3006,$D707,Entrada!$H$7:$H$3006)</f>
        <v>0</v>
      </c>
      <c r="I707" s="53">
        <f>SUMIF(Saída!$D$7:$D$3006,$D707,Saída!$G$7:$G$3006)</f>
        <v>0</v>
      </c>
      <c r="J707" s="54">
        <f>SUMIF(Entrada!$D$7:$D$3006,D707,Entrada!$L$7:$L$3006)</f>
        <v>0</v>
      </c>
      <c r="K707" s="50" t="str">
        <f t="shared" si="53"/>
        <v/>
      </c>
      <c r="L707" s="50">
        <f t="shared" si="54"/>
        <v>0</v>
      </c>
      <c r="M707" s="54">
        <f>Inv!L707</f>
        <v>0</v>
      </c>
      <c r="N707" s="55" t="str">
        <f>IFERROR($I707/PG!$F707,"")</f>
        <v/>
      </c>
      <c r="P707" s="2"/>
      <c r="Q707" s="84">
        <v>3.0000000000000001E-3</v>
      </c>
      <c r="R707" s="85">
        <f t="shared" si="55"/>
        <v>3.0000000000000001E-3</v>
      </c>
      <c r="S707" s="2" t="str">
        <f t="shared" si="56"/>
        <v/>
      </c>
    </row>
    <row r="708" spans="3:19" ht="35.1" customHeight="1" thickTop="1" thickBot="1">
      <c r="C708" s="45" t="str">
        <f>IF(PG!C708="","",PG!C708)</f>
        <v/>
      </c>
      <c r="D708" s="44" t="str">
        <f>IF(PG!D708="","",PG!D708)</f>
        <v/>
      </c>
      <c r="E708" s="46" t="str">
        <f>IF(PG!E708="","",PG!E708)</f>
        <v/>
      </c>
      <c r="F708" s="46">
        <f>IF(Inv!F708="",Inv!E708,Inv!F708)</f>
        <v>0</v>
      </c>
      <c r="G708" s="51" t="str">
        <f t="shared" si="52"/>
        <v>Sem estoque</v>
      </c>
      <c r="H708" s="52">
        <f>SUMIF(Entrada!$D$7:$D$3006,$D708,Entrada!$H$7:$H$3006)</f>
        <v>0</v>
      </c>
      <c r="I708" s="53">
        <f>SUMIF(Saída!$D$7:$D$3006,$D708,Saída!$G$7:$G$3006)</f>
        <v>0</v>
      </c>
      <c r="J708" s="54">
        <f>SUMIF(Entrada!$D$7:$D$3006,D708,Entrada!$L$7:$L$3006)</f>
        <v>0</v>
      </c>
      <c r="K708" s="50" t="str">
        <f t="shared" si="53"/>
        <v/>
      </c>
      <c r="L708" s="50">
        <f t="shared" si="54"/>
        <v>0</v>
      </c>
      <c r="M708" s="54">
        <f>Inv!L708</f>
        <v>0</v>
      </c>
      <c r="N708" s="55" t="str">
        <f>IFERROR($I708/PG!$F708,"")</f>
        <v/>
      </c>
      <c r="P708" s="2"/>
      <c r="Q708" s="84">
        <v>2.99E-3</v>
      </c>
      <c r="R708" s="85">
        <f t="shared" si="55"/>
        <v>2.99E-3</v>
      </c>
      <c r="S708" s="2" t="str">
        <f t="shared" si="56"/>
        <v/>
      </c>
    </row>
    <row r="709" spans="3:19" ht="35.1" customHeight="1" thickTop="1" thickBot="1">
      <c r="C709" s="45" t="str">
        <f>IF(PG!C709="","",PG!C709)</f>
        <v/>
      </c>
      <c r="D709" s="44" t="str">
        <f>IF(PG!D709="","",PG!D709)</f>
        <v/>
      </c>
      <c r="E709" s="46" t="str">
        <f>IF(PG!E709="","",PG!E709)</f>
        <v/>
      </c>
      <c r="F709" s="46">
        <f>IF(Inv!F709="",Inv!E709,Inv!F709)</f>
        <v>0</v>
      </c>
      <c r="G709" s="51" t="str">
        <f t="shared" si="52"/>
        <v>Sem estoque</v>
      </c>
      <c r="H709" s="52">
        <f>SUMIF(Entrada!$D$7:$D$3006,$D709,Entrada!$H$7:$H$3006)</f>
        <v>0</v>
      </c>
      <c r="I709" s="53">
        <f>SUMIF(Saída!$D$7:$D$3006,$D709,Saída!$G$7:$G$3006)</f>
        <v>0</v>
      </c>
      <c r="J709" s="54">
        <f>SUMIF(Entrada!$D$7:$D$3006,D709,Entrada!$L$7:$L$3006)</f>
        <v>0</v>
      </c>
      <c r="K709" s="50" t="str">
        <f t="shared" si="53"/>
        <v/>
      </c>
      <c r="L709" s="50">
        <f t="shared" si="54"/>
        <v>0</v>
      </c>
      <c r="M709" s="54">
        <f>Inv!L709</f>
        <v>0</v>
      </c>
      <c r="N709" s="55" t="str">
        <f>IFERROR($I709/PG!$F709,"")</f>
        <v/>
      </c>
      <c r="P709" s="2"/>
      <c r="Q709" s="84">
        <v>2.98E-3</v>
      </c>
      <c r="R709" s="85">
        <f t="shared" si="55"/>
        <v>2.98E-3</v>
      </c>
      <c r="S709" s="2" t="str">
        <f t="shared" si="56"/>
        <v/>
      </c>
    </row>
    <row r="710" spans="3:19" ht="35.1" customHeight="1" thickTop="1" thickBot="1">
      <c r="C710" s="45" t="str">
        <f>IF(PG!C710="","",PG!C710)</f>
        <v/>
      </c>
      <c r="D710" s="44" t="str">
        <f>IF(PG!D710="","",PG!D710)</f>
        <v/>
      </c>
      <c r="E710" s="46" t="str">
        <f>IF(PG!E710="","",PG!E710)</f>
        <v/>
      </c>
      <c r="F710" s="46">
        <f>IF(Inv!F710="",Inv!E710,Inv!F710)</f>
        <v>0</v>
      </c>
      <c r="G710" s="51" t="str">
        <f t="shared" si="52"/>
        <v>Sem estoque</v>
      </c>
      <c r="H710" s="52">
        <f>SUMIF(Entrada!$D$7:$D$3006,$D710,Entrada!$H$7:$H$3006)</f>
        <v>0</v>
      </c>
      <c r="I710" s="53">
        <f>SUMIF(Saída!$D$7:$D$3006,$D710,Saída!$G$7:$G$3006)</f>
        <v>0</v>
      </c>
      <c r="J710" s="54">
        <f>SUMIF(Entrada!$D$7:$D$3006,D710,Entrada!$L$7:$L$3006)</f>
        <v>0</v>
      </c>
      <c r="K710" s="50" t="str">
        <f t="shared" si="53"/>
        <v/>
      </c>
      <c r="L710" s="50">
        <f t="shared" si="54"/>
        <v>0</v>
      </c>
      <c r="M710" s="54">
        <f>Inv!L710</f>
        <v>0</v>
      </c>
      <c r="N710" s="55" t="str">
        <f>IFERROR($I710/PG!$F710,"")</f>
        <v/>
      </c>
      <c r="P710" s="2"/>
      <c r="Q710" s="84">
        <v>2.97E-3</v>
      </c>
      <c r="R710" s="85">
        <f t="shared" si="55"/>
        <v>2.97E-3</v>
      </c>
      <c r="S710" s="2" t="str">
        <f t="shared" si="56"/>
        <v/>
      </c>
    </row>
    <row r="711" spans="3:19" ht="35.1" customHeight="1" thickTop="1" thickBot="1">
      <c r="C711" s="45" t="str">
        <f>IF(PG!C711="","",PG!C711)</f>
        <v/>
      </c>
      <c r="D711" s="44" t="str">
        <f>IF(PG!D711="","",PG!D711)</f>
        <v/>
      </c>
      <c r="E711" s="46" t="str">
        <f>IF(PG!E711="","",PG!E711)</f>
        <v/>
      </c>
      <c r="F711" s="46">
        <f>IF(Inv!F711="",Inv!E711,Inv!F711)</f>
        <v>0</v>
      </c>
      <c r="G711" s="51" t="str">
        <f t="shared" si="52"/>
        <v>Sem estoque</v>
      </c>
      <c r="H711" s="52">
        <f>SUMIF(Entrada!$D$7:$D$3006,$D711,Entrada!$H$7:$H$3006)</f>
        <v>0</v>
      </c>
      <c r="I711" s="53">
        <f>SUMIF(Saída!$D$7:$D$3006,$D711,Saída!$G$7:$G$3006)</f>
        <v>0</v>
      </c>
      <c r="J711" s="54">
        <f>SUMIF(Entrada!$D$7:$D$3006,D711,Entrada!$L$7:$L$3006)</f>
        <v>0</v>
      </c>
      <c r="K711" s="50" t="str">
        <f t="shared" si="53"/>
        <v/>
      </c>
      <c r="L711" s="50">
        <f t="shared" si="54"/>
        <v>0</v>
      </c>
      <c r="M711" s="54">
        <f>Inv!L711</f>
        <v>0</v>
      </c>
      <c r="N711" s="55" t="str">
        <f>IFERROR($I711/PG!$F711,"")</f>
        <v/>
      </c>
      <c r="P711" s="2"/>
      <c r="Q711" s="84">
        <v>2.96E-3</v>
      </c>
      <c r="R711" s="85">
        <f t="shared" si="55"/>
        <v>2.96E-3</v>
      </c>
      <c r="S711" s="2" t="str">
        <f t="shared" si="56"/>
        <v/>
      </c>
    </row>
    <row r="712" spans="3:19" ht="35.1" customHeight="1" thickTop="1" thickBot="1">
      <c r="C712" s="45" t="str">
        <f>IF(PG!C712="","",PG!C712)</f>
        <v/>
      </c>
      <c r="D712" s="44" t="str">
        <f>IF(PG!D712="","",PG!D712)</f>
        <v/>
      </c>
      <c r="E712" s="46" t="str">
        <f>IF(PG!E712="","",PG!E712)</f>
        <v/>
      </c>
      <c r="F712" s="46">
        <f>IF(Inv!F712="",Inv!E712,Inv!F712)</f>
        <v>0</v>
      </c>
      <c r="G712" s="51" t="str">
        <f t="shared" ref="G712:G775" si="57">IFERROR(IF(F712=0,"Sem estoque",IF(F712/E712&lt;0.25,"Quase sem estoque",IF(F712/E712&lt;1.2,"Estoque baixo",IF(F712/E712&lt;2,"Estoque moderado","Estoque confortável")))),"")</f>
        <v>Sem estoque</v>
      </c>
      <c r="H712" s="52">
        <f>SUMIF(Entrada!$D$7:$D$3006,$D712,Entrada!$H$7:$H$3006)</f>
        <v>0</v>
      </c>
      <c r="I712" s="53">
        <f>SUMIF(Saída!$D$7:$D$3006,$D712,Saída!$G$7:$G$3006)</f>
        <v>0</v>
      </c>
      <c r="J712" s="54">
        <f>SUMIF(Entrada!$D$7:$D$3006,D712,Entrada!$L$7:$L$3006)</f>
        <v>0</v>
      </c>
      <c r="K712" s="50" t="str">
        <f t="shared" ref="K712:K775" si="58">IFERROR($J712/SUM($J$7:$J$1007),"")</f>
        <v/>
      </c>
      <c r="L712" s="50">
        <f t="shared" ref="L712:L775" si="59">IFERROR(F712/SUM($F$7:$F$1007),"")</f>
        <v>0</v>
      </c>
      <c r="M712" s="54">
        <f>Inv!L712</f>
        <v>0</v>
      </c>
      <c r="N712" s="55" t="str">
        <f>IFERROR($I712/PG!$F712,"")</f>
        <v/>
      </c>
      <c r="P712" s="2"/>
      <c r="Q712" s="84">
        <v>2.9499999999999999E-3</v>
      </c>
      <c r="R712" s="85">
        <f t="shared" ref="R712:R775" si="60">P712+Q712</f>
        <v>2.9499999999999999E-3</v>
      </c>
      <c r="S712" s="2" t="str">
        <f t="shared" ref="S712:S775" si="61">D712</f>
        <v/>
      </c>
    </row>
    <row r="713" spans="3:19" ht="35.1" customHeight="1" thickTop="1" thickBot="1">
      <c r="C713" s="45" t="str">
        <f>IF(PG!C713="","",PG!C713)</f>
        <v/>
      </c>
      <c r="D713" s="44" t="str">
        <f>IF(PG!D713="","",PG!D713)</f>
        <v/>
      </c>
      <c r="E713" s="46" t="str">
        <f>IF(PG!E713="","",PG!E713)</f>
        <v/>
      </c>
      <c r="F713" s="46">
        <f>IF(Inv!F713="",Inv!E713,Inv!F713)</f>
        <v>0</v>
      </c>
      <c r="G713" s="51" t="str">
        <f t="shared" si="57"/>
        <v>Sem estoque</v>
      </c>
      <c r="H713" s="52">
        <f>SUMIF(Entrada!$D$7:$D$3006,$D713,Entrada!$H$7:$H$3006)</f>
        <v>0</v>
      </c>
      <c r="I713" s="53">
        <f>SUMIF(Saída!$D$7:$D$3006,$D713,Saída!$G$7:$G$3006)</f>
        <v>0</v>
      </c>
      <c r="J713" s="54">
        <f>SUMIF(Entrada!$D$7:$D$3006,D713,Entrada!$L$7:$L$3006)</f>
        <v>0</v>
      </c>
      <c r="K713" s="50" t="str">
        <f t="shared" si="58"/>
        <v/>
      </c>
      <c r="L713" s="50">
        <f t="shared" si="59"/>
        <v>0</v>
      </c>
      <c r="M713" s="54">
        <f>Inv!L713</f>
        <v>0</v>
      </c>
      <c r="N713" s="55" t="str">
        <f>IFERROR($I713/PG!$F713,"")</f>
        <v/>
      </c>
      <c r="P713" s="2"/>
      <c r="Q713" s="84">
        <v>2.9399999999999999E-3</v>
      </c>
      <c r="R713" s="85">
        <f t="shared" si="60"/>
        <v>2.9399999999999999E-3</v>
      </c>
      <c r="S713" s="2" t="str">
        <f t="shared" si="61"/>
        <v/>
      </c>
    </row>
    <row r="714" spans="3:19" ht="35.1" customHeight="1" thickTop="1" thickBot="1">
      <c r="C714" s="45" t="str">
        <f>IF(PG!C714="","",PG!C714)</f>
        <v/>
      </c>
      <c r="D714" s="44" t="str">
        <f>IF(PG!D714="","",PG!D714)</f>
        <v/>
      </c>
      <c r="E714" s="46" t="str">
        <f>IF(PG!E714="","",PG!E714)</f>
        <v/>
      </c>
      <c r="F714" s="46">
        <f>IF(Inv!F714="",Inv!E714,Inv!F714)</f>
        <v>0</v>
      </c>
      <c r="G714" s="51" t="str">
        <f t="shared" si="57"/>
        <v>Sem estoque</v>
      </c>
      <c r="H714" s="52">
        <f>SUMIF(Entrada!$D$7:$D$3006,$D714,Entrada!$H$7:$H$3006)</f>
        <v>0</v>
      </c>
      <c r="I714" s="53">
        <f>SUMIF(Saída!$D$7:$D$3006,$D714,Saída!$G$7:$G$3006)</f>
        <v>0</v>
      </c>
      <c r="J714" s="54">
        <f>SUMIF(Entrada!$D$7:$D$3006,D714,Entrada!$L$7:$L$3006)</f>
        <v>0</v>
      </c>
      <c r="K714" s="50" t="str">
        <f t="shared" si="58"/>
        <v/>
      </c>
      <c r="L714" s="50">
        <f t="shared" si="59"/>
        <v>0</v>
      </c>
      <c r="M714" s="54">
        <f>Inv!L714</f>
        <v>0</v>
      </c>
      <c r="N714" s="55" t="str">
        <f>IFERROR($I714/PG!$F714,"")</f>
        <v/>
      </c>
      <c r="P714" s="2"/>
      <c r="Q714" s="84">
        <v>2.9299999999999999E-3</v>
      </c>
      <c r="R714" s="85">
        <f t="shared" si="60"/>
        <v>2.9299999999999999E-3</v>
      </c>
      <c r="S714" s="2" t="str">
        <f t="shared" si="61"/>
        <v/>
      </c>
    </row>
    <row r="715" spans="3:19" ht="35.1" customHeight="1" thickTop="1" thickBot="1">
      <c r="C715" s="45" t="str">
        <f>IF(PG!C715="","",PG!C715)</f>
        <v/>
      </c>
      <c r="D715" s="44" t="str">
        <f>IF(PG!D715="","",PG!D715)</f>
        <v/>
      </c>
      <c r="E715" s="46" t="str">
        <f>IF(PG!E715="","",PG!E715)</f>
        <v/>
      </c>
      <c r="F715" s="46">
        <f>IF(Inv!F715="",Inv!E715,Inv!F715)</f>
        <v>0</v>
      </c>
      <c r="G715" s="51" t="str">
        <f t="shared" si="57"/>
        <v>Sem estoque</v>
      </c>
      <c r="H715" s="52">
        <f>SUMIF(Entrada!$D$7:$D$3006,$D715,Entrada!$H$7:$H$3006)</f>
        <v>0</v>
      </c>
      <c r="I715" s="53">
        <f>SUMIF(Saída!$D$7:$D$3006,$D715,Saída!$G$7:$G$3006)</f>
        <v>0</v>
      </c>
      <c r="J715" s="54">
        <f>SUMIF(Entrada!$D$7:$D$3006,D715,Entrada!$L$7:$L$3006)</f>
        <v>0</v>
      </c>
      <c r="K715" s="50" t="str">
        <f t="shared" si="58"/>
        <v/>
      </c>
      <c r="L715" s="50">
        <f t="shared" si="59"/>
        <v>0</v>
      </c>
      <c r="M715" s="54">
        <f>Inv!L715</f>
        <v>0</v>
      </c>
      <c r="N715" s="55" t="str">
        <f>IFERROR($I715/PG!$F715,"")</f>
        <v/>
      </c>
      <c r="P715" s="2"/>
      <c r="Q715" s="84">
        <v>2.9199999999999999E-3</v>
      </c>
      <c r="R715" s="85">
        <f t="shared" si="60"/>
        <v>2.9199999999999999E-3</v>
      </c>
      <c r="S715" s="2" t="str">
        <f t="shared" si="61"/>
        <v/>
      </c>
    </row>
    <row r="716" spans="3:19" ht="35.1" customHeight="1" thickTop="1" thickBot="1">
      <c r="C716" s="45" t="str">
        <f>IF(PG!C716="","",PG!C716)</f>
        <v/>
      </c>
      <c r="D716" s="44" t="str">
        <f>IF(PG!D716="","",PG!D716)</f>
        <v/>
      </c>
      <c r="E716" s="46" t="str">
        <f>IF(PG!E716="","",PG!E716)</f>
        <v/>
      </c>
      <c r="F716" s="46">
        <f>IF(Inv!F716="",Inv!E716,Inv!F716)</f>
        <v>0</v>
      </c>
      <c r="G716" s="51" t="str">
        <f t="shared" si="57"/>
        <v>Sem estoque</v>
      </c>
      <c r="H716" s="52">
        <f>SUMIF(Entrada!$D$7:$D$3006,$D716,Entrada!$H$7:$H$3006)</f>
        <v>0</v>
      </c>
      <c r="I716" s="53">
        <f>SUMIF(Saída!$D$7:$D$3006,$D716,Saída!$G$7:$G$3006)</f>
        <v>0</v>
      </c>
      <c r="J716" s="54">
        <f>SUMIF(Entrada!$D$7:$D$3006,D716,Entrada!$L$7:$L$3006)</f>
        <v>0</v>
      </c>
      <c r="K716" s="50" t="str">
        <f t="shared" si="58"/>
        <v/>
      </c>
      <c r="L716" s="50">
        <f t="shared" si="59"/>
        <v>0</v>
      </c>
      <c r="M716" s="54">
        <f>Inv!L716</f>
        <v>0</v>
      </c>
      <c r="N716" s="55" t="str">
        <f>IFERROR($I716/PG!$F716,"")</f>
        <v/>
      </c>
      <c r="P716" s="2"/>
      <c r="Q716" s="84">
        <v>2.9099999999999998E-3</v>
      </c>
      <c r="R716" s="85">
        <f t="shared" si="60"/>
        <v>2.9099999999999998E-3</v>
      </c>
      <c r="S716" s="2" t="str">
        <f t="shared" si="61"/>
        <v/>
      </c>
    </row>
    <row r="717" spans="3:19" ht="35.1" customHeight="1" thickTop="1" thickBot="1">
      <c r="C717" s="45" t="str">
        <f>IF(PG!C717="","",PG!C717)</f>
        <v/>
      </c>
      <c r="D717" s="44" t="str">
        <f>IF(PG!D717="","",PG!D717)</f>
        <v/>
      </c>
      <c r="E717" s="46" t="str">
        <f>IF(PG!E717="","",PG!E717)</f>
        <v/>
      </c>
      <c r="F717" s="46">
        <f>IF(Inv!F717="",Inv!E717,Inv!F717)</f>
        <v>0</v>
      </c>
      <c r="G717" s="51" t="str">
        <f t="shared" si="57"/>
        <v>Sem estoque</v>
      </c>
      <c r="H717" s="52">
        <f>SUMIF(Entrada!$D$7:$D$3006,$D717,Entrada!$H$7:$H$3006)</f>
        <v>0</v>
      </c>
      <c r="I717" s="53">
        <f>SUMIF(Saída!$D$7:$D$3006,$D717,Saída!$G$7:$G$3006)</f>
        <v>0</v>
      </c>
      <c r="J717" s="54">
        <f>SUMIF(Entrada!$D$7:$D$3006,D717,Entrada!$L$7:$L$3006)</f>
        <v>0</v>
      </c>
      <c r="K717" s="50" t="str">
        <f t="shared" si="58"/>
        <v/>
      </c>
      <c r="L717" s="50">
        <f t="shared" si="59"/>
        <v>0</v>
      </c>
      <c r="M717" s="54">
        <f>Inv!L717</f>
        <v>0</v>
      </c>
      <c r="N717" s="55" t="str">
        <f>IFERROR($I717/PG!$F717,"")</f>
        <v/>
      </c>
      <c r="P717" s="2"/>
      <c r="Q717" s="84">
        <v>2.8999999999999998E-3</v>
      </c>
      <c r="R717" s="85">
        <f t="shared" si="60"/>
        <v>2.8999999999999998E-3</v>
      </c>
      <c r="S717" s="2" t="str">
        <f t="shared" si="61"/>
        <v/>
      </c>
    </row>
    <row r="718" spans="3:19" ht="35.1" customHeight="1" thickTop="1" thickBot="1">
      <c r="C718" s="45" t="str">
        <f>IF(PG!C718="","",PG!C718)</f>
        <v/>
      </c>
      <c r="D718" s="44" t="str">
        <f>IF(PG!D718="","",PG!D718)</f>
        <v/>
      </c>
      <c r="E718" s="46" t="str">
        <f>IF(PG!E718="","",PG!E718)</f>
        <v/>
      </c>
      <c r="F718" s="46">
        <f>IF(Inv!F718="",Inv!E718,Inv!F718)</f>
        <v>0</v>
      </c>
      <c r="G718" s="51" t="str">
        <f t="shared" si="57"/>
        <v>Sem estoque</v>
      </c>
      <c r="H718" s="52">
        <f>SUMIF(Entrada!$D$7:$D$3006,$D718,Entrada!$H$7:$H$3006)</f>
        <v>0</v>
      </c>
      <c r="I718" s="53">
        <f>SUMIF(Saída!$D$7:$D$3006,$D718,Saída!$G$7:$G$3006)</f>
        <v>0</v>
      </c>
      <c r="J718" s="54">
        <f>SUMIF(Entrada!$D$7:$D$3006,D718,Entrada!$L$7:$L$3006)</f>
        <v>0</v>
      </c>
      <c r="K718" s="50" t="str">
        <f t="shared" si="58"/>
        <v/>
      </c>
      <c r="L718" s="50">
        <f t="shared" si="59"/>
        <v>0</v>
      </c>
      <c r="M718" s="54">
        <f>Inv!L718</f>
        <v>0</v>
      </c>
      <c r="N718" s="55" t="str">
        <f>IFERROR($I718/PG!$F718,"")</f>
        <v/>
      </c>
      <c r="P718" s="2"/>
      <c r="Q718" s="84">
        <v>2.8900000000000002E-3</v>
      </c>
      <c r="R718" s="85">
        <f t="shared" si="60"/>
        <v>2.8900000000000002E-3</v>
      </c>
      <c r="S718" s="2" t="str">
        <f t="shared" si="61"/>
        <v/>
      </c>
    </row>
    <row r="719" spans="3:19" ht="35.1" customHeight="1" thickTop="1" thickBot="1">
      <c r="C719" s="45" t="str">
        <f>IF(PG!C719="","",PG!C719)</f>
        <v/>
      </c>
      <c r="D719" s="44" t="str">
        <f>IF(PG!D719="","",PG!D719)</f>
        <v/>
      </c>
      <c r="E719" s="46" t="str">
        <f>IF(PG!E719="","",PG!E719)</f>
        <v/>
      </c>
      <c r="F719" s="46">
        <f>IF(Inv!F719="",Inv!E719,Inv!F719)</f>
        <v>0</v>
      </c>
      <c r="G719" s="51" t="str">
        <f t="shared" si="57"/>
        <v>Sem estoque</v>
      </c>
      <c r="H719" s="52">
        <f>SUMIF(Entrada!$D$7:$D$3006,$D719,Entrada!$H$7:$H$3006)</f>
        <v>0</v>
      </c>
      <c r="I719" s="53">
        <f>SUMIF(Saída!$D$7:$D$3006,$D719,Saída!$G$7:$G$3006)</f>
        <v>0</v>
      </c>
      <c r="J719" s="54">
        <f>SUMIF(Entrada!$D$7:$D$3006,D719,Entrada!$L$7:$L$3006)</f>
        <v>0</v>
      </c>
      <c r="K719" s="50" t="str">
        <f t="shared" si="58"/>
        <v/>
      </c>
      <c r="L719" s="50">
        <f t="shared" si="59"/>
        <v>0</v>
      </c>
      <c r="M719" s="54">
        <f>Inv!L719</f>
        <v>0</v>
      </c>
      <c r="N719" s="55" t="str">
        <f>IFERROR($I719/PG!$F719,"")</f>
        <v/>
      </c>
      <c r="P719" s="2"/>
      <c r="Q719" s="84">
        <v>2.8800000000000002E-3</v>
      </c>
      <c r="R719" s="85">
        <f t="shared" si="60"/>
        <v>2.8800000000000002E-3</v>
      </c>
      <c r="S719" s="2" t="str">
        <f t="shared" si="61"/>
        <v/>
      </c>
    </row>
    <row r="720" spans="3:19" ht="35.1" customHeight="1" thickTop="1" thickBot="1">
      <c r="C720" s="45" t="str">
        <f>IF(PG!C720="","",PG!C720)</f>
        <v/>
      </c>
      <c r="D720" s="44" t="str">
        <f>IF(PG!D720="","",PG!D720)</f>
        <v/>
      </c>
      <c r="E720" s="46" t="str">
        <f>IF(PG!E720="","",PG!E720)</f>
        <v/>
      </c>
      <c r="F720" s="46">
        <f>IF(Inv!F720="",Inv!E720,Inv!F720)</f>
        <v>0</v>
      </c>
      <c r="G720" s="51" t="str">
        <f t="shared" si="57"/>
        <v>Sem estoque</v>
      </c>
      <c r="H720" s="52">
        <f>SUMIF(Entrada!$D$7:$D$3006,$D720,Entrada!$H$7:$H$3006)</f>
        <v>0</v>
      </c>
      <c r="I720" s="53">
        <f>SUMIF(Saída!$D$7:$D$3006,$D720,Saída!$G$7:$G$3006)</f>
        <v>0</v>
      </c>
      <c r="J720" s="54">
        <f>SUMIF(Entrada!$D$7:$D$3006,D720,Entrada!$L$7:$L$3006)</f>
        <v>0</v>
      </c>
      <c r="K720" s="50" t="str">
        <f t="shared" si="58"/>
        <v/>
      </c>
      <c r="L720" s="50">
        <f t="shared" si="59"/>
        <v>0</v>
      </c>
      <c r="M720" s="54">
        <f>Inv!L720</f>
        <v>0</v>
      </c>
      <c r="N720" s="55" t="str">
        <f>IFERROR($I720/PG!$F720,"")</f>
        <v/>
      </c>
      <c r="P720" s="2"/>
      <c r="Q720" s="84">
        <v>2.8700000000000002E-3</v>
      </c>
      <c r="R720" s="85">
        <f t="shared" si="60"/>
        <v>2.8700000000000002E-3</v>
      </c>
      <c r="S720" s="2" t="str">
        <f t="shared" si="61"/>
        <v/>
      </c>
    </row>
    <row r="721" spans="3:19" ht="35.1" customHeight="1" thickTop="1" thickBot="1">
      <c r="C721" s="45" t="str">
        <f>IF(PG!C721="","",PG!C721)</f>
        <v/>
      </c>
      <c r="D721" s="44" t="str">
        <f>IF(PG!D721="","",PG!D721)</f>
        <v/>
      </c>
      <c r="E721" s="46" t="str">
        <f>IF(PG!E721="","",PG!E721)</f>
        <v/>
      </c>
      <c r="F721" s="46">
        <f>IF(Inv!F721="",Inv!E721,Inv!F721)</f>
        <v>0</v>
      </c>
      <c r="G721" s="51" t="str">
        <f t="shared" si="57"/>
        <v>Sem estoque</v>
      </c>
      <c r="H721" s="52">
        <f>SUMIF(Entrada!$D$7:$D$3006,$D721,Entrada!$H$7:$H$3006)</f>
        <v>0</v>
      </c>
      <c r="I721" s="53">
        <f>SUMIF(Saída!$D$7:$D$3006,$D721,Saída!$G$7:$G$3006)</f>
        <v>0</v>
      </c>
      <c r="J721" s="54">
        <f>SUMIF(Entrada!$D$7:$D$3006,D721,Entrada!$L$7:$L$3006)</f>
        <v>0</v>
      </c>
      <c r="K721" s="50" t="str">
        <f t="shared" si="58"/>
        <v/>
      </c>
      <c r="L721" s="50">
        <f t="shared" si="59"/>
        <v>0</v>
      </c>
      <c r="M721" s="54">
        <f>Inv!L721</f>
        <v>0</v>
      </c>
      <c r="N721" s="55" t="str">
        <f>IFERROR($I721/PG!$F721,"")</f>
        <v/>
      </c>
      <c r="P721" s="2"/>
      <c r="Q721" s="84">
        <v>2.8600000000000001E-3</v>
      </c>
      <c r="R721" s="85">
        <f t="shared" si="60"/>
        <v>2.8600000000000001E-3</v>
      </c>
      <c r="S721" s="2" t="str">
        <f t="shared" si="61"/>
        <v/>
      </c>
    </row>
    <row r="722" spans="3:19" ht="35.1" customHeight="1" thickTop="1" thickBot="1">
      <c r="C722" s="45" t="str">
        <f>IF(PG!C722="","",PG!C722)</f>
        <v/>
      </c>
      <c r="D722" s="44" t="str">
        <f>IF(PG!D722="","",PG!D722)</f>
        <v/>
      </c>
      <c r="E722" s="46" t="str">
        <f>IF(PG!E722="","",PG!E722)</f>
        <v/>
      </c>
      <c r="F722" s="46">
        <f>IF(Inv!F722="",Inv!E722,Inv!F722)</f>
        <v>0</v>
      </c>
      <c r="G722" s="51" t="str">
        <f t="shared" si="57"/>
        <v>Sem estoque</v>
      </c>
      <c r="H722" s="52">
        <f>SUMIF(Entrada!$D$7:$D$3006,$D722,Entrada!$H$7:$H$3006)</f>
        <v>0</v>
      </c>
      <c r="I722" s="53">
        <f>SUMIF(Saída!$D$7:$D$3006,$D722,Saída!$G$7:$G$3006)</f>
        <v>0</v>
      </c>
      <c r="J722" s="54">
        <f>SUMIF(Entrada!$D$7:$D$3006,D722,Entrada!$L$7:$L$3006)</f>
        <v>0</v>
      </c>
      <c r="K722" s="50" t="str">
        <f t="shared" si="58"/>
        <v/>
      </c>
      <c r="L722" s="50">
        <f t="shared" si="59"/>
        <v>0</v>
      </c>
      <c r="M722" s="54">
        <f>Inv!L722</f>
        <v>0</v>
      </c>
      <c r="N722" s="55" t="str">
        <f>IFERROR($I722/PG!$F722,"")</f>
        <v/>
      </c>
      <c r="P722" s="2"/>
      <c r="Q722" s="84">
        <v>2.8500000000000001E-3</v>
      </c>
      <c r="R722" s="85">
        <f t="shared" si="60"/>
        <v>2.8500000000000001E-3</v>
      </c>
      <c r="S722" s="2" t="str">
        <f t="shared" si="61"/>
        <v/>
      </c>
    </row>
    <row r="723" spans="3:19" ht="35.1" customHeight="1" thickTop="1" thickBot="1">
      <c r="C723" s="45" t="str">
        <f>IF(PG!C723="","",PG!C723)</f>
        <v/>
      </c>
      <c r="D723" s="44" t="str">
        <f>IF(PG!D723="","",PG!D723)</f>
        <v/>
      </c>
      <c r="E723" s="46" t="str">
        <f>IF(PG!E723="","",PG!E723)</f>
        <v/>
      </c>
      <c r="F723" s="46">
        <f>IF(Inv!F723="",Inv!E723,Inv!F723)</f>
        <v>0</v>
      </c>
      <c r="G723" s="51" t="str">
        <f t="shared" si="57"/>
        <v>Sem estoque</v>
      </c>
      <c r="H723" s="52">
        <f>SUMIF(Entrada!$D$7:$D$3006,$D723,Entrada!$H$7:$H$3006)</f>
        <v>0</v>
      </c>
      <c r="I723" s="53">
        <f>SUMIF(Saída!$D$7:$D$3006,$D723,Saída!$G$7:$G$3006)</f>
        <v>0</v>
      </c>
      <c r="J723" s="54">
        <f>SUMIF(Entrada!$D$7:$D$3006,D723,Entrada!$L$7:$L$3006)</f>
        <v>0</v>
      </c>
      <c r="K723" s="50" t="str">
        <f t="shared" si="58"/>
        <v/>
      </c>
      <c r="L723" s="50">
        <f t="shared" si="59"/>
        <v>0</v>
      </c>
      <c r="M723" s="54">
        <f>Inv!L723</f>
        <v>0</v>
      </c>
      <c r="N723" s="55" t="str">
        <f>IFERROR($I723/PG!$F723,"")</f>
        <v/>
      </c>
      <c r="P723" s="2"/>
      <c r="Q723" s="84">
        <v>2.8400000000000001E-3</v>
      </c>
      <c r="R723" s="85">
        <f t="shared" si="60"/>
        <v>2.8400000000000001E-3</v>
      </c>
      <c r="S723" s="2" t="str">
        <f t="shared" si="61"/>
        <v/>
      </c>
    </row>
    <row r="724" spans="3:19" ht="35.1" customHeight="1" thickTop="1" thickBot="1">
      <c r="C724" s="45" t="str">
        <f>IF(PG!C724="","",PG!C724)</f>
        <v/>
      </c>
      <c r="D724" s="44" t="str">
        <f>IF(PG!D724="","",PG!D724)</f>
        <v/>
      </c>
      <c r="E724" s="46" t="str">
        <f>IF(PG!E724="","",PG!E724)</f>
        <v/>
      </c>
      <c r="F724" s="46">
        <f>IF(Inv!F724="",Inv!E724,Inv!F724)</f>
        <v>0</v>
      </c>
      <c r="G724" s="51" t="str">
        <f t="shared" si="57"/>
        <v>Sem estoque</v>
      </c>
      <c r="H724" s="52">
        <f>SUMIF(Entrada!$D$7:$D$3006,$D724,Entrada!$H$7:$H$3006)</f>
        <v>0</v>
      </c>
      <c r="I724" s="53">
        <f>SUMIF(Saída!$D$7:$D$3006,$D724,Saída!$G$7:$G$3006)</f>
        <v>0</v>
      </c>
      <c r="J724" s="54">
        <f>SUMIF(Entrada!$D$7:$D$3006,D724,Entrada!$L$7:$L$3006)</f>
        <v>0</v>
      </c>
      <c r="K724" s="50" t="str">
        <f t="shared" si="58"/>
        <v/>
      </c>
      <c r="L724" s="50">
        <f t="shared" si="59"/>
        <v>0</v>
      </c>
      <c r="M724" s="54">
        <f>Inv!L724</f>
        <v>0</v>
      </c>
      <c r="N724" s="55" t="str">
        <f>IFERROR($I724/PG!$F724,"")</f>
        <v/>
      </c>
      <c r="P724" s="2"/>
      <c r="Q724" s="84">
        <v>2.8300000000000001E-3</v>
      </c>
      <c r="R724" s="85">
        <f t="shared" si="60"/>
        <v>2.8300000000000001E-3</v>
      </c>
      <c r="S724" s="2" t="str">
        <f t="shared" si="61"/>
        <v/>
      </c>
    </row>
    <row r="725" spans="3:19" ht="35.1" customHeight="1" thickTop="1" thickBot="1">
      <c r="C725" s="45" t="str">
        <f>IF(PG!C725="","",PG!C725)</f>
        <v/>
      </c>
      <c r="D725" s="44" t="str">
        <f>IF(PG!D725="","",PG!D725)</f>
        <v/>
      </c>
      <c r="E725" s="46" t="str">
        <f>IF(PG!E725="","",PG!E725)</f>
        <v/>
      </c>
      <c r="F725" s="46">
        <f>IF(Inv!F725="",Inv!E725,Inv!F725)</f>
        <v>0</v>
      </c>
      <c r="G725" s="51" t="str">
        <f t="shared" si="57"/>
        <v>Sem estoque</v>
      </c>
      <c r="H725" s="52">
        <f>SUMIF(Entrada!$D$7:$D$3006,$D725,Entrada!$H$7:$H$3006)</f>
        <v>0</v>
      </c>
      <c r="I725" s="53">
        <f>SUMIF(Saída!$D$7:$D$3006,$D725,Saída!$G$7:$G$3006)</f>
        <v>0</v>
      </c>
      <c r="J725" s="54">
        <f>SUMIF(Entrada!$D$7:$D$3006,D725,Entrada!$L$7:$L$3006)</f>
        <v>0</v>
      </c>
      <c r="K725" s="50" t="str">
        <f t="shared" si="58"/>
        <v/>
      </c>
      <c r="L725" s="50">
        <f t="shared" si="59"/>
        <v>0</v>
      </c>
      <c r="M725" s="54">
        <f>Inv!L725</f>
        <v>0</v>
      </c>
      <c r="N725" s="55" t="str">
        <f>IFERROR($I725/PG!$F725,"")</f>
        <v/>
      </c>
      <c r="P725" s="2"/>
      <c r="Q725" s="84">
        <v>2.82E-3</v>
      </c>
      <c r="R725" s="85">
        <f t="shared" si="60"/>
        <v>2.82E-3</v>
      </c>
      <c r="S725" s="2" t="str">
        <f t="shared" si="61"/>
        <v/>
      </c>
    </row>
    <row r="726" spans="3:19" ht="35.1" customHeight="1" thickTop="1" thickBot="1">
      <c r="C726" s="45" t="str">
        <f>IF(PG!C726="","",PG!C726)</f>
        <v/>
      </c>
      <c r="D726" s="44" t="str">
        <f>IF(PG!D726="","",PG!D726)</f>
        <v/>
      </c>
      <c r="E726" s="46" t="str">
        <f>IF(PG!E726="","",PG!E726)</f>
        <v/>
      </c>
      <c r="F726" s="46">
        <f>IF(Inv!F726="",Inv!E726,Inv!F726)</f>
        <v>0</v>
      </c>
      <c r="G726" s="51" t="str">
        <f t="shared" si="57"/>
        <v>Sem estoque</v>
      </c>
      <c r="H726" s="52">
        <f>SUMIF(Entrada!$D$7:$D$3006,$D726,Entrada!$H$7:$H$3006)</f>
        <v>0</v>
      </c>
      <c r="I726" s="53">
        <f>SUMIF(Saída!$D$7:$D$3006,$D726,Saída!$G$7:$G$3006)</f>
        <v>0</v>
      </c>
      <c r="J726" s="54">
        <f>SUMIF(Entrada!$D$7:$D$3006,D726,Entrada!$L$7:$L$3006)</f>
        <v>0</v>
      </c>
      <c r="K726" s="50" t="str">
        <f t="shared" si="58"/>
        <v/>
      </c>
      <c r="L726" s="50">
        <f t="shared" si="59"/>
        <v>0</v>
      </c>
      <c r="M726" s="54">
        <f>Inv!L726</f>
        <v>0</v>
      </c>
      <c r="N726" s="55" t="str">
        <f>IFERROR($I726/PG!$F726,"")</f>
        <v/>
      </c>
      <c r="P726" s="2"/>
      <c r="Q726" s="84">
        <v>2.81E-3</v>
      </c>
      <c r="R726" s="85">
        <f t="shared" si="60"/>
        <v>2.81E-3</v>
      </c>
      <c r="S726" s="2" t="str">
        <f t="shared" si="61"/>
        <v/>
      </c>
    </row>
    <row r="727" spans="3:19" ht="35.1" customHeight="1" thickTop="1" thickBot="1">
      <c r="C727" s="45" t="str">
        <f>IF(PG!C727="","",PG!C727)</f>
        <v/>
      </c>
      <c r="D727" s="44" t="str">
        <f>IF(PG!D727="","",PG!D727)</f>
        <v/>
      </c>
      <c r="E727" s="46" t="str">
        <f>IF(PG!E727="","",PG!E727)</f>
        <v/>
      </c>
      <c r="F727" s="46">
        <f>IF(Inv!F727="",Inv!E727,Inv!F727)</f>
        <v>0</v>
      </c>
      <c r="G727" s="51" t="str">
        <f t="shared" si="57"/>
        <v>Sem estoque</v>
      </c>
      <c r="H727" s="52">
        <f>SUMIF(Entrada!$D$7:$D$3006,$D727,Entrada!$H$7:$H$3006)</f>
        <v>0</v>
      </c>
      <c r="I727" s="53">
        <f>SUMIF(Saída!$D$7:$D$3006,$D727,Saída!$G$7:$G$3006)</f>
        <v>0</v>
      </c>
      <c r="J727" s="54">
        <f>SUMIF(Entrada!$D$7:$D$3006,D727,Entrada!$L$7:$L$3006)</f>
        <v>0</v>
      </c>
      <c r="K727" s="50" t="str">
        <f t="shared" si="58"/>
        <v/>
      </c>
      <c r="L727" s="50">
        <f t="shared" si="59"/>
        <v>0</v>
      </c>
      <c r="M727" s="54">
        <f>Inv!L727</f>
        <v>0</v>
      </c>
      <c r="N727" s="55" t="str">
        <f>IFERROR($I727/PG!$F727,"")</f>
        <v/>
      </c>
      <c r="P727" s="2"/>
      <c r="Q727" s="84">
        <v>2.8E-3</v>
      </c>
      <c r="R727" s="85">
        <f t="shared" si="60"/>
        <v>2.8E-3</v>
      </c>
      <c r="S727" s="2" t="str">
        <f t="shared" si="61"/>
        <v/>
      </c>
    </row>
    <row r="728" spans="3:19" ht="35.1" customHeight="1" thickTop="1" thickBot="1">
      <c r="C728" s="45" t="str">
        <f>IF(PG!C728="","",PG!C728)</f>
        <v/>
      </c>
      <c r="D728" s="44" t="str">
        <f>IF(PG!D728="","",PG!D728)</f>
        <v/>
      </c>
      <c r="E728" s="46" t="str">
        <f>IF(PG!E728="","",PG!E728)</f>
        <v/>
      </c>
      <c r="F728" s="46">
        <f>IF(Inv!F728="",Inv!E728,Inv!F728)</f>
        <v>0</v>
      </c>
      <c r="G728" s="51" t="str">
        <f t="shared" si="57"/>
        <v>Sem estoque</v>
      </c>
      <c r="H728" s="52">
        <f>SUMIF(Entrada!$D$7:$D$3006,$D728,Entrada!$H$7:$H$3006)</f>
        <v>0</v>
      </c>
      <c r="I728" s="53">
        <f>SUMIF(Saída!$D$7:$D$3006,$D728,Saída!$G$7:$G$3006)</f>
        <v>0</v>
      </c>
      <c r="J728" s="54">
        <f>SUMIF(Entrada!$D$7:$D$3006,D728,Entrada!$L$7:$L$3006)</f>
        <v>0</v>
      </c>
      <c r="K728" s="50" t="str">
        <f t="shared" si="58"/>
        <v/>
      </c>
      <c r="L728" s="50">
        <f t="shared" si="59"/>
        <v>0</v>
      </c>
      <c r="M728" s="54">
        <f>Inv!L728</f>
        <v>0</v>
      </c>
      <c r="N728" s="55" t="str">
        <f>IFERROR($I728/PG!$F728,"")</f>
        <v/>
      </c>
      <c r="P728" s="2"/>
      <c r="Q728" s="84">
        <v>2.7899999999999999E-3</v>
      </c>
      <c r="R728" s="85">
        <f t="shared" si="60"/>
        <v>2.7899999999999999E-3</v>
      </c>
      <c r="S728" s="2" t="str">
        <f t="shared" si="61"/>
        <v/>
      </c>
    </row>
    <row r="729" spans="3:19" ht="35.1" customHeight="1" thickTop="1" thickBot="1">
      <c r="C729" s="45" t="str">
        <f>IF(PG!C729="","",PG!C729)</f>
        <v/>
      </c>
      <c r="D729" s="44" t="str">
        <f>IF(PG!D729="","",PG!D729)</f>
        <v/>
      </c>
      <c r="E729" s="46" t="str">
        <f>IF(PG!E729="","",PG!E729)</f>
        <v/>
      </c>
      <c r="F729" s="46">
        <f>IF(Inv!F729="",Inv!E729,Inv!F729)</f>
        <v>0</v>
      </c>
      <c r="G729" s="51" t="str">
        <f t="shared" si="57"/>
        <v>Sem estoque</v>
      </c>
      <c r="H729" s="52">
        <f>SUMIF(Entrada!$D$7:$D$3006,$D729,Entrada!$H$7:$H$3006)</f>
        <v>0</v>
      </c>
      <c r="I729" s="53">
        <f>SUMIF(Saída!$D$7:$D$3006,$D729,Saída!$G$7:$G$3006)</f>
        <v>0</v>
      </c>
      <c r="J729" s="54">
        <f>SUMIF(Entrada!$D$7:$D$3006,D729,Entrada!$L$7:$L$3006)</f>
        <v>0</v>
      </c>
      <c r="K729" s="50" t="str">
        <f t="shared" si="58"/>
        <v/>
      </c>
      <c r="L729" s="50">
        <f t="shared" si="59"/>
        <v>0</v>
      </c>
      <c r="M729" s="54">
        <f>Inv!L729</f>
        <v>0</v>
      </c>
      <c r="N729" s="55" t="str">
        <f>IFERROR($I729/PG!$F729,"")</f>
        <v/>
      </c>
      <c r="P729" s="2"/>
      <c r="Q729" s="84">
        <v>2.7799999999999999E-3</v>
      </c>
      <c r="R729" s="85">
        <f t="shared" si="60"/>
        <v>2.7799999999999999E-3</v>
      </c>
      <c r="S729" s="2" t="str">
        <f t="shared" si="61"/>
        <v/>
      </c>
    </row>
    <row r="730" spans="3:19" ht="35.1" customHeight="1" thickTop="1" thickBot="1">
      <c r="C730" s="45" t="str">
        <f>IF(PG!C730="","",PG!C730)</f>
        <v/>
      </c>
      <c r="D730" s="44" t="str">
        <f>IF(PG!D730="","",PG!D730)</f>
        <v/>
      </c>
      <c r="E730" s="46" t="str">
        <f>IF(PG!E730="","",PG!E730)</f>
        <v/>
      </c>
      <c r="F730" s="46">
        <f>IF(Inv!F730="",Inv!E730,Inv!F730)</f>
        <v>0</v>
      </c>
      <c r="G730" s="51" t="str">
        <f t="shared" si="57"/>
        <v>Sem estoque</v>
      </c>
      <c r="H730" s="52">
        <f>SUMIF(Entrada!$D$7:$D$3006,$D730,Entrada!$H$7:$H$3006)</f>
        <v>0</v>
      </c>
      <c r="I730" s="53">
        <f>SUMIF(Saída!$D$7:$D$3006,$D730,Saída!$G$7:$G$3006)</f>
        <v>0</v>
      </c>
      <c r="J730" s="54">
        <f>SUMIF(Entrada!$D$7:$D$3006,D730,Entrada!$L$7:$L$3006)</f>
        <v>0</v>
      </c>
      <c r="K730" s="50" t="str">
        <f t="shared" si="58"/>
        <v/>
      </c>
      <c r="L730" s="50">
        <f t="shared" si="59"/>
        <v>0</v>
      </c>
      <c r="M730" s="54">
        <f>Inv!L730</f>
        <v>0</v>
      </c>
      <c r="N730" s="55" t="str">
        <f>IFERROR($I730/PG!$F730,"")</f>
        <v/>
      </c>
      <c r="P730" s="2"/>
      <c r="Q730" s="84">
        <v>2.7699999999999999E-3</v>
      </c>
      <c r="R730" s="85">
        <f t="shared" si="60"/>
        <v>2.7699999999999999E-3</v>
      </c>
      <c r="S730" s="2" t="str">
        <f t="shared" si="61"/>
        <v/>
      </c>
    </row>
    <row r="731" spans="3:19" ht="35.1" customHeight="1" thickTop="1" thickBot="1">
      <c r="C731" s="45" t="str">
        <f>IF(PG!C731="","",PG!C731)</f>
        <v/>
      </c>
      <c r="D731" s="44" t="str">
        <f>IF(PG!D731="","",PG!D731)</f>
        <v/>
      </c>
      <c r="E731" s="46" t="str">
        <f>IF(PG!E731="","",PG!E731)</f>
        <v/>
      </c>
      <c r="F731" s="46">
        <f>IF(Inv!F731="",Inv!E731,Inv!F731)</f>
        <v>0</v>
      </c>
      <c r="G731" s="51" t="str">
        <f t="shared" si="57"/>
        <v>Sem estoque</v>
      </c>
      <c r="H731" s="52">
        <f>SUMIF(Entrada!$D$7:$D$3006,$D731,Entrada!$H$7:$H$3006)</f>
        <v>0</v>
      </c>
      <c r="I731" s="53">
        <f>SUMIF(Saída!$D$7:$D$3006,$D731,Saída!$G$7:$G$3006)</f>
        <v>0</v>
      </c>
      <c r="J731" s="54">
        <f>SUMIF(Entrada!$D$7:$D$3006,D731,Entrada!$L$7:$L$3006)</f>
        <v>0</v>
      </c>
      <c r="K731" s="50" t="str">
        <f t="shared" si="58"/>
        <v/>
      </c>
      <c r="L731" s="50">
        <f t="shared" si="59"/>
        <v>0</v>
      </c>
      <c r="M731" s="54">
        <f>Inv!L731</f>
        <v>0</v>
      </c>
      <c r="N731" s="55" t="str">
        <f>IFERROR($I731/PG!$F731,"")</f>
        <v/>
      </c>
      <c r="P731" s="2"/>
      <c r="Q731" s="84">
        <v>2.7599999999999999E-3</v>
      </c>
      <c r="R731" s="85">
        <f t="shared" si="60"/>
        <v>2.7599999999999999E-3</v>
      </c>
      <c r="S731" s="2" t="str">
        <f t="shared" si="61"/>
        <v/>
      </c>
    </row>
    <row r="732" spans="3:19" ht="35.1" customHeight="1" thickTop="1" thickBot="1">
      <c r="C732" s="45" t="str">
        <f>IF(PG!C732="","",PG!C732)</f>
        <v/>
      </c>
      <c r="D732" s="44" t="str">
        <f>IF(PG!D732="","",PG!D732)</f>
        <v/>
      </c>
      <c r="E732" s="46" t="str">
        <f>IF(PG!E732="","",PG!E732)</f>
        <v/>
      </c>
      <c r="F732" s="46">
        <f>IF(Inv!F732="",Inv!E732,Inv!F732)</f>
        <v>0</v>
      </c>
      <c r="G732" s="51" t="str">
        <f t="shared" si="57"/>
        <v>Sem estoque</v>
      </c>
      <c r="H732" s="52">
        <f>SUMIF(Entrada!$D$7:$D$3006,$D732,Entrada!$H$7:$H$3006)</f>
        <v>0</v>
      </c>
      <c r="I732" s="53">
        <f>SUMIF(Saída!$D$7:$D$3006,$D732,Saída!$G$7:$G$3006)</f>
        <v>0</v>
      </c>
      <c r="J732" s="54">
        <f>SUMIF(Entrada!$D$7:$D$3006,D732,Entrada!$L$7:$L$3006)</f>
        <v>0</v>
      </c>
      <c r="K732" s="50" t="str">
        <f t="shared" si="58"/>
        <v/>
      </c>
      <c r="L732" s="50">
        <f t="shared" si="59"/>
        <v>0</v>
      </c>
      <c r="M732" s="54">
        <f>Inv!L732</f>
        <v>0</v>
      </c>
      <c r="N732" s="55" t="str">
        <f>IFERROR($I732/PG!$F732,"")</f>
        <v/>
      </c>
      <c r="P732" s="2"/>
      <c r="Q732" s="84">
        <v>2.7499999999999998E-3</v>
      </c>
      <c r="R732" s="85">
        <f t="shared" si="60"/>
        <v>2.7499999999999998E-3</v>
      </c>
      <c r="S732" s="2" t="str">
        <f t="shared" si="61"/>
        <v/>
      </c>
    </row>
    <row r="733" spans="3:19" ht="35.1" customHeight="1" thickTop="1" thickBot="1">
      <c r="C733" s="45" t="str">
        <f>IF(PG!C733="","",PG!C733)</f>
        <v/>
      </c>
      <c r="D733" s="44" t="str">
        <f>IF(PG!D733="","",PG!D733)</f>
        <v/>
      </c>
      <c r="E733" s="46" t="str">
        <f>IF(PG!E733="","",PG!E733)</f>
        <v/>
      </c>
      <c r="F733" s="46">
        <f>IF(Inv!F733="",Inv!E733,Inv!F733)</f>
        <v>0</v>
      </c>
      <c r="G733" s="51" t="str">
        <f t="shared" si="57"/>
        <v>Sem estoque</v>
      </c>
      <c r="H733" s="52">
        <f>SUMIF(Entrada!$D$7:$D$3006,$D733,Entrada!$H$7:$H$3006)</f>
        <v>0</v>
      </c>
      <c r="I733" s="53">
        <f>SUMIF(Saída!$D$7:$D$3006,$D733,Saída!$G$7:$G$3006)</f>
        <v>0</v>
      </c>
      <c r="J733" s="54">
        <f>SUMIF(Entrada!$D$7:$D$3006,D733,Entrada!$L$7:$L$3006)</f>
        <v>0</v>
      </c>
      <c r="K733" s="50" t="str">
        <f t="shared" si="58"/>
        <v/>
      </c>
      <c r="L733" s="50">
        <f t="shared" si="59"/>
        <v>0</v>
      </c>
      <c r="M733" s="54">
        <f>Inv!L733</f>
        <v>0</v>
      </c>
      <c r="N733" s="55" t="str">
        <f>IFERROR($I733/PG!$F733,"")</f>
        <v/>
      </c>
      <c r="P733" s="2"/>
      <c r="Q733" s="84">
        <v>2.7399999999999998E-3</v>
      </c>
      <c r="R733" s="85">
        <f t="shared" si="60"/>
        <v>2.7399999999999998E-3</v>
      </c>
      <c r="S733" s="2" t="str">
        <f t="shared" si="61"/>
        <v/>
      </c>
    </row>
    <row r="734" spans="3:19" ht="35.1" customHeight="1" thickTop="1" thickBot="1">
      <c r="C734" s="45" t="str">
        <f>IF(PG!C734="","",PG!C734)</f>
        <v/>
      </c>
      <c r="D734" s="44" t="str">
        <f>IF(PG!D734="","",PG!D734)</f>
        <v/>
      </c>
      <c r="E734" s="46" t="str">
        <f>IF(PG!E734="","",PG!E734)</f>
        <v/>
      </c>
      <c r="F734" s="46">
        <f>IF(Inv!F734="",Inv!E734,Inv!F734)</f>
        <v>0</v>
      </c>
      <c r="G734" s="51" t="str">
        <f t="shared" si="57"/>
        <v>Sem estoque</v>
      </c>
      <c r="H734" s="52">
        <f>SUMIF(Entrada!$D$7:$D$3006,$D734,Entrada!$H$7:$H$3006)</f>
        <v>0</v>
      </c>
      <c r="I734" s="53">
        <f>SUMIF(Saída!$D$7:$D$3006,$D734,Saída!$G$7:$G$3006)</f>
        <v>0</v>
      </c>
      <c r="J734" s="54">
        <f>SUMIF(Entrada!$D$7:$D$3006,D734,Entrada!$L$7:$L$3006)</f>
        <v>0</v>
      </c>
      <c r="K734" s="50" t="str">
        <f t="shared" si="58"/>
        <v/>
      </c>
      <c r="L734" s="50">
        <f t="shared" si="59"/>
        <v>0</v>
      </c>
      <c r="M734" s="54">
        <f>Inv!L734</f>
        <v>0</v>
      </c>
      <c r="N734" s="55" t="str">
        <f>IFERROR($I734/PG!$F734,"")</f>
        <v/>
      </c>
      <c r="P734" s="2"/>
      <c r="Q734" s="84">
        <v>2.7299999999999998E-3</v>
      </c>
      <c r="R734" s="85">
        <f t="shared" si="60"/>
        <v>2.7299999999999998E-3</v>
      </c>
      <c r="S734" s="2" t="str">
        <f t="shared" si="61"/>
        <v/>
      </c>
    </row>
    <row r="735" spans="3:19" ht="35.1" customHeight="1" thickTop="1" thickBot="1">
      <c r="C735" s="45" t="str">
        <f>IF(PG!C735="","",PG!C735)</f>
        <v/>
      </c>
      <c r="D735" s="44" t="str">
        <f>IF(PG!D735="","",PG!D735)</f>
        <v/>
      </c>
      <c r="E735" s="46" t="str">
        <f>IF(PG!E735="","",PG!E735)</f>
        <v/>
      </c>
      <c r="F735" s="46">
        <f>IF(Inv!F735="",Inv!E735,Inv!F735)</f>
        <v>0</v>
      </c>
      <c r="G735" s="51" t="str">
        <f t="shared" si="57"/>
        <v>Sem estoque</v>
      </c>
      <c r="H735" s="52">
        <f>SUMIF(Entrada!$D$7:$D$3006,$D735,Entrada!$H$7:$H$3006)</f>
        <v>0</v>
      </c>
      <c r="I735" s="53">
        <f>SUMIF(Saída!$D$7:$D$3006,$D735,Saída!$G$7:$G$3006)</f>
        <v>0</v>
      </c>
      <c r="J735" s="54">
        <f>SUMIF(Entrada!$D$7:$D$3006,D735,Entrada!$L$7:$L$3006)</f>
        <v>0</v>
      </c>
      <c r="K735" s="50" t="str">
        <f t="shared" si="58"/>
        <v/>
      </c>
      <c r="L735" s="50">
        <f t="shared" si="59"/>
        <v>0</v>
      </c>
      <c r="M735" s="54">
        <f>Inv!L735</f>
        <v>0</v>
      </c>
      <c r="N735" s="55" t="str">
        <f>IFERROR($I735/PG!$F735,"")</f>
        <v/>
      </c>
      <c r="P735" s="2"/>
      <c r="Q735" s="84">
        <v>2.7200000000000002E-3</v>
      </c>
      <c r="R735" s="85">
        <f t="shared" si="60"/>
        <v>2.7200000000000002E-3</v>
      </c>
      <c r="S735" s="2" t="str">
        <f t="shared" si="61"/>
        <v/>
      </c>
    </row>
    <row r="736" spans="3:19" ht="35.1" customHeight="1" thickTop="1" thickBot="1">
      <c r="C736" s="45" t="str">
        <f>IF(PG!C736="","",PG!C736)</f>
        <v/>
      </c>
      <c r="D736" s="44" t="str">
        <f>IF(PG!D736="","",PG!D736)</f>
        <v/>
      </c>
      <c r="E736" s="46" t="str">
        <f>IF(PG!E736="","",PG!E736)</f>
        <v/>
      </c>
      <c r="F736" s="46">
        <f>IF(Inv!F736="",Inv!E736,Inv!F736)</f>
        <v>0</v>
      </c>
      <c r="G736" s="51" t="str">
        <f t="shared" si="57"/>
        <v>Sem estoque</v>
      </c>
      <c r="H736" s="52">
        <f>SUMIF(Entrada!$D$7:$D$3006,$D736,Entrada!$H$7:$H$3006)</f>
        <v>0</v>
      </c>
      <c r="I736" s="53">
        <f>SUMIF(Saída!$D$7:$D$3006,$D736,Saída!$G$7:$G$3006)</f>
        <v>0</v>
      </c>
      <c r="J736" s="54">
        <f>SUMIF(Entrada!$D$7:$D$3006,D736,Entrada!$L$7:$L$3006)</f>
        <v>0</v>
      </c>
      <c r="K736" s="50" t="str">
        <f t="shared" si="58"/>
        <v/>
      </c>
      <c r="L736" s="50">
        <f t="shared" si="59"/>
        <v>0</v>
      </c>
      <c r="M736" s="54">
        <f>Inv!L736</f>
        <v>0</v>
      </c>
      <c r="N736" s="55" t="str">
        <f>IFERROR($I736/PG!$F736,"")</f>
        <v/>
      </c>
      <c r="P736" s="2"/>
      <c r="Q736" s="84">
        <v>2.7100000000000002E-3</v>
      </c>
      <c r="R736" s="85">
        <f t="shared" si="60"/>
        <v>2.7100000000000002E-3</v>
      </c>
      <c r="S736" s="2" t="str">
        <f t="shared" si="61"/>
        <v/>
      </c>
    </row>
    <row r="737" spans="3:19" ht="35.1" customHeight="1" thickTop="1" thickBot="1">
      <c r="C737" s="45" t="str">
        <f>IF(PG!C737="","",PG!C737)</f>
        <v/>
      </c>
      <c r="D737" s="44" t="str">
        <f>IF(PG!D737="","",PG!D737)</f>
        <v/>
      </c>
      <c r="E737" s="46" t="str">
        <f>IF(PG!E737="","",PG!E737)</f>
        <v/>
      </c>
      <c r="F737" s="46">
        <f>IF(Inv!F737="",Inv!E737,Inv!F737)</f>
        <v>0</v>
      </c>
      <c r="G737" s="51" t="str">
        <f t="shared" si="57"/>
        <v>Sem estoque</v>
      </c>
      <c r="H737" s="52">
        <f>SUMIF(Entrada!$D$7:$D$3006,$D737,Entrada!$H$7:$H$3006)</f>
        <v>0</v>
      </c>
      <c r="I737" s="53">
        <f>SUMIF(Saída!$D$7:$D$3006,$D737,Saída!$G$7:$G$3006)</f>
        <v>0</v>
      </c>
      <c r="J737" s="54">
        <f>SUMIF(Entrada!$D$7:$D$3006,D737,Entrada!$L$7:$L$3006)</f>
        <v>0</v>
      </c>
      <c r="K737" s="50" t="str">
        <f t="shared" si="58"/>
        <v/>
      </c>
      <c r="L737" s="50">
        <f t="shared" si="59"/>
        <v>0</v>
      </c>
      <c r="M737" s="54">
        <f>Inv!L737</f>
        <v>0</v>
      </c>
      <c r="N737" s="55" t="str">
        <f>IFERROR($I737/PG!$F737,"")</f>
        <v/>
      </c>
      <c r="P737" s="2"/>
      <c r="Q737" s="84">
        <v>2.7000000000000001E-3</v>
      </c>
      <c r="R737" s="85">
        <f t="shared" si="60"/>
        <v>2.7000000000000001E-3</v>
      </c>
      <c r="S737" s="2" t="str">
        <f t="shared" si="61"/>
        <v/>
      </c>
    </row>
    <row r="738" spans="3:19" ht="35.1" customHeight="1" thickTop="1" thickBot="1">
      <c r="C738" s="45" t="str">
        <f>IF(PG!C738="","",PG!C738)</f>
        <v/>
      </c>
      <c r="D738" s="44" t="str">
        <f>IF(PG!D738="","",PG!D738)</f>
        <v/>
      </c>
      <c r="E738" s="46" t="str">
        <f>IF(PG!E738="","",PG!E738)</f>
        <v/>
      </c>
      <c r="F738" s="46">
        <f>IF(Inv!F738="",Inv!E738,Inv!F738)</f>
        <v>0</v>
      </c>
      <c r="G738" s="51" t="str">
        <f t="shared" si="57"/>
        <v>Sem estoque</v>
      </c>
      <c r="H738" s="52">
        <f>SUMIF(Entrada!$D$7:$D$3006,$D738,Entrada!$H$7:$H$3006)</f>
        <v>0</v>
      </c>
      <c r="I738" s="53">
        <f>SUMIF(Saída!$D$7:$D$3006,$D738,Saída!$G$7:$G$3006)</f>
        <v>0</v>
      </c>
      <c r="J738" s="54">
        <f>SUMIF(Entrada!$D$7:$D$3006,D738,Entrada!$L$7:$L$3006)</f>
        <v>0</v>
      </c>
      <c r="K738" s="50" t="str">
        <f t="shared" si="58"/>
        <v/>
      </c>
      <c r="L738" s="50">
        <f t="shared" si="59"/>
        <v>0</v>
      </c>
      <c r="M738" s="54">
        <f>Inv!L738</f>
        <v>0</v>
      </c>
      <c r="N738" s="55" t="str">
        <f>IFERROR($I738/PG!$F738,"")</f>
        <v/>
      </c>
      <c r="P738" s="2"/>
      <c r="Q738" s="84">
        <v>2.6900000000000001E-3</v>
      </c>
      <c r="R738" s="85">
        <f t="shared" si="60"/>
        <v>2.6900000000000001E-3</v>
      </c>
      <c r="S738" s="2" t="str">
        <f t="shared" si="61"/>
        <v/>
      </c>
    </row>
    <row r="739" spans="3:19" ht="35.1" customHeight="1" thickTop="1" thickBot="1">
      <c r="C739" s="45" t="str">
        <f>IF(PG!C739="","",PG!C739)</f>
        <v/>
      </c>
      <c r="D739" s="44" t="str">
        <f>IF(PG!D739="","",PG!D739)</f>
        <v/>
      </c>
      <c r="E739" s="46" t="str">
        <f>IF(PG!E739="","",PG!E739)</f>
        <v/>
      </c>
      <c r="F739" s="46">
        <f>IF(Inv!F739="",Inv!E739,Inv!F739)</f>
        <v>0</v>
      </c>
      <c r="G739" s="51" t="str">
        <f t="shared" si="57"/>
        <v>Sem estoque</v>
      </c>
      <c r="H739" s="52">
        <f>SUMIF(Entrada!$D$7:$D$3006,$D739,Entrada!$H$7:$H$3006)</f>
        <v>0</v>
      </c>
      <c r="I739" s="53">
        <f>SUMIF(Saída!$D$7:$D$3006,$D739,Saída!$G$7:$G$3006)</f>
        <v>0</v>
      </c>
      <c r="J739" s="54">
        <f>SUMIF(Entrada!$D$7:$D$3006,D739,Entrada!$L$7:$L$3006)</f>
        <v>0</v>
      </c>
      <c r="K739" s="50" t="str">
        <f t="shared" si="58"/>
        <v/>
      </c>
      <c r="L739" s="50">
        <f t="shared" si="59"/>
        <v>0</v>
      </c>
      <c r="M739" s="54">
        <f>Inv!L739</f>
        <v>0</v>
      </c>
      <c r="N739" s="55" t="str">
        <f>IFERROR($I739/PG!$F739,"")</f>
        <v/>
      </c>
      <c r="P739" s="2"/>
      <c r="Q739" s="84">
        <v>2.6800000000000001E-3</v>
      </c>
      <c r="R739" s="85">
        <f t="shared" si="60"/>
        <v>2.6800000000000001E-3</v>
      </c>
      <c r="S739" s="2" t="str">
        <f t="shared" si="61"/>
        <v/>
      </c>
    </row>
    <row r="740" spans="3:19" ht="35.1" customHeight="1" thickTop="1" thickBot="1">
      <c r="C740" s="45" t="str">
        <f>IF(PG!C740="","",PG!C740)</f>
        <v/>
      </c>
      <c r="D740" s="44" t="str">
        <f>IF(PG!D740="","",PG!D740)</f>
        <v/>
      </c>
      <c r="E740" s="46" t="str">
        <f>IF(PG!E740="","",PG!E740)</f>
        <v/>
      </c>
      <c r="F740" s="46">
        <f>IF(Inv!F740="",Inv!E740,Inv!F740)</f>
        <v>0</v>
      </c>
      <c r="G740" s="51" t="str">
        <f t="shared" si="57"/>
        <v>Sem estoque</v>
      </c>
      <c r="H740" s="52">
        <f>SUMIF(Entrada!$D$7:$D$3006,$D740,Entrada!$H$7:$H$3006)</f>
        <v>0</v>
      </c>
      <c r="I740" s="53">
        <f>SUMIF(Saída!$D$7:$D$3006,$D740,Saída!$G$7:$G$3006)</f>
        <v>0</v>
      </c>
      <c r="J740" s="54">
        <f>SUMIF(Entrada!$D$7:$D$3006,D740,Entrada!$L$7:$L$3006)</f>
        <v>0</v>
      </c>
      <c r="K740" s="50" t="str">
        <f t="shared" si="58"/>
        <v/>
      </c>
      <c r="L740" s="50">
        <f t="shared" si="59"/>
        <v>0</v>
      </c>
      <c r="M740" s="54">
        <f>Inv!L740</f>
        <v>0</v>
      </c>
      <c r="N740" s="55" t="str">
        <f>IFERROR($I740/PG!$F740,"")</f>
        <v/>
      </c>
      <c r="P740" s="2"/>
      <c r="Q740" s="84">
        <v>2.6700000000000001E-3</v>
      </c>
      <c r="R740" s="85">
        <f t="shared" si="60"/>
        <v>2.6700000000000001E-3</v>
      </c>
      <c r="S740" s="2" t="str">
        <f t="shared" si="61"/>
        <v/>
      </c>
    </row>
    <row r="741" spans="3:19" ht="35.1" customHeight="1" thickTop="1" thickBot="1">
      <c r="C741" s="45" t="str">
        <f>IF(PG!C741="","",PG!C741)</f>
        <v/>
      </c>
      <c r="D741" s="44" t="str">
        <f>IF(PG!D741="","",PG!D741)</f>
        <v/>
      </c>
      <c r="E741" s="46" t="str">
        <f>IF(PG!E741="","",PG!E741)</f>
        <v/>
      </c>
      <c r="F741" s="46">
        <f>IF(Inv!F741="",Inv!E741,Inv!F741)</f>
        <v>0</v>
      </c>
      <c r="G741" s="51" t="str">
        <f t="shared" si="57"/>
        <v>Sem estoque</v>
      </c>
      <c r="H741" s="52">
        <f>SUMIF(Entrada!$D$7:$D$3006,$D741,Entrada!$H$7:$H$3006)</f>
        <v>0</v>
      </c>
      <c r="I741" s="53">
        <f>SUMIF(Saída!$D$7:$D$3006,$D741,Saída!$G$7:$G$3006)</f>
        <v>0</v>
      </c>
      <c r="J741" s="54">
        <f>SUMIF(Entrada!$D$7:$D$3006,D741,Entrada!$L$7:$L$3006)</f>
        <v>0</v>
      </c>
      <c r="K741" s="50" t="str">
        <f t="shared" si="58"/>
        <v/>
      </c>
      <c r="L741" s="50">
        <f t="shared" si="59"/>
        <v>0</v>
      </c>
      <c r="M741" s="54">
        <f>Inv!L741</f>
        <v>0</v>
      </c>
      <c r="N741" s="55" t="str">
        <f>IFERROR($I741/PG!$F741,"")</f>
        <v/>
      </c>
      <c r="P741" s="2"/>
      <c r="Q741" s="84">
        <v>2.66E-3</v>
      </c>
      <c r="R741" s="85">
        <f t="shared" si="60"/>
        <v>2.66E-3</v>
      </c>
      <c r="S741" s="2" t="str">
        <f t="shared" si="61"/>
        <v/>
      </c>
    </row>
    <row r="742" spans="3:19" ht="35.1" customHeight="1" thickTop="1" thickBot="1">
      <c r="C742" s="45" t="str">
        <f>IF(PG!C742="","",PG!C742)</f>
        <v/>
      </c>
      <c r="D742" s="44" t="str">
        <f>IF(PG!D742="","",PG!D742)</f>
        <v/>
      </c>
      <c r="E742" s="46" t="str">
        <f>IF(PG!E742="","",PG!E742)</f>
        <v/>
      </c>
      <c r="F742" s="46">
        <f>IF(Inv!F742="",Inv!E742,Inv!F742)</f>
        <v>0</v>
      </c>
      <c r="G742" s="51" t="str">
        <f t="shared" si="57"/>
        <v>Sem estoque</v>
      </c>
      <c r="H742" s="52">
        <f>SUMIF(Entrada!$D$7:$D$3006,$D742,Entrada!$H$7:$H$3006)</f>
        <v>0</v>
      </c>
      <c r="I742" s="53">
        <f>SUMIF(Saída!$D$7:$D$3006,$D742,Saída!$G$7:$G$3006)</f>
        <v>0</v>
      </c>
      <c r="J742" s="54">
        <f>SUMIF(Entrada!$D$7:$D$3006,D742,Entrada!$L$7:$L$3006)</f>
        <v>0</v>
      </c>
      <c r="K742" s="50" t="str">
        <f t="shared" si="58"/>
        <v/>
      </c>
      <c r="L742" s="50">
        <f t="shared" si="59"/>
        <v>0</v>
      </c>
      <c r="M742" s="54">
        <f>Inv!L742</f>
        <v>0</v>
      </c>
      <c r="N742" s="55" t="str">
        <f>IFERROR($I742/PG!$F742,"")</f>
        <v/>
      </c>
      <c r="P742" s="2"/>
      <c r="Q742" s="84">
        <v>2.65E-3</v>
      </c>
      <c r="R742" s="85">
        <f t="shared" si="60"/>
        <v>2.65E-3</v>
      </c>
      <c r="S742" s="2" t="str">
        <f t="shared" si="61"/>
        <v/>
      </c>
    </row>
    <row r="743" spans="3:19" ht="35.1" customHeight="1" thickTop="1" thickBot="1">
      <c r="C743" s="45" t="str">
        <f>IF(PG!C743="","",PG!C743)</f>
        <v/>
      </c>
      <c r="D743" s="44" t="str">
        <f>IF(PG!D743="","",PG!D743)</f>
        <v/>
      </c>
      <c r="E743" s="46" t="str">
        <f>IF(PG!E743="","",PG!E743)</f>
        <v/>
      </c>
      <c r="F743" s="46">
        <f>IF(Inv!F743="",Inv!E743,Inv!F743)</f>
        <v>0</v>
      </c>
      <c r="G743" s="51" t="str">
        <f t="shared" si="57"/>
        <v>Sem estoque</v>
      </c>
      <c r="H743" s="52">
        <f>SUMIF(Entrada!$D$7:$D$3006,$D743,Entrada!$H$7:$H$3006)</f>
        <v>0</v>
      </c>
      <c r="I743" s="53">
        <f>SUMIF(Saída!$D$7:$D$3006,$D743,Saída!$G$7:$G$3006)</f>
        <v>0</v>
      </c>
      <c r="J743" s="54">
        <f>SUMIF(Entrada!$D$7:$D$3006,D743,Entrada!$L$7:$L$3006)</f>
        <v>0</v>
      </c>
      <c r="K743" s="50" t="str">
        <f t="shared" si="58"/>
        <v/>
      </c>
      <c r="L743" s="50">
        <f t="shared" si="59"/>
        <v>0</v>
      </c>
      <c r="M743" s="54">
        <f>Inv!L743</f>
        <v>0</v>
      </c>
      <c r="N743" s="55" t="str">
        <f>IFERROR($I743/PG!$F743,"")</f>
        <v/>
      </c>
      <c r="P743" s="2"/>
      <c r="Q743" s="84">
        <v>2.64E-3</v>
      </c>
      <c r="R743" s="85">
        <f t="shared" si="60"/>
        <v>2.64E-3</v>
      </c>
      <c r="S743" s="2" t="str">
        <f t="shared" si="61"/>
        <v/>
      </c>
    </row>
    <row r="744" spans="3:19" ht="35.1" customHeight="1" thickTop="1" thickBot="1">
      <c r="C744" s="45" t="str">
        <f>IF(PG!C744="","",PG!C744)</f>
        <v/>
      </c>
      <c r="D744" s="44" t="str">
        <f>IF(PG!D744="","",PG!D744)</f>
        <v/>
      </c>
      <c r="E744" s="46" t="str">
        <f>IF(PG!E744="","",PG!E744)</f>
        <v/>
      </c>
      <c r="F744" s="46">
        <f>IF(Inv!F744="",Inv!E744,Inv!F744)</f>
        <v>0</v>
      </c>
      <c r="G744" s="51" t="str">
        <f t="shared" si="57"/>
        <v>Sem estoque</v>
      </c>
      <c r="H744" s="52">
        <f>SUMIF(Entrada!$D$7:$D$3006,$D744,Entrada!$H$7:$H$3006)</f>
        <v>0</v>
      </c>
      <c r="I744" s="53">
        <f>SUMIF(Saída!$D$7:$D$3006,$D744,Saída!$G$7:$G$3006)</f>
        <v>0</v>
      </c>
      <c r="J744" s="54">
        <f>SUMIF(Entrada!$D$7:$D$3006,D744,Entrada!$L$7:$L$3006)</f>
        <v>0</v>
      </c>
      <c r="K744" s="50" t="str">
        <f t="shared" si="58"/>
        <v/>
      </c>
      <c r="L744" s="50">
        <f t="shared" si="59"/>
        <v>0</v>
      </c>
      <c r="M744" s="54">
        <f>Inv!L744</f>
        <v>0</v>
      </c>
      <c r="N744" s="55" t="str">
        <f>IFERROR($I744/PG!$F744,"")</f>
        <v/>
      </c>
      <c r="P744" s="2"/>
      <c r="Q744" s="84">
        <v>2.63E-3</v>
      </c>
      <c r="R744" s="85">
        <f t="shared" si="60"/>
        <v>2.63E-3</v>
      </c>
      <c r="S744" s="2" t="str">
        <f t="shared" si="61"/>
        <v/>
      </c>
    </row>
    <row r="745" spans="3:19" ht="35.1" customHeight="1" thickTop="1" thickBot="1">
      <c r="C745" s="45" t="str">
        <f>IF(PG!C745="","",PG!C745)</f>
        <v/>
      </c>
      <c r="D745" s="44" t="str">
        <f>IF(PG!D745="","",PG!D745)</f>
        <v/>
      </c>
      <c r="E745" s="46" t="str">
        <f>IF(PG!E745="","",PG!E745)</f>
        <v/>
      </c>
      <c r="F745" s="46">
        <f>IF(Inv!F745="",Inv!E745,Inv!F745)</f>
        <v>0</v>
      </c>
      <c r="G745" s="51" t="str">
        <f t="shared" si="57"/>
        <v>Sem estoque</v>
      </c>
      <c r="H745" s="52">
        <f>SUMIF(Entrada!$D$7:$D$3006,$D745,Entrada!$H$7:$H$3006)</f>
        <v>0</v>
      </c>
      <c r="I745" s="53">
        <f>SUMIF(Saída!$D$7:$D$3006,$D745,Saída!$G$7:$G$3006)</f>
        <v>0</v>
      </c>
      <c r="J745" s="54">
        <f>SUMIF(Entrada!$D$7:$D$3006,D745,Entrada!$L$7:$L$3006)</f>
        <v>0</v>
      </c>
      <c r="K745" s="50" t="str">
        <f t="shared" si="58"/>
        <v/>
      </c>
      <c r="L745" s="50">
        <f t="shared" si="59"/>
        <v>0</v>
      </c>
      <c r="M745" s="54">
        <f>Inv!L745</f>
        <v>0</v>
      </c>
      <c r="N745" s="55" t="str">
        <f>IFERROR($I745/PG!$F745,"")</f>
        <v/>
      </c>
      <c r="P745" s="2"/>
      <c r="Q745" s="84">
        <v>2.6199999999999999E-3</v>
      </c>
      <c r="R745" s="85">
        <f t="shared" si="60"/>
        <v>2.6199999999999999E-3</v>
      </c>
      <c r="S745" s="2" t="str">
        <f t="shared" si="61"/>
        <v/>
      </c>
    </row>
    <row r="746" spans="3:19" ht="35.1" customHeight="1" thickTop="1" thickBot="1">
      <c r="C746" s="45" t="str">
        <f>IF(PG!C746="","",PG!C746)</f>
        <v/>
      </c>
      <c r="D746" s="44" t="str">
        <f>IF(PG!D746="","",PG!D746)</f>
        <v/>
      </c>
      <c r="E746" s="46" t="str">
        <f>IF(PG!E746="","",PG!E746)</f>
        <v/>
      </c>
      <c r="F746" s="46">
        <f>IF(Inv!F746="",Inv!E746,Inv!F746)</f>
        <v>0</v>
      </c>
      <c r="G746" s="51" t="str">
        <f t="shared" si="57"/>
        <v>Sem estoque</v>
      </c>
      <c r="H746" s="52">
        <f>SUMIF(Entrada!$D$7:$D$3006,$D746,Entrada!$H$7:$H$3006)</f>
        <v>0</v>
      </c>
      <c r="I746" s="53">
        <f>SUMIF(Saída!$D$7:$D$3006,$D746,Saída!$G$7:$G$3006)</f>
        <v>0</v>
      </c>
      <c r="J746" s="54">
        <f>SUMIF(Entrada!$D$7:$D$3006,D746,Entrada!$L$7:$L$3006)</f>
        <v>0</v>
      </c>
      <c r="K746" s="50" t="str">
        <f t="shared" si="58"/>
        <v/>
      </c>
      <c r="L746" s="50">
        <f t="shared" si="59"/>
        <v>0</v>
      </c>
      <c r="M746" s="54">
        <f>Inv!L746</f>
        <v>0</v>
      </c>
      <c r="N746" s="55" t="str">
        <f>IFERROR($I746/PG!$F746,"")</f>
        <v/>
      </c>
      <c r="P746" s="2"/>
      <c r="Q746" s="84">
        <v>2.6099999999999999E-3</v>
      </c>
      <c r="R746" s="85">
        <f t="shared" si="60"/>
        <v>2.6099999999999999E-3</v>
      </c>
      <c r="S746" s="2" t="str">
        <f t="shared" si="61"/>
        <v/>
      </c>
    </row>
    <row r="747" spans="3:19" ht="35.1" customHeight="1" thickTop="1" thickBot="1">
      <c r="C747" s="45" t="str">
        <f>IF(PG!C747="","",PG!C747)</f>
        <v/>
      </c>
      <c r="D747" s="44" t="str">
        <f>IF(PG!D747="","",PG!D747)</f>
        <v/>
      </c>
      <c r="E747" s="46" t="str">
        <f>IF(PG!E747="","",PG!E747)</f>
        <v/>
      </c>
      <c r="F747" s="46">
        <f>IF(Inv!F747="",Inv!E747,Inv!F747)</f>
        <v>0</v>
      </c>
      <c r="G747" s="51" t="str">
        <f t="shared" si="57"/>
        <v>Sem estoque</v>
      </c>
      <c r="H747" s="52">
        <f>SUMIF(Entrada!$D$7:$D$3006,$D747,Entrada!$H$7:$H$3006)</f>
        <v>0</v>
      </c>
      <c r="I747" s="53">
        <f>SUMIF(Saída!$D$7:$D$3006,$D747,Saída!$G$7:$G$3006)</f>
        <v>0</v>
      </c>
      <c r="J747" s="54">
        <f>SUMIF(Entrada!$D$7:$D$3006,D747,Entrada!$L$7:$L$3006)</f>
        <v>0</v>
      </c>
      <c r="K747" s="50" t="str">
        <f t="shared" si="58"/>
        <v/>
      </c>
      <c r="L747" s="50">
        <f t="shared" si="59"/>
        <v>0</v>
      </c>
      <c r="M747" s="54">
        <f>Inv!L747</f>
        <v>0</v>
      </c>
      <c r="N747" s="55" t="str">
        <f>IFERROR($I747/PG!$F747,"")</f>
        <v/>
      </c>
      <c r="P747" s="2"/>
      <c r="Q747" s="84">
        <v>2.5999999999999999E-3</v>
      </c>
      <c r="R747" s="85">
        <f t="shared" si="60"/>
        <v>2.5999999999999999E-3</v>
      </c>
      <c r="S747" s="2" t="str">
        <f t="shared" si="61"/>
        <v/>
      </c>
    </row>
    <row r="748" spans="3:19" ht="35.1" customHeight="1" thickTop="1" thickBot="1">
      <c r="C748" s="45" t="str">
        <f>IF(PG!C748="","",PG!C748)</f>
        <v/>
      </c>
      <c r="D748" s="44" t="str">
        <f>IF(PG!D748="","",PG!D748)</f>
        <v/>
      </c>
      <c r="E748" s="46" t="str">
        <f>IF(PG!E748="","",PG!E748)</f>
        <v/>
      </c>
      <c r="F748" s="46">
        <f>IF(Inv!F748="",Inv!E748,Inv!F748)</f>
        <v>0</v>
      </c>
      <c r="G748" s="51" t="str">
        <f t="shared" si="57"/>
        <v>Sem estoque</v>
      </c>
      <c r="H748" s="52">
        <f>SUMIF(Entrada!$D$7:$D$3006,$D748,Entrada!$H$7:$H$3006)</f>
        <v>0</v>
      </c>
      <c r="I748" s="53">
        <f>SUMIF(Saída!$D$7:$D$3006,$D748,Saída!$G$7:$G$3006)</f>
        <v>0</v>
      </c>
      <c r="J748" s="54">
        <f>SUMIF(Entrada!$D$7:$D$3006,D748,Entrada!$L$7:$L$3006)</f>
        <v>0</v>
      </c>
      <c r="K748" s="50" t="str">
        <f t="shared" si="58"/>
        <v/>
      </c>
      <c r="L748" s="50">
        <f t="shared" si="59"/>
        <v>0</v>
      </c>
      <c r="M748" s="54">
        <f>Inv!L748</f>
        <v>0</v>
      </c>
      <c r="N748" s="55" t="str">
        <f>IFERROR($I748/PG!$F748,"")</f>
        <v/>
      </c>
      <c r="P748" s="2"/>
      <c r="Q748" s="84">
        <v>2.5899999999999999E-3</v>
      </c>
      <c r="R748" s="85">
        <f t="shared" si="60"/>
        <v>2.5899999999999999E-3</v>
      </c>
      <c r="S748" s="2" t="str">
        <f t="shared" si="61"/>
        <v/>
      </c>
    </row>
    <row r="749" spans="3:19" ht="35.1" customHeight="1" thickTop="1" thickBot="1">
      <c r="C749" s="45" t="str">
        <f>IF(PG!C749="","",PG!C749)</f>
        <v/>
      </c>
      <c r="D749" s="44" t="str">
        <f>IF(PG!D749="","",PG!D749)</f>
        <v/>
      </c>
      <c r="E749" s="46" t="str">
        <f>IF(PG!E749="","",PG!E749)</f>
        <v/>
      </c>
      <c r="F749" s="46">
        <f>IF(Inv!F749="",Inv!E749,Inv!F749)</f>
        <v>0</v>
      </c>
      <c r="G749" s="51" t="str">
        <f t="shared" si="57"/>
        <v>Sem estoque</v>
      </c>
      <c r="H749" s="52">
        <f>SUMIF(Entrada!$D$7:$D$3006,$D749,Entrada!$H$7:$H$3006)</f>
        <v>0</v>
      </c>
      <c r="I749" s="53">
        <f>SUMIF(Saída!$D$7:$D$3006,$D749,Saída!$G$7:$G$3006)</f>
        <v>0</v>
      </c>
      <c r="J749" s="54">
        <f>SUMIF(Entrada!$D$7:$D$3006,D749,Entrada!$L$7:$L$3006)</f>
        <v>0</v>
      </c>
      <c r="K749" s="50" t="str">
        <f t="shared" si="58"/>
        <v/>
      </c>
      <c r="L749" s="50">
        <f t="shared" si="59"/>
        <v>0</v>
      </c>
      <c r="M749" s="54">
        <f>Inv!L749</f>
        <v>0</v>
      </c>
      <c r="N749" s="55" t="str">
        <f>IFERROR($I749/PG!$F749,"")</f>
        <v/>
      </c>
      <c r="P749" s="2"/>
      <c r="Q749" s="84">
        <v>2.5799999999999998E-3</v>
      </c>
      <c r="R749" s="85">
        <f t="shared" si="60"/>
        <v>2.5799999999999998E-3</v>
      </c>
      <c r="S749" s="2" t="str">
        <f t="shared" si="61"/>
        <v/>
      </c>
    </row>
    <row r="750" spans="3:19" ht="35.1" customHeight="1" thickTop="1" thickBot="1">
      <c r="C750" s="45" t="str">
        <f>IF(PG!C750="","",PG!C750)</f>
        <v/>
      </c>
      <c r="D750" s="44" t="str">
        <f>IF(PG!D750="","",PG!D750)</f>
        <v/>
      </c>
      <c r="E750" s="46" t="str">
        <f>IF(PG!E750="","",PG!E750)</f>
        <v/>
      </c>
      <c r="F750" s="46">
        <f>IF(Inv!F750="",Inv!E750,Inv!F750)</f>
        <v>0</v>
      </c>
      <c r="G750" s="51" t="str">
        <f t="shared" si="57"/>
        <v>Sem estoque</v>
      </c>
      <c r="H750" s="52">
        <f>SUMIF(Entrada!$D$7:$D$3006,$D750,Entrada!$H$7:$H$3006)</f>
        <v>0</v>
      </c>
      <c r="I750" s="53">
        <f>SUMIF(Saída!$D$7:$D$3006,$D750,Saída!$G$7:$G$3006)</f>
        <v>0</v>
      </c>
      <c r="J750" s="54">
        <f>SUMIF(Entrada!$D$7:$D$3006,D750,Entrada!$L$7:$L$3006)</f>
        <v>0</v>
      </c>
      <c r="K750" s="50" t="str">
        <f t="shared" si="58"/>
        <v/>
      </c>
      <c r="L750" s="50">
        <f t="shared" si="59"/>
        <v>0</v>
      </c>
      <c r="M750" s="54">
        <f>Inv!L750</f>
        <v>0</v>
      </c>
      <c r="N750" s="55" t="str">
        <f>IFERROR($I750/PG!$F750,"")</f>
        <v/>
      </c>
      <c r="P750" s="2"/>
      <c r="Q750" s="84">
        <v>2.5699999999999998E-3</v>
      </c>
      <c r="R750" s="85">
        <f t="shared" si="60"/>
        <v>2.5699999999999998E-3</v>
      </c>
      <c r="S750" s="2" t="str">
        <f t="shared" si="61"/>
        <v/>
      </c>
    </row>
    <row r="751" spans="3:19" ht="35.1" customHeight="1" thickTop="1" thickBot="1">
      <c r="C751" s="45" t="str">
        <f>IF(PG!C751="","",PG!C751)</f>
        <v/>
      </c>
      <c r="D751" s="44" t="str">
        <f>IF(PG!D751="","",PG!D751)</f>
        <v/>
      </c>
      <c r="E751" s="46" t="str">
        <f>IF(PG!E751="","",PG!E751)</f>
        <v/>
      </c>
      <c r="F751" s="46">
        <f>IF(Inv!F751="",Inv!E751,Inv!F751)</f>
        <v>0</v>
      </c>
      <c r="G751" s="51" t="str">
        <f t="shared" si="57"/>
        <v>Sem estoque</v>
      </c>
      <c r="H751" s="52">
        <f>SUMIF(Entrada!$D$7:$D$3006,$D751,Entrada!$H$7:$H$3006)</f>
        <v>0</v>
      </c>
      <c r="I751" s="53">
        <f>SUMIF(Saída!$D$7:$D$3006,$D751,Saída!$G$7:$G$3006)</f>
        <v>0</v>
      </c>
      <c r="J751" s="54">
        <f>SUMIF(Entrada!$D$7:$D$3006,D751,Entrada!$L$7:$L$3006)</f>
        <v>0</v>
      </c>
      <c r="K751" s="50" t="str">
        <f t="shared" si="58"/>
        <v/>
      </c>
      <c r="L751" s="50">
        <f t="shared" si="59"/>
        <v>0</v>
      </c>
      <c r="M751" s="54">
        <f>Inv!L751</f>
        <v>0</v>
      </c>
      <c r="N751" s="55" t="str">
        <f>IFERROR($I751/PG!$F751,"")</f>
        <v/>
      </c>
      <c r="P751" s="2"/>
      <c r="Q751" s="84">
        <v>2.5600000000000002E-3</v>
      </c>
      <c r="R751" s="85">
        <f t="shared" si="60"/>
        <v>2.5600000000000002E-3</v>
      </c>
      <c r="S751" s="2" t="str">
        <f t="shared" si="61"/>
        <v/>
      </c>
    </row>
    <row r="752" spans="3:19" ht="35.1" customHeight="1" thickTop="1" thickBot="1">
      <c r="C752" s="45" t="str">
        <f>IF(PG!C752="","",PG!C752)</f>
        <v/>
      </c>
      <c r="D752" s="44" t="str">
        <f>IF(PG!D752="","",PG!D752)</f>
        <v/>
      </c>
      <c r="E752" s="46" t="str">
        <f>IF(PG!E752="","",PG!E752)</f>
        <v/>
      </c>
      <c r="F752" s="46">
        <f>IF(Inv!F752="",Inv!E752,Inv!F752)</f>
        <v>0</v>
      </c>
      <c r="G752" s="51" t="str">
        <f t="shared" si="57"/>
        <v>Sem estoque</v>
      </c>
      <c r="H752" s="52">
        <f>SUMIF(Entrada!$D$7:$D$3006,$D752,Entrada!$H$7:$H$3006)</f>
        <v>0</v>
      </c>
      <c r="I752" s="53">
        <f>SUMIF(Saída!$D$7:$D$3006,$D752,Saída!$G$7:$G$3006)</f>
        <v>0</v>
      </c>
      <c r="J752" s="54">
        <f>SUMIF(Entrada!$D$7:$D$3006,D752,Entrada!$L$7:$L$3006)</f>
        <v>0</v>
      </c>
      <c r="K752" s="50" t="str">
        <f t="shared" si="58"/>
        <v/>
      </c>
      <c r="L752" s="50">
        <f t="shared" si="59"/>
        <v>0</v>
      </c>
      <c r="M752" s="54">
        <f>Inv!L752</f>
        <v>0</v>
      </c>
      <c r="N752" s="55" t="str">
        <f>IFERROR($I752/PG!$F752,"")</f>
        <v/>
      </c>
      <c r="P752" s="2"/>
      <c r="Q752" s="84">
        <v>2.5500000000000002E-3</v>
      </c>
      <c r="R752" s="85">
        <f t="shared" si="60"/>
        <v>2.5500000000000002E-3</v>
      </c>
      <c r="S752" s="2" t="str">
        <f t="shared" si="61"/>
        <v/>
      </c>
    </row>
    <row r="753" spans="3:19" ht="35.1" customHeight="1" thickTop="1" thickBot="1">
      <c r="C753" s="45" t="str">
        <f>IF(PG!C753="","",PG!C753)</f>
        <v/>
      </c>
      <c r="D753" s="44" t="str">
        <f>IF(PG!D753="","",PG!D753)</f>
        <v/>
      </c>
      <c r="E753" s="46" t="str">
        <f>IF(PG!E753="","",PG!E753)</f>
        <v/>
      </c>
      <c r="F753" s="46">
        <f>IF(Inv!F753="",Inv!E753,Inv!F753)</f>
        <v>0</v>
      </c>
      <c r="G753" s="51" t="str">
        <f t="shared" si="57"/>
        <v>Sem estoque</v>
      </c>
      <c r="H753" s="52">
        <f>SUMIF(Entrada!$D$7:$D$3006,$D753,Entrada!$H$7:$H$3006)</f>
        <v>0</v>
      </c>
      <c r="I753" s="53">
        <f>SUMIF(Saída!$D$7:$D$3006,$D753,Saída!$G$7:$G$3006)</f>
        <v>0</v>
      </c>
      <c r="J753" s="54">
        <f>SUMIF(Entrada!$D$7:$D$3006,D753,Entrada!$L$7:$L$3006)</f>
        <v>0</v>
      </c>
      <c r="K753" s="50" t="str">
        <f t="shared" si="58"/>
        <v/>
      </c>
      <c r="L753" s="50">
        <f t="shared" si="59"/>
        <v>0</v>
      </c>
      <c r="M753" s="54">
        <f>Inv!L753</f>
        <v>0</v>
      </c>
      <c r="N753" s="55" t="str">
        <f>IFERROR($I753/PG!$F753,"")</f>
        <v/>
      </c>
      <c r="P753" s="2"/>
      <c r="Q753" s="84">
        <v>2.5400000000000002E-3</v>
      </c>
      <c r="R753" s="85">
        <f t="shared" si="60"/>
        <v>2.5400000000000002E-3</v>
      </c>
      <c r="S753" s="2" t="str">
        <f t="shared" si="61"/>
        <v/>
      </c>
    </row>
    <row r="754" spans="3:19" ht="35.1" customHeight="1" thickTop="1" thickBot="1">
      <c r="C754" s="45" t="str">
        <f>IF(PG!C754="","",PG!C754)</f>
        <v/>
      </c>
      <c r="D754" s="44" t="str">
        <f>IF(PG!D754="","",PG!D754)</f>
        <v/>
      </c>
      <c r="E754" s="46" t="str">
        <f>IF(PG!E754="","",PG!E754)</f>
        <v/>
      </c>
      <c r="F754" s="46">
        <f>IF(Inv!F754="",Inv!E754,Inv!F754)</f>
        <v>0</v>
      </c>
      <c r="G754" s="51" t="str">
        <f t="shared" si="57"/>
        <v>Sem estoque</v>
      </c>
      <c r="H754" s="52">
        <f>SUMIF(Entrada!$D$7:$D$3006,$D754,Entrada!$H$7:$H$3006)</f>
        <v>0</v>
      </c>
      <c r="I754" s="53">
        <f>SUMIF(Saída!$D$7:$D$3006,$D754,Saída!$G$7:$G$3006)</f>
        <v>0</v>
      </c>
      <c r="J754" s="54">
        <f>SUMIF(Entrada!$D$7:$D$3006,D754,Entrada!$L$7:$L$3006)</f>
        <v>0</v>
      </c>
      <c r="K754" s="50" t="str">
        <f t="shared" si="58"/>
        <v/>
      </c>
      <c r="L754" s="50">
        <f t="shared" si="59"/>
        <v>0</v>
      </c>
      <c r="M754" s="54">
        <f>Inv!L754</f>
        <v>0</v>
      </c>
      <c r="N754" s="55" t="str">
        <f>IFERROR($I754/PG!$F754,"")</f>
        <v/>
      </c>
      <c r="P754" s="2"/>
      <c r="Q754" s="84">
        <v>2.5300000000000001E-3</v>
      </c>
      <c r="R754" s="85">
        <f t="shared" si="60"/>
        <v>2.5300000000000001E-3</v>
      </c>
      <c r="S754" s="2" t="str">
        <f t="shared" si="61"/>
        <v/>
      </c>
    </row>
    <row r="755" spans="3:19" ht="35.1" customHeight="1" thickTop="1" thickBot="1">
      <c r="C755" s="45" t="str">
        <f>IF(PG!C755="","",PG!C755)</f>
        <v/>
      </c>
      <c r="D755" s="44" t="str">
        <f>IF(PG!D755="","",PG!D755)</f>
        <v/>
      </c>
      <c r="E755" s="46" t="str">
        <f>IF(PG!E755="","",PG!E755)</f>
        <v/>
      </c>
      <c r="F755" s="46">
        <f>IF(Inv!F755="",Inv!E755,Inv!F755)</f>
        <v>0</v>
      </c>
      <c r="G755" s="51" t="str">
        <f t="shared" si="57"/>
        <v>Sem estoque</v>
      </c>
      <c r="H755" s="52">
        <f>SUMIF(Entrada!$D$7:$D$3006,$D755,Entrada!$H$7:$H$3006)</f>
        <v>0</v>
      </c>
      <c r="I755" s="53">
        <f>SUMIF(Saída!$D$7:$D$3006,$D755,Saída!$G$7:$G$3006)</f>
        <v>0</v>
      </c>
      <c r="J755" s="54">
        <f>SUMIF(Entrada!$D$7:$D$3006,D755,Entrada!$L$7:$L$3006)</f>
        <v>0</v>
      </c>
      <c r="K755" s="50" t="str">
        <f t="shared" si="58"/>
        <v/>
      </c>
      <c r="L755" s="50">
        <f t="shared" si="59"/>
        <v>0</v>
      </c>
      <c r="M755" s="54">
        <f>Inv!L755</f>
        <v>0</v>
      </c>
      <c r="N755" s="55" t="str">
        <f>IFERROR($I755/PG!$F755,"")</f>
        <v/>
      </c>
      <c r="P755" s="2"/>
      <c r="Q755" s="84">
        <v>2.5200000000000001E-3</v>
      </c>
      <c r="R755" s="85">
        <f t="shared" si="60"/>
        <v>2.5200000000000001E-3</v>
      </c>
      <c r="S755" s="2" t="str">
        <f t="shared" si="61"/>
        <v/>
      </c>
    </row>
    <row r="756" spans="3:19" ht="35.1" customHeight="1" thickTop="1" thickBot="1">
      <c r="C756" s="45" t="str">
        <f>IF(PG!C756="","",PG!C756)</f>
        <v/>
      </c>
      <c r="D756" s="44" t="str">
        <f>IF(PG!D756="","",PG!D756)</f>
        <v/>
      </c>
      <c r="E756" s="46" t="str">
        <f>IF(PG!E756="","",PG!E756)</f>
        <v/>
      </c>
      <c r="F756" s="46">
        <f>IF(Inv!F756="",Inv!E756,Inv!F756)</f>
        <v>0</v>
      </c>
      <c r="G756" s="51" t="str">
        <f t="shared" si="57"/>
        <v>Sem estoque</v>
      </c>
      <c r="H756" s="52">
        <f>SUMIF(Entrada!$D$7:$D$3006,$D756,Entrada!$H$7:$H$3006)</f>
        <v>0</v>
      </c>
      <c r="I756" s="53">
        <f>SUMIF(Saída!$D$7:$D$3006,$D756,Saída!$G$7:$G$3006)</f>
        <v>0</v>
      </c>
      <c r="J756" s="54">
        <f>SUMIF(Entrada!$D$7:$D$3006,D756,Entrada!$L$7:$L$3006)</f>
        <v>0</v>
      </c>
      <c r="K756" s="50" t="str">
        <f t="shared" si="58"/>
        <v/>
      </c>
      <c r="L756" s="50">
        <f t="shared" si="59"/>
        <v>0</v>
      </c>
      <c r="M756" s="54">
        <f>Inv!L756</f>
        <v>0</v>
      </c>
      <c r="N756" s="55" t="str">
        <f>IFERROR($I756/PG!$F756,"")</f>
        <v/>
      </c>
      <c r="P756" s="2"/>
      <c r="Q756" s="84">
        <v>2.5100000000000001E-3</v>
      </c>
      <c r="R756" s="85">
        <f t="shared" si="60"/>
        <v>2.5100000000000001E-3</v>
      </c>
      <c r="S756" s="2" t="str">
        <f t="shared" si="61"/>
        <v/>
      </c>
    </row>
    <row r="757" spans="3:19" ht="35.1" customHeight="1" thickTop="1" thickBot="1">
      <c r="C757" s="45" t="str">
        <f>IF(PG!C757="","",PG!C757)</f>
        <v/>
      </c>
      <c r="D757" s="44" t="str">
        <f>IF(PG!D757="","",PG!D757)</f>
        <v/>
      </c>
      <c r="E757" s="46" t="str">
        <f>IF(PG!E757="","",PG!E757)</f>
        <v/>
      </c>
      <c r="F757" s="46">
        <f>IF(Inv!F757="",Inv!E757,Inv!F757)</f>
        <v>0</v>
      </c>
      <c r="G757" s="51" t="str">
        <f t="shared" si="57"/>
        <v>Sem estoque</v>
      </c>
      <c r="H757" s="52">
        <f>SUMIF(Entrada!$D$7:$D$3006,$D757,Entrada!$H$7:$H$3006)</f>
        <v>0</v>
      </c>
      <c r="I757" s="53">
        <f>SUMIF(Saída!$D$7:$D$3006,$D757,Saída!$G$7:$G$3006)</f>
        <v>0</v>
      </c>
      <c r="J757" s="54">
        <f>SUMIF(Entrada!$D$7:$D$3006,D757,Entrada!$L$7:$L$3006)</f>
        <v>0</v>
      </c>
      <c r="K757" s="50" t="str">
        <f t="shared" si="58"/>
        <v/>
      </c>
      <c r="L757" s="50">
        <f t="shared" si="59"/>
        <v>0</v>
      </c>
      <c r="M757" s="54">
        <f>Inv!L757</f>
        <v>0</v>
      </c>
      <c r="N757" s="55" t="str">
        <f>IFERROR($I757/PG!$F757,"")</f>
        <v/>
      </c>
      <c r="P757" s="2"/>
      <c r="Q757" s="84">
        <v>2.5000000000000001E-3</v>
      </c>
      <c r="R757" s="85">
        <f t="shared" si="60"/>
        <v>2.5000000000000001E-3</v>
      </c>
      <c r="S757" s="2" t="str">
        <f t="shared" si="61"/>
        <v/>
      </c>
    </row>
    <row r="758" spans="3:19" ht="35.1" customHeight="1" thickTop="1" thickBot="1">
      <c r="C758" s="45" t="str">
        <f>IF(PG!C758="","",PG!C758)</f>
        <v/>
      </c>
      <c r="D758" s="44" t="str">
        <f>IF(PG!D758="","",PG!D758)</f>
        <v/>
      </c>
      <c r="E758" s="46" t="str">
        <f>IF(PG!E758="","",PG!E758)</f>
        <v/>
      </c>
      <c r="F758" s="46">
        <f>IF(Inv!F758="",Inv!E758,Inv!F758)</f>
        <v>0</v>
      </c>
      <c r="G758" s="51" t="str">
        <f t="shared" si="57"/>
        <v>Sem estoque</v>
      </c>
      <c r="H758" s="52">
        <f>SUMIF(Entrada!$D$7:$D$3006,$D758,Entrada!$H$7:$H$3006)</f>
        <v>0</v>
      </c>
      <c r="I758" s="53">
        <f>SUMIF(Saída!$D$7:$D$3006,$D758,Saída!$G$7:$G$3006)</f>
        <v>0</v>
      </c>
      <c r="J758" s="54">
        <f>SUMIF(Entrada!$D$7:$D$3006,D758,Entrada!$L$7:$L$3006)</f>
        <v>0</v>
      </c>
      <c r="K758" s="50" t="str">
        <f t="shared" si="58"/>
        <v/>
      </c>
      <c r="L758" s="50">
        <f t="shared" si="59"/>
        <v>0</v>
      </c>
      <c r="M758" s="54">
        <f>Inv!L758</f>
        <v>0</v>
      </c>
      <c r="N758" s="55" t="str">
        <f>IFERROR($I758/PG!$F758,"")</f>
        <v/>
      </c>
      <c r="P758" s="2"/>
      <c r="Q758" s="84">
        <v>2.49E-3</v>
      </c>
      <c r="R758" s="85">
        <f t="shared" si="60"/>
        <v>2.49E-3</v>
      </c>
      <c r="S758" s="2" t="str">
        <f t="shared" si="61"/>
        <v/>
      </c>
    </row>
    <row r="759" spans="3:19" ht="35.1" customHeight="1" thickTop="1" thickBot="1">
      <c r="C759" s="45" t="str">
        <f>IF(PG!C759="","",PG!C759)</f>
        <v/>
      </c>
      <c r="D759" s="44" t="str">
        <f>IF(PG!D759="","",PG!D759)</f>
        <v/>
      </c>
      <c r="E759" s="46" t="str">
        <f>IF(PG!E759="","",PG!E759)</f>
        <v/>
      </c>
      <c r="F759" s="46">
        <f>IF(Inv!F759="",Inv!E759,Inv!F759)</f>
        <v>0</v>
      </c>
      <c r="G759" s="51" t="str">
        <f t="shared" si="57"/>
        <v>Sem estoque</v>
      </c>
      <c r="H759" s="52">
        <f>SUMIF(Entrada!$D$7:$D$3006,$D759,Entrada!$H$7:$H$3006)</f>
        <v>0</v>
      </c>
      <c r="I759" s="53">
        <f>SUMIF(Saída!$D$7:$D$3006,$D759,Saída!$G$7:$G$3006)</f>
        <v>0</v>
      </c>
      <c r="J759" s="54">
        <f>SUMIF(Entrada!$D$7:$D$3006,D759,Entrada!$L$7:$L$3006)</f>
        <v>0</v>
      </c>
      <c r="K759" s="50" t="str">
        <f t="shared" si="58"/>
        <v/>
      </c>
      <c r="L759" s="50">
        <f t="shared" si="59"/>
        <v>0</v>
      </c>
      <c r="M759" s="54">
        <f>Inv!L759</f>
        <v>0</v>
      </c>
      <c r="N759" s="55" t="str">
        <f>IFERROR($I759/PG!$F759,"")</f>
        <v/>
      </c>
      <c r="P759" s="2"/>
      <c r="Q759" s="84">
        <v>2.48E-3</v>
      </c>
      <c r="R759" s="85">
        <f t="shared" si="60"/>
        <v>2.48E-3</v>
      </c>
      <c r="S759" s="2" t="str">
        <f t="shared" si="61"/>
        <v/>
      </c>
    </row>
    <row r="760" spans="3:19" ht="35.1" customHeight="1" thickTop="1" thickBot="1">
      <c r="C760" s="45" t="str">
        <f>IF(PG!C760="","",PG!C760)</f>
        <v/>
      </c>
      <c r="D760" s="44" t="str">
        <f>IF(PG!D760="","",PG!D760)</f>
        <v/>
      </c>
      <c r="E760" s="46" t="str">
        <f>IF(PG!E760="","",PG!E760)</f>
        <v/>
      </c>
      <c r="F760" s="46">
        <f>IF(Inv!F760="",Inv!E760,Inv!F760)</f>
        <v>0</v>
      </c>
      <c r="G760" s="51" t="str">
        <f t="shared" si="57"/>
        <v>Sem estoque</v>
      </c>
      <c r="H760" s="52">
        <f>SUMIF(Entrada!$D$7:$D$3006,$D760,Entrada!$H$7:$H$3006)</f>
        <v>0</v>
      </c>
      <c r="I760" s="53">
        <f>SUMIF(Saída!$D$7:$D$3006,$D760,Saída!$G$7:$G$3006)</f>
        <v>0</v>
      </c>
      <c r="J760" s="54">
        <f>SUMIF(Entrada!$D$7:$D$3006,D760,Entrada!$L$7:$L$3006)</f>
        <v>0</v>
      </c>
      <c r="K760" s="50" t="str">
        <f t="shared" si="58"/>
        <v/>
      </c>
      <c r="L760" s="50">
        <f t="shared" si="59"/>
        <v>0</v>
      </c>
      <c r="M760" s="54">
        <f>Inv!L760</f>
        <v>0</v>
      </c>
      <c r="N760" s="55" t="str">
        <f>IFERROR($I760/PG!$F760,"")</f>
        <v/>
      </c>
      <c r="P760" s="2"/>
      <c r="Q760" s="84">
        <v>2.47E-3</v>
      </c>
      <c r="R760" s="85">
        <f t="shared" si="60"/>
        <v>2.47E-3</v>
      </c>
      <c r="S760" s="2" t="str">
        <f t="shared" si="61"/>
        <v/>
      </c>
    </row>
    <row r="761" spans="3:19" ht="35.1" customHeight="1" thickTop="1" thickBot="1">
      <c r="C761" s="45" t="str">
        <f>IF(PG!C761="","",PG!C761)</f>
        <v/>
      </c>
      <c r="D761" s="44" t="str">
        <f>IF(PG!D761="","",PG!D761)</f>
        <v/>
      </c>
      <c r="E761" s="46" t="str">
        <f>IF(PG!E761="","",PG!E761)</f>
        <v/>
      </c>
      <c r="F761" s="46">
        <f>IF(Inv!F761="",Inv!E761,Inv!F761)</f>
        <v>0</v>
      </c>
      <c r="G761" s="51" t="str">
        <f t="shared" si="57"/>
        <v>Sem estoque</v>
      </c>
      <c r="H761" s="52">
        <f>SUMIF(Entrada!$D$7:$D$3006,$D761,Entrada!$H$7:$H$3006)</f>
        <v>0</v>
      </c>
      <c r="I761" s="53">
        <f>SUMIF(Saída!$D$7:$D$3006,$D761,Saída!$G$7:$G$3006)</f>
        <v>0</v>
      </c>
      <c r="J761" s="54">
        <f>SUMIF(Entrada!$D$7:$D$3006,D761,Entrada!$L$7:$L$3006)</f>
        <v>0</v>
      </c>
      <c r="K761" s="50" t="str">
        <f t="shared" si="58"/>
        <v/>
      </c>
      <c r="L761" s="50">
        <f t="shared" si="59"/>
        <v>0</v>
      </c>
      <c r="M761" s="54">
        <f>Inv!L761</f>
        <v>0</v>
      </c>
      <c r="N761" s="55" t="str">
        <f>IFERROR($I761/PG!$F761,"")</f>
        <v/>
      </c>
      <c r="P761" s="2"/>
      <c r="Q761" s="84">
        <v>2.4599999999999999E-3</v>
      </c>
      <c r="R761" s="85">
        <f t="shared" si="60"/>
        <v>2.4599999999999999E-3</v>
      </c>
      <c r="S761" s="2" t="str">
        <f t="shared" si="61"/>
        <v/>
      </c>
    </row>
    <row r="762" spans="3:19" ht="35.1" customHeight="1" thickTop="1" thickBot="1">
      <c r="C762" s="45" t="str">
        <f>IF(PG!C762="","",PG!C762)</f>
        <v/>
      </c>
      <c r="D762" s="44" t="str">
        <f>IF(PG!D762="","",PG!D762)</f>
        <v/>
      </c>
      <c r="E762" s="46" t="str">
        <f>IF(PG!E762="","",PG!E762)</f>
        <v/>
      </c>
      <c r="F762" s="46">
        <f>IF(Inv!F762="",Inv!E762,Inv!F762)</f>
        <v>0</v>
      </c>
      <c r="G762" s="51" t="str">
        <f t="shared" si="57"/>
        <v>Sem estoque</v>
      </c>
      <c r="H762" s="52">
        <f>SUMIF(Entrada!$D$7:$D$3006,$D762,Entrada!$H$7:$H$3006)</f>
        <v>0</v>
      </c>
      <c r="I762" s="53">
        <f>SUMIF(Saída!$D$7:$D$3006,$D762,Saída!$G$7:$G$3006)</f>
        <v>0</v>
      </c>
      <c r="J762" s="54">
        <f>SUMIF(Entrada!$D$7:$D$3006,D762,Entrada!$L$7:$L$3006)</f>
        <v>0</v>
      </c>
      <c r="K762" s="50" t="str">
        <f t="shared" si="58"/>
        <v/>
      </c>
      <c r="L762" s="50">
        <f t="shared" si="59"/>
        <v>0</v>
      </c>
      <c r="M762" s="54">
        <f>Inv!L762</f>
        <v>0</v>
      </c>
      <c r="N762" s="55" t="str">
        <f>IFERROR($I762/PG!$F762,"")</f>
        <v/>
      </c>
      <c r="P762" s="2"/>
      <c r="Q762" s="84">
        <v>2.4499999999999999E-3</v>
      </c>
      <c r="R762" s="85">
        <f t="shared" si="60"/>
        <v>2.4499999999999999E-3</v>
      </c>
      <c r="S762" s="2" t="str">
        <f t="shared" si="61"/>
        <v/>
      </c>
    </row>
    <row r="763" spans="3:19" ht="35.1" customHeight="1" thickTop="1" thickBot="1">
      <c r="C763" s="45" t="str">
        <f>IF(PG!C763="","",PG!C763)</f>
        <v/>
      </c>
      <c r="D763" s="44" t="str">
        <f>IF(PG!D763="","",PG!D763)</f>
        <v/>
      </c>
      <c r="E763" s="46" t="str">
        <f>IF(PG!E763="","",PG!E763)</f>
        <v/>
      </c>
      <c r="F763" s="46">
        <f>IF(Inv!F763="",Inv!E763,Inv!F763)</f>
        <v>0</v>
      </c>
      <c r="G763" s="51" t="str">
        <f t="shared" si="57"/>
        <v>Sem estoque</v>
      </c>
      <c r="H763" s="52">
        <f>SUMIF(Entrada!$D$7:$D$3006,$D763,Entrada!$H$7:$H$3006)</f>
        <v>0</v>
      </c>
      <c r="I763" s="53">
        <f>SUMIF(Saída!$D$7:$D$3006,$D763,Saída!$G$7:$G$3006)</f>
        <v>0</v>
      </c>
      <c r="J763" s="54">
        <f>SUMIF(Entrada!$D$7:$D$3006,D763,Entrada!$L$7:$L$3006)</f>
        <v>0</v>
      </c>
      <c r="K763" s="50" t="str">
        <f t="shared" si="58"/>
        <v/>
      </c>
      <c r="L763" s="50">
        <f t="shared" si="59"/>
        <v>0</v>
      </c>
      <c r="M763" s="54">
        <f>Inv!L763</f>
        <v>0</v>
      </c>
      <c r="N763" s="55" t="str">
        <f>IFERROR($I763/PG!$F763,"")</f>
        <v/>
      </c>
      <c r="P763" s="2"/>
      <c r="Q763" s="84">
        <v>2.4399999999999999E-3</v>
      </c>
      <c r="R763" s="85">
        <f t="shared" si="60"/>
        <v>2.4399999999999999E-3</v>
      </c>
      <c r="S763" s="2" t="str">
        <f t="shared" si="61"/>
        <v/>
      </c>
    </row>
    <row r="764" spans="3:19" ht="35.1" customHeight="1" thickTop="1" thickBot="1">
      <c r="C764" s="45" t="str">
        <f>IF(PG!C764="","",PG!C764)</f>
        <v/>
      </c>
      <c r="D764" s="44" t="str">
        <f>IF(PG!D764="","",PG!D764)</f>
        <v/>
      </c>
      <c r="E764" s="46" t="str">
        <f>IF(PG!E764="","",PG!E764)</f>
        <v/>
      </c>
      <c r="F764" s="46">
        <f>IF(Inv!F764="",Inv!E764,Inv!F764)</f>
        <v>0</v>
      </c>
      <c r="G764" s="51" t="str">
        <f t="shared" si="57"/>
        <v>Sem estoque</v>
      </c>
      <c r="H764" s="52">
        <f>SUMIF(Entrada!$D$7:$D$3006,$D764,Entrada!$H$7:$H$3006)</f>
        <v>0</v>
      </c>
      <c r="I764" s="53">
        <f>SUMIF(Saída!$D$7:$D$3006,$D764,Saída!$G$7:$G$3006)</f>
        <v>0</v>
      </c>
      <c r="J764" s="54">
        <f>SUMIF(Entrada!$D$7:$D$3006,D764,Entrada!$L$7:$L$3006)</f>
        <v>0</v>
      </c>
      <c r="K764" s="50" t="str">
        <f t="shared" si="58"/>
        <v/>
      </c>
      <c r="L764" s="50">
        <f t="shared" si="59"/>
        <v>0</v>
      </c>
      <c r="M764" s="54">
        <f>Inv!L764</f>
        <v>0</v>
      </c>
      <c r="N764" s="55" t="str">
        <f>IFERROR($I764/PG!$F764,"")</f>
        <v/>
      </c>
      <c r="P764" s="2"/>
      <c r="Q764" s="84">
        <v>2.4299999999999999E-3</v>
      </c>
      <c r="R764" s="85">
        <f t="shared" si="60"/>
        <v>2.4299999999999999E-3</v>
      </c>
      <c r="S764" s="2" t="str">
        <f t="shared" si="61"/>
        <v/>
      </c>
    </row>
    <row r="765" spans="3:19" ht="35.1" customHeight="1" thickTop="1" thickBot="1">
      <c r="C765" s="45" t="str">
        <f>IF(PG!C765="","",PG!C765)</f>
        <v/>
      </c>
      <c r="D765" s="44" t="str">
        <f>IF(PG!D765="","",PG!D765)</f>
        <v/>
      </c>
      <c r="E765" s="46" t="str">
        <f>IF(PG!E765="","",PG!E765)</f>
        <v/>
      </c>
      <c r="F765" s="46">
        <f>IF(Inv!F765="",Inv!E765,Inv!F765)</f>
        <v>0</v>
      </c>
      <c r="G765" s="51" t="str">
        <f t="shared" si="57"/>
        <v>Sem estoque</v>
      </c>
      <c r="H765" s="52">
        <f>SUMIF(Entrada!$D$7:$D$3006,$D765,Entrada!$H$7:$H$3006)</f>
        <v>0</v>
      </c>
      <c r="I765" s="53">
        <f>SUMIF(Saída!$D$7:$D$3006,$D765,Saída!$G$7:$G$3006)</f>
        <v>0</v>
      </c>
      <c r="J765" s="54">
        <f>SUMIF(Entrada!$D$7:$D$3006,D765,Entrada!$L$7:$L$3006)</f>
        <v>0</v>
      </c>
      <c r="K765" s="50" t="str">
        <f t="shared" si="58"/>
        <v/>
      </c>
      <c r="L765" s="50">
        <f t="shared" si="59"/>
        <v>0</v>
      </c>
      <c r="M765" s="54">
        <f>Inv!L765</f>
        <v>0</v>
      </c>
      <c r="N765" s="55" t="str">
        <f>IFERROR($I765/PG!$F765,"")</f>
        <v/>
      </c>
      <c r="P765" s="2"/>
      <c r="Q765" s="84">
        <v>2.4199999999999998E-3</v>
      </c>
      <c r="R765" s="85">
        <f t="shared" si="60"/>
        <v>2.4199999999999998E-3</v>
      </c>
      <c r="S765" s="2" t="str">
        <f t="shared" si="61"/>
        <v/>
      </c>
    </row>
    <row r="766" spans="3:19" ht="35.1" customHeight="1" thickTop="1" thickBot="1">
      <c r="C766" s="45" t="str">
        <f>IF(PG!C766="","",PG!C766)</f>
        <v/>
      </c>
      <c r="D766" s="44" t="str">
        <f>IF(PG!D766="","",PG!D766)</f>
        <v/>
      </c>
      <c r="E766" s="46" t="str">
        <f>IF(PG!E766="","",PG!E766)</f>
        <v/>
      </c>
      <c r="F766" s="46">
        <f>IF(Inv!F766="",Inv!E766,Inv!F766)</f>
        <v>0</v>
      </c>
      <c r="G766" s="51" t="str">
        <f t="shared" si="57"/>
        <v>Sem estoque</v>
      </c>
      <c r="H766" s="52">
        <f>SUMIF(Entrada!$D$7:$D$3006,$D766,Entrada!$H$7:$H$3006)</f>
        <v>0</v>
      </c>
      <c r="I766" s="53">
        <f>SUMIF(Saída!$D$7:$D$3006,$D766,Saída!$G$7:$G$3006)</f>
        <v>0</v>
      </c>
      <c r="J766" s="54">
        <f>SUMIF(Entrada!$D$7:$D$3006,D766,Entrada!$L$7:$L$3006)</f>
        <v>0</v>
      </c>
      <c r="K766" s="50" t="str">
        <f t="shared" si="58"/>
        <v/>
      </c>
      <c r="L766" s="50">
        <f t="shared" si="59"/>
        <v>0</v>
      </c>
      <c r="M766" s="54">
        <f>Inv!L766</f>
        <v>0</v>
      </c>
      <c r="N766" s="55" t="str">
        <f>IFERROR($I766/PG!$F766,"")</f>
        <v/>
      </c>
      <c r="P766" s="2"/>
      <c r="Q766" s="84">
        <v>2.4099999999999998E-3</v>
      </c>
      <c r="R766" s="85">
        <f t="shared" si="60"/>
        <v>2.4099999999999998E-3</v>
      </c>
      <c r="S766" s="2" t="str">
        <f t="shared" si="61"/>
        <v/>
      </c>
    </row>
    <row r="767" spans="3:19" ht="35.1" customHeight="1" thickTop="1" thickBot="1">
      <c r="C767" s="45" t="str">
        <f>IF(PG!C767="","",PG!C767)</f>
        <v/>
      </c>
      <c r="D767" s="44" t="str">
        <f>IF(PG!D767="","",PG!D767)</f>
        <v/>
      </c>
      <c r="E767" s="46" t="str">
        <f>IF(PG!E767="","",PG!E767)</f>
        <v/>
      </c>
      <c r="F767" s="46">
        <f>IF(Inv!F767="",Inv!E767,Inv!F767)</f>
        <v>0</v>
      </c>
      <c r="G767" s="51" t="str">
        <f t="shared" si="57"/>
        <v>Sem estoque</v>
      </c>
      <c r="H767" s="52">
        <f>SUMIF(Entrada!$D$7:$D$3006,$D767,Entrada!$H$7:$H$3006)</f>
        <v>0</v>
      </c>
      <c r="I767" s="53">
        <f>SUMIF(Saída!$D$7:$D$3006,$D767,Saída!$G$7:$G$3006)</f>
        <v>0</v>
      </c>
      <c r="J767" s="54">
        <f>SUMIF(Entrada!$D$7:$D$3006,D767,Entrada!$L$7:$L$3006)</f>
        <v>0</v>
      </c>
      <c r="K767" s="50" t="str">
        <f t="shared" si="58"/>
        <v/>
      </c>
      <c r="L767" s="50">
        <f t="shared" si="59"/>
        <v>0</v>
      </c>
      <c r="M767" s="54">
        <f>Inv!L767</f>
        <v>0</v>
      </c>
      <c r="N767" s="55" t="str">
        <f>IFERROR($I767/PG!$F767,"")</f>
        <v/>
      </c>
      <c r="P767" s="2"/>
      <c r="Q767" s="84">
        <v>2.3999999999999998E-3</v>
      </c>
      <c r="R767" s="85">
        <f t="shared" si="60"/>
        <v>2.3999999999999998E-3</v>
      </c>
      <c r="S767" s="2" t="str">
        <f t="shared" si="61"/>
        <v/>
      </c>
    </row>
    <row r="768" spans="3:19" ht="35.1" customHeight="1" thickTop="1" thickBot="1">
      <c r="C768" s="45" t="str">
        <f>IF(PG!C768="","",PG!C768)</f>
        <v/>
      </c>
      <c r="D768" s="44" t="str">
        <f>IF(PG!D768="","",PG!D768)</f>
        <v/>
      </c>
      <c r="E768" s="46" t="str">
        <f>IF(PG!E768="","",PG!E768)</f>
        <v/>
      </c>
      <c r="F768" s="46">
        <f>IF(Inv!F768="",Inv!E768,Inv!F768)</f>
        <v>0</v>
      </c>
      <c r="G768" s="51" t="str">
        <f t="shared" si="57"/>
        <v>Sem estoque</v>
      </c>
      <c r="H768" s="52">
        <f>SUMIF(Entrada!$D$7:$D$3006,$D768,Entrada!$H$7:$H$3006)</f>
        <v>0</v>
      </c>
      <c r="I768" s="53">
        <f>SUMIF(Saída!$D$7:$D$3006,$D768,Saída!$G$7:$G$3006)</f>
        <v>0</v>
      </c>
      <c r="J768" s="54">
        <f>SUMIF(Entrada!$D$7:$D$3006,D768,Entrada!$L$7:$L$3006)</f>
        <v>0</v>
      </c>
      <c r="K768" s="50" t="str">
        <f t="shared" si="58"/>
        <v/>
      </c>
      <c r="L768" s="50">
        <f t="shared" si="59"/>
        <v>0</v>
      </c>
      <c r="M768" s="54">
        <f>Inv!L768</f>
        <v>0</v>
      </c>
      <c r="N768" s="55" t="str">
        <f>IFERROR($I768/PG!$F768,"")</f>
        <v/>
      </c>
      <c r="P768" s="2"/>
      <c r="Q768" s="84">
        <v>2.3900000000000002E-3</v>
      </c>
      <c r="R768" s="85">
        <f t="shared" si="60"/>
        <v>2.3900000000000002E-3</v>
      </c>
      <c r="S768" s="2" t="str">
        <f t="shared" si="61"/>
        <v/>
      </c>
    </row>
    <row r="769" spans="3:19" ht="35.1" customHeight="1" thickTop="1" thickBot="1">
      <c r="C769" s="45" t="str">
        <f>IF(PG!C769="","",PG!C769)</f>
        <v/>
      </c>
      <c r="D769" s="44" t="str">
        <f>IF(PG!D769="","",PG!D769)</f>
        <v/>
      </c>
      <c r="E769" s="46" t="str">
        <f>IF(PG!E769="","",PG!E769)</f>
        <v/>
      </c>
      <c r="F769" s="46">
        <f>IF(Inv!F769="",Inv!E769,Inv!F769)</f>
        <v>0</v>
      </c>
      <c r="G769" s="51" t="str">
        <f t="shared" si="57"/>
        <v>Sem estoque</v>
      </c>
      <c r="H769" s="52">
        <f>SUMIF(Entrada!$D$7:$D$3006,$D769,Entrada!$H$7:$H$3006)</f>
        <v>0</v>
      </c>
      <c r="I769" s="53">
        <f>SUMIF(Saída!$D$7:$D$3006,$D769,Saída!$G$7:$G$3006)</f>
        <v>0</v>
      </c>
      <c r="J769" s="54">
        <f>SUMIF(Entrada!$D$7:$D$3006,D769,Entrada!$L$7:$L$3006)</f>
        <v>0</v>
      </c>
      <c r="K769" s="50" t="str">
        <f t="shared" si="58"/>
        <v/>
      </c>
      <c r="L769" s="50">
        <f t="shared" si="59"/>
        <v>0</v>
      </c>
      <c r="M769" s="54">
        <f>Inv!L769</f>
        <v>0</v>
      </c>
      <c r="N769" s="55" t="str">
        <f>IFERROR($I769/PG!$F769,"")</f>
        <v/>
      </c>
      <c r="P769" s="2"/>
      <c r="Q769" s="84">
        <v>2.3800000000000002E-3</v>
      </c>
      <c r="R769" s="85">
        <f t="shared" si="60"/>
        <v>2.3800000000000002E-3</v>
      </c>
      <c r="S769" s="2" t="str">
        <f t="shared" si="61"/>
        <v/>
      </c>
    </row>
    <row r="770" spans="3:19" ht="35.1" customHeight="1" thickTop="1" thickBot="1">
      <c r="C770" s="45" t="str">
        <f>IF(PG!C770="","",PG!C770)</f>
        <v/>
      </c>
      <c r="D770" s="44" t="str">
        <f>IF(PG!D770="","",PG!D770)</f>
        <v/>
      </c>
      <c r="E770" s="46" t="str">
        <f>IF(PG!E770="","",PG!E770)</f>
        <v/>
      </c>
      <c r="F770" s="46">
        <f>IF(Inv!F770="",Inv!E770,Inv!F770)</f>
        <v>0</v>
      </c>
      <c r="G770" s="51" t="str">
        <f t="shared" si="57"/>
        <v>Sem estoque</v>
      </c>
      <c r="H770" s="52">
        <f>SUMIF(Entrada!$D$7:$D$3006,$D770,Entrada!$H$7:$H$3006)</f>
        <v>0</v>
      </c>
      <c r="I770" s="53">
        <f>SUMIF(Saída!$D$7:$D$3006,$D770,Saída!$G$7:$G$3006)</f>
        <v>0</v>
      </c>
      <c r="J770" s="54">
        <f>SUMIF(Entrada!$D$7:$D$3006,D770,Entrada!$L$7:$L$3006)</f>
        <v>0</v>
      </c>
      <c r="K770" s="50" t="str">
        <f t="shared" si="58"/>
        <v/>
      </c>
      <c r="L770" s="50">
        <f t="shared" si="59"/>
        <v>0</v>
      </c>
      <c r="M770" s="54">
        <f>Inv!L770</f>
        <v>0</v>
      </c>
      <c r="N770" s="55" t="str">
        <f>IFERROR($I770/PG!$F770,"")</f>
        <v/>
      </c>
      <c r="P770" s="2"/>
      <c r="Q770" s="84">
        <v>2.3700000000000001E-3</v>
      </c>
      <c r="R770" s="85">
        <f t="shared" si="60"/>
        <v>2.3700000000000001E-3</v>
      </c>
      <c r="S770" s="2" t="str">
        <f t="shared" si="61"/>
        <v/>
      </c>
    </row>
    <row r="771" spans="3:19" ht="35.1" customHeight="1" thickTop="1" thickBot="1">
      <c r="C771" s="45" t="str">
        <f>IF(PG!C771="","",PG!C771)</f>
        <v/>
      </c>
      <c r="D771" s="44" t="str">
        <f>IF(PG!D771="","",PG!D771)</f>
        <v/>
      </c>
      <c r="E771" s="46" t="str">
        <f>IF(PG!E771="","",PG!E771)</f>
        <v/>
      </c>
      <c r="F771" s="46">
        <f>IF(Inv!F771="",Inv!E771,Inv!F771)</f>
        <v>0</v>
      </c>
      <c r="G771" s="51" t="str">
        <f t="shared" si="57"/>
        <v>Sem estoque</v>
      </c>
      <c r="H771" s="52">
        <f>SUMIF(Entrada!$D$7:$D$3006,$D771,Entrada!$H$7:$H$3006)</f>
        <v>0</v>
      </c>
      <c r="I771" s="53">
        <f>SUMIF(Saída!$D$7:$D$3006,$D771,Saída!$G$7:$G$3006)</f>
        <v>0</v>
      </c>
      <c r="J771" s="54">
        <f>SUMIF(Entrada!$D$7:$D$3006,D771,Entrada!$L$7:$L$3006)</f>
        <v>0</v>
      </c>
      <c r="K771" s="50" t="str">
        <f t="shared" si="58"/>
        <v/>
      </c>
      <c r="L771" s="50">
        <f t="shared" si="59"/>
        <v>0</v>
      </c>
      <c r="M771" s="54">
        <f>Inv!L771</f>
        <v>0</v>
      </c>
      <c r="N771" s="55" t="str">
        <f>IFERROR($I771/PG!$F771,"")</f>
        <v/>
      </c>
      <c r="P771" s="2"/>
      <c r="Q771" s="84">
        <v>2.3600000000000001E-3</v>
      </c>
      <c r="R771" s="85">
        <f t="shared" si="60"/>
        <v>2.3600000000000001E-3</v>
      </c>
      <c r="S771" s="2" t="str">
        <f t="shared" si="61"/>
        <v/>
      </c>
    </row>
    <row r="772" spans="3:19" ht="35.1" customHeight="1" thickTop="1" thickBot="1">
      <c r="C772" s="45" t="str">
        <f>IF(PG!C772="","",PG!C772)</f>
        <v/>
      </c>
      <c r="D772" s="44" t="str">
        <f>IF(PG!D772="","",PG!D772)</f>
        <v/>
      </c>
      <c r="E772" s="46" t="str">
        <f>IF(PG!E772="","",PG!E772)</f>
        <v/>
      </c>
      <c r="F772" s="46">
        <f>IF(Inv!F772="",Inv!E772,Inv!F772)</f>
        <v>0</v>
      </c>
      <c r="G772" s="51" t="str">
        <f t="shared" si="57"/>
        <v>Sem estoque</v>
      </c>
      <c r="H772" s="52">
        <f>SUMIF(Entrada!$D$7:$D$3006,$D772,Entrada!$H$7:$H$3006)</f>
        <v>0</v>
      </c>
      <c r="I772" s="53">
        <f>SUMIF(Saída!$D$7:$D$3006,$D772,Saída!$G$7:$G$3006)</f>
        <v>0</v>
      </c>
      <c r="J772" s="54">
        <f>SUMIF(Entrada!$D$7:$D$3006,D772,Entrada!$L$7:$L$3006)</f>
        <v>0</v>
      </c>
      <c r="K772" s="50" t="str">
        <f t="shared" si="58"/>
        <v/>
      </c>
      <c r="L772" s="50">
        <f t="shared" si="59"/>
        <v>0</v>
      </c>
      <c r="M772" s="54">
        <f>Inv!L772</f>
        <v>0</v>
      </c>
      <c r="N772" s="55" t="str">
        <f>IFERROR($I772/PG!$F772,"")</f>
        <v/>
      </c>
      <c r="P772" s="2"/>
      <c r="Q772" s="84">
        <v>2.3500000000000001E-3</v>
      </c>
      <c r="R772" s="85">
        <f t="shared" si="60"/>
        <v>2.3500000000000001E-3</v>
      </c>
      <c r="S772" s="2" t="str">
        <f t="shared" si="61"/>
        <v/>
      </c>
    </row>
    <row r="773" spans="3:19" ht="35.1" customHeight="1" thickTop="1" thickBot="1">
      <c r="C773" s="45" t="str">
        <f>IF(PG!C773="","",PG!C773)</f>
        <v/>
      </c>
      <c r="D773" s="44" t="str">
        <f>IF(PG!D773="","",PG!D773)</f>
        <v/>
      </c>
      <c r="E773" s="46" t="str">
        <f>IF(PG!E773="","",PG!E773)</f>
        <v/>
      </c>
      <c r="F773" s="46">
        <f>IF(Inv!F773="",Inv!E773,Inv!F773)</f>
        <v>0</v>
      </c>
      <c r="G773" s="51" t="str">
        <f t="shared" si="57"/>
        <v>Sem estoque</v>
      </c>
      <c r="H773" s="52">
        <f>SUMIF(Entrada!$D$7:$D$3006,$D773,Entrada!$H$7:$H$3006)</f>
        <v>0</v>
      </c>
      <c r="I773" s="53">
        <f>SUMIF(Saída!$D$7:$D$3006,$D773,Saída!$G$7:$G$3006)</f>
        <v>0</v>
      </c>
      <c r="J773" s="54">
        <f>SUMIF(Entrada!$D$7:$D$3006,D773,Entrada!$L$7:$L$3006)</f>
        <v>0</v>
      </c>
      <c r="K773" s="50" t="str">
        <f t="shared" si="58"/>
        <v/>
      </c>
      <c r="L773" s="50">
        <f t="shared" si="59"/>
        <v>0</v>
      </c>
      <c r="M773" s="54">
        <f>Inv!L773</f>
        <v>0</v>
      </c>
      <c r="N773" s="55" t="str">
        <f>IFERROR($I773/PG!$F773,"")</f>
        <v/>
      </c>
      <c r="P773" s="2"/>
      <c r="Q773" s="84">
        <v>2.3400000000000001E-3</v>
      </c>
      <c r="R773" s="85">
        <f t="shared" si="60"/>
        <v>2.3400000000000001E-3</v>
      </c>
      <c r="S773" s="2" t="str">
        <f t="shared" si="61"/>
        <v/>
      </c>
    </row>
    <row r="774" spans="3:19" ht="35.1" customHeight="1" thickTop="1" thickBot="1">
      <c r="C774" s="45" t="str">
        <f>IF(PG!C774="","",PG!C774)</f>
        <v/>
      </c>
      <c r="D774" s="44" t="str">
        <f>IF(PG!D774="","",PG!D774)</f>
        <v/>
      </c>
      <c r="E774" s="46" t="str">
        <f>IF(PG!E774="","",PG!E774)</f>
        <v/>
      </c>
      <c r="F774" s="46">
        <f>IF(Inv!F774="",Inv!E774,Inv!F774)</f>
        <v>0</v>
      </c>
      <c r="G774" s="51" t="str">
        <f t="shared" si="57"/>
        <v>Sem estoque</v>
      </c>
      <c r="H774" s="52">
        <f>SUMIF(Entrada!$D$7:$D$3006,$D774,Entrada!$H$7:$H$3006)</f>
        <v>0</v>
      </c>
      <c r="I774" s="53">
        <f>SUMIF(Saída!$D$7:$D$3006,$D774,Saída!$G$7:$G$3006)</f>
        <v>0</v>
      </c>
      <c r="J774" s="54">
        <f>SUMIF(Entrada!$D$7:$D$3006,D774,Entrada!$L$7:$L$3006)</f>
        <v>0</v>
      </c>
      <c r="K774" s="50" t="str">
        <f t="shared" si="58"/>
        <v/>
      </c>
      <c r="L774" s="50">
        <f t="shared" si="59"/>
        <v>0</v>
      </c>
      <c r="M774" s="54">
        <f>Inv!L774</f>
        <v>0</v>
      </c>
      <c r="N774" s="55" t="str">
        <f>IFERROR($I774/PG!$F774,"")</f>
        <v/>
      </c>
      <c r="P774" s="2"/>
      <c r="Q774" s="84">
        <v>2.33E-3</v>
      </c>
      <c r="R774" s="85">
        <f t="shared" si="60"/>
        <v>2.33E-3</v>
      </c>
      <c r="S774" s="2" t="str">
        <f t="shared" si="61"/>
        <v/>
      </c>
    </row>
    <row r="775" spans="3:19" ht="35.1" customHeight="1" thickTop="1" thickBot="1">
      <c r="C775" s="45" t="str">
        <f>IF(PG!C775="","",PG!C775)</f>
        <v/>
      </c>
      <c r="D775" s="44" t="str">
        <f>IF(PG!D775="","",PG!D775)</f>
        <v/>
      </c>
      <c r="E775" s="46" t="str">
        <f>IF(PG!E775="","",PG!E775)</f>
        <v/>
      </c>
      <c r="F775" s="46">
        <f>IF(Inv!F775="",Inv!E775,Inv!F775)</f>
        <v>0</v>
      </c>
      <c r="G775" s="51" t="str">
        <f t="shared" si="57"/>
        <v>Sem estoque</v>
      </c>
      <c r="H775" s="52">
        <f>SUMIF(Entrada!$D$7:$D$3006,$D775,Entrada!$H$7:$H$3006)</f>
        <v>0</v>
      </c>
      <c r="I775" s="53">
        <f>SUMIF(Saída!$D$7:$D$3006,$D775,Saída!$G$7:$G$3006)</f>
        <v>0</v>
      </c>
      <c r="J775" s="54">
        <f>SUMIF(Entrada!$D$7:$D$3006,D775,Entrada!$L$7:$L$3006)</f>
        <v>0</v>
      </c>
      <c r="K775" s="50" t="str">
        <f t="shared" si="58"/>
        <v/>
      </c>
      <c r="L775" s="50">
        <f t="shared" si="59"/>
        <v>0</v>
      </c>
      <c r="M775" s="54">
        <f>Inv!L775</f>
        <v>0</v>
      </c>
      <c r="N775" s="55" t="str">
        <f>IFERROR($I775/PG!$F775,"")</f>
        <v/>
      </c>
      <c r="P775" s="2"/>
      <c r="Q775" s="84">
        <v>2.32E-3</v>
      </c>
      <c r="R775" s="85">
        <f t="shared" si="60"/>
        <v>2.32E-3</v>
      </c>
      <c r="S775" s="2" t="str">
        <f t="shared" si="61"/>
        <v/>
      </c>
    </row>
    <row r="776" spans="3:19" ht="35.1" customHeight="1" thickTop="1" thickBot="1">
      <c r="C776" s="45" t="str">
        <f>IF(PG!C776="","",PG!C776)</f>
        <v/>
      </c>
      <c r="D776" s="44" t="str">
        <f>IF(PG!D776="","",PG!D776)</f>
        <v/>
      </c>
      <c r="E776" s="46" t="str">
        <f>IF(PG!E776="","",PG!E776)</f>
        <v/>
      </c>
      <c r="F776" s="46">
        <f>IF(Inv!F776="",Inv!E776,Inv!F776)</f>
        <v>0</v>
      </c>
      <c r="G776" s="51" t="str">
        <f t="shared" ref="G776:G839" si="62">IFERROR(IF(F776=0,"Sem estoque",IF(F776/E776&lt;0.25,"Quase sem estoque",IF(F776/E776&lt;1.2,"Estoque baixo",IF(F776/E776&lt;2,"Estoque moderado","Estoque confortável")))),"")</f>
        <v>Sem estoque</v>
      </c>
      <c r="H776" s="52">
        <f>SUMIF(Entrada!$D$7:$D$3006,$D776,Entrada!$H$7:$H$3006)</f>
        <v>0</v>
      </c>
      <c r="I776" s="53">
        <f>SUMIF(Saída!$D$7:$D$3006,$D776,Saída!$G$7:$G$3006)</f>
        <v>0</v>
      </c>
      <c r="J776" s="54">
        <f>SUMIF(Entrada!$D$7:$D$3006,D776,Entrada!$L$7:$L$3006)</f>
        <v>0</v>
      </c>
      <c r="K776" s="50" t="str">
        <f t="shared" ref="K776:K839" si="63">IFERROR($J776/SUM($J$7:$J$1007),"")</f>
        <v/>
      </c>
      <c r="L776" s="50">
        <f t="shared" ref="L776:L839" si="64">IFERROR(F776/SUM($F$7:$F$1007),"")</f>
        <v>0</v>
      </c>
      <c r="M776" s="54">
        <f>Inv!L776</f>
        <v>0</v>
      </c>
      <c r="N776" s="55" t="str">
        <f>IFERROR($I776/PG!$F776,"")</f>
        <v/>
      </c>
      <c r="P776" s="2"/>
      <c r="Q776" s="84">
        <v>2.31E-3</v>
      </c>
      <c r="R776" s="85">
        <f t="shared" ref="R776:R839" si="65">P776+Q776</f>
        <v>2.31E-3</v>
      </c>
      <c r="S776" s="2" t="str">
        <f t="shared" ref="S776:S839" si="66">D776</f>
        <v/>
      </c>
    </row>
    <row r="777" spans="3:19" ht="35.1" customHeight="1" thickTop="1" thickBot="1">
      <c r="C777" s="45" t="str">
        <f>IF(PG!C777="","",PG!C777)</f>
        <v/>
      </c>
      <c r="D777" s="44" t="str">
        <f>IF(PG!D777="","",PG!D777)</f>
        <v/>
      </c>
      <c r="E777" s="46" t="str">
        <f>IF(PG!E777="","",PG!E777)</f>
        <v/>
      </c>
      <c r="F777" s="46">
        <f>IF(Inv!F777="",Inv!E777,Inv!F777)</f>
        <v>0</v>
      </c>
      <c r="G777" s="51" t="str">
        <f t="shared" si="62"/>
        <v>Sem estoque</v>
      </c>
      <c r="H777" s="52">
        <f>SUMIF(Entrada!$D$7:$D$3006,$D777,Entrada!$H$7:$H$3006)</f>
        <v>0</v>
      </c>
      <c r="I777" s="53">
        <f>SUMIF(Saída!$D$7:$D$3006,$D777,Saída!$G$7:$G$3006)</f>
        <v>0</v>
      </c>
      <c r="J777" s="54">
        <f>SUMIF(Entrada!$D$7:$D$3006,D777,Entrada!$L$7:$L$3006)</f>
        <v>0</v>
      </c>
      <c r="K777" s="50" t="str">
        <f t="shared" si="63"/>
        <v/>
      </c>
      <c r="L777" s="50">
        <f t="shared" si="64"/>
        <v>0</v>
      </c>
      <c r="M777" s="54">
        <f>Inv!L777</f>
        <v>0</v>
      </c>
      <c r="N777" s="55" t="str">
        <f>IFERROR($I777/PG!$F777,"")</f>
        <v/>
      </c>
      <c r="P777" s="2"/>
      <c r="Q777" s="84">
        <v>2.3E-3</v>
      </c>
      <c r="R777" s="85">
        <f t="shared" si="65"/>
        <v>2.3E-3</v>
      </c>
      <c r="S777" s="2" t="str">
        <f t="shared" si="66"/>
        <v/>
      </c>
    </row>
    <row r="778" spans="3:19" ht="35.1" customHeight="1" thickTop="1" thickBot="1">
      <c r="C778" s="45" t="str">
        <f>IF(PG!C778="","",PG!C778)</f>
        <v/>
      </c>
      <c r="D778" s="44" t="str">
        <f>IF(PG!D778="","",PG!D778)</f>
        <v/>
      </c>
      <c r="E778" s="46" t="str">
        <f>IF(PG!E778="","",PG!E778)</f>
        <v/>
      </c>
      <c r="F778" s="46">
        <f>IF(Inv!F778="",Inv!E778,Inv!F778)</f>
        <v>0</v>
      </c>
      <c r="G778" s="51" t="str">
        <f t="shared" si="62"/>
        <v>Sem estoque</v>
      </c>
      <c r="H778" s="52">
        <f>SUMIF(Entrada!$D$7:$D$3006,$D778,Entrada!$H$7:$H$3006)</f>
        <v>0</v>
      </c>
      <c r="I778" s="53">
        <f>SUMIF(Saída!$D$7:$D$3006,$D778,Saída!$G$7:$G$3006)</f>
        <v>0</v>
      </c>
      <c r="J778" s="54">
        <f>SUMIF(Entrada!$D$7:$D$3006,D778,Entrada!$L$7:$L$3006)</f>
        <v>0</v>
      </c>
      <c r="K778" s="50" t="str">
        <f t="shared" si="63"/>
        <v/>
      </c>
      <c r="L778" s="50">
        <f t="shared" si="64"/>
        <v>0</v>
      </c>
      <c r="M778" s="54">
        <f>Inv!L778</f>
        <v>0</v>
      </c>
      <c r="N778" s="55" t="str">
        <f>IFERROR($I778/PG!$F778,"")</f>
        <v/>
      </c>
      <c r="P778" s="2"/>
      <c r="Q778" s="84">
        <v>2.2899999999999999E-3</v>
      </c>
      <c r="R778" s="85">
        <f t="shared" si="65"/>
        <v>2.2899999999999999E-3</v>
      </c>
      <c r="S778" s="2" t="str">
        <f t="shared" si="66"/>
        <v/>
      </c>
    </row>
    <row r="779" spans="3:19" ht="35.1" customHeight="1" thickTop="1" thickBot="1">
      <c r="C779" s="45" t="str">
        <f>IF(PG!C779="","",PG!C779)</f>
        <v/>
      </c>
      <c r="D779" s="44" t="str">
        <f>IF(PG!D779="","",PG!D779)</f>
        <v/>
      </c>
      <c r="E779" s="46" t="str">
        <f>IF(PG!E779="","",PG!E779)</f>
        <v/>
      </c>
      <c r="F779" s="46">
        <f>IF(Inv!F779="",Inv!E779,Inv!F779)</f>
        <v>0</v>
      </c>
      <c r="G779" s="51" t="str">
        <f t="shared" si="62"/>
        <v>Sem estoque</v>
      </c>
      <c r="H779" s="52">
        <f>SUMIF(Entrada!$D$7:$D$3006,$D779,Entrada!$H$7:$H$3006)</f>
        <v>0</v>
      </c>
      <c r="I779" s="53">
        <f>SUMIF(Saída!$D$7:$D$3006,$D779,Saída!$G$7:$G$3006)</f>
        <v>0</v>
      </c>
      <c r="J779" s="54">
        <f>SUMIF(Entrada!$D$7:$D$3006,D779,Entrada!$L$7:$L$3006)</f>
        <v>0</v>
      </c>
      <c r="K779" s="50" t="str">
        <f t="shared" si="63"/>
        <v/>
      </c>
      <c r="L779" s="50">
        <f t="shared" si="64"/>
        <v>0</v>
      </c>
      <c r="M779" s="54">
        <f>Inv!L779</f>
        <v>0</v>
      </c>
      <c r="N779" s="55" t="str">
        <f>IFERROR($I779/PG!$F779,"")</f>
        <v/>
      </c>
      <c r="P779" s="2"/>
      <c r="Q779" s="84">
        <v>2.2799999999999999E-3</v>
      </c>
      <c r="R779" s="85">
        <f t="shared" si="65"/>
        <v>2.2799999999999999E-3</v>
      </c>
      <c r="S779" s="2" t="str">
        <f t="shared" si="66"/>
        <v/>
      </c>
    </row>
    <row r="780" spans="3:19" ht="35.1" customHeight="1" thickTop="1" thickBot="1">
      <c r="C780" s="45" t="str">
        <f>IF(PG!C780="","",PG!C780)</f>
        <v/>
      </c>
      <c r="D780" s="44" t="str">
        <f>IF(PG!D780="","",PG!D780)</f>
        <v/>
      </c>
      <c r="E780" s="46" t="str">
        <f>IF(PG!E780="","",PG!E780)</f>
        <v/>
      </c>
      <c r="F780" s="46">
        <f>IF(Inv!F780="",Inv!E780,Inv!F780)</f>
        <v>0</v>
      </c>
      <c r="G780" s="51" t="str">
        <f t="shared" si="62"/>
        <v>Sem estoque</v>
      </c>
      <c r="H780" s="52">
        <f>SUMIF(Entrada!$D$7:$D$3006,$D780,Entrada!$H$7:$H$3006)</f>
        <v>0</v>
      </c>
      <c r="I780" s="53">
        <f>SUMIF(Saída!$D$7:$D$3006,$D780,Saída!$G$7:$G$3006)</f>
        <v>0</v>
      </c>
      <c r="J780" s="54">
        <f>SUMIF(Entrada!$D$7:$D$3006,D780,Entrada!$L$7:$L$3006)</f>
        <v>0</v>
      </c>
      <c r="K780" s="50" t="str">
        <f t="shared" si="63"/>
        <v/>
      </c>
      <c r="L780" s="50">
        <f t="shared" si="64"/>
        <v>0</v>
      </c>
      <c r="M780" s="54">
        <f>Inv!L780</f>
        <v>0</v>
      </c>
      <c r="N780" s="55" t="str">
        <f>IFERROR($I780/PG!$F780,"")</f>
        <v/>
      </c>
      <c r="P780" s="2"/>
      <c r="Q780" s="84">
        <v>2.2699999999999999E-3</v>
      </c>
      <c r="R780" s="85">
        <f t="shared" si="65"/>
        <v>2.2699999999999999E-3</v>
      </c>
      <c r="S780" s="2" t="str">
        <f t="shared" si="66"/>
        <v/>
      </c>
    </row>
    <row r="781" spans="3:19" ht="35.1" customHeight="1" thickTop="1" thickBot="1">
      <c r="C781" s="45" t="str">
        <f>IF(PG!C781="","",PG!C781)</f>
        <v/>
      </c>
      <c r="D781" s="44" t="str">
        <f>IF(PG!D781="","",PG!D781)</f>
        <v/>
      </c>
      <c r="E781" s="46" t="str">
        <f>IF(PG!E781="","",PG!E781)</f>
        <v/>
      </c>
      <c r="F781" s="46">
        <f>IF(Inv!F781="",Inv!E781,Inv!F781)</f>
        <v>0</v>
      </c>
      <c r="G781" s="51" t="str">
        <f t="shared" si="62"/>
        <v>Sem estoque</v>
      </c>
      <c r="H781" s="52">
        <f>SUMIF(Entrada!$D$7:$D$3006,$D781,Entrada!$H$7:$H$3006)</f>
        <v>0</v>
      </c>
      <c r="I781" s="53">
        <f>SUMIF(Saída!$D$7:$D$3006,$D781,Saída!$G$7:$G$3006)</f>
        <v>0</v>
      </c>
      <c r="J781" s="54">
        <f>SUMIF(Entrada!$D$7:$D$3006,D781,Entrada!$L$7:$L$3006)</f>
        <v>0</v>
      </c>
      <c r="K781" s="50" t="str">
        <f t="shared" si="63"/>
        <v/>
      </c>
      <c r="L781" s="50">
        <f t="shared" si="64"/>
        <v>0</v>
      </c>
      <c r="M781" s="54">
        <f>Inv!L781</f>
        <v>0</v>
      </c>
      <c r="N781" s="55" t="str">
        <f>IFERROR($I781/PG!$F781,"")</f>
        <v/>
      </c>
      <c r="P781" s="2"/>
      <c r="Q781" s="84">
        <v>2.2599999999999999E-3</v>
      </c>
      <c r="R781" s="85">
        <f t="shared" si="65"/>
        <v>2.2599999999999999E-3</v>
      </c>
      <c r="S781" s="2" t="str">
        <f t="shared" si="66"/>
        <v/>
      </c>
    </row>
    <row r="782" spans="3:19" ht="35.1" customHeight="1" thickTop="1" thickBot="1">
      <c r="C782" s="45" t="str">
        <f>IF(PG!C782="","",PG!C782)</f>
        <v/>
      </c>
      <c r="D782" s="44" t="str">
        <f>IF(PG!D782="","",PG!D782)</f>
        <v/>
      </c>
      <c r="E782" s="46" t="str">
        <f>IF(PG!E782="","",PG!E782)</f>
        <v/>
      </c>
      <c r="F782" s="46">
        <f>IF(Inv!F782="",Inv!E782,Inv!F782)</f>
        <v>0</v>
      </c>
      <c r="G782" s="51" t="str">
        <f t="shared" si="62"/>
        <v>Sem estoque</v>
      </c>
      <c r="H782" s="52">
        <f>SUMIF(Entrada!$D$7:$D$3006,$D782,Entrada!$H$7:$H$3006)</f>
        <v>0</v>
      </c>
      <c r="I782" s="53">
        <f>SUMIF(Saída!$D$7:$D$3006,$D782,Saída!$G$7:$G$3006)</f>
        <v>0</v>
      </c>
      <c r="J782" s="54">
        <f>SUMIF(Entrada!$D$7:$D$3006,D782,Entrada!$L$7:$L$3006)</f>
        <v>0</v>
      </c>
      <c r="K782" s="50" t="str">
        <f t="shared" si="63"/>
        <v/>
      </c>
      <c r="L782" s="50">
        <f t="shared" si="64"/>
        <v>0</v>
      </c>
      <c r="M782" s="54">
        <f>Inv!L782</f>
        <v>0</v>
      </c>
      <c r="N782" s="55" t="str">
        <f>IFERROR($I782/PG!$F782,"")</f>
        <v/>
      </c>
      <c r="P782" s="2"/>
      <c r="Q782" s="84">
        <v>2.2499999999999998E-3</v>
      </c>
      <c r="R782" s="85">
        <f t="shared" si="65"/>
        <v>2.2499999999999998E-3</v>
      </c>
      <c r="S782" s="2" t="str">
        <f t="shared" si="66"/>
        <v/>
      </c>
    </row>
    <row r="783" spans="3:19" ht="35.1" customHeight="1" thickTop="1" thickBot="1">
      <c r="C783" s="45" t="str">
        <f>IF(PG!C783="","",PG!C783)</f>
        <v/>
      </c>
      <c r="D783" s="44" t="str">
        <f>IF(PG!D783="","",PG!D783)</f>
        <v/>
      </c>
      <c r="E783" s="46" t="str">
        <f>IF(PG!E783="","",PG!E783)</f>
        <v/>
      </c>
      <c r="F783" s="46">
        <f>IF(Inv!F783="",Inv!E783,Inv!F783)</f>
        <v>0</v>
      </c>
      <c r="G783" s="51" t="str">
        <f t="shared" si="62"/>
        <v>Sem estoque</v>
      </c>
      <c r="H783" s="52">
        <f>SUMIF(Entrada!$D$7:$D$3006,$D783,Entrada!$H$7:$H$3006)</f>
        <v>0</v>
      </c>
      <c r="I783" s="53">
        <f>SUMIF(Saída!$D$7:$D$3006,$D783,Saída!$G$7:$G$3006)</f>
        <v>0</v>
      </c>
      <c r="J783" s="54">
        <f>SUMIF(Entrada!$D$7:$D$3006,D783,Entrada!$L$7:$L$3006)</f>
        <v>0</v>
      </c>
      <c r="K783" s="50" t="str">
        <f t="shared" si="63"/>
        <v/>
      </c>
      <c r="L783" s="50">
        <f t="shared" si="64"/>
        <v>0</v>
      </c>
      <c r="M783" s="54">
        <f>Inv!L783</f>
        <v>0</v>
      </c>
      <c r="N783" s="55" t="str">
        <f>IFERROR($I783/PG!$F783,"")</f>
        <v/>
      </c>
      <c r="P783" s="2"/>
      <c r="Q783" s="84">
        <v>2.2399999999999998E-3</v>
      </c>
      <c r="R783" s="85">
        <f t="shared" si="65"/>
        <v>2.2399999999999998E-3</v>
      </c>
      <c r="S783" s="2" t="str">
        <f t="shared" si="66"/>
        <v/>
      </c>
    </row>
    <row r="784" spans="3:19" ht="35.1" customHeight="1" thickTop="1" thickBot="1">
      <c r="C784" s="45" t="str">
        <f>IF(PG!C784="","",PG!C784)</f>
        <v/>
      </c>
      <c r="D784" s="44" t="str">
        <f>IF(PG!D784="","",PG!D784)</f>
        <v/>
      </c>
      <c r="E784" s="46" t="str">
        <f>IF(PG!E784="","",PG!E784)</f>
        <v/>
      </c>
      <c r="F784" s="46">
        <f>IF(Inv!F784="",Inv!E784,Inv!F784)</f>
        <v>0</v>
      </c>
      <c r="G784" s="51" t="str">
        <f t="shared" si="62"/>
        <v>Sem estoque</v>
      </c>
      <c r="H784" s="52">
        <f>SUMIF(Entrada!$D$7:$D$3006,$D784,Entrada!$H$7:$H$3006)</f>
        <v>0</v>
      </c>
      <c r="I784" s="53">
        <f>SUMIF(Saída!$D$7:$D$3006,$D784,Saída!$G$7:$G$3006)</f>
        <v>0</v>
      </c>
      <c r="J784" s="54">
        <f>SUMIF(Entrada!$D$7:$D$3006,D784,Entrada!$L$7:$L$3006)</f>
        <v>0</v>
      </c>
      <c r="K784" s="50" t="str">
        <f t="shared" si="63"/>
        <v/>
      </c>
      <c r="L784" s="50">
        <f t="shared" si="64"/>
        <v>0</v>
      </c>
      <c r="M784" s="54">
        <f>Inv!L784</f>
        <v>0</v>
      </c>
      <c r="N784" s="55" t="str">
        <f>IFERROR($I784/PG!$F784,"")</f>
        <v/>
      </c>
      <c r="P784" s="2"/>
      <c r="Q784" s="84">
        <v>2.2300000000000002E-3</v>
      </c>
      <c r="R784" s="85">
        <f t="shared" si="65"/>
        <v>2.2300000000000002E-3</v>
      </c>
      <c r="S784" s="2" t="str">
        <f t="shared" si="66"/>
        <v/>
      </c>
    </row>
    <row r="785" spans="3:19" ht="35.1" customHeight="1" thickTop="1" thickBot="1">
      <c r="C785" s="45" t="str">
        <f>IF(PG!C785="","",PG!C785)</f>
        <v/>
      </c>
      <c r="D785" s="44" t="str">
        <f>IF(PG!D785="","",PG!D785)</f>
        <v/>
      </c>
      <c r="E785" s="46" t="str">
        <f>IF(PG!E785="","",PG!E785)</f>
        <v/>
      </c>
      <c r="F785" s="46">
        <f>IF(Inv!F785="",Inv!E785,Inv!F785)</f>
        <v>0</v>
      </c>
      <c r="G785" s="51" t="str">
        <f t="shared" si="62"/>
        <v>Sem estoque</v>
      </c>
      <c r="H785" s="52">
        <f>SUMIF(Entrada!$D$7:$D$3006,$D785,Entrada!$H$7:$H$3006)</f>
        <v>0</v>
      </c>
      <c r="I785" s="53">
        <f>SUMIF(Saída!$D$7:$D$3006,$D785,Saída!$G$7:$G$3006)</f>
        <v>0</v>
      </c>
      <c r="J785" s="54">
        <f>SUMIF(Entrada!$D$7:$D$3006,D785,Entrada!$L$7:$L$3006)</f>
        <v>0</v>
      </c>
      <c r="K785" s="50" t="str">
        <f t="shared" si="63"/>
        <v/>
      </c>
      <c r="L785" s="50">
        <f t="shared" si="64"/>
        <v>0</v>
      </c>
      <c r="M785" s="54">
        <f>Inv!L785</f>
        <v>0</v>
      </c>
      <c r="N785" s="55" t="str">
        <f>IFERROR($I785/PG!$F785,"")</f>
        <v/>
      </c>
      <c r="P785" s="2"/>
      <c r="Q785" s="84">
        <v>2.2200000000000002E-3</v>
      </c>
      <c r="R785" s="85">
        <f t="shared" si="65"/>
        <v>2.2200000000000002E-3</v>
      </c>
      <c r="S785" s="2" t="str">
        <f t="shared" si="66"/>
        <v/>
      </c>
    </row>
    <row r="786" spans="3:19" ht="35.1" customHeight="1" thickTop="1" thickBot="1">
      <c r="C786" s="45" t="str">
        <f>IF(PG!C786="","",PG!C786)</f>
        <v/>
      </c>
      <c r="D786" s="44" t="str">
        <f>IF(PG!D786="","",PG!D786)</f>
        <v/>
      </c>
      <c r="E786" s="46" t="str">
        <f>IF(PG!E786="","",PG!E786)</f>
        <v/>
      </c>
      <c r="F786" s="46">
        <f>IF(Inv!F786="",Inv!E786,Inv!F786)</f>
        <v>0</v>
      </c>
      <c r="G786" s="51" t="str">
        <f t="shared" si="62"/>
        <v>Sem estoque</v>
      </c>
      <c r="H786" s="52">
        <f>SUMIF(Entrada!$D$7:$D$3006,$D786,Entrada!$H$7:$H$3006)</f>
        <v>0</v>
      </c>
      <c r="I786" s="53">
        <f>SUMIF(Saída!$D$7:$D$3006,$D786,Saída!$G$7:$G$3006)</f>
        <v>0</v>
      </c>
      <c r="J786" s="54">
        <f>SUMIF(Entrada!$D$7:$D$3006,D786,Entrada!$L$7:$L$3006)</f>
        <v>0</v>
      </c>
      <c r="K786" s="50" t="str">
        <f t="shared" si="63"/>
        <v/>
      </c>
      <c r="L786" s="50">
        <f t="shared" si="64"/>
        <v>0</v>
      </c>
      <c r="M786" s="54">
        <f>Inv!L786</f>
        <v>0</v>
      </c>
      <c r="N786" s="55" t="str">
        <f>IFERROR($I786/PG!$F786,"")</f>
        <v/>
      </c>
      <c r="P786" s="2"/>
      <c r="Q786" s="84">
        <v>2.2100000000000002E-3</v>
      </c>
      <c r="R786" s="85">
        <f t="shared" si="65"/>
        <v>2.2100000000000002E-3</v>
      </c>
      <c r="S786" s="2" t="str">
        <f t="shared" si="66"/>
        <v/>
      </c>
    </row>
    <row r="787" spans="3:19" ht="35.1" customHeight="1" thickTop="1" thickBot="1">
      <c r="C787" s="45" t="str">
        <f>IF(PG!C787="","",PG!C787)</f>
        <v/>
      </c>
      <c r="D787" s="44" t="str">
        <f>IF(PG!D787="","",PG!D787)</f>
        <v/>
      </c>
      <c r="E787" s="46" t="str">
        <f>IF(PG!E787="","",PG!E787)</f>
        <v/>
      </c>
      <c r="F787" s="46">
        <f>IF(Inv!F787="",Inv!E787,Inv!F787)</f>
        <v>0</v>
      </c>
      <c r="G787" s="51" t="str">
        <f t="shared" si="62"/>
        <v>Sem estoque</v>
      </c>
      <c r="H787" s="52">
        <f>SUMIF(Entrada!$D$7:$D$3006,$D787,Entrada!$H$7:$H$3006)</f>
        <v>0</v>
      </c>
      <c r="I787" s="53">
        <f>SUMIF(Saída!$D$7:$D$3006,$D787,Saída!$G$7:$G$3006)</f>
        <v>0</v>
      </c>
      <c r="J787" s="54">
        <f>SUMIF(Entrada!$D$7:$D$3006,D787,Entrada!$L$7:$L$3006)</f>
        <v>0</v>
      </c>
      <c r="K787" s="50" t="str">
        <f t="shared" si="63"/>
        <v/>
      </c>
      <c r="L787" s="50">
        <f t="shared" si="64"/>
        <v>0</v>
      </c>
      <c r="M787" s="54">
        <f>Inv!L787</f>
        <v>0</v>
      </c>
      <c r="N787" s="55" t="str">
        <f>IFERROR($I787/PG!$F787,"")</f>
        <v/>
      </c>
      <c r="P787" s="2"/>
      <c r="Q787" s="84">
        <v>2.2000000000000001E-3</v>
      </c>
      <c r="R787" s="85">
        <f t="shared" si="65"/>
        <v>2.2000000000000001E-3</v>
      </c>
      <c r="S787" s="2" t="str">
        <f t="shared" si="66"/>
        <v/>
      </c>
    </row>
    <row r="788" spans="3:19" ht="35.1" customHeight="1" thickTop="1" thickBot="1">
      <c r="C788" s="45" t="str">
        <f>IF(PG!C788="","",PG!C788)</f>
        <v/>
      </c>
      <c r="D788" s="44" t="str">
        <f>IF(PG!D788="","",PG!D788)</f>
        <v/>
      </c>
      <c r="E788" s="46" t="str">
        <f>IF(PG!E788="","",PG!E788)</f>
        <v/>
      </c>
      <c r="F788" s="46">
        <f>IF(Inv!F788="",Inv!E788,Inv!F788)</f>
        <v>0</v>
      </c>
      <c r="G788" s="51" t="str">
        <f t="shared" si="62"/>
        <v>Sem estoque</v>
      </c>
      <c r="H788" s="52">
        <f>SUMIF(Entrada!$D$7:$D$3006,$D788,Entrada!$H$7:$H$3006)</f>
        <v>0</v>
      </c>
      <c r="I788" s="53">
        <f>SUMIF(Saída!$D$7:$D$3006,$D788,Saída!$G$7:$G$3006)</f>
        <v>0</v>
      </c>
      <c r="J788" s="54">
        <f>SUMIF(Entrada!$D$7:$D$3006,D788,Entrada!$L$7:$L$3006)</f>
        <v>0</v>
      </c>
      <c r="K788" s="50" t="str">
        <f t="shared" si="63"/>
        <v/>
      </c>
      <c r="L788" s="50">
        <f t="shared" si="64"/>
        <v>0</v>
      </c>
      <c r="M788" s="54">
        <f>Inv!L788</f>
        <v>0</v>
      </c>
      <c r="N788" s="55" t="str">
        <f>IFERROR($I788/PG!$F788,"")</f>
        <v/>
      </c>
      <c r="P788" s="2"/>
      <c r="Q788" s="84">
        <v>2.1900000000000001E-3</v>
      </c>
      <c r="R788" s="85">
        <f t="shared" si="65"/>
        <v>2.1900000000000001E-3</v>
      </c>
      <c r="S788" s="2" t="str">
        <f t="shared" si="66"/>
        <v/>
      </c>
    </row>
    <row r="789" spans="3:19" ht="35.1" customHeight="1" thickTop="1" thickBot="1">
      <c r="C789" s="45" t="str">
        <f>IF(PG!C789="","",PG!C789)</f>
        <v/>
      </c>
      <c r="D789" s="44" t="str">
        <f>IF(PG!D789="","",PG!D789)</f>
        <v/>
      </c>
      <c r="E789" s="46" t="str">
        <f>IF(PG!E789="","",PG!E789)</f>
        <v/>
      </c>
      <c r="F789" s="46">
        <f>IF(Inv!F789="",Inv!E789,Inv!F789)</f>
        <v>0</v>
      </c>
      <c r="G789" s="51" t="str">
        <f t="shared" si="62"/>
        <v>Sem estoque</v>
      </c>
      <c r="H789" s="52">
        <f>SUMIF(Entrada!$D$7:$D$3006,$D789,Entrada!$H$7:$H$3006)</f>
        <v>0</v>
      </c>
      <c r="I789" s="53">
        <f>SUMIF(Saída!$D$7:$D$3006,$D789,Saída!$G$7:$G$3006)</f>
        <v>0</v>
      </c>
      <c r="J789" s="54">
        <f>SUMIF(Entrada!$D$7:$D$3006,D789,Entrada!$L$7:$L$3006)</f>
        <v>0</v>
      </c>
      <c r="K789" s="50" t="str">
        <f t="shared" si="63"/>
        <v/>
      </c>
      <c r="L789" s="50">
        <f t="shared" si="64"/>
        <v>0</v>
      </c>
      <c r="M789" s="54">
        <f>Inv!L789</f>
        <v>0</v>
      </c>
      <c r="N789" s="55" t="str">
        <f>IFERROR($I789/PG!$F789,"")</f>
        <v/>
      </c>
      <c r="P789" s="2"/>
      <c r="Q789" s="84">
        <v>2.1800000000000001E-3</v>
      </c>
      <c r="R789" s="85">
        <f t="shared" si="65"/>
        <v>2.1800000000000001E-3</v>
      </c>
      <c r="S789" s="2" t="str">
        <f t="shared" si="66"/>
        <v/>
      </c>
    </row>
    <row r="790" spans="3:19" ht="35.1" customHeight="1" thickTop="1" thickBot="1">
      <c r="C790" s="45" t="str">
        <f>IF(PG!C790="","",PG!C790)</f>
        <v/>
      </c>
      <c r="D790" s="44" t="str">
        <f>IF(PG!D790="","",PG!D790)</f>
        <v/>
      </c>
      <c r="E790" s="46" t="str">
        <f>IF(PG!E790="","",PG!E790)</f>
        <v/>
      </c>
      <c r="F790" s="46">
        <f>IF(Inv!F790="",Inv!E790,Inv!F790)</f>
        <v>0</v>
      </c>
      <c r="G790" s="51" t="str">
        <f t="shared" si="62"/>
        <v>Sem estoque</v>
      </c>
      <c r="H790" s="52">
        <f>SUMIF(Entrada!$D$7:$D$3006,$D790,Entrada!$H$7:$H$3006)</f>
        <v>0</v>
      </c>
      <c r="I790" s="53">
        <f>SUMIF(Saída!$D$7:$D$3006,$D790,Saída!$G$7:$G$3006)</f>
        <v>0</v>
      </c>
      <c r="J790" s="54">
        <f>SUMIF(Entrada!$D$7:$D$3006,D790,Entrada!$L$7:$L$3006)</f>
        <v>0</v>
      </c>
      <c r="K790" s="50" t="str">
        <f t="shared" si="63"/>
        <v/>
      </c>
      <c r="L790" s="50">
        <f t="shared" si="64"/>
        <v>0</v>
      </c>
      <c r="M790" s="54">
        <f>Inv!L790</f>
        <v>0</v>
      </c>
      <c r="N790" s="55" t="str">
        <f>IFERROR($I790/PG!$F790,"")</f>
        <v/>
      </c>
      <c r="P790" s="2"/>
      <c r="Q790" s="84">
        <v>2.1700000000000001E-3</v>
      </c>
      <c r="R790" s="85">
        <f t="shared" si="65"/>
        <v>2.1700000000000001E-3</v>
      </c>
      <c r="S790" s="2" t="str">
        <f t="shared" si="66"/>
        <v/>
      </c>
    </row>
    <row r="791" spans="3:19" ht="35.1" customHeight="1" thickTop="1" thickBot="1">
      <c r="C791" s="45" t="str">
        <f>IF(PG!C791="","",PG!C791)</f>
        <v/>
      </c>
      <c r="D791" s="44" t="str">
        <f>IF(PG!D791="","",PG!D791)</f>
        <v/>
      </c>
      <c r="E791" s="46" t="str">
        <f>IF(PG!E791="","",PG!E791)</f>
        <v/>
      </c>
      <c r="F791" s="46">
        <f>IF(Inv!F791="",Inv!E791,Inv!F791)</f>
        <v>0</v>
      </c>
      <c r="G791" s="51" t="str">
        <f t="shared" si="62"/>
        <v>Sem estoque</v>
      </c>
      <c r="H791" s="52">
        <f>SUMIF(Entrada!$D$7:$D$3006,$D791,Entrada!$H$7:$H$3006)</f>
        <v>0</v>
      </c>
      <c r="I791" s="53">
        <f>SUMIF(Saída!$D$7:$D$3006,$D791,Saída!$G$7:$G$3006)</f>
        <v>0</v>
      </c>
      <c r="J791" s="54">
        <f>SUMIF(Entrada!$D$7:$D$3006,D791,Entrada!$L$7:$L$3006)</f>
        <v>0</v>
      </c>
      <c r="K791" s="50" t="str">
        <f t="shared" si="63"/>
        <v/>
      </c>
      <c r="L791" s="50">
        <f t="shared" si="64"/>
        <v>0</v>
      </c>
      <c r="M791" s="54">
        <f>Inv!L791</f>
        <v>0</v>
      </c>
      <c r="N791" s="55" t="str">
        <f>IFERROR($I791/PG!$F791,"")</f>
        <v/>
      </c>
      <c r="P791" s="2"/>
      <c r="Q791" s="84">
        <v>2.16E-3</v>
      </c>
      <c r="R791" s="85">
        <f t="shared" si="65"/>
        <v>2.16E-3</v>
      </c>
      <c r="S791" s="2" t="str">
        <f t="shared" si="66"/>
        <v/>
      </c>
    </row>
    <row r="792" spans="3:19" ht="35.1" customHeight="1" thickTop="1" thickBot="1">
      <c r="C792" s="45" t="str">
        <f>IF(PG!C792="","",PG!C792)</f>
        <v/>
      </c>
      <c r="D792" s="44" t="str">
        <f>IF(PG!D792="","",PG!D792)</f>
        <v/>
      </c>
      <c r="E792" s="46" t="str">
        <f>IF(PG!E792="","",PG!E792)</f>
        <v/>
      </c>
      <c r="F792" s="46">
        <f>IF(Inv!F792="",Inv!E792,Inv!F792)</f>
        <v>0</v>
      </c>
      <c r="G792" s="51" t="str">
        <f t="shared" si="62"/>
        <v>Sem estoque</v>
      </c>
      <c r="H792" s="52">
        <f>SUMIF(Entrada!$D$7:$D$3006,$D792,Entrada!$H$7:$H$3006)</f>
        <v>0</v>
      </c>
      <c r="I792" s="53">
        <f>SUMIF(Saída!$D$7:$D$3006,$D792,Saída!$G$7:$G$3006)</f>
        <v>0</v>
      </c>
      <c r="J792" s="54">
        <f>SUMIF(Entrada!$D$7:$D$3006,D792,Entrada!$L$7:$L$3006)</f>
        <v>0</v>
      </c>
      <c r="K792" s="50" t="str">
        <f t="shared" si="63"/>
        <v/>
      </c>
      <c r="L792" s="50">
        <f t="shared" si="64"/>
        <v>0</v>
      </c>
      <c r="M792" s="54">
        <f>Inv!L792</f>
        <v>0</v>
      </c>
      <c r="N792" s="55" t="str">
        <f>IFERROR($I792/PG!$F792,"")</f>
        <v/>
      </c>
      <c r="P792" s="2"/>
      <c r="Q792" s="84">
        <v>2.15E-3</v>
      </c>
      <c r="R792" s="85">
        <f t="shared" si="65"/>
        <v>2.15E-3</v>
      </c>
      <c r="S792" s="2" t="str">
        <f t="shared" si="66"/>
        <v/>
      </c>
    </row>
    <row r="793" spans="3:19" ht="35.1" customHeight="1" thickTop="1" thickBot="1">
      <c r="C793" s="45" t="str">
        <f>IF(PG!C793="","",PG!C793)</f>
        <v/>
      </c>
      <c r="D793" s="44" t="str">
        <f>IF(PG!D793="","",PG!D793)</f>
        <v/>
      </c>
      <c r="E793" s="46" t="str">
        <f>IF(PG!E793="","",PG!E793)</f>
        <v/>
      </c>
      <c r="F793" s="46">
        <f>IF(Inv!F793="",Inv!E793,Inv!F793)</f>
        <v>0</v>
      </c>
      <c r="G793" s="51" t="str">
        <f t="shared" si="62"/>
        <v>Sem estoque</v>
      </c>
      <c r="H793" s="52">
        <f>SUMIF(Entrada!$D$7:$D$3006,$D793,Entrada!$H$7:$H$3006)</f>
        <v>0</v>
      </c>
      <c r="I793" s="53">
        <f>SUMIF(Saída!$D$7:$D$3006,$D793,Saída!$G$7:$G$3006)</f>
        <v>0</v>
      </c>
      <c r="J793" s="54">
        <f>SUMIF(Entrada!$D$7:$D$3006,D793,Entrada!$L$7:$L$3006)</f>
        <v>0</v>
      </c>
      <c r="K793" s="50" t="str">
        <f t="shared" si="63"/>
        <v/>
      </c>
      <c r="L793" s="50">
        <f t="shared" si="64"/>
        <v>0</v>
      </c>
      <c r="M793" s="54">
        <f>Inv!L793</f>
        <v>0</v>
      </c>
      <c r="N793" s="55" t="str">
        <f>IFERROR($I793/PG!$F793,"")</f>
        <v/>
      </c>
      <c r="P793" s="2"/>
      <c r="Q793" s="84">
        <v>2.14E-3</v>
      </c>
      <c r="R793" s="85">
        <f t="shared" si="65"/>
        <v>2.14E-3</v>
      </c>
      <c r="S793" s="2" t="str">
        <f t="shared" si="66"/>
        <v/>
      </c>
    </row>
    <row r="794" spans="3:19" ht="35.1" customHeight="1" thickTop="1" thickBot="1">
      <c r="C794" s="45" t="str">
        <f>IF(PG!C794="","",PG!C794)</f>
        <v/>
      </c>
      <c r="D794" s="44" t="str">
        <f>IF(PG!D794="","",PG!D794)</f>
        <v/>
      </c>
      <c r="E794" s="46" t="str">
        <f>IF(PG!E794="","",PG!E794)</f>
        <v/>
      </c>
      <c r="F794" s="46">
        <f>IF(Inv!F794="",Inv!E794,Inv!F794)</f>
        <v>0</v>
      </c>
      <c r="G794" s="51" t="str">
        <f t="shared" si="62"/>
        <v>Sem estoque</v>
      </c>
      <c r="H794" s="52">
        <f>SUMIF(Entrada!$D$7:$D$3006,$D794,Entrada!$H$7:$H$3006)</f>
        <v>0</v>
      </c>
      <c r="I794" s="53">
        <f>SUMIF(Saída!$D$7:$D$3006,$D794,Saída!$G$7:$G$3006)</f>
        <v>0</v>
      </c>
      <c r="J794" s="54">
        <f>SUMIF(Entrada!$D$7:$D$3006,D794,Entrada!$L$7:$L$3006)</f>
        <v>0</v>
      </c>
      <c r="K794" s="50" t="str">
        <f t="shared" si="63"/>
        <v/>
      </c>
      <c r="L794" s="50">
        <f t="shared" si="64"/>
        <v>0</v>
      </c>
      <c r="M794" s="54">
        <f>Inv!L794</f>
        <v>0</v>
      </c>
      <c r="N794" s="55" t="str">
        <f>IFERROR($I794/PG!$F794,"")</f>
        <v/>
      </c>
      <c r="P794" s="2"/>
      <c r="Q794" s="84">
        <v>2.1299999999999999E-3</v>
      </c>
      <c r="R794" s="85">
        <f t="shared" si="65"/>
        <v>2.1299999999999999E-3</v>
      </c>
      <c r="S794" s="2" t="str">
        <f t="shared" si="66"/>
        <v/>
      </c>
    </row>
    <row r="795" spans="3:19" ht="35.1" customHeight="1" thickTop="1" thickBot="1">
      <c r="C795" s="45" t="str">
        <f>IF(PG!C795="","",PG!C795)</f>
        <v/>
      </c>
      <c r="D795" s="44" t="str">
        <f>IF(PG!D795="","",PG!D795)</f>
        <v/>
      </c>
      <c r="E795" s="46" t="str">
        <f>IF(PG!E795="","",PG!E795)</f>
        <v/>
      </c>
      <c r="F795" s="46">
        <f>IF(Inv!F795="",Inv!E795,Inv!F795)</f>
        <v>0</v>
      </c>
      <c r="G795" s="51" t="str">
        <f t="shared" si="62"/>
        <v>Sem estoque</v>
      </c>
      <c r="H795" s="52">
        <f>SUMIF(Entrada!$D$7:$D$3006,$D795,Entrada!$H$7:$H$3006)</f>
        <v>0</v>
      </c>
      <c r="I795" s="53">
        <f>SUMIF(Saída!$D$7:$D$3006,$D795,Saída!$G$7:$G$3006)</f>
        <v>0</v>
      </c>
      <c r="J795" s="54">
        <f>SUMIF(Entrada!$D$7:$D$3006,D795,Entrada!$L$7:$L$3006)</f>
        <v>0</v>
      </c>
      <c r="K795" s="50" t="str">
        <f t="shared" si="63"/>
        <v/>
      </c>
      <c r="L795" s="50">
        <f t="shared" si="64"/>
        <v>0</v>
      </c>
      <c r="M795" s="54">
        <f>Inv!L795</f>
        <v>0</v>
      </c>
      <c r="N795" s="55" t="str">
        <f>IFERROR($I795/PG!$F795,"")</f>
        <v/>
      </c>
      <c r="P795" s="2"/>
      <c r="Q795" s="84">
        <v>2.1199999999999999E-3</v>
      </c>
      <c r="R795" s="85">
        <f t="shared" si="65"/>
        <v>2.1199999999999999E-3</v>
      </c>
      <c r="S795" s="2" t="str">
        <f t="shared" si="66"/>
        <v/>
      </c>
    </row>
    <row r="796" spans="3:19" ht="35.1" customHeight="1" thickTop="1" thickBot="1">
      <c r="C796" s="45" t="str">
        <f>IF(PG!C796="","",PG!C796)</f>
        <v/>
      </c>
      <c r="D796" s="44" t="str">
        <f>IF(PG!D796="","",PG!D796)</f>
        <v/>
      </c>
      <c r="E796" s="46" t="str">
        <f>IF(PG!E796="","",PG!E796)</f>
        <v/>
      </c>
      <c r="F796" s="46">
        <f>IF(Inv!F796="",Inv!E796,Inv!F796)</f>
        <v>0</v>
      </c>
      <c r="G796" s="51" t="str">
        <f t="shared" si="62"/>
        <v>Sem estoque</v>
      </c>
      <c r="H796" s="52">
        <f>SUMIF(Entrada!$D$7:$D$3006,$D796,Entrada!$H$7:$H$3006)</f>
        <v>0</v>
      </c>
      <c r="I796" s="53">
        <f>SUMIF(Saída!$D$7:$D$3006,$D796,Saída!$G$7:$G$3006)</f>
        <v>0</v>
      </c>
      <c r="J796" s="54">
        <f>SUMIF(Entrada!$D$7:$D$3006,D796,Entrada!$L$7:$L$3006)</f>
        <v>0</v>
      </c>
      <c r="K796" s="50" t="str">
        <f t="shared" si="63"/>
        <v/>
      </c>
      <c r="L796" s="50">
        <f t="shared" si="64"/>
        <v>0</v>
      </c>
      <c r="M796" s="54">
        <f>Inv!L796</f>
        <v>0</v>
      </c>
      <c r="N796" s="55" t="str">
        <f>IFERROR($I796/PG!$F796,"")</f>
        <v/>
      </c>
      <c r="P796" s="2"/>
      <c r="Q796" s="84">
        <v>2.1099999999999999E-3</v>
      </c>
      <c r="R796" s="85">
        <f t="shared" si="65"/>
        <v>2.1099999999999999E-3</v>
      </c>
      <c r="S796" s="2" t="str">
        <f t="shared" si="66"/>
        <v/>
      </c>
    </row>
    <row r="797" spans="3:19" ht="35.1" customHeight="1" thickTop="1" thickBot="1">
      <c r="C797" s="45" t="str">
        <f>IF(PG!C797="","",PG!C797)</f>
        <v/>
      </c>
      <c r="D797" s="44" t="str">
        <f>IF(PG!D797="","",PG!D797)</f>
        <v/>
      </c>
      <c r="E797" s="46" t="str">
        <f>IF(PG!E797="","",PG!E797)</f>
        <v/>
      </c>
      <c r="F797" s="46">
        <f>IF(Inv!F797="",Inv!E797,Inv!F797)</f>
        <v>0</v>
      </c>
      <c r="G797" s="51" t="str">
        <f t="shared" si="62"/>
        <v>Sem estoque</v>
      </c>
      <c r="H797" s="52">
        <f>SUMIF(Entrada!$D$7:$D$3006,$D797,Entrada!$H$7:$H$3006)</f>
        <v>0</v>
      </c>
      <c r="I797" s="53">
        <f>SUMIF(Saída!$D$7:$D$3006,$D797,Saída!$G$7:$G$3006)</f>
        <v>0</v>
      </c>
      <c r="J797" s="54">
        <f>SUMIF(Entrada!$D$7:$D$3006,D797,Entrada!$L$7:$L$3006)</f>
        <v>0</v>
      </c>
      <c r="K797" s="50" t="str">
        <f t="shared" si="63"/>
        <v/>
      </c>
      <c r="L797" s="50">
        <f t="shared" si="64"/>
        <v>0</v>
      </c>
      <c r="M797" s="54">
        <f>Inv!L797</f>
        <v>0</v>
      </c>
      <c r="N797" s="55" t="str">
        <f>IFERROR($I797/PG!$F797,"")</f>
        <v/>
      </c>
      <c r="P797" s="2"/>
      <c r="Q797" s="84">
        <v>2.0999999999999999E-3</v>
      </c>
      <c r="R797" s="85">
        <f t="shared" si="65"/>
        <v>2.0999999999999999E-3</v>
      </c>
      <c r="S797" s="2" t="str">
        <f t="shared" si="66"/>
        <v/>
      </c>
    </row>
    <row r="798" spans="3:19" ht="35.1" customHeight="1" thickTop="1" thickBot="1">
      <c r="C798" s="45" t="str">
        <f>IF(PG!C798="","",PG!C798)</f>
        <v/>
      </c>
      <c r="D798" s="44" t="str">
        <f>IF(PG!D798="","",PG!D798)</f>
        <v/>
      </c>
      <c r="E798" s="46" t="str">
        <f>IF(PG!E798="","",PG!E798)</f>
        <v/>
      </c>
      <c r="F798" s="46">
        <f>IF(Inv!F798="",Inv!E798,Inv!F798)</f>
        <v>0</v>
      </c>
      <c r="G798" s="51" t="str">
        <f t="shared" si="62"/>
        <v>Sem estoque</v>
      </c>
      <c r="H798" s="52">
        <f>SUMIF(Entrada!$D$7:$D$3006,$D798,Entrada!$H$7:$H$3006)</f>
        <v>0</v>
      </c>
      <c r="I798" s="53">
        <f>SUMIF(Saída!$D$7:$D$3006,$D798,Saída!$G$7:$G$3006)</f>
        <v>0</v>
      </c>
      <c r="J798" s="54">
        <f>SUMIF(Entrada!$D$7:$D$3006,D798,Entrada!$L$7:$L$3006)</f>
        <v>0</v>
      </c>
      <c r="K798" s="50" t="str">
        <f t="shared" si="63"/>
        <v/>
      </c>
      <c r="L798" s="50">
        <f t="shared" si="64"/>
        <v>0</v>
      </c>
      <c r="M798" s="54">
        <f>Inv!L798</f>
        <v>0</v>
      </c>
      <c r="N798" s="55" t="str">
        <f>IFERROR($I798/PG!$F798,"")</f>
        <v/>
      </c>
      <c r="P798" s="2"/>
      <c r="Q798" s="84">
        <v>2.0899999999999998E-3</v>
      </c>
      <c r="R798" s="85">
        <f t="shared" si="65"/>
        <v>2.0899999999999998E-3</v>
      </c>
      <c r="S798" s="2" t="str">
        <f t="shared" si="66"/>
        <v/>
      </c>
    </row>
    <row r="799" spans="3:19" ht="35.1" customHeight="1" thickTop="1" thickBot="1">
      <c r="C799" s="45" t="str">
        <f>IF(PG!C799="","",PG!C799)</f>
        <v/>
      </c>
      <c r="D799" s="44" t="str">
        <f>IF(PG!D799="","",PG!D799)</f>
        <v/>
      </c>
      <c r="E799" s="46" t="str">
        <f>IF(PG!E799="","",PG!E799)</f>
        <v/>
      </c>
      <c r="F799" s="46">
        <f>IF(Inv!F799="",Inv!E799,Inv!F799)</f>
        <v>0</v>
      </c>
      <c r="G799" s="51" t="str">
        <f t="shared" si="62"/>
        <v>Sem estoque</v>
      </c>
      <c r="H799" s="52">
        <f>SUMIF(Entrada!$D$7:$D$3006,$D799,Entrada!$H$7:$H$3006)</f>
        <v>0</v>
      </c>
      <c r="I799" s="53">
        <f>SUMIF(Saída!$D$7:$D$3006,$D799,Saída!$G$7:$G$3006)</f>
        <v>0</v>
      </c>
      <c r="J799" s="54">
        <f>SUMIF(Entrada!$D$7:$D$3006,D799,Entrada!$L$7:$L$3006)</f>
        <v>0</v>
      </c>
      <c r="K799" s="50" t="str">
        <f t="shared" si="63"/>
        <v/>
      </c>
      <c r="L799" s="50">
        <f t="shared" si="64"/>
        <v>0</v>
      </c>
      <c r="M799" s="54">
        <f>Inv!L799</f>
        <v>0</v>
      </c>
      <c r="N799" s="55" t="str">
        <f>IFERROR($I799/PG!$F799,"")</f>
        <v/>
      </c>
      <c r="P799" s="2"/>
      <c r="Q799" s="84">
        <v>2.0799999999999998E-3</v>
      </c>
      <c r="R799" s="85">
        <f t="shared" si="65"/>
        <v>2.0799999999999998E-3</v>
      </c>
      <c r="S799" s="2" t="str">
        <f t="shared" si="66"/>
        <v/>
      </c>
    </row>
    <row r="800" spans="3:19" ht="35.1" customHeight="1" thickTop="1" thickBot="1">
      <c r="C800" s="45" t="str">
        <f>IF(PG!C800="","",PG!C800)</f>
        <v/>
      </c>
      <c r="D800" s="44" t="str">
        <f>IF(PG!D800="","",PG!D800)</f>
        <v/>
      </c>
      <c r="E800" s="46" t="str">
        <f>IF(PG!E800="","",PG!E800)</f>
        <v/>
      </c>
      <c r="F800" s="46">
        <f>IF(Inv!F800="",Inv!E800,Inv!F800)</f>
        <v>0</v>
      </c>
      <c r="G800" s="51" t="str">
        <f t="shared" si="62"/>
        <v>Sem estoque</v>
      </c>
      <c r="H800" s="52">
        <f>SUMIF(Entrada!$D$7:$D$3006,$D800,Entrada!$H$7:$H$3006)</f>
        <v>0</v>
      </c>
      <c r="I800" s="53">
        <f>SUMIF(Saída!$D$7:$D$3006,$D800,Saída!$G$7:$G$3006)</f>
        <v>0</v>
      </c>
      <c r="J800" s="54">
        <f>SUMIF(Entrada!$D$7:$D$3006,D800,Entrada!$L$7:$L$3006)</f>
        <v>0</v>
      </c>
      <c r="K800" s="50" t="str">
        <f t="shared" si="63"/>
        <v/>
      </c>
      <c r="L800" s="50">
        <f t="shared" si="64"/>
        <v>0</v>
      </c>
      <c r="M800" s="54">
        <f>Inv!L800</f>
        <v>0</v>
      </c>
      <c r="N800" s="55" t="str">
        <f>IFERROR($I800/PG!$F800,"")</f>
        <v/>
      </c>
      <c r="P800" s="2"/>
      <c r="Q800" s="84">
        <v>2.0699999999999998E-3</v>
      </c>
      <c r="R800" s="85">
        <f t="shared" si="65"/>
        <v>2.0699999999999998E-3</v>
      </c>
      <c r="S800" s="2" t="str">
        <f t="shared" si="66"/>
        <v/>
      </c>
    </row>
    <row r="801" spans="3:19" ht="35.1" customHeight="1" thickTop="1" thickBot="1">
      <c r="C801" s="45" t="str">
        <f>IF(PG!C801="","",PG!C801)</f>
        <v/>
      </c>
      <c r="D801" s="44" t="str">
        <f>IF(PG!D801="","",PG!D801)</f>
        <v/>
      </c>
      <c r="E801" s="46" t="str">
        <f>IF(PG!E801="","",PG!E801)</f>
        <v/>
      </c>
      <c r="F801" s="46">
        <f>IF(Inv!F801="",Inv!E801,Inv!F801)</f>
        <v>0</v>
      </c>
      <c r="G801" s="51" t="str">
        <f t="shared" si="62"/>
        <v>Sem estoque</v>
      </c>
      <c r="H801" s="52">
        <f>SUMIF(Entrada!$D$7:$D$3006,$D801,Entrada!$H$7:$H$3006)</f>
        <v>0</v>
      </c>
      <c r="I801" s="53">
        <f>SUMIF(Saída!$D$7:$D$3006,$D801,Saída!$G$7:$G$3006)</f>
        <v>0</v>
      </c>
      <c r="J801" s="54">
        <f>SUMIF(Entrada!$D$7:$D$3006,D801,Entrada!$L$7:$L$3006)</f>
        <v>0</v>
      </c>
      <c r="K801" s="50" t="str">
        <f t="shared" si="63"/>
        <v/>
      </c>
      <c r="L801" s="50">
        <f t="shared" si="64"/>
        <v>0</v>
      </c>
      <c r="M801" s="54">
        <f>Inv!L801</f>
        <v>0</v>
      </c>
      <c r="N801" s="55" t="str">
        <f>IFERROR($I801/PG!$F801,"")</f>
        <v/>
      </c>
      <c r="P801" s="2"/>
      <c r="Q801" s="84">
        <v>2.0600000000000002E-3</v>
      </c>
      <c r="R801" s="85">
        <f t="shared" si="65"/>
        <v>2.0600000000000002E-3</v>
      </c>
      <c r="S801" s="2" t="str">
        <f t="shared" si="66"/>
        <v/>
      </c>
    </row>
    <row r="802" spans="3:19" ht="35.1" customHeight="1" thickTop="1" thickBot="1">
      <c r="C802" s="45" t="str">
        <f>IF(PG!C802="","",PG!C802)</f>
        <v/>
      </c>
      <c r="D802" s="44" t="str">
        <f>IF(PG!D802="","",PG!D802)</f>
        <v/>
      </c>
      <c r="E802" s="46" t="str">
        <f>IF(PG!E802="","",PG!E802)</f>
        <v/>
      </c>
      <c r="F802" s="46">
        <f>IF(Inv!F802="",Inv!E802,Inv!F802)</f>
        <v>0</v>
      </c>
      <c r="G802" s="51" t="str">
        <f t="shared" si="62"/>
        <v>Sem estoque</v>
      </c>
      <c r="H802" s="52">
        <f>SUMIF(Entrada!$D$7:$D$3006,$D802,Entrada!$H$7:$H$3006)</f>
        <v>0</v>
      </c>
      <c r="I802" s="53">
        <f>SUMIF(Saída!$D$7:$D$3006,$D802,Saída!$G$7:$G$3006)</f>
        <v>0</v>
      </c>
      <c r="J802" s="54">
        <f>SUMIF(Entrada!$D$7:$D$3006,D802,Entrada!$L$7:$L$3006)</f>
        <v>0</v>
      </c>
      <c r="K802" s="50" t="str">
        <f t="shared" si="63"/>
        <v/>
      </c>
      <c r="L802" s="50">
        <f t="shared" si="64"/>
        <v>0</v>
      </c>
      <c r="M802" s="54">
        <f>Inv!L802</f>
        <v>0</v>
      </c>
      <c r="N802" s="55" t="str">
        <f>IFERROR($I802/PG!$F802,"")</f>
        <v/>
      </c>
      <c r="P802" s="2"/>
      <c r="Q802" s="84">
        <v>2.0500000000000002E-3</v>
      </c>
      <c r="R802" s="85">
        <f t="shared" si="65"/>
        <v>2.0500000000000002E-3</v>
      </c>
      <c r="S802" s="2" t="str">
        <f t="shared" si="66"/>
        <v/>
      </c>
    </row>
    <row r="803" spans="3:19" ht="35.1" customHeight="1" thickTop="1" thickBot="1">
      <c r="C803" s="45" t="str">
        <f>IF(PG!C803="","",PG!C803)</f>
        <v/>
      </c>
      <c r="D803" s="44" t="str">
        <f>IF(PG!D803="","",PG!D803)</f>
        <v/>
      </c>
      <c r="E803" s="46" t="str">
        <f>IF(PG!E803="","",PG!E803)</f>
        <v/>
      </c>
      <c r="F803" s="46">
        <f>IF(Inv!F803="",Inv!E803,Inv!F803)</f>
        <v>0</v>
      </c>
      <c r="G803" s="51" t="str">
        <f t="shared" si="62"/>
        <v>Sem estoque</v>
      </c>
      <c r="H803" s="52">
        <f>SUMIF(Entrada!$D$7:$D$3006,$D803,Entrada!$H$7:$H$3006)</f>
        <v>0</v>
      </c>
      <c r="I803" s="53">
        <f>SUMIF(Saída!$D$7:$D$3006,$D803,Saída!$G$7:$G$3006)</f>
        <v>0</v>
      </c>
      <c r="J803" s="54">
        <f>SUMIF(Entrada!$D$7:$D$3006,D803,Entrada!$L$7:$L$3006)</f>
        <v>0</v>
      </c>
      <c r="K803" s="50" t="str">
        <f t="shared" si="63"/>
        <v/>
      </c>
      <c r="L803" s="50">
        <f t="shared" si="64"/>
        <v>0</v>
      </c>
      <c r="M803" s="54">
        <f>Inv!L803</f>
        <v>0</v>
      </c>
      <c r="N803" s="55" t="str">
        <f>IFERROR($I803/PG!$F803,"")</f>
        <v/>
      </c>
      <c r="P803" s="2"/>
      <c r="Q803" s="84">
        <v>2.0400000000000001E-3</v>
      </c>
      <c r="R803" s="85">
        <f t="shared" si="65"/>
        <v>2.0400000000000001E-3</v>
      </c>
      <c r="S803" s="2" t="str">
        <f t="shared" si="66"/>
        <v/>
      </c>
    </row>
    <row r="804" spans="3:19" ht="35.1" customHeight="1" thickTop="1" thickBot="1">
      <c r="C804" s="45" t="str">
        <f>IF(PG!C804="","",PG!C804)</f>
        <v/>
      </c>
      <c r="D804" s="44" t="str">
        <f>IF(PG!D804="","",PG!D804)</f>
        <v/>
      </c>
      <c r="E804" s="46" t="str">
        <f>IF(PG!E804="","",PG!E804)</f>
        <v/>
      </c>
      <c r="F804" s="46">
        <f>IF(Inv!F804="",Inv!E804,Inv!F804)</f>
        <v>0</v>
      </c>
      <c r="G804" s="51" t="str">
        <f t="shared" si="62"/>
        <v>Sem estoque</v>
      </c>
      <c r="H804" s="52">
        <f>SUMIF(Entrada!$D$7:$D$3006,$D804,Entrada!$H$7:$H$3006)</f>
        <v>0</v>
      </c>
      <c r="I804" s="53">
        <f>SUMIF(Saída!$D$7:$D$3006,$D804,Saída!$G$7:$G$3006)</f>
        <v>0</v>
      </c>
      <c r="J804" s="54">
        <f>SUMIF(Entrada!$D$7:$D$3006,D804,Entrada!$L$7:$L$3006)</f>
        <v>0</v>
      </c>
      <c r="K804" s="50" t="str">
        <f t="shared" si="63"/>
        <v/>
      </c>
      <c r="L804" s="50">
        <f t="shared" si="64"/>
        <v>0</v>
      </c>
      <c r="M804" s="54">
        <f>Inv!L804</f>
        <v>0</v>
      </c>
      <c r="N804" s="55" t="str">
        <f>IFERROR($I804/PG!$F804,"")</f>
        <v/>
      </c>
      <c r="P804" s="2"/>
      <c r="Q804" s="84">
        <v>2.0300000000000001E-3</v>
      </c>
      <c r="R804" s="85">
        <f t="shared" si="65"/>
        <v>2.0300000000000001E-3</v>
      </c>
      <c r="S804" s="2" t="str">
        <f t="shared" si="66"/>
        <v/>
      </c>
    </row>
    <row r="805" spans="3:19" ht="35.1" customHeight="1" thickTop="1" thickBot="1">
      <c r="C805" s="45" t="str">
        <f>IF(PG!C805="","",PG!C805)</f>
        <v/>
      </c>
      <c r="D805" s="44" t="str">
        <f>IF(PG!D805="","",PG!D805)</f>
        <v/>
      </c>
      <c r="E805" s="46" t="str">
        <f>IF(PG!E805="","",PG!E805)</f>
        <v/>
      </c>
      <c r="F805" s="46">
        <f>IF(Inv!F805="",Inv!E805,Inv!F805)</f>
        <v>0</v>
      </c>
      <c r="G805" s="51" t="str">
        <f t="shared" si="62"/>
        <v>Sem estoque</v>
      </c>
      <c r="H805" s="52">
        <f>SUMIF(Entrada!$D$7:$D$3006,$D805,Entrada!$H$7:$H$3006)</f>
        <v>0</v>
      </c>
      <c r="I805" s="53">
        <f>SUMIF(Saída!$D$7:$D$3006,$D805,Saída!$G$7:$G$3006)</f>
        <v>0</v>
      </c>
      <c r="J805" s="54">
        <f>SUMIF(Entrada!$D$7:$D$3006,D805,Entrada!$L$7:$L$3006)</f>
        <v>0</v>
      </c>
      <c r="K805" s="50" t="str">
        <f t="shared" si="63"/>
        <v/>
      </c>
      <c r="L805" s="50">
        <f t="shared" si="64"/>
        <v>0</v>
      </c>
      <c r="M805" s="54">
        <f>Inv!L805</f>
        <v>0</v>
      </c>
      <c r="N805" s="55" t="str">
        <f>IFERROR($I805/PG!$F805,"")</f>
        <v/>
      </c>
      <c r="P805" s="2"/>
      <c r="Q805" s="84">
        <v>2.0200000000000001E-3</v>
      </c>
      <c r="R805" s="85">
        <f t="shared" si="65"/>
        <v>2.0200000000000001E-3</v>
      </c>
      <c r="S805" s="2" t="str">
        <f t="shared" si="66"/>
        <v/>
      </c>
    </row>
    <row r="806" spans="3:19" ht="35.1" customHeight="1" thickTop="1" thickBot="1">
      <c r="C806" s="45" t="str">
        <f>IF(PG!C806="","",PG!C806)</f>
        <v/>
      </c>
      <c r="D806" s="44" t="str">
        <f>IF(PG!D806="","",PG!D806)</f>
        <v/>
      </c>
      <c r="E806" s="46" t="str">
        <f>IF(PG!E806="","",PG!E806)</f>
        <v/>
      </c>
      <c r="F806" s="46">
        <f>IF(Inv!F806="",Inv!E806,Inv!F806)</f>
        <v>0</v>
      </c>
      <c r="G806" s="51" t="str">
        <f t="shared" si="62"/>
        <v>Sem estoque</v>
      </c>
      <c r="H806" s="52">
        <f>SUMIF(Entrada!$D$7:$D$3006,$D806,Entrada!$H$7:$H$3006)</f>
        <v>0</v>
      </c>
      <c r="I806" s="53">
        <f>SUMIF(Saída!$D$7:$D$3006,$D806,Saída!$G$7:$G$3006)</f>
        <v>0</v>
      </c>
      <c r="J806" s="54">
        <f>SUMIF(Entrada!$D$7:$D$3006,D806,Entrada!$L$7:$L$3006)</f>
        <v>0</v>
      </c>
      <c r="K806" s="50" t="str">
        <f t="shared" si="63"/>
        <v/>
      </c>
      <c r="L806" s="50">
        <f t="shared" si="64"/>
        <v>0</v>
      </c>
      <c r="M806" s="54">
        <f>Inv!L806</f>
        <v>0</v>
      </c>
      <c r="N806" s="55" t="str">
        <f>IFERROR($I806/PG!$F806,"")</f>
        <v/>
      </c>
      <c r="P806" s="2"/>
      <c r="Q806" s="84">
        <v>2.0100000000000001E-3</v>
      </c>
      <c r="R806" s="85">
        <f t="shared" si="65"/>
        <v>2.0100000000000001E-3</v>
      </c>
      <c r="S806" s="2" t="str">
        <f t="shared" si="66"/>
        <v/>
      </c>
    </row>
    <row r="807" spans="3:19" ht="35.1" customHeight="1" thickTop="1" thickBot="1">
      <c r="C807" s="45" t="str">
        <f>IF(PG!C807="","",PG!C807)</f>
        <v/>
      </c>
      <c r="D807" s="44" t="str">
        <f>IF(PG!D807="","",PG!D807)</f>
        <v/>
      </c>
      <c r="E807" s="46" t="str">
        <f>IF(PG!E807="","",PG!E807)</f>
        <v/>
      </c>
      <c r="F807" s="46">
        <f>IF(Inv!F807="",Inv!E807,Inv!F807)</f>
        <v>0</v>
      </c>
      <c r="G807" s="51" t="str">
        <f t="shared" si="62"/>
        <v>Sem estoque</v>
      </c>
      <c r="H807" s="52">
        <f>SUMIF(Entrada!$D$7:$D$3006,$D807,Entrada!$H$7:$H$3006)</f>
        <v>0</v>
      </c>
      <c r="I807" s="53">
        <f>SUMIF(Saída!$D$7:$D$3006,$D807,Saída!$G$7:$G$3006)</f>
        <v>0</v>
      </c>
      <c r="J807" s="54">
        <f>SUMIF(Entrada!$D$7:$D$3006,D807,Entrada!$L$7:$L$3006)</f>
        <v>0</v>
      </c>
      <c r="K807" s="50" t="str">
        <f t="shared" si="63"/>
        <v/>
      </c>
      <c r="L807" s="50">
        <f t="shared" si="64"/>
        <v>0</v>
      </c>
      <c r="M807" s="54">
        <f>Inv!L807</f>
        <v>0</v>
      </c>
      <c r="N807" s="55" t="str">
        <f>IFERROR($I807/PG!$F807,"")</f>
        <v/>
      </c>
      <c r="P807" s="2"/>
      <c r="Q807" s="84">
        <v>2E-3</v>
      </c>
      <c r="R807" s="85">
        <f t="shared" si="65"/>
        <v>2E-3</v>
      </c>
      <c r="S807" s="2" t="str">
        <f t="shared" si="66"/>
        <v/>
      </c>
    </row>
    <row r="808" spans="3:19" ht="35.1" customHeight="1" thickTop="1" thickBot="1">
      <c r="C808" s="45" t="str">
        <f>IF(PG!C808="","",PG!C808)</f>
        <v/>
      </c>
      <c r="D808" s="44" t="str">
        <f>IF(PG!D808="","",PG!D808)</f>
        <v/>
      </c>
      <c r="E808" s="46" t="str">
        <f>IF(PG!E808="","",PG!E808)</f>
        <v/>
      </c>
      <c r="F808" s="46">
        <f>IF(Inv!F808="",Inv!E808,Inv!F808)</f>
        <v>0</v>
      </c>
      <c r="G808" s="51" t="str">
        <f t="shared" si="62"/>
        <v>Sem estoque</v>
      </c>
      <c r="H808" s="52">
        <f>SUMIF(Entrada!$D$7:$D$3006,$D808,Entrada!$H$7:$H$3006)</f>
        <v>0</v>
      </c>
      <c r="I808" s="53">
        <f>SUMIF(Saída!$D$7:$D$3006,$D808,Saída!$G$7:$G$3006)</f>
        <v>0</v>
      </c>
      <c r="J808" s="54">
        <f>SUMIF(Entrada!$D$7:$D$3006,D808,Entrada!$L$7:$L$3006)</f>
        <v>0</v>
      </c>
      <c r="K808" s="50" t="str">
        <f t="shared" si="63"/>
        <v/>
      </c>
      <c r="L808" s="50">
        <f t="shared" si="64"/>
        <v>0</v>
      </c>
      <c r="M808" s="54">
        <f>Inv!L808</f>
        <v>0</v>
      </c>
      <c r="N808" s="55" t="str">
        <f>IFERROR($I808/PG!$F808,"")</f>
        <v/>
      </c>
      <c r="P808" s="2"/>
      <c r="Q808" s="84">
        <v>1.99E-3</v>
      </c>
      <c r="R808" s="85">
        <f t="shared" si="65"/>
        <v>1.99E-3</v>
      </c>
      <c r="S808" s="2" t="str">
        <f t="shared" si="66"/>
        <v/>
      </c>
    </row>
    <row r="809" spans="3:19" ht="35.1" customHeight="1" thickTop="1" thickBot="1">
      <c r="C809" s="45" t="str">
        <f>IF(PG!C809="","",PG!C809)</f>
        <v/>
      </c>
      <c r="D809" s="44" t="str">
        <f>IF(PG!D809="","",PG!D809)</f>
        <v/>
      </c>
      <c r="E809" s="46" t="str">
        <f>IF(PG!E809="","",PG!E809)</f>
        <v/>
      </c>
      <c r="F809" s="46">
        <f>IF(Inv!F809="",Inv!E809,Inv!F809)</f>
        <v>0</v>
      </c>
      <c r="G809" s="51" t="str">
        <f t="shared" si="62"/>
        <v>Sem estoque</v>
      </c>
      <c r="H809" s="52">
        <f>SUMIF(Entrada!$D$7:$D$3006,$D809,Entrada!$H$7:$H$3006)</f>
        <v>0</v>
      </c>
      <c r="I809" s="53">
        <f>SUMIF(Saída!$D$7:$D$3006,$D809,Saída!$G$7:$G$3006)</f>
        <v>0</v>
      </c>
      <c r="J809" s="54">
        <f>SUMIF(Entrada!$D$7:$D$3006,D809,Entrada!$L$7:$L$3006)</f>
        <v>0</v>
      </c>
      <c r="K809" s="50" t="str">
        <f t="shared" si="63"/>
        <v/>
      </c>
      <c r="L809" s="50">
        <f t="shared" si="64"/>
        <v>0</v>
      </c>
      <c r="M809" s="54">
        <f>Inv!L809</f>
        <v>0</v>
      </c>
      <c r="N809" s="55" t="str">
        <f>IFERROR($I809/PG!$F809,"")</f>
        <v/>
      </c>
      <c r="P809" s="2"/>
      <c r="Q809" s="84">
        <v>1.98E-3</v>
      </c>
      <c r="R809" s="85">
        <f t="shared" si="65"/>
        <v>1.98E-3</v>
      </c>
      <c r="S809" s="2" t="str">
        <f t="shared" si="66"/>
        <v/>
      </c>
    </row>
    <row r="810" spans="3:19" ht="35.1" customHeight="1" thickTop="1" thickBot="1">
      <c r="C810" s="45" t="str">
        <f>IF(PG!C810="","",PG!C810)</f>
        <v/>
      </c>
      <c r="D810" s="44" t="str">
        <f>IF(PG!D810="","",PG!D810)</f>
        <v/>
      </c>
      <c r="E810" s="46" t="str">
        <f>IF(PG!E810="","",PG!E810)</f>
        <v/>
      </c>
      <c r="F810" s="46">
        <f>IF(Inv!F810="",Inv!E810,Inv!F810)</f>
        <v>0</v>
      </c>
      <c r="G810" s="51" t="str">
        <f t="shared" si="62"/>
        <v>Sem estoque</v>
      </c>
      <c r="H810" s="52">
        <f>SUMIF(Entrada!$D$7:$D$3006,$D810,Entrada!$H$7:$H$3006)</f>
        <v>0</v>
      </c>
      <c r="I810" s="53">
        <f>SUMIF(Saída!$D$7:$D$3006,$D810,Saída!$G$7:$G$3006)</f>
        <v>0</v>
      </c>
      <c r="J810" s="54">
        <f>SUMIF(Entrada!$D$7:$D$3006,D810,Entrada!$L$7:$L$3006)</f>
        <v>0</v>
      </c>
      <c r="K810" s="50" t="str">
        <f t="shared" si="63"/>
        <v/>
      </c>
      <c r="L810" s="50">
        <f t="shared" si="64"/>
        <v>0</v>
      </c>
      <c r="M810" s="54">
        <f>Inv!L810</f>
        <v>0</v>
      </c>
      <c r="N810" s="55" t="str">
        <f>IFERROR($I810/PG!$F810,"")</f>
        <v/>
      </c>
      <c r="P810" s="2"/>
      <c r="Q810" s="84">
        <v>1.97E-3</v>
      </c>
      <c r="R810" s="85">
        <f t="shared" si="65"/>
        <v>1.97E-3</v>
      </c>
      <c r="S810" s="2" t="str">
        <f t="shared" si="66"/>
        <v/>
      </c>
    </row>
    <row r="811" spans="3:19" ht="35.1" customHeight="1" thickTop="1" thickBot="1">
      <c r="C811" s="45" t="str">
        <f>IF(PG!C811="","",PG!C811)</f>
        <v/>
      </c>
      <c r="D811" s="44" t="str">
        <f>IF(PG!D811="","",PG!D811)</f>
        <v/>
      </c>
      <c r="E811" s="46" t="str">
        <f>IF(PG!E811="","",PG!E811)</f>
        <v/>
      </c>
      <c r="F811" s="46">
        <f>IF(Inv!F811="",Inv!E811,Inv!F811)</f>
        <v>0</v>
      </c>
      <c r="G811" s="51" t="str">
        <f t="shared" si="62"/>
        <v>Sem estoque</v>
      </c>
      <c r="H811" s="52">
        <f>SUMIF(Entrada!$D$7:$D$3006,$D811,Entrada!$H$7:$H$3006)</f>
        <v>0</v>
      </c>
      <c r="I811" s="53">
        <f>SUMIF(Saída!$D$7:$D$3006,$D811,Saída!$G$7:$G$3006)</f>
        <v>0</v>
      </c>
      <c r="J811" s="54">
        <f>SUMIF(Entrada!$D$7:$D$3006,D811,Entrada!$L$7:$L$3006)</f>
        <v>0</v>
      </c>
      <c r="K811" s="50" t="str">
        <f t="shared" si="63"/>
        <v/>
      </c>
      <c r="L811" s="50">
        <f t="shared" si="64"/>
        <v>0</v>
      </c>
      <c r="M811" s="54">
        <f>Inv!L811</f>
        <v>0</v>
      </c>
      <c r="N811" s="55" t="str">
        <f>IFERROR($I811/PG!$F811,"")</f>
        <v/>
      </c>
      <c r="P811" s="2"/>
      <c r="Q811" s="84">
        <v>1.9599999999999999E-3</v>
      </c>
      <c r="R811" s="85">
        <f t="shared" si="65"/>
        <v>1.9599999999999999E-3</v>
      </c>
      <c r="S811" s="2" t="str">
        <f t="shared" si="66"/>
        <v/>
      </c>
    </row>
    <row r="812" spans="3:19" ht="35.1" customHeight="1" thickTop="1" thickBot="1">
      <c r="C812" s="45" t="str">
        <f>IF(PG!C812="","",PG!C812)</f>
        <v/>
      </c>
      <c r="D812" s="44" t="str">
        <f>IF(PG!D812="","",PG!D812)</f>
        <v/>
      </c>
      <c r="E812" s="46" t="str">
        <f>IF(PG!E812="","",PG!E812)</f>
        <v/>
      </c>
      <c r="F812" s="46">
        <f>IF(Inv!F812="",Inv!E812,Inv!F812)</f>
        <v>0</v>
      </c>
      <c r="G812" s="51" t="str">
        <f t="shared" si="62"/>
        <v>Sem estoque</v>
      </c>
      <c r="H812" s="52">
        <f>SUMIF(Entrada!$D$7:$D$3006,$D812,Entrada!$H$7:$H$3006)</f>
        <v>0</v>
      </c>
      <c r="I812" s="53">
        <f>SUMIF(Saída!$D$7:$D$3006,$D812,Saída!$G$7:$G$3006)</f>
        <v>0</v>
      </c>
      <c r="J812" s="54">
        <f>SUMIF(Entrada!$D$7:$D$3006,D812,Entrada!$L$7:$L$3006)</f>
        <v>0</v>
      </c>
      <c r="K812" s="50" t="str">
        <f t="shared" si="63"/>
        <v/>
      </c>
      <c r="L812" s="50">
        <f t="shared" si="64"/>
        <v>0</v>
      </c>
      <c r="M812" s="54">
        <f>Inv!L812</f>
        <v>0</v>
      </c>
      <c r="N812" s="55" t="str">
        <f>IFERROR($I812/PG!$F812,"")</f>
        <v/>
      </c>
      <c r="P812" s="2"/>
      <c r="Q812" s="84">
        <v>1.9499999999999999E-3</v>
      </c>
      <c r="R812" s="85">
        <f t="shared" si="65"/>
        <v>1.9499999999999999E-3</v>
      </c>
      <c r="S812" s="2" t="str">
        <f t="shared" si="66"/>
        <v/>
      </c>
    </row>
    <row r="813" spans="3:19" ht="35.1" customHeight="1" thickTop="1" thickBot="1">
      <c r="C813" s="45" t="str">
        <f>IF(PG!C813="","",PG!C813)</f>
        <v/>
      </c>
      <c r="D813" s="44" t="str">
        <f>IF(PG!D813="","",PG!D813)</f>
        <v/>
      </c>
      <c r="E813" s="46" t="str">
        <f>IF(PG!E813="","",PG!E813)</f>
        <v/>
      </c>
      <c r="F813" s="46">
        <f>IF(Inv!F813="",Inv!E813,Inv!F813)</f>
        <v>0</v>
      </c>
      <c r="G813" s="51" t="str">
        <f t="shared" si="62"/>
        <v>Sem estoque</v>
      </c>
      <c r="H813" s="52">
        <f>SUMIF(Entrada!$D$7:$D$3006,$D813,Entrada!$H$7:$H$3006)</f>
        <v>0</v>
      </c>
      <c r="I813" s="53">
        <f>SUMIF(Saída!$D$7:$D$3006,$D813,Saída!$G$7:$G$3006)</f>
        <v>0</v>
      </c>
      <c r="J813" s="54">
        <f>SUMIF(Entrada!$D$7:$D$3006,D813,Entrada!$L$7:$L$3006)</f>
        <v>0</v>
      </c>
      <c r="K813" s="50" t="str">
        <f t="shared" si="63"/>
        <v/>
      </c>
      <c r="L813" s="50">
        <f t="shared" si="64"/>
        <v>0</v>
      </c>
      <c r="M813" s="54">
        <f>Inv!L813</f>
        <v>0</v>
      </c>
      <c r="N813" s="55" t="str">
        <f>IFERROR($I813/PG!$F813,"")</f>
        <v/>
      </c>
      <c r="P813" s="2"/>
      <c r="Q813" s="84">
        <v>1.9400000000000001E-3</v>
      </c>
      <c r="R813" s="85">
        <f t="shared" si="65"/>
        <v>1.9400000000000001E-3</v>
      </c>
      <c r="S813" s="2" t="str">
        <f t="shared" si="66"/>
        <v/>
      </c>
    </row>
    <row r="814" spans="3:19" ht="35.1" customHeight="1" thickTop="1" thickBot="1">
      <c r="C814" s="45" t="str">
        <f>IF(PG!C814="","",PG!C814)</f>
        <v/>
      </c>
      <c r="D814" s="44" t="str">
        <f>IF(PG!D814="","",PG!D814)</f>
        <v/>
      </c>
      <c r="E814" s="46" t="str">
        <f>IF(PG!E814="","",PG!E814)</f>
        <v/>
      </c>
      <c r="F814" s="46">
        <f>IF(Inv!F814="",Inv!E814,Inv!F814)</f>
        <v>0</v>
      </c>
      <c r="G814" s="51" t="str">
        <f t="shared" si="62"/>
        <v>Sem estoque</v>
      </c>
      <c r="H814" s="52">
        <f>SUMIF(Entrada!$D$7:$D$3006,$D814,Entrada!$H$7:$H$3006)</f>
        <v>0</v>
      </c>
      <c r="I814" s="53">
        <f>SUMIF(Saída!$D$7:$D$3006,$D814,Saída!$G$7:$G$3006)</f>
        <v>0</v>
      </c>
      <c r="J814" s="54">
        <f>SUMIF(Entrada!$D$7:$D$3006,D814,Entrada!$L$7:$L$3006)</f>
        <v>0</v>
      </c>
      <c r="K814" s="50" t="str">
        <f t="shared" si="63"/>
        <v/>
      </c>
      <c r="L814" s="50">
        <f t="shared" si="64"/>
        <v>0</v>
      </c>
      <c r="M814" s="54">
        <f>Inv!L814</f>
        <v>0</v>
      </c>
      <c r="N814" s="55" t="str">
        <f>IFERROR($I814/PG!$F814,"")</f>
        <v/>
      </c>
      <c r="P814" s="2"/>
      <c r="Q814" s="84">
        <v>1.9300000000000001E-3</v>
      </c>
      <c r="R814" s="85">
        <f t="shared" si="65"/>
        <v>1.9300000000000001E-3</v>
      </c>
      <c r="S814" s="2" t="str">
        <f t="shared" si="66"/>
        <v/>
      </c>
    </row>
    <row r="815" spans="3:19" ht="35.1" customHeight="1" thickTop="1" thickBot="1">
      <c r="C815" s="45" t="str">
        <f>IF(PG!C815="","",PG!C815)</f>
        <v/>
      </c>
      <c r="D815" s="44" t="str">
        <f>IF(PG!D815="","",PG!D815)</f>
        <v/>
      </c>
      <c r="E815" s="46" t="str">
        <f>IF(PG!E815="","",PG!E815)</f>
        <v/>
      </c>
      <c r="F815" s="46">
        <f>IF(Inv!F815="",Inv!E815,Inv!F815)</f>
        <v>0</v>
      </c>
      <c r="G815" s="51" t="str">
        <f t="shared" si="62"/>
        <v>Sem estoque</v>
      </c>
      <c r="H815" s="52">
        <f>SUMIF(Entrada!$D$7:$D$3006,$D815,Entrada!$H$7:$H$3006)</f>
        <v>0</v>
      </c>
      <c r="I815" s="53">
        <f>SUMIF(Saída!$D$7:$D$3006,$D815,Saída!$G$7:$G$3006)</f>
        <v>0</v>
      </c>
      <c r="J815" s="54">
        <f>SUMIF(Entrada!$D$7:$D$3006,D815,Entrada!$L$7:$L$3006)</f>
        <v>0</v>
      </c>
      <c r="K815" s="50" t="str">
        <f t="shared" si="63"/>
        <v/>
      </c>
      <c r="L815" s="50">
        <f t="shared" si="64"/>
        <v>0</v>
      </c>
      <c r="M815" s="54">
        <f>Inv!L815</f>
        <v>0</v>
      </c>
      <c r="N815" s="55" t="str">
        <f>IFERROR($I815/PG!$F815,"")</f>
        <v/>
      </c>
      <c r="P815" s="2"/>
      <c r="Q815" s="84">
        <v>1.92E-3</v>
      </c>
      <c r="R815" s="85">
        <f t="shared" si="65"/>
        <v>1.92E-3</v>
      </c>
      <c r="S815" s="2" t="str">
        <f t="shared" si="66"/>
        <v/>
      </c>
    </row>
    <row r="816" spans="3:19" ht="35.1" customHeight="1" thickTop="1" thickBot="1">
      <c r="C816" s="45" t="str">
        <f>IF(PG!C816="","",PG!C816)</f>
        <v/>
      </c>
      <c r="D816" s="44" t="str">
        <f>IF(PG!D816="","",PG!D816)</f>
        <v/>
      </c>
      <c r="E816" s="46" t="str">
        <f>IF(PG!E816="","",PG!E816)</f>
        <v/>
      </c>
      <c r="F816" s="46">
        <f>IF(Inv!F816="",Inv!E816,Inv!F816)</f>
        <v>0</v>
      </c>
      <c r="G816" s="51" t="str">
        <f t="shared" si="62"/>
        <v>Sem estoque</v>
      </c>
      <c r="H816" s="52">
        <f>SUMIF(Entrada!$D$7:$D$3006,$D816,Entrada!$H$7:$H$3006)</f>
        <v>0</v>
      </c>
      <c r="I816" s="53">
        <f>SUMIF(Saída!$D$7:$D$3006,$D816,Saída!$G$7:$G$3006)</f>
        <v>0</v>
      </c>
      <c r="J816" s="54">
        <f>SUMIF(Entrada!$D$7:$D$3006,D816,Entrada!$L$7:$L$3006)</f>
        <v>0</v>
      </c>
      <c r="K816" s="50" t="str">
        <f t="shared" si="63"/>
        <v/>
      </c>
      <c r="L816" s="50">
        <f t="shared" si="64"/>
        <v>0</v>
      </c>
      <c r="M816" s="54">
        <f>Inv!L816</f>
        <v>0</v>
      </c>
      <c r="N816" s="55" t="str">
        <f>IFERROR($I816/PG!$F816,"")</f>
        <v/>
      </c>
      <c r="P816" s="2"/>
      <c r="Q816" s="84">
        <v>1.91E-3</v>
      </c>
      <c r="R816" s="85">
        <f t="shared" si="65"/>
        <v>1.91E-3</v>
      </c>
      <c r="S816" s="2" t="str">
        <f t="shared" si="66"/>
        <v/>
      </c>
    </row>
    <row r="817" spans="3:19" ht="35.1" customHeight="1" thickTop="1" thickBot="1">
      <c r="C817" s="45" t="str">
        <f>IF(PG!C817="","",PG!C817)</f>
        <v/>
      </c>
      <c r="D817" s="44" t="str">
        <f>IF(PG!D817="","",PG!D817)</f>
        <v/>
      </c>
      <c r="E817" s="46" t="str">
        <f>IF(PG!E817="","",PG!E817)</f>
        <v/>
      </c>
      <c r="F817" s="46">
        <f>IF(Inv!F817="",Inv!E817,Inv!F817)</f>
        <v>0</v>
      </c>
      <c r="G817" s="51" t="str">
        <f t="shared" si="62"/>
        <v>Sem estoque</v>
      </c>
      <c r="H817" s="52">
        <f>SUMIF(Entrada!$D$7:$D$3006,$D817,Entrada!$H$7:$H$3006)</f>
        <v>0</v>
      </c>
      <c r="I817" s="53">
        <f>SUMIF(Saída!$D$7:$D$3006,$D817,Saída!$G$7:$G$3006)</f>
        <v>0</v>
      </c>
      <c r="J817" s="54">
        <f>SUMIF(Entrada!$D$7:$D$3006,D817,Entrada!$L$7:$L$3006)</f>
        <v>0</v>
      </c>
      <c r="K817" s="50" t="str">
        <f t="shared" si="63"/>
        <v/>
      </c>
      <c r="L817" s="50">
        <f t="shared" si="64"/>
        <v>0</v>
      </c>
      <c r="M817" s="54">
        <f>Inv!L817</f>
        <v>0</v>
      </c>
      <c r="N817" s="55" t="str">
        <f>IFERROR($I817/PG!$F817,"")</f>
        <v/>
      </c>
      <c r="P817" s="2"/>
      <c r="Q817" s="84">
        <v>1.9E-3</v>
      </c>
      <c r="R817" s="85">
        <f t="shared" si="65"/>
        <v>1.9E-3</v>
      </c>
      <c r="S817" s="2" t="str">
        <f t="shared" si="66"/>
        <v/>
      </c>
    </row>
    <row r="818" spans="3:19" ht="35.1" customHeight="1" thickTop="1" thickBot="1">
      <c r="C818" s="45" t="str">
        <f>IF(PG!C818="","",PG!C818)</f>
        <v/>
      </c>
      <c r="D818" s="44" t="str">
        <f>IF(PG!D818="","",PG!D818)</f>
        <v/>
      </c>
      <c r="E818" s="46" t="str">
        <f>IF(PG!E818="","",PG!E818)</f>
        <v/>
      </c>
      <c r="F818" s="46">
        <f>IF(Inv!F818="",Inv!E818,Inv!F818)</f>
        <v>0</v>
      </c>
      <c r="G818" s="51" t="str">
        <f t="shared" si="62"/>
        <v>Sem estoque</v>
      </c>
      <c r="H818" s="52">
        <f>SUMIF(Entrada!$D$7:$D$3006,$D818,Entrada!$H$7:$H$3006)</f>
        <v>0</v>
      </c>
      <c r="I818" s="53">
        <f>SUMIF(Saída!$D$7:$D$3006,$D818,Saída!$G$7:$G$3006)</f>
        <v>0</v>
      </c>
      <c r="J818" s="54">
        <f>SUMIF(Entrada!$D$7:$D$3006,D818,Entrada!$L$7:$L$3006)</f>
        <v>0</v>
      </c>
      <c r="K818" s="50" t="str">
        <f t="shared" si="63"/>
        <v/>
      </c>
      <c r="L818" s="50">
        <f t="shared" si="64"/>
        <v>0</v>
      </c>
      <c r="M818" s="54">
        <f>Inv!L818</f>
        <v>0</v>
      </c>
      <c r="N818" s="55" t="str">
        <f>IFERROR($I818/PG!$F818,"")</f>
        <v/>
      </c>
      <c r="P818" s="2"/>
      <c r="Q818" s="84">
        <v>1.89E-3</v>
      </c>
      <c r="R818" s="85">
        <f t="shared" si="65"/>
        <v>1.89E-3</v>
      </c>
      <c r="S818" s="2" t="str">
        <f t="shared" si="66"/>
        <v/>
      </c>
    </row>
    <row r="819" spans="3:19" ht="35.1" customHeight="1" thickTop="1" thickBot="1">
      <c r="C819" s="45" t="str">
        <f>IF(PG!C819="","",PG!C819)</f>
        <v/>
      </c>
      <c r="D819" s="44" t="str">
        <f>IF(PG!D819="","",PG!D819)</f>
        <v/>
      </c>
      <c r="E819" s="46" t="str">
        <f>IF(PG!E819="","",PG!E819)</f>
        <v/>
      </c>
      <c r="F819" s="46">
        <f>IF(Inv!F819="",Inv!E819,Inv!F819)</f>
        <v>0</v>
      </c>
      <c r="G819" s="51" t="str">
        <f t="shared" si="62"/>
        <v>Sem estoque</v>
      </c>
      <c r="H819" s="52">
        <f>SUMIF(Entrada!$D$7:$D$3006,$D819,Entrada!$H$7:$H$3006)</f>
        <v>0</v>
      </c>
      <c r="I819" s="53">
        <f>SUMIF(Saída!$D$7:$D$3006,$D819,Saída!$G$7:$G$3006)</f>
        <v>0</v>
      </c>
      <c r="J819" s="54">
        <f>SUMIF(Entrada!$D$7:$D$3006,D819,Entrada!$L$7:$L$3006)</f>
        <v>0</v>
      </c>
      <c r="K819" s="50" t="str">
        <f t="shared" si="63"/>
        <v/>
      </c>
      <c r="L819" s="50">
        <f t="shared" si="64"/>
        <v>0</v>
      </c>
      <c r="M819" s="54">
        <f>Inv!L819</f>
        <v>0</v>
      </c>
      <c r="N819" s="55" t="str">
        <f>IFERROR($I819/PG!$F819,"")</f>
        <v/>
      </c>
      <c r="P819" s="2"/>
      <c r="Q819" s="84">
        <v>1.8799999999999999E-3</v>
      </c>
      <c r="R819" s="85">
        <f t="shared" si="65"/>
        <v>1.8799999999999999E-3</v>
      </c>
      <c r="S819" s="2" t="str">
        <f t="shared" si="66"/>
        <v/>
      </c>
    </row>
    <row r="820" spans="3:19" ht="35.1" customHeight="1" thickTop="1" thickBot="1">
      <c r="C820" s="45" t="str">
        <f>IF(PG!C820="","",PG!C820)</f>
        <v/>
      </c>
      <c r="D820" s="44" t="str">
        <f>IF(PG!D820="","",PG!D820)</f>
        <v/>
      </c>
      <c r="E820" s="46" t="str">
        <f>IF(PG!E820="","",PG!E820)</f>
        <v/>
      </c>
      <c r="F820" s="46">
        <f>IF(Inv!F820="",Inv!E820,Inv!F820)</f>
        <v>0</v>
      </c>
      <c r="G820" s="51" t="str">
        <f t="shared" si="62"/>
        <v>Sem estoque</v>
      </c>
      <c r="H820" s="52">
        <f>SUMIF(Entrada!$D$7:$D$3006,$D820,Entrada!$H$7:$H$3006)</f>
        <v>0</v>
      </c>
      <c r="I820" s="53">
        <f>SUMIF(Saída!$D$7:$D$3006,$D820,Saída!$G$7:$G$3006)</f>
        <v>0</v>
      </c>
      <c r="J820" s="54">
        <f>SUMIF(Entrada!$D$7:$D$3006,D820,Entrada!$L$7:$L$3006)</f>
        <v>0</v>
      </c>
      <c r="K820" s="50" t="str">
        <f t="shared" si="63"/>
        <v/>
      </c>
      <c r="L820" s="50">
        <f t="shared" si="64"/>
        <v>0</v>
      </c>
      <c r="M820" s="54">
        <f>Inv!L820</f>
        <v>0</v>
      </c>
      <c r="N820" s="55" t="str">
        <f>IFERROR($I820/PG!$F820,"")</f>
        <v/>
      </c>
      <c r="P820" s="2"/>
      <c r="Q820" s="84">
        <v>1.8699999999999999E-3</v>
      </c>
      <c r="R820" s="85">
        <f t="shared" si="65"/>
        <v>1.8699999999999999E-3</v>
      </c>
      <c r="S820" s="2" t="str">
        <f t="shared" si="66"/>
        <v/>
      </c>
    </row>
    <row r="821" spans="3:19" ht="35.1" customHeight="1" thickTop="1" thickBot="1">
      <c r="C821" s="45" t="str">
        <f>IF(PG!C821="","",PG!C821)</f>
        <v/>
      </c>
      <c r="D821" s="44" t="str">
        <f>IF(PG!D821="","",PG!D821)</f>
        <v/>
      </c>
      <c r="E821" s="46" t="str">
        <f>IF(PG!E821="","",PG!E821)</f>
        <v/>
      </c>
      <c r="F821" s="46">
        <f>IF(Inv!F821="",Inv!E821,Inv!F821)</f>
        <v>0</v>
      </c>
      <c r="G821" s="51" t="str">
        <f t="shared" si="62"/>
        <v>Sem estoque</v>
      </c>
      <c r="H821" s="52">
        <f>SUMIF(Entrada!$D$7:$D$3006,$D821,Entrada!$H$7:$H$3006)</f>
        <v>0</v>
      </c>
      <c r="I821" s="53">
        <f>SUMIF(Saída!$D$7:$D$3006,$D821,Saída!$G$7:$G$3006)</f>
        <v>0</v>
      </c>
      <c r="J821" s="54">
        <f>SUMIF(Entrada!$D$7:$D$3006,D821,Entrada!$L$7:$L$3006)</f>
        <v>0</v>
      </c>
      <c r="K821" s="50" t="str">
        <f t="shared" si="63"/>
        <v/>
      </c>
      <c r="L821" s="50">
        <f t="shared" si="64"/>
        <v>0</v>
      </c>
      <c r="M821" s="54">
        <f>Inv!L821</f>
        <v>0</v>
      </c>
      <c r="N821" s="55" t="str">
        <f>IFERROR($I821/PG!$F821,"")</f>
        <v/>
      </c>
      <c r="P821" s="2"/>
      <c r="Q821" s="84">
        <v>1.8600000000000001E-3</v>
      </c>
      <c r="R821" s="85">
        <f t="shared" si="65"/>
        <v>1.8600000000000001E-3</v>
      </c>
      <c r="S821" s="2" t="str">
        <f t="shared" si="66"/>
        <v/>
      </c>
    </row>
    <row r="822" spans="3:19" ht="35.1" customHeight="1" thickTop="1" thickBot="1">
      <c r="C822" s="45" t="str">
        <f>IF(PG!C822="","",PG!C822)</f>
        <v/>
      </c>
      <c r="D822" s="44" t="str">
        <f>IF(PG!D822="","",PG!D822)</f>
        <v/>
      </c>
      <c r="E822" s="46" t="str">
        <f>IF(PG!E822="","",PG!E822)</f>
        <v/>
      </c>
      <c r="F822" s="46">
        <f>IF(Inv!F822="",Inv!E822,Inv!F822)</f>
        <v>0</v>
      </c>
      <c r="G822" s="51" t="str">
        <f t="shared" si="62"/>
        <v>Sem estoque</v>
      </c>
      <c r="H822" s="52">
        <f>SUMIF(Entrada!$D$7:$D$3006,$D822,Entrada!$H$7:$H$3006)</f>
        <v>0</v>
      </c>
      <c r="I822" s="53">
        <f>SUMIF(Saída!$D$7:$D$3006,$D822,Saída!$G$7:$G$3006)</f>
        <v>0</v>
      </c>
      <c r="J822" s="54">
        <f>SUMIF(Entrada!$D$7:$D$3006,D822,Entrada!$L$7:$L$3006)</f>
        <v>0</v>
      </c>
      <c r="K822" s="50" t="str">
        <f t="shared" si="63"/>
        <v/>
      </c>
      <c r="L822" s="50">
        <f t="shared" si="64"/>
        <v>0</v>
      </c>
      <c r="M822" s="54">
        <f>Inv!L822</f>
        <v>0</v>
      </c>
      <c r="N822" s="55" t="str">
        <f>IFERROR($I822/PG!$F822,"")</f>
        <v/>
      </c>
      <c r="P822" s="2"/>
      <c r="Q822" s="84">
        <v>1.8500000000000001E-3</v>
      </c>
      <c r="R822" s="85">
        <f t="shared" si="65"/>
        <v>1.8500000000000001E-3</v>
      </c>
      <c r="S822" s="2" t="str">
        <f t="shared" si="66"/>
        <v/>
      </c>
    </row>
    <row r="823" spans="3:19" ht="35.1" customHeight="1" thickTop="1" thickBot="1">
      <c r="C823" s="45" t="str">
        <f>IF(PG!C823="","",PG!C823)</f>
        <v/>
      </c>
      <c r="D823" s="44" t="str">
        <f>IF(PG!D823="","",PG!D823)</f>
        <v/>
      </c>
      <c r="E823" s="46" t="str">
        <f>IF(PG!E823="","",PG!E823)</f>
        <v/>
      </c>
      <c r="F823" s="46">
        <f>IF(Inv!F823="",Inv!E823,Inv!F823)</f>
        <v>0</v>
      </c>
      <c r="G823" s="51" t="str">
        <f t="shared" si="62"/>
        <v>Sem estoque</v>
      </c>
      <c r="H823" s="52">
        <f>SUMIF(Entrada!$D$7:$D$3006,$D823,Entrada!$H$7:$H$3006)</f>
        <v>0</v>
      </c>
      <c r="I823" s="53">
        <f>SUMIF(Saída!$D$7:$D$3006,$D823,Saída!$G$7:$G$3006)</f>
        <v>0</v>
      </c>
      <c r="J823" s="54">
        <f>SUMIF(Entrada!$D$7:$D$3006,D823,Entrada!$L$7:$L$3006)</f>
        <v>0</v>
      </c>
      <c r="K823" s="50" t="str">
        <f t="shared" si="63"/>
        <v/>
      </c>
      <c r="L823" s="50">
        <f t="shared" si="64"/>
        <v>0</v>
      </c>
      <c r="M823" s="54">
        <f>Inv!L823</f>
        <v>0</v>
      </c>
      <c r="N823" s="55" t="str">
        <f>IFERROR($I823/PG!$F823,"")</f>
        <v/>
      </c>
      <c r="P823" s="2"/>
      <c r="Q823" s="84">
        <v>1.8400000000000001E-3</v>
      </c>
      <c r="R823" s="85">
        <f t="shared" si="65"/>
        <v>1.8400000000000001E-3</v>
      </c>
      <c r="S823" s="2" t="str">
        <f t="shared" si="66"/>
        <v/>
      </c>
    </row>
    <row r="824" spans="3:19" ht="35.1" customHeight="1" thickTop="1" thickBot="1">
      <c r="C824" s="45" t="str">
        <f>IF(PG!C824="","",PG!C824)</f>
        <v/>
      </c>
      <c r="D824" s="44" t="str">
        <f>IF(PG!D824="","",PG!D824)</f>
        <v/>
      </c>
      <c r="E824" s="46" t="str">
        <f>IF(PG!E824="","",PG!E824)</f>
        <v/>
      </c>
      <c r="F824" s="46">
        <f>IF(Inv!F824="",Inv!E824,Inv!F824)</f>
        <v>0</v>
      </c>
      <c r="G824" s="51" t="str">
        <f t="shared" si="62"/>
        <v>Sem estoque</v>
      </c>
      <c r="H824" s="52">
        <f>SUMIF(Entrada!$D$7:$D$3006,$D824,Entrada!$H$7:$H$3006)</f>
        <v>0</v>
      </c>
      <c r="I824" s="53">
        <f>SUMIF(Saída!$D$7:$D$3006,$D824,Saída!$G$7:$G$3006)</f>
        <v>0</v>
      </c>
      <c r="J824" s="54">
        <f>SUMIF(Entrada!$D$7:$D$3006,D824,Entrada!$L$7:$L$3006)</f>
        <v>0</v>
      </c>
      <c r="K824" s="50" t="str">
        <f t="shared" si="63"/>
        <v/>
      </c>
      <c r="L824" s="50">
        <f t="shared" si="64"/>
        <v>0</v>
      </c>
      <c r="M824" s="54">
        <f>Inv!L824</f>
        <v>0</v>
      </c>
      <c r="N824" s="55" t="str">
        <f>IFERROR($I824/PG!$F824,"")</f>
        <v/>
      </c>
      <c r="P824" s="2"/>
      <c r="Q824" s="84">
        <v>1.83E-3</v>
      </c>
      <c r="R824" s="85">
        <f t="shared" si="65"/>
        <v>1.83E-3</v>
      </c>
      <c r="S824" s="2" t="str">
        <f t="shared" si="66"/>
        <v/>
      </c>
    </row>
    <row r="825" spans="3:19" ht="35.1" customHeight="1" thickTop="1" thickBot="1">
      <c r="C825" s="45" t="str">
        <f>IF(PG!C825="","",PG!C825)</f>
        <v/>
      </c>
      <c r="D825" s="44" t="str">
        <f>IF(PG!D825="","",PG!D825)</f>
        <v/>
      </c>
      <c r="E825" s="46" t="str">
        <f>IF(PG!E825="","",PG!E825)</f>
        <v/>
      </c>
      <c r="F825" s="46">
        <f>IF(Inv!F825="",Inv!E825,Inv!F825)</f>
        <v>0</v>
      </c>
      <c r="G825" s="51" t="str">
        <f t="shared" si="62"/>
        <v>Sem estoque</v>
      </c>
      <c r="H825" s="52">
        <f>SUMIF(Entrada!$D$7:$D$3006,$D825,Entrada!$H$7:$H$3006)</f>
        <v>0</v>
      </c>
      <c r="I825" s="53">
        <f>SUMIF(Saída!$D$7:$D$3006,$D825,Saída!$G$7:$G$3006)</f>
        <v>0</v>
      </c>
      <c r="J825" s="54">
        <f>SUMIF(Entrada!$D$7:$D$3006,D825,Entrada!$L$7:$L$3006)</f>
        <v>0</v>
      </c>
      <c r="K825" s="50" t="str">
        <f t="shared" si="63"/>
        <v/>
      </c>
      <c r="L825" s="50">
        <f t="shared" si="64"/>
        <v>0</v>
      </c>
      <c r="M825" s="54">
        <f>Inv!L825</f>
        <v>0</v>
      </c>
      <c r="N825" s="55" t="str">
        <f>IFERROR($I825/PG!$F825,"")</f>
        <v/>
      </c>
      <c r="P825" s="2"/>
      <c r="Q825" s="84">
        <v>1.82E-3</v>
      </c>
      <c r="R825" s="85">
        <f t="shared" si="65"/>
        <v>1.82E-3</v>
      </c>
      <c r="S825" s="2" t="str">
        <f t="shared" si="66"/>
        <v/>
      </c>
    </row>
    <row r="826" spans="3:19" ht="35.1" customHeight="1" thickTop="1" thickBot="1">
      <c r="C826" s="45" t="str">
        <f>IF(PG!C826="","",PG!C826)</f>
        <v/>
      </c>
      <c r="D826" s="44" t="str">
        <f>IF(PG!D826="","",PG!D826)</f>
        <v/>
      </c>
      <c r="E826" s="46" t="str">
        <f>IF(PG!E826="","",PG!E826)</f>
        <v/>
      </c>
      <c r="F826" s="46">
        <f>IF(Inv!F826="",Inv!E826,Inv!F826)</f>
        <v>0</v>
      </c>
      <c r="G826" s="51" t="str">
        <f t="shared" si="62"/>
        <v>Sem estoque</v>
      </c>
      <c r="H826" s="52">
        <f>SUMIF(Entrada!$D$7:$D$3006,$D826,Entrada!$H$7:$H$3006)</f>
        <v>0</v>
      </c>
      <c r="I826" s="53">
        <f>SUMIF(Saída!$D$7:$D$3006,$D826,Saída!$G$7:$G$3006)</f>
        <v>0</v>
      </c>
      <c r="J826" s="54">
        <f>SUMIF(Entrada!$D$7:$D$3006,D826,Entrada!$L$7:$L$3006)</f>
        <v>0</v>
      </c>
      <c r="K826" s="50" t="str">
        <f t="shared" si="63"/>
        <v/>
      </c>
      <c r="L826" s="50">
        <f t="shared" si="64"/>
        <v>0</v>
      </c>
      <c r="M826" s="54">
        <f>Inv!L826</f>
        <v>0</v>
      </c>
      <c r="N826" s="55" t="str">
        <f>IFERROR($I826/PG!$F826,"")</f>
        <v/>
      </c>
      <c r="P826" s="2"/>
      <c r="Q826" s="84">
        <v>1.81E-3</v>
      </c>
      <c r="R826" s="85">
        <f t="shared" si="65"/>
        <v>1.81E-3</v>
      </c>
      <c r="S826" s="2" t="str">
        <f t="shared" si="66"/>
        <v/>
      </c>
    </row>
    <row r="827" spans="3:19" ht="35.1" customHeight="1" thickTop="1" thickBot="1">
      <c r="C827" s="45" t="str">
        <f>IF(PG!C827="","",PG!C827)</f>
        <v/>
      </c>
      <c r="D827" s="44" t="str">
        <f>IF(PG!D827="","",PG!D827)</f>
        <v/>
      </c>
      <c r="E827" s="46" t="str">
        <f>IF(PG!E827="","",PG!E827)</f>
        <v/>
      </c>
      <c r="F827" s="46">
        <f>IF(Inv!F827="",Inv!E827,Inv!F827)</f>
        <v>0</v>
      </c>
      <c r="G827" s="51" t="str">
        <f t="shared" si="62"/>
        <v>Sem estoque</v>
      </c>
      <c r="H827" s="52">
        <f>SUMIF(Entrada!$D$7:$D$3006,$D827,Entrada!$H$7:$H$3006)</f>
        <v>0</v>
      </c>
      <c r="I827" s="53">
        <f>SUMIF(Saída!$D$7:$D$3006,$D827,Saída!$G$7:$G$3006)</f>
        <v>0</v>
      </c>
      <c r="J827" s="54">
        <f>SUMIF(Entrada!$D$7:$D$3006,D827,Entrada!$L$7:$L$3006)</f>
        <v>0</v>
      </c>
      <c r="K827" s="50" t="str">
        <f t="shared" si="63"/>
        <v/>
      </c>
      <c r="L827" s="50">
        <f t="shared" si="64"/>
        <v>0</v>
      </c>
      <c r="M827" s="54">
        <f>Inv!L827</f>
        <v>0</v>
      </c>
      <c r="N827" s="55" t="str">
        <f>IFERROR($I827/PG!$F827,"")</f>
        <v/>
      </c>
      <c r="P827" s="2"/>
      <c r="Q827" s="84">
        <v>1.8E-3</v>
      </c>
      <c r="R827" s="85">
        <f t="shared" si="65"/>
        <v>1.8E-3</v>
      </c>
      <c r="S827" s="2" t="str">
        <f t="shared" si="66"/>
        <v/>
      </c>
    </row>
    <row r="828" spans="3:19" ht="35.1" customHeight="1" thickTop="1" thickBot="1">
      <c r="C828" s="45" t="str">
        <f>IF(PG!C828="","",PG!C828)</f>
        <v/>
      </c>
      <c r="D828" s="44" t="str">
        <f>IF(PG!D828="","",PG!D828)</f>
        <v/>
      </c>
      <c r="E828" s="46" t="str">
        <f>IF(PG!E828="","",PG!E828)</f>
        <v/>
      </c>
      <c r="F828" s="46">
        <f>IF(Inv!F828="",Inv!E828,Inv!F828)</f>
        <v>0</v>
      </c>
      <c r="G828" s="51" t="str">
        <f t="shared" si="62"/>
        <v>Sem estoque</v>
      </c>
      <c r="H828" s="52">
        <f>SUMIF(Entrada!$D$7:$D$3006,$D828,Entrada!$H$7:$H$3006)</f>
        <v>0</v>
      </c>
      <c r="I828" s="53">
        <f>SUMIF(Saída!$D$7:$D$3006,$D828,Saída!$G$7:$G$3006)</f>
        <v>0</v>
      </c>
      <c r="J828" s="54">
        <f>SUMIF(Entrada!$D$7:$D$3006,D828,Entrada!$L$7:$L$3006)</f>
        <v>0</v>
      </c>
      <c r="K828" s="50" t="str">
        <f t="shared" si="63"/>
        <v/>
      </c>
      <c r="L828" s="50">
        <f t="shared" si="64"/>
        <v>0</v>
      </c>
      <c r="M828" s="54">
        <f>Inv!L828</f>
        <v>0</v>
      </c>
      <c r="N828" s="55" t="str">
        <f>IFERROR($I828/PG!$F828,"")</f>
        <v/>
      </c>
      <c r="P828" s="2"/>
      <c r="Q828" s="84">
        <v>1.7899999999999999E-3</v>
      </c>
      <c r="R828" s="85">
        <f t="shared" si="65"/>
        <v>1.7899999999999999E-3</v>
      </c>
      <c r="S828" s="2" t="str">
        <f t="shared" si="66"/>
        <v/>
      </c>
    </row>
    <row r="829" spans="3:19" ht="35.1" customHeight="1" thickTop="1" thickBot="1">
      <c r="C829" s="45" t="str">
        <f>IF(PG!C829="","",PG!C829)</f>
        <v/>
      </c>
      <c r="D829" s="44" t="str">
        <f>IF(PG!D829="","",PG!D829)</f>
        <v/>
      </c>
      <c r="E829" s="46" t="str">
        <f>IF(PG!E829="","",PG!E829)</f>
        <v/>
      </c>
      <c r="F829" s="46">
        <f>IF(Inv!F829="",Inv!E829,Inv!F829)</f>
        <v>0</v>
      </c>
      <c r="G829" s="51" t="str">
        <f t="shared" si="62"/>
        <v>Sem estoque</v>
      </c>
      <c r="H829" s="52">
        <f>SUMIF(Entrada!$D$7:$D$3006,$D829,Entrada!$H$7:$H$3006)</f>
        <v>0</v>
      </c>
      <c r="I829" s="53">
        <f>SUMIF(Saída!$D$7:$D$3006,$D829,Saída!$G$7:$G$3006)</f>
        <v>0</v>
      </c>
      <c r="J829" s="54">
        <f>SUMIF(Entrada!$D$7:$D$3006,D829,Entrada!$L$7:$L$3006)</f>
        <v>0</v>
      </c>
      <c r="K829" s="50" t="str">
        <f t="shared" si="63"/>
        <v/>
      </c>
      <c r="L829" s="50">
        <f t="shared" si="64"/>
        <v>0</v>
      </c>
      <c r="M829" s="54">
        <f>Inv!L829</f>
        <v>0</v>
      </c>
      <c r="N829" s="55" t="str">
        <f>IFERROR($I829/PG!$F829,"")</f>
        <v/>
      </c>
      <c r="P829" s="2"/>
      <c r="Q829" s="84">
        <v>1.7799999999999999E-3</v>
      </c>
      <c r="R829" s="85">
        <f t="shared" si="65"/>
        <v>1.7799999999999999E-3</v>
      </c>
      <c r="S829" s="2" t="str">
        <f t="shared" si="66"/>
        <v/>
      </c>
    </row>
    <row r="830" spans="3:19" ht="35.1" customHeight="1" thickTop="1" thickBot="1">
      <c r="C830" s="45" t="str">
        <f>IF(PG!C830="","",PG!C830)</f>
        <v/>
      </c>
      <c r="D830" s="44" t="str">
        <f>IF(PG!D830="","",PG!D830)</f>
        <v/>
      </c>
      <c r="E830" s="46" t="str">
        <f>IF(PG!E830="","",PG!E830)</f>
        <v/>
      </c>
      <c r="F830" s="46">
        <f>IF(Inv!F830="",Inv!E830,Inv!F830)</f>
        <v>0</v>
      </c>
      <c r="G830" s="51" t="str">
        <f t="shared" si="62"/>
        <v>Sem estoque</v>
      </c>
      <c r="H830" s="52">
        <f>SUMIF(Entrada!$D$7:$D$3006,$D830,Entrada!$H$7:$H$3006)</f>
        <v>0</v>
      </c>
      <c r="I830" s="53">
        <f>SUMIF(Saída!$D$7:$D$3006,$D830,Saída!$G$7:$G$3006)</f>
        <v>0</v>
      </c>
      <c r="J830" s="54">
        <f>SUMIF(Entrada!$D$7:$D$3006,D830,Entrada!$L$7:$L$3006)</f>
        <v>0</v>
      </c>
      <c r="K830" s="50" t="str">
        <f t="shared" si="63"/>
        <v/>
      </c>
      <c r="L830" s="50">
        <f t="shared" si="64"/>
        <v>0</v>
      </c>
      <c r="M830" s="54">
        <f>Inv!L830</f>
        <v>0</v>
      </c>
      <c r="N830" s="55" t="str">
        <f>IFERROR($I830/PG!$F830,"")</f>
        <v/>
      </c>
      <c r="P830" s="2"/>
      <c r="Q830" s="84">
        <v>1.7700000000000001E-3</v>
      </c>
      <c r="R830" s="85">
        <f t="shared" si="65"/>
        <v>1.7700000000000001E-3</v>
      </c>
      <c r="S830" s="2" t="str">
        <f t="shared" si="66"/>
        <v/>
      </c>
    </row>
    <row r="831" spans="3:19" ht="35.1" customHeight="1" thickTop="1" thickBot="1">
      <c r="C831" s="45" t="str">
        <f>IF(PG!C831="","",PG!C831)</f>
        <v/>
      </c>
      <c r="D831" s="44" t="str">
        <f>IF(PG!D831="","",PG!D831)</f>
        <v/>
      </c>
      <c r="E831" s="46" t="str">
        <f>IF(PG!E831="","",PG!E831)</f>
        <v/>
      </c>
      <c r="F831" s="46">
        <f>IF(Inv!F831="",Inv!E831,Inv!F831)</f>
        <v>0</v>
      </c>
      <c r="G831" s="51" t="str">
        <f t="shared" si="62"/>
        <v>Sem estoque</v>
      </c>
      <c r="H831" s="52">
        <f>SUMIF(Entrada!$D$7:$D$3006,$D831,Entrada!$H$7:$H$3006)</f>
        <v>0</v>
      </c>
      <c r="I831" s="53">
        <f>SUMIF(Saída!$D$7:$D$3006,$D831,Saída!$G$7:$G$3006)</f>
        <v>0</v>
      </c>
      <c r="J831" s="54">
        <f>SUMIF(Entrada!$D$7:$D$3006,D831,Entrada!$L$7:$L$3006)</f>
        <v>0</v>
      </c>
      <c r="K831" s="50" t="str">
        <f t="shared" si="63"/>
        <v/>
      </c>
      <c r="L831" s="50">
        <f t="shared" si="64"/>
        <v>0</v>
      </c>
      <c r="M831" s="54">
        <f>Inv!L831</f>
        <v>0</v>
      </c>
      <c r="N831" s="55" t="str">
        <f>IFERROR($I831/PG!$F831,"")</f>
        <v/>
      </c>
      <c r="P831" s="2"/>
      <c r="Q831" s="84">
        <v>1.7600000000000001E-3</v>
      </c>
      <c r="R831" s="85">
        <f t="shared" si="65"/>
        <v>1.7600000000000001E-3</v>
      </c>
      <c r="S831" s="2" t="str">
        <f t="shared" si="66"/>
        <v/>
      </c>
    </row>
    <row r="832" spans="3:19" ht="35.1" customHeight="1" thickTop="1" thickBot="1">
      <c r="C832" s="45" t="str">
        <f>IF(PG!C832="","",PG!C832)</f>
        <v/>
      </c>
      <c r="D832" s="44" t="str">
        <f>IF(PG!D832="","",PG!D832)</f>
        <v/>
      </c>
      <c r="E832" s="46" t="str">
        <f>IF(PG!E832="","",PG!E832)</f>
        <v/>
      </c>
      <c r="F832" s="46">
        <f>IF(Inv!F832="",Inv!E832,Inv!F832)</f>
        <v>0</v>
      </c>
      <c r="G832" s="51" t="str">
        <f t="shared" si="62"/>
        <v>Sem estoque</v>
      </c>
      <c r="H832" s="52">
        <f>SUMIF(Entrada!$D$7:$D$3006,$D832,Entrada!$H$7:$H$3006)</f>
        <v>0</v>
      </c>
      <c r="I832" s="53">
        <f>SUMIF(Saída!$D$7:$D$3006,$D832,Saída!$G$7:$G$3006)</f>
        <v>0</v>
      </c>
      <c r="J832" s="54">
        <f>SUMIF(Entrada!$D$7:$D$3006,D832,Entrada!$L$7:$L$3006)</f>
        <v>0</v>
      </c>
      <c r="K832" s="50" t="str">
        <f t="shared" si="63"/>
        <v/>
      </c>
      <c r="L832" s="50">
        <f t="shared" si="64"/>
        <v>0</v>
      </c>
      <c r="M832" s="54">
        <f>Inv!L832</f>
        <v>0</v>
      </c>
      <c r="N832" s="55" t="str">
        <f>IFERROR($I832/PG!$F832,"")</f>
        <v/>
      </c>
      <c r="P832" s="2"/>
      <c r="Q832" s="84">
        <v>1.75E-3</v>
      </c>
      <c r="R832" s="85">
        <f t="shared" si="65"/>
        <v>1.75E-3</v>
      </c>
      <c r="S832" s="2" t="str">
        <f t="shared" si="66"/>
        <v/>
      </c>
    </row>
    <row r="833" spans="3:19" ht="35.1" customHeight="1" thickTop="1" thickBot="1">
      <c r="C833" s="45" t="str">
        <f>IF(PG!C833="","",PG!C833)</f>
        <v/>
      </c>
      <c r="D833" s="44" t="str">
        <f>IF(PG!D833="","",PG!D833)</f>
        <v/>
      </c>
      <c r="E833" s="46" t="str">
        <f>IF(PG!E833="","",PG!E833)</f>
        <v/>
      </c>
      <c r="F833" s="46">
        <f>IF(Inv!F833="",Inv!E833,Inv!F833)</f>
        <v>0</v>
      </c>
      <c r="G833" s="51" t="str">
        <f t="shared" si="62"/>
        <v>Sem estoque</v>
      </c>
      <c r="H833" s="52">
        <f>SUMIF(Entrada!$D$7:$D$3006,$D833,Entrada!$H$7:$H$3006)</f>
        <v>0</v>
      </c>
      <c r="I833" s="53">
        <f>SUMIF(Saída!$D$7:$D$3006,$D833,Saída!$G$7:$G$3006)</f>
        <v>0</v>
      </c>
      <c r="J833" s="54">
        <f>SUMIF(Entrada!$D$7:$D$3006,D833,Entrada!$L$7:$L$3006)</f>
        <v>0</v>
      </c>
      <c r="K833" s="50" t="str">
        <f t="shared" si="63"/>
        <v/>
      </c>
      <c r="L833" s="50">
        <f t="shared" si="64"/>
        <v>0</v>
      </c>
      <c r="M833" s="54">
        <f>Inv!L833</f>
        <v>0</v>
      </c>
      <c r="N833" s="55" t="str">
        <f>IFERROR($I833/PG!$F833,"")</f>
        <v/>
      </c>
      <c r="P833" s="2"/>
      <c r="Q833" s="84">
        <v>1.74E-3</v>
      </c>
      <c r="R833" s="85">
        <f t="shared" si="65"/>
        <v>1.74E-3</v>
      </c>
      <c r="S833" s="2" t="str">
        <f t="shared" si="66"/>
        <v/>
      </c>
    </row>
    <row r="834" spans="3:19" ht="35.1" customHeight="1" thickTop="1" thickBot="1">
      <c r="C834" s="45" t="str">
        <f>IF(PG!C834="","",PG!C834)</f>
        <v/>
      </c>
      <c r="D834" s="44" t="str">
        <f>IF(PG!D834="","",PG!D834)</f>
        <v/>
      </c>
      <c r="E834" s="46" t="str">
        <f>IF(PG!E834="","",PG!E834)</f>
        <v/>
      </c>
      <c r="F834" s="46">
        <f>IF(Inv!F834="",Inv!E834,Inv!F834)</f>
        <v>0</v>
      </c>
      <c r="G834" s="51" t="str">
        <f t="shared" si="62"/>
        <v>Sem estoque</v>
      </c>
      <c r="H834" s="52">
        <f>SUMIF(Entrada!$D$7:$D$3006,$D834,Entrada!$H$7:$H$3006)</f>
        <v>0</v>
      </c>
      <c r="I834" s="53">
        <f>SUMIF(Saída!$D$7:$D$3006,$D834,Saída!$G$7:$G$3006)</f>
        <v>0</v>
      </c>
      <c r="J834" s="54">
        <f>SUMIF(Entrada!$D$7:$D$3006,D834,Entrada!$L$7:$L$3006)</f>
        <v>0</v>
      </c>
      <c r="K834" s="50" t="str">
        <f t="shared" si="63"/>
        <v/>
      </c>
      <c r="L834" s="50">
        <f t="shared" si="64"/>
        <v>0</v>
      </c>
      <c r="M834" s="54">
        <f>Inv!L834</f>
        <v>0</v>
      </c>
      <c r="N834" s="55" t="str">
        <f>IFERROR($I834/PG!$F834,"")</f>
        <v/>
      </c>
      <c r="P834" s="2"/>
      <c r="Q834" s="84">
        <v>1.73E-3</v>
      </c>
      <c r="R834" s="85">
        <f t="shared" si="65"/>
        <v>1.73E-3</v>
      </c>
      <c r="S834" s="2" t="str">
        <f t="shared" si="66"/>
        <v/>
      </c>
    </row>
    <row r="835" spans="3:19" ht="35.1" customHeight="1" thickTop="1" thickBot="1">
      <c r="C835" s="45" t="str">
        <f>IF(PG!C835="","",PG!C835)</f>
        <v/>
      </c>
      <c r="D835" s="44" t="str">
        <f>IF(PG!D835="","",PG!D835)</f>
        <v/>
      </c>
      <c r="E835" s="46" t="str">
        <f>IF(PG!E835="","",PG!E835)</f>
        <v/>
      </c>
      <c r="F835" s="46">
        <f>IF(Inv!F835="",Inv!E835,Inv!F835)</f>
        <v>0</v>
      </c>
      <c r="G835" s="51" t="str">
        <f t="shared" si="62"/>
        <v>Sem estoque</v>
      </c>
      <c r="H835" s="52">
        <f>SUMIF(Entrada!$D$7:$D$3006,$D835,Entrada!$H$7:$H$3006)</f>
        <v>0</v>
      </c>
      <c r="I835" s="53">
        <f>SUMIF(Saída!$D$7:$D$3006,$D835,Saída!$G$7:$G$3006)</f>
        <v>0</v>
      </c>
      <c r="J835" s="54">
        <f>SUMIF(Entrada!$D$7:$D$3006,D835,Entrada!$L$7:$L$3006)</f>
        <v>0</v>
      </c>
      <c r="K835" s="50" t="str">
        <f t="shared" si="63"/>
        <v/>
      </c>
      <c r="L835" s="50">
        <f t="shared" si="64"/>
        <v>0</v>
      </c>
      <c r="M835" s="54">
        <f>Inv!L835</f>
        <v>0</v>
      </c>
      <c r="N835" s="55" t="str">
        <f>IFERROR($I835/PG!$F835,"")</f>
        <v/>
      </c>
      <c r="P835" s="2"/>
      <c r="Q835" s="84">
        <v>1.72E-3</v>
      </c>
      <c r="R835" s="85">
        <f t="shared" si="65"/>
        <v>1.72E-3</v>
      </c>
      <c r="S835" s="2" t="str">
        <f t="shared" si="66"/>
        <v/>
      </c>
    </row>
    <row r="836" spans="3:19" ht="35.1" customHeight="1" thickTop="1" thickBot="1">
      <c r="C836" s="45" t="str">
        <f>IF(PG!C836="","",PG!C836)</f>
        <v/>
      </c>
      <c r="D836" s="44" t="str">
        <f>IF(PG!D836="","",PG!D836)</f>
        <v/>
      </c>
      <c r="E836" s="46" t="str">
        <f>IF(PG!E836="","",PG!E836)</f>
        <v/>
      </c>
      <c r="F836" s="46">
        <f>IF(Inv!F836="",Inv!E836,Inv!F836)</f>
        <v>0</v>
      </c>
      <c r="G836" s="51" t="str">
        <f t="shared" si="62"/>
        <v>Sem estoque</v>
      </c>
      <c r="H836" s="52">
        <f>SUMIF(Entrada!$D$7:$D$3006,$D836,Entrada!$H$7:$H$3006)</f>
        <v>0</v>
      </c>
      <c r="I836" s="53">
        <f>SUMIF(Saída!$D$7:$D$3006,$D836,Saída!$G$7:$G$3006)</f>
        <v>0</v>
      </c>
      <c r="J836" s="54">
        <f>SUMIF(Entrada!$D$7:$D$3006,D836,Entrada!$L$7:$L$3006)</f>
        <v>0</v>
      </c>
      <c r="K836" s="50" t="str">
        <f t="shared" si="63"/>
        <v/>
      </c>
      <c r="L836" s="50">
        <f t="shared" si="64"/>
        <v>0</v>
      </c>
      <c r="M836" s="54">
        <f>Inv!L836</f>
        <v>0</v>
      </c>
      <c r="N836" s="55" t="str">
        <f>IFERROR($I836/PG!$F836,"")</f>
        <v/>
      </c>
      <c r="P836" s="2"/>
      <c r="Q836" s="84">
        <v>1.7099999999999999E-3</v>
      </c>
      <c r="R836" s="85">
        <f t="shared" si="65"/>
        <v>1.7099999999999999E-3</v>
      </c>
      <c r="S836" s="2" t="str">
        <f t="shared" si="66"/>
        <v/>
      </c>
    </row>
    <row r="837" spans="3:19" ht="35.1" customHeight="1" thickTop="1" thickBot="1">
      <c r="C837" s="45" t="str">
        <f>IF(PG!C837="","",PG!C837)</f>
        <v/>
      </c>
      <c r="D837" s="44" t="str">
        <f>IF(PG!D837="","",PG!D837)</f>
        <v/>
      </c>
      <c r="E837" s="46" t="str">
        <f>IF(PG!E837="","",PG!E837)</f>
        <v/>
      </c>
      <c r="F837" s="46">
        <f>IF(Inv!F837="",Inv!E837,Inv!F837)</f>
        <v>0</v>
      </c>
      <c r="G837" s="51" t="str">
        <f t="shared" si="62"/>
        <v>Sem estoque</v>
      </c>
      <c r="H837" s="52">
        <f>SUMIF(Entrada!$D$7:$D$3006,$D837,Entrada!$H$7:$H$3006)</f>
        <v>0</v>
      </c>
      <c r="I837" s="53">
        <f>SUMIF(Saída!$D$7:$D$3006,$D837,Saída!$G$7:$G$3006)</f>
        <v>0</v>
      </c>
      <c r="J837" s="54">
        <f>SUMIF(Entrada!$D$7:$D$3006,D837,Entrada!$L$7:$L$3006)</f>
        <v>0</v>
      </c>
      <c r="K837" s="50" t="str">
        <f t="shared" si="63"/>
        <v/>
      </c>
      <c r="L837" s="50">
        <f t="shared" si="64"/>
        <v>0</v>
      </c>
      <c r="M837" s="54">
        <f>Inv!L837</f>
        <v>0</v>
      </c>
      <c r="N837" s="55" t="str">
        <f>IFERROR($I837/PG!$F837,"")</f>
        <v/>
      </c>
      <c r="P837" s="2"/>
      <c r="Q837" s="84">
        <v>1.6999999999999999E-3</v>
      </c>
      <c r="R837" s="85">
        <f t="shared" si="65"/>
        <v>1.6999999999999999E-3</v>
      </c>
      <c r="S837" s="2" t="str">
        <f t="shared" si="66"/>
        <v/>
      </c>
    </row>
    <row r="838" spans="3:19" ht="35.1" customHeight="1" thickTop="1" thickBot="1">
      <c r="C838" s="45" t="str">
        <f>IF(PG!C838="","",PG!C838)</f>
        <v/>
      </c>
      <c r="D838" s="44" t="str">
        <f>IF(PG!D838="","",PG!D838)</f>
        <v/>
      </c>
      <c r="E838" s="46" t="str">
        <f>IF(PG!E838="","",PG!E838)</f>
        <v/>
      </c>
      <c r="F838" s="46">
        <f>IF(Inv!F838="",Inv!E838,Inv!F838)</f>
        <v>0</v>
      </c>
      <c r="G838" s="51" t="str">
        <f t="shared" si="62"/>
        <v>Sem estoque</v>
      </c>
      <c r="H838" s="52">
        <f>SUMIF(Entrada!$D$7:$D$3006,$D838,Entrada!$H$7:$H$3006)</f>
        <v>0</v>
      </c>
      <c r="I838" s="53">
        <f>SUMIF(Saída!$D$7:$D$3006,$D838,Saída!$G$7:$G$3006)</f>
        <v>0</v>
      </c>
      <c r="J838" s="54">
        <f>SUMIF(Entrada!$D$7:$D$3006,D838,Entrada!$L$7:$L$3006)</f>
        <v>0</v>
      </c>
      <c r="K838" s="50" t="str">
        <f t="shared" si="63"/>
        <v/>
      </c>
      <c r="L838" s="50">
        <f t="shared" si="64"/>
        <v>0</v>
      </c>
      <c r="M838" s="54">
        <f>Inv!L838</f>
        <v>0</v>
      </c>
      <c r="N838" s="55" t="str">
        <f>IFERROR($I838/PG!$F838,"")</f>
        <v/>
      </c>
      <c r="P838" s="2"/>
      <c r="Q838" s="84">
        <v>1.6900000000000001E-3</v>
      </c>
      <c r="R838" s="85">
        <f t="shared" si="65"/>
        <v>1.6900000000000001E-3</v>
      </c>
      <c r="S838" s="2" t="str">
        <f t="shared" si="66"/>
        <v/>
      </c>
    </row>
    <row r="839" spans="3:19" ht="35.1" customHeight="1" thickTop="1" thickBot="1">
      <c r="C839" s="45" t="str">
        <f>IF(PG!C839="","",PG!C839)</f>
        <v/>
      </c>
      <c r="D839" s="44" t="str">
        <f>IF(PG!D839="","",PG!D839)</f>
        <v/>
      </c>
      <c r="E839" s="46" t="str">
        <f>IF(PG!E839="","",PG!E839)</f>
        <v/>
      </c>
      <c r="F839" s="46">
        <f>IF(Inv!F839="",Inv!E839,Inv!F839)</f>
        <v>0</v>
      </c>
      <c r="G839" s="51" t="str">
        <f t="shared" si="62"/>
        <v>Sem estoque</v>
      </c>
      <c r="H839" s="52">
        <f>SUMIF(Entrada!$D$7:$D$3006,$D839,Entrada!$H$7:$H$3006)</f>
        <v>0</v>
      </c>
      <c r="I839" s="53">
        <f>SUMIF(Saída!$D$7:$D$3006,$D839,Saída!$G$7:$G$3006)</f>
        <v>0</v>
      </c>
      <c r="J839" s="54">
        <f>SUMIF(Entrada!$D$7:$D$3006,D839,Entrada!$L$7:$L$3006)</f>
        <v>0</v>
      </c>
      <c r="K839" s="50" t="str">
        <f t="shared" si="63"/>
        <v/>
      </c>
      <c r="L839" s="50">
        <f t="shared" si="64"/>
        <v>0</v>
      </c>
      <c r="M839" s="54">
        <f>Inv!L839</f>
        <v>0</v>
      </c>
      <c r="N839" s="55" t="str">
        <f>IFERROR($I839/PG!$F839,"")</f>
        <v/>
      </c>
      <c r="P839" s="2"/>
      <c r="Q839" s="84">
        <v>1.6800000000000001E-3</v>
      </c>
      <c r="R839" s="85">
        <f t="shared" si="65"/>
        <v>1.6800000000000001E-3</v>
      </c>
      <c r="S839" s="2" t="str">
        <f t="shared" si="66"/>
        <v/>
      </c>
    </row>
    <row r="840" spans="3:19" ht="35.1" customHeight="1" thickTop="1" thickBot="1">
      <c r="C840" s="45" t="str">
        <f>IF(PG!C840="","",PG!C840)</f>
        <v/>
      </c>
      <c r="D840" s="44" t="str">
        <f>IF(PG!D840="","",PG!D840)</f>
        <v/>
      </c>
      <c r="E840" s="46" t="str">
        <f>IF(PG!E840="","",PG!E840)</f>
        <v/>
      </c>
      <c r="F840" s="46">
        <f>IF(Inv!F840="",Inv!E840,Inv!F840)</f>
        <v>0</v>
      </c>
      <c r="G840" s="51" t="str">
        <f t="shared" ref="G840:G903" si="67">IFERROR(IF(F840=0,"Sem estoque",IF(F840/E840&lt;0.25,"Quase sem estoque",IF(F840/E840&lt;1.2,"Estoque baixo",IF(F840/E840&lt;2,"Estoque moderado","Estoque confortável")))),"")</f>
        <v>Sem estoque</v>
      </c>
      <c r="H840" s="52">
        <f>SUMIF(Entrada!$D$7:$D$3006,$D840,Entrada!$H$7:$H$3006)</f>
        <v>0</v>
      </c>
      <c r="I840" s="53">
        <f>SUMIF(Saída!$D$7:$D$3006,$D840,Saída!$G$7:$G$3006)</f>
        <v>0</v>
      </c>
      <c r="J840" s="54">
        <f>SUMIF(Entrada!$D$7:$D$3006,D840,Entrada!$L$7:$L$3006)</f>
        <v>0</v>
      </c>
      <c r="K840" s="50" t="str">
        <f t="shared" ref="K840:K903" si="68">IFERROR($J840/SUM($J$7:$J$1007),"")</f>
        <v/>
      </c>
      <c r="L840" s="50">
        <f t="shared" ref="L840:L903" si="69">IFERROR(F840/SUM($F$7:$F$1007),"")</f>
        <v>0</v>
      </c>
      <c r="M840" s="54">
        <f>Inv!L840</f>
        <v>0</v>
      </c>
      <c r="N840" s="55" t="str">
        <f>IFERROR($I840/PG!$F840,"")</f>
        <v/>
      </c>
      <c r="P840" s="2"/>
      <c r="Q840" s="84">
        <v>1.67E-3</v>
      </c>
      <c r="R840" s="85">
        <f t="shared" ref="R840:R903" si="70">P840+Q840</f>
        <v>1.67E-3</v>
      </c>
      <c r="S840" s="2" t="str">
        <f t="shared" ref="S840:S903" si="71">D840</f>
        <v/>
      </c>
    </row>
    <row r="841" spans="3:19" ht="35.1" customHeight="1" thickTop="1" thickBot="1">
      <c r="C841" s="45" t="str">
        <f>IF(PG!C841="","",PG!C841)</f>
        <v/>
      </c>
      <c r="D841" s="44" t="str">
        <f>IF(PG!D841="","",PG!D841)</f>
        <v/>
      </c>
      <c r="E841" s="46" t="str">
        <f>IF(PG!E841="","",PG!E841)</f>
        <v/>
      </c>
      <c r="F841" s="46">
        <f>IF(Inv!F841="",Inv!E841,Inv!F841)</f>
        <v>0</v>
      </c>
      <c r="G841" s="51" t="str">
        <f t="shared" si="67"/>
        <v>Sem estoque</v>
      </c>
      <c r="H841" s="52">
        <f>SUMIF(Entrada!$D$7:$D$3006,$D841,Entrada!$H$7:$H$3006)</f>
        <v>0</v>
      </c>
      <c r="I841" s="53">
        <f>SUMIF(Saída!$D$7:$D$3006,$D841,Saída!$G$7:$G$3006)</f>
        <v>0</v>
      </c>
      <c r="J841" s="54">
        <f>SUMIF(Entrada!$D$7:$D$3006,D841,Entrada!$L$7:$L$3006)</f>
        <v>0</v>
      </c>
      <c r="K841" s="50" t="str">
        <f t="shared" si="68"/>
        <v/>
      </c>
      <c r="L841" s="50">
        <f t="shared" si="69"/>
        <v>0</v>
      </c>
      <c r="M841" s="54">
        <f>Inv!L841</f>
        <v>0</v>
      </c>
      <c r="N841" s="55" t="str">
        <f>IFERROR($I841/PG!$F841,"")</f>
        <v/>
      </c>
      <c r="P841" s="2"/>
      <c r="Q841" s="84">
        <v>1.66E-3</v>
      </c>
      <c r="R841" s="85">
        <f t="shared" si="70"/>
        <v>1.66E-3</v>
      </c>
      <c r="S841" s="2" t="str">
        <f t="shared" si="71"/>
        <v/>
      </c>
    </row>
    <row r="842" spans="3:19" ht="35.1" customHeight="1" thickTop="1" thickBot="1">
      <c r="C842" s="45" t="str">
        <f>IF(PG!C842="","",PG!C842)</f>
        <v/>
      </c>
      <c r="D842" s="44" t="str">
        <f>IF(PG!D842="","",PG!D842)</f>
        <v/>
      </c>
      <c r="E842" s="46" t="str">
        <f>IF(PG!E842="","",PG!E842)</f>
        <v/>
      </c>
      <c r="F842" s="46">
        <f>IF(Inv!F842="",Inv!E842,Inv!F842)</f>
        <v>0</v>
      </c>
      <c r="G842" s="51" t="str">
        <f t="shared" si="67"/>
        <v>Sem estoque</v>
      </c>
      <c r="H842" s="52">
        <f>SUMIF(Entrada!$D$7:$D$3006,$D842,Entrada!$H$7:$H$3006)</f>
        <v>0</v>
      </c>
      <c r="I842" s="53">
        <f>SUMIF(Saída!$D$7:$D$3006,$D842,Saída!$G$7:$G$3006)</f>
        <v>0</v>
      </c>
      <c r="J842" s="54">
        <f>SUMIF(Entrada!$D$7:$D$3006,D842,Entrada!$L$7:$L$3006)</f>
        <v>0</v>
      </c>
      <c r="K842" s="50" t="str">
        <f t="shared" si="68"/>
        <v/>
      </c>
      <c r="L842" s="50">
        <f t="shared" si="69"/>
        <v>0</v>
      </c>
      <c r="M842" s="54">
        <f>Inv!L842</f>
        <v>0</v>
      </c>
      <c r="N842" s="55" t="str">
        <f>IFERROR($I842/PG!$F842,"")</f>
        <v/>
      </c>
      <c r="P842" s="2"/>
      <c r="Q842" s="84">
        <v>1.65E-3</v>
      </c>
      <c r="R842" s="85">
        <f t="shared" si="70"/>
        <v>1.65E-3</v>
      </c>
      <c r="S842" s="2" t="str">
        <f t="shared" si="71"/>
        <v/>
      </c>
    </row>
    <row r="843" spans="3:19" ht="35.1" customHeight="1" thickTop="1" thickBot="1">
      <c r="C843" s="45" t="str">
        <f>IF(PG!C843="","",PG!C843)</f>
        <v/>
      </c>
      <c r="D843" s="44" t="str">
        <f>IF(PG!D843="","",PG!D843)</f>
        <v/>
      </c>
      <c r="E843" s="46" t="str">
        <f>IF(PG!E843="","",PG!E843)</f>
        <v/>
      </c>
      <c r="F843" s="46">
        <f>IF(Inv!F843="",Inv!E843,Inv!F843)</f>
        <v>0</v>
      </c>
      <c r="G843" s="51" t="str">
        <f t="shared" si="67"/>
        <v>Sem estoque</v>
      </c>
      <c r="H843" s="52">
        <f>SUMIF(Entrada!$D$7:$D$3006,$D843,Entrada!$H$7:$H$3006)</f>
        <v>0</v>
      </c>
      <c r="I843" s="53">
        <f>SUMIF(Saída!$D$7:$D$3006,$D843,Saída!$G$7:$G$3006)</f>
        <v>0</v>
      </c>
      <c r="J843" s="54">
        <f>SUMIF(Entrada!$D$7:$D$3006,D843,Entrada!$L$7:$L$3006)</f>
        <v>0</v>
      </c>
      <c r="K843" s="50" t="str">
        <f t="shared" si="68"/>
        <v/>
      </c>
      <c r="L843" s="50">
        <f t="shared" si="69"/>
        <v>0</v>
      </c>
      <c r="M843" s="54">
        <f>Inv!L843</f>
        <v>0</v>
      </c>
      <c r="N843" s="55" t="str">
        <f>IFERROR($I843/PG!$F843,"")</f>
        <v/>
      </c>
      <c r="P843" s="2"/>
      <c r="Q843" s="84">
        <v>1.64E-3</v>
      </c>
      <c r="R843" s="85">
        <f t="shared" si="70"/>
        <v>1.64E-3</v>
      </c>
      <c r="S843" s="2" t="str">
        <f t="shared" si="71"/>
        <v/>
      </c>
    </row>
    <row r="844" spans="3:19" ht="35.1" customHeight="1" thickTop="1" thickBot="1">
      <c r="C844" s="45" t="str">
        <f>IF(PG!C844="","",PG!C844)</f>
        <v/>
      </c>
      <c r="D844" s="44" t="str">
        <f>IF(PG!D844="","",PG!D844)</f>
        <v/>
      </c>
      <c r="E844" s="46" t="str">
        <f>IF(PG!E844="","",PG!E844)</f>
        <v/>
      </c>
      <c r="F844" s="46">
        <f>IF(Inv!F844="",Inv!E844,Inv!F844)</f>
        <v>0</v>
      </c>
      <c r="G844" s="51" t="str">
        <f t="shared" si="67"/>
        <v>Sem estoque</v>
      </c>
      <c r="H844" s="52">
        <f>SUMIF(Entrada!$D$7:$D$3006,$D844,Entrada!$H$7:$H$3006)</f>
        <v>0</v>
      </c>
      <c r="I844" s="53">
        <f>SUMIF(Saída!$D$7:$D$3006,$D844,Saída!$G$7:$G$3006)</f>
        <v>0</v>
      </c>
      <c r="J844" s="54">
        <f>SUMIF(Entrada!$D$7:$D$3006,D844,Entrada!$L$7:$L$3006)</f>
        <v>0</v>
      </c>
      <c r="K844" s="50" t="str">
        <f t="shared" si="68"/>
        <v/>
      </c>
      <c r="L844" s="50">
        <f t="shared" si="69"/>
        <v>0</v>
      </c>
      <c r="M844" s="54">
        <f>Inv!L844</f>
        <v>0</v>
      </c>
      <c r="N844" s="55" t="str">
        <f>IFERROR($I844/PG!$F844,"")</f>
        <v/>
      </c>
      <c r="P844" s="2"/>
      <c r="Q844" s="84">
        <v>1.6299999999999999E-3</v>
      </c>
      <c r="R844" s="85">
        <f t="shared" si="70"/>
        <v>1.6299999999999999E-3</v>
      </c>
      <c r="S844" s="2" t="str">
        <f t="shared" si="71"/>
        <v/>
      </c>
    </row>
    <row r="845" spans="3:19" ht="35.1" customHeight="1" thickTop="1" thickBot="1">
      <c r="C845" s="45" t="str">
        <f>IF(PG!C845="","",PG!C845)</f>
        <v/>
      </c>
      <c r="D845" s="44" t="str">
        <f>IF(PG!D845="","",PG!D845)</f>
        <v/>
      </c>
      <c r="E845" s="46" t="str">
        <f>IF(PG!E845="","",PG!E845)</f>
        <v/>
      </c>
      <c r="F845" s="46">
        <f>IF(Inv!F845="",Inv!E845,Inv!F845)</f>
        <v>0</v>
      </c>
      <c r="G845" s="51" t="str">
        <f t="shared" si="67"/>
        <v>Sem estoque</v>
      </c>
      <c r="H845" s="52">
        <f>SUMIF(Entrada!$D$7:$D$3006,$D845,Entrada!$H$7:$H$3006)</f>
        <v>0</v>
      </c>
      <c r="I845" s="53">
        <f>SUMIF(Saída!$D$7:$D$3006,$D845,Saída!$G$7:$G$3006)</f>
        <v>0</v>
      </c>
      <c r="J845" s="54">
        <f>SUMIF(Entrada!$D$7:$D$3006,D845,Entrada!$L$7:$L$3006)</f>
        <v>0</v>
      </c>
      <c r="K845" s="50" t="str">
        <f t="shared" si="68"/>
        <v/>
      </c>
      <c r="L845" s="50">
        <f t="shared" si="69"/>
        <v>0</v>
      </c>
      <c r="M845" s="54">
        <f>Inv!L845</f>
        <v>0</v>
      </c>
      <c r="N845" s="55" t="str">
        <f>IFERROR($I845/PG!$F845,"")</f>
        <v/>
      </c>
      <c r="P845" s="2"/>
      <c r="Q845" s="84">
        <v>1.6199999999999999E-3</v>
      </c>
      <c r="R845" s="85">
        <f t="shared" si="70"/>
        <v>1.6199999999999999E-3</v>
      </c>
      <c r="S845" s="2" t="str">
        <f t="shared" si="71"/>
        <v/>
      </c>
    </row>
    <row r="846" spans="3:19" ht="35.1" customHeight="1" thickTop="1" thickBot="1">
      <c r="C846" s="45" t="str">
        <f>IF(PG!C846="","",PG!C846)</f>
        <v/>
      </c>
      <c r="D846" s="44" t="str">
        <f>IF(PG!D846="","",PG!D846)</f>
        <v/>
      </c>
      <c r="E846" s="46" t="str">
        <f>IF(PG!E846="","",PG!E846)</f>
        <v/>
      </c>
      <c r="F846" s="46">
        <f>IF(Inv!F846="",Inv!E846,Inv!F846)</f>
        <v>0</v>
      </c>
      <c r="G846" s="51" t="str">
        <f t="shared" si="67"/>
        <v>Sem estoque</v>
      </c>
      <c r="H846" s="52">
        <f>SUMIF(Entrada!$D$7:$D$3006,$D846,Entrada!$H$7:$H$3006)</f>
        <v>0</v>
      </c>
      <c r="I846" s="53">
        <f>SUMIF(Saída!$D$7:$D$3006,$D846,Saída!$G$7:$G$3006)</f>
        <v>0</v>
      </c>
      <c r="J846" s="54">
        <f>SUMIF(Entrada!$D$7:$D$3006,D846,Entrada!$L$7:$L$3006)</f>
        <v>0</v>
      </c>
      <c r="K846" s="50" t="str">
        <f t="shared" si="68"/>
        <v/>
      </c>
      <c r="L846" s="50">
        <f t="shared" si="69"/>
        <v>0</v>
      </c>
      <c r="M846" s="54">
        <f>Inv!L846</f>
        <v>0</v>
      </c>
      <c r="N846" s="55" t="str">
        <f>IFERROR($I846/PG!$F846,"")</f>
        <v/>
      </c>
      <c r="P846" s="2"/>
      <c r="Q846" s="84">
        <v>1.6100000000000001E-3</v>
      </c>
      <c r="R846" s="85">
        <f t="shared" si="70"/>
        <v>1.6100000000000001E-3</v>
      </c>
      <c r="S846" s="2" t="str">
        <f t="shared" si="71"/>
        <v/>
      </c>
    </row>
    <row r="847" spans="3:19" ht="35.1" customHeight="1" thickTop="1" thickBot="1">
      <c r="C847" s="45" t="str">
        <f>IF(PG!C847="","",PG!C847)</f>
        <v/>
      </c>
      <c r="D847" s="44" t="str">
        <f>IF(PG!D847="","",PG!D847)</f>
        <v/>
      </c>
      <c r="E847" s="46" t="str">
        <f>IF(PG!E847="","",PG!E847)</f>
        <v/>
      </c>
      <c r="F847" s="46">
        <f>IF(Inv!F847="",Inv!E847,Inv!F847)</f>
        <v>0</v>
      </c>
      <c r="G847" s="51" t="str">
        <f t="shared" si="67"/>
        <v>Sem estoque</v>
      </c>
      <c r="H847" s="52">
        <f>SUMIF(Entrada!$D$7:$D$3006,$D847,Entrada!$H$7:$H$3006)</f>
        <v>0</v>
      </c>
      <c r="I847" s="53">
        <f>SUMIF(Saída!$D$7:$D$3006,$D847,Saída!$G$7:$G$3006)</f>
        <v>0</v>
      </c>
      <c r="J847" s="54">
        <f>SUMIF(Entrada!$D$7:$D$3006,D847,Entrada!$L$7:$L$3006)</f>
        <v>0</v>
      </c>
      <c r="K847" s="50" t="str">
        <f t="shared" si="68"/>
        <v/>
      </c>
      <c r="L847" s="50">
        <f t="shared" si="69"/>
        <v>0</v>
      </c>
      <c r="M847" s="54">
        <f>Inv!L847</f>
        <v>0</v>
      </c>
      <c r="N847" s="55" t="str">
        <f>IFERROR($I847/PG!$F847,"")</f>
        <v/>
      </c>
      <c r="P847" s="2"/>
      <c r="Q847" s="84">
        <v>1.6000000000000001E-3</v>
      </c>
      <c r="R847" s="85">
        <f t="shared" si="70"/>
        <v>1.6000000000000001E-3</v>
      </c>
      <c r="S847" s="2" t="str">
        <f t="shared" si="71"/>
        <v/>
      </c>
    </row>
    <row r="848" spans="3:19" ht="35.1" customHeight="1" thickTop="1" thickBot="1">
      <c r="C848" s="45" t="str">
        <f>IF(PG!C848="","",PG!C848)</f>
        <v/>
      </c>
      <c r="D848" s="44" t="str">
        <f>IF(PG!D848="","",PG!D848)</f>
        <v/>
      </c>
      <c r="E848" s="46" t="str">
        <f>IF(PG!E848="","",PG!E848)</f>
        <v/>
      </c>
      <c r="F848" s="46">
        <f>IF(Inv!F848="",Inv!E848,Inv!F848)</f>
        <v>0</v>
      </c>
      <c r="G848" s="51" t="str">
        <f t="shared" si="67"/>
        <v>Sem estoque</v>
      </c>
      <c r="H848" s="52">
        <f>SUMIF(Entrada!$D$7:$D$3006,$D848,Entrada!$H$7:$H$3006)</f>
        <v>0</v>
      </c>
      <c r="I848" s="53">
        <f>SUMIF(Saída!$D$7:$D$3006,$D848,Saída!$G$7:$G$3006)</f>
        <v>0</v>
      </c>
      <c r="J848" s="54">
        <f>SUMIF(Entrada!$D$7:$D$3006,D848,Entrada!$L$7:$L$3006)</f>
        <v>0</v>
      </c>
      <c r="K848" s="50" t="str">
        <f t="shared" si="68"/>
        <v/>
      </c>
      <c r="L848" s="50">
        <f t="shared" si="69"/>
        <v>0</v>
      </c>
      <c r="M848" s="54">
        <f>Inv!L848</f>
        <v>0</v>
      </c>
      <c r="N848" s="55" t="str">
        <f>IFERROR($I848/PG!$F848,"")</f>
        <v/>
      </c>
      <c r="P848" s="2"/>
      <c r="Q848" s="84">
        <v>1.5900000000000001E-3</v>
      </c>
      <c r="R848" s="85">
        <f t="shared" si="70"/>
        <v>1.5900000000000001E-3</v>
      </c>
      <c r="S848" s="2" t="str">
        <f t="shared" si="71"/>
        <v/>
      </c>
    </row>
    <row r="849" spans="3:19" ht="35.1" customHeight="1" thickTop="1" thickBot="1">
      <c r="C849" s="45" t="str">
        <f>IF(PG!C849="","",PG!C849)</f>
        <v/>
      </c>
      <c r="D849" s="44" t="str">
        <f>IF(PG!D849="","",PG!D849)</f>
        <v/>
      </c>
      <c r="E849" s="46" t="str">
        <f>IF(PG!E849="","",PG!E849)</f>
        <v/>
      </c>
      <c r="F849" s="46">
        <f>IF(Inv!F849="",Inv!E849,Inv!F849)</f>
        <v>0</v>
      </c>
      <c r="G849" s="51" t="str">
        <f t="shared" si="67"/>
        <v>Sem estoque</v>
      </c>
      <c r="H849" s="52">
        <f>SUMIF(Entrada!$D$7:$D$3006,$D849,Entrada!$H$7:$H$3006)</f>
        <v>0</v>
      </c>
      <c r="I849" s="53">
        <f>SUMIF(Saída!$D$7:$D$3006,$D849,Saída!$G$7:$G$3006)</f>
        <v>0</v>
      </c>
      <c r="J849" s="54">
        <f>SUMIF(Entrada!$D$7:$D$3006,D849,Entrada!$L$7:$L$3006)</f>
        <v>0</v>
      </c>
      <c r="K849" s="50" t="str">
        <f t="shared" si="68"/>
        <v/>
      </c>
      <c r="L849" s="50">
        <f t="shared" si="69"/>
        <v>0</v>
      </c>
      <c r="M849" s="54">
        <f>Inv!L849</f>
        <v>0</v>
      </c>
      <c r="N849" s="55" t="str">
        <f>IFERROR($I849/PG!$F849,"")</f>
        <v/>
      </c>
      <c r="P849" s="2"/>
      <c r="Q849" s="84">
        <v>1.58E-3</v>
      </c>
      <c r="R849" s="85">
        <f t="shared" si="70"/>
        <v>1.58E-3</v>
      </c>
      <c r="S849" s="2" t="str">
        <f t="shared" si="71"/>
        <v/>
      </c>
    </row>
    <row r="850" spans="3:19" ht="35.1" customHeight="1" thickTop="1" thickBot="1">
      <c r="C850" s="45" t="str">
        <f>IF(PG!C850="","",PG!C850)</f>
        <v/>
      </c>
      <c r="D850" s="44" t="str">
        <f>IF(PG!D850="","",PG!D850)</f>
        <v/>
      </c>
      <c r="E850" s="46" t="str">
        <f>IF(PG!E850="","",PG!E850)</f>
        <v/>
      </c>
      <c r="F850" s="46">
        <f>IF(Inv!F850="",Inv!E850,Inv!F850)</f>
        <v>0</v>
      </c>
      <c r="G850" s="51" t="str">
        <f t="shared" si="67"/>
        <v>Sem estoque</v>
      </c>
      <c r="H850" s="52">
        <f>SUMIF(Entrada!$D$7:$D$3006,$D850,Entrada!$H$7:$H$3006)</f>
        <v>0</v>
      </c>
      <c r="I850" s="53">
        <f>SUMIF(Saída!$D$7:$D$3006,$D850,Saída!$G$7:$G$3006)</f>
        <v>0</v>
      </c>
      <c r="J850" s="54">
        <f>SUMIF(Entrada!$D$7:$D$3006,D850,Entrada!$L$7:$L$3006)</f>
        <v>0</v>
      </c>
      <c r="K850" s="50" t="str">
        <f t="shared" si="68"/>
        <v/>
      </c>
      <c r="L850" s="50">
        <f t="shared" si="69"/>
        <v>0</v>
      </c>
      <c r="M850" s="54">
        <f>Inv!L850</f>
        <v>0</v>
      </c>
      <c r="N850" s="55" t="str">
        <f>IFERROR($I850/PG!$F850,"")</f>
        <v/>
      </c>
      <c r="P850" s="2"/>
      <c r="Q850" s="84">
        <v>1.57E-3</v>
      </c>
      <c r="R850" s="85">
        <f t="shared" si="70"/>
        <v>1.57E-3</v>
      </c>
      <c r="S850" s="2" t="str">
        <f t="shared" si="71"/>
        <v/>
      </c>
    </row>
    <row r="851" spans="3:19" ht="35.1" customHeight="1" thickTop="1" thickBot="1">
      <c r="C851" s="45" t="str">
        <f>IF(PG!C851="","",PG!C851)</f>
        <v/>
      </c>
      <c r="D851" s="44" t="str">
        <f>IF(PG!D851="","",PG!D851)</f>
        <v/>
      </c>
      <c r="E851" s="46" t="str">
        <f>IF(PG!E851="","",PG!E851)</f>
        <v/>
      </c>
      <c r="F851" s="46">
        <f>IF(Inv!F851="",Inv!E851,Inv!F851)</f>
        <v>0</v>
      </c>
      <c r="G851" s="51" t="str">
        <f t="shared" si="67"/>
        <v>Sem estoque</v>
      </c>
      <c r="H851" s="52">
        <f>SUMIF(Entrada!$D$7:$D$3006,$D851,Entrada!$H$7:$H$3006)</f>
        <v>0</v>
      </c>
      <c r="I851" s="53">
        <f>SUMIF(Saída!$D$7:$D$3006,$D851,Saída!$G$7:$G$3006)</f>
        <v>0</v>
      </c>
      <c r="J851" s="54">
        <f>SUMIF(Entrada!$D$7:$D$3006,D851,Entrada!$L$7:$L$3006)</f>
        <v>0</v>
      </c>
      <c r="K851" s="50" t="str">
        <f t="shared" si="68"/>
        <v/>
      </c>
      <c r="L851" s="50">
        <f t="shared" si="69"/>
        <v>0</v>
      </c>
      <c r="M851" s="54">
        <f>Inv!L851</f>
        <v>0</v>
      </c>
      <c r="N851" s="55" t="str">
        <f>IFERROR($I851/PG!$F851,"")</f>
        <v/>
      </c>
      <c r="P851" s="2"/>
      <c r="Q851" s="84">
        <v>1.56E-3</v>
      </c>
      <c r="R851" s="85">
        <f t="shared" si="70"/>
        <v>1.56E-3</v>
      </c>
      <c r="S851" s="2" t="str">
        <f t="shared" si="71"/>
        <v/>
      </c>
    </row>
    <row r="852" spans="3:19" ht="35.1" customHeight="1" thickTop="1" thickBot="1">
      <c r="C852" s="45" t="str">
        <f>IF(PG!C852="","",PG!C852)</f>
        <v/>
      </c>
      <c r="D852" s="44" t="str">
        <f>IF(PG!D852="","",PG!D852)</f>
        <v/>
      </c>
      <c r="E852" s="46" t="str">
        <f>IF(PG!E852="","",PG!E852)</f>
        <v/>
      </c>
      <c r="F852" s="46">
        <f>IF(Inv!F852="",Inv!E852,Inv!F852)</f>
        <v>0</v>
      </c>
      <c r="G852" s="51" t="str">
        <f t="shared" si="67"/>
        <v>Sem estoque</v>
      </c>
      <c r="H852" s="52">
        <f>SUMIF(Entrada!$D$7:$D$3006,$D852,Entrada!$H$7:$H$3006)</f>
        <v>0</v>
      </c>
      <c r="I852" s="53">
        <f>SUMIF(Saída!$D$7:$D$3006,$D852,Saída!$G$7:$G$3006)</f>
        <v>0</v>
      </c>
      <c r="J852" s="54">
        <f>SUMIF(Entrada!$D$7:$D$3006,D852,Entrada!$L$7:$L$3006)</f>
        <v>0</v>
      </c>
      <c r="K852" s="50" t="str">
        <f t="shared" si="68"/>
        <v/>
      </c>
      <c r="L852" s="50">
        <f t="shared" si="69"/>
        <v>0</v>
      </c>
      <c r="M852" s="54">
        <f>Inv!L852</f>
        <v>0</v>
      </c>
      <c r="N852" s="55" t="str">
        <f>IFERROR($I852/PG!$F852,"")</f>
        <v/>
      </c>
      <c r="P852" s="2"/>
      <c r="Q852" s="84">
        <v>1.5499999999999999E-3</v>
      </c>
      <c r="R852" s="85">
        <f t="shared" si="70"/>
        <v>1.5499999999999999E-3</v>
      </c>
      <c r="S852" s="2" t="str">
        <f t="shared" si="71"/>
        <v/>
      </c>
    </row>
    <row r="853" spans="3:19" ht="35.1" customHeight="1" thickTop="1" thickBot="1">
      <c r="C853" s="45" t="str">
        <f>IF(PG!C853="","",PG!C853)</f>
        <v/>
      </c>
      <c r="D853" s="44" t="str">
        <f>IF(PG!D853="","",PG!D853)</f>
        <v/>
      </c>
      <c r="E853" s="46" t="str">
        <f>IF(PG!E853="","",PG!E853)</f>
        <v/>
      </c>
      <c r="F853" s="46">
        <f>IF(Inv!F853="",Inv!E853,Inv!F853)</f>
        <v>0</v>
      </c>
      <c r="G853" s="51" t="str">
        <f t="shared" si="67"/>
        <v>Sem estoque</v>
      </c>
      <c r="H853" s="52">
        <f>SUMIF(Entrada!$D$7:$D$3006,$D853,Entrada!$H$7:$H$3006)</f>
        <v>0</v>
      </c>
      <c r="I853" s="53">
        <f>SUMIF(Saída!$D$7:$D$3006,$D853,Saída!$G$7:$G$3006)</f>
        <v>0</v>
      </c>
      <c r="J853" s="54">
        <f>SUMIF(Entrada!$D$7:$D$3006,D853,Entrada!$L$7:$L$3006)</f>
        <v>0</v>
      </c>
      <c r="K853" s="50" t="str">
        <f t="shared" si="68"/>
        <v/>
      </c>
      <c r="L853" s="50">
        <f t="shared" si="69"/>
        <v>0</v>
      </c>
      <c r="M853" s="54">
        <f>Inv!L853</f>
        <v>0</v>
      </c>
      <c r="N853" s="55" t="str">
        <f>IFERROR($I853/PG!$F853,"")</f>
        <v/>
      </c>
      <c r="P853" s="2"/>
      <c r="Q853" s="84">
        <v>1.5399999999999999E-3</v>
      </c>
      <c r="R853" s="85">
        <f t="shared" si="70"/>
        <v>1.5399999999999999E-3</v>
      </c>
      <c r="S853" s="2" t="str">
        <f t="shared" si="71"/>
        <v/>
      </c>
    </row>
    <row r="854" spans="3:19" ht="35.1" customHeight="1" thickTop="1" thickBot="1">
      <c r="C854" s="45" t="str">
        <f>IF(PG!C854="","",PG!C854)</f>
        <v/>
      </c>
      <c r="D854" s="44" t="str">
        <f>IF(PG!D854="","",PG!D854)</f>
        <v/>
      </c>
      <c r="E854" s="46" t="str">
        <f>IF(PG!E854="","",PG!E854)</f>
        <v/>
      </c>
      <c r="F854" s="46">
        <f>IF(Inv!F854="",Inv!E854,Inv!F854)</f>
        <v>0</v>
      </c>
      <c r="G854" s="51" t="str">
        <f t="shared" si="67"/>
        <v>Sem estoque</v>
      </c>
      <c r="H854" s="52">
        <f>SUMIF(Entrada!$D$7:$D$3006,$D854,Entrada!$H$7:$H$3006)</f>
        <v>0</v>
      </c>
      <c r="I854" s="53">
        <f>SUMIF(Saída!$D$7:$D$3006,$D854,Saída!$G$7:$G$3006)</f>
        <v>0</v>
      </c>
      <c r="J854" s="54">
        <f>SUMIF(Entrada!$D$7:$D$3006,D854,Entrada!$L$7:$L$3006)</f>
        <v>0</v>
      </c>
      <c r="K854" s="50" t="str">
        <f t="shared" si="68"/>
        <v/>
      </c>
      <c r="L854" s="50">
        <f t="shared" si="69"/>
        <v>0</v>
      </c>
      <c r="M854" s="54">
        <f>Inv!L854</f>
        <v>0</v>
      </c>
      <c r="N854" s="55" t="str">
        <f>IFERROR($I854/PG!$F854,"")</f>
        <v/>
      </c>
      <c r="P854" s="2"/>
      <c r="Q854" s="84">
        <v>1.5299999999999999E-3</v>
      </c>
      <c r="R854" s="85">
        <f t="shared" si="70"/>
        <v>1.5299999999999999E-3</v>
      </c>
      <c r="S854" s="2" t="str">
        <f t="shared" si="71"/>
        <v/>
      </c>
    </row>
    <row r="855" spans="3:19" ht="35.1" customHeight="1" thickTop="1" thickBot="1">
      <c r="C855" s="45" t="str">
        <f>IF(PG!C855="","",PG!C855)</f>
        <v/>
      </c>
      <c r="D855" s="44" t="str">
        <f>IF(PG!D855="","",PG!D855)</f>
        <v/>
      </c>
      <c r="E855" s="46" t="str">
        <f>IF(PG!E855="","",PG!E855)</f>
        <v/>
      </c>
      <c r="F855" s="46">
        <f>IF(Inv!F855="",Inv!E855,Inv!F855)</f>
        <v>0</v>
      </c>
      <c r="G855" s="51" t="str">
        <f t="shared" si="67"/>
        <v>Sem estoque</v>
      </c>
      <c r="H855" s="52">
        <f>SUMIF(Entrada!$D$7:$D$3006,$D855,Entrada!$H$7:$H$3006)</f>
        <v>0</v>
      </c>
      <c r="I855" s="53">
        <f>SUMIF(Saída!$D$7:$D$3006,$D855,Saída!$G$7:$G$3006)</f>
        <v>0</v>
      </c>
      <c r="J855" s="54">
        <f>SUMIF(Entrada!$D$7:$D$3006,D855,Entrada!$L$7:$L$3006)</f>
        <v>0</v>
      </c>
      <c r="K855" s="50" t="str">
        <f t="shared" si="68"/>
        <v/>
      </c>
      <c r="L855" s="50">
        <f t="shared" si="69"/>
        <v>0</v>
      </c>
      <c r="M855" s="54">
        <f>Inv!L855</f>
        <v>0</v>
      </c>
      <c r="N855" s="55" t="str">
        <f>IFERROR($I855/PG!$F855,"")</f>
        <v/>
      </c>
      <c r="P855" s="2"/>
      <c r="Q855" s="84">
        <v>1.5200000000000001E-3</v>
      </c>
      <c r="R855" s="85">
        <f t="shared" si="70"/>
        <v>1.5200000000000001E-3</v>
      </c>
      <c r="S855" s="2" t="str">
        <f t="shared" si="71"/>
        <v/>
      </c>
    </row>
    <row r="856" spans="3:19" ht="35.1" customHeight="1" thickTop="1" thickBot="1">
      <c r="C856" s="45" t="str">
        <f>IF(PG!C856="","",PG!C856)</f>
        <v/>
      </c>
      <c r="D856" s="44" t="str">
        <f>IF(PG!D856="","",PG!D856)</f>
        <v/>
      </c>
      <c r="E856" s="46" t="str">
        <f>IF(PG!E856="","",PG!E856)</f>
        <v/>
      </c>
      <c r="F856" s="46">
        <f>IF(Inv!F856="",Inv!E856,Inv!F856)</f>
        <v>0</v>
      </c>
      <c r="G856" s="51" t="str">
        <f t="shared" si="67"/>
        <v>Sem estoque</v>
      </c>
      <c r="H856" s="52">
        <f>SUMIF(Entrada!$D$7:$D$3006,$D856,Entrada!$H$7:$H$3006)</f>
        <v>0</v>
      </c>
      <c r="I856" s="53">
        <f>SUMIF(Saída!$D$7:$D$3006,$D856,Saída!$G$7:$G$3006)</f>
        <v>0</v>
      </c>
      <c r="J856" s="54">
        <f>SUMIF(Entrada!$D$7:$D$3006,D856,Entrada!$L$7:$L$3006)</f>
        <v>0</v>
      </c>
      <c r="K856" s="50" t="str">
        <f t="shared" si="68"/>
        <v/>
      </c>
      <c r="L856" s="50">
        <f t="shared" si="69"/>
        <v>0</v>
      </c>
      <c r="M856" s="54">
        <f>Inv!L856</f>
        <v>0</v>
      </c>
      <c r="N856" s="55" t="str">
        <f>IFERROR($I856/PG!$F856,"")</f>
        <v/>
      </c>
      <c r="P856" s="2"/>
      <c r="Q856" s="84">
        <v>1.5100000000000001E-3</v>
      </c>
      <c r="R856" s="85">
        <f t="shared" si="70"/>
        <v>1.5100000000000001E-3</v>
      </c>
      <c r="S856" s="2" t="str">
        <f t="shared" si="71"/>
        <v/>
      </c>
    </row>
    <row r="857" spans="3:19" ht="35.1" customHeight="1" thickTop="1" thickBot="1">
      <c r="C857" s="45" t="str">
        <f>IF(PG!C857="","",PG!C857)</f>
        <v/>
      </c>
      <c r="D857" s="44" t="str">
        <f>IF(PG!D857="","",PG!D857)</f>
        <v/>
      </c>
      <c r="E857" s="46" t="str">
        <f>IF(PG!E857="","",PG!E857)</f>
        <v/>
      </c>
      <c r="F857" s="46">
        <f>IF(Inv!F857="",Inv!E857,Inv!F857)</f>
        <v>0</v>
      </c>
      <c r="G857" s="51" t="str">
        <f t="shared" si="67"/>
        <v>Sem estoque</v>
      </c>
      <c r="H857" s="52">
        <f>SUMIF(Entrada!$D$7:$D$3006,$D857,Entrada!$H$7:$H$3006)</f>
        <v>0</v>
      </c>
      <c r="I857" s="53">
        <f>SUMIF(Saída!$D$7:$D$3006,$D857,Saída!$G$7:$G$3006)</f>
        <v>0</v>
      </c>
      <c r="J857" s="54">
        <f>SUMIF(Entrada!$D$7:$D$3006,D857,Entrada!$L$7:$L$3006)</f>
        <v>0</v>
      </c>
      <c r="K857" s="50" t="str">
        <f t="shared" si="68"/>
        <v/>
      </c>
      <c r="L857" s="50">
        <f t="shared" si="69"/>
        <v>0</v>
      </c>
      <c r="M857" s="54">
        <f>Inv!L857</f>
        <v>0</v>
      </c>
      <c r="N857" s="55" t="str">
        <f>IFERROR($I857/PG!$F857,"")</f>
        <v/>
      </c>
      <c r="P857" s="2"/>
      <c r="Q857" s="84">
        <v>1.5E-3</v>
      </c>
      <c r="R857" s="85">
        <f t="shared" si="70"/>
        <v>1.5E-3</v>
      </c>
      <c r="S857" s="2" t="str">
        <f t="shared" si="71"/>
        <v/>
      </c>
    </row>
    <row r="858" spans="3:19" ht="35.1" customHeight="1" thickTop="1" thickBot="1">
      <c r="C858" s="45" t="str">
        <f>IF(PG!C858="","",PG!C858)</f>
        <v/>
      </c>
      <c r="D858" s="44" t="str">
        <f>IF(PG!D858="","",PG!D858)</f>
        <v/>
      </c>
      <c r="E858" s="46" t="str">
        <f>IF(PG!E858="","",PG!E858)</f>
        <v/>
      </c>
      <c r="F858" s="46">
        <f>IF(Inv!F858="",Inv!E858,Inv!F858)</f>
        <v>0</v>
      </c>
      <c r="G858" s="51" t="str">
        <f t="shared" si="67"/>
        <v>Sem estoque</v>
      </c>
      <c r="H858" s="52">
        <f>SUMIF(Entrada!$D$7:$D$3006,$D858,Entrada!$H$7:$H$3006)</f>
        <v>0</v>
      </c>
      <c r="I858" s="53">
        <f>SUMIF(Saída!$D$7:$D$3006,$D858,Saída!$G$7:$G$3006)</f>
        <v>0</v>
      </c>
      <c r="J858" s="54">
        <f>SUMIF(Entrada!$D$7:$D$3006,D858,Entrada!$L$7:$L$3006)</f>
        <v>0</v>
      </c>
      <c r="K858" s="50" t="str">
        <f t="shared" si="68"/>
        <v/>
      </c>
      <c r="L858" s="50">
        <f t="shared" si="69"/>
        <v>0</v>
      </c>
      <c r="M858" s="54">
        <f>Inv!L858</f>
        <v>0</v>
      </c>
      <c r="N858" s="55" t="str">
        <f>IFERROR($I858/PG!$F858,"")</f>
        <v/>
      </c>
      <c r="P858" s="2"/>
      <c r="Q858" s="84">
        <v>1.49E-3</v>
      </c>
      <c r="R858" s="85">
        <f t="shared" si="70"/>
        <v>1.49E-3</v>
      </c>
      <c r="S858" s="2" t="str">
        <f t="shared" si="71"/>
        <v/>
      </c>
    </row>
    <row r="859" spans="3:19" ht="35.1" customHeight="1" thickTop="1" thickBot="1">
      <c r="C859" s="45" t="str">
        <f>IF(PG!C859="","",PG!C859)</f>
        <v/>
      </c>
      <c r="D859" s="44" t="str">
        <f>IF(PG!D859="","",PG!D859)</f>
        <v/>
      </c>
      <c r="E859" s="46" t="str">
        <f>IF(PG!E859="","",PG!E859)</f>
        <v/>
      </c>
      <c r="F859" s="46">
        <f>IF(Inv!F859="",Inv!E859,Inv!F859)</f>
        <v>0</v>
      </c>
      <c r="G859" s="51" t="str">
        <f t="shared" si="67"/>
        <v>Sem estoque</v>
      </c>
      <c r="H859" s="52">
        <f>SUMIF(Entrada!$D$7:$D$3006,$D859,Entrada!$H$7:$H$3006)</f>
        <v>0</v>
      </c>
      <c r="I859" s="53">
        <f>SUMIF(Saída!$D$7:$D$3006,$D859,Saída!$G$7:$G$3006)</f>
        <v>0</v>
      </c>
      <c r="J859" s="54">
        <f>SUMIF(Entrada!$D$7:$D$3006,D859,Entrada!$L$7:$L$3006)</f>
        <v>0</v>
      </c>
      <c r="K859" s="50" t="str">
        <f t="shared" si="68"/>
        <v/>
      </c>
      <c r="L859" s="50">
        <f t="shared" si="69"/>
        <v>0</v>
      </c>
      <c r="M859" s="54">
        <f>Inv!L859</f>
        <v>0</v>
      </c>
      <c r="N859" s="55" t="str">
        <f>IFERROR($I859/PG!$F859,"")</f>
        <v/>
      </c>
      <c r="P859" s="2"/>
      <c r="Q859" s="84">
        <v>1.48E-3</v>
      </c>
      <c r="R859" s="85">
        <f t="shared" si="70"/>
        <v>1.48E-3</v>
      </c>
      <c r="S859" s="2" t="str">
        <f t="shared" si="71"/>
        <v/>
      </c>
    </row>
    <row r="860" spans="3:19" ht="35.1" customHeight="1" thickTop="1" thickBot="1">
      <c r="C860" s="45" t="str">
        <f>IF(PG!C860="","",PG!C860)</f>
        <v/>
      </c>
      <c r="D860" s="44" t="str">
        <f>IF(PG!D860="","",PG!D860)</f>
        <v/>
      </c>
      <c r="E860" s="46" t="str">
        <f>IF(PG!E860="","",PG!E860)</f>
        <v/>
      </c>
      <c r="F860" s="46">
        <f>IF(Inv!F860="",Inv!E860,Inv!F860)</f>
        <v>0</v>
      </c>
      <c r="G860" s="51" t="str">
        <f t="shared" si="67"/>
        <v>Sem estoque</v>
      </c>
      <c r="H860" s="52">
        <f>SUMIF(Entrada!$D$7:$D$3006,$D860,Entrada!$H$7:$H$3006)</f>
        <v>0</v>
      </c>
      <c r="I860" s="53">
        <f>SUMIF(Saída!$D$7:$D$3006,$D860,Saída!$G$7:$G$3006)</f>
        <v>0</v>
      </c>
      <c r="J860" s="54">
        <f>SUMIF(Entrada!$D$7:$D$3006,D860,Entrada!$L$7:$L$3006)</f>
        <v>0</v>
      </c>
      <c r="K860" s="50" t="str">
        <f t="shared" si="68"/>
        <v/>
      </c>
      <c r="L860" s="50">
        <f t="shared" si="69"/>
        <v>0</v>
      </c>
      <c r="M860" s="54">
        <f>Inv!L860</f>
        <v>0</v>
      </c>
      <c r="N860" s="55" t="str">
        <f>IFERROR($I860/PG!$F860,"")</f>
        <v/>
      </c>
      <c r="P860" s="2"/>
      <c r="Q860" s="84">
        <v>1.47E-3</v>
      </c>
      <c r="R860" s="85">
        <f t="shared" si="70"/>
        <v>1.47E-3</v>
      </c>
      <c r="S860" s="2" t="str">
        <f t="shared" si="71"/>
        <v/>
      </c>
    </row>
    <row r="861" spans="3:19" ht="35.1" customHeight="1" thickTop="1" thickBot="1">
      <c r="C861" s="45" t="str">
        <f>IF(PG!C861="","",PG!C861)</f>
        <v/>
      </c>
      <c r="D861" s="44" t="str">
        <f>IF(PG!D861="","",PG!D861)</f>
        <v/>
      </c>
      <c r="E861" s="46" t="str">
        <f>IF(PG!E861="","",PG!E861)</f>
        <v/>
      </c>
      <c r="F861" s="46">
        <f>IF(Inv!F861="",Inv!E861,Inv!F861)</f>
        <v>0</v>
      </c>
      <c r="G861" s="51" t="str">
        <f t="shared" si="67"/>
        <v>Sem estoque</v>
      </c>
      <c r="H861" s="52">
        <f>SUMIF(Entrada!$D$7:$D$3006,$D861,Entrada!$H$7:$H$3006)</f>
        <v>0</v>
      </c>
      <c r="I861" s="53">
        <f>SUMIF(Saída!$D$7:$D$3006,$D861,Saída!$G$7:$G$3006)</f>
        <v>0</v>
      </c>
      <c r="J861" s="54">
        <f>SUMIF(Entrada!$D$7:$D$3006,D861,Entrada!$L$7:$L$3006)</f>
        <v>0</v>
      </c>
      <c r="K861" s="50" t="str">
        <f t="shared" si="68"/>
        <v/>
      </c>
      <c r="L861" s="50">
        <f t="shared" si="69"/>
        <v>0</v>
      </c>
      <c r="M861" s="54">
        <f>Inv!L861</f>
        <v>0</v>
      </c>
      <c r="N861" s="55" t="str">
        <f>IFERROR($I861/PG!$F861,"")</f>
        <v/>
      </c>
      <c r="P861" s="2"/>
      <c r="Q861" s="84">
        <v>1.4599999999999999E-3</v>
      </c>
      <c r="R861" s="85">
        <f t="shared" si="70"/>
        <v>1.4599999999999999E-3</v>
      </c>
      <c r="S861" s="2" t="str">
        <f t="shared" si="71"/>
        <v/>
      </c>
    </row>
    <row r="862" spans="3:19" ht="35.1" customHeight="1" thickTop="1" thickBot="1">
      <c r="C862" s="45" t="str">
        <f>IF(PG!C862="","",PG!C862)</f>
        <v/>
      </c>
      <c r="D862" s="44" t="str">
        <f>IF(PG!D862="","",PG!D862)</f>
        <v/>
      </c>
      <c r="E862" s="46" t="str">
        <f>IF(PG!E862="","",PG!E862)</f>
        <v/>
      </c>
      <c r="F862" s="46">
        <f>IF(Inv!F862="",Inv!E862,Inv!F862)</f>
        <v>0</v>
      </c>
      <c r="G862" s="51" t="str">
        <f t="shared" si="67"/>
        <v>Sem estoque</v>
      </c>
      <c r="H862" s="52">
        <f>SUMIF(Entrada!$D$7:$D$3006,$D862,Entrada!$H$7:$H$3006)</f>
        <v>0</v>
      </c>
      <c r="I862" s="53">
        <f>SUMIF(Saída!$D$7:$D$3006,$D862,Saída!$G$7:$G$3006)</f>
        <v>0</v>
      </c>
      <c r="J862" s="54">
        <f>SUMIF(Entrada!$D$7:$D$3006,D862,Entrada!$L$7:$L$3006)</f>
        <v>0</v>
      </c>
      <c r="K862" s="50" t="str">
        <f t="shared" si="68"/>
        <v/>
      </c>
      <c r="L862" s="50">
        <f t="shared" si="69"/>
        <v>0</v>
      </c>
      <c r="M862" s="54">
        <f>Inv!L862</f>
        <v>0</v>
      </c>
      <c r="N862" s="55" t="str">
        <f>IFERROR($I862/PG!$F862,"")</f>
        <v/>
      </c>
      <c r="P862" s="2"/>
      <c r="Q862" s="84">
        <v>1.4499999999999999E-3</v>
      </c>
      <c r="R862" s="85">
        <f t="shared" si="70"/>
        <v>1.4499999999999999E-3</v>
      </c>
      <c r="S862" s="2" t="str">
        <f t="shared" si="71"/>
        <v/>
      </c>
    </row>
    <row r="863" spans="3:19" ht="35.1" customHeight="1" thickTop="1" thickBot="1">
      <c r="C863" s="45" t="str">
        <f>IF(PG!C863="","",PG!C863)</f>
        <v/>
      </c>
      <c r="D863" s="44" t="str">
        <f>IF(PG!D863="","",PG!D863)</f>
        <v/>
      </c>
      <c r="E863" s="46" t="str">
        <f>IF(PG!E863="","",PG!E863)</f>
        <v/>
      </c>
      <c r="F863" s="46">
        <f>IF(Inv!F863="",Inv!E863,Inv!F863)</f>
        <v>0</v>
      </c>
      <c r="G863" s="51" t="str">
        <f t="shared" si="67"/>
        <v>Sem estoque</v>
      </c>
      <c r="H863" s="52">
        <f>SUMIF(Entrada!$D$7:$D$3006,$D863,Entrada!$H$7:$H$3006)</f>
        <v>0</v>
      </c>
      <c r="I863" s="53">
        <f>SUMIF(Saída!$D$7:$D$3006,$D863,Saída!$G$7:$G$3006)</f>
        <v>0</v>
      </c>
      <c r="J863" s="54">
        <f>SUMIF(Entrada!$D$7:$D$3006,D863,Entrada!$L$7:$L$3006)</f>
        <v>0</v>
      </c>
      <c r="K863" s="50" t="str">
        <f t="shared" si="68"/>
        <v/>
      </c>
      <c r="L863" s="50">
        <f t="shared" si="69"/>
        <v>0</v>
      </c>
      <c r="M863" s="54">
        <f>Inv!L863</f>
        <v>0</v>
      </c>
      <c r="N863" s="55" t="str">
        <f>IFERROR($I863/PG!$F863,"")</f>
        <v/>
      </c>
      <c r="P863" s="2"/>
      <c r="Q863" s="84">
        <v>1.4400000000000001E-3</v>
      </c>
      <c r="R863" s="85">
        <f t="shared" si="70"/>
        <v>1.4400000000000001E-3</v>
      </c>
      <c r="S863" s="2" t="str">
        <f t="shared" si="71"/>
        <v/>
      </c>
    </row>
    <row r="864" spans="3:19" ht="35.1" customHeight="1" thickTop="1" thickBot="1">
      <c r="C864" s="45" t="str">
        <f>IF(PG!C864="","",PG!C864)</f>
        <v/>
      </c>
      <c r="D864" s="44" t="str">
        <f>IF(PG!D864="","",PG!D864)</f>
        <v/>
      </c>
      <c r="E864" s="46" t="str">
        <f>IF(PG!E864="","",PG!E864)</f>
        <v/>
      </c>
      <c r="F864" s="46">
        <f>IF(Inv!F864="",Inv!E864,Inv!F864)</f>
        <v>0</v>
      </c>
      <c r="G864" s="51" t="str">
        <f t="shared" si="67"/>
        <v>Sem estoque</v>
      </c>
      <c r="H864" s="52">
        <f>SUMIF(Entrada!$D$7:$D$3006,$D864,Entrada!$H$7:$H$3006)</f>
        <v>0</v>
      </c>
      <c r="I864" s="53">
        <f>SUMIF(Saída!$D$7:$D$3006,$D864,Saída!$G$7:$G$3006)</f>
        <v>0</v>
      </c>
      <c r="J864" s="54">
        <f>SUMIF(Entrada!$D$7:$D$3006,D864,Entrada!$L$7:$L$3006)</f>
        <v>0</v>
      </c>
      <c r="K864" s="50" t="str">
        <f t="shared" si="68"/>
        <v/>
      </c>
      <c r="L864" s="50">
        <f t="shared" si="69"/>
        <v>0</v>
      </c>
      <c r="M864" s="54">
        <f>Inv!L864</f>
        <v>0</v>
      </c>
      <c r="N864" s="55" t="str">
        <f>IFERROR($I864/PG!$F864,"")</f>
        <v/>
      </c>
      <c r="P864" s="2"/>
      <c r="Q864" s="84">
        <v>1.4300000000000001E-3</v>
      </c>
      <c r="R864" s="85">
        <f t="shared" si="70"/>
        <v>1.4300000000000001E-3</v>
      </c>
      <c r="S864" s="2" t="str">
        <f t="shared" si="71"/>
        <v/>
      </c>
    </row>
    <row r="865" spans="3:19" ht="35.1" customHeight="1" thickTop="1" thickBot="1">
      <c r="C865" s="45" t="str">
        <f>IF(PG!C865="","",PG!C865)</f>
        <v/>
      </c>
      <c r="D865" s="44" t="str">
        <f>IF(PG!D865="","",PG!D865)</f>
        <v/>
      </c>
      <c r="E865" s="46" t="str">
        <f>IF(PG!E865="","",PG!E865)</f>
        <v/>
      </c>
      <c r="F865" s="46">
        <f>IF(Inv!F865="",Inv!E865,Inv!F865)</f>
        <v>0</v>
      </c>
      <c r="G865" s="51" t="str">
        <f t="shared" si="67"/>
        <v>Sem estoque</v>
      </c>
      <c r="H865" s="52">
        <f>SUMIF(Entrada!$D$7:$D$3006,$D865,Entrada!$H$7:$H$3006)</f>
        <v>0</v>
      </c>
      <c r="I865" s="53">
        <f>SUMIF(Saída!$D$7:$D$3006,$D865,Saída!$G$7:$G$3006)</f>
        <v>0</v>
      </c>
      <c r="J865" s="54">
        <f>SUMIF(Entrada!$D$7:$D$3006,D865,Entrada!$L$7:$L$3006)</f>
        <v>0</v>
      </c>
      <c r="K865" s="50" t="str">
        <f t="shared" si="68"/>
        <v/>
      </c>
      <c r="L865" s="50">
        <f t="shared" si="69"/>
        <v>0</v>
      </c>
      <c r="M865" s="54">
        <f>Inv!L865</f>
        <v>0</v>
      </c>
      <c r="N865" s="55" t="str">
        <f>IFERROR($I865/PG!$F865,"")</f>
        <v/>
      </c>
      <c r="P865" s="2"/>
      <c r="Q865" s="84">
        <v>1.42E-3</v>
      </c>
      <c r="R865" s="85">
        <f t="shared" si="70"/>
        <v>1.42E-3</v>
      </c>
      <c r="S865" s="2" t="str">
        <f t="shared" si="71"/>
        <v/>
      </c>
    </row>
    <row r="866" spans="3:19" ht="35.1" customHeight="1" thickTop="1" thickBot="1">
      <c r="C866" s="45" t="str">
        <f>IF(PG!C866="","",PG!C866)</f>
        <v/>
      </c>
      <c r="D866" s="44" t="str">
        <f>IF(PG!D866="","",PG!D866)</f>
        <v/>
      </c>
      <c r="E866" s="46" t="str">
        <f>IF(PG!E866="","",PG!E866)</f>
        <v/>
      </c>
      <c r="F866" s="46">
        <f>IF(Inv!F866="",Inv!E866,Inv!F866)</f>
        <v>0</v>
      </c>
      <c r="G866" s="51" t="str">
        <f t="shared" si="67"/>
        <v>Sem estoque</v>
      </c>
      <c r="H866" s="52">
        <f>SUMIF(Entrada!$D$7:$D$3006,$D866,Entrada!$H$7:$H$3006)</f>
        <v>0</v>
      </c>
      <c r="I866" s="53">
        <f>SUMIF(Saída!$D$7:$D$3006,$D866,Saída!$G$7:$G$3006)</f>
        <v>0</v>
      </c>
      <c r="J866" s="54">
        <f>SUMIF(Entrada!$D$7:$D$3006,D866,Entrada!$L$7:$L$3006)</f>
        <v>0</v>
      </c>
      <c r="K866" s="50" t="str">
        <f t="shared" si="68"/>
        <v/>
      </c>
      <c r="L866" s="50">
        <f t="shared" si="69"/>
        <v>0</v>
      </c>
      <c r="M866" s="54">
        <f>Inv!L866</f>
        <v>0</v>
      </c>
      <c r="N866" s="55" t="str">
        <f>IFERROR($I866/PG!$F866,"")</f>
        <v/>
      </c>
      <c r="P866" s="2"/>
      <c r="Q866" s="84">
        <v>1.41E-3</v>
      </c>
      <c r="R866" s="85">
        <f t="shared" si="70"/>
        <v>1.41E-3</v>
      </c>
      <c r="S866" s="2" t="str">
        <f t="shared" si="71"/>
        <v/>
      </c>
    </row>
    <row r="867" spans="3:19" ht="35.1" customHeight="1" thickTop="1" thickBot="1">
      <c r="C867" s="45" t="str">
        <f>IF(PG!C867="","",PG!C867)</f>
        <v/>
      </c>
      <c r="D867" s="44" t="str">
        <f>IF(PG!D867="","",PG!D867)</f>
        <v/>
      </c>
      <c r="E867" s="46" t="str">
        <f>IF(PG!E867="","",PG!E867)</f>
        <v/>
      </c>
      <c r="F867" s="46">
        <f>IF(Inv!F867="",Inv!E867,Inv!F867)</f>
        <v>0</v>
      </c>
      <c r="G867" s="51" t="str">
        <f t="shared" si="67"/>
        <v>Sem estoque</v>
      </c>
      <c r="H867" s="52">
        <f>SUMIF(Entrada!$D$7:$D$3006,$D867,Entrada!$H$7:$H$3006)</f>
        <v>0</v>
      </c>
      <c r="I867" s="53">
        <f>SUMIF(Saída!$D$7:$D$3006,$D867,Saída!$G$7:$G$3006)</f>
        <v>0</v>
      </c>
      <c r="J867" s="54">
        <f>SUMIF(Entrada!$D$7:$D$3006,D867,Entrada!$L$7:$L$3006)</f>
        <v>0</v>
      </c>
      <c r="K867" s="50" t="str">
        <f t="shared" si="68"/>
        <v/>
      </c>
      <c r="L867" s="50">
        <f t="shared" si="69"/>
        <v>0</v>
      </c>
      <c r="M867" s="54">
        <f>Inv!L867</f>
        <v>0</v>
      </c>
      <c r="N867" s="55" t="str">
        <f>IFERROR($I867/PG!$F867,"")</f>
        <v/>
      </c>
      <c r="P867" s="2"/>
      <c r="Q867" s="84">
        <v>1.4E-3</v>
      </c>
      <c r="R867" s="85">
        <f t="shared" si="70"/>
        <v>1.4E-3</v>
      </c>
      <c r="S867" s="2" t="str">
        <f t="shared" si="71"/>
        <v/>
      </c>
    </row>
    <row r="868" spans="3:19" ht="35.1" customHeight="1" thickTop="1" thickBot="1">
      <c r="C868" s="45" t="str">
        <f>IF(PG!C868="","",PG!C868)</f>
        <v/>
      </c>
      <c r="D868" s="44" t="str">
        <f>IF(PG!D868="","",PG!D868)</f>
        <v/>
      </c>
      <c r="E868" s="46" t="str">
        <f>IF(PG!E868="","",PG!E868)</f>
        <v/>
      </c>
      <c r="F868" s="46">
        <f>IF(Inv!F868="",Inv!E868,Inv!F868)</f>
        <v>0</v>
      </c>
      <c r="G868" s="51" t="str">
        <f t="shared" si="67"/>
        <v>Sem estoque</v>
      </c>
      <c r="H868" s="52">
        <f>SUMIF(Entrada!$D$7:$D$3006,$D868,Entrada!$H$7:$H$3006)</f>
        <v>0</v>
      </c>
      <c r="I868" s="53">
        <f>SUMIF(Saída!$D$7:$D$3006,$D868,Saída!$G$7:$G$3006)</f>
        <v>0</v>
      </c>
      <c r="J868" s="54">
        <f>SUMIF(Entrada!$D$7:$D$3006,D868,Entrada!$L$7:$L$3006)</f>
        <v>0</v>
      </c>
      <c r="K868" s="50" t="str">
        <f t="shared" si="68"/>
        <v/>
      </c>
      <c r="L868" s="50">
        <f t="shared" si="69"/>
        <v>0</v>
      </c>
      <c r="M868" s="54">
        <f>Inv!L868</f>
        <v>0</v>
      </c>
      <c r="N868" s="55" t="str">
        <f>IFERROR($I868/PG!$F868,"")</f>
        <v/>
      </c>
      <c r="P868" s="2"/>
      <c r="Q868" s="84">
        <v>1.39E-3</v>
      </c>
      <c r="R868" s="85">
        <f t="shared" si="70"/>
        <v>1.39E-3</v>
      </c>
      <c r="S868" s="2" t="str">
        <f t="shared" si="71"/>
        <v/>
      </c>
    </row>
    <row r="869" spans="3:19" ht="35.1" customHeight="1" thickTop="1" thickBot="1">
      <c r="C869" s="45" t="str">
        <f>IF(PG!C869="","",PG!C869)</f>
        <v/>
      </c>
      <c r="D869" s="44" t="str">
        <f>IF(PG!D869="","",PG!D869)</f>
        <v/>
      </c>
      <c r="E869" s="46" t="str">
        <f>IF(PG!E869="","",PG!E869)</f>
        <v/>
      </c>
      <c r="F869" s="46">
        <f>IF(Inv!F869="",Inv!E869,Inv!F869)</f>
        <v>0</v>
      </c>
      <c r="G869" s="51" t="str">
        <f t="shared" si="67"/>
        <v>Sem estoque</v>
      </c>
      <c r="H869" s="52">
        <f>SUMIF(Entrada!$D$7:$D$3006,$D869,Entrada!$H$7:$H$3006)</f>
        <v>0</v>
      </c>
      <c r="I869" s="53">
        <f>SUMIF(Saída!$D$7:$D$3006,$D869,Saída!$G$7:$G$3006)</f>
        <v>0</v>
      </c>
      <c r="J869" s="54">
        <f>SUMIF(Entrada!$D$7:$D$3006,D869,Entrada!$L$7:$L$3006)</f>
        <v>0</v>
      </c>
      <c r="K869" s="50" t="str">
        <f t="shared" si="68"/>
        <v/>
      </c>
      <c r="L869" s="50">
        <f t="shared" si="69"/>
        <v>0</v>
      </c>
      <c r="M869" s="54">
        <f>Inv!L869</f>
        <v>0</v>
      </c>
      <c r="N869" s="55" t="str">
        <f>IFERROR($I869/PG!$F869,"")</f>
        <v/>
      </c>
      <c r="P869" s="2"/>
      <c r="Q869" s="84">
        <v>1.3799999999999999E-3</v>
      </c>
      <c r="R869" s="85">
        <f t="shared" si="70"/>
        <v>1.3799999999999999E-3</v>
      </c>
      <c r="S869" s="2" t="str">
        <f t="shared" si="71"/>
        <v/>
      </c>
    </row>
    <row r="870" spans="3:19" ht="35.1" customHeight="1" thickTop="1" thickBot="1">
      <c r="C870" s="45" t="str">
        <f>IF(PG!C870="","",PG!C870)</f>
        <v/>
      </c>
      <c r="D870" s="44" t="str">
        <f>IF(PG!D870="","",PG!D870)</f>
        <v/>
      </c>
      <c r="E870" s="46" t="str">
        <f>IF(PG!E870="","",PG!E870)</f>
        <v/>
      </c>
      <c r="F870" s="46">
        <f>IF(Inv!F870="",Inv!E870,Inv!F870)</f>
        <v>0</v>
      </c>
      <c r="G870" s="51" t="str">
        <f t="shared" si="67"/>
        <v>Sem estoque</v>
      </c>
      <c r="H870" s="52">
        <f>SUMIF(Entrada!$D$7:$D$3006,$D870,Entrada!$H$7:$H$3006)</f>
        <v>0</v>
      </c>
      <c r="I870" s="53">
        <f>SUMIF(Saída!$D$7:$D$3006,$D870,Saída!$G$7:$G$3006)</f>
        <v>0</v>
      </c>
      <c r="J870" s="54">
        <f>SUMIF(Entrada!$D$7:$D$3006,D870,Entrada!$L$7:$L$3006)</f>
        <v>0</v>
      </c>
      <c r="K870" s="50" t="str">
        <f t="shared" si="68"/>
        <v/>
      </c>
      <c r="L870" s="50">
        <f t="shared" si="69"/>
        <v>0</v>
      </c>
      <c r="M870" s="54">
        <f>Inv!L870</f>
        <v>0</v>
      </c>
      <c r="N870" s="55" t="str">
        <f>IFERROR($I870/PG!$F870,"")</f>
        <v/>
      </c>
      <c r="P870" s="2"/>
      <c r="Q870" s="84">
        <v>1.3699999999999999E-3</v>
      </c>
      <c r="R870" s="85">
        <f t="shared" si="70"/>
        <v>1.3699999999999999E-3</v>
      </c>
      <c r="S870" s="2" t="str">
        <f t="shared" si="71"/>
        <v/>
      </c>
    </row>
    <row r="871" spans="3:19" ht="35.1" customHeight="1" thickTop="1" thickBot="1">
      <c r="C871" s="45" t="str">
        <f>IF(PG!C871="","",PG!C871)</f>
        <v/>
      </c>
      <c r="D871" s="44" t="str">
        <f>IF(PG!D871="","",PG!D871)</f>
        <v/>
      </c>
      <c r="E871" s="46" t="str">
        <f>IF(PG!E871="","",PG!E871)</f>
        <v/>
      </c>
      <c r="F871" s="46">
        <f>IF(Inv!F871="",Inv!E871,Inv!F871)</f>
        <v>0</v>
      </c>
      <c r="G871" s="51" t="str">
        <f t="shared" si="67"/>
        <v>Sem estoque</v>
      </c>
      <c r="H871" s="52">
        <f>SUMIF(Entrada!$D$7:$D$3006,$D871,Entrada!$H$7:$H$3006)</f>
        <v>0</v>
      </c>
      <c r="I871" s="53">
        <f>SUMIF(Saída!$D$7:$D$3006,$D871,Saída!$G$7:$G$3006)</f>
        <v>0</v>
      </c>
      <c r="J871" s="54">
        <f>SUMIF(Entrada!$D$7:$D$3006,D871,Entrada!$L$7:$L$3006)</f>
        <v>0</v>
      </c>
      <c r="K871" s="50" t="str">
        <f t="shared" si="68"/>
        <v/>
      </c>
      <c r="L871" s="50">
        <f t="shared" si="69"/>
        <v>0</v>
      </c>
      <c r="M871" s="54">
        <f>Inv!L871</f>
        <v>0</v>
      </c>
      <c r="N871" s="55" t="str">
        <f>IFERROR($I871/PG!$F871,"")</f>
        <v/>
      </c>
      <c r="P871" s="2"/>
      <c r="Q871" s="84">
        <v>1.3600000000000001E-3</v>
      </c>
      <c r="R871" s="85">
        <f t="shared" si="70"/>
        <v>1.3600000000000001E-3</v>
      </c>
      <c r="S871" s="2" t="str">
        <f t="shared" si="71"/>
        <v/>
      </c>
    </row>
    <row r="872" spans="3:19" ht="35.1" customHeight="1" thickTop="1" thickBot="1">
      <c r="C872" s="45" t="str">
        <f>IF(PG!C872="","",PG!C872)</f>
        <v/>
      </c>
      <c r="D872" s="44" t="str">
        <f>IF(PG!D872="","",PG!D872)</f>
        <v/>
      </c>
      <c r="E872" s="46" t="str">
        <f>IF(PG!E872="","",PG!E872)</f>
        <v/>
      </c>
      <c r="F872" s="46">
        <f>IF(Inv!F872="",Inv!E872,Inv!F872)</f>
        <v>0</v>
      </c>
      <c r="G872" s="51" t="str">
        <f t="shared" si="67"/>
        <v>Sem estoque</v>
      </c>
      <c r="H872" s="52">
        <f>SUMIF(Entrada!$D$7:$D$3006,$D872,Entrada!$H$7:$H$3006)</f>
        <v>0</v>
      </c>
      <c r="I872" s="53">
        <f>SUMIF(Saída!$D$7:$D$3006,$D872,Saída!$G$7:$G$3006)</f>
        <v>0</v>
      </c>
      <c r="J872" s="54">
        <f>SUMIF(Entrada!$D$7:$D$3006,D872,Entrada!$L$7:$L$3006)</f>
        <v>0</v>
      </c>
      <c r="K872" s="50" t="str">
        <f t="shared" si="68"/>
        <v/>
      </c>
      <c r="L872" s="50">
        <f t="shared" si="69"/>
        <v>0</v>
      </c>
      <c r="M872" s="54">
        <f>Inv!L872</f>
        <v>0</v>
      </c>
      <c r="N872" s="55" t="str">
        <f>IFERROR($I872/PG!$F872,"")</f>
        <v/>
      </c>
      <c r="P872" s="2"/>
      <c r="Q872" s="84">
        <v>1.3500000000000001E-3</v>
      </c>
      <c r="R872" s="85">
        <f t="shared" si="70"/>
        <v>1.3500000000000001E-3</v>
      </c>
      <c r="S872" s="2" t="str">
        <f t="shared" si="71"/>
        <v/>
      </c>
    </row>
    <row r="873" spans="3:19" ht="35.1" customHeight="1" thickTop="1" thickBot="1">
      <c r="C873" s="45" t="str">
        <f>IF(PG!C873="","",PG!C873)</f>
        <v/>
      </c>
      <c r="D873" s="44" t="str">
        <f>IF(PG!D873="","",PG!D873)</f>
        <v/>
      </c>
      <c r="E873" s="46" t="str">
        <f>IF(PG!E873="","",PG!E873)</f>
        <v/>
      </c>
      <c r="F873" s="46">
        <f>IF(Inv!F873="",Inv!E873,Inv!F873)</f>
        <v>0</v>
      </c>
      <c r="G873" s="51" t="str">
        <f t="shared" si="67"/>
        <v>Sem estoque</v>
      </c>
      <c r="H873" s="52">
        <f>SUMIF(Entrada!$D$7:$D$3006,$D873,Entrada!$H$7:$H$3006)</f>
        <v>0</v>
      </c>
      <c r="I873" s="53">
        <f>SUMIF(Saída!$D$7:$D$3006,$D873,Saída!$G$7:$G$3006)</f>
        <v>0</v>
      </c>
      <c r="J873" s="54">
        <f>SUMIF(Entrada!$D$7:$D$3006,D873,Entrada!$L$7:$L$3006)</f>
        <v>0</v>
      </c>
      <c r="K873" s="50" t="str">
        <f t="shared" si="68"/>
        <v/>
      </c>
      <c r="L873" s="50">
        <f t="shared" si="69"/>
        <v>0</v>
      </c>
      <c r="M873" s="54">
        <f>Inv!L873</f>
        <v>0</v>
      </c>
      <c r="N873" s="55" t="str">
        <f>IFERROR($I873/PG!$F873,"")</f>
        <v/>
      </c>
      <c r="P873" s="2"/>
      <c r="Q873" s="84">
        <v>1.34E-3</v>
      </c>
      <c r="R873" s="85">
        <f t="shared" si="70"/>
        <v>1.34E-3</v>
      </c>
      <c r="S873" s="2" t="str">
        <f t="shared" si="71"/>
        <v/>
      </c>
    </row>
    <row r="874" spans="3:19" ht="35.1" customHeight="1" thickTop="1" thickBot="1">
      <c r="C874" s="45" t="str">
        <f>IF(PG!C874="","",PG!C874)</f>
        <v/>
      </c>
      <c r="D874" s="44" t="str">
        <f>IF(PG!D874="","",PG!D874)</f>
        <v/>
      </c>
      <c r="E874" s="46" t="str">
        <f>IF(PG!E874="","",PG!E874)</f>
        <v/>
      </c>
      <c r="F874" s="46">
        <f>IF(Inv!F874="",Inv!E874,Inv!F874)</f>
        <v>0</v>
      </c>
      <c r="G874" s="51" t="str">
        <f t="shared" si="67"/>
        <v>Sem estoque</v>
      </c>
      <c r="H874" s="52">
        <f>SUMIF(Entrada!$D$7:$D$3006,$D874,Entrada!$H$7:$H$3006)</f>
        <v>0</v>
      </c>
      <c r="I874" s="53">
        <f>SUMIF(Saída!$D$7:$D$3006,$D874,Saída!$G$7:$G$3006)</f>
        <v>0</v>
      </c>
      <c r="J874" s="54">
        <f>SUMIF(Entrada!$D$7:$D$3006,D874,Entrada!$L$7:$L$3006)</f>
        <v>0</v>
      </c>
      <c r="K874" s="50" t="str">
        <f t="shared" si="68"/>
        <v/>
      </c>
      <c r="L874" s="50">
        <f t="shared" si="69"/>
        <v>0</v>
      </c>
      <c r="M874" s="54">
        <f>Inv!L874</f>
        <v>0</v>
      </c>
      <c r="N874" s="55" t="str">
        <f>IFERROR($I874/PG!$F874,"")</f>
        <v/>
      </c>
      <c r="P874" s="2"/>
      <c r="Q874" s="84">
        <v>1.33E-3</v>
      </c>
      <c r="R874" s="85">
        <f t="shared" si="70"/>
        <v>1.33E-3</v>
      </c>
      <c r="S874" s="2" t="str">
        <f t="shared" si="71"/>
        <v/>
      </c>
    </row>
    <row r="875" spans="3:19" ht="35.1" customHeight="1" thickTop="1" thickBot="1">
      <c r="C875" s="45" t="str">
        <f>IF(PG!C875="","",PG!C875)</f>
        <v/>
      </c>
      <c r="D875" s="44" t="str">
        <f>IF(PG!D875="","",PG!D875)</f>
        <v/>
      </c>
      <c r="E875" s="46" t="str">
        <f>IF(PG!E875="","",PG!E875)</f>
        <v/>
      </c>
      <c r="F875" s="46">
        <f>IF(Inv!F875="",Inv!E875,Inv!F875)</f>
        <v>0</v>
      </c>
      <c r="G875" s="51" t="str">
        <f t="shared" si="67"/>
        <v>Sem estoque</v>
      </c>
      <c r="H875" s="52">
        <f>SUMIF(Entrada!$D$7:$D$3006,$D875,Entrada!$H$7:$H$3006)</f>
        <v>0</v>
      </c>
      <c r="I875" s="53">
        <f>SUMIF(Saída!$D$7:$D$3006,$D875,Saída!$G$7:$G$3006)</f>
        <v>0</v>
      </c>
      <c r="J875" s="54">
        <f>SUMIF(Entrada!$D$7:$D$3006,D875,Entrada!$L$7:$L$3006)</f>
        <v>0</v>
      </c>
      <c r="K875" s="50" t="str">
        <f t="shared" si="68"/>
        <v/>
      </c>
      <c r="L875" s="50">
        <f t="shared" si="69"/>
        <v>0</v>
      </c>
      <c r="M875" s="54">
        <f>Inv!L875</f>
        <v>0</v>
      </c>
      <c r="N875" s="55" t="str">
        <f>IFERROR($I875/PG!$F875,"")</f>
        <v/>
      </c>
      <c r="P875" s="2"/>
      <c r="Q875" s="84">
        <v>1.32E-3</v>
      </c>
      <c r="R875" s="85">
        <f t="shared" si="70"/>
        <v>1.32E-3</v>
      </c>
      <c r="S875" s="2" t="str">
        <f t="shared" si="71"/>
        <v/>
      </c>
    </row>
    <row r="876" spans="3:19" ht="35.1" customHeight="1" thickTop="1" thickBot="1">
      <c r="C876" s="45" t="str">
        <f>IF(PG!C876="","",PG!C876)</f>
        <v/>
      </c>
      <c r="D876" s="44" t="str">
        <f>IF(PG!D876="","",PG!D876)</f>
        <v/>
      </c>
      <c r="E876" s="46" t="str">
        <f>IF(PG!E876="","",PG!E876)</f>
        <v/>
      </c>
      <c r="F876" s="46">
        <f>IF(Inv!F876="",Inv!E876,Inv!F876)</f>
        <v>0</v>
      </c>
      <c r="G876" s="51" t="str">
        <f t="shared" si="67"/>
        <v>Sem estoque</v>
      </c>
      <c r="H876" s="52">
        <f>SUMIF(Entrada!$D$7:$D$3006,$D876,Entrada!$H$7:$H$3006)</f>
        <v>0</v>
      </c>
      <c r="I876" s="53">
        <f>SUMIF(Saída!$D$7:$D$3006,$D876,Saída!$G$7:$G$3006)</f>
        <v>0</v>
      </c>
      <c r="J876" s="54">
        <f>SUMIF(Entrada!$D$7:$D$3006,D876,Entrada!$L$7:$L$3006)</f>
        <v>0</v>
      </c>
      <c r="K876" s="50" t="str">
        <f t="shared" si="68"/>
        <v/>
      </c>
      <c r="L876" s="50">
        <f t="shared" si="69"/>
        <v>0</v>
      </c>
      <c r="M876" s="54">
        <f>Inv!L876</f>
        <v>0</v>
      </c>
      <c r="N876" s="55" t="str">
        <f>IFERROR($I876/PG!$F876,"")</f>
        <v/>
      </c>
      <c r="P876" s="2"/>
      <c r="Q876" s="84">
        <v>1.31E-3</v>
      </c>
      <c r="R876" s="85">
        <f t="shared" si="70"/>
        <v>1.31E-3</v>
      </c>
      <c r="S876" s="2" t="str">
        <f t="shared" si="71"/>
        <v/>
      </c>
    </row>
    <row r="877" spans="3:19" ht="35.1" customHeight="1" thickTop="1" thickBot="1">
      <c r="C877" s="45" t="str">
        <f>IF(PG!C877="","",PG!C877)</f>
        <v/>
      </c>
      <c r="D877" s="44" t="str">
        <f>IF(PG!D877="","",PG!D877)</f>
        <v/>
      </c>
      <c r="E877" s="46" t="str">
        <f>IF(PG!E877="","",PG!E877)</f>
        <v/>
      </c>
      <c r="F877" s="46">
        <f>IF(Inv!F877="",Inv!E877,Inv!F877)</f>
        <v>0</v>
      </c>
      <c r="G877" s="51" t="str">
        <f t="shared" si="67"/>
        <v>Sem estoque</v>
      </c>
      <c r="H877" s="52">
        <f>SUMIF(Entrada!$D$7:$D$3006,$D877,Entrada!$H$7:$H$3006)</f>
        <v>0</v>
      </c>
      <c r="I877" s="53">
        <f>SUMIF(Saída!$D$7:$D$3006,$D877,Saída!$G$7:$G$3006)</f>
        <v>0</v>
      </c>
      <c r="J877" s="54">
        <f>SUMIF(Entrada!$D$7:$D$3006,D877,Entrada!$L$7:$L$3006)</f>
        <v>0</v>
      </c>
      <c r="K877" s="50" t="str">
        <f t="shared" si="68"/>
        <v/>
      </c>
      <c r="L877" s="50">
        <f t="shared" si="69"/>
        <v>0</v>
      </c>
      <c r="M877" s="54">
        <f>Inv!L877</f>
        <v>0</v>
      </c>
      <c r="N877" s="55" t="str">
        <f>IFERROR($I877/PG!$F877,"")</f>
        <v/>
      </c>
      <c r="P877" s="2"/>
      <c r="Q877" s="84">
        <v>1.2999999999999999E-3</v>
      </c>
      <c r="R877" s="85">
        <f t="shared" si="70"/>
        <v>1.2999999999999999E-3</v>
      </c>
      <c r="S877" s="2" t="str">
        <f t="shared" si="71"/>
        <v/>
      </c>
    </row>
    <row r="878" spans="3:19" ht="35.1" customHeight="1" thickTop="1" thickBot="1">
      <c r="C878" s="45" t="str">
        <f>IF(PG!C878="","",PG!C878)</f>
        <v/>
      </c>
      <c r="D878" s="44" t="str">
        <f>IF(PG!D878="","",PG!D878)</f>
        <v/>
      </c>
      <c r="E878" s="46" t="str">
        <f>IF(PG!E878="","",PG!E878)</f>
        <v/>
      </c>
      <c r="F878" s="46">
        <f>IF(Inv!F878="",Inv!E878,Inv!F878)</f>
        <v>0</v>
      </c>
      <c r="G878" s="51" t="str">
        <f t="shared" si="67"/>
        <v>Sem estoque</v>
      </c>
      <c r="H878" s="52">
        <f>SUMIF(Entrada!$D$7:$D$3006,$D878,Entrada!$H$7:$H$3006)</f>
        <v>0</v>
      </c>
      <c r="I878" s="53">
        <f>SUMIF(Saída!$D$7:$D$3006,$D878,Saída!$G$7:$G$3006)</f>
        <v>0</v>
      </c>
      <c r="J878" s="54">
        <f>SUMIF(Entrada!$D$7:$D$3006,D878,Entrada!$L$7:$L$3006)</f>
        <v>0</v>
      </c>
      <c r="K878" s="50" t="str">
        <f t="shared" si="68"/>
        <v/>
      </c>
      <c r="L878" s="50">
        <f t="shared" si="69"/>
        <v>0</v>
      </c>
      <c r="M878" s="54">
        <f>Inv!L878</f>
        <v>0</v>
      </c>
      <c r="N878" s="55" t="str">
        <f>IFERROR($I878/PG!$F878,"")</f>
        <v/>
      </c>
      <c r="P878" s="2"/>
      <c r="Q878" s="84">
        <v>1.2899999999999999E-3</v>
      </c>
      <c r="R878" s="85">
        <f t="shared" si="70"/>
        <v>1.2899999999999999E-3</v>
      </c>
      <c r="S878" s="2" t="str">
        <f t="shared" si="71"/>
        <v/>
      </c>
    </row>
    <row r="879" spans="3:19" ht="35.1" customHeight="1" thickTop="1" thickBot="1">
      <c r="C879" s="45" t="str">
        <f>IF(PG!C879="","",PG!C879)</f>
        <v/>
      </c>
      <c r="D879" s="44" t="str">
        <f>IF(PG!D879="","",PG!D879)</f>
        <v/>
      </c>
      <c r="E879" s="46" t="str">
        <f>IF(PG!E879="","",PG!E879)</f>
        <v/>
      </c>
      <c r="F879" s="46">
        <f>IF(Inv!F879="",Inv!E879,Inv!F879)</f>
        <v>0</v>
      </c>
      <c r="G879" s="51" t="str">
        <f t="shared" si="67"/>
        <v>Sem estoque</v>
      </c>
      <c r="H879" s="52">
        <f>SUMIF(Entrada!$D$7:$D$3006,$D879,Entrada!$H$7:$H$3006)</f>
        <v>0</v>
      </c>
      <c r="I879" s="53">
        <f>SUMIF(Saída!$D$7:$D$3006,$D879,Saída!$G$7:$G$3006)</f>
        <v>0</v>
      </c>
      <c r="J879" s="54">
        <f>SUMIF(Entrada!$D$7:$D$3006,D879,Entrada!$L$7:$L$3006)</f>
        <v>0</v>
      </c>
      <c r="K879" s="50" t="str">
        <f t="shared" si="68"/>
        <v/>
      </c>
      <c r="L879" s="50">
        <f t="shared" si="69"/>
        <v>0</v>
      </c>
      <c r="M879" s="54">
        <f>Inv!L879</f>
        <v>0</v>
      </c>
      <c r="N879" s="55" t="str">
        <f>IFERROR($I879/PG!$F879,"")</f>
        <v/>
      </c>
      <c r="P879" s="2"/>
      <c r="Q879" s="84">
        <v>1.2800000000000001E-3</v>
      </c>
      <c r="R879" s="85">
        <f t="shared" si="70"/>
        <v>1.2800000000000001E-3</v>
      </c>
      <c r="S879" s="2" t="str">
        <f t="shared" si="71"/>
        <v/>
      </c>
    </row>
    <row r="880" spans="3:19" ht="35.1" customHeight="1" thickTop="1" thickBot="1">
      <c r="C880" s="45" t="str">
        <f>IF(PG!C880="","",PG!C880)</f>
        <v/>
      </c>
      <c r="D880" s="44" t="str">
        <f>IF(PG!D880="","",PG!D880)</f>
        <v/>
      </c>
      <c r="E880" s="46" t="str">
        <f>IF(PG!E880="","",PG!E880)</f>
        <v/>
      </c>
      <c r="F880" s="46">
        <f>IF(Inv!F880="",Inv!E880,Inv!F880)</f>
        <v>0</v>
      </c>
      <c r="G880" s="51" t="str">
        <f t="shared" si="67"/>
        <v>Sem estoque</v>
      </c>
      <c r="H880" s="52">
        <f>SUMIF(Entrada!$D$7:$D$3006,$D880,Entrada!$H$7:$H$3006)</f>
        <v>0</v>
      </c>
      <c r="I880" s="53">
        <f>SUMIF(Saída!$D$7:$D$3006,$D880,Saída!$G$7:$G$3006)</f>
        <v>0</v>
      </c>
      <c r="J880" s="54">
        <f>SUMIF(Entrada!$D$7:$D$3006,D880,Entrada!$L$7:$L$3006)</f>
        <v>0</v>
      </c>
      <c r="K880" s="50" t="str">
        <f t="shared" si="68"/>
        <v/>
      </c>
      <c r="L880" s="50">
        <f t="shared" si="69"/>
        <v>0</v>
      </c>
      <c r="M880" s="54">
        <f>Inv!L880</f>
        <v>0</v>
      </c>
      <c r="N880" s="55" t="str">
        <f>IFERROR($I880/PG!$F880,"")</f>
        <v/>
      </c>
      <c r="P880" s="2"/>
      <c r="Q880" s="84">
        <v>1.2700000000000001E-3</v>
      </c>
      <c r="R880" s="85">
        <f t="shared" si="70"/>
        <v>1.2700000000000001E-3</v>
      </c>
      <c r="S880" s="2" t="str">
        <f t="shared" si="71"/>
        <v/>
      </c>
    </row>
    <row r="881" spans="3:19" ht="35.1" customHeight="1" thickTop="1" thickBot="1">
      <c r="C881" s="45" t="str">
        <f>IF(PG!C881="","",PG!C881)</f>
        <v/>
      </c>
      <c r="D881" s="44" t="str">
        <f>IF(PG!D881="","",PG!D881)</f>
        <v/>
      </c>
      <c r="E881" s="46" t="str">
        <f>IF(PG!E881="","",PG!E881)</f>
        <v/>
      </c>
      <c r="F881" s="46">
        <f>IF(Inv!F881="",Inv!E881,Inv!F881)</f>
        <v>0</v>
      </c>
      <c r="G881" s="51" t="str">
        <f t="shared" si="67"/>
        <v>Sem estoque</v>
      </c>
      <c r="H881" s="52">
        <f>SUMIF(Entrada!$D$7:$D$3006,$D881,Entrada!$H$7:$H$3006)</f>
        <v>0</v>
      </c>
      <c r="I881" s="53">
        <f>SUMIF(Saída!$D$7:$D$3006,$D881,Saída!$G$7:$G$3006)</f>
        <v>0</v>
      </c>
      <c r="J881" s="54">
        <f>SUMIF(Entrada!$D$7:$D$3006,D881,Entrada!$L$7:$L$3006)</f>
        <v>0</v>
      </c>
      <c r="K881" s="50" t="str">
        <f t="shared" si="68"/>
        <v/>
      </c>
      <c r="L881" s="50">
        <f t="shared" si="69"/>
        <v>0</v>
      </c>
      <c r="M881" s="54">
        <f>Inv!L881</f>
        <v>0</v>
      </c>
      <c r="N881" s="55" t="str">
        <f>IFERROR($I881/PG!$F881,"")</f>
        <v/>
      </c>
      <c r="P881" s="2"/>
      <c r="Q881" s="84">
        <v>1.2600000000000001E-3</v>
      </c>
      <c r="R881" s="85">
        <f t="shared" si="70"/>
        <v>1.2600000000000001E-3</v>
      </c>
      <c r="S881" s="2" t="str">
        <f t="shared" si="71"/>
        <v/>
      </c>
    </row>
    <row r="882" spans="3:19" ht="35.1" customHeight="1" thickTop="1" thickBot="1">
      <c r="C882" s="45" t="str">
        <f>IF(PG!C882="","",PG!C882)</f>
        <v/>
      </c>
      <c r="D882" s="44" t="str">
        <f>IF(PG!D882="","",PG!D882)</f>
        <v/>
      </c>
      <c r="E882" s="46" t="str">
        <f>IF(PG!E882="","",PG!E882)</f>
        <v/>
      </c>
      <c r="F882" s="46">
        <f>IF(Inv!F882="",Inv!E882,Inv!F882)</f>
        <v>0</v>
      </c>
      <c r="G882" s="51" t="str">
        <f t="shared" si="67"/>
        <v>Sem estoque</v>
      </c>
      <c r="H882" s="52">
        <f>SUMIF(Entrada!$D$7:$D$3006,$D882,Entrada!$H$7:$H$3006)</f>
        <v>0</v>
      </c>
      <c r="I882" s="53">
        <f>SUMIF(Saída!$D$7:$D$3006,$D882,Saída!$G$7:$G$3006)</f>
        <v>0</v>
      </c>
      <c r="J882" s="54">
        <f>SUMIF(Entrada!$D$7:$D$3006,D882,Entrada!$L$7:$L$3006)</f>
        <v>0</v>
      </c>
      <c r="K882" s="50" t="str">
        <f t="shared" si="68"/>
        <v/>
      </c>
      <c r="L882" s="50">
        <f t="shared" si="69"/>
        <v>0</v>
      </c>
      <c r="M882" s="54">
        <f>Inv!L882</f>
        <v>0</v>
      </c>
      <c r="N882" s="55" t="str">
        <f>IFERROR($I882/PG!$F882,"")</f>
        <v/>
      </c>
      <c r="P882" s="2"/>
      <c r="Q882" s="84">
        <v>1.25E-3</v>
      </c>
      <c r="R882" s="85">
        <f t="shared" si="70"/>
        <v>1.25E-3</v>
      </c>
      <c r="S882" s="2" t="str">
        <f t="shared" si="71"/>
        <v/>
      </c>
    </row>
    <row r="883" spans="3:19" ht="35.1" customHeight="1" thickTop="1" thickBot="1">
      <c r="C883" s="45" t="str">
        <f>IF(PG!C883="","",PG!C883)</f>
        <v/>
      </c>
      <c r="D883" s="44" t="str">
        <f>IF(PG!D883="","",PG!D883)</f>
        <v/>
      </c>
      <c r="E883" s="46" t="str">
        <f>IF(PG!E883="","",PG!E883)</f>
        <v/>
      </c>
      <c r="F883" s="46">
        <f>IF(Inv!F883="",Inv!E883,Inv!F883)</f>
        <v>0</v>
      </c>
      <c r="G883" s="51" t="str">
        <f t="shared" si="67"/>
        <v>Sem estoque</v>
      </c>
      <c r="H883" s="52">
        <f>SUMIF(Entrada!$D$7:$D$3006,$D883,Entrada!$H$7:$H$3006)</f>
        <v>0</v>
      </c>
      <c r="I883" s="53">
        <f>SUMIF(Saída!$D$7:$D$3006,$D883,Saída!$G$7:$G$3006)</f>
        <v>0</v>
      </c>
      <c r="J883" s="54">
        <f>SUMIF(Entrada!$D$7:$D$3006,D883,Entrada!$L$7:$L$3006)</f>
        <v>0</v>
      </c>
      <c r="K883" s="50" t="str">
        <f t="shared" si="68"/>
        <v/>
      </c>
      <c r="L883" s="50">
        <f t="shared" si="69"/>
        <v>0</v>
      </c>
      <c r="M883" s="54">
        <f>Inv!L883</f>
        <v>0</v>
      </c>
      <c r="N883" s="55" t="str">
        <f>IFERROR($I883/PG!$F883,"")</f>
        <v/>
      </c>
      <c r="P883" s="2"/>
      <c r="Q883" s="84">
        <v>1.24E-3</v>
      </c>
      <c r="R883" s="85">
        <f t="shared" si="70"/>
        <v>1.24E-3</v>
      </c>
      <c r="S883" s="2" t="str">
        <f t="shared" si="71"/>
        <v/>
      </c>
    </row>
    <row r="884" spans="3:19" ht="35.1" customHeight="1" thickTop="1" thickBot="1">
      <c r="C884" s="45" t="str">
        <f>IF(PG!C884="","",PG!C884)</f>
        <v/>
      </c>
      <c r="D884" s="44" t="str">
        <f>IF(PG!D884="","",PG!D884)</f>
        <v/>
      </c>
      <c r="E884" s="46" t="str">
        <f>IF(PG!E884="","",PG!E884)</f>
        <v/>
      </c>
      <c r="F884" s="46">
        <f>IF(Inv!F884="",Inv!E884,Inv!F884)</f>
        <v>0</v>
      </c>
      <c r="G884" s="51" t="str">
        <f t="shared" si="67"/>
        <v>Sem estoque</v>
      </c>
      <c r="H884" s="52">
        <f>SUMIF(Entrada!$D$7:$D$3006,$D884,Entrada!$H$7:$H$3006)</f>
        <v>0</v>
      </c>
      <c r="I884" s="53">
        <f>SUMIF(Saída!$D$7:$D$3006,$D884,Saída!$G$7:$G$3006)</f>
        <v>0</v>
      </c>
      <c r="J884" s="54">
        <f>SUMIF(Entrada!$D$7:$D$3006,D884,Entrada!$L$7:$L$3006)</f>
        <v>0</v>
      </c>
      <c r="K884" s="50" t="str">
        <f t="shared" si="68"/>
        <v/>
      </c>
      <c r="L884" s="50">
        <f t="shared" si="69"/>
        <v>0</v>
      </c>
      <c r="M884" s="54">
        <f>Inv!L884</f>
        <v>0</v>
      </c>
      <c r="N884" s="55" t="str">
        <f>IFERROR($I884/PG!$F884,"")</f>
        <v/>
      </c>
      <c r="P884" s="2"/>
      <c r="Q884" s="84">
        <v>1.23E-3</v>
      </c>
      <c r="R884" s="85">
        <f t="shared" si="70"/>
        <v>1.23E-3</v>
      </c>
      <c r="S884" s="2" t="str">
        <f t="shared" si="71"/>
        <v/>
      </c>
    </row>
    <row r="885" spans="3:19" ht="35.1" customHeight="1" thickTop="1" thickBot="1">
      <c r="C885" s="45" t="str">
        <f>IF(PG!C885="","",PG!C885)</f>
        <v/>
      </c>
      <c r="D885" s="44" t="str">
        <f>IF(PG!D885="","",PG!D885)</f>
        <v/>
      </c>
      <c r="E885" s="46" t="str">
        <f>IF(PG!E885="","",PG!E885)</f>
        <v/>
      </c>
      <c r="F885" s="46">
        <f>IF(Inv!F885="",Inv!E885,Inv!F885)</f>
        <v>0</v>
      </c>
      <c r="G885" s="51" t="str">
        <f t="shared" si="67"/>
        <v>Sem estoque</v>
      </c>
      <c r="H885" s="52">
        <f>SUMIF(Entrada!$D$7:$D$3006,$D885,Entrada!$H$7:$H$3006)</f>
        <v>0</v>
      </c>
      <c r="I885" s="53">
        <f>SUMIF(Saída!$D$7:$D$3006,$D885,Saída!$G$7:$G$3006)</f>
        <v>0</v>
      </c>
      <c r="J885" s="54">
        <f>SUMIF(Entrada!$D$7:$D$3006,D885,Entrada!$L$7:$L$3006)</f>
        <v>0</v>
      </c>
      <c r="K885" s="50" t="str">
        <f t="shared" si="68"/>
        <v/>
      </c>
      <c r="L885" s="50">
        <f t="shared" si="69"/>
        <v>0</v>
      </c>
      <c r="M885" s="54">
        <f>Inv!L885</f>
        <v>0</v>
      </c>
      <c r="N885" s="55" t="str">
        <f>IFERROR($I885/PG!$F885,"")</f>
        <v/>
      </c>
      <c r="P885" s="2"/>
      <c r="Q885" s="84">
        <v>1.2199999999999999E-3</v>
      </c>
      <c r="R885" s="85">
        <f t="shared" si="70"/>
        <v>1.2199999999999999E-3</v>
      </c>
      <c r="S885" s="2" t="str">
        <f t="shared" si="71"/>
        <v/>
      </c>
    </row>
    <row r="886" spans="3:19" ht="35.1" customHeight="1" thickTop="1" thickBot="1">
      <c r="C886" s="45" t="str">
        <f>IF(PG!C886="","",PG!C886)</f>
        <v/>
      </c>
      <c r="D886" s="44" t="str">
        <f>IF(PG!D886="","",PG!D886)</f>
        <v/>
      </c>
      <c r="E886" s="46" t="str">
        <f>IF(PG!E886="","",PG!E886)</f>
        <v/>
      </c>
      <c r="F886" s="46">
        <f>IF(Inv!F886="",Inv!E886,Inv!F886)</f>
        <v>0</v>
      </c>
      <c r="G886" s="51" t="str">
        <f t="shared" si="67"/>
        <v>Sem estoque</v>
      </c>
      <c r="H886" s="52">
        <f>SUMIF(Entrada!$D$7:$D$3006,$D886,Entrada!$H$7:$H$3006)</f>
        <v>0</v>
      </c>
      <c r="I886" s="53">
        <f>SUMIF(Saída!$D$7:$D$3006,$D886,Saída!$G$7:$G$3006)</f>
        <v>0</v>
      </c>
      <c r="J886" s="54">
        <f>SUMIF(Entrada!$D$7:$D$3006,D886,Entrada!$L$7:$L$3006)</f>
        <v>0</v>
      </c>
      <c r="K886" s="50" t="str">
        <f t="shared" si="68"/>
        <v/>
      </c>
      <c r="L886" s="50">
        <f t="shared" si="69"/>
        <v>0</v>
      </c>
      <c r="M886" s="54">
        <f>Inv!L886</f>
        <v>0</v>
      </c>
      <c r="N886" s="55" t="str">
        <f>IFERROR($I886/PG!$F886,"")</f>
        <v/>
      </c>
      <c r="P886" s="2"/>
      <c r="Q886" s="84">
        <v>1.2099999999999999E-3</v>
      </c>
      <c r="R886" s="85">
        <f t="shared" si="70"/>
        <v>1.2099999999999999E-3</v>
      </c>
      <c r="S886" s="2" t="str">
        <f t="shared" si="71"/>
        <v/>
      </c>
    </row>
    <row r="887" spans="3:19" ht="35.1" customHeight="1" thickTop="1" thickBot="1">
      <c r="C887" s="45" t="str">
        <f>IF(PG!C887="","",PG!C887)</f>
        <v/>
      </c>
      <c r="D887" s="44" t="str">
        <f>IF(PG!D887="","",PG!D887)</f>
        <v/>
      </c>
      <c r="E887" s="46" t="str">
        <f>IF(PG!E887="","",PG!E887)</f>
        <v/>
      </c>
      <c r="F887" s="46">
        <f>IF(Inv!F887="",Inv!E887,Inv!F887)</f>
        <v>0</v>
      </c>
      <c r="G887" s="51" t="str">
        <f t="shared" si="67"/>
        <v>Sem estoque</v>
      </c>
      <c r="H887" s="52">
        <f>SUMIF(Entrada!$D$7:$D$3006,$D887,Entrada!$H$7:$H$3006)</f>
        <v>0</v>
      </c>
      <c r="I887" s="53">
        <f>SUMIF(Saída!$D$7:$D$3006,$D887,Saída!$G$7:$G$3006)</f>
        <v>0</v>
      </c>
      <c r="J887" s="54">
        <f>SUMIF(Entrada!$D$7:$D$3006,D887,Entrada!$L$7:$L$3006)</f>
        <v>0</v>
      </c>
      <c r="K887" s="50" t="str">
        <f t="shared" si="68"/>
        <v/>
      </c>
      <c r="L887" s="50">
        <f t="shared" si="69"/>
        <v>0</v>
      </c>
      <c r="M887" s="54">
        <f>Inv!L887</f>
        <v>0</v>
      </c>
      <c r="N887" s="55" t="str">
        <f>IFERROR($I887/PG!$F887,"")</f>
        <v/>
      </c>
      <c r="P887" s="2"/>
      <c r="Q887" s="84">
        <v>1.1999999999999999E-3</v>
      </c>
      <c r="R887" s="85">
        <f t="shared" si="70"/>
        <v>1.1999999999999999E-3</v>
      </c>
      <c r="S887" s="2" t="str">
        <f t="shared" si="71"/>
        <v/>
      </c>
    </row>
    <row r="888" spans="3:19" ht="35.1" customHeight="1" thickTop="1" thickBot="1">
      <c r="C888" s="45" t="str">
        <f>IF(PG!C888="","",PG!C888)</f>
        <v/>
      </c>
      <c r="D888" s="44" t="str">
        <f>IF(PG!D888="","",PG!D888)</f>
        <v/>
      </c>
      <c r="E888" s="46" t="str">
        <f>IF(PG!E888="","",PG!E888)</f>
        <v/>
      </c>
      <c r="F888" s="46">
        <f>IF(Inv!F888="",Inv!E888,Inv!F888)</f>
        <v>0</v>
      </c>
      <c r="G888" s="51" t="str">
        <f t="shared" si="67"/>
        <v>Sem estoque</v>
      </c>
      <c r="H888" s="52">
        <f>SUMIF(Entrada!$D$7:$D$3006,$D888,Entrada!$H$7:$H$3006)</f>
        <v>0</v>
      </c>
      <c r="I888" s="53">
        <f>SUMIF(Saída!$D$7:$D$3006,$D888,Saída!$G$7:$G$3006)</f>
        <v>0</v>
      </c>
      <c r="J888" s="54">
        <f>SUMIF(Entrada!$D$7:$D$3006,D888,Entrada!$L$7:$L$3006)</f>
        <v>0</v>
      </c>
      <c r="K888" s="50" t="str">
        <f t="shared" si="68"/>
        <v/>
      </c>
      <c r="L888" s="50">
        <f t="shared" si="69"/>
        <v>0</v>
      </c>
      <c r="M888" s="54">
        <f>Inv!L888</f>
        <v>0</v>
      </c>
      <c r="N888" s="55" t="str">
        <f>IFERROR($I888/PG!$F888,"")</f>
        <v/>
      </c>
      <c r="P888" s="2"/>
      <c r="Q888" s="84">
        <v>1.1900000000000001E-3</v>
      </c>
      <c r="R888" s="85">
        <f t="shared" si="70"/>
        <v>1.1900000000000001E-3</v>
      </c>
      <c r="S888" s="2" t="str">
        <f t="shared" si="71"/>
        <v/>
      </c>
    </row>
    <row r="889" spans="3:19" ht="35.1" customHeight="1" thickTop="1" thickBot="1">
      <c r="C889" s="45" t="str">
        <f>IF(PG!C889="","",PG!C889)</f>
        <v/>
      </c>
      <c r="D889" s="44" t="str">
        <f>IF(PG!D889="","",PG!D889)</f>
        <v/>
      </c>
      <c r="E889" s="46" t="str">
        <f>IF(PG!E889="","",PG!E889)</f>
        <v/>
      </c>
      <c r="F889" s="46">
        <f>IF(Inv!F889="",Inv!E889,Inv!F889)</f>
        <v>0</v>
      </c>
      <c r="G889" s="51" t="str">
        <f t="shared" si="67"/>
        <v>Sem estoque</v>
      </c>
      <c r="H889" s="52">
        <f>SUMIF(Entrada!$D$7:$D$3006,$D889,Entrada!$H$7:$H$3006)</f>
        <v>0</v>
      </c>
      <c r="I889" s="53">
        <f>SUMIF(Saída!$D$7:$D$3006,$D889,Saída!$G$7:$G$3006)</f>
        <v>0</v>
      </c>
      <c r="J889" s="54">
        <f>SUMIF(Entrada!$D$7:$D$3006,D889,Entrada!$L$7:$L$3006)</f>
        <v>0</v>
      </c>
      <c r="K889" s="50" t="str">
        <f t="shared" si="68"/>
        <v/>
      </c>
      <c r="L889" s="50">
        <f t="shared" si="69"/>
        <v>0</v>
      </c>
      <c r="M889" s="54">
        <f>Inv!L889</f>
        <v>0</v>
      </c>
      <c r="N889" s="55" t="str">
        <f>IFERROR($I889/PG!$F889,"")</f>
        <v/>
      </c>
      <c r="P889" s="2"/>
      <c r="Q889" s="84">
        <v>1.1800000000000001E-3</v>
      </c>
      <c r="R889" s="85">
        <f t="shared" si="70"/>
        <v>1.1800000000000001E-3</v>
      </c>
      <c r="S889" s="2" t="str">
        <f t="shared" si="71"/>
        <v/>
      </c>
    </row>
    <row r="890" spans="3:19" ht="35.1" customHeight="1" thickTop="1" thickBot="1">
      <c r="C890" s="45" t="str">
        <f>IF(PG!C890="","",PG!C890)</f>
        <v/>
      </c>
      <c r="D890" s="44" t="str">
        <f>IF(PG!D890="","",PG!D890)</f>
        <v/>
      </c>
      <c r="E890" s="46" t="str">
        <f>IF(PG!E890="","",PG!E890)</f>
        <v/>
      </c>
      <c r="F890" s="46">
        <f>IF(Inv!F890="",Inv!E890,Inv!F890)</f>
        <v>0</v>
      </c>
      <c r="G890" s="51" t="str">
        <f t="shared" si="67"/>
        <v>Sem estoque</v>
      </c>
      <c r="H890" s="52">
        <f>SUMIF(Entrada!$D$7:$D$3006,$D890,Entrada!$H$7:$H$3006)</f>
        <v>0</v>
      </c>
      <c r="I890" s="53">
        <f>SUMIF(Saída!$D$7:$D$3006,$D890,Saída!$G$7:$G$3006)</f>
        <v>0</v>
      </c>
      <c r="J890" s="54">
        <f>SUMIF(Entrada!$D$7:$D$3006,D890,Entrada!$L$7:$L$3006)</f>
        <v>0</v>
      </c>
      <c r="K890" s="50" t="str">
        <f t="shared" si="68"/>
        <v/>
      </c>
      <c r="L890" s="50">
        <f t="shared" si="69"/>
        <v>0</v>
      </c>
      <c r="M890" s="54">
        <f>Inv!L890</f>
        <v>0</v>
      </c>
      <c r="N890" s="55" t="str">
        <f>IFERROR($I890/PG!$F890,"")</f>
        <v/>
      </c>
      <c r="P890" s="2"/>
      <c r="Q890" s="84">
        <v>1.17E-3</v>
      </c>
      <c r="R890" s="85">
        <f t="shared" si="70"/>
        <v>1.17E-3</v>
      </c>
      <c r="S890" s="2" t="str">
        <f t="shared" si="71"/>
        <v/>
      </c>
    </row>
    <row r="891" spans="3:19" ht="35.1" customHeight="1" thickTop="1" thickBot="1">
      <c r="C891" s="45" t="str">
        <f>IF(PG!C891="","",PG!C891)</f>
        <v/>
      </c>
      <c r="D891" s="44" t="str">
        <f>IF(PG!D891="","",PG!D891)</f>
        <v/>
      </c>
      <c r="E891" s="46" t="str">
        <f>IF(PG!E891="","",PG!E891)</f>
        <v/>
      </c>
      <c r="F891" s="46">
        <f>IF(Inv!F891="",Inv!E891,Inv!F891)</f>
        <v>0</v>
      </c>
      <c r="G891" s="51" t="str">
        <f t="shared" si="67"/>
        <v>Sem estoque</v>
      </c>
      <c r="H891" s="52">
        <f>SUMIF(Entrada!$D$7:$D$3006,$D891,Entrada!$H$7:$H$3006)</f>
        <v>0</v>
      </c>
      <c r="I891" s="53">
        <f>SUMIF(Saída!$D$7:$D$3006,$D891,Saída!$G$7:$G$3006)</f>
        <v>0</v>
      </c>
      <c r="J891" s="54">
        <f>SUMIF(Entrada!$D$7:$D$3006,D891,Entrada!$L$7:$L$3006)</f>
        <v>0</v>
      </c>
      <c r="K891" s="50" t="str">
        <f t="shared" si="68"/>
        <v/>
      </c>
      <c r="L891" s="50">
        <f t="shared" si="69"/>
        <v>0</v>
      </c>
      <c r="M891" s="54">
        <f>Inv!L891</f>
        <v>0</v>
      </c>
      <c r="N891" s="55" t="str">
        <f>IFERROR($I891/PG!$F891,"")</f>
        <v/>
      </c>
      <c r="P891" s="2"/>
      <c r="Q891" s="84">
        <v>1.16E-3</v>
      </c>
      <c r="R891" s="85">
        <f t="shared" si="70"/>
        <v>1.16E-3</v>
      </c>
      <c r="S891" s="2" t="str">
        <f t="shared" si="71"/>
        <v/>
      </c>
    </row>
    <row r="892" spans="3:19" ht="35.1" customHeight="1" thickTop="1" thickBot="1">
      <c r="C892" s="45" t="str">
        <f>IF(PG!C892="","",PG!C892)</f>
        <v/>
      </c>
      <c r="D892" s="44" t="str">
        <f>IF(PG!D892="","",PG!D892)</f>
        <v/>
      </c>
      <c r="E892" s="46" t="str">
        <f>IF(PG!E892="","",PG!E892)</f>
        <v/>
      </c>
      <c r="F892" s="46">
        <f>IF(Inv!F892="",Inv!E892,Inv!F892)</f>
        <v>0</v>
      </c>
      <c r="G892" s="51" t="str">
        <f t="shared" si="67"/>
        <v>Sem estoque</v>
      </c>
      <c r="H892" s="52">
        <f>SUMIF(Entrada!$D$7:$D$3006,$D892,Entrada!$H$7:$H$3006)</f>
        <v>0</v>
      </c>
      <c r="I892" s="53">
        <f>SUMIF(Saída!$D$7:$D$3006,$D892,Saída!$G$7:$G$3006)</f>
        <v>0</v>
      </c>
      <c r="J892" s="54">
        <f>SUMIF(Entrada!$D$7:$D$3006,D892,Entrada!$L$7:$L$3006)</f>
        <v>0</v>
      </c>
      <c r="K892" s="50" t="str">
        <f t="shared" si="68"/>
        <v/>
      </c>
      <c r="L892" s="50">
        <f t="shared" si="69"/>
        <v>0</v>
      </c>
      <c r="M892" s="54">
        <f>Inv!L892</f>
        <v>0</v>
      </c>
      <c r="N892" s="55" t="str">
        <f>IFERROR($I892/PG!$F892,"")</f>
        <v/>
      </c>
      <c r="P892" s="2"/>
      <c r="Q892" s="84">
        <v>1.15E-3</v>
      </c>
      <c r="R892" s="85">
        <f t="shared" si="70"/>
        <v>1.15E-3</v>
      </c>
      <c r="S892" s="2" t="str">
        <f t="shared" si="71"/>
        <v/>
      </c>
    </row>
    <row r="893" spans="3:19" ht="35.1" customHeight="1" thickTop="1" thickBot="1">
      <c r="C893" s="45" t="str">
        <f>IF(PG!C893="","",PG!C893)</f>
        <v/>
      </c>
      <c r="D893" s="44" t="str">
        <f>IF(PG!D893="","",PG!D893)</f>
        <v/>
      </c>
      <c r="E893" s="46" t="str">
        <f>IF(PG!E893="","",PG!E893)</f>
        <v/>
      </c>
      <c r="F893" s="46">
        <f>IF(Inv!F893="",Inv!E893,Inv!F893)</f>
        <v>0</v>
      </c>
      <c r="G893" s="51" t="str">
        <f t="shared" si="67"/>
        <v>Sem estoque</v>
      </c>
      <c r="H893" s="52">
        <f>SUMIF(Entrada!$D$7:$D$3006,$D893,Entrada!$H$7:$H$3006)</f>
        <v>0</v>
      </c>
      <c r="I893" s="53">
        <f>SUMIF(Saída!$D$7:$D$3006,$D893,Saída!$G$7:$G$3006)</f>
        <v>0</v>
      </c>
      <c r="J893" s="54">
        <f>SUMIF(Entrada!$D$7:$D$3006,D893,Entrada!$L$7:$L$3006)</f>
        <v>0</v>
      </c>
      <c r="K893" s="50" t="str">
        <f t="shared" si="68"/>
        <v/>
      </c>
      <c r="L893" s="50">
        <f t="shared" si="69"/>
        <v>0</v>
      </c>
      <c r="M893" s="54">
        <f>Inv!L893</f>
        <v>0</v>
      </c>
      <c r="N893" s="55" t="str">
        <f>IFERROR($I893/PG!$F893,"")</f>
        <v/>
      </c>
      <c r="P893" s="2"/>
      <c r="Q893" s="84">
        <v>1.14E-3</v>
      </c>
      <c r="R893" s="85">
        <f t="shared" si="70"/>
        <v>1.14E-3</v>
      </c>
      <c r="S893" s="2" t="str">
        <f t="shared" si="71"/>
        <v/>
      </c>
    </row>
    <row r="894" spans="3:19" ht="35.1" customHeight="1" thickTop="1" thickBot="1">
      <c r="C894" s="45" t="str">
        <f>IF(PG!C894="","",PG!C894)</f>
        <v/>
      </c>
      <c r="D894" s="44" t="str">
        <f>IF(PG!D894="","",PG!D894)</f>
        <v/>
      </c>
      <c r="E894" s="46" t="str">
        <f>IF(PG!E894="","",PG!E894)</f>
        <v/>
      </c>
      <c r="F894" s="46">
        <f>IF(Inv!F894="",Inv!E894,Inv!F894)</f>
        <v>0</v>
      </c>
      <c r="G894" s="51" t="str">
        <f t="shared" si="67"/>
        <v>Sem estoque</v>
      </c>
      <c r="H894" s="52">
        <f>SUMIF(Entrada!$D$7:$D$3006,$D894,Entrada!$H$7:$H$3006)</f>
        <v>0</v>
      </c>
      <c r="I894" s="53">
        <f>SUMIF(Saída!$D$7:$D$3006,$D894,Saída!$G$7:$G$3006)</f>
        <v>0</v>
      </c>
      <c r="J894" s="54">
        <f>SUMIF(Entrada!$D$7:$D$3006,D894,Entrada!$L$7:$L$3006)</f>
        <v>0</v>
      </c>
      <c r="K894" s="50" t="str">
        <f t="shared" si="68"/>
        <v/>
      </c>
      <c r="L894" s="50">
        <f t="shared" si="69"/>
        <v>0</v>
      </c>
      <c r="M894" s="54">
        <f>Inv!L894</f>
        <v>0</v>
      </c>
      <c r="N894" s="55" t="str">
        <f>IFERROR($I894/PG!$F894,"")</f>
        <v/>
      </c>
      <c r="P894" s="2"/>
      <c r="Q894" s="84">
        <v>1.1299999999999999E-3</v>
      </c>
      <c r="R894" s="85">
        <f t="shared" si="70"/>
        <v>1.1299999999999999E-3</v>
      </c>
      <c r="S894" s="2" t="str">
        <f t="shared" si="71"/>
        <v/>
      </c>
    </row>
    <row r="895" spans="3:19" ht="35.1" customHeight="1" thickTop="1" thickBot="1">
      <c r="C895" s="45" t="str">
        <f>IF(PG!C895="","",PG!C895)</f>
        <v/>
      </c>
      <c r="D895" s="44" t="str">
        <f>IF(PG!D895="","",PG!D895)</f>
        <v/>
      </c>
      <c r="E895" s="46" t="str">
        <f>IF(PG!E895="","",PG!E895)</f>
        <v/>
      </c>
      <c r="F895" s="46">
        <f>IF(Inv!F895="",Inv!E895,Inv!F895)</f>
        <v>0</v>
      </c>
      <c r="G895" s="51" t="str">
        <f t="shared" si="67"/>
        <v>Sem estoque</v>
      </c>
      <c r="H895" s="52">
        <f>SUMIF(Entrada!$D$7:$D$3006,$D895,Entrada!$H$7:$H$3006)</f>
        <v>0</v>
      </c>
      <c r="I895" s="53">
        <f>SUMIF(Saída!$D$7:$D$3006,$D895,Saída!$G$7:$G$3006)</f>
        <v>0</v>
      </c>
      <c r="J895" s="54">
        <f>SUMIF(Entrada!$D$7:$D$3006,D895,Entrada!$L$7:$L$3006)</f>
        <v>0</v>
      </c>
      <c r="K895" s="50" t="str">
        <f t="shared" si="68"/>
        <v/>
      </c>
      <c r="L895" s="50">
        <f t="shared" si="69"/>
        <v>0</v>
      </c>
      <c r="M895" s="54">
        <f>Inv!L895</f>
        <v>0</v>
      </c>
      <c r="N895" s="55" t="str">
        <f>IFERROR($I895/PG!$F895,"")</f>
        <v/>
      </c>
      <c r="P895" s="2"/>
      <c r="Q895" s="84">
        <v>1.1199999999999999E-3</v>
      </c>
      <c r="R895" s="85">
        <f t="shared" si="70"/>
        <v>1.1199999999999999E-3</v>
      </c>
      <c r="S895" s="2" t="str">
        <f t="shared" si="71"/>
        <v/>
      </c>
    </row>
    <row r="896" spans="3:19" ht="35.1" customHeight="1" thickTop="1" thickBot="1">
      <c r="C896" s="45" t="str">
        <f>IF(PG!C896="","",PG!C896)</f>
        <v/>
      </c>
      <c r="D896" s="44" t="str">
        <f>IF(PG!D896="","",PG!D896)</f>
        <v/>
      </c>
      <c r="E896" s="46" t="str">
        <f>IF(PG!E896="","",PG!E896)</f>
        <v/>
      </c>
      <c r="F896" s="46">
        <f>IF(Inv!F896="",Inv!E896,Inv!F896)</f>
        <v>0</v>
      </c>
      <c r="G896" s="51" t="str">
        <f t="shared" si="67"/>
        <v>Sem estoque</v>
      </c>
      <c r="H896" s="52">
        <f>SUMIF(Entrada!$D$7:$D$3006,$D896,Entrada!$H$7:$H$3006)</f>
        <v>0</v>
      </c>
      <c r="I896" s="53">
        <f>SUMIF(Saída!$D$7:$D$3006,$D896,Saída!$G$7:$G$3006)</f>
        <v>0</v>
      </c>
      <c r="J896" s="54">
        <f>SUMIF(Entrada!$D$7:$D$3006,D896,Entrada!$L$7:$L$3006)</f>
        <v>0</v>
      </c>
      <c r="K896" s="50" t="str">
        <f t="shared" si="68"/>
        <v/>
      </c>
      <c r="L896" s="50">
        <f t="shared" si="69"/>
        <v>0</v>
      </c>
      <c r="M896" s="54">
        <f>Inv!L896</f>
        <v>0</v>
      </c>
      <c r="N896" s="55" t="str">
        <f>IFERROR($I896/PG!$F896,"")</f>
        <v/>
      </c>
      <c r="P896" s="2"/>
      <c r="Q896" s="84">
        <v>1.1100000000000001E-3</v>
      </c>
      <c r="R896" s="85">
        <f t="shared" si="70"/>
        <v>1.1100000000000001E-3</v>
      </c>
      <c r="S896" s="2" t="str">
        <f t="shared" si="71"/>
        <v/>
      </c>
    </row>
    <row r="897" spans="3:19" ht="35.1" customHeight="1" thickTop="1" thickBot="1">
      <c r="C897" s="45" t="str">
        <f>IF(PG!C897="","",PG!C897)</f>
        <v/>
      </c>
      <c r="D897" s="44" t="str">
        <f>IF(PG!D897="","",PG!D897)</f>
        <v/>
      </c>
      <c r="E897" s="46" t="str">
        <f>IF(PG!E897="","",PG!E897)</f>
        <v/>
      </c>
      <c r="F897" s="46">
        <f>IF(Inv!F897="",Inv!E897,Inv!F897)</f>
        <v>0</v>
      </c>
      <c r="G897" s="51" t="str">
        <f t="shared" si="67"/>
        <v>Sem estoque</v>
      </c>
      <c r="H897" s="52">
        <f>SUMIF(Entrada!$D$7:$D$3006,$D897,Entrada!$H$7:$H$3006)</f>
        <v>0</v>
      </c>
      <c r="I897" s="53">
        <f>SUMIF(Saída!$D$7:$D$3006,$D897,Saída!$G$7:$G$3006)</f>
        <v>0</v>
      </c>
      <c r="J897" s="54">
        <f>SUMIF(Entrada!$D$7:$D$3006,D897,Entrada!$L$7:$L$3006)</f>
        <v>0</v>
      </c>
      <c r="K897" s="50" t="str">
        <f t="shared" si="68"/>
        <v/>
      </c>
      <c r="L897" s="50">
        <f t="shared" si="69"/>
        <v>0</v>
      </c>
      <c r="M897" s="54">
        <f>Inv!L897</f>
        <v>0</v>
      </c>
      <c r="N897" s="55" t="str">
        <f>IFERROR($I897/PG!$F897,"")</f>
        <v/>
      </c>
      <c r="P897" s="2"/>
      <c r="Q897" s="84">
        <v>1.1000000000000001E-3</v>
      </c>
      <c r="R897" s="85">
        <f t="shared" si="70"/>
        <v>1.1000000000000001E-3</v>
      </c>
      <c r="S897" s="2" t="str">
        <f t="shared" si="71"/>
        <v/>
      </c>
    </row>
    <row r="898" spans="3:19" ht="35.1" customHeight="1" thickTop="1" thickBot="1">
      <c r="C898" s="45" t="str">
        <f>IF(PG!C898="","",PG!C898)</f>
        <v/>
      </c>
      <c r="D898" s="44" t="str">
        <f>IF(PG!D898="","",PG!D898)</f>
        <v/>
      </c>
      <c r="E898" s="46" t="str">
        <f>IF(PG!E898="","",PG!E898)</f>
        <v/>
      </c>
      <c r="F898" s="46">
        <f>IF(Inv!F898="",Inv!E898,Inv!F898)</f>
        <v>0</v>
      </c>
      <c r="G898" s="51" t="str">
        <f t="shared" si="67"/>
        <v>Sem estoque</v>
      </c>
      <c r="H898" s="52">
        <f>SUMIF(Entrada!$D$7:$D$3006,$D898,Entrada!$H$7:$H$3006)</f>
        <v>0</v>
      </c>
      <c r="I898" s="53">
        <f>SUMIF(Saída!$D$7:$D$3006,$D898,Saída!$G$7:$G$3006)</f>
        <v>0</v>
      </c>
      <c r="J898" s="54">
        <f>SUMIF(Entrada!$D$7:$D$3006,D898,Entrada!$L$7:$L$3006)</f>
        <v>0</v>
      </c>
      <c r="K898" s="50" t="str">
        <f t="shared" si="68"/>
        <v/>
      </c>
      <c r="L898" s="50">
        <f t="shared" si="69"/>
        <v>0</v>
      </c>
      <c r="M898" s="54">
        <f>Inv!L898</f>
        <v>0</v>
      </c>
      <c r="N898" s="55" t="str">
        <f>IFERROR($I898/PG!$F898,"")</f>
        <v/>
      </c>
      <c r="P898" s="2"/>
      <c r="Q898" s="84">
        <v>1.09E-3</v>
      </c>
      <c r="R898" s="85">
        <f t="shared" si="70"/>
        <v>1.09E-3</v>
      </c>
      <c r="S898" s="2" t="str">
        <f t="shared" si="71"/>
        <v/>
      </c>
    </row>
    <row r="899" spans="3:19" ht="35.1" customHeight="1" thickTop="1" thickBot="1">
      <c r="C899" s="45" t="str">
        <f>IF(PG!C899="","",PG!C899)</f>
        <v/>
      </c>
      <c r="D899" s="44" t="str">
        <f>IF(PG!D899="","",PG!D899)</f>
        <v/>
      </c>
      <c r="E899" s="46" t="str">
        <f>IF(PG!E899="","",PG!E899)</f>
        <v/>
      </c>
      <c r="F899" s="46">
        <f>IF(Inv!F899="",Inv!E899,Inv!F899)</f>
        <v>0</v>
      </c>
      <c r="G899" s="51" t="str">
        <f t="shared" si="67"/>
        <v>Sem estoque</v>
      </c>
      <c r="H899" s="52">
        <f>SUMIF(Entrada!$D$7:$D$3006,$D899,Entrada!$H$7:$H$3006)</f>
        <v>0</v>
      </c>
      <c r="I899" s="53">
        <f>SUMIF(Saída!$D$7:$D$3006,$D899,Saída!$G$7:$G$3006)</f>
        <v>0</v>
      </c>
      <c r="J899" s="54">
        <f>SUMIF(Entrada!$D$7:$D$3006,D899,Entrada!$L$7:$L$3006)</f>
        <v>0</v>
      </c>
      <c r="K899" s="50" t="str">
        <f t="shared" si="68"/>
        <v/>
      </c>
      <c r="L899" s="50">
        <f t="shared" si="69"/>
        <v>0</v>
      </c>
      <c r="M899" s="54">
        <f>Inv!L899</f>
        <v>0</v>
      </c>
      <c r="N899" s="55" t="str">
        <f>IFERROR($I899/PG!$F899,"")</f>
        <v/>
      </c>
      <c r="P899" s="2"/>
      <c r="Q899" s="84">
        <v>1.08E-3</v>
      </c>
      <c r="R899" s="85">
        <f t="shared" si="70"/>
        <v>1.08E-3</v>
      </c>
      <c r="S899" s="2" t="str">
        <f t="shared" si="71"/>
        <v/>
      </c>
    </row>
    <row r="900" spans="3:19" ht="35.1" customHeight="1" thickTop="1" thickBot="1">
      <c r="C900" s="45" t="str">
        <f>IF(PG!C900="","",PG!C900)</f>
        <v/>
      </c>
      <c r="D900" s="44" t="str">
        <f>IF(PG!D900="","",PG!D900)</f>
        <v/>
      </c>
      <c r="E900" s="46" t="str">
        <f>IF(PG!E900="","",PG!E900)</f>
        <v/>
      </c>
      <c r="F900" s="46">
        <f>IF(Inv!F900="",Inv!E900,Inv!F900)</f>
        <v>0</v>
      </c>
      <c r="G900" s="51" t="str">
        <f t="shared" si="67"/>
        <v>Sem estoque</v>
      </c>
      <c r="H900" s="52">
        <f>SUMIF(Entrada!$D$7:$D$3006,$D900,Entrada!$H$7:$H$3006)</f>
        <v>0</v>
      </c>
      <c r="I900" s="53">
        <f>SUMIF(Saída!$D$7:$D$3006,$D900,Saída!$G$7:$G$3006)</f>
        <v>0</v>
      </c>
      <c r="J900" s="54">
        <f>SUMIF(Entrada!$D$7:$D$3006,D900,Entrada!$L$7:$L$3006)</f>
        <v>0</v>
      </c>
      <c r="K900" s="50" t="str">
        <f t="shared" si="68"/>
        <v/>
      </c>
      <c r="L900" s="50">
        <f t="shared" si="69"/>
        <v>0</v>
      </c>
      <c r="M900" s="54">
        <f>Inv!L900</f>
        <v>0</v>
      </c>
      <c r="N900" s="55" t="str">
        <f>IFERROR($I900/PG!$F900,"")</f>
        <v/>
      </c>
      <c r="P900" s="2"/>
      <c r="Q900" s="84">
        <v>1.07E-3</v>
      </c>
      <c r="R900" s="85">
        <f t="shared" si="70"/>
        <v>1.07E-3</v>
      </c>
      <c r="S900" s="2" t="str">
        <f t="shared" si="71"/>
        <v/>
      </c>
    </row>
    <row r="901" spans="3:19" ht="35.1" customHeight="1" thickTop="1" thickBot="1">
      <c r="C901" s="45" t="str">
        <f>IF(PG!C901="","",PG!C901)</f>
        <v/>
      </c>
      <c r="D901" s="44" t="str">
        <f>IF(PG!D901="","",PG!D901)</f>
        <v/>
      </c>
      <c r="E901" s="46" t="str">
        <f>IF(PG!E901="","",PG!E901)</f>
        <v/>
      </c>
      <c r="F901" s="46">
        <f>IF(Inv!F901="",Inv!E901,Inv!F901)</f>
        <v>0</v>
      </c>
      <c r="G901" s="51" t="str">
        <f t="shared" si="67"/>
        <v>Sem estoque</v>
      </c>
      <c r="H901" s="52">
        <f>SUMIF(Entrada!$D$7:$D$3006,$D901,Entrada!$H$7:$H$3006)</f>
        <v>0</v>
      </c>
      <c r="I901" s="53">
        <f>SUMIF(Saída!$D$7:$D$3006,$D901,Saída!$G$7:$G$3006)</f>
        <v>0</v>
      </c>
      <c r="J901" s="54">
        <f>SUMIF(Entrada!$D$7:$D$3006,D901,Entrada!$L$7:$L$3006)</f>
        <v>0</v>
      </c>
      <c r="K901" s="50" t="str">
        <f t="shared" si="68"/>
        <v/>
      </c>
      <c r="L901" s="50">
        <f t="shared" si="69"/>
        <v>0</v>
      </c>
      <c r="M901" s="54">
        <f>Inv!L901</f>
        <v>0</v>
      </c>
      <c r="N901" s="55" t="str">
        <f>IFERROR($I901/PG!$F901,"")</f>
        <v/>
      </c>
      <c r="P901" s="2"/>
      <c r="Q901" s="84">
        <v>1.06E-3</v>
      </c>
      <c r="R901" s="85">
        <f t="shared" si="70"/>
        <v>1.06E-3</v>
      </c>
      <c r="S901" s="2" t="str">
        <f t="shared" si="71"/>
        <v/>
      </c>
    </row>
    <row r="902" spans="3:19" ht="35.1" customHeight="1" thickTop="1" thickBot="1">
      <c r="C902" s="45" t="str">
        <f>IF(PG!C902="","",PG!C902)</f>
        <v/>
      </c>
      <c r="D902" s="44" t="str">
        <f>IF(PG!D902="","",PG!D902)</f>
        <v/>
      </c>
      <c r="E902" s="46" t="str">
        <f>IF(PG!E902="","",PG!E902)</f>
        <v/>
      </c>
      <c r="F902" s="46">
        <f>IF(Inv!F902="",Inv!E902,Inv!F902)</f>
        <v>0</v>
      </c>
      <c r="G902" s="51" t="str">
        <f t="shared" si="67"/>
        <v>Sem estoque</v>
      </c>
      <c r="H902" s="52">
        <f>SUMIF(Entrada!$D$7:$D$3006,$D902,Entrada!$H$7:$H$3006)</f>
        <v>0</v>
      </c>
      <c r="I902" s="53">
        <f>SUMIF(Saída!$D$7:$D$3006,$D902,Saída!$G$7:$G$3006)</f>
        <v>0</v>
      </c>
      <c r="J902" s="54">
        <f>SUMIF(Entrada!$D$7:$D$3006,D902,Entrada!$L$7:$L$3006)</f>
        <v>0</v>
      </c>
      <c r="K902" s="50" t="str">
        <f t="shared" si="68"/>
        <v/>
      </c>
      <c r="L902" s="50">
        <f t="shared" si="69"/>
        <v>0</v>
      </c>
      <c r="M902" s="54">
        <f>Inv!L902</f>
        <v>0</v>
      </c>
      <c r="N902" s="55" t="str">
        <f>IFERROR($I902/PG!$F902,"")</f>
        <v/>
      </c>
      <c r="P902" s="2"/>
      <c r="Q902" s="84">
        <v>1.0499999999999999E-3</v>
      </c>
      <c r="R902" s="85">
        <f t="shared" si="70"/>
        <v>1.0499999999999999E-3</v>
      </c>
      <c r="S902" s="2" t="str">
        <f t="shared" si="71"/>
        <v/>
      </c>
    </row>
    <row r="903" spans="3:19" ht="35.1" customHeight="1" thickTop="1" thickBot="1">
      <c r="C903" s="45" t="str">
        <f>IF(PG!C903="","",PG!C903)</f>
        <v/>
      </c>
      <c r="D903" s="44" t="str">
        <f>IF(PG!D903="","",PG!D903)</f>
        <v/>
      </c>
      <c r="E903" s="46" t="str">
        <f>IF(PG!E903="","",PG!E903)</f>
        <v/>
      </c>
      <c r="F903" s="46">
        <f>IF(Inv!F903="",Inv!E903,Inv!F903)</f>
        <v>0</v>
      </c>
      <c r="G903" s="51" t="str">
        <f t="shared" si="67"/>
        <v>Sem estoque</v>
      </c>
      <c r="H903" s="52">
        <f>SUMIF(Entrada!$D$7:$D$3006,$D903,Entrada!$H$7:$H$3006)</f>
        <v>0</v>
      </c>
      <c r="I903" s="53">
        <f>SUMIF(Saída!$D$7:$D$3006,$D903,Saída!$G$7:$G$3006)</f>
        <v>0</v>
      </c>
      <c r="J903" s="54">
        <f>SUMIF(Entrada!$D$7:$D$3006,D903,Entrada!$L$7:$L$3006)</f>
        <v>0</v>
      </c>
      <c r="K903" s="50" t="str">
        <f t="shared" si="68"/>
        <v/>
      </c>
      <c r="L903" s="50">
        <f t="shared" si="69"/>
        <v>0</v>
      </c>
      <c r="M903" s="54">
        <f>Inv!L903</f>
        <v>0</v>
      </c>
      <c r="N903" s="55" t="str">
        <f>IFERROR($I903/PG!$F903,"")</f>
        <v/>
      </c>
      <c r="P903" s="2"/>
      <c r="Q903" s="84">
        <v>1.0399999999999999E-3</v>
      </c>
      <c r="R903" s="85">
        <f t="shared" si="70"/>
        <v>1.0399999999999999E-3</v>
      </c>
      <c r="S903" s="2" t="str">
        <f t="shared" si="71"/>
        <v/>
      </c>
    </row>
    <row r="904" spans="3:19" ht="35.1" customHeight="1" thickTop="1" thickBot="1">
      <c r="C904" s="45" t="str">
        <f>IF(PG!C904="","",PG!C904)</f>
        <v/>
      </c>
      <c r="D904" s="44" t="str">
        <f>IF(PG!D904="","",PG!D904)</f>
        <v/>
      </c>
      <c r="E904" s="46" t="str">
        <f>IF(PG!E904="","",PG!E904)</f>
        <v/>
      </c>
      <c r="F904" s="46">
        <f>IF(Inv!F904="",Inv!E904,Inv!F904)</f>
        <v>0</v>
      </c>
      <c r="G904" s="51" t="str">
        <f t="shared" ref="G904:G967" si="72">IFERROR(IF(F904=0,"Sem estoque",IF(F904/E904&lt;0.25,"Quase sem estoque",IF(F904/E904&lt;1.2,"Estoque baixo",IF(F904/E904&lt;2,"Estoque moderado","Estoque confortável")))),"")</f>
        <v>Sem estoque</v>
      </c>
      <c r="H904" s="52">
        <f>SUMIF(Entrada!$D$7:$D$3006,$D904,Entrada!$H$7:$H$3006)</f>
        <v>0</v>
      </c>
      <c r="I904" s="53">
        <f>SUMIF(Saída!$D$7:$D$3006,$D904,Saída!$G$7:$G$3006)</f>
        <v>0</v>
      </c>
      <c r="J904" s="54">
        <f>SUMIF(Entrada!$D$7:$D$3006,D904,Entrada!$L$7:$L$3006)</f>
        <v>0</v>
      </c>
      <c r="K904" s="50" t="str">
        <f t="shared" ref="K904:K967" si="73">IFERROR($J904/SUM($J$7:$J$1007),"")</f>
        <v/>
      </c>
      <c r="L904" s="50">
        <f t="shared" ref="L904:L967" si="74">IFERROR(F904/SUM($F$7:$F$1007),"")</f>
        <v>0</v>
      </c>
      <c r="M904" s="54">
        <f>Inv!L904</f>
        <v>0</v>
      </c>
      <c r="N904" s="55" t="str">
        <f>IFERROR($I904/PG!$F904,"")</f>
        <v/>
      </c>
      <c r="P904" s="2"/>
      <c r="Q904" s="84">
        <v>1.0300000000000001E-3</v>
      </c>
      <c r="R904" s="85">
        <f t="shared" ref="R904:R967" si="75">P904+Q904</f>
        <v>1.0300000000000001E-3</v>
      </c>
      <c r="S904" s="2" t="str">
        <f t="shared" ref="S904:S967" si="76">D904</f>
        <v/>
      </c>
    </row>
    <row r="905" spans="3:19" ht="35.1" customHeight="1" thickTop="1" thickBot="1">
      <c r="C905" s="45" t="str">
        <f>IF(PG!C905="","",PG!C905)</f>
        <v/>
      </c>
      <c r="D905" s="44" t="str">
        <f>IF(PG!D905="","",PG!D905)</f>
        <v/>
      </c>
      <c r="E905" s="46" t="str">
        <f>IF(PG!E905="","",PG!E905)</f>
        <v/>
      </c>
      <c r="F905" s="46">
        <f>IF(Inv!F905="",Inv!E905,Inv!F905)</f>
        <v>0</v>
      </c>
      <c r="G905" s="51" t="str">
        <f t="shared" si="72"/>
        <v>Sem estoque</v>
      </c>
      <c r="H905" s="52">
        <f>SUMIF(Entrada!$D$7:$D$3006,$D905,Entrada!$H$7:$H$3006)</f>
        <v>0</v>
      </c>
      <c r="I905" s="53">
        <f>SUMIF(Saída!$D$7:$D$3006,$D905,Saída!$G$7:$G$3006)</f>
        <v>0</v>
      </c>
      <c r="J905" s="54">
        <f>SUMIF(Entrada!$D$7:$D$3006,D905,Entrada!$L$7:$L$3006)</f>
        <v>0</v>
      </c>
      <c r="K905" s="50" t="str">
        <f t="shared" si="73"/>
        <v/>
      </c>
      <c r="L905" s="50">
        <f t="shared" si="74"/>
        <v>0</v>
      </c>
      <c r="M905" s="54">
        <f>Inv!L905</f>
        <v>0</v>
      </c>
      <c r="N905" s="55" t="str">
        <f>IFERROR($I905/PG!$F905,"")</f>
        <v/>
      </c>
      <c r="P905" s="2"/>
      <c r="Q905" s="84">
        <v>1.0200000000000001E-3</v>
      </c>
      <c r="R905" s="85">
        <f t="shared" si="75"/>
        <v>1.0200000000000001E-3</v>
      </c>
      <c r="S905" s="2" t="str">
        <f t="shared" si="76"/>
        <v/>
      </c>
    </row>
    <row r="906" spans="3:19" ht="35.1" customHeight="1" thickTop="1" thickBot="1">
      <c r="C906" s="45" t="str">
        <f>IF(PG!C906="","",PG!C906)</f>
        <v/>
      </c>
      <c r="D906" s="44" t="str">
        <f>IF(PG!D906="","",PG!D906)</f>
        <v/>
      </c>
      <c r="E906" s="46" t="str">
        <f>IF(PG!E906="","",PG!E906)</f>
        <v/>
      </c>
      <c r="F906" s="46">
        <f>IF(Inv!F906="",Inv!E906,Inv!F906)</f>
        <v>0</v>
      </c>
      <c r="G906" s="51" t="str">
        <f t="shared" si="72"/>
        <v>Sem estoque</v>
      </c>
      <c r="H906" s="52">
        <f>SUMIF(Entrada!$D$7:$D$3006,$D906,Entrada!$H$7:$H$3006)</f>
        <v>0</v>
      </c>
      <c r="I906" s="53">
        <f>SUMIF(Saída!$D$7:$D$3006,$D906,Saída!$G$7:$G$3006)</f>
        <v>0</v>
      </c>
      <c r="J906" s="54">
        <f>SUMIF(Entrada!$D$7:$D$3006,D906,Entrada!$L$7:$L$3006)</f>
        <v>0</v>
      </c>
      <c r="K906" s="50" t="str">
        <f t="shared" si="73"/>
        <v/>
      </c>
      <c r="L906" s="50">
        <f t="shared" si="74"/>
        <v>0</v>
      </c>
      <c r="M906" s="54">
        <f>Inv!L906</f>
        <v>0</v>
      </c>
      <c r="N906" s="55" t="str">
        <f>IFERROR($I906/PG!$F906,"")</f>
        <v/>
      </c>
      <c r="P906" s="2"/>
      <c r="Q906" s="84">
        <v>1.01E-3</v>
      </c>
      <c r="R906" s="85">
        <f t="shared" si="75"/>
        <v>1.01E-3</v>
      </c>
      <c r="S906" s="2" t="str">
        <f t="shared" si="76"/>
        <v/>
      </c>
    </row>
    <row r="907" spans="3:19" ht="35.1" customHeight="1" thickTop="1" thickBot="1">
      <c r="C907" s="45" t="str">
        <f>IF(PG!C907="","",PG!C907)</f>
        <v/>
      </c>
      <c r="D907" s="44" t="str">
        <f>IF(PG!D907="","",PG!D907)</f>
        <v/>
      </c>
      <c r="E907" s="46" t="str">
        <f>IF(PG!E907="","",PG!E907)</f>
        <v/>
      </c>
      <c r="F907" s="46">
        <f>IF(Inv!F907="",Inv!E907,Inv!F907)</f>
        <v>0</v>
      </c>
      <c r="G907" s="51" t="str">
        <f t="shared" si="72"/>
        <v>Sem estoque</v>
      </c>
      <c r="H907" s="52">
        <f>SUMIF(Entrada!$D$7:$D$3006,$D907,Entrada!$H$7:$H$3006)</f>
        <v>0</v>
      </c>
      <c r="I907" s="53">
        <f>SUMIF(Saída!$D$7:$D$3006,$D907,Saída!$G$7:$G$3006)</f>
        <v>0</v>
      </c>
      <c r="J907" s="54">
        <f>SUMIF(Entrada!$D$7:$D$3006,D907,Entrada!$L$7:$L$3006)</f>
        <v>0</v>
      </c>
      <c r="K907" s="50" t="str">
        <f t="shared" si="73"/>
        <v/>
      </c>
      <c r="L907" s="50">
        <f t="shared" si="74"/>
        <v>0</v>
      </c>
      <c r="M907" s="54">
        <f>Inv!L907</f>
        <v>0</v>
      </c>
      <c r="N907" s="55" t="str">
        <f>IFERROR($I907/PG!$F907,"")</f>
        <v/>
      </c>
      <c r="P907" s="2"/>
      <c r="Q907" s="84">
        <v>1E-3</v>
      </c>
      <c r="R907" s="85">
        <f t="shared" si="75"/>
        <v>1E-3</v>
      </c>
      <c r="S907" s="2" t="str">
        <f t="shared" si="76"/>
        <v/>
      </c>
    </row>
    <row r="908" spans="3:19" ht="35.1" customHeight="1" thickTop="1" thickBot="1">
      <c r="C908" s="45" t="str">
        <f>IF(PG!C908="","",PG!C908)</f>
        <v/>
      </c>
      <c r="D908" s="44" t="str">
        <f>IF(PG!D908="","",PG!D908)</f>
        <v/>
      </c>
      <c r="E908" s="46" t="str">
        <f>IF(PG!E908="","",PG!E908)</f>
        <v/>
      </c>
      <c r="F908" s="46">
        <f>IF(Inv!F908="",Inv!E908,Inv!F908)</f>
        <v>0</v>
      </c>
      <c r="G908" s="51" t="str">
        <f t="shared" si="72"/>
        <v>Sem estoque</v>
      </c>
      <c r="H908" s="52">
        <f>SUMIF(Entrada!$D$7:$D$3006,$D908,Entrada!$H$7:$H$3006)</f>
        <v>0</v>
      </c>
      <c r="I908" s="53">
        <f>SUMIF(Saída!$D$7:$D$3006,$D908,Saída!$G$7:$G$3006)</f>
        <v>0</v>
      </c>
      <c r="J908" s="54">
        <f>SUMIF(Entrada!$D$7:$D$3006,D908,Entrada!$L$7:$L$3006)</f>
        <v>0</v>
      </c>
      <c r="K908" s="50" t="str">
        <f t="shared" si="73"/>
        <v/>
      </c>
      <c r="L908" s="50">
        <f t="shared" si="74"/>
        <v>0</v>
      </c>
      <c r="M908" s="54">
        <f>Inv!L908</f>
        <v>0</v>
      </c>
      <c r="N908" s="55" t="str">
        <f>IFERROR($I908/PG!$F908,"")</f>
        <v/>
      </c>
      <c r="P908" s="2"/>
      <c r="Q908" s="84">
        <v>9.8999999999999999E-4</v>
      </c>
      <c r="R908" s="85">
        <f t="shared" si="75"/>
        <v>9.8999999999999999E-4</v>
      </c>
      <c r="S908" s="2" t="str">
        <f t="shared" si="76"/>
        <v/>
      </c>
    </row>
    <row r="909" spans="3:19" ht="35.1" customHeight="1" thickTop="1" thickBot="1">
      <c r="C909" s="45" t="str">
        <f>IF(PG!C909="","",PG!C909)</f>
        <v/>
      </c>
      <c r="D909" s="44" t="str">
        <f>IF(PG!D909="","",PG!D909)</f>
        <v/>
      </c>
      <c r="E909" s="46" t="str">
        <f>IF(PG!E909="","",PG!E909)</f>
        <v/>
      </c>
      <c r="F909" s="46">
        <f>IF(Inv!F909="",Inv!E909,Inv!F909)</f>
        <v>0</v>
      </c>
      <c r="G909" s="51" t="str">
        <f t="shared" si="72"/>
        <v>Sem estoque</v>
      </c>
      <c r="H909" s="52">
        <f>SUMIF(Entrada!$D$7:$D$3006,$D909,Entrada!$H$7:$H$3006)</f>
        <v>0</v>
      </c>
      <c r="I909" s="53">
        <f>SUMIF(Saída!$D$7:$D$3006,$D909,Saída!$G$7:$G$3006)</f>
        <v>0</v>
      </c>
      <c r="J909" s="54">
        <f>SUMIF(Entrada!$D$7:$D$3006,D909,Entrada!$L$7:$L$3006)</f>
        <v>0</v>
      </c>
      <c r="K909" s="50" t="str">
        <f t="shared" si="73"/>
        <v/>
      </c>
      <c r="L909" s="50">
        <f t="shared" si="74"/>
        <v>0</v>
      </c>
      <c r="M909" s="54">
        <f>Inv!L909</f>
        <v>0</v>
      </c>
      <c r="N909" s="55" t="str">
        <f>IFERROR($I909/PG!$F909,"")</f>
        <v/>
      </c>
      <c r="P909" s="2"/>
      <c r="Q909" s="84">
        <v>9.7999999999999997E-4</v>
      </c>
      <c r="R909" s="85">
        <f t="shared" si="75"/>
        <v>9.7999999999999997E-4</v>
      </c>
      <c r="S909" s="2" t="str">
        <f t="shared" si="76"/>
        <v/>
      </c>
    </row>
    <row r="910" spans="3:19" ht="35.1" customHeight="1" thickTop="1" thickBot="1">
      <c r="C910" s="45" t="str">
        <f>IF(PG!C910="","",PG!C910)</f>
        <v/>
      </c>
      <c r="D910" s="44" t="str">
        <f>IF(PG!D910="","",PG!D910)</f>
        <v/>
      </c>
      <c r="E910" s="46" t="str">
        <f>IF(PG!E910="","",PG!E910)</f>
        <v/>
      </c>
      <c r="F910" s="46">
        <f>IF(Inv!F910="",Inv!E910,Inv!F910)</f>
        <v>0</v>
      </c>
      <c r="G910" s="51" t="str">
        <f t="shared" si="72"/>
        <v>Sem estoque</v>
      </c>
      <c r="H910" s="52">
        <f>SUMIF(Entrada!$D$7:$D$3006,$D910,Entrada!$H$7:$H$3006)</f>
        <v>0</v>
      </c>
      <c r="I910" s="53">
        <f>SUMIF(Saída!$D$7:$D$3006,$D910,Saída!$G$7:$G$3006)</f>
        <v>0</v>
      </c>
      <c r="J910" s="54">
        <f>SUMIF(Entrada!$D$7:$D$3006,D910,Entrada!$L$7:$L$3006)</f>
        <v>0</v>
      </c>
      <c r="K910" s="50" t="str">
        <f t="shared" si="73"/>
        <v/>
      </c>
      <c r="L910" s="50">
        <f t="shared" si="74"/>
        <v>0</v>
      </c>
      <c r="M910" s="54">
        <f>Inv!L910</f>
        <v>0</v>
      </c>
      <c r="N910" s="55" t="str">
        <f>IFERROR($I910/PG!$F910,"")</f>
        <v/>
      </c>
      <c r="P910" s="2"/>
      <c r="Q910" s="84">
        <v>9.7000000000000005E-4</v>
      </c>
      <c r="R910" s="85">
        <f t="shared" si="75"/>
        <v>9.7000000000000005E-4</v>
      </c>
      <c r="S910" s="2" t="str">
        <f t="shared" si="76"/>
        <v/>
      </c>
    </row>
    <row r="911" spans="3:19" ht="35.1" customHeight="1" thickTop="1" thickBot="1">
      <c r="C911" s="45" t="str">
        <f>IF(PG!C911="","",PG!C911)</f>
        <v/>
      </c>
      <c r="D911" s="44" t="str">
        <f>IF(PG!D911="","",PG!D911)</f>
        <v/>
      </c>
      <c r="E911" s="46" t="str">
        <f>IF(PG!E911="","",PG!E911)</f>
        <v/>
      </c>
      <c r="F911" s="46">
        <f>IF(Inv!F911="",Inv!E911,Inv!F911)</f>
        <v>0</v>
      </c>
      <c r="G911" s="51" t="str">
        <f t="shared" si="72"/>
        <v>Sem estoque</v>
      </c>
      <c r="H911" s="52">
        <f>SUMIF(Entrada!$D$7:$D$3006,$D911,Entrada!$H$7:$H$3006)</f>
        <v>0</v>
      </c>
      <c r="I911" s="53">
        <f>SUMIF(Saída!$D$7:$D$3006,$D911,Saída!$G$7:$G$3006)</f>
        <v>0</v>
      </c>
      <c r="J911" s="54">
        <f>SUMIF(Entrada!$D$7:$D$3006,D911,Entrada!$L$7:$L$3006)</f>
        <v>0</v>
      </c>
      <c r="K911" s="50" t="str">
        <f t="shared" si="73"/>
        <v/>
      </c>
      <c r="L911" s="50">
        <f t="shared" si="74"/>
        <v>0</v>
      </c>
      <c r="M911" s="54">
        <f>Inv!L911</f>
        <v>0</v>
      </c>
      <c r="N911" s="55" t="str">
        <f>IFERROR($I911/PG!$F911,"")</f>
        <v/>
      </c>
      <c r="P911" s="2"/>
      <c r="Q911" s="84">
        <v>9.6000000000000002E-4</v>
      </c>
      <c r="R911" s="85">
        <f t="shared" si="75"/>
        <v>9.6000000000000002E-4</v>
      </c>
      <c r="S911" s="2" t="str">
        <f t="shared" si="76"/>
        <v/>
      </c>
    </row>
    <row r="912" spans="3:19" ht="35.1" customHeight="1" thickTop="1" thickBot="1">
      <c r="C912" s="45" t="str">
        <f>IF(PG!C912="","",PG!C912)</f>
        <v/>
      </c>
      <c r="D912" s="44" t="str">
        <f>IF(PG!D912="","",PG!D912)</f>
        <v/>
      </c>
      <c r="E912" s="46" t="str">
        <f>IF(PG!E912="","",PG!E912)</f>
        <v/>
      </c>
      <c r="F912" s="46">
        <f>IF(Inv!F912="",Inv!E912,Inv!F912)</f>
        <v>0</v>
      </c>
      <c r="G912" s="51" t="str">
        <f t="shared" si="72"/>
        <v>Sem estoque</v>
      </c>
      <c r="H912" s="52">
        <f>SUMIF(Entrada!$D$7:$D$3006,$D912,Entrada!$H$7:$H$3006)</f>
        <v>0</v>
      </c>
      <c r="I912" s="53">
        <f>SUMIF(Saída!$D$7:$D$3006,$D912,Saída!$G$7:$G$3006)</f>
        <v>0</v>
      </c>
      <c r="J912" s="54">
        <f>SUMIF(Entrada!$D$7:$D$3006,D912,Entrada!$L$7:$L$3006)</f>
        <v>0</v>
      </c>
      <c r="K912" s="50" t="str">
        <f t="shared" si="73"/>
        <v/>
      </c>
      <c r="L912" s="50">
        <f t="shared" si="74"/>
        <v>0</v>
      </c>
      <c r="M912" s="54">
        <f>Inv!L912</f>
        <v>0</v>
      </c>
      <c r="N912" s="55" t="str">
        <f>IFERROR($I912/PG!$F912,"")</f>
        <v/>
      </c>
      <c r="P912" s="2"/>
      <c r="Q912" s="84">
        <v>9.5E-4</v>
      </c>
      <c r="R912" s="85">
        <f t="shared" si="75"/>
        <v>9.5E-4</v>
      </c>
      <c r="S912" s="2" t="str">
        <f t="shared" si="76"/>
        <v/>
      </c>
    </row>
    <row r="913" spans="3:19" ht="35.1" customHeight="1" thickTop="1" thickBot="1">
      <c r="C913" s="45" t="str">
        <f>IF(PG!C913="","",PG!C913)</f>
        <v/>
      </c>
      <c r="D913" s="44" t="str">
        <f>IF(PG!D913="","",PG!D913)</f>
        <v/>
      </c>
      <c r="E913" s="46" t="str">
        <f>IF(PG!E913="","",PG!E913)</f>
        <v/>
      </c>
      <c r="F913" s="46">
        <f>IF(Inv!F913="",Inv!E913,Inv!F913)</f>
        <v>0</v>
      </c>
      <c r="G913" s="51" t="str">
        <f t="shared" si="72"/>
        <v>Sem estoque</v>
      </c>
      <c r="H913" s="52">
        <f>SUMIF(Entrada!$D$7:$D$3006,$D913,Entrada!$H$7:$H$3006)</f>
        <v>0</v>
      </c>
      <c r="I913" s="53">
        <f>SUMIF(Saída!$D$7:$D$3006,$D913,Saída!$G$7:$G$3006)</f>
        <v>0</v>
      </c>
      <c r="J913" s="54">
        <f>SUMIF(Entrada!$D$7:$D$3006,D913,Entrada!$L$7:$L$3006)</f>
        <v>0</v>
      </c>
      <c r="K913" s="50" t="str">
        <f t="shared" si="73"/>
        <v/>
      </c>
      <c r="L913" s="50">
        <f t="shared" si="74"/>
        <v>0</v>
      </c>
      <c r="M913" s="54">
        <f>Inv!L913</f>
        <v>0</v>
      </c>
      <c r="N913" s="55" t="str">
        <f>IFERROR($I913/PG!$F913,"")</f>
        <v/>
      </c>
      <c r="P913" s="2"/>
      <c r="Q913" s="84">
        <v>9.3999999999999997E-4</v>
      </c>
      <c r="R913" s="85">
        <f t="shared" si="75"/>
        <v>9.3999999999999997E-4</v>
      </c>
      <c r="S913" s="2" t="str">
        <f t="shared" si="76"/>
        <v/>
      </c>
    </row>
    <row r="914" spans="3:19" ht="35.1" customHeight="1" thickTop="1" thickBot="1">
      <c r="C914" s="45" t="str">
        <f>IF(PG!C914="","",PG!C914)</f>
        <v/>
      </c>
      <c r="D914" s="44" t="str">
        <f>IF(PG!D914="","",PG!D914)</f>
        <v/>
      </c>
      <c r="E914" s="46" t="str">
        <f>IF(PG!E914="","",PG!E914)</f>
        <v/>
      </c>
      <c r="F914" s="46">
        <f>IF(Inv!F914="",Inv!E914,Inv!F914)</f>
        <v>0</v>
      </c>
      <c r="G914" s="51" t="str">
        <f t="shared" si="72"/>
        <v>Sem estoque</v>
      </c>
      <c r="H914" s="52">
        <f>SUMIF(Entrada!$D$7:$D$3006,$D914,Entrada!$H$7:$H$3006)</f>
        <v>0</v>
      </c>
      <c r="I914" s="53">
        <f>SUMIF(Saída!$D$7:$D$3006,$D914,Saída!$G$7:$G$3006)</f>
        <v>0</v>
      </c>
      <c r="J914" s="54">
        <f>SUMIF(Entrada!$D$7:$D$3006,D914,Entrada!$L$7:$L$3006)</f>
        <v>0</v>
      </c>
      <c r="K914" s="50" t="str">
        <f t="shared" si="73"/>
        <v/>
      </c>
      <c r="L914" s="50">
        <f t="shared" si="74"/>
        <v>0</v>
      </c>
      <c r="M914" s="54">
        <f>Inv!L914</f>
        <v>0</v>
      </c>
      <c r="N914" s="55" t="str">
        <f>IFERROR($I914/PG!$F914,"")</f>
        <v/>
      </c>
      <c r="P914" s="2"/>
      <c r="Q914" s="84">
        <v>9.3000000000000005E-4</v>
      </c>
      <c r="R914" s="85">
        <f t="shared" si="75"/>
        <v>9.3000000000000005E-4</v>
      </c>
      <c r="S914" s="2" t="str">
        <f t="shared" si="76"/>
        <v/>
      </c>
    </row>
    <row r="915" spans="3:19" ht="35.1" customHeight="1" thickTop="1" thickBot="1">
      <c r="C915" s="45" t="str">
        <f>IF(PG!C915="","",PG!C915)</f>
        <v/>
      </c>
      <c r="D915" s="44" t="str">
        <f>IF(PG!D915="","",PG!D915)</f>
        <v/>
      </c>
      <c r="E915" s="46" t="str">
        <f>IF(PG!E915="","",PG!E915)</f>
        <v/>
      </c>
      <c r="F915" s="46">
        <f>IF(Inv!F915="",Inv!E915,Inv!F915)</f>
        <v>0</v>
      </c>
      <c r="G915" s="51" t="str">
        <f t="shared" si="72"/>
        <v>Sem estoque</v>
      </c>
      <c r="H915" s="52">
        <f>SUMIF(Entrada!$D$7:$D$3006,$D915,Entrada!$H$7:$H$3006)</f>
        <v>0</v>
      </c>
      <c r="I915" s="53">
        <f>SUMIF(Saída!$D$7:$D$3006,$D915,Saída!$G$7:$G$3006)</f>
        <v>0</v>
      </c>
      <c r="J915" s="54">
        <f>SUMIF(Entrada!$D$7:$D$3006,D915,Entrada!$L$7:$L$3006)</f>
        <v>0</v>
      </c>
      <c r="K915" s="50" t="str">
        <f t="shared" si="73"/>
        <v/>
      </c>
      <c r="L915" s="50">
        <f t="shared" si="74"/>
        <v>0</v>
      </c>
      <c r="M915" s="54">
        <f>Inv!L915</f>
        <v>0</v>
      </c>
      <c r="N915" s="55" t="str">
        <f>IFERROR($I915/PG!$F915,"")</f>
        <v/>
      </c>
      <c r="P915" s="2"/>
      <c r="Q915" s="84">
        <v>9.2000000000000003E-4</v>
      </c>
      <c r="R915" s="85">
        <f t="shared" si="75"/>
        <v>9.2000000000000003E-4</v>
      </c>
      <c r="S915" s="2" t="str">
        <f t="shared" si="76"/>
        <v/>
      </c>
    </row>
    <row r="916" spans="3:19" ht="35.1" customHeight="1" thickTop="1" thickBot="1">
      <c r="C916" s="45" t="str">
        <f>IF(PG!C916="","",PG!C916)</f>
        <v/>
      </c>
      <c r="D916" s="44" t="str">
        <f>IF(PG!D916="","",PG!D916)</f>
        <v/>
      </c>
      <c r="E916" s="46" t="str">
        <f>IF(PG!E916="","",PG!E916)</f>
        <v/>
      </c>
      <c r="F916" s="46">
        <f>IF(Inv!F916="",Inv!E916,Inv!F916)</f>
        <v>0</v>
      </c>
      <c r="G916" s="51" t="str">
        <f t="shared" si="72"/>
        <v>Sem estoque</v>
      </c>
      <c r="H916" s="52">
        <f>SUMIF(Entrada!$D$7:$D$3006,$D916,Entrada!$H$7:$H$3006)</f>
        <v>0</v>
      </c>
      <c r="I916" s="53">
        <f>SUMIF(Saída!$D$7:$D$3006,$D916,Saída!$G$7:$G$3006)</f>
        <v>0</v>
      </c>
      <c r="J916" s="54">
        <f>SUMIF(Entrada!$D$7:$D$3006,D916,Entrada!$L$7:$L$3006)</f>
        <v>0</v>
      </c>
      <c r="K916" s="50" t="str">
        <f t="shared" si="73"/>
        <v/>
      </c>
      <c r="L916" s="50">
        <f t="shared" si="74"/>
        <v>0</v>
      </c>
      <c r="M916" s="54">
        <f>Inv!L916</f>
        <v>0</v>
      </c>
      <c r="N916" s="55" t="str">
        <f>IFERROR($I916/PG!$F916,"")</f>
        <v/>
      </c>
      <c r="P916" s="2"/>
      <c r="Q916" s="84">
        <v>9.1E-4</v>
      </c>
      <c r="R916" s="85">
        <f t="shared" si="75"/>
        <v>9.1E-4</v>
      </c>
      <c r="S916" s="2" t="str">
        <f t="shared" si="76"/>
        <v/>
      </c>
    </row>
    <row r="917" spans="3:19" ht="35.1" customHeight="1" thickTop="1" thickBot="1">
      <c r="C917" s="45" t="str">
        <f>IF(PG!C917="","",PG!C917)</f>
        <v/>
      </c>
      <c r="D917" s="44" t="str">
        <f>IF(PG!D917="","",PG!D917)</f>
        <v/>
      </c>
      <c r="E917" s="46" t="str">
        <f>IF(PG!E917="","",PG!E917)</f>
        <v/>
      </c>
      <c r="F917" s="46">
        <f>IF(Inv!F917="",Inv!E917,Inv!F917)</f>
        <v>0</v>
      </c>
      <c r="G917" s="51" t="str">
        <f t="shared" si="72"/>
        <v>Sem estoque</v>
      </c>
      <c r="H917" s="52">
        <f>SUMIF(Entrada!$D$7:$D$3006,$D917,Entrada!$H$7:$H$3006)</f>
        <v>0</v>
      </c>
      <c r="I917" s="53">
        <f>SUMIF(Saída!$D$7:$D$3006,$D917,Saída!$G$7:$G$3006)</f>
        <v>0</v>
      </c>
      <c r="J917" s="54">
        <f>SUMIF(Entrada!$D$7:$D$3006,D917,Entrada!$L$7:$L$3006)</f>
        <v>0</v>
      </c>
      <c r="K917" s="50" t="str">
        <f t="shared" si="73"/>
        <v/>
      </c>
      <c r="L917" s="50">
        <f t="shared" si="74"/>
        <v>0</v>
      </c>
      <c r="M917" s="54">
        <f>Inv!L917</f>
        <v>0</v>
      </c>
      <c r="N917" s="55" t="str">
        <f>IFERROR($I917/PG!$F917,"")</f>
        <v/>
      </c>
      <c r="P917" s="2"/>
      <c r="Q917" s="84">
        <v>8.9999999999999998E-4</v>
      </c>
      <c r="R917" s="85">
        <f t="shared" si="75"/>
        <v>8.9999999999999998E-4</v>
      </c>
      <c r="S917" s="2" t="str">
        <f t="shared" si="76"/>
        <v/>
      </c>
    </row>
    <row r="918" spans="3:19" ht="35.1" customHeight="1" thickTop="1" thickBot="1">
      <c r="C918" s="45" t="str">
        <f>IF(PG!C918="","",PG!C918)</f>
        <v/>
      </c>
      <c r="D918" s="44" t="str">
        <f>IF(PG!D918="","",PG!D918)</f>
        <v/>
      </c>
      <c r="E918" s="46" t="str">
        <f>IF(PG!E918="","",PG!E918)</f>
        <v/>
      </c>
      <c r="F918" s="46">
        <f>IF(Inv!F918="",Inv!E918,Inv!F918)</f>
        <v>0</v>
      </c>
      <c r="G918" s="51" t="str">
        <f t="shared" si="72"/>
        <v>Sem estoque</v>
      </c>
      <c r="H918" s="52">
        <f>SUMIF(Entrada!$D$7:$D$3006,$D918,Entrada!$H$7:$H$3006)</f>
        <v>0</v>
      </c>
      <c r="I918" s="53">
        <f>SUMIF(Saída!$D$7:$D$3006,$D918,Saída!$G$7:$G$3006)</f>
        <v>0</v>
      </c>
      <c r="J918" s="54">
        <f>SUMIF(Entrada!$D$7:$D$3006,D918,Entrada!$L$7:$L$3006)</f>
        <v>0</v>
      </c>
      <c r="K918" s="50" t="str">
        <f t="shared" si="73"/>
        <v/>
      </c>
      <c r="L918" s="50">
        <f t="shared" si="74"/>
        <v>0</v>
      </c>
      <c r="M918" s="54">
        <f>Inv!L918</f>
        <v>0</v>
      </c>
      <c r="N918" s="55" t="str">
        <f>IFERROR($I918/PG!$F918,"")</f>
        <v/>
      </c>
      <c r="P918" s="2"/>
      <c r="Q918" s="84">
        <v>8.8999999999999995E-4</v>
      </c>
      <c r="R918" s="85">
        <f t="shared" si="75"/>
        <v>8.8999999999999995E-4</v>
      </c>
      <c r="S918" s="2" t="str">
        <f t="shared" si="76"/>
        <v/>
      </c>
    </row>
    <row r="919" spans="3:19" ht="35.1" customHeight="1" thickTop="1" thickBot="1">
      <c r="C919" s="45" t="str">
        <f>IF(PG!C919="","",PG!C919)</f>
        <v/>
      </c>
      <c r="D919" s="44" t="str">
        <f>IF(PG!D919="","",PG!D919)</f>
        <v/>
      </c>
      <c r="E919" s="46" t="str">
        <f>IF(PG!E919="","",PG!E919)</f>
        <v/>
      </c>
      <c r="F919" s="46">
        <f>IF(Inv!F919="",Inv!E919,Inv!F919)</f>
        <v>0</v>
      </c>
      <c r="G919" s="51" t="str">
        <f t="shared" si="72"/>
        <v>Sem estoque</v>
      </c>
      <c r="H919" s="52">
        <f>SUMIF(Entrada!$D$7:$D$3006,$D919,Entrada!$H$7:$H$3006)</f>
        <v>0</v>
      </c>
      <c r="I919" s="53">
        <f>SUMIF(Saída!$D$7:$D$3006,$D919,Saída!$G$7:$G$3006)</f>
        <v>0</v>
      </c>
      <c r="J919" s="54">
        <f>SUMIF(Entrada!$D$7:$D$3006,D919,Entrada!$L$7:$L$3006)</f>
        <v>0</v>
      </c>
      <c r="K919" s="50" t="str">
        <f t="shared" si="73"/>
        <v/>
      </c>
      <c r="L919" s="50">
        <f t="shared" si="74"/>
        <v>0</v>
      </c>
      <c r="M919" s="54">
        <f>Inv!L919</f>
        <v>0</v>
      </c>
      <c r="N919" s="55" t="str">
        <f>IFERROR($I919/PG!$F919,"")</f>
        <v/>
      </c>
      <c r="P919" s="2"/>
      <c r="Q919" s="84">
        <v>8.8000000000000003E-4</v>
      </c>
      <c r="R919" s="85">
        <f t="shared" si="75"/>
        <v>8.8000000000000003E-4</v>
      </c>
      <c r="S919" s="2" t="str">
        <f t="shared" si="76"/>
        <v/>
      </c>
    </row>
    <row r="920" spans="3:19" ht="35.1" customHeight="1" thickTop="1" thickBot="1">
      <c r="C920" s="45" t="str">
        <f>IF(PG!C920="","",PG!C920)</f>
        <v/>
      </c>
      <c r="D920" s="44" t="str">
        <f>IF(PG!D920="","",PG!D920)</f>
        <v/>
      </c>
      <c r="E920" s="46" t="str">
        <f>IF(PG!E920="","",PG!E920)</f>
        <v/>
      </c>
      <c r="F920" s="46">
        <f>IF(Inv!F920="",Inv!E920,Inv!F920)</f>
        <v>0</v>
      </c>
      <c r="G920" s="51" t="str">
        <f t="shared" si="72"/>
        <v>Sem estoque</v>
      </c>
      <c r="H920" s="52">
        <f>SUMIF(Entrada!$D$7:$D$3006,$D920,Entrada!$H$7:$H$3006)</f>
        <v>0</v>
      </c>
      <c r="I920" s="53">
        <f>SUMIF(Saída!$D$7:$D$3006,$D920,Saída!$G$7:$G$3006)</f>
        <v>0</v>
      </c>
      <c r="J920" s="54">
        <f>SUMIF(Entrada!$D$7:$D$3006,D920,Entrada!$L$7:$L$3006)</f>
        <v>0</v>
      </c>
      <c r="K920" s="50" t="str">
        <f t="shared" si="73"/>
        <v/>
      </c>
      <c r="L920" s="50">
        <f t="shared" si="74"/>
        <v>0</v>
      </c>
      <c r="M920" s="54">
        <f>Inv!L920</f>
        <v>0</v>
      </c>
      <c r="N920" s="55" t="str">
        <f>IFERROR($I920/PG!$F920,"")</f>
        <v/>
      </c>
      <c r="P920" s="2"/>
      <c r="Q920" s="84">
        <v>8.7000000000000001E-4</v>
      </c>
      <c r="R920" s="85">
        <f t="shared" si="75"/>
        <v>8.7000000000000001E-4</v>
      </c>
      <c r="S920" s="2" t="str">
        <f t="shared" si="76"/>
        <v/>
      </c>
    </row>
    <row r="921" spans="3:19" ht="35.1" customHeight="1" thickTop="1" thickBot="1">
      <c r="C921" s="45" t="str">
        <f>IF(PG!C921="","",PG!C921)</f>
        <v/>
      </c>
      <c r="D921" s="44" t="str">
        <f>IF(PG!D921="","",PG!D921)</f>
        <v/>
      </c>
      <c r="E921" s="46" t="str">
        <f>IF(PG!E921="","",PG!E921)</f>
        <v/>
      </c>
      <c r="F921" s="46">
        <f>IF(Inv!F921="",Inv!E921,Inv!F921)</f>
        <v>0</v>
      </c>
      <c r="G921" s="51" t="str">
        <f t="shared" si="72"/>
        <v>Sem estoque</v>
      </c>
      <c r="H921" s="52">
        <f>SUMIF(Entrada!$D$7:$D$3006,$D921,Entrada!$H$7:$H$3006)</f>
        <v>0</v>
      </c>
      <c r="I921" s="53">
        <f>SUMIF(Saída!$D$7:$D$3006,$D921,Saída!$G$7:$G$3006)</f>
        <v>0</v>
      </c>
      <c r="J921" s="54">
        <f>SUMIF(Entrada!$D$7:$D$3006,D921,Entrada!$L$7:$L$3006)</f>
        <v>0</v>
      </c>
      <c r="K921" s="50" t="str">
        <f t="shared" si="73"/>
        <v/>
      </c>
      <c r="L921" s="50">
        <f t="shared" si="74"/>
        <v>0</v>
      </c>
      <c r="M921" s="54">
        <f>Inv!L921</f>
        <v>0</v>
      </c>
      <c r="N921" s="55" t="str">
        <f>IFERROR($I921/PG!$F921,"")</f>
        <v/>
      </c>
      <c r="P921" s="2"/>
      <c r="Q921" s="84">
        <v>8.5999999999999998E-4</v>
      </c>
      <c r="R921" s="85">
        <f t="shared" si="75"/>
        <v>8.5999999999999998E-4</v>
      </c>
      <c r="S921" s="2" t="str">
        <f t="shared" si="76"/>
        <v/>
      </c>
    </row>
    <row r="922" spans="3:19" ht="35.1" customHeight="1" thickTop="1" thickBot="1">
      <c r="C922" s="45" t="str">
        <f>IF(PG!C922="","",PG!C922)</f>
        <v/>
      </c>
      <c r="D922" s="44" t="str">
        <f>IF(PG!D922="","",PG!D922)</f>
        <v/>
      </c>
      <c r="E922" s="46" t="str">
        <f>IF(PG!E922="","",PG!E922)</f>
        <v/>
      </c>
      <c r="F922" s="46">
        <f>IF(Inv!F922="",Inv!E922,Inv!F922)</f>
        <v>0</v>
      </c>
      <c r="G922" s="51" t="str">
        <f t="shared" si="72"/>
        <v>Sem estoque</v>
      </c>
      <c r="H922" s="52">
        <f>SUMIF(Entrada!$D$7:$D$3006,$D922,Entrada!$H$7:$H$3006)</f>
        <v>0</v>
      </c>
      <c r="I922" s="53">
        <f>SUMIF(Saída!$D$7:$D$3006,$D922,Saída!$G$7:$G$3006)</f>
        <v>0</v>
      </c>
      <c r="J922" s="54">
        <f>SUMIF(Entrada!$D$7:$D$3006,D922,Entrada!$L$7:$L$3006)</f>
        <v>0</v>
      </c>
      <c r="K922" s="50" t="str">
        <f t="shared" si="73"/>
        <v/>
      </c>
      <c r="L922" s="50">
        <f t="shared" si="74"/>
        <v>0</v>
      </c>
      <c r="M922" s="54">
        <f>Inv!L922</f>
        <v>0</v>
      </c>
      <c r="N922" s="55" t="str">
        <f>IFERROR($I922/PG!$F922,"")</f>
        <v/>
      </c>
      <c r="P922" s="2"/>
      <c r="Q922" s="84">
        <v>8.4999999999999995E-4</v>
      </c>
      <c r="R922" s="85">
        <f t="shared" si="75"/>
        <v>8.4999999999999995E-4</v>
      </c>
      <c r="S922" s="2" t="str">
        <f t="shared" si="76"/>
        <v/>
      </c>
    </row>
    <row r="923" spans="3:19" ht="35.1" customHeight="1" thickTop="1" thickBot="1">
      <c r="C923" s="45" t="str">
        <f>IF(PG!C923="","",PG!C923)</f>
        <v/>
      </c>
      <c r="D923" s="44" t="str">
        <f>IF(PG!D923="","",PG!D923)</f>
        <v/>
      </c>
      <c r="E923" s="46" t="str">
        <f>IF(PG!E923="","",PG!E923)</f>
        <v/>
      </c>
      <c r="F923" s="46">
        <f>IF(Inv!F923="",Inv!E923,Inv!F923)</f>
        <v>0</v>
      </c>
      <c r="G923" s="51" t="str">
        <f t="shared" si="72"/>
        <v>Sem estoque</v>
      </c>
      <c r="H923" s="52">
        <f>SUMIF(Entrada!$D$7:$D$3006,$D923,Entrada!$H$7:$H$3006)</f>
        <v>0</v>
      </c>
      <c r="I923" s="53">
        <f>SUMIF(Saída!$D$7:$D$3006,$D923,Saída!$G$7:$G$3006)</f>
        <v>0</v>
      </c>
      <c r="J923" s="54">
        <f>SUMIF(Entrada!$D$7:$D$3006,D923,Entrada!$L$7:$L$3006)</f>
        <v>0</v>
      </c>
      <c r="K923" s="50" t="str">
        <f t="shared" si="73"/>
        <v/>
      </c>
      <c r="L923" s="50">
        <f t="shared" si="74"/>
        <v>0</v>
      </c>
      <c r="M923" s="54">
        <f>Inv!L923</f>
        <v>0</v>
      </c>
      <c r="N923" s="55" t="str">
        <f>IFERROR($I923/PG!$F923,"")</f>
        <v/>
      </c>
      <c r="P923" s="2"/>
      <c r="Q923" s="84">
        <v>8.4000000000000003E-4</v>
      </c>
      <c r="R923" s="85">
        <f t="shared" si="75"/>
        <v>8.4000000000000003E-4</v>
      </c>
      <c r="S923" s="2" t="str">
        <f t="shared" si="76"/>
        <v/>
      </c>
    </row>
    <row r="924" spans="3:19" ht="35.1" customHeight="1" thickTop="1" thickBot="1">
      <c r="C924" s="45" t="str">
        <f>IF(PG!C924="","",PG!C924)</f>
        <v/>
      </c>
      <c r="D924" s="44" t="str">
        <f>IF(PG!D924="","",PG!D924)</f>
        <v/>
      </c>
      <c r="E924" s="46" t="str">
        <f>IF(PG!E924="","",PG!E924)</f>
        <v/>
      </c>
      <c r="F924" s="46">
        <f>IF(Inv!F924="",Inv!E924,Inv!F924)</f>
        <v>0</v>
      </c>
      <c r="G924" s="51" t="str">
        <f t="shared" si="72"/>
        <v>Sem estoque</v>
      </c>
      <c r="H924" s="52">
        <f>SUMIF(Entrada!$D$7:$D$3006,$D924,Entrada!$H$7:$H$3006)</f>
        <v>0</v>
      </c>
      <c r="I924" s="53">
        <f>SUMIF(Saída!$D$7:$D$3006,$D924,Saída!$G$7:$G$3006)</f>
        <v>0</v>
      </c>
      <c r="J924" s="54">
        <f>SUMIF(Entrada!$D$7:$D$3006,D924,Entrada!$L$7:$L$3006)</f>
        <v>0</v>
      </c>
      <c r="K924" s="50" t="str">
        <f t="shared" si="73"/>
        <v/>
      </c>
      <c r="L924" s="50">
        <f t="shared" si="74"/>
        <v>0</v>
      </c>
      <c r="M924" s="54">
        <f>Inv!L924</f>
        <v>0</v>
      </c>
      <c r="N924" s="55" t="str">
        <f>IFERROR($I924/PG!$F924,"")</f>
        <v/>
      </c>
      <c r="P924" s="2"/>
      <c r="Q924" s="84">
        <v>8.3000000000000001E-4</v>
      </c>
      <c r="R924" s="85">
        <f t="shared" si="75"/>
        <v>8.3000000000000001E-4</v>
      </c>
      <c r="S924" s="2" t="str">
        <f t="shared" si="76"/>
        <v/>
      </c>
    </row>
    <row r="925" spans="3:19" ht="35.1" customHeight="1" thickTop="1" thickBot="1">
      <c r="C925" s="45" t="str">
        <f>IF(PG!C925="","",PG!C925)</f>
        <v/>
      </c>
      <c r="D925" s="44" t="str">
        <f>IF(PG!D925="","",PG!D925)</f>
        <v/>
      </c>
      <c r="E925" s="46" t="str">
        <f>IF(PG!E925="","",PG!E925)</f>
        <v/>
      </c>
      <c r="F925" s="46">
        <f>IF(Inv!F925="",Inv!E925,Inv!F925)</f>
        <v>0</v>
      </c>
      <c r="G925" s="51" t="str">
        <f t="shared" si="72"/>
        <v>Sem estoque</v>
      </c>
      <c r="H925" s="52">
        <f>SUMIF(Entrada!$D$7:$D$3006,$D925,Entrada!$H$7:$H$3006)</f>
        <v>0</v>
      </c>
      <c r="I925" s="53">
        <f>SUMIF(Saída!$D$7:$D$3006,$D925,Saída!$G$7:$G$3006)</f>
        <v>0</v>
      </c>
      <c r="J925" s="54">
        <f>SUMIF(Entrada!$D$7:$D$3006,D925,Entrada!$L$7:$L$3006)</f>
        <v>0</v>
      </c>
      <c r="K925" s="50" t="str">
        <f t="shared" si="73"/>
        <v/>
      </c>
      <c r="L925" s="50">
        <f t="shared" si="74"/>
        <v>0</v>
      </c>
      <c r="M925" s="54">
        <f>Inv!L925</f>
        <v>0</v>
      </c>
      <c r="N925" s="55" t="str">
        <f>IFERROR($I925/PG!$F925,"")</f>
        <v/>
      </c>
      <c r="P925" s="2"/>
      <c r="Q925" s="84">
        <v>8.1999999999999998E-4</v>
      </c>
      <c r="R925" s="85">
        <f t="shared" si="75"/>
        <v>8.1999999999999998E-4</v>
      </c>
      <c r="S925" s="2" t="str">
        <f t="shared" si="76"/>
        <v/>
      </c>
    </row>
    <row r="926" spans="3:19" ht="35.1" customHeight="1" thickTop="1" thickBot="1">
      <c r="C926" s="45" t="str">
        <f>IF(PG!C926="","",PG!C926)</f>
        <v/>
      </c>
      <c r="D926" s="44" t="str">
        <f>IF(PG!D926="","",PG!D926)</f>
        <v/>
      </c>
      <c r="E926" s="46" t="str">
        <f>IF(PG!E926="","",PG!E926)</f>
        <v/>
      </c>
      <c r="F926" s="46">
        <f>IF(Inv!F926="",Inv!E926,Inv!F926)</f>
        <v>0</v>
      </c>
      <c r="G926" s="51" t="str">
        <f t="shared" si="72"/>
        <v>Sem estoque</v>
      </c>
      <c r="H926" s="52">
        <f>SUMIF(Entrada!$D$7:$D$3006,$D926,Entrada!$H$7:$H$3006)</f>
        <v>0</v>
      </c>
      <c r="I926" s="53">
        <f>SUMIF(Saída!$D$7:$D$3006,$D926,Saída!$G$7:$G$3006)</f>
        <v>0</v>
      </c>
      <c r="J926" s="54">
        <f>SUMIF(Entrada!$D$7:$D$3006,D926,Entrada!$L$7:$L$3006)</f>
        <v>0</v>
      </c>
      <c r="K926" s="50" t="str">
        <f t="shared" si="73"/>
        <v/>
      </c>
      <c r="L926" s="50">
        <f t="shared" si="74"/>
        <v>0</v>
      </c>
      <c r="M926" s="54">
        <f>Inv!L926</f>
        <v>0</v>
      </c>
      <c r="N926" s="55" t="str">
        <f>IFERROR($I926/PG!$F926,"")</f>
        <v/>
      </c>
      <c r="P926" s="2"/>
      <c r="Q926" s="84">
        <v>8.0999999999999996E-4</v>
      </c>
      <c r="R926" s="85">
        <f t="shared" si="75"/>
        <v>8.0999999999999996E-4</v>
      </c>
      <c r="S926" s="2" t="str">
        <f t="shared" si="76"/>
        <v/>
      </c>
    </row>
    <row r="927" spans="3:19" ht="35.1" customHeight="1" thickTop="1" thickBot="1">
      <c r="C927" s="45" t="str">
        <f>IF(PG!C927="","",PG!C927)</f>
        <v/>
      </c>
      <c r="D927" s="44" t="str">
        <f>IF(PG!D927="","",PG!D927)</f>
        <v/>
      </c>
      <c r="E927" s="46" t="str">
        <f>IF(PG!E927="","",PG!E927)</f>
        <v/>
      </c>
      <c r="F927" s="46">
        <f>IF(Inv!F927="",Inv!E927,Inv!F927)</f>
        <v>0</v>
      </c>
      <c r="G927" s="51" t="str">
        <f t="shared" si="72"/>
        <v>Sem estoque</v>
      </c>
      <c r="H927" s="52">
        <f>SUMIF(Entrada!$D$7:$D$3006,$D927,Entrada!$H$7:$H$3006)</f>
        <v>0</v>
      </c>
      <c r="I927" s="53">
        <f>SUMIF(Saída!$D$7:$D$3006,$D927,Saída!$G$7:$G$3006)</f>
        <v>0</v>
      </c>
      <c r="J927" s="54">
        <f>SUMIF(Entrada!$D$7:$D$3006,D927,Entrada!$L$7:$L$3006)</f>
        <v>0</v>
      </c>
      <c r="K927" s="50" t="str">
        <f t="shared" si="73"/>
        <v/>
      </c>
      <c r="L927" s="50">
        <f t="shared" si="74"/>
        <v>0</v>
      </c>
      <c r="M927" s="54">
        <f>Inv!L927</f>
        <v>0</v>
      </c>
      <c r="N927" s="55" t="str">
        <f>IFERROR($I927/PG!$F927,"")</f>
        <v/>
      </c>
      <c r="P927" s="2"/>
      <c r="Q927" s="84">
        <v>8.0000000000000004E-4</v>
      </c>
      <c r="R927" s="85">
        <f t="shared" si="75"/>
        <v>8.0000000000000004E-4</v>
      </c>
      <c r="S927" s="2" t="str">
        <f t="shared" si="76"/>
        <v/>
      </c>
    </row>
    <row r="928" spans="3:19" ht="35.1" customHeight="1" thickTop="1" thickBot="1">
      <c r="C928" s="45" t="str">
        <f>IF(PG!C928="","",PG!C928)</f>
        <v/>
      </c>
      <c r="D928" s="44" t="str">
        <f>IF(PG!D928="","",PG!D928)</f>
        <v/>
      </c>
      <c r="E928" s="46" t="str">
        <f>IF(PG!E928="","",PG!E928)</f>
        <v/>
      </c>
      <c r="F928" s="46">
        <f>IF(Inv!F928="",Inv!E928,Inv!F928)</f>
        <v>0</v>
      </c>
      <c r="G928" s="51" t="str">
        <f t="shared" si="72"/>
        <v>Sem estoque</v>
      </c>
      <c r="H928" s="52">
        <f>SUMIF(Entrada!$D$7:$D$3006,$D928,Entrada!$H$7:$H$3006)</f>
        <v>0</v>
      </c>
      <c r="I928" s="53">
        <f>SUMIF(Saída!$D$7:$D$3006,$D928,Saída!$G$7:$G$3006)</f>
        <v>0</v>
      </c>
      <c r="J928" s="54">
        <f>SUMIF(Entrada!$D$7:$D$3006,D928,Entrada!$L$7:$L$3006)</f>
        <v>0</v>
      </c>
      <c r="K928" s="50" t="str">
        <f t="shared" si="73"/>
        <v/>
      </c>
      <c r="L928" s="50">
        <f t="shared" si="74"/>
        <v>0</v>
      </c>
      <c r="M928" s="54">
        <f>Inv!L928</f>
        <v>0</v>
      </c>
      <c r="N928" s="55" t="str">
        <f>IFERROR($I928/PG!$F928,"")</f>
        <v/>
      </c>
      <c r="P928" s="2"/>
      <c r="Q928" s="84">
        <v>7.9000000000000001E-4</v>
      </c>
      <c r="R928" s="85">
        <f t="shared" si="75"/>
        <v>7.9000000000000001E-4</v>
      </c>
      <c r="S928" s="2" t="str">
        <f t="shared" si="76"/>
        <v/>
      </c>
    </row>
    <row r="929" spans="3:19" ht="35.1" customHeight="1" thickTop="1" thickBot="1">
      <c r="C929" s="45" t="str">
        <f>IF(PG!C929="","",PG!C929)</f>
        <v/>
      </c>
      <c r="D929" s="44" t="str">
        <f>IF(PG!D929="","",PG!D929)</f>
        <v/>
      </c>
      <c r="E929" s="46" t="str">
        <f>IF(PG!E929="","",PG!E929)</f>
        <v/>
      </c>
      <c r="F929" s="46">
        <f>IF(Inv!F929="",Inv!E929,Inv!F929)</f>
        <v>0</v>
      </c>
      <c r="G929" s="51" t="str">
        <f t="shared" si="72"/>
        <v>Sem estoque</v>
      </c>
      <c r="H929" s="52">
        <f>SUMIF(Entrada!$D$7:$D$3006,$D929,Entrada!$H$7:$H$3006)</f>
        <v>0</v>
      </c>
      <c r="I929" s="53">
        <f>SUMIF(Saída!$D$7:$D$3006,$D929,Saída!$G$7:$G$3006)</f>
        <v>0</v>
      </c>
      <c r="J929" s="54">
        <f>SUMIF(Entrada!$D$7:$D$3006,D929,Entrada!$L$7:$L$3006)</f>
        <v>0</v>
      </c>
      <c r="K929" s="50" t="str">
        <f t="shared" si="73"/>
        <v/>
      </c>
      <c r="L929" s="50">
        <f t="shared" si="74"/>
        <v>0</v>
      </c>
      <c r="M929" s="54">
        <f>Inv!L929</f>
        <v>0</v>
      </c>
      <c r="N929" s="55" t="str">
        <f>IFERROR($I929/PG!$F929,"")</f>
        <v/>
      </c>
      <c r="P929" s="2"/>
      <c r="Q929" s="84">
        <v>7.7999999999999999E-4</v>
      </c>
      <c r="R929" s="85">
        <f t="shared" si="75"/>
        <v>7.7999999999999999E-4</v>
      </c>
      <c r="S929" s="2" t="str">
        <f t="shared" si="76"/>
        <v/>
      </c>
    </row>
    <row r="930" spans="3:19" ht="35.1" customHeight="1" thickTop="1" thickBot="1">
      <c r="C930" s="45" t="str">
        <f>IF(PG!C930="","",PG!C930)</f>
        <v/>
      </c>
      <c r="D930" s="44" t="str">
        <f>IF(PG!D930="","",PG!D930)</f>
        <v/>
      </c>
      <c r="E930" s="46" t="str">
        <f>IF(PG!E930="","",PG!E930)</f>
        <v/>
      </c>
      <c r="F930" s="46">
        <f>IF(Inv!F930="",Inv!E930,Inv!F930)</f>
        <v>0</v>
      </c>
      <c r="G930" s="51" t="str">
        <f t="shared" si="72"/>
        <v>Sem estoque</v>
      </c>
      <c r="H930" s="52">
        <f>SUMIF(Entrada!$D$7:$D$3006,$D930,Entrada!$H$7:$H$3006)</f>
        <v>0</v>
      </c>
      <c r="I930" s="53">
        <f>SUMIF(Saída!$D$7:$D$3006,$D930,Saída!$G$7:$G$3006)</f>
        <v>0</v>
      </c>
      <c r="J930" s="54">
        <f>SUMIF(Entrada!$D$7:$D$3006,D930,Entrada!$L$7:$L$3006)</f>
        <v>0</v>
      </c>
      <c r="K930" s="50" t="str">
        <f t="shared" si="73"/>
        <v/>
      </c>
      <c r="L930" s="50">
        <f t="shared" si="74"/>
        <v>0</v>
      </c>
      <c r="M930" s="54">
        <f>Inv!L930</f>
        <v>0</v>
      </c>
      <c r="N930" s="55" t="str">
        <f>IFERROR($I930/PG!$F930,"")</f>
        <v/>
      </c>
      <c r="P930" s="2"/>
      <c r="Q930" s="84">
        <v>7.6999999999999996E-4</v>
      </c>
      <c r="R930" s="85">
        <f t="shared" si="75"/>
        <v>7.6999999999999996E-4</v>
      </c>
      <c r="S930" s="2" t="str">
        <f t="shared" si="76"/>
        <v/>
      </c>
    </row>
    <row r="931" spans="3:19" ht="35.1" customHeight="1" thickTop="1" thickBot="1">
      <c r="C931" s="45" t="str">
        <f>IF(PG!C931="","",PG!C931)</f>
        <v/>
      </c>
      <c r="D931" s="44" t="str">
        <f>IF(PG!D931="","",PG!D931)</f>
        <v/>
      </c>
      <c r="E931" s="46" t="str">
        <f>IF(PG!E931="","",PG!E931)</f>
        <v/>
      </c>
      <c r="F931" s="46">
        <f>IF(Inv!F931="",Inv!E931,Inv!F931)</f>
        <v>0</v>
      </c>
      <c r="G931" s="51" t="str">
        <f t="shared" si="72"/>
        <v>Sem estoque</v>
      </c>
      <c r="H931" s="52">
        <f>SUMIF(Entrada!$D$7:$D$3006,$D931,Entrada!$H$7:$H$3006)</f>
        <v>0</v>
      </c>
      <c r="I931" s="53">
        <f>SUMIF(Saída!$D$7:$D$3006,$D931,Saída!$G$7:$G$3006)</f>
        <v>0</v>
      </c>
      <c r="J931" s="54">
        <f>SUMIF(Entrada!$D$7:$D$3006,D931,Entrada!$L$7:$L$3006)</f>
        <v>0</v>
      </c>
      <c r="K931" s="50" t="str">
        <f t="shared" si="73"/>
        <v/>
      </c>
      <c r="L931" s="50">
        <f t="shared" si="74"/>
        <v>0</v>
      </c>
      <c r="M931" s="54">
        <f>Inv!L931</f>
        <v>0</v>
      </c>
      <c r="N931" s="55" t="str">
        <f>IFERROR($I931/PG!$F931,"")</f>
        <v/>
      </c>
      <c r="P931" s="2"/>
      <c r="Q931" s="84">
        <v>7.6000000000000004E-4</v>
      </c>
      <c r="R931" s="85">
        <f t="shared" si="75"/>
        <v>7.6000000000000004E-4</v>
      </c>
      <c r="S931" s="2" t="str">
        <f t="shared" si="76"/>
        <v/>
      </c>
    </row>
    <row r="932" spans="3:19" ht="35.1" customHeight="1" thickTop="1" thickBot="1">
      <c r="C932" s="45" t="str">
        <f>IF(PG!C932="","",PG!C932)</f>
        <v/>
      </c>
      <c r="D932" s="44" t="str">
        <f>IF(PG!D932="","",PG!D932)</f>
        <v/>
      </c>
      <c r="E932" s="46" t="str">
        <f>IF(PG!E932="","",PG!E932)</f>
        <v/>
      </c>
      <c r="F932" s="46">
        <f>IF(Inv!F932="",Inv!E932,Inv!F932)</f>
        <v>0</v>
      </c>
      <c r="G932" s="51" t="str">
        <f t="shared" si="72"/>
        <v>Sem estoque</v>
      </c>
      <c r="H932" s="52">
        <f>SUMIF(Entrada!$D$7:$D$3006,$D932,Entrada!$H$7:$H$3006)</f>
        <v>0</v>
      </c>
      <c r="I932" s="53">
        <f>SUMIF(Saída!$D$7:$D$3006,$D932,Saída!$G$7:$G$3006)</f>
        <v>0</v>
      </c>
      <c r="J932" s="54">
        <f>SUMIF(Entrada!$D$7:$D$3006,D932,Entrada!$L$7:$L$3006)</f>
        <v>0</v>
      </c>
      <c r="K932" s="50" t="str">
        <f t="shared" si="73"/>
        <v/>
      </c>
      <c r="L932" s="50">
        <f t="shared" si="74"/>
        <v>0</v>
      </c>
      <c r="M932" s="54">
        <f>Inv!L932</f>
        <v>0</v>
      </c>
      <c r="N932" s="55" t="str">
        <f>IFERROR($I932/PG!$F932,"")</f>
        <v/>
      </c>
      <c r="P932" s="2"/>
      <c r="Q932" s="84">
        <v>7.5000000000000002E-4</v>
      </c>
      <c r="R932" s="85">
        <f t="shared" si="75"/>
        <v>7.5000000000000002E-4</v>
      </c>
      <c r="S932" s="2" t="str">
        <f t="shared" si="76"/>
        <v/>
      </c>
    </row>
    <row r="933" spans="3:19" ht="35.1" customHeight="1" thickTop="1" thickBot="1">
      <c r="C933" s="45" t="str">
        <f>IF(PG!C933="","",PG!C933)</f>
        <v/>
      </c>
      <c r="D933" s="44" t="str">
        <f>IF(PG!D933="","",PG!D933)</f>
        <v/>
      </c>
      <c r="E933" s="46" t="str">
        <f>IF(PG!E933="","",PG!E933)</f>
        <v/>
      </c>
      <c r="F933" s="46">
        <f>IF(Inv!F933="",Inv!E933,Inv!F933)</f>
        <v>0</v>
      </c>
      <c r="G933" s="51" t="str">
        <f t="shared" si="72"/>
        <v>Sem estoque</v>
      </c>
      <c r="H933" s="52">
        <f>SUMIF(Entrada!$D$7:$D$3006,$D933,Entrada!$H$7:$H$3006)</f>
        <v>0</v>
      </c>
      <c r="I933" s="53">
        <f>SUMIF(Saída!$D$7:$D$3006,$D933,Saída!$G$7:$G$3006)</f>
        <v>0</v>
      </c>
      <c r="J933" s="54">
        <f>SUMIF(Entrada!$D$7:$D$3006,D933,Entrada!$L$7:$L$3006)</f>
        <v>0</v>
      </c>
      <c r="K933" s="50" t="str">
        <f t="shared" si="73"/>
        <v/>
      </c>
      <c r="L933" s="50">
        <f t="shared" si="74"/>
        <v>0</v>
      </c>
      <c r="M933" s="54">
        <f>Inv!L933</f>
        <v>0</v>
      </c>
      <c r="N933" s="55" t="str">
        <f>IFERROR($I933/PG!$F933,"")</f>
        <v/>
      </c>
      <c r="P933" s="2"/>
      <c r="Q933" s="84">
        <v>7.3999999999999999E-4</v>
      </c>
      <c r="R933" s="85">
        <f t="shared" si="75"/>
        <v>7.3999999999999999E-4</v>
      </c>
      <c r="S933" s="2" t="str">
        <f t="shared" si="76"/>
        <v/>
      </c>
    </row>
    <row r="934" spans="3:19" ht="35.1" customHeight="1" thickTop="1" thickBot="1">
      <c r="C934" s="45" t="str">
        <f>IF(PG!C934="","",PG!C934)</f>
        <v/>
      </c>
      <c r="D934" s="44" t="str">
        <f>IF(PG!D934="","",PG!D934)</f>
        <v/>
      </c>
      <c r="E934" s="46" t="str">
        <f>IF(PG!E934="","",PG!E934)</f>
        <v/>
      </c>
      <c r="F934" s="46">
        <f>IF(Inv!F934="",Inv!E934,Inv!F934)</f>
        <v>0</v>
      </c>
      <c r="G934" s="51" t="str">
        <f t="shared" si="72"/>
        <v>Sem estoque</v>
      </c>
      <c r="H934" s="52">
        <f>SUMIF(Entrada!$D$7:$D$3006,$D934,Entrada!$H$7:$H$3006)</f>
        <v>0</v>
      </c>
      <c r="I934" s="53">
        <f>SUMIF(Saída!$D$7:$D$3006,$D934,Saída!$G$7:$G$3006)</f>
        <v>0</v>
      </c>
      <c r="J934" s="54">
        <f>SUMIF(Entrada!$D$7:$D$3006,D934,Entrada!$L$7:$L$3006)</f>
        <v>0</v>
      </c>
      <c r="K934" s="50" t="str">
        <f t="shared" si="73"/>
        <v/>
      </c>
      <c r="L934" s="50">
        <f t="shared" si="74"/>
        <v>0</v>
      </c>
      <c r="M934" s="54">
        <f>Inv!L934</f>
        <v>0</v>
      </c>
      <c r="N934" s="55" t="str">
        <f>IFERROR($I934/PG!$F934,"")</f>
        <v/>
      </c>
      <c r="P934" s="2"/>
      <c r="Q934" s="84">
        <v>7.2999999999999996E-4</v>
      </c>
      <c r="R934" s="85">
        <f t="shared" si="75"/>
        <v>7.2999999999999996E-4</v>
      </c>
      <c r="S934" s="2" t="str">
        <f t="shared" si="76"/>
        <v/>
      </c>
    </row>
    <row r="935" spans="3:19" ht="35.1" customHeight="1" thickTop="1" thickBot="1">
      <c r="C935" s="45" t="str">
        <f>IF(PG!C935="","",PG!C935)</f>
        <v/>
      </c>
      <c r="D935" s="44" t="str">
        <f>IF(PG!D935="","",PG!D935)</f>
        <v/>
      </c>
      <c r="E935" s="46" t="str">
        <f>IF(PG!E935="","",PG!E935)</f>
        <v/>
      </c>
      <c r="F935" s="46">
        <f>IF(Inv!F935="",Inv!E935,Inv!F935)</f>
        <v>0</v>
      </c>
      <c r="G935" s="51" t="str">
        <f t="shared" si="72"/>
        <v>Sem estoque</v>
      </c>
      <c r="H935" s="52">
        <f>SUMIF(Entrada!$D$7:$D$3006,$D935,Entrada!$H$7:$H$3006)</f>
        <v>0</v>
      </c>
      <c r="I935" s="53">
        <f>SUMIF(Saída!$D$7:$D$3006,$D935,Saída!$G$7:$G$3006)</f>
        <v>0</v>
      </c>
      <c r="J935" s="54">
        <f>SUMIF(Entrada!$D$7:$D$3006,D935,Entrada!$L$7:$L$3006)</f>
        <v>0</v>
      </c>
      <c r="K935" s="50" t="str">
        <f t="shared" si="73"/>
        <v/>
      </c>
      <c r="L935" s="50">
        <f t="shared" si="74"/>
        <v>0</v>
      </c>
      <c r="M935" s="54">
        <f>Inv!L935</f>
        <v>0</v>
      </c>
      <c r="N935" s="55" t="str">
        <f>IFERROR($I935/PG!$F935,"")</f>
        <v/>
      </c>
      <c r="P935" s="2"/>
      <c r="Q935" s="84">
        <v>7.2000000000000005E-4</v>
      </c>
      <c r="R935" s="85">
        <f t="shared" si="75"/>
        <v>7.2000000000000005E-4</v>
      </c>
      <c r="S935" s="2" t="str">
        <f t="shared" si="76"/>
        <v/>
      </c>
    </row>
    <row r="936" spans="3:19" ht="35.1" customHeight="1" thickTop="1" thickBot="1">
      <c r="C936" s="45" t="str">
        <f>IF(PG!C936="","",PG!C936)</f>
        <v/>
      </c>
      <c r="D936" s="44" t="str">
        <f>IF(PG!D936="","",PG!D936)</f>
        <v/>
      </c>
      <c r="E936" s="46" t="str">
        <f>IF(PG!E936="","",PG!E936)</f>
        <v/>
      </c>
      <c r="F936" s="46">
        <f>IF(Inv!F936="",Inv!E936,Inv!F936)</f>
        <v>0</v>
      </c>
      <c r="G936" s="51" t="str">
        <f t="shared" si="72"/>
        <v>Sem estoque</v>
      </c>
      <c r="H936" s="52">
        <f>SUMIF(Entrada!$D$7:$D$3006,$D936,Entrada!$H$7:$H$3006)</f>
        <v>0</v>
      </c>
      <c r="I936" s="53">
        <f>SUMIF(Saída!$D$7:$D$3006,$D936,Saída!$G$7:$G$3006)</f>
        <v>0</v>
      </c>
      <c r="J936" s="54">
        <f>SUMIF(Entrada!$D$7:$D$3006,D936,Entrada!$L$7:$L$3006)</f>
        <v>0</v>
      </c>
      <c r="K936" s="50" t="str">
        <f t="shared" si="73"/>
        <v/>
      </c>
      <c r="L936" s="50">
        <f t="shared" si="74"/>
        <v>0</v>
      </c>
      <c r="M936" s="54">
        <f>Inv!L936</f>
        <v>0</v>
      </c>
      <c r="N936" s="55" t="str">
        <f>IFERROR($I936/PG!$F936,"")</f>
        <v/>
      </c>
      <c r="P936" s="2"/>
      <c r="Q936" s="84">
        <v>7.1000000000000002E-4</v>
      </c>
      <c r="R936" s="85">
        <f t="shared" si="75"/>
        <v>7.1000000000000002E-4</v>
      </c>
      <c r="S936" s="2" t="str">
        <f t="shared" si="76"/>
        <v/>
      </c>
    </row>
    <row r="937" spans="3:19" ht="35.1" customHeight="1" thickTop="1" thickBot="1">
      <c r="C937" s="45" t="str">
        <f>IF(PG!C937="","",PG!C937)</f>
        <v/>
      </c>
      <c r="D937" s="44" t="str">
        <f>IF(PG!D937="","",PG!D937)</f>
        <v/>
      </c>
      <c r="E937" s="46" t="str">
        <f>IF(PG!E937="","",PG!E937)</f>
        <v/>
      </c>
      <c r="F937" s="46">
        <f>IF(Inv!F937="",Inv!E937,Inv!F937)</f>
        <v>0</v>
      </c>
      <c r="G937" s="51" t="str">
        <f t="shared" si="72"/>
        <v>Sem estoque</v>
      </c>
      <c r="H937" s="52">
        <f>SUMIF(Entrada!$D$7:$D$3006,$D937,Entrada!$H$7:$H$3006)</f>
        <v>0</v>
      </c>
      <c r="I937" s="53">
        <f>SUMIF(Saída!$D$7:$D$3006,$D937,Saída!$G$7:$G$3006)</f>
        <v>0</v>
      </c>
      <c r="J937" s="54">
        <f>SUMIF(Entrada!$D$7:$D$3006,D937,Entrada!$L$7:$L$3006)</f>
        <v>0</v>
      </c>
      <c r="K937" s="50" t="str">
        <f t="shared" si="73"/>
        <v/>
      </c>
      <c r="L937" s="50">
        <f t="shared" si="74"/>
        <v>0</v>
      </c>
      <c r="M937" s="54">
        <f>Inv!L937</f>
        <v>0</v>
      </c>
      <c r="N937" s="55" t="str">
        <f>IFERROR($I937/PG!$F937,"")</f>
        <v/>
      </c>
      <c r="P937" s="2"/>
      <c r="Q937" s="84">
        <v>6.9999999999999999E-4</v>
      </c>
      <c r="R937" s="85">
        <f t="shared" si="75"/>
        <v>6.9999999999999999E-4</v>
      </c>
      <c r="S937" s="2" t="str">
        <f t="shared" si="76"/>
        <v/>
      </c>
    </row>
    <row r="938" spans="3:19" ht="35.1" customHeight="1" thickTop="1" thickBot="1">
      <c r="C938" s="45" t="str">
        <f>IF(PG!C938="","",PG!C938)</f>
        <v/>
      </c>
      <c r="D938" s="44" t="str">
        <f>IF(PG!D938="","",PG!D938)</f>
        <v/>
      </c>
      <c r="E938" s="46" t="str">
        <f>IF(PG!E938="","",PG!E938)</f>
        <v/>
      </c>
      <c r="F938" s="46">
        <f>IF(Inv!F938="",Inv!E938,Inv!F938)</f>
        <v>0</v>
      </c>
      <c r="G938" s="51" t="str">
        <f t="shared" si="72"/>
        <v>Sem estoque</v>
      </c>
      <c r="H938" s="52">
        <f>SUMIF(Entrada!$D$7:$D$3006,$D938,Entrada!$H$7:$H$3006)</f>
        <v>0</v>
      </c>
      <c r="I938" s="53">
        <f>SUMIF(Saída!$D$7:$D$3006,$D938,Saída!$G$7:$G$3006)</f>
        <v>0</v>
      </c>
      <c r="J938" s="54">
        <f>SUMIF(Entrada!$D$7:$D$3006,D938,Entrada!$L$7:$L$3006)</f>
        <v>0</v>
      </c>
      <c r="K938" s="50" t="str">
        <f t="shared" si="73"/>
        <v/>
      </c>
      <c r="L938" s="50">
        <f t="shared" si="74"/>
        <v>0</v>
      </c>
      <c r="M938" s="54">
        <f>Inv!L938</f>
        <v>0</v>
      </c>
      <c r="N938" s="55" t="str">
        <f>IFERROR($I938/PG!$F938,"")</f>
        <v/>
      </c>
      <c r="P938" s="2"/>
      <c r="Q938" s="84">
        <v>6.8999999999999997E-4</v>
      </c>
      <c r="R938" s="85">
        <f t="shared" si="75"/>
        <v>6.8999999999999997E-4</v>
      </c>
      <c r="S938" s="2" t="str">
        <f t="shared" si="76"/>
        <v/>
      </c>
    </row>
    <row r="939" spans="3:19" ht="35.1" customHeight="1" thickTop="1" thickBot="1">
      <c r="C939" s="45" t="str">
        <f>IF(PG!C939="","",PG!C939)</f>
        <v/>
      </c>
      <c r="D939" s="44" t="str">
        <f>IF(PG!D939="","",PG!D939)</f>
        <v/>
      </c>
      <c r="E939" s="46" t="str">
        <f>IF(PG!E939="","",PG!E939)</f>
        <v/>
      </c>
      <c r="F939" s="46">
        <f>IF(Inv!F939="",Inv!E939,Inv!F939)</f>
        <v>0</v>
      </c>
      <c r="G939" s="51" t="str">
        <f t="shared" si="72"/>
        <v>Sem estoque</v>
      </c>
      <c r="H939" s="52">
        <f>SUMIF(Entrada!$D$7:$D$3006,$D939,Entrada!$H$7:$H$3006)</f>
        <v>0</v>
      </c>
      <c r="I939" s="53">
        <f>SUMIF(Saída!$D$7:$D$3006,$D939,Saída!$G$7:$G$3006)</f>
        <v>0</v>
      </c>
      <c r="J939" s="54">
        <f>SUMIF(Entrada!$D$7:$D$3006,D939,Entrada!$L$7:$L$3006)</f>
        <v>0</v>
      </c>
      <c r="K939" s="50" t="str">
        <f t="shared" si="73"/>
        <v/>
      </c>
      <c r="L939" s="50">
        <f t="shared" si="74"/>
        <v>0</v>
      </c>
      <c r="M939" s="54">
        <f>Inv!L939</f>
        <v>0</v>
      </c>
      <c r="N939" s="55" t="str">
        <f>IFERROR($I939/PG!$F939,"")</f>
        <v/>
      </c>
      <c r="P939" s="2"/>
      <c r="Q939" s="84">
        <v>6.8000000000000005E-4</v>
      </c>
      <c r="R939" s="85">
        <f t="shared" si="75"/>
        <v>6.8000000000000005E-4</v>
      </c>
      <c r="S939" s="2" t="str">
        <f t="shared" si="76"/>
        <v/>
      </c>
    </row>
    <row r="940" spans="3:19" ht="35.1" customHeight="1" thickTop="1" thickBot="1">
      <c r="C940" s="45" t="str">
        <f>IF(PG!C940="","",PG!C940)</f>
        <v/>
      </c>
      <c r="D940" s="44" t="str">
        <f>IF(PG!D940="","",PG!D940)</f>
        <v/>
      </c>
      <c r="E940" s="46" t="str">
        <f>IF(PG!E940="","",PG!E940)</f>
        <v/>
      </c>
      <c r="F940" s="46">
        <f>IF(Inv!F940="",Inv!E940,Inv!F940)</f>
        <v>0</v>
      </c>
      <c r="G940" s="51" t="str">
        <f t="shared" si="72"/>
        <v>Sem estoque</v>
      </c>
      <c r="H940" s="52">
        <f>SUMIF(Entrada!$D$7:$D$3006,$D940,Entrada!$H$7:$H$3006)</f>
        <v>0</v>
      </c>
      <c r="I940" s="53">
        <f>SUMIF(Saída!$D$7:$D$3006,$D940,Saída!$G$7:$G$3006)</f>
        <v>0</v>
      </c>
      <c r="J940" s="54">
        <f>SUMIF(Entrada!$D$7:$D$3006,D940,Entrada!$L$7:$L$3006)</f>
        <v>0</v>
      </c>
      <c r="K940" s="50" t="str">
        <f t="shared" si="73"/>
        <v/>
      </c>
      <c r="L940" s="50">
        <f t="shared" si="74"/>
        <v>0</v>
      </c>
      <c r="M940" s="54">
        <f>Inv!L940</f>
        <v>0</v>
      </c>
      <c r="N940" s="55" t="str">
        <f>IFERROR($I940/PG!$F940,"")</f>
        <v/>
      </c>
      <c r="P940" s="2"/>
      <c r="Q940" s="84">
        <v>6.7000000000000002E-4</v>
      </c>
      <c r="R940" s="85">
        <f t="shared" si="75"/>
        <v>6.7000000000000002E-4</v>
      </c>
      <c r="S940" s="2" t="str">
        <f t="shared" si="76"/>
        <v/>
      </c>
    </row>
    <row r="941" spans="3:19" ht="35.1" customHeight="1" thickTop="1" thickBot="1">
      <c r="C941" s="45" t="str">
        <f>IF(PG!C941="","",PG!C941)</f>
        <v/>
      </c>
      <c r="D941" s="44" t="str">
        <f>IF(PG!D941="","",PG!D941)</f>
        <v/>
      </c>
      <c r="E941" s="46" t="str">
        <f>IF(PG!E941="","",PG!E941)</f>
        <v/>
      </c>
      <c r="F941" s="46">
        <f>IF(Inv!F941="",Inv!E941,Inv!F941)</f>
        <v>0</v>
      </c>
      <c r="G941" s="51" t="str">
        <f t="shared" si="72"/>
        <v>Sem estoque</v>
      </c>
      <c r="H941" s="52">
        <f>SUMIF(Entrada!$D$7:$D$3006,$D941,Entrada!$H$7:$H$3006)</f>
        <v>0</v>
      </c>
      <c r="I941" s="53">
        <f>SUMIF(Saída!$D$7:$D$3006,$D941,Saída!$G$7:$G$3006)</f>
        <v>0</v>
      </c>
      <c r="J941" s="54">
        <f>SUMIF(Entrada!$D$7:$D$3006,D941,Entrada!$L$7:$L$3006)</f>
        <v>0</v>
      </c>
      <c r="K941" s="50" t="str">
        <f t="shared" si="73"/>
        <v/>
      </c>
      <c r="L941" s="50">
        <f t="shared" si="74"/>
        <v>0</v>
      </c>
      <c r="M941" s="54">
        <f>Inv!L941</f>
        <v>0</v>
      </c>
      <c r="N941" s="55" t="str">
        <f>IFERROR($I941/PG!$F941,"")</f>
        <v/>
      </c>
      <c r="P941" s="2"/>
      <c r="Q941" s="84">
        <v>6.6E-4</v>
      </c>
      <c r="R941" s="85">
        <f t="shared" si="75"/>
        <v>6.6E-4</v>
      </c>
      <c r="S941" s="2" t="str">
        <f t="shared" si="76"/>
        <v/>
      </c>
    </row>
    <row r="942" spans="3:19" ht="35.1" customHeight="1" thickTop="1" thickBot="1">
      <c r="C942" s="45" t="str">
        <f>IF(PG!C942="","",PG!C942)</f>
        <v/>
      </c>
      <c r="D942" s="44" t="str">
        <f>IF(PG!D942="","",PG!D942)</f>
        <v/>
      </c>
      <c r="E942" s="46" t="str">
        <f>IF(PG!E942="","",PG!E942)</f>
        <v/>
      </c>
      <c r="F942" s="46">
        <f>IF(Inv!F942="",Inv!E942,Inv!F942)</f>
        <v>0</v>
      </c>
      <c r="G942" s="51" t="str">
        <f t="shared" si="72"/>
        <v>Sem estoque</v>
      </c>
      <c r="H942" s="52">
        <f>SUMIF(Entrada!$D$7:$D$3006,$D942,Entrada!$H$7:$H$3006)</f>
        <v>0</v>
      </c>
      <c r="I942" s="53">
        <f>SUMIF(Saída!$D$7:$D$3006,$D942,Saída!$G$7:$G$3006)</f>
        <v>0</v>
      </c>
      <c r="J942" s="54">
        <f>SUMIF(Entrada!$D$7:$D$3006,D942,Entrada!$L$7:$L$3006)</f>
        <v>0</v>
      </c>
      <c r="K942" s="50" t="str">
        <f t="shared" si="73"/>
        <v/>
      </c>
      <c r="L942" s="50">
        <f t="shared" si="74"/>
        <v>0</v>
      </c>
      <c r="M942" s="54">
        <f>Inv!L942</f>
        <v>0</v>
      </c>
      <c r="N942" s="55" t="str">
        <f>IFERROR($I942/PG!$F942,"")</f>
        <v/>
      </c>
      <c r="P942" s="2"/>
      <c r="Q942" s="84">
        <v>6.4999999999999997E-4</v>
      </c>
      <c r="R942" s="85">
        <f t="shared" si="75"/>
        <v>6.4999999999999997E-4</v>
      </c>
      <c r="S942" s="2" t="str">
        <f t="shared" si="76"/>
        <v/>
      </c>
    </row>
    <row r="943" spans="3:19" ht="35.1" customHeight="1" thickTop="1" thickBot="1">
      <c r="C943" s="45" t="str">
        <f>IF(PG!C943="","",PG!C943)</f>
        <v/>
      </c>
      <c r="D943" s="44" t="str">
        <f>IF(PG!D943="","",PG!D943)</f>
        <v/>
      </c>
      <c r="E943" s="46" t="str">
        <f>IF(PG!E943="","",PG!E943)</f>
        <v/>
      </c>
      <c r="F943" s="46">
        <f>IF(Inv!F943="",Inv!E943,Inv!F943)</f>
        <v>0</v>
      </c>
      <c r="G943" s="51" t="str">
        <f t="shared" si="72"/>
        <v>Sem estoque</v>
      </c>
      <c r="H943" s="52">
        <f>SUMIF(Entrada!$D$7:$D$3006,$D943,Entrada!$H$7:$H$3006)</f>
        <v>0</v>
      </c>
      <c r="I943" s="53">
        <f>SUMIF(Saída!$D$7:$D$3006,$D943,Saída!$G$7:$G$3006)</f>
        <v>0</v>
      </c>
      <c r="J943" s="54">
        <f>SUMIF(Entrada!$D$7:$D$3006,D943,Entrada!$L$7:$L$3006)</f>
        <v>0</v>
      </c>
      <c r="K943" s="50" t="str">
        <f t="shared" si="73"/>
        <v/>
      </c>
      <c r="L943" s="50">
        <f t="shared" si="74"/>
        <v>0</v>
      </c>
      <c r="M943" s="54">
        <f>Inv!L943</f>
        <v>0</v>
      </c>
      <c r="N943" s="55" t="str">
        <f>IFERROR($I943/PG!$F943,"")</f>
        <v/>
      </c>
      <c r="P943" s="2"/>
      <c r="Q943" s="84">
        <v>6.4000000000000005E-4</v>
      </c>
      <c r="R943" s="85">
        <f t="shared" si="75"/>
        <v>6.4000000000000005E-4</v>
      </c>
      <c r="S943" s="2" t="str">
        <f t="shared" si="76"/>
        <v/>
      </c>
    </row>
    <row r="944" spans="3:19" ht="35.1" customHeight="1" thickTop="1" thickBot="1">
      <c r="C944" s="45" t="str">
        <f>IF(PG!C944="","",PG!C944)</f>
        <v/>
      </c>
      <c r="D944" s="44" t="str">
        <f>IF(PG!D944="","",PG!D944)</f>
        <v/>
      </c>
      <c r="E944" s="46" t="str">
        <f>IF(PG!E944="","",PG!E944)</f>
        <v/>
      </c>
      <c r="F944" s="46">
        <f>IF(Inv!F944="",Inv!E944,Inv!F944)</f>
        <v>0</v>
      </c>
      <c r="G944" s="51" t="str">
        <f t="shared" si="72"/>
        <v>Sem estoque</v>
      </c>
      <c r="H944" s="52">
        <f>SUMIF(Entrada!$D$7:$D$3006,$D944,Entrada!$H$7:$H$3006)</f>
        <v>0</v>
      </c>
      <c r="I944" s="53">
        <f>SUMIF(Saída!$D$7:$D$3006,$D944,Saída!$G$7:$G$3006)</f>
        <v>0</v>
      </c>
      <c r="J944" s="54">
        <f>SUMIF(Entrada!$D$7:$D$3006,D944,Entrada!$L$7:$L$3006)</f>
        <v>0</v>
      </c>
      <c r="K944" s="50" t="str">
        <f t="shared" si="73"/>
        <v/>
      </c>
      <c r="L944" s="50">
        <f t="shared" si="74"/>
        <v>0</v>
      </c>
      <c r="M944" s="54">
        <f>Inv!L944</f>
        <v>0</v>
      </c>
      <c r="N944" s="55" t="str">
        <f>IFERROR($I944/PG!$F944,"")</f>
        <v/>
      </c>
      <c r="P944" s="2"/>
      <c r="Q944" s="84">
        <v>6.3000000000000003E-4</v>
      </c>
      <c r="R944" s="85">
        <f t="shared" si="75"/>
        <v>6.3000000000000003E-4</v>
      </c>
      <c r="S944" s="2" t="str">
        <f t="shared" si="76"/>
        <v/>
      </c>
    </row>
    <row r="945" spans="3:19" ht="35.1" customHeight="1" thickTop="1" thickBot="1">
      <c r="C945" s="45" t="str">
        <f>IF(PG!C945="","",PG!C945)</f>
        <v/>
      </c>
      <c r="D945" s="44" t="str">
        <f>IF(PG!D945="","",PG!D945)</f>
        <v/>
      </c>
      <c r="E945" s="46" t="str">
        <f>IF(PG!E945="","",PG!E945)</f>
        <v/>
      </c>
      <c r="F945" s="46">
        <f>IF(Inv!F945="",Inv!E945,Inv!F945)</f>
        <v>0</v>
      </c>
      <c r="G945" s="51" t="str">
        <f t="shared" si="72"/>
        <v>Sem estoque</v>
      </c>
      <c r="H945" s="52">
        <f>SUMIF(Entrada!$D$7:$D$3006,$D945,Entrada!$H$7:$H$3006)</f>
        <v>0</v>
      </c>
      <c r="I945" s="53">
        <f>SUMIF(Saída!$D$7:$D$3006,$D945,Saída!$G$7:$G$3006)</f>
        <v>0</v>
      </c>
      <c r="J945" s="54">
        <f>SUMIF(Entrada!$D$7:$D$3006,D945,Entrada!$L$7:$L$3006)</f>
        <v>0</v>
      </c>
      <c r="K945" s="50" t="str">
        <f t="shared" si="73"/>
        <v/>
      </c>
      <c r="L945" s="50">
        <f t="shared" si="74"/>
        <v>0</v>
      </c>
      <c r="M945" s="54">
        <f>Inv!L945</f>
        <v>0</v>
      </c>
      <c r="N945" s="55" t="str">
        <f>IFERROR($I945/PG!$F945,"")</f>
        <v/>
      </c>
      <c r="P945" s="2"/>
      <c r="Q945" s="84">
        <v>6.2E-4</v>
      </c>
      <c r="R945" s="85">
        <f t="shared" si="75"/>
        <v>6.2E-4</v>
      </c>
      <c r="S945" s="2" t="str">
        <f t="shared" si="76"/>
        <v/>
      </c>
    </row>
    <row r="946" spans="3:19" ht="35.1" customHeight="1" thickTop="1" thickBot="1">
      <c r="C946" s="45" t="str">
        <f>IF(PG!C946="","",PG!C946)</f>
        <v/>
      </c>
      <c r="D946" s="44" t="str">
        <f>IF(PG!D946="","",PG!D946)</f>
        <v/>
      </c>
      <c r="E946" s="46" t="str">
        <f>IF(PG!E946="","",PG!E946)</f>
        <v/>
      </c>
      <c r="F946" s="46">
        <f>IF(Inv!F946="",Inv!E946,Inv!F946)</f>
        <v>0</v>
      </c>
      <c r="G946" s="51" t="str">
        <f t="shared" si="72"/>
        <v>Sem estoque</v>
      </c>
      <c r="H946" s="52">
        <f>SUMIF(Entrada!$D$7:$D$3006,$D946,Entrada!$H$7:$H$3006)</f>
        <v>0</v>
      </c>
      <c r="I946" s="53">
        <f>SUMIF(Saída!$D$7:$D$3006,$D946,Saída!$G$7:$G$3006)</f>
        <v>0</v>
      </c>
      <c r="J946" s="54">
        <f>SUMIF(Entrada!$D$7:$D$3006,D946,Entrada!$L$7:$L$3006)</f>
        <v>0</v>
      </c>
      <c r="K946" s="50" t="str">
        <f t="shared" si="73"/>
        <v/>
      </c>
      <c r="L946" s="50">
        <f t="shared" si="74"/>
        <v>0</v>
      </c>
      <c r="M946" s="54">
        <f>Inv!L946</f>
        <v>0</v>
      </c>
      <c r="N946" s="55" t="str">
        <f>IFERROR($I946/PG!$F946,"")</f>
        <v/>
      </c>
      <c r="P946" s="2"/>
      <c r="Q946" s="84">
        <v>6.0999999999999997E-4</v>
      </c>
      <c r="R946" s="85">
        <f t="shared" si="75"/>
        <v>6.0999999999999997E-4</v>
      </c>
      <c r="S946" s="2" t="str">
        <f t="shared" si="76"/>
        <v/>
      </c>
    </row>
    <row r="947" spans="3:19" ht="35.1" customHeight="1" thickTop="1" thickBot="1">
      <c r="C947" s="45" t="str">
        <f>IF(PG!C947="","",PG!C947)</f>
        <v/>
      </c>
      <c r="D947" s="44" t="str">
        <f>IF(PG!D947="","",PG!D947)</f>
        <v/>
      </c>
      <c r="E947" s="46" t="str">
        <f>IF(PG!E947="","",PG!E947)</f>
        <v/>
      </c>
      <c r="F947" s="46">
        <f>IF(Inv!F947="",Inv!E947,Inv!F947)</f>
        <v>0</v>
      </c>
      <c r="G947" s="51" t="str">
        <f t="shared" si="72"/>
        <v>Sem estoque</v>
      </c>
      <c r="H947" s="52">
        <f>SUMIF(Entrada!$D$7:$D$3006,$D947,Entrada!$H$7:$H$3006)</f>
        <v>0</v>
      </c>
      <c r="I947" s="53">
        <f>SUMIF(Saída!$D$7:$D$3006,$D947,Saída!$G$7:$G$3006)</f>
        <v>0</v>
      </c>
      <c r="J947" s="54">
        <f>SUMIF(Entrada!$D$7:$D$3006,D947,Entrada!$L$7:$L$3006)</f>
        <v>0</v>
      </c>
      <c r="K947" s="50" t="str">
        <f t="shared" si="73"/>
        <v/>
      </c>
      <c r="L947" s="50">
        <f t="shared" si="74"/>
        <v>0</v>
      </c>
      <c r="M947" s="54">
        <f>Inv!L947</f>
        <v>0</v>
      </c>
      <c r="N947" s="55" t="str">
        <f>IFERROR($I947/PG!$F947,"")</f>
        <v/>
      </c>
      <c r="P947" s="2"/>
      <c r="Q947" s="84">
        <v>5.9999999999999995E-4</v>
      </c>
      <c r="R947" s="85">
        <f t="shared" si="75"/>
        <v>5.9999999999999995E-4</v>
      </c>
      <c r="S947" s="2" t="str">
        <f t="shared" si="76"/>
        <v/>
      </c>
    </row>
    <row r="948" spans="3:19" ht="35.1" customHeight="1" thickTop="1" thickBot="1">
      <c r="C948" s="45" t="str">
        <f>IF(PG!C948="","",PG!C948)</f>
        <v/>
      </c>
      <c r="D948" s="44" t="str">
        <f>IF(PG!D948="","",PG!D948)</f>
        <v/>
      </c>
      <c r="E948" s="46" t="str">
        <f>IF(PG!E948="","",PG!E948)</f>
        <v/>
      </c>
      <c r="F948" s="46">
        <f>IF(Inv!F948="",Inv!E948,Inv!F948)</f>
        <v>0</v>
      </c>
      <c r="G948" s="51" t="str">
        <f t="shared" si="72"/>
        <v>Sem estoque</v>
      </c>
      <c r="H948" s="52">
        <f>SUMIF(Entrada!$D$7:$D$3006,$D948,Entrada!$H$7:$H$3006)</f>
        <v>0</v>
      </c>
      <c r="I948" s="53">
        <f>SUMIF(Saída!$D$7:$D$3006,$D948,Saída!$G$7:$G$3006)</f>
        <v>0</v>
      </c>
      <c r="J948" s="54">
        <f>SUMIF(Entrada!$D$7:$D$3006,D948,Entrada!$L$7:$L$3006)</f>
        <v>0</v>
      </c>
      <c r="K948" s="50" t="str">
        <f t="shared" si="73"/>
        <v/>
      </c>
      <c r="L948" s="50">
        <f t="shared" si="74"/>
        <v>0</v>
      </c>
      <c r="M948" s="54">
        <f>Inv!L948</f>
        <v>0</v>
      </c>
      <c r="N948" s="55" t="str">
        <f>IFERROR($I948/PG!$F948,"")</f>
        <v/>
      </c>
      <c r="P948" s="2"/>
      <c r="Q948" s="84">
        <v>5.9000000000000003E-4</v>
      </c>
      <c r="R948" s="85">
        <f t="shared" si="75"/>
        <v>5.9000000000000003E-4</v>
      </c>
      <c r="S948" s="2" t="str">
        <f t="shared" si="76"/>
        <v/>
      </c>
    </row>
    <row r="949" spans="3:19" ht="35.1" customHeight="1" thickTop="1" thickBot="1">
      <c r="C949" s="45" t="str">
        <f>IF(PG!C949="","",PG!C949)</f>
        <v/>
      </c>
      <c r="D949" s="44" t="str">
        <f>IF(PG!D949="","",PG!D949)</f>
        <v/>
      </c>
      <c r="E949" s="46" t="str">
        <f>IF(PG!E949="","",PG!E949)</f>
        <v/>
      </c>
      <c r="F949" s="46">
        <f>IF(Inv!F949="",Inv!E949,Inv!F949)</f>
        <v>0</v>
      </c>
      <c r="G949" s="51" t="str">
        <f t="shared" si="72"/>
        <v>Sem estoque</v>
      </c>
      <c r="H949" s="52">
        <f>SUMIF(Entrada!$D$7:$D$3006,$D949,Entrada!$H$7:$H$3006)</f>
        <v>0</v>
      </c>
      <c r="I949" s="53">
        <f>SUMIF(Saída!$D$7:$D$3006,$D949,Saída!$G$7:$G$3006)</f>
        <v>0</v>
      </c>
      <c r="J949" s="54">
        <f>SUMIF(Entrada!$D$7:$D$3006,D949,Entrada!$L$7:$L$3006)</f>
        <v>0</v>
      </c>
      <c r="K949" s="50" t="str">
        <f t="shared" si="73"/>
        <v/>
      </c>
      <c r="L949" s="50">
        <f t="shared" si="74"/>
        <v>0</v>
      </c>
      <c r="M949" s="54">
        <f>Inv!L949</f>
        <v>0</v>
      </c>
      <c r="N949" s="55" t="str">
        <f>IFERROR($I949/PG!$F949,"")</f>
        <v/>
      </c>
      <c r="P949" s="2"/>
      <c r="Q949" s="84">
        <v>5.8E-4</v>
      </c>
      <c r="R949" s="85">
        <f t="shared" si="75"/>
        <v>5.8E-4</v>
      </c>
      <c r="S949" s="2" t="str">
        <f t="shared" si="76"/>
        <v/>
      </c>
    </row>
    <row r="950" spans="3:19" ht="35.1" customHeight="1" thickTop="1" thickBot="1">
      <c r="C950" s="45" t="str">
        <f>IF(PG!C950="","",PG!C950)</f>
        <v/>
      </c>
      <c r="D950" s="44" t="str">
        <f>IF(PG!D950="","",PG!D950)</f>
        <v/>
      </c>
      <c r="E950" s="46" t="str">
        <f>IF(PG!E950="","",PG!E950)</f>
        <v/>
      </c>
      <c r="F950" s="46">
        <f>IF(Inv!F950="",Inv!E950,Inv!F950)</f>
        <v>0</v>
      </c>
      <c r="G950" s="51" t="str">
        <f t="shared" si="72"/>
        <v>Sem estoque</v>
      </c>
      <c r="H950" s="52">
        <f>SUMIF(Entrada!$D$7:$D$3006,$D950,Entrada!$H$7:$H$3006)</f>
        <v>0</v>
      </c>
      <c r="I950" s="53">
        <f>SUMIF(Saída!$D$7:$D$3006,$D950,Saída!$G$7:$G$3006)</f>
        <v>0</v>
      </c>
      <c r="J950" s="54">
        <f>SUMIF(Entrada!$D$7:$D$3006,D950,Entrada!$L$7:$L$3006)</f>
        <v>0</v>
      </c>
      <c r="K950" s="50" t="str">
        <f t="shared" si="73"/>
        <v/>
      </c>
      <c r="L950" s="50">
        <f t="shared" si="74"/>
        <v>0</v>
      </c>
      <c r="M950" s="54">
        <f>Inv!L950</f>
        <v>0</v>
      </c>
      <c r="N950" s="55" t="str">
        <f>IFERROR($I950/PG!$F950,"")</f>
        <v/>
      </c>
      <c r="P950" s="2"/>
      <c r="Q950" s="84">
        <v>5.6999999999999998E-4</v>
      </c>
      <c r="R950" s="85">
        <f t="shared" si="75"/>
        <v>5.6999999999999998E-4</v>
      </c>
      <c r="S950" s="2" t="str">
        <f t="shared" si="76"/>
        <v/>
      </c>
    </row>
    <row r="951" spans="3:19" ht="35.1" customHeight="1" thickTop="1" thickBot="1">
      <c r="C951" s="45" t="str">
        <f>IF(PG!C951="","",PG!C951)</f>
        <v/>
      </c>
      <c r="D951" s="44" t="str">
        <f>IF(PG!D951="","",PG!D951)</f>
        <v/>
      </c>
      <c r="E951" s="46" t="str">
        <f>IF(PG!E951="","",PG!E951)</f>
        <v/>
      </c>
      <c r="F951" s="46">
        <f>IF(Inv!F951="",Inv!E951,Inv!F951)</f>
        <v>0</v>
      </c>
      <c r="G951" s="51" t="str">
        <f t="shared" si="72"/>
        <v>Sem estoque</v>
      </c>
      <c r="H951" s="52">
        <f>SUMIF(Entrada!$D$7:$D$3006,$D951,Entrada!$H$7:$H$3006)</f>
        <v>0</v>
      </c>
      <c r="I951" s="53">
        <f>SUMIF(Saída!$D$7:$D$3006,$D951,Saída!$G$7:$G$3006)</f>
        <v>0</v>
      </c>
      <c r="J951" s="54">
        <f>SUMIF(Entrada!$D$7:$D$3006,D951,Entrada!$L$7:$L$3006)</f>
        <v>0</v>
      </c>
      <c r="K951" s="50" t="str">
        <f t="shared" si="73"/>
        <v/>
      </c>
      <c r="L951" s="50">
        <f t="shared" si="74"/>
        <v>0</v>
      </c>
      <c r="M951" s="54">
        <f>Inv!L951</f>
        <v>0</v>
      </c>
      <c r="N951" s="55" t="str">
        <f>IFERROR($I951/PG!$F951,"")</f>
        <v/>
      </c>
      <c r="P951" s="2"/>
      <c r="Q951" s="84">
        <v>5.5999999999999995E-4</v>
      </c>
      <c r="R951" s="85">
        <f t="shared" si="75"/>
        <v>5.5999999999999995E-4</v>
      </c>
      <c r="S951" s="2" t="str">
        <f t="shared" si="76"/>
        <v/>
      </c>
    </row>
    <row r="952" spans="3:19" ht="35.1" customHeight="1" thickTop="1" thickBot="1">
      <c r="C952" s="45" t="str">
        <f>IF(PG!C952="","",PG!C952)</f>
        <v/>
      </c>
      <c r="D952" s="44" t="str">
        <f>IF(PG!D952="","",PG!D952)</f>
        <v/>
      </c>
      <c r="E952" s="46" t="str">
        <f>IF(PG!E952="","",PG!E952)</f>
        <v/>
      </c>
      <c r="F952" s="46">
        <f>IF(Inv!F952="",Inv!E952,Inv!F952)</f>
        <v>0</v>
      </c>
      <c r="G952" s="51" t="str">
        <f t="shared" si="72"/>
        <v>Sem estoque</v>
      </c>
      <c r="H952" s="52">
        <f>SUMIF(Entrada!$D$7:$D$3006,$D952,Entrada!$H$7:$H$3006)</f>
        <v>0</v>
      </c>
      <c r="I952" s="53">
        <f>SUMIF(Saída!$D$7:$D$3006,$D952,Saída!$G$7:$G$3006)</f>
        <v>0</v>
      </c>
      <c r="J952" s="54">
        <f>SUMIF(Entrada!$D$7:$D$3006,D952,Entrada!$L$7:$L$3006)</f>
        <v>0</v>
      </c>
      <c r="K952" s="50" t="str">
        <f t="shared" si="73"/>
        <v/>
      </c>
      <c r="L952" s="50">
        <f t="shared" si="74"/>
        <v>0</v>
      </c>
      <c r="M952" s="54">
        <f>Inv!L952</f>
        <v>0</v>
      </c>
      <c r="N952" s="55" t="str">
        <f>IFERROR($I952/PG!$F952,"")</f>
        <v/>
      </c>
      <c r="P952" s="2"/>
      <c r="Q952" s="84">
        <v>5.5000000000000003E-4</v>
      </c>
      <c r="R952" s="85">
        <f t="shared" si="75"/>
        <v>5.5000000000000003E-4</v>
      </c>
      <c r="S952" s="2" t="str">
        <f t="shared" si="76"/>
        <v/>
      </c>
    </row>
    <row r="953" spans="3:19" ht="35.1" customHeight="1" thickTop="1" thickBot="1">
      <c r="C953" s="45" t="str">
        <f>IF(PG!C953="","",PG!C953)</f>
        <v/>
      </c>
      <c r="D953" s="44" t="str">
        <f>IF(PG!D953="","",PG!D953)</f>
        <v/>
      </c>
      <c r="E953" s="46" t="str">
        <f>IF(PG!E953="","",PG!E953)</f>
        <v/>
      </c>
      <c r="F953" s="46">
        <f>IF(Inv!F953="",Inv!E953,Inv!F953)</f>
        <v>0</v>
      </c>
      <c r="G953" s="51" t="str">
        <f t="shared" si="72"/>
        <v>Sem estoque</v>
      </c>
      <c r="H953" s="52">
        <f>SUMIF(Entrada!$D$7:$D$3006,$D953,Entrada!$H$7:$H$3006)</f>
        <v>0</v>
      </c>
      <c r="I953" s="53">
        <f>SUMIF(Saída!$D$7:$D$3006,$D953,Saída!$G$7:$G$3006)</f>
        <v>0</v>
      </c>
      <c r="J953" s="54">
        <f>SUMIF(Entrada!$D$7:$D$3006,D953,Entrada!$L$7:$L$3006)</f>
        <v>0</v>
      </c>
      <c r="K953" s="50" t="str">
        <f t="shared" si="73"/>
        <v/>
      </c>
      <c r="L953" s="50">
        <f t="shared" si="74"/>
        <v>0</v>
      </c>
      <c r="M953" s="54">
        <f>Inv!L953</f>
        <v>0</v>
      </c>
      <c r="N953" s="55" t="str">
        <f>IFERROR($I953/PG!$F953,"")</f>
        <v/>
      </c>
      <c r="P953" s="2"/>
      <c r="Q953" s="84">
        <v>5.4000000000000001E-4</v>
      </c>
      <c r="R953" s="85">
        <f t="shared" si="75"/>
        <v>5.4000000000000001E-4</v>
      </c>
      <c r="S953" s="2" t="str">
        <f t="shared" si="76"/>
        <v/>
      </c>
    </row>
    <row r="954" spans="3:19" ht="35.1" customHeight="1" thickTop="1" thickBot="1">
      <c r="C954" s="45" t="str">
        <f>IF(PG!C954="","",PG!C954)</f>
        <v/>
      </c>
      <c r="D954" s="44" t="str">
        <f>IF(PG!D954="","",PG!D954)</f>
        <v/>
      </c>
      <c r="E954" s="46" t="str">
        <f>IF(PG!E954="","",PG!E954)</f>
        <v/>
      </c>
      <c r="F954" s="46">
        <f>IF(Inv!F954="",Inv!E954,Inv!F954)</f>
        <v>0</v>
      </c>
      <c r="G954" s="51" t="str">
        <f t="shared" si="72"/>
        <v>Sem estoque</v>
      </c>
      <c r="H954" s="52">
        <f>SUMIF(Entrada!$D$7:$D$3006,$D954,Entrada!$H$7:$H$3006)</f>
        <v>0</v>
      </c>
      <c r="I954" s="53">
        <f>SUMIF(Saída!$D$7:$D$3006,$D954,Saída!$G$7:$G$3006)</f>
        <v>0</v>
      </c>
      <c r="J954" s="54">
        <f>SUMIF(Entrada!$D$7:$D$3006,D954,Entrada!$L$7:$L$3006)</f>
        <v>0</v>
      </c>
      <c r="K954" s="50" t="str">
        <f t="shared" si="73"/>
        <v/>
      </c>
      <c r="L954" s="50">
        <f t="shared" si="74"/>
        <v>0</v>
      </c>
      <c r="M954" s="54">
        <f>Inv!L954</f>
        <v>0</v>
      </c>
      <c r="N954" s="55" t="str">
        <f>IFERROR($I954/PG!$F954,"")</f>
        <v/>
      </c>
      <c r="P954" s="2"/>
      <c r="Q954" s="84">
        <v>5.2999999999999998E-4</v>
      </c>
      <c r="R954" s="85">
        <f t="shared" si="75"/>
        <v>5.2999999999999998E-4</v>
      </c>
      <c r="S954" s="2" t="str">
        <f t="shared" si="76"/>
        <v/>
      </c>
    </row>
    <row r="955" spans="3:19" ht="35.1" customHeight="1" thickTop="1" thickBot="1">
      <c r="C955" s="45" t="str">
        <f>IF(PG!C955="","",PG!C955)</f>
        <v/>
      </c>
      <c r="D955" s="44" t="str">
        <f>IF(PG!D955="","",PG!D955)</f>
        <v/>
      </c>
      <c r="E955" s="46" t="str">
        <f>IF(PG!E955="","",PG!E955)</f>
        <v/>
      </c>
      <c r="F955" s="46">
        <f>IF(Inv!F955="",Inv!E955,Inv!F955)</f>
        <v>0</v>
      </c>
      <c r="G955" s="51" t="str">
        <f t="shared" si="72"/>
        <v>Sem estoque</v>
      </c>
      <c r="H955" s="52">
        <f>SUMIF(Entrada!$D$7:$D$3006,$D955,Entrada!$H$7:$H$3006)</f>
        <v>0</v>
      </c>
      <c r="I955" s="53">
        <f>SUMIF(Saída!$D$7:$D$3006,$D955,Saída!$G$7:$G$3006)</f>
        <v>0</v>
      </c>
      <c r="J955" s="54">
        <f>SUMIF(Entrada!$D$7:$D$3006,D955,Entrada!$L$7:$L$3006)</f>
        <v>0</v>
      </c>
      <c r="K955" s="50" t="str">
        <f t="shared" si="73"/>
        <v/>
      </c>
      <c r="L955" s="50">
        <f t="shared" si="74"/>
        <v>0</v>
      </c>
      <c r="M955" s="54">
        <f>Inv!L955</f>
        <v>0</v>
      </c>
      <c r="N955" s="55" t="str">
        <f>IFERROR($I955/PG!$F955,"")</f>
        <v/>
      </c>
      <c r="P955" s="2"/>
      <c r="Q955" s="84">
        <v>5.1999999999999995E-4</v>
      </c>
      <c r="R955" s="85">
        <f t="shared" si="75"/>
        <v>5.1999999999999995E-4</v>
      </c>
      <c r="S955" s="2" t="str">
        <f t="shared" si="76"/>
        <v/>
      </c>
    </row>
    <row r="956" spans="3:19" ht="35.1" customHeight="1" thickTop="1" thickBot="1">
      <c r="C956" s="45" t="str">
        <f>IF(PG!C956="","",PG!C956)</f>
        <v/>
      </c>
      <c r="D956" s="44" t="str">
        <f>IF(PG!D956="","",PG!D956)</f>
        <v/>
      </c>
      <c r="E956" s="46" t="str">
        <f>IF(PG!E956="","",PG!E956)</f>
        <v/>
      </c>
      <c r="F956" s="46">
        <f>IF(Inv!F956="",Inv!E956,Inv!F956)</f>
        <v>0</v>
      </c>
      <c r="G956" s="51" t="str">
        <f t="shared" si="72"/>
        <v>Sem estoque</v>
      </c>
      <c r="H956" s="52">
        <f>SUMIF(Entrada!$D$7:$D$3006,$D956,Entrada!$H$7:$H$3006)</f>
        <v>0</v>
      </c>
      <c r="I956" s="53">
        <f>SUMIF(Saída!$D$7:$D$3006,$D956,Saída!$G$7:$G$3006)</f>
        <v>0</v>
      </c>
      <c r="J956" s="54">
        <f>SUMIF(Entrada!$D$7:$D$3006,D956,Entrada!$L$7:$L$3006)</f>
        <v>0</v>
      </c>
      <c r="K956" s="50" t="str">
        <f t="shared" si="73"/>
        <v/>
      </c>
      <c r="L956" s="50">
        <f t="shared" si="74"/>
        <v>0</v>
      </c>
      <c r="M956" s="54">
        <f>Inv!L956</f>
        <v>0</v>
      </c>
      <c r="N956" s="55" t="str">
        <f>IFERROR($I956/PG!$F956,"")</f>
        <v/>
      </c>
      <c r="P956" s="2"/>
      <c r="Q956" s="84">
        <v>5.1000000000000004E-4</v>
      </c>
      <c r="R956" s="85">
        <f t="shared" si="75"/>
        <v>5.1000000000000004E-4</v>
      </c>
      <c r="S956" s="2" t="str">
        <f t="shared" si="76"/>
        <v/>
      </c>
    </row>
    <row r="957" spans="3:19" ht="35.1" customHeight="1" thickTop="1" thickBot="1">
      <c r="C957" s="45" t="str">
        <f>IF(PG!C957="","",PG!C957)</f>
        <v/>
      </c>
      <c r="D957" s="44" t="str">
        <f>IF(PG!D957="","",PG!D957)</f>
        <v/>
      </c>
      <c r="E957" s="46" t="str">
        <f>IF(PG!E957="","",PG!E957)</f>
        <v/>
      </c>
      <c r="F957" s="46">
        <f>IF(Inv!F957="",Inv!E957,Inv!F957)</f>
        <v>0</v>
      </c>
      <c r="G957" s="51" t="str">
        <f t="shared" si="72"/>
        <v>Sem estoque</v>
      </c>
      <c r="H957" s="52">
        <f>SUMIF(Entrada!$D$7:$D$3006,$D957,Entrada!$H$7:$H$3006)</f>
        <v>0</v>
      </c>
      <c r="I957" s="53">
        <f>SUMIF(Saída!$D$7:$D$3006,$D957,Saída!$G$7:$G$3006)</f>
        <v>0</v>
      </c>
      <c r="J957" s="54">
        <f>SUMIF(Entrada!$D$7:$D$3006,D957,Entrada!$L$7:$L$3006)</f>
        <v>0</v>
      </c>
      <c r="K957" s="50" t="str">
        <f t="shared" si="73"/>
        <v/>
      </c>
      <c r="L957" s="50">
        <f t="shared" si="74"/>
        <v>0</v>
      </c>
      <c r="M957" s="54">
        <f>Inv!L957</f>
        <v>0</v>
      </c>
      <c r="N957" s="55" t="str">
        <f>IFERROR($I957/PG!$F957,"")</f>
        <v/>
      </c>
      <c r="P957" s="2"/>
      <c r="Q957" s="84">
        <v>5.0000000000000001E-4</v>
      </c>
      <c r="R957" s="85">
        <f t="shared" si="75"/>
        <v>5.0000000000000001E-4</v>
      </c>
      <c r="S957" s="2" t="str">
        <f t="shared" si="76"/>
        <v/>
      </c>
    </row>
    <row r="958" spans="3:19" ht="35.1" customHeight="1" thickTop="1" thickBot="1">
      <c r="C958" s="45" t="str">
        <f>IF(PG!C958="","",PG!C958)</f>
        <v/>
      </c>
      <c r="D958" s="44" t="str">
        <f>IF(PG!D958="","",PG!D958)</f>
        <v/>
      </c>
      <c r="E958" s="46" t="str">
        <f>IF(PG!E958="","",PG!E958)</f>
        <v/>
      </c>
      <c r="F958" s="46">
        <f>IF(Inv!F958="",Inv!E958,Inv!F958)</f>
        <v>0</v>
      </c>
      <c r="G958" s="51" t="str">
        <f t="shared" si="72"/>
        <v>Sem estoque</v>
      </c>
      <c r="H958" s="52">
        <f>SUMIF(Entrada!$D$7:$D$3006,$D958,Entrada!$H$7:$H$3006)</f>
        <v>0</v>
      </c>
      <c r="I958" s="53">
        <f>SUMIF(Saída!$D$7:$D$3006,$D958,Saída!$G$7:$G$3006)</f>
        <v>0</v>
      </c>
      <c r="J958" s="54">
        <f>SUMIF(Entrada!$D$7:$D$3006,D958,Entrada!$L$7:$L$3006)</f>
        <v>0</v>
      </c>
      <c r="K958" s="50" t="str">
        <f t="shared" si="73"/>
        <v/>
      </c>
      <c r="L958" s="50">
        <f t="shared" si="74"/>
        <v>0</v>
      </c>
      <c r="M958" s="54">
        <f>Inv!L958</f>
        <v>0</v>
      </c>
      <c r="N958" s="55" t="str">
        <f>IFERROR($I958/PG!$F958,"")</f>
        <v/>
      </c>
      <c r="P958" s="2"/>
      <c r="Q958" s="84">
        <v>4.8999999999999998E-4</v>
      </c>
      <c r="R958" s="85">
        <f t="shared" si="75"/>
        <v>4.8999999999999998E-4</v>
      </c>
      <c r="S958" s="2" t="str">
        <f t="shared" si="76"/>
        <v/>
      </c>
    </row>
    <row r="959" spans="3:19" ht="35.1" customHeight="1" thickTop="1" thickBot="1">
      <c r="C959" s="45" t="str">
        <f>IF(PG!C959="","",PG!C959)</f>
        <v/>
      </c>
      <c r="D959" s="44" t="str">
        <f>IF(PG!D959="","",PG!D959)</f>
        <v/>
      </c>
      <c r="E959" s="46" t="str">
        <f>IF(PG!E959="","",PG!E959)</f>
        <v/>
      </c>
      <c r="F959" s="46">
        <f>IF(Inv!F959="",Inv!E959,Inv!F959)</f>
        <v>0</v>
      </c>
      <c r="G959" s="51" t="str">
        <f t="shared" si="72"/>
        <v>Sem estoque</v>
      </c>
      <c r="H959" s="52">
        <f>SUMIF(Entrada!$D$7:$D$3006,$D959,Entrada!$H$7:$H$3006)</f>
        <v>0</v>
      </c>
      <c r="I959" s="53">
        <f>SUMIF(Saída!$D$7:$D$3006,$D959,Saída!$G$7:$G$3006)</f>
        <v>0</v>
      </c>
      <c r="J959" s="54">
        <f>SUMIF(Entrada!$D$7:$D$3006,D959,Entrada!$L$7:$L$3006)</f>
        <v>0</v>
      </c>
      <c r="K959" s="50" t="str">
        <f t="shared" si="73"/>
        <v/>
      </c>
      <c r="L959" s="50">
        <f t="shared" si="74"/>
        <v>0</v>
      </c>
      <c r="M959" s="54">
        <f>Inv!L959</f>
        <v>0</v>
      </c>
      <c r="N959" s="55" t="str">
        <f>IFERROR($I959/PG!$F959,"")</f>
        <v/>
      </c>
      <c r="P959" s="2"/>
      <c r="Q959" s="84">
        <v>4.8000000000000001E-4</v>
      </c>
      <c r="R959" s="85">
        <f t="shared" si="75"/>
        <v>4.8000000000000001E-4</v>
      </c>
      <c r="S959" s="2" t="str">
        <f t="shared" si="76"/>
        <v/>
      </c>
    </row>
    <row r="960" spans="3:19" ht="35.1" customHeight="1" thickTop="1" thickBot="1">
      <c r="C960" s="45" t="str">
        <f>IF(PG!C960="","",PG!C960)</f>
        <v/>
      </c>
      <c r="D960" s="44" t="str">
        <f>IF(PG!D960="","",PG!D960)</f>
        <v/>
      </c>
      <c r="E960" s="46" t="str">
        <f>IF(PG!E960="","",PG!E960)</f>
        <v/>
      </c>
      <c r="F960" s="46">
        <f>IF(Inv!F960="",Inv!E960,Inv!F960)</f>
        <v>0</v>
      </c>
      <c r="G960" s="51" t="str">
        <f t="shared" si="72"/>
        <v>Sem estoque</v>
      </c>
      <c r="H960" s="52">
        <f>SUMIF(Entrada!$D$7:$D$3006,$D960,Entrada!$H$7:$H$3006)</f>
        <v>0</v>
      </c>
      <c r="I960" s="53">
        <f>SUMIF(Saída!$D$7:$D$3006,$D960,Saída!$G$7:$G$3006)</f>
        <v>0</v>
      </c>
      <c r="J960" s="54">
        <f>SUMIF(Entrada!$D$7:$D$3006,D960,Entrada!$L$7:$L$3006)</f>
        <v>0</v>
      </c>
      <c r="K960" s="50" t="str">
        <f t="shared" si="73"/>
        <v/>
      </c>
      <c r="L960" s="50">
        <f t="shared" si="74"/>
        <v>0</v>
      </c>
      <c r="M960" s="54">
        <f>Inv!L960</f>
        <v>0</v>
      </c>
      <c r="N960" s="55" t="str">
        <f>IFERROR($I960/PG!$F960,"")</f>
        <v/>
      </c>
      <c r="P960" s="2"/>
      <c r="Q960" s="84">
        <v>4.6999999999999999E-4</v>
      </c>
      <c r="R960" s="85">
        <f t="shared" si="75"/>
        <v>4.6999999999999999E-4</v>
      </c>
      <c r="S960" s="2" t="str">
        <f t="shared" si="76"/>
        <v/>
      </c>
    </row>
    <row r="961" spans="3:19" ht="35.1" customHeight="1" thickTop="1" thickBot="1">
      <c r="C961" s="45" t="str">
        <f>IF(PG!C961="","",PG!C961)</f>
        <v/>
      </c>
      <c r="D961" s="44" t="str">
        <f>IF(PG!D961="","",PG!D961)</f>
        <v/>
      </c>
      <c r="E961" s="46" t="str">
        <f>IF(PG!E961="","",PG!E961)</f>
        <v/>
      </c>
      <c r="F961" s="46">
        <f>IF(Inv!F961="",Inv!E961,Inv!F961)</f>
        <v>0</v>
      </c>
      <c r="G961" s="51" t="str">
        <f t="shared" si="72"/>
        <v>Sem estoque</v>
      </c>
      <c r="H961" s="52">
        <f>SUMIF(Entrada!$D$7:$D$3006,$D961,Entrada!$H$7:$H$3006)</f>
        <v>0</v>
      </c>
      <c r="I961" s="53">
        <f>SUMIF(Saída!$D$7:$D$3006,$D961,Saída!$G$7:$G$3006)</f>
        <v>0</v>
      </c>
      <c r="J961" s="54">
        <f>SUMIF(Entrada!$D$7:$D$3006,D961,Entrada!$L$7:$L$3006)</f>
        <v>0</v>
      </c>
      <c r="K961" s="50" t="str">
        <f t="shared" si="73"/>
        <v/>
      </c>
      <c r="L961" s="50">
        <f t="shared" si="74"/>
        <v>0</v>
      </c>
      <c r="M961" s="54">
        <f>Inv!L961</f>
        <v>0</v>
      </c>
      <c r="N961" s="55" t="str">
        <f>IFERROR($I961/PG!$F961,"")</f>
        <v/>
      </c>
      <c r="P961" s="2"/>
      <c r="Q961" s="84">
        <v>4.6000000000000001E-4</v>
      </c>
      <c r="R961" s="85">
        <f t="shared" si="75"/>
        <v>4.6000000000000001E-4</v>
      </c>
      <c r="S961" s="2" t="str">
        <f t="shared" si="76"/>
        <v/>
      </c>
    </row>
    <row r="962" spans="3:19" ht="35.1" customHeight="1" thickTop="1" thickBot="1">
      <c r="C962" s="45" t="str">
        <f>IF(PG!C962="","",PG!C962)</f>
        <v/>
      </c>
      <c r="D962" s="44" t="str">
        <f>IF(PG!D962="","",PG!D962)</f>
        <v/>
      </c>
      <c r="E962" s="46" t="str">
        <f>IF(PG!E962="","",PG!E962)</f>
        <v/>
      </c>
      <c r="F962" s="46">
        <f>IF(Inv!F962="",Inv!E962,Inv!F962)</f>
        <v>0</v>
      </c>
      <c r="G962" s="51" t="str">
        <f t="shared" si="72"/>
        <v>Sem estoque</v>
      </c>
      <c r="H962" s="52">
        <f>SUMIF(Entrada!$D$7:$D$3006,$D962,Entrada!$H$7:$H$3006)</f>
        <v>0</v>
      </c>
      <c r="I962" s="53">
        <f>SUMIF(Saída!$D$7:$D$3006,$D962,Saída!$G$7:$G$3006)</f>
        <v>0</v>
      </c>
      <c r="J962" s="54">
        <f>SUMIF(Entrada!$D$7:$D$3006,D962,Entrada!$L$7:$L$3006)</f>
        <v>0</v>
      </c>
      <c r="K962" s="50" t="str">
        <f t="shared" si="73"/>
        <v/>
      </c>
      <c r="L962" s="50">
        <f t="shared" si="74"/>
        <v>0</v>
      </c>
      <c r="M962" s="54">
        <f>Inv!L962</f>
        <v>0</v>
      </c>
      <c r="N962" s="55" t="str">
        <f>IFERROR($I962/PG!$F962,"")</f>
        <v/>
      </c>
      <c r="P962" s="2"/>
      <c r="Q962" s="84">
        <v>4.4999999999999999E-4</v>
      </c>
      <c r="R962" s="85">
        <f t="shared" si="75"/>
        <v>4.4999999999999999E-4</v>
      </c>
      <c r="S962" s="2" t="str">
        <f t="shared" si="76"/>
        <v/>
      </c>
    </row>
    <row r="963" spans="3:19" ht="35.1" customHeight="1" thickTop="1" thickBot="1">
      <c r="C963" s="45" t="str">
        <f>IF(PG!C963="","",PG!C963)</f>
        <v/>
      </c>
      <c r="D963" s="44" t="str">
        <f>IF(PG!D963="","",PG!D963)</f>
        <v/>
      </c>
      <c r="E963" s="46" t="str">
        <f>IF(PG!E963="","",PG!E963)</f>
        <v/>
      </c>
      <c r="F963" s="46">
        <f>IF(Inv!F963="",Inv!E963,Inv!F963)</f>
        <v>0</v>
      </c>
      <c r="G963" s="51" t="str">
        <f t="shared" si="72"/>
        <v>Sem estoque</v>
      </c>
      <c r="H963" s="52">
        <f>SUMIF(Entrada!$D$7:$D$3006,$D963,Entrada!$H$7:$H$3006)</f>
        <v>0</v>
      </c>
      <c r="I963" s="53">
        <f>SUMIF(Saída!$D$7:$D$3006,$D963,Saída!$G$7:$G$3006)</f>
        <v>0</v>
      </c>
      <c r="J963" s="54">
        <f>SUMIF(Entrada!$D$7:$D$3006,D963,Entrada!$L$7:$L$3006)</f>
        <v>0</v>
      </c>
      <c r="K963" s="50" t="str">
        <f t="shared" si="73"/>
        <v/>
      </c>
      <c r="L963" s="50">
        <f t="shared" si="74"/>
        <v>0</v>
      </c>
      <c r="M963" s="54">
        <f>Inv!L963</f>
        <v>0</v>
      </c>
      <c r="N963" s="55" t="str">
        <f>IFERROR($I963/PG!$F963,"")</f>
        <v/>
      </c>
      <c r="P963" s="2"/>
      <c r="Q963" s="84">
        <v>4.4000000000000002E-4</v>
      </c>
      <c r="R963" s="85">
        <f t="shared" si="75"/>
        <v>4.4000000000000002E-4</v>
      </c>
      <c r="S963" s="2" t="str">
        <f t="shared" si="76"/>
        <v/>
      </c>
    </row>
    <row r="964" spans="3:19" ht="35.1" customHeight="1" thickTop="1" thickBot="1">
      <c r="C964" s="45" t="str">
        <f>IF(PG!C964="","",PG!C964)</f>
        <v/>
      </c>
      <c r="D964" s="44" t="str">
        <f>IF(PG!D964="","",PG!D964)</f>
        <v/>
      </c>
      <c r="E964" s="46" t="str">
        <f>IF(PG!E964="","",PG!E964)</f>
        <v/>
      </c>
      <c r="F964" s="46">
        <f>IF(Inv!F964="",Inv!E964,Inv!F964)</f>
        <v>0</v>
      </c>
      <c r="G964" s="51" t="str">
        <f t="shared" si="72"/>
        <v>Sem estoque</v>
      </c>
      <c r="H964" s="52">
        <f>SUMIF(Entrada!$D$7:$D$3006,$D964,Entrada!$H$7:$H$3006)</f>
        <v>0</v>
      </c>
      <c r="I964" s="53">
        <f>SUMIF(Saída!$D$7:$D$3006,$D964,Saída!$G$7:$G$3006)</f>
        <v>0</v>
      </c>
      <c r="J964" s="54">
        <f>SUMIF(Entrada!$D$7:$D$3006,D964,Entrada!$L$7:$L$3006)</f>
        <v>0</v>
      </c>
      <c r="K964" s="50" t="str">
        <f t="shared" si="73"/>
        <v/>
      </c>
      <c r="L964" s="50">
        <f t="shared" si="74"/>
        <v>0</v>
      </c>
      <c r="M964" s="54">
        <f>Inv!L964</f>
        <v>0</v>
      </c>
      <c r="N964" s="55" t="str">
        <f>IFERROR($I964/PG!$F964,"")</f>
        <v/>
      </c>
      <c r="P964" s="2"/>
      <c r="Q964" s="84">
        <v>4.2999999999999999E-4</v>
      </c>
      <c r="R964" s="85">
        <f t="shared" si="75"/>
        <v>4.2999999999999999E-4</v>
      </c>
      <c r="S964" s="2" t="str">
        <f t="shared" si="76"/>
        <v/>
      </c>
    </row>
    <row r="965" spans="3:19" ht="35.1" customHeight="1" thickTop="1" thickBot="1">
      <c r="C965" s="45" t="str">
        <f>IF(PG!C965="","",PG!C965)</f>
        <v/>
      </c>
      <c r="D965" s="44" t="str">
        <f>IF(PG!D965="","",PG!D965)</f>
        <v/>
      </c>
      <c r="E965" s="46" t="str">
        <f>IF(PG!E965="","",PG!E965)</f>
        <v/>
      </c>
      <c r="F965" s="46">
        <f>IF(Inv!F965="",Inv!E965,Inv!F965)</f>
        <v>0</v>
      </c>
      <c r="G965" s="51" t="str">
        <f t="shared" si="72"/>
        <v>Sem estoque</v>
      </c>
      <c r="H965" s="52">
        <f>SUMIF(Entrada!$D$7:$D$3006,$D965,Entrada!$H$7:$H$3006)</f>
        <v>0</v>
      </c>
      <c r="I965" s="53">
        <f>SUMIF(Saída!$D$7:$D$3006,$D965,Saída!$G$7:$G$3006)</f>
        <v>0</v>
      </c>
      <c r="J965" s="54">
        <f>SUMIF(Entrada!$D$7:$D$3006,D965,Entrada!$L$7:$L$3006)</f>
        <v>0</v>
      </c>
      <c r="K965" s="50" t="str">
        <f t="shared" si="73"/>
        <v/>
      </c>
      <c r="L965" s="50">
        <f t="shared" si="74"/>
        <v>0</v>
      </c>
      <c r="M965" s="54">
        <f>Inv!L965</f>
        <v>0</v>
      </c>
      <c r="N965" s="55" t="str">
        <f>IFERROR($I965/PG!$F965,"")</f>
        <v/>
      </c>
      <c r="P965" s="2"/>
      <c r="Q965" s="84">
        <v>4.2000000000000002E-4</v>
      </c>
      <c r="R965" s="85">
        <f t="shared" si="75"/>
        <v>4.2000000000000002E-4</v>
      </c>
      <c r="S965" s="2" t="str">
        <f t="shared" si="76"/>
        <v/>
      </c>
    </row>
    <row r="966" spans="3:19" ht="35.1" customHeight="1" thickTop="1" thickBot="1">
      <c r="C966" s="45" t="str">
        <f>IF(PG!C966="","",PG!C966)</f>
        <v/>
      </c>
      <c r="D966" s="44" t="str">
        <f>IF(PG!D966="","",PG!D966)</f>
        <v/>
      </c>
      <c r="E966" s="46" t="str">
        <f>IF(PG!E966="","",PG!E966)</f>
        <v/>
      </c>
      <c r="F966" s="46">
        <f>IF(Inv!F966="",Inv!E966,Inv!F966)</f>
        <v>0</v>
      </c>
      <c r="G966" s="51" t="str">
        <f t="shared" si="72"/>
        <v>Sem estoque</v>
      </c>
      <c r="H966" s="52">
        <f>SUMIF(Entrada!$D$7:$D$3006,$D966,Entrada!$H$7:$H$3006)</f>
        <v>0</v>
      </c>
      <c r="I966" s="53">
        <f>SUMIF(Saída!$D$7:$D$3006,$D966,Saída!$G$7:$G$3006)</f>
        <v>0</v>
      </c>
      <c r="J966" s="54">
        <f>SUMIF(Entrada!$D$7:$D$3006,D966,Entrada!$L$7:$L$3006)</f>
        <v>0</v>
      </c>
      <c r="K966" s="50" t="str">
        <f t="shared" si="73"/>
        <v/>
      </c>
      <c r="L966" s="50">
        <f t="shared" si="74"/>
        <v>0</v>
      </c>
      <c r="M966" s="54">
        <f>Inv!L966</f>
        <v>0</v>
      </c>
      <c r="N966" s="55" t="str">
        <f>IFERROR($I966/PG!$F966,"")</f>
        <v/>
      </c>
      <c r="P966" s="2"/>
      <c r="Q966" s="84">
        <v>4.0999999999999999E-4</v>
      </c>
      <c r="R966" s="85">
        <f t="shared" si="75"/>
        <v>4.0999999999999999E-4</v>
      </c>
      <c r="S966" s="2" t="str">
        <f t="shared" si="76"/>
        <v/>
      </c>
    </row>
    <row r="967" spans="3:19" ht="35.1" customHeight="1" thickTop="1" thickBot="1">
      <c r="C967" s="45" t="str">
        <f>IF(PG!C967="","",PG!C967)</f>
        <v/>
      </c>
      <c r="D967" s="44" t="str">
        <f>IF(PG!D967="","",PG!D967)</f>
        <v/>
      </c>
      <c r="E967" s="46" t="str">
        <f>IF(PG!E967="","",PG!E967)</f>
        <v/>
      </c>
      <c r="F967" s="46">
        <f>IF(Inv!F967="",Inv!E967,Inv!F967)</f>
        <v>0</v>
      </c>
      <c r="G967" s="51" t="str">
        <f t="shared" si="72"/>
        <v>Sem estoque</v>
      </c>
      <c r="H967" s="52">
        <f>SUMIF(Entrada!$D$7:$D$3006,$D967,Entrada!$H$7:$H$3006)</f>
        <v>0</v>
      </c>
      <c r="I967" s="53">
        <f>SUMIF(Saída!$D$7:$D$3006,$D967,Saída!$G$7:$G$3006)</f>
        <v>0</v>
      </c>
      <c r="J967" s="54">
        <f>SUMIF(Entrada!$D$7:$D$3006,D967,Entrada!$L$7:$L$3006)</f>
        <v>0</v>
      </c>
      <c r="K967" s="50" t="str">
        <f t="shared" si="73"/>
        <v/>
      </c>
      <c r="L967" s="50">
        <f t="shared" si="74"/>
        <v>0</v>
      </c>
      <c r="M967" s="54">
        <f>Inv!L967</f>
        <v>0</v>
      </c>
      <c r="N967" s="55" t="str">
        <f>IFERROR($I967/PG!$F967,"")</f>
        <v/>
      </c>
      <c r="P967" s="2"/>
      <c r="Q967" s="84">
        <v>4.0000000000000002E-4</v>
      </c>
      <c r="R967" s="85">
        <f t="shared" si="75"/>
        <v>4.0000000000000002E-4</v>
      </c>
      <c r="S967" s="2" t="str">
        <f t="shared" si="76"/>
        <v/>
      </c>
    </row>
    <row r="968" spans="3:19" ht="35.1" customHeight="1" thickTop="1" thickBot="1">
      <c r="C968" s="45" t="str">
        <f>IF(PG!C968="","",PG!C968)</f>
        <v/>
      </c>
      <c r="D968" s="44" t="str">
        <f>IF(PG!D968="","",PG!D968)</f>
        <v/>
      </c>
      <c r="E968" s="46" t="str">
        <f>IF(PG!E968="","",PG!E968)</f>
        <v/>
      </c>
      <c r="F968" s="46">
        <f>IF(Inv!F968="",Inv!E968,Inv!F968)</f>
        <v>0</v>
      </c>
      <c r="G968" s="51" t="str">
        <f t="shared" ref="G968:G1006" si="77">IFERROR(IF(F968=0,"Sem estoque",IF(F968/E968&lt;0.25,"Quase sem estoque",IF(F968/E968&lt;1.2,"Estoque baixo",IF(F968/E968&lt;2,"Estoque moderado","Estoque confortável")))),"")</f>
        <v>Sem estoque</v>
      </c>
      <c r="H968" s="52">
        <f>SUMIF(Entrada!$D$7:$D$3006,$D968,Entrada!$H$7:$H$3006)</f>
        <v>0</v>
      </c>
      <c r="I968" s="53">
        <f>SUMIF(Saída!$D$7:$D$3006,$D968,Saída!$G$7:$G$3006)</f>
        <v>0</v>
      </c>
      <c r="J968" s="54">
        <f>SUMIF(Entrada!$D$7:$D$3006,D968,Entrada!$L$7:$L$3006)</f>
        <v>0</v>
      </c>
      <c r="K968" s="50" t="str">
        <f t="shared" ref="K968:K1006" si="78">IFERROR($J968/SUM($J$7:$J$1007),"")</f>
        <v/>
      </c>
      <c r="L968" s="50">
        <f t="shared" ref="L968:L1006" si="79">IFERROR(F968/SUM($F$7:$F$1007),"")</f>
        <v>0</v>
      </c>
      <c r="M968" s="54">
        <f>Inv!L968</f>
        <v>0</v>
      </c>
      <c r="N968" s="55" t="str">
        <f>IFERROR($I968/PG!$F968,"")</f>
        <v/>
      </c>
      <c r="P968" s="2"/>
      <c r="Q968" s="84">
        <v>3.8999999999999999E-4</v>
      </c>
      <c r="R968" s="85">
        <f t="shared" ref="R968:R1006" si="80">P968+Q968</f>
        <v>3.8999999999999999E-4</v>
      </c>
      <c r="S968" s="2" t="str">
        <f t="shared" ref="S968:S1006" si="81">D968</f>
        <v/>
      </c>
    </row>
    <row r="969" spans="3:19" ht="35.1" customHeight="1" thickTop="1" thickBot="1">
      <c r="C969" s="45" t="str">
        <f>IF(PG!C969="","",PG!C969)</f>
        <v/>
      </c>
      <c r="D969" s="44" t="str">
        <f>IF(PG!D969="","",PG!D969)</f>
        <v/>
      </c>
      <c r="E969" s="46" t="str">
        <f>IF(PG!E969="","",PG!E969)</f>
        <v/>
      </c>
      <c r="F969" s="46">
        <f>IF(Inv!F969="",Inv!E969,Inv!F969)</f>
        <v>0</v>
      </c>
      <c r="G969" s="51" t="str">
        <f t="shared" si="77"/>
        <v>Sem estoque</v>
      </c>
      <c r="H969" s="52">
        <f>SUMIF(Entrada!$D$7:$D$3006,$D969,Entrada!$H$7:$H$3006)</f>
        <v>0</v>
      </c>
      <c r="I969" s="53">
        <f>SUMIF(Saída!$D$7:$D$3006,$D969,Saída!$G$7:$G$3006)</f>
        <v>0</v>
      </c>
      <c r="J969" s="54">
        <f>SUMIF(Entrada!$D$7:$D$3006,D969,Entrada!$L$7:$L$3006)</f>
        <v>0</v>
      </c>
      <c r="K969" s="50" t="str">
        <f t="shared" si="78"/>
        <v/>
      </c>
      <c r="L969" s="50">
        <f t="shared" si="79"/>
        <v>0</v>
      </c>
      <c r="M969" s="54">
        <f>Inv!L969</f>
        <v>0</v>
      </c>
      <c r="N969" s="55" t="str">
        <f>IFERROR($I969/PG!$F969,"")</f>
        <v/>
      </c>
      <c r="P969" s="2"/>
      <c r="Q969" s="84">
        <v>3.8000000000000002E-4</v>
      </c>
      <c r="R969" s="85">
        <f t="shared" si="80"/>
        <v>3.8000000000000002E-4</v>
      </c>
      <c r="S969" s="2" t="str">
        <f t="shared" si="81"/>
        <v/>
      </c>
    </row>
    <row r="970" spans="3:19" ht="35.1" customHeight="1" thickTop="1" thickBot="1">
      <c r="C970" s="45" t="str">
        <f>IF(PG!C970="","",PG!C970)</f>
        <v/>
      </c>
      <c r="D970" s="44" t="str">
        <f>IF(PG!D970="","",PG!D970)</f>
        <v/>
      </c>
      <c r="E970" s="46" t="str">
        <f>IF(PG!E970="","",PG!E970)</f>
        <v/>
      </c>
      <c r="F970" s="46">
        <f>IF(Inv!F970="",Inv!E970,Inv!F970)</f>
        <v>0</v>
      </c>
      <c r="G970" s="51" t="str">
        <f t="shared" si="77"/>
        <v>Sem estoque</v>
      </c>
      <c r="H970" s="52">
        <f>SUMIF(Entrada!$D$7:$D$3006,$D970,Entrada!$H$7:$H$3006)</f>
        <v>0</v>
      </c>
      <c r="I970" s="53">
        <f>SUMIF(Saída!$D$7:$D$3006,$D970,Saída!$G$7:$G$3006)</f>
        <v>0</v>
      </c>
      <c r="J970" s="54">
        <f>SUMIF(Entrada!$D$7:$D$3006,D970,Entrada!$L$7:$L$3006)</f>
        <v>0</v>
      </c>
      <c r="K970" s="50" t="str">
        <f t="shared" si="78"/>
        <v/>
      </c>
      <c r="L970" s="50">
        <f t="shared" si="79"/>
        <v>0</v>
      </c>
      <c r="M970" s="54">
        <f>Inv!L970</f>
        <v>0</v>
      </c>
      <c r="N970" s="55" t="str">
        <f>IFERROR($I970/PG!$F970,"")</f>
        <v/>
      </c>
      <c r="P970" s="2"/>
      <c r="Q970" s="84">
        <v>3.6999999999999999E-4</v>
      </c>
      <c r="R970" s="85">
        <f t="shared" si="80"/>
        <v>3.6999999999999999E-4</v>
      </c>
      <c r="S970" s="2" t="str">
        <f t="shared" si="81"/>
        <v/>
      </c>
    </row>
    <row r="971" spans="3:19" ht="35.1" customHeight="1" thickTop="1" thickBot="1">
      <c r="C971" s="45" t="str">
        <f>IF(PG!C971="","",PG!C971)</f>
        <v/>
      </c>
      <c r="D971" s="44" t="str">
        <f>IF(PG!D971="","",PG!D971)</f>
        <v/>
      </c>
      <c r="E971" s="46" t="str">
        <f>IF(PG!E971="","",PG!E971)</f>
        <v/>
      </c>
      <c r="F971" s="46">
        <f>IF(Inv!F971="",Inv!E971,Inv!F971)</f>
        <v>0</v>
      </c>
      <c r="G971" s="51" t="str">
        <f t="shared" si="77"/>
        <v>Sem estoque</v>
      </c>
      <c r="H971" s="52">
        <f>SUMIF(Entrada!$D$7:$D$3006,$D971,Entrada!$H$7:$H$3006)</f>
        <v>0</v>
      </c>
      <c r="I971" s="53">
        <f>SUMIF(Saída!$D$7:$D$3006,$D971,Saída!$G$7:$G$3006)</f>
        <v>0</v>
      </c>
      <c r="J971" s="54">
        <f>SUMIF(Entrada!$D$7:$D$3006,D971,Entrada!$L$7:$L$3006)</f>
        <v>0</v>
      </c>
      <c r="K971" s="50" t="str">
        <f t="shared" si="78"/>
        <v/>
      </c>
      <c r="L971" s="50">
        <f t="shared" si="79"/>
        <v>0</v>
      </c>
      <c r="M971" s="54">
        <f>Inv!L971</f>
        <v>0</v>
      </c>
      <c r="N971" s="55" t="str">
        <f>IFERROR($I971/PG!$F971,"")</f>
        <v/>
      </c>
      <c r="P971" s="2"/>
      <c r="Q971" s="84">
        <v>3.6000000000000002E-4</v>
      </c>
      <c r="R971" s="85">
        <f t="shared" si="80"/>
        <v>3.6000000000000002E-4</v>
      </c>
      <c r="S971" s="2" t="str">
        <f t="shared" si="81"/>
        <v/>
      </c>
    </row>
    <row r="972" spans="3:19" ht="35.1" customHeight="1" thickTop="1" thickBot="1">
      <c r="C972" s="45" t="str">
        <f>IF(PG!C972="","",PG!C972)</f>
        <v/>
      </c>
      <c r="D972" s="44" t="str">
        <f>IF(PG!D972="","",PG!D972)</f>
        <v/>
      </c>
      <c r="E972" s="46" t="str">
        <f>IF(PG!E972="","",PG!E972)</f>
        <v/>
      </c>
      <c r="F972" s="46">
        <f>IF(Inv!F972="",Inv!E972,Inv!F972)</f>
        <v>0</v>
      </c>
      <c r="G972" s="51" t="str">
        <f t="shared" si="77"/>
        <v>Sem estoque</v>
      </c>
      <c r="H972" s="52">
        <f>SUMIF(Entrada!$D$7:$D$3006,$D972,Entrada!$H$7:$H$3006)</f>
        <v>0</v>
      </c>
      <c r="I972" s="53">
        <f>SUMIF(Saída!$D$7:$D$3006,$D972,Saída!$G$7:$G$3006)</f>
        <v>0</v>
      </c>
      <c r="J972" s="54">
        <f>SUMIF(Entrada!$D$7:$D$3006,D972,Entrada!$L$7:$L$3006)</f>
        <v>0</v>
      </c>
      <c r="K972" s="50" t="str">
        <f t="shared" si="78"/>
        <v/>
      </c>
      <c r="L972" s="50">
        <f t="shared" si="79"/>
        <v>0</v>
      </c>
      <c r="M972" s="54">
        <f>Inv!L972</f>
        <v>0</v>
      </c>
      <c r="N972" s="55" t="str">
        <f>IFERROR($I972/PG!$F972,"")</f>
        <v/>
      </c>
      <c r="P972" s="2"/>
      <c r="Q972" s="84">
        <v>3.5E-4</v>
      </c>
      <c r="R972" s="85">
        <f t="shared" si="80"/>
        <v>3.5E-4</v>
      </c>
      <c r="S972" s="2" t="str">
        <f t="shared" si="81"/>
        <v/>
      </c>
    </row>
    <row r="973" spans="3:19" ht="35.1" customHeight="1" thickTop="1" thickBot="1">
      <c r="C973" s="45" t="str">
        <f>IF(PG!C973="","",PG!C973)</f>
        <v/>
      </c>
      <c r="D973" s="44" t="str">
        <f>IF(PG!D973="","",PG!D973)</f>
        <v/>
      </c>
      <c r="E973" s="46" t="str">
        <f>IF(PG!E973="","",PG!E973)</f>
        <v/>
      </c>
      <c r="F973" s="46">
        <f>IF(Inv!F973="",Inv!E973,Inv!F973)</f>
        <v>0</v>
      </c>
      <c r="G973" s="51" t="str">
        <f t="shared" si="77"/>
        <v>Sem estoque</v>
      </c>
      <c r="H973" s="52">
        <f>SUMIF(Entrada!$D$7:$D$3006,$D973,Entrada!$H$7:$H$3006)</f>
        <v>0</v>
      </c>
      <c r="I973" s="53">
        <f>SUMIF(Saída!$D$7:$D$3006,$D973,Saída!$G$7:$G$3006)</f>
        <v>0</v>
      </c>
      <c r="J973" s="54">
        <f>SUMIF(Entrada!$D$7:$D$3006,D973,Entrada!$L$7:$L$3006)</f>
        <v>0</v>
      </c>
      <c r="K973" s="50" t="str">
        <f t="shared" si="78"/>
        <v/>
      </c>
      <c r="L973" s="50">
        <f t="shared" si="79"/>
        <v>0</v>
      </c>
      <c r="M973" s="54">
        <f>Inv!L973</f>
        <v>0</v>
      </c>
      <c r="N973" s="55" t="str">
        <f>IFERROR($I973/PG!$F973,"")</f>
        <v/>
      </c>
      <c r="P973" s="2"/>
      <c r="Q973" s="84">
        <v>3.4000000000000002E-4</v>
      </c>
      <c r="R973" s="85">
        <f t="shared" si="80"/>
        <v>3.4000000000000002E-4</v>
      </c>
      <c r="S973" s="2" t="str">
        <f t="shared" si="81"/>
        <v/>
      </c>
    </row>
    <row r="974" spans="3:19" ht="35.1" customHeight="1" thickTop="1" thickBot="1">
      <c r="C974" s="45" t="str">
        <f>IF(PG!C974="","",PG!C974)</f>
        <v/>
      </c>
      <c r="D974" s="44" t="str">
        <f>IF(PG!D974="","",PG!D974)</f>
        <v/>
      </c>
      <c r="E974" s="46" t="str">
        <f>IF(PG!E974="","",PG!E974)</f>
        <v/>
      </c>
      <c r="F974" s="46">
        <f>IF(Inv!F974="",Inv!E974,Inv!F974)</f>
        <v>0</v>
      </c>
      <c r="G974" s="51" t="str">
        <f t="shared" si="77"/>
        <v>Sem estoque</v>
      </c>
      <c r="H974" s="52">
        <f>SUMIF(Entrada!$D$7:$D$3006,$D974,Entrada!$H$7:$H$3006)</f>
        <v>0</v>
      </c>
      <c r="I974" s="53">
        <f>SUMIF(Saída!$D$7:$D$3006,$D974,Saída!$G$7:$G$3006)</f>
        <v>0</v>
      </c>
      <c r="J974" s="54">
        <f>SUMIF(Entrada!$D$7:$D$3006,D974,Entrada!$L$7:$L$3006)</f>
        <v>0</v>
      </c>
      <c r="K974" s="50" t="str">
        <f t="shared" si="78"/>
        <v/>
      </c>
      <c r="L974" s="50">
        <f t="shared" si="79"/>
        <v>0</v>
      </c>
      <c r="M974" s="54">
        <f>Inv!L974</f>
        <v>0</v>
      </c>
      <c r="N974" s="55" t="str">
        <f>IFERROR($I974/PG!$F974,"")</f>
        <v/>
      </c>
      <c r="P974" s="2"/>
      <c r="Q974" s="84">
        <v>3.3E-4</v>
      </c>
      <c r="R974" s="85">
        <f t="shared" si="80"/>
        <v>3.3E-4</v>
      </c>
      <c r="S974" s="2" t="str">
        <f t="shared" si="81"/>
        <v/>
      </c>
    </row>
    <row r="975" spans="3:19" ht="35.1" customHeight="1" thickTop="1" thickBot="1">
      <c r="C975" s="45" t="str">
        <f>IF(PG!C975="","",PG!C975)</f>
        <v/>
      </c>
      <c r="D975" s="44" t="str">
        <f>IF(PG!D975="","",PG!D975)</f>
        <v/>
      </c>
      <c r="E975" s="46" t="str">
        <f>IF(PG!E975="","",PG!E975)</f>
        <v/>
      </c>
      <c r="F975" s="46">
        <f>IF(Inv!F975="",Inv!E975,Inv!F975)</f>
        <v>0</v>
      </c>
      <c r="G975" s="51" t="str">
        <f t="shared" si="77"/>
        <v>Sem estoque</v>
      </c>
      <c r="H975" s="52">
        <f>SUMIF(Entrada!$D$7:$D$3006,$D975,Entrada!$H$7:$H$3006)</f>
        <v>0</v>
      </c>
      <c r="I975" s="53">
        <f>SUMIF(Saída!$D$7:$D$3006,$D975,Saída!$G$7:$G$3006)</f>
        <v>0</v>
      </c>
      <c r="J975" s="54">
        <f>SUMIF(Entrada!$D$7:$D$3006,D975,Entrada!$L$7:$L$3006)</f>
        <v>0</v>
      </c>
      <c r="K975" s="50" t="str">
        <f t="shared" si="78"/>
        <v/>
      </c>
      <c r="L975" s="50">
        <f t="shared" si="79"/>
        <v>0</v>
      </c>
      <c r="M975" s="54">
        <f>Inv!L975</f>
        <v>0</v>
      </c>
      <c r="N975" s="55" t="str">
        <f>IFERROR($I975/PG!$F975,"")</f>
        <v/>
      </c>
      <c r="P975" s="2"/>
      <c r="Q975" s="84">
        <v>3.2000000000000003E-4</v>
      </c>
      <c r="R975" s="85">
        <f t="shared" si="80"/>
        <v>3.2000000000000003E-4</v>
      </c>
      <c r="S975" s="2" t="str">
        <f t="shared" si="81"/>
        <v/>
      </c>
    </row>
    <row r="976" spans="3:19" ht="35.1" customHeight="1" thickTop="1" thickBot="1">
      <c r="C976" s="45" t="str">
        <f>IF(PG!C976="","",PG!C976)</f>
        <v/>
      </c>
      <c r="D976" s="44" t="str">
        <f>IF(PG!D976="","",PG!D976)</f>
        <v/>
      </c>
      <c r="E976" s="46" t="str">
        <f>IF(PG!E976="","",PG!E976)</f>
        <v/>
      </c>
      <c r="F976" s="46">
        <f>IF(Inv!F976="",Inv!E976,Inv!F976)</f>
        <v>0</v>
      </c>
      <c r="G976" s="51" t="str">
        <f t="shared" si="77"/>
        <v>Sem estoque</v>
      </c>
      <c r="H976" s="52">
        <f>SUMIF(Entrada!$D$7:$D$3006,$D976,Entrada!$H$7:$H$3006)</f>
        <v>0</v>
      </c>
      <c r="I976" s="53">
        <f>SUMIF(Saída!$D$7:$D$3006,$D976,Saída!$G$7:$G$3006)</f>
        <v>0</v>
      </c>
      <c r="J976" s="54">
        <f>SUMIF(Entrada!$D$7:$D$3006,D976,Entrada!$L$7:$L$3006)</f>
        <v>0</v>
      </c>
      <c r="K976" s="50" t="str">
        <f t="shared" si="78"/>
        <v/>
      </c>
      <c r="L976" s="50">
        <f t="shared" si="79"/>
        <v>0</v>
      </c>
      <c r="M976" s="54">
        <f>Inv!L976</f>
        <v>0</v>
      </c>
      <c r="N976" s="55" t="str">
        <f>IFERROR($I976/PG!$F976,"")</f>
        <v/>
      </c>
      <c r="P976" s="2"/>
      <c r="Q976" s="84">
        <v>3.1E-4</v>
      </c>
      <c r="R976" s="85">
        <f t="shared" si="80"/>
        <v>3.1E-4</v>
      </c>
      <c r="S976" s="2" t="str">
        <f t="shared" si="81"/>
        <v/>
      </c>
    </row>
    <row r="977" spans="3:19" ht="35.1" customHeight="1" thickTop="1" thickBot="1">
      <c r="C977" s="45" t="str">
        <f>IF(PG!C977="","",PG!C977)</f>
        <v/>
      </c>
      <c r="D977" s="44" t="str">
        <f>IF(PG!D977="","",PG!D977)</f>
        <v/>
      </c>
      <c r="E977" s="46" t="str">
        <f>IF(PG!E977="","",PG!E977)</f>
        <v/>
      </c>
      <c r="F977" s="46">
        <f>IF(Inv!F977="",Inv!E977,Inv!F977)</f>
        <v>0</v>
      </c>
      <c r="G977" s="51" t="str">
        <f t="shared" si="77"/>
        <v>Sem estoque</v>
      </c>
      <c r="H977" s="52">
        <f>SUMIF(Entrada!$D$7:$D$3006,$D977,Entrada!$H$7:$H$3006)</f>
        <v>0</v>
      </c>
      <c r="I977" s="53">
        <f>SUMIF(Saída!$D$7:$D$3006,$D977,Saída!$G$7:$G$3006)</f>
        <v>0</v>
      </c>
      <c r="J977" s="54">
        <f>SUMIF(Entrada!$D$7:$D$3006,D977,Entrada!$L$7:$L$3006)</f>
        <v>0</v>
      </c>
      <c r="K977" s="50" t="str">
        <f t="shared" si="78"/>
        <v/>
      </c>
      <c r="L977" s="50">
        <f t="shared" si="79"/>
        <v>0</v>
      </c>
      <c r="M977" s="54">
        <f>Inv!L977</f>
        <v>0</v>
      </c>
      <c r="N977" s="55" t="str">
        <f>IFERROR($I977/PG!$F977,"")</f>
        <v/>
      </c>
      <c r="P977" s="2"/>
      <c r="Q977" s="84">
        <v>2.9999999999999997E-4</v>
      </c>
      <c r="R977" s="85">
        <f t="shared" si="80"/>
        <v>2.9999999999999997E-4</v>
      </c>
      <c r="S977" s="2" t="str">
        <f t="shared" si="81"/>
        <v/>
      </c>
    </row>
    <row r="978" spans="3:19" ht="35.1" customHeight="1" thickTop="1" thickBot="1">
      <c r="C978" s="45" t="str">
        <f>IF(PG!C978="","",PG!C978)</f>
        <v/>
      </c>
      <c r="D978" s="44" t="str">
        <f>IF(PG!D978="","",PG!D978)</f>
        <v/>
      </c>
      <c r="E978" s="46" t="str">
        <f>IF(PG!E978="","",PG!E978)</f>
        <v/>
      </c>
      <c r="F978" s="46">
        <f>IF(Inv!F978="",Inv!E978,Inv!F978)</f>
        <v>0</v>
      </c>
      <c r="G978" s="51" t="str">
        <f t="shared" si="77"/>
        <v>Sem estoque</v>
      </c>
      <c r="H978" s="52">
        <f>SUMIF(Entrada!$D$7:$D$3006,$D978,Entrada!$H$7:$H$3006)</f>
        <v>0</v>
      </c>
      <c r="I978" s="53">
        <f>SUMIF(Saída!$D$7:$D$3006,$D978,Saída!$G$7:$G$3006)</f>
        <v>0</v>
      </c>
      <c r="J978" s="54">
        <f>SUMIF(Entrada!$D$7:$D$3006,D978,Entrada!$L$7:$L$3006)</f>
        <v>0</v>
      </c>
      <c r="K978" s="50" t="str">
        <f t="shared" si="78"/>
        <v/>
      </c>
      <c r="L978" s="50">
        <f t="shared" si="79"/>
        <v>0</v>
      </c>
      <c r="M978" s="54">
        <f>Inv!L978</f>
        <v>0</v>
      </c>
      <c r="N978" s="55" t="str">
        <f>IFERROR($I978/PG!$F978,"")</f>
        <v/>
      </c>
      <c r="P978" s="2"/>
      <c r="Q978" s="84">
        <v>2.9E-4</v>
      </c>
      <c r="R978" s="85">
        <f t="shared" si="80"/>
        <v>2.9E-4</v>
      </c>
      <c r="S978" s="2" t="str">
        <f t="shared" si="81"/>
        <v/>
      </c>
    </row>
    <row r="979" spans="3:19" ht="35.1" customHeight="1" thickTop="1" thickBot="1">
      <c r="C979" s="45" t="str">
        <f>IF(PG!C979="","",PG!C979)</f>
        <v/>
      </c>
      <c r="D979" s="44" t="str">
        <f>IF(PG!D979="","",PG!D979)</f>
        <v/>
      </c>
      <c r="E979" s="46" t="str">
        <f>IF(PG!E979="","",PG!E979)</f>
        <v/>
      </c>
      <c r="F979" s="46">
        <f>IF(Inv!F979="",Inv!E979,Inv!F979)</f>
        <v>0</v>
      </c>
      <c r="G979" s="51" t="str">
        <f t="shared" si="77"/>
        <v>Sem estoque</v>
      </c>
      <c r="H979" s="52">
        <f>SUMIF(Entrada!$D$7:$D$3006,$D979,Entrada!$H$7:$H$3006)</f>
        <v>0</v>
      </c>
      <c r="I979" s="53">
        <f>SUMIF(Saída!$D$7:$D$3006,$D979,Saída!$G$7:$G$3006)</f>
        <v>0</v>
      </c>
      <c r="J979" s="54">
        <f>SUMIF(Entrada!$D$7:$D$3006,D979,Entrada!$L$7:$L$3006)</f>
        <v>0</v>
      </c>
      <c r="K979" s="50" t="str">
        <f t="shared" si="78"/>
        <v/>
      </c>
      <c r="L979" s="50">
        <f t="shared" si="79"/>
        <v>0</v>
      </c>
      <c r="M979" s="54">
        <f>Inv!L979</f>
        <v>0</v>
      </c>
      <c r="N979" s="55" t="str">
        <f>IFERROR($I979/PG!$F979,"")</f>
        <v/>
      </c>
      <c r="P979" s="2"/>
      <c r="Q979" s="84">
        <v>2.7999999999999998E-4</v>
      </c>
      <c r="R979" s="85">
        <f t="shared" si="80"/>
        <v>2.7999999999999998E-4</v>
      </c>
      <c r="S979" s="2" t="str">
        <f t="shared" si="81"/>
        <v/>
      </c>
    </row>
    <row r="980" spans="3:19" ht="35.1" customHeight="1" thickTop="1" thickBot="1">
      <c r="C980" s="45" t="str">
        <f>IF(PG!C980="","",PG!C980)</f>
        <v/>
      </c>
      <c r="D980" s="44" t="str">
        <f>IF(PG!D980="","",PG!D980)</f>
        <v/>
      </c>
      <c r="E980" s="46" t="str">
        <f>IF(PG!E980="","",PG!E980)</f>
        <v/>
      </c>
      <c r="F980" s="46">
        <f>IF(Inv!F980="",Inv!E980,Inv!F980)</f>
        <v>0</v>
      </c>
      <c r="G980" s="51" t="str">
        <f t="shared" si="77"/>
        <v>Sem estoque</v>
      </c>
      <c r="H980" s="52">
        <f>SUMIF(Entrada!$D$7:$D$3006,$D980,Entrada!$H$7:$H$3006)</f>
        <v>0</v>
      </c>
      <c r="I980" s="53">
        <f>SUMIF(Saída!$D$7:$D$3006,$D980,Saída!$G$7:$G$3006)</f>
        <v>0</v>
      </c>
      <c r="J980" s="54">
        <f>SUMIF(Entrada!$D$7:$D$3006,D980,Entrada!$L$7:$L$3006)</f>
        <v>0</v>
      </c>
      <c r="K980" s="50" t="str">
        <f t="shared" si="78"/>
        <v/>
      </c>
      <c r="L980" s="50">
        <f t="shared" si="79"/>
        <v>0</v>
      </c>
      <c r="M980" s="54">
        <f>Inv!L980</f>
        <v>0</v>
      </c>
      <c r="N980" s="55" t="str">
        <f>IFERROR($I980/PG!$F980,"")</f>
        <v/>
      </c>
      <c r="P980" s="2"/>
      <c r="Q980" s="84">
        <v>2.7E-4</v>
      </c>
      <c r="R980" s="85">
        <f t="shared" si="80"/>
        <v>2.7E-4</v>
      </c>
      <c r="S980" s="2" t="str">
        <f t="shared" si="81"/>
        <v/>
      </c>
    </row>
    <row r="981" spans="3:19" ht="35.1" customHeight="1" thickTop="1" thickBot="1">
      <c r="C981" s="45" t="str">
        <f>IF(PG!C981="","",PG!C981)</f>
        <v/>
      </c>
      <c r="D981" s="44" t="str">
        <f>IF(PG!D981="","",PG!D981)</f>
        <v/>
      </c>
      <c r="E981" s="46" t="str">
        <f>IF(PG!E981="","",PG!E981)</f>
        <v/>
      </c>
      <c r="F981" s="46">
        <f>IF(Inv!F981="",Inv!E981,Inv!F981)</f>
        <v>0</v>
      </c>
      <c r="G981" s="51" t="str">
        <f t="shared" si="77"/>
        <v>Sem estoque</v>
      </c>
      <c r="H981" s="52">
        <f>SUMIF(Entrada!$D$7:$D$3006,$D981,Entrada!$H$7:$H$3006)</f>
        <v>0</v>
      </c>
      <c r="I981" s="53">
        <f>SUMIF(Saída!$D$7:$D$3006,$D981,Saída!$G$7:$G$3006)</f>
        <v>0</v>
      </c>
      <c r="J981" s="54">
        <f>SUMIF(Entrada!$D$7:$D$3006,D981,Entrada!$L$7:$L$3006)</f>
        <v>0</v>
      </c>
      <c r="K981" s="50" t="str">
        <f t="shared" si="78"/>
        <v/>
      </c>
      <c r="L981" s="50">
        <f t="shared" si="79"/>
        <v>0</v>
      </c>
      <c r="M981" s="54">
        <f>Inv!L981</f>
        <v>0</v>
      </c>
      <c r="N981" s="55" t="str">
        <f>IFERROR($I981/PG!$F981,"")</f>
        <v/>
      </c>
      <c r="P981" s="2"/>
      <c r="Q981" s="84">
        <v>2.5999999999999998E-4</v>
      </c>
      <c r="R981" s="85">
        <f t="shared" si="80"/>
        <v>2.5999999999999998E-4</v>
      </c>
      <c r="S981" s="2" t="str">
        <f t="shared" si="81"/>
        <v/>
      </c>
    </row>
    <row r="982" spans="3:19" ht="35.1" customHeight="1" thickTop="1" thickBot="1">
      <c r="C982" s="45" t="str">
        <f>IF(PG!C982="","",PG!C982)</f>
        <v/>
      </c>
      <c r="D982" s="44" t="str">
        <f>IF(PG!D982="","",PG!D982)</f>
        <v/>
      </c>
      <c r="E982" s="46" t="str">
        <f>IF(PG!E982="","",PG!E982)</f>
        <v/>
      </c>
      <c r="F982" s="46">
        <f>IF(Inv!F982="",Inv!E982,Inv!F982)</f>
        <v>0</v>
      </c>
      <c r="G982" s="51" t="str">
        <f t="shared" si="77"/>
        <v>Sem estoque</v>
      </c>
      <c r="H982" s="52">
        <f>SUMIF(Entrada!$D$7:$D$3006,$D982,Entrada!$H$7:$H$3006)</f>
        <v>0</v>
      </c>
      <c r="I982" s="53">
        <f>SUMIF(Saída!$D$7:$D$3006,$D982,Saída!$G$7:$G$3006)</f>
        <v>0</v>
      </c>
      <c r="J982" s="54">
        <f>SUMIF(Entrada!$D$7:$D$3006,D982,Entrada!$L$7:$L$3006)</f>
        <v>0</v>
      </c>
      <c r="K982" s="50" t="str">
        <f t="shared" si="78"/>
        <v/>
      </c>
      <c r="L982" s="50">
        <f t="shared" si="79"/>
        <v>0</v>
      </c>
      <c r="M982" s="54">
        <f>Inv!L982</f>
        <v>0</v>
      </c>
      <c r="N982" s="55" t="str">
        <f>IFERROR($I982/PG!$F982,"")</f>
        <v/>
      </c>
      <c r="P982" s="2"/>
      <c r="Q982" s="84">
        <v>2.5000000000000001E-4</v>
      </c>
      <c r="R982" s="85">
        <f t="shared" si="80"/>
        <v>2.5000000000000001E-4</v>
      </c>
      <c r="S982" s="2" t="str">
        <f t="shared" si="81"/>
        <v/>
      </c>
    </row>
    <row r="983" spans="3:19" ht="35.1" customHeight="1" thickTop="1" thickBot="1">
      <c r="C983" s="45" t="str">
        <f>IF(PG!C983="","",PG!C983)</f>
        <v/>
      </c>
      <c r="D983" s="44" t="str">
        <f>IF(PG!D983="","",PG!D983)</f>
        <v/>
      </c>
      <c r="E983" s="46" t="str">
        <f>IF(PG!E983="","",PG!E983)</f>
        <v/>
      </c>
      <c r="F983" s="46">
        <f>IF(Inv!F983="",Inv!E983,Inv!F983)</f>
        <v>0</v>
      </c>
      <c r="G983" s="51" t="str">
        <f t="shared" si="77"/>
        <v>Sem estoque</v>
      </c>
      <c r="H983" s="52">
        <f>SUMIF(Entrada!$D$7:$D$3006,$D983,Entrada!$H$7:$H$3006)</f>
        <v>0</v>
      </c>
      <c r="I983" s="53">
        <f>SUMIF(Saída!$D$7:$D$3006,$D983,Saída!$G$7:$G$3006)</f>
        <v>0</v>
      </c>
      <c r="J983" s="54">
        <f>SUMIF(Entrada!$D$7:$D$3006,D983,Entrada!$L$7:$L$3006)</f>
        <v>0</v>
      </c>
      <c r="K983" s="50" t="str">
        <f t="shared" si="78"/>
        <v/>
      </c>
      <c r="L983" s="50">
        <f t="shared" si="79"/>
        <v>0</v>
      </c>
      <c r="M983" s="54">
        <f>Inv!L983</f>
        <v>0</v>
      </c>
      <c r="N983" s="55" t="str">
        <f>IFERROR($I983/PG!$F983,"")</f>
        <v/>
      </c>
      <c r="P983" s="2"/>
      <c r="Q983" s="84">
        <v>2.4000000000000001E-4</v>
      </c>
      <c r="R983" s="85">
        <f t="shared" si="80"/>
        <v>2.4000000000000001E-4</v>
      </c>
      <c r="S983" s="2" t="str">
        <f t="shared" si="81"/>
        <v/>
      </c>
    </row>
    <row r="984" spans="3:19" ht="35.1" customHeight="1" thickTop="1" thickBot="1">
      <c r="C984" s="45" t="str">
        <f>IF(PG!C984="","",PG!C984)</f>
        <v/>
      </c>
      <c r="D984" s="44" t="str">
        <f>IF(PG!D984="","",PG!D984)</f>
        <v/>
      </c>
      <c r="E984" s="46" t="str">
        <f>IF(PG!E984="","",PG!E984)</f>
        <v/>
      </c>
      <c r="F984" s="46">
        <f>IF(Inv!F984="",Inv!E984,Inv!F984)</f>
        <v>0</v>
      </c>
      <c r="G984" s="51" t="str">
        <f t="shared" si="77"/>
        <v>Sem estoque</v>
      </c>
      <c r="H984" s="52">
        <f>SUMIF(Entrada!$D$7:$D$3006,$D984,Entrada!$H$7:$H$3006)</f>
        <v>0</v>
      </c>
      <c r="I984" s="53">
        <f>SUMIF(Saída!$D$7:$D$3006,$D984,Saída!$G$7:$G$3006)</f>
        <v>0</v>
      </c>
      <c r="J984" s="54">
        <f>SUMIF(Entrada!$D$7:$D$3006,D984,Entrada!$L$7:$L$3006)</f>
        <v>0</v>
      </c>
      <c r="K984" s="50" t="str">
        <f t="shared" si="78"/>
        <v/>
      </c>
      <c r="L984" s="50">
        <f t="shared" si="79"/>
        <v>0</v>
      </c>
      <c r="M984" s="54">
        <f>Inv!L984</f>
        <v>0</v>
      </c>
      <c r="N984" s="55" t="str">
        <f>IFERROR($I984/PG!$F984,"")</f>
        <v/>
      </c>
      <c r="P984" s="2"/>
      <c r="Q984" s="84">
        <v>2.3000000000000001E-4</v>
      </c>
      <c r="R984" s="85">
        <f t="shared" si="80"/>
        <v>2.3000000000000001E-4</v>
      </c>
      <c r="S984" s="2" t="str">
        <f t="shared" si="81"/>
        <v/>
      </c>
    </row>
    <row r="985" spans="3:19" ht="35.1" customHeight="1" thickTop="1" thickBot="1">
      <c r="C985" s="45" t="str">
        <f>IF(PG!C985="","",PG!C985)</f>
        <v/>
      </c>
      <c r="D985" s="44" t="str">
        <f>IF(PG!D985="","",PG!D985)</f>
        <v/>
      </c>
      <c r="E985" s="46" t="str">
        <f>IF(PG!E985="","",PG!E985)</f>
        <v/>
      </c>
      <c r="F985" s="46">
        <f>IF(Inv!F985="",Inv!E985,Inv!F985)</f>
        <v>0</v>
      </c>
      <c r="G985" s="51" t="str">
        <f t="shared" si="77"/>
        <v>Sem estoque</v>
      </c>
      <c r="H985" s="52">
        <f>SUMIF(Entrada!$D$7:$D$3006,$D985,Entrada!$H$7:$H$3006)</f>
        <v>0</v>
      </c>
      <c r="I985" s="53">
        <f>SUMIF(Saída!$D$7:$D$3006,$D985,Saída!$G$7:$G$3006)</f>
        <v>0</v>
      </c>
      <c r="J985" s="54">
        <f>SUMIF(Entrada!$D$7:$D$3006,D985,Entrada!$L$7:$L$3006)</f>
        <v>0</v>
      </c>
      <c r="K985" s="50" t="str">
        <f t="shared" si="78"/>
        <v/>
      </c>
      <c r="L985" s="50">
        <f t="shared" si="79"/>
        <v>0</v>
      </c>
      <c r="M985" s="54">
        <f>Inv!L985</f>
        <v>0</v>
      </c>
      <c r="N985" s="55" t="str">
        <f>IFERROR($I985/PG!$F985,"")</f>
        <v/>
      </c>
      <c r="P985" s="2"/>
      <c r="Q985" s="84">
        <v>2.2000000000000001E-4</v>
      </c>
      <c r="R985" s="85">
        <f t="shared" si="80"/>
        <v>2.2000000000000001E-4</v>
      </c>
      <c r="S985" s="2" t="str">
        <f t="shared" si="81"/>
        <v/>
      </c>
    </row>
    <row r="986" spans="3:19" ht="35.1" customHeight="1" thickTop="1" thickBot="1">
      <c r="C986" s="45" t="str">
        <f>IF(PG!C986="","",PG!C986)</f>
        <v/>
      </c>
      <c r="D986" s="44" t="str">
        <f>IF(PG!D986="","",PG!D986)</f>
        <v/>
      </c>
      <c r="E986" s="46" t="str">
        <f>IF(PG!E986="","",PG!E986)</f>
        <v/>
      </c>
      <c r="F986" s="46">
        <f>IF(Inv!F986="",Inv!E986,Inv!F986)</f>
        <v>0</v>
      </c>
      <c r="G986" s="51" t="str">
        <f t="shared" si="77"/>
        <v>Sem estoque</v>
      </c>
      <c r="H986" s="52">
        <f>SUMIF(Entrada!$D$7:$D$3006,$D986,Entrada!$H$7:$H$3006)</f>
        <v>0</v>
      </c>
      <c r="I986" s="53">
        <f>SUMIF(Saída!$D$7:$D$3006,$D986,Saída!$G$7:$G$3006)</f>
        <v>0</v>
      </c>
      <c r="J986" s="54">
        <f>SUMIF(Entrada!$D$7:$D$3006,D986,Entrada!$L$7:$L$3006)</f>
        <v>0</v>
      </c>
      <c r="K986" s="50" t="str">
        <f t="shared" si="78"/>
        <v/>
      </c>
      <c r="L986" s="50">
        <f t="shared" si="79"/>
        <v>0</v>
      </c>
      <c r="M986" s="54">
        <f>Inv!L986</f>
        <v>0</v>
      </c>
      <c r="N986" s="55" t="str">
        <f>IFERROR($I986/PG!$F986,"")</f>
        <v/>
      </c>
      <c r="P986" s="2"/>
      <c r="Q986" s="84">
        <v>2.1000000000000001E-4</v>
      </c>
      <c r="R986" s="85">
        <f t="shared" si="80"/>
        <v>2.1000000000000001E-4</v>
      </c>
      <c r="S986" s="2" t="str">
        <f t="shared" si="81"/>
        <v/>
      </c>
    </row>
    <row r="987" spans="3:19" ht="35.1" customHeight="1" thickTop="1" thickBot="1">
      <c r="C987" s="45" t="str">
        <f>IF(PG!C987="","",PG!C987)</f>
        <v/>
      </c>
      <c r="D987" s="44" t="str">
        <f>IF(PG!D987="","",PG!D987)</f>
        <v/>
      </c>
      <c r="E987" s="46" t="str">
        <f>IF(PG!E987="","",PG!E987)</f>
        <v/>
      </c>
      <c r="F987" s="46">
        <f>IF(Inv!F987="",Inv!E987,Inv!F987)</f>
        <v>0</v>
      </c>
      <c r="G987" s="51" t="str">
        <f t="shared" si="77"/>
        <v>Sem estoque</v>
      </c>
      <c r="H987" s="52">
        <f>SUMIF(Entrada!$D$7:$D$3006,$D987,Entrada!$H$7:$H$3006)</f>
        <v>0</v>
      </c>
      <c r="I987" s="53">
        <f>SUMIF(Saída!$D$7:$D$3006,$D987,Saída!$G$7:$G$3006)</f>
        <v>0</v>
      </c>
      <c r="J987" s="54">
        <f>SUMIF(Entrada!$D$7:$D$3006,D987,Entrada!$L$7:$L$3006)</f>
        <v>0</v>
      </c>
      <c r="K987" s="50" t="str">
        <f t="shared" si="78"/>
        <v/>
      </c>
      <c r="L987" s="50">
        <f t="shared" si="79"/>
        <v>0</v>
      </c>
      <c r="M987" s="54">
        <f>Inv!L987</f>
        <v>0</v>
      </c>
      <c r="N987" s="55" t="str">
        <f>IFERROR($I987/PG!$F987,"")</f>
        <v/>
      </c>
      <c r="P987" s="2"/>
      <c r="Q987" s="84">
        <v>2.0000000000000001E-4</v>
      </c>
      <c r="R987" s="85">
        <f t="shared" si="80"/>
        <v>2.0000000000000001E-4</v>
      </c>
      <c r="S987" s="2" t="str">
        <f t="shared" si="81"/>
        <v/>
      </c>
    </row>
    <row r="988" spans="3:19" ht="35.1" customHeight="1" thickTop="1" thickBot="1">
      <c r="C988" s="45" t="str">
        <f>IF(PG!C988="","",PG!C988)</f>
        <v/>
      </c>
      <c r="D988" s="44" t="str">
        <f>IF(PG!D988="","",PG!D988)</f>
        <v/>
      </c>
      <c r="E988" s="46" t="str">
        <f>IF(PG!E988="","",PG!E988)</f>
        <v/>
      </c>
      <c r="F988" s="46">
        <f>IF(Inv!F988="",Inv!E988,Inv!F988)</f>
        <v>0</v>
      </c>
      <c r="G988" s="51" t="str">
        <f t="shared" si="77"/>
        <v>Sem estoque</v>
      </c>
      <c r="H988" s="52">
        <f>SUMIF(Entrada!$D$7:$D$3006,$D988,Entrada!$H$7:$H$3006)</f>
        <v>0</v>
      </c>
      <c r="I988" s="53">
        <f>SUMIF(Saída!$D$7:$D$3006,$D988,Saída!$G$7:$G$3006)</f>
        <v>0</v>
      </c>
      <c r="J988" s="54">
        <f>SUMIF(Entrada!$D$7:$D$3006,D988,Entrada!$L$7:$L$3006)</f>
        <v>0</v>
      </c>
      <c r="K988" s="50" t="str">
        <f t="shared" si="78"/>
        <v/>
      </c>
      <c r="L988" s="50">
        <f t="shared" si="79"/>
        <v>0</v>
      </c>
      <c r="M988" s="54">
        <f>Inv!L988</f>
        <v>0</v>
      </c>
      <c r="N988" s="55" t="str">
        <f>IFERROR($I988/PG!$F988,"")</f>
        <v/>
      </c>
      <c r="P988" s="2"/>
      <c r="Q988" s="84">
        <v>1.9000000000000001E-4</v>
      </c>
      <c r="R988" s="85">
        <f t="shared" si="80"/>
        <v>1.9000000000000001E-4</v>
      </c>
      <c r="S988" s="2" t="str">
        <f t="shared" si="81"/>
        <v/>
      </c>
    </row>
    <row r="989" spans="3:19" ht="35.1" customHeight="1" thickTop="1" thickBot="1">
      <c r="C989" s="45" t="str">
        <f>IF(PG!C989="","",PG!C989)</f>
        <v/>
      </c>
      <c r="D989" s="44" t="str">
        <f>IF(PG!D989="","",PG!D989)</f>
        <v/>
      </c>
      <c r="E989" s="46" t="str">
        <f>IF(PG!E989="","",PG!E989)</f>
        <v/>
      </c>
      <c r="F989" s="46">
        <f>IF(Inv!F989="",Inv!E989,Inv!F989)</f>
        <v>0</v>
      </c>
      <c r="G989" s="51" t="str">
        <f t="shared" si="77"/>
        <v>Sem estoque</v>
      </c>
      <c r="H989" s="52">
        <f>SUMIF(Entrada!$D$7:$D$3006,$D989,Entrada!$H$7:$H$3006)</f>
        <v>0</v>
      </c>
      <c r="I989" s="53">
        <f>SUMIF(Saída!$D$7:$D$3006,$D989,Saída!$G$7:$G$3006)</f>
        <v>0</v>
      </c>
      <c r="J989" s="54">
        <f>SUMIF(Entrada!$D$7:$D$3006,D989,Entrada!$L$7:$L$3006)</f>
        <v>0</v>
      </c>
      <c r="K989" s="50" t="str">
        <f t="shared" si="78"/>
        <v/>
      </c>
      <c r="L989" s="50">
        <f t="shared" si="79"/>
        <v>0</v>
      </c>
      <c r="M989" s="54">
        <f>Inv!L989</f>
        <v>0</v>
      </c>
      <c r="N989" s="55" t="str">
        <f>IFERROR($I989/PG!$F989,"")</f>
        <v/>
      </c>
      <c r="P989" s="2"/>
      <c r="Q989" s="84">
        <v>1.8000000000000001E-4</v>
      </c>
      <c r="R989" s="85">
        <f t="shared" si="80"/>
        <v>1.8000000000000001E-4</v>
      </c>
      <c r="S989" s="2" t="str">
        <f t="shared" si="81"/>
        <v/>
      </c>
    </row>
    <row r="990" spans="3:19" ht="35.1" customHeight="1" thickTop="1" thickBot="1">
      <c r="C990" s="45" t="str">
        <f>IF(PG!C990="","",PG!C990)</f>
        <v/>
      </c>
      <c r="D990" s="44" t="str">
        <f>IF(PG!D990="","",PG!D990)</f>
        <v/>
      </c>
      <c r="E990" s="46" t="str">
        <f>IF(PG!E990="","",PG!E990)</f>
        <v/>
      </c>
      <c r="F990" s="46">
        <f>IF(Inv!F990="",Inv!E990,Inv!F990)</f>
        <v>0</v>
      </c>
      <c r="G990" s="51" t="str">
        <f t="shared" si="77"/>
        <v>Sem estoque</v>
      </c>
      <c r="H990" s="52">
        <f>SUMIF(Entrada!$D$7:$D$3006,$D990,Entrada!$H$7:$H$3006)</f>
        <v>0</v>
      </c>
      <c r="I990" s="53">
        <f>SUMIF(Saída!$D$7:$D$3006,$D990,Saída!$G$7:$G$3006)</f>
        <v>0</v>
      </c>
      <c r="J990" s="54">
        <f>SUMIF(Entrada!$D$7:$D$3006,D990,Entrada!$L$7:$L$3006)</f>
        <v>0</v>
      </c>
      <c r="K990" s="50" t="str">
        <f t="shared" si="78"/>
        <v/>
      </c>
      <c r="L990" s="50">
        <f t="shared" si="79"/>
        <v>0</v>
      </c>
      <c r="M990" s="54">
        <f>Inv!L990</f>
        <v>0</v>
      </c>
      <c r="N990" s="55" t="str">
        <f>IFERROR($I990/PG!$F990,"")</f>
        <v/>
      </c>
      <c r="P990" s="2"/>
      <c r="Q990" s="84">
        <v>1.7000000000000001E-4</v>
      </c>
      <c r="R990" s="85">
        <f t="shared" si="80"/>
        <v>1.7000000000000001E-4</v>
      </c>
      <c r="S990" s="2" t="str">
        <f t="shared" si="81"/>
        <v/>
      </c>
    </row>
    <row r="991" spans="3:19" ht="35.1" customHeight="1" thickTop="1" thickBot="1">
      <c r="C991" s="45" t="str">
        <f>IF(PG!C991="","",PG!C991)</f>
        <v/>
      </c>
      <c r="D991" s="44" t="str">
        <f>IF(PG!D991="","",PG!D991)</f>
        <v/>
      </c>
      <c r="E991" s="46" t="str">
        <f>IF(PG!E991="","",PG!E991)</f>
        <v/>
      </c>
      <c r="F991" s="46">
        <f>IF(Inv!F991="",Inv!E991,Inv!F991)</f>
        <v>0</v>
      </c>
      <c r="G991" s="51" t="str">
        <f t="shared" si="77"/>
        <v>Sem estoque</v>
      </c>
      <c r="H991" s="52">
        <f>SUMIF(Entrada!$D$7:$D$3006,$D991,Entrada!$H$7:$H$3006)</f>
        <v>0</v>
      </c>
      <c r="I991" s="53">
        <f>SUMIF(Saída!$D$7:$D$3006,$D991,Saída!$G$7:$G$3006)</f>
        <v>0</v>
      </c>
      <c r="J991" s="54">
        <f>SUMIF(Entrada!$D$7:$D$3006,D991,Entrada!$L$7:$L$3006)</f>
        <v>0</v>
      </c>
      <c r="K991" s="50" t="str">
        <f t="shared" si="78"/>
        <v/>
      </c>
      <c r="L991" s="50">
        <f t="shared" si="79"/>
        <v>0</v>
      </c>
      <c r="M991" s="54">
        <f>Inv!L991</f>
        <v>0</v>
      </c>
      <c r="N991" s="55" t="str">
        <f>IFERROR($I991/PG!$F991,"")</f>
        <v/>
      </c>
      <c r="P991" s="2"/>
      <c r="Q991" s="84">
        <v>1.6000000000000001E-4</v>
      </c>
      <c r="R991" s="85">
        <f t="shared" si="80"/>
        <v>1.6000000000000001E-4</v>
      </c>
      <c r="S991" s="2" t="str">
        <f t="shared" si="81"/>
        <v/>
      </c>
    </row>
    <row r="992" spans="3:19" ht="35.1" customHeight="1" thickTop="1" thickBot="1">
      <c r="C992" s="45" t="str">
        <f>IF(PG!C992="","",PG!C992)</f>
        <v/>
      </c>
      <c r="D992" s="44" t="str">
        <f>IF(PG!D992="","",PG!D992)</f>
        <v/>
      </c>
      <c r="E992" s="46" t="str">
        <f>IF(PG!E992="","",PG!E992)</f>
        <v/>
      </c>
      <c r="F992" s="46">
        <f>IF(Inv!F992="",Inv!E992,Inv!F992)</f>
        <v>0</v>
      </c>
      <c r="G992" s="51" t="str">
        <f t="shared" si="77"/>
        <v>Sem estoque</v>
      </c>
      <c r="H992" s="52">
        <f>SUMIF(Entrada!$D$7:$D$3006,$D992,Entrada!$H$7:$H$3006)</f>
        <v>0</v>
      </c>
      <c r="I992" s="53">
        <f>SUMIF(Saída!$D$7:$D$3006,$D992,Saída!$G$7:$G$3006)</f>
        <v>0</v>
      </c>
      <c r="J992" s="54">
        <f>SUMIF(Entrada!$D$7:$D$3006,D992,Entrada!$L$7:$L$3006)</f>
        <v>0</v>
      </c>
      <c r="K992" s="50" t="str">
        <f t="shared" si="78"/>
        <v/>
      </c>
      <c r="L992" s="50">
        <f t="shared" si="79"/>
        <v>0</v>
      </c>
      <c r="M992" s="54">
        <f>Inv!L992</f>
        <v>0</v>
      </c>
      <c r="N992" s="55" t="str">
        <f>IFERROR($I992/PG!$F992,"")</f>
        <v/>
      </c>
      <c r="P992" s="2"/>
      <c r="Q992" s="84">
        <v>1.4999999999999999E-4</v>
      </c>
      <c r="R992" s="85">
        <f t="shared" si="80"/>
        <v>1.4999999999999999E-4</v>
      </c>
      <c r="S992" s="2" t="str">
        <f t="shared" si="81"/>
        <v/>
      </c>
    </row>
    <row r="993" spans="3:19" ht="35.1" customHeight="1" thickTop="1" thickBot="1">
      <c r="C993" s="45" t="str">
        <f>IF(PG!C993="","",PG!C993)</f>
        <v/>
      </c>
      <c r="D993" s="44" t="str">
        <f>IF(PG!D993="","",PG!D993)</f>
        <v/>
      </c>
      <c r="E993" s="46" t="str">
        <f>IF(PG!E993="","",PG!E993)</f>
        <v/>
      </c>
      <c r="F993" s="46">
        <f>IF(Inv!F993="",Inv!E993,Inv!F993)</f>
        <v>0</v>
      </c>
      <c r="G993" s="51" t="str">
        <f t="shared" si="77"/>
        <v>Sem estoque</v>
      </c>
      <c r="H993" s="52">
        <f>SUMIF(Entrada!$D$7:$D$3006,$D993,Entrada!$H$7:$H$3006)</f>
        <v>0</v>
      </c>
      <c r="I993" s="53">
        <f>SUMIF(Saída!$D$7:$D$3006,$D993,Saída!$G$7:$G$3006)</f>
        <v>0</v>
      </c>
      <c r="J993" s="54">
        <f>SUMIF(Entrada!$D$7:$D$3006,D993,Entrada!$L$7:$L$3006)</f>
        <v>0</v>
      </c>
      <c r="K993" s="50" t="str">
        <f t="shared" si="78"/>
        <v/>
      </c>
      <c r="L993" s="50">
        <f t="shared" si="79"/>
        <v>0</v>
      </c>
      <c r="M993" s="54">
        <f>Inv!L993</f>
        <v>0</v>
      </c>
      <c r="N993" s="55" t="str">
        <f>IFERROR($I993/PG!$F993,"")</f>
        <v/>
      </c>
      <c r="P993" s="2"/>
      <c r="Q993" s="84">
        <v>1.3999999999999999E-4</v>
      </c>
      <c r="R993" s="85">
        <f t="shared" si="80"/>
        <v>1.3999999999999999E-4</v>
      </c>
      <c r="S993" s="2" t="str">
        <f t="shared" si="81"/>
        <v/>
      </c>
    </row>
    <row r="994" spans="3:19" ht="35.1" customHeight="1" thickTop="1" thickBot="1">
      <c r="C994" s="45" t="str">
        <f>IF(PG!C994="","",PG!C994)</f>
        <v/>
      </c>
      <c r="D994" s="44" t="str">
        <f>IF(PG!D994="","",PG!D994)</f>
        <v/>
      </c>
      <c r="E994" s="46" t="str">
        <f>IF(PG!E994="","",PG!E994)</f>
        <v/>
      </c>
      <c r="F994" s="46">
        <f>IF(Inv!F994="",Inv!E994,Inv!F994)</f>
        <v>0</v>
      </c>
      <c r="G994" s="51" t="str">
        <f t="shared" si="77"/>
        <v>Sem estoque</v>
      </c>
      <c r="H994" s="52">
        <f>SUMIF(Entrada!$D$7:$D$3006,$D994,Entrada!$H$7:$H$3006)</f>
        <v>0</v>
      </c>
      <c r="I994" s="53">
        <f>SUMIF(Saída!$D$7:$D$3006,$D994,Saída!$G$7:$G$3006)</f>
        <v>0</v>
      </c>
      <c r="J994" s="54">
        <f>SUMIF(Entrada!$D$7:$D$3006,D994,Entrada!$L$7:$L$3006)</f>
        <v>0</v>
      </c>
      <c r="K994" s="50" t="str">
        <f t="shared" si="78"/>
        <v/>
      </c>
      <c r="L994" s="50">
        <f t="shared" si="79"/>
        <v>0</v>
      </c>
      <c r="M994" s="54">
        <f>Inv!L994</f>
        <v>0</v>
      </c>
      <c r="N994" s="55" t="str">
        <f>IFERROR($I994/PG!$F994,"")</f>
        <v/>
      </c>
      <c r="P994" s="2"/>
      <c r="Q994" s="84">
        <v>1.2999999999999999E-4</v>
      </c>
      <c r="R994" s="85">
        <f t="shared" si="80"/>
        <v>1.2999999999999999E-4</v>
      </c>
      <c r="S994" s="2" t="str">
        <f t="shared" si="81"/>
        <v/>
      </c>
    </row>
    <row r="995" spans="3:19" ht="35.1" customHeight="1" thickTop="1" thickBot="1">
      <c r="C995" s="45" t="str">
        <f>IF(PG!C995="","",PG!C995)</f>
        <v/>
      </c>
      <c r="D995" s="44" t="str">
        <f>IF(PG!D995="","",PG!D995)</f>
        <v/>
      </c>
      <c r="E995" s="46" t="str">
        <f>IF(PG!E995="","",PG!E995)</f>
        <v/>
      </c>
      <c r="F995" s="46">
        <f>IF(Inv!F995="",Inv!E995,Inv!F995)</f>
        <v>0</v>
      </c>
      <c r="G995" s="51" t="str">
        <f t="shared" si="77"/>
        <v>Sem estoque</v>
      </c>
      <c r="H995" s="52">
        <f>SUMIF(Entrada!$D$7:$D$3006,$D995,Entrada!$H$7:$H$3006)</f>
        <v>0</v>
      </c>
      <c r="I995" s="53">
        <f>SUMIF(Saída!$D$7:$D$3006,$D995,Saída!$G$7:$G$3006)</f>
        <v>0</v>
      </c>
      <c r="J995" s="54">
        <f>SUMIF(Entrada!$D$7:$D$3006,D995,Entrada!$L$7:$L$3006)</f>
        <v>0</v>
      </c>
      <c r="K995" s="50" t="str">
        <f t="shared" si="78"/>
        <v/>
      </c>
      <c r="L995" s="50">
        <f t="shared" si="79"/>
        <v>0</v>
      </c>
      <c r="M995" s="54">
        <f>Inv!L995</f>
        <v>0</v>
      </c>
      <c r="N995" s="55" t="str">
        <f>IFERROR($I995/PG!$F995,"")</f>
        <v/>
      </c>
      <c r="P995" s="2"/>
      <c r="Q995" s="84">
        <v>1.2E-4</v>
      </c>
      <c r="R995" s="85">
        <f t="shared" si="80"/>
        <v>1.2E-4</v>
      </c>
      <c r="S995" s="2" t="str">
        <f t="shared" si="81"/>
        <v/>
      </c>
    </row>
    <row r="996" spans="3:19" ht="35.1" customHeight="1" thickTop="1" thickBot="1">
      <c r="C996" s="45" t="str">
        <f>IF(PG!C996="","",PG!C996)</f>
        <v/>
      </c>
      <c r="D996" s="44" t="str">
        <f>IF(PG!D996="","",PG!D996)</f>
        <v/>
      </c>
      <c r="E996" s="46" t="str">
        <f>IF(PG!E996="","",PG!E996)</f>
        <v/>
      </c>
      <c r="F996" s="46">
        <f>IF(Inv!F996="",Inv!E996,Inv!F996)</f>
        <v>0</v>
      </c>
      <c r="G996" s="51" t="str">
        <f t="shared" si="77"/>
        <v>Sem estoque</v>
      </c>
      <c r="H996" s="52">
        <f>SUMIF(Entrada!$D$7:$D$3006,$D996,Entrada!$H$7:$H$3006)</f>
        <v>0</v>
      </c>
      <c r="I996" s="53">
        <f>SUMIF(Saída!$D$7:$D$3006,$D996,Saída!$G$7:$G$3006)</f>
        <v>0</v>
      </c>
      <c r="J996" s="54">
        <f>SUMIF(Entrada!$D$7:$D$3006,D996,Entrada!$L$7:$L$3006)</f>
        <v>0</v>
      </c>
      <c r="K996" s="50" t="str">
        <f t="shared" si="78"/>
        <v/>
      </c>
      <c r="L996" s="50">
        <f t="shared" si="79"/>
        <v>0</v>
      </c>
      <c r="M996" s="54">
        <f>Inv!L996</f>
        <v>0</v>
      </c>
      <c r="N996" s="55" t="str">
        <f>IFERROR($I996/PG!$F996,"")</f>
        <v/>
      </c>
      <c r="P996" s="2"/>
      <c r="Q996" s="84">
        <v>1.1E-4</v>
      </c>
      <c r="R996" s="85">
        <f t="shared" si="80"/>
        <v>1.1E-4</v>
      </c>
      <c r="S996" s="2" t="str">
        <f t="shared" si="81"/>
        <v/>
      </c>
    </row>
    <row r="997" spans="3:19" ht="35.1" customHeight="1" thickTop="1" thickBot="1">
      <c r="C997" s="45" t="str">
        <f>IF(PG!C997="","",PG!C997)</f>
        <v/>
      </c>
      <c r="D997" s="44" t="str">
        <f>IF(PG!D997="","",PG!D997)</f>
        <v/>
      </c>
      <c r="E997" s="46" t="str">
        <f>IF(PG!E997="","",PG!E997)</f>
        <v/>
      </c>
      <c r="F997" s="46">
        <f>IF(Inv!F997="",Inv!E997,Inv!F997)</f>
        <v>0</v>
      </c>
      <c r="G997" s="51" t="str">
        <f t="shared" si="77"/>
        <v>Sem estoque</v>
      </c>
      <c r="H997" s="52">
        <f>SUMIF(Entrada!$D$7:$D$3006,$D997,Entrada!$H$7:$H$3006)</f>
        <v>0</v>
      </c>
      <c r="I997" s="53">
        <f>SUMIF(Saída!$D$7:$D$3006,$D997,Saída!$G$7:$G$3006)</f>
        <v>0</v>
      </c>
      <c r="J997" s="54">
        <f>SUMIF(Entrada!$D$7:$D$3006,D997,Entrada!$L$7:$L$3006)</f>
        <v>0</v>
      </c>
      <c r="K997" s="50" t="str">
        <f t="shared" si="78"/>
        <v/>
      </c>
      <c r="L997" s="50">
        <f t="shared" si="79"/>
        <v>0</v>
      </c>
      <c r="M997" s="54">
        <f>Inv!L997</f>
        <v>0</v>
      </c>
      <c r="N997" s="55" t="str">
        <f>IFERROR($I997/PG!$F997,"")</f>
        <v/>
      </c>
      <c r="P997" s="2"/>
      <c r="Q997" s="84">
        <v>1E-4</v>
      </c>
      <c r="R997" s="85">
        <f t="shared" si="80"/>
        <v>1E-4</v>
      </c>
      <c r="S997" s="2" t="str">
        <f t="shared" si="81"/>
        <v/>
      </c>
    </row>
    <row r="998" spans="3:19" ht="35.1" customHeight="1" thickTop="1" thickBot="1">
      <c r="C998" s="45" t="str">
        <f>IF(PG!C998="","",PG!C998)</f>
        <v/>
      </c>
      <c r="D998" s="44" t="str">
        <f>IF(PG!D998="","",PG!D998)</f>
        <v/>
      </c>
      <c r="E998" s="46" t="str">
        <f>IF(PG!E998="","",PG!E998)</f>
        <v/>
      </c>
      <c r="F998" s="46">
        <f>IF(Inv!F998="",Inv!E998,Inv!F998)</f>
        <v>0</v>
      </c>
      <c r="G998" s="51" t="str">
        <f t="shared" si="77"/>
        <v>Sem estoque</v>
      </c>
      <c r="H998" s="52">
        <f>SUMIF(Entrada!$D$7:$D$3006,$D998,Entrada!$H$7:$H$3006)</f>
        <v>0</v>
      </c>
      <c r="I998" s="53">
        <f>SUMIF(Saída!$D$7:$D$3006,$D998,Saída!$G$7:$G$3006)</f>
        <v>0</v>
      </c>
      <c r="J998" s="54">
        <f>SUMIF(Entrada!$D$7:$D$3006,D998,Entrada!$L$7:$L$3006)</f>
        <v>0</v>
      </c>
      <c r="K998" s="50" t="str">
        <f t="shared" si="78"/>
        <v/>
      </c>
      <c r="L998" s="50">
        <f t="shared" si="79"/>
        <v>0</v>
      </c>
      <c r="M998" s="54">
        <f>Inv!L998</f>
        <v>0</v>
      </c>
      <c r="N998" s="55" t="str">
        <f>IFERROR($I998/PG!$F998,"")</f>
        <v/>
      </c>
      <c r="P998" s="2"/>
      <c r="Q998" s="84">
        <v>9.0000000000000006E-5</v>
      </c>
      <c r="R998" s="85">
        <f t="shared" si="80"/>
        <v>9.0000000000000006E-5</v>
      </c>
      <c r="S998" s="2" t="str">
        <f t="shared" si="81"/>
        <v/>
      </c>
    </row>
    <row r="999" spans="3:19" ht="35.1" customHeight="1" thickTop="1" thickBot="1">
      <c r="C999" s="45" t="str">
        <f>IF(PG!C999="","",PG!C999)</f>
        <v/>
      </c>
      <c r="D999" s="44" t="str">
        <f>IF(PG!D999="","",PG!D999)</f>
        <v/>
      </c>
      <c r="E999" s="46" t="str">
        <f>IF(PG!E999="","",PG!E999)</f>
        <v/>
      </c>
      <c r="F999" s="46">
        <f>IF(Inv!F999="",Inv!E999,Inv!F999)</f>
        <v>0</v>
      </c>
      <c r="G999" s="51" t="str">
        <f t="shared" si="77"/>
        <v>Sem estoque</v>
      </c>
      <c r="H999" s="52">
        <f>SUMIF(Entrada!$D$7:$D$3006,$D999,Entrada!$H$7:$H$3006)</f>
        <v>0</v>
      </c>
      <c r="I999" s="53">
        <f>SUMIF(Saída!$D$7:$D$3006,$D999,Saída!$G$7:$G$3006)</f>
        <v>0</v>
      </c>
      <c r="J999" s="54">
        <f>SUMIF(Entrada!$D$7:$D$3006,D999,Entrada!$L$7:$L$3006)</f>
        <v>0</v>
      </c>
      <c r="K999" s="50" t="str">
        <f t="shared" si="78"/>
        <v/>
      </c>
      <c r="L999" s="50">
        <f t="shared" si="79"/>
        <v>0</v>
      </c>
      <c r="M999" s="54">
        <f>Inv!L999</f>
        <v>0</v>
      </c>
      <c r="N999" s="55" t="str">
        <f>IFERROR($I999/PG!$F999,"")</f>
        <v/>
      </c>
      <c r="P999" s="2"/>
      <c r="Q999" s="84">
        <v>8.0000000000000007E-5</v>
      </c>
      <c r="R999" s="85">
        <f t="shared" si="80"/>
        <v>8.0000000000000007E-5</v>
      </c>
      <c r="S999" s="2" t="str">
        <f t="shared" si="81"/>
        <v/>
      </c>
    </row>
    <row r="1000" spans="3:19" ht="35.1" customHeight="1" thickTop="1" thickBot="1">
      <c r="C1000" s="45" t="str">
        <f>IF(PG!C1000="","",PG!C1000)</f>
        <v/>
      </c>
      <c r="D1000" s="44" t="str">
        <f>IF(PG!D1000="","",PG!D1000)</f>
        <v/>
      </c>
      <c r="E1000" s="46" t="str">
        <f>IF(PG!E1000="","",PG!E1000)</f>
        <v/>
      </c>
      <c r="F1000" s="46">
        <f>IF(Inv!F1000="",Inv!E1000,Inv!F1000)</f>
        <v>0</v>
      </c>
      <c r="G1000" s="51" t="str">
        <f t="shared" si="77"/>
        <v>Sem estoque</v>
      </c>
      <c r="H1000" s="52">
        <f>SUMIF(Entrada!$D$7:$D$3006,$D1000,Entrada!$H$7:$H$3006)</f>
        <v>0</v>
      </c>
      <c r="I1000" s="53">
        <f>SUMIF(Saída!$D$7:$D$3006,$D1000,Saída!$G$7:$G$3006)</f>
        <v>0</v>
      </c>
      <c r="J1000" s="54">
        <f>SUMIF(Entrada!$D$7:$D$3006,D1000,Entrada!$L$7:$L$3006)</f>
        <v>0</v>
      </c>
      <c r="K1000" s="50" t="str">
        <f t="shared" si="78"/>
        <v/>
      </c>
      <c r="L1000" s="50">
        <f t="shared" si="79"/>
        <v>0</v>
      </c>
      <c r="M1000" s="54">
        <f>Inv!L1000</f>
        <v>0</v>
      </c>
      <c r="N1000" s="55" t="str">
        <f>IFERROR($I1000/PG!$F1000,"")</f>
        <v/>
      </c>
      <c r="P1000" s="2"/>
      <c r="Q1000" s="84">
        <v>6.9999999999999994E-5</v>
      </c>
      <c r="R1000" s="85">
        <f t="shared" si="80"/>
        <v>6.9999999999999994E-5</v>
      </c>
      <c r="S1000" s="2" t="str">
        <f t="shared" si="81"/>
        <v/>
      </c>
    </row>
    <row r="1001" spans="3:19" ht="35.1" customHeight="1" thickTop="1" thickBot="1">
      <c r="C1001" s="45" t="str">
        <f>IF(PG!C1001="","",PG!C1001)</f>
        <v/>
      </c>
      <c r="D1001" s="44" t="str">
        <f>IF(PG!D1001="","",PG!D1001)</f>
        <v/>
      </c>
      <c r="E1001" s="46" t="str">
        <f>IF(PG!E1001="","",PG!E1001)</f>
        <v/>
      </c>
      <c r="F1001" s="46">
        <f>IF(Inv!F1001="",Inv!E1001,Inv!F1001)</f>
        <v>0</v>
      </c>
      <c r="G1001" s="51" t="str">
        <f t="shared" si="77"/>
        <v>Sem estoque</v>
      </c>
      <c r="H1001" s="52">
        <f>SUMIF(Entrada!$D$7:$D$3006,$D1001,Entrada!$H$7:$H$3006)</f>
        <v>0</v>
      </c>
      <c r="I1001" s="53">
        <f>SUMIF(Saída!$D$7:$D$3006,$D1001,Saída!$G$7:$G$3006)</f>
        <v>0</v>
      </c>
      <c r="J1001" s="54">
        <f>SUMIF(Entrada!$D$7:$D$3006,D1001,Entrada!$L$7:$L$3006)</f>
        <v>0</v>
      </c>
      <c r="K1001" s="50" t="str">
        <f t="shared" si="78"/>
        <v/>
      </c>
      <c r="L1001" s="50">
        <f t="shared" si="79"/>
        <v>0</v>
      </c>
      <c r="M1001" s="54">
        <f>Inv!L1001</f>
        <v>0</v>
      </c>
      <c r="N1001" s="55" t="str">
        <f>IFERROR($I1001/PG!$F1001,"")</f>
        <v/>
      </c>
      <c r="P1001" s="2"/>
      <c r="Q1001" s="84">
        <v>6.0000000000000002E-5</v>
      </c>
      <c r="R1001" s="85">
        <f t="shared" si="80"/>
        <v>6.0000000000000002E-5</v>
      </c>
      <c r="S1001" s="2" t="str">
        <f t="shared" si="81"/>
        <v/>
      </c>
    </row>
    <row r="1002" spans="3:19" ht="35.1" customHeight="1" thickTop="1" thickBot="1">
      <c r="C1002" s="45" t="str">
        <f>IF(PG!C1002="","",PG!C1002)</f>
        <v/>
      </c>
      <c r="D1002" s="44" t="str">
        <f>IF(PG!D1002="","",PG!D1002)</f>
        <v/>
      </c>
      <c r="E1002" s="46" t="str">
        <f>IF(PG!E1002="","",PG!E1002)</f>
        <v/>
      </c>
      <c r="F1002" s="46">
        <f>IF(Inv!F1002="",Inv!E1002,Inv!F1002)</f>
        <v>0</v>
      </c>
      <c r="G1002" s="51" t="str">
        <f t="shared" si="77"/>
        <v>Sem estoque</v>
      </c>
      <c r="H1002" s="52">
        <f>SUMIF(Entrada!$D$7:$D$3006,$D1002,Entrada!$H$7:$H$3006)</f>
        <v>0</v>
      </c>
      <c r="I1002" s="53">
        <f>SUMIF(Saída!$D$7:$D$3006,$D1002,Saída!$G$7:$G$3006)</f>
        <v>0</v>
      </c>
      <c r="J1002" s="54">
        <f>SUMIF(Entrada!$D$7:$D$3006,D1002,Entrada!$L$7:$L$3006)</f>
        <v>0</v>
      </c>
      <c r="K1002" s="50" t="str">
        <f t="shared" si="78"/>
        <v/>
      </c>
      <c r="L1002" s="50">
        <f t="shared" si="79"/>
        <v>0</v>
      </c>
      <c r="M1002" s="54">
        <f>Inv!L1002</f>
        <v>0</v>
      </c>
      <c r="N1002" s="55" t="str">
        <f>IFERROR($I1002/PG!$F1002,"")</f>
        <v/>
      </c>
      <c r="P1002" s="2"/>
      <c r="Q1002" s="84">
        <v>5.0000000000000002E-5</v>
      </c>
      <c r="R1002" s="85">
        <f t="shared" si="80"/>
        <v>5.0000000000000002E-5</v>
      </c>
      <c r="S1002" s="2" t="str">
        <f t="shared" si="81"/>
        <v/>
      </c>
    </row>
    <row r="1003" spans="3:19" ht="35.1" customHeight="1" thickTop="1" thickBot="1">
      <c r="C1003" s="45" t="str">
        <f>IF(PG!C1003="","",PG!C1003)</f>
        <v/>
      </c>
      <c r="D1003" s="44" t="str">
        <f>IF(PG!D1003="","",PG!D1003)</f>
        <v/>
      </c>
      <c r="E1003" s="46" t="str">
        <f>IF(PG!E1003="","",PG!E1003)</f>
        <v/>
      </c>
      <c r="F1003" s="46">
        <f>IF(Inv!F1003="",Inv!E1003,Inv!F1003)</f>
        <v>0</v>
      </c>
      <c r="G1003" s="51" t="str">
        <f t="shared" si="77"/>
        <v>Sem estoque</v>
      </c>
      <c r="H1003" s="52">
        <f>SUMIF(Entrada!$D$7:$D$3006,$D1003,Entrada!$H$7:$H$3006)</f>
        <v>0</v>
      </c>
      <c r="I1003" s="53">
        <f>SUMIF(Saída!$D$7:$D$3006,$D1003,Saída!$G$7:$G$3006)</f>
        <v>0</v>
      </c>
      <c r="J1003" s="54">
        <f>SUMIF(Entrada!$D$7:$D$3006,D1003,Entrada!$L$7:$L$3006)</f>
        <v>0</v>
      </c>
      <c r="K1003" s="50" t="str">
        <f t="shared" si="78"/>
        <v/>
      </c>
      <c r="L1003" s="50">
        <f t="shared" si="79"/>
        <v>0</v>
      </c>
      <c r="M1003" s="54">
        <f>Inv!L1003</f>
        <v>0</v>
      </c>
      <c r="N1003" s="55" t="str">
        <f>IFERROR($I1003/PG!$F1003,"")</f>
        <v/>
      </c>
      <c r="P1003" s="2"/>
      <c r="Q1003" s="84">
        <v>4.0000000000000003E-5</v>
      </c>
      <c r="R1003" s="85">
        <f t="shared" si="80"/>
        <v>4.0000000000000003E-5</v>
      </c>
      <c r="S1003" s="2" t="str">
        <f t="shared" si="81"/>
        <v/>
      </c>
    </row>
    <row r="1004" spans="3:19" ht="35.1" customHeight="1" thickTop="1" thickBot="1">
      <c r="C1004" s="45" t="str">
        <f>IF(PG!C1004="","",PG!C1004)</f>
        <v/>
      </c>
      <c r="D1004" s="44" t="str">
        <f>IF(PG!D1004="","",PG!D1004)</f>
        <v/>
      </c>
      <c r="E1004" s="46" t="str">
        <f>IF(PG!E1004="","",PG!E1004)</f>
        <v/>
      </c>
      <c r="F1004" s="46">
        <f>IF(Inv!F1004="",Inv!E1004,Inv!F1004)</f>
        <v>0</v>
      </c>
      <c r="G1004" s="51" t="str">
        <f t="shared" si="77"/>
        <v>Sem estoque</v>
      </c>
      <c r="H1004" s="52">
        <f>SUMIF(Entrada!$D$7:$D$3006,$D1004,Entrada!$H$7:$H$3006)</f>
        <v>0</v>
      </c>
      <c r="I1004" s="53">
        <f>SUMIF(Saída!$D$7:$D$3006,$D1004,Saída!$G$7:$G$3006)</f>
        <v>0</v>
      </c>
      <c r="J1004" s="54">
        <f>SUMIF(Entrada!$D$7:$D$3006,D1004,Entrada!$L$7:$L$3006)</f>
        <v>0</v>
      </c>
      <c r="K1004" s="50" t="str">
        <f t="shared" si="78"/>
        <v/>
      </c>
      <c r="L1004" s="50">
        <f t="shared" si="79"/>
        <v>0</v>
      </c>
      <c r="M1004" s="54">
        <f>Inv!L1004</f>
        <v>0</v>
      </c>
      <c r="N1004" s="55" t="str">
        <f>IFERROR($I1004/PG!$F1004,"")</f>
        <v/>
      </c>
      <c r="P1004" s="2"/>
      <c r="Q1004" s="84">
        <v>3.0000000000000001E-5</v>
      </c>
      <c r="R1004" s="85">
        <f t="shared" si="80"/>
        <v>3.0000000000000001E-5</v>
      </c>
      <c r="S1004" s="2" t="str">
        <f t="shared" si="81"/>
        <v/>
      </c>
    </row>
    <row r="1005" spans="3:19" ht="35.1" customHeight="1" thickTop="1" thickBot="1">
      <c r="C1005" s="45" t="str">
        <f>IF(PG!C1005="","",PG!C1005)</f>
        <v/>
      </c>
      <c r="D1005" s="44" t="str">
        <f>IF(PG!D1005="","",PG!D1005)</f>
        <v/>
      </c>
      <c r="E1005" s="46" t="str">
        <f>IF(PG!E1005="","",PG!E1005)</f>
        <v/>
      </c>
      <c r="F1005" s="46">
        <f>IF(Inv!F1005="",Inv!E1005,Inv!F1005)</f>
        <v>0</v>
      </c>
      <c r="G1005" s="51" t="str">
        <f t="shared" si="77"/>
        <v>Sem estoque</v>
      </c>
      <c r="H1005" s="52">
        <f>SUMIF(Entrada!$D$7:$D$3006,$D1005,Entrada!$H$7:$H$3006)</f>
        <v>0</v>
      </c>
      <c r="I1005" s="53">
        <f>SUMIF(Saída!$D$7:$D$3006,$D1005,Saída!$G$7:$G$3006)</f>
        <v>0</v>
      </c>
      <c r="J1005" s="54">
        <f>SUMIF(Entrada!$D$7:$D$3006,D1005,Entrada!$L$7:$L$3006)</f>
        <v>0</v>
      </c>
      <c r="K1005" s="50" t="str">
        <f t="shared" si="78"/>
        <v/>
      </c>
      <c r="L1005" s="50">
        <f t="shared" si="79"/>
        <v>0</v>
      </c>
      <c r="M1005" s="54">
        <f>Inv!L1005</f>
        <v>0</v>
      </c>
      <c r="N1005" s="55" t="str">
        <f>IFERROR($I1005/PG!$F1005,"")</f>
        <v/>
      </c>
      <c r="P1005" s="2"/>
      <c r="Q1005" s="84">
        <v>2.0000000000000002E-5</v>
      </c>
      <c r="R1005" s="85">
        <f t="shared" si="80"/>
        <v>2.0000000000000002E-5</v>
      </c>
      <c r="S1005" s="2" t="str">
        <f t="shared" si="81"/>
        <v/>
      </c>
    </row>
    <row r="1006" spans="3:19" ht="35.1" customHeight="1" thickTop="1" thickBot="1">
      <c r="C1006" s="45" t="str">
        <f>IF(PG!C1006="","",PG!C1006)</f>
        <v/>
      </c>
      <c r="D1006" s="44" t="str">
        <f>IF(PG!D1006="","",PG!D1006)</f>
        <v/>
      </c>
      <c r="E1006" s="46" t="str">
        <f>IF(PG!E1006="","",PG!E1006)</f>
        <v/>
      </c>
      <c r="F1006" s="46">
        <f>IF(Inv!F1006="",Inv!E1006,Inv!F1006)</f>
        <v>0</v>
      </c>
      <c r="G1006" s="51" t="str">
        <f t="shared" si="77"/>
        <v>Sem estoque</v>
      </c>
      <c r="H1006" s="52">
        <f>SUMIF(Entrada!$D$7:$D$3006,$D1006,Entrada!$H$7:$H$3006)</f>
        <v>0</v>
      </c>
      <c r="I1006" s="53">
        <f>SUMIF(Saída!$D$7:$D$3006,$D1006,Saída!$G$7:$G$3006)</f>
        <v>0</v>
      </c>
      <c r="J1006" s="54">
        <f>SUMIF(Entrada!$D$7:$D$3006,D1006,Entrada!$L$7:$L$3006)</f>
        <v>0</v>
      </c>
      <c r="K1006" s="50" t="str">
        <f t="shared" si="78"/>
        <v/>
      </c>
      <c r="L1006" s="50">
        <f t="shared" si="79"/>
        <v>0</v>
      </c>
      <c r="M1006" s="54">
        <f>Inv!L1006</f>
        <v>0</v>
      </c>
      <c r="N1006" s="55" t="str">
        <f>IFERROR($I1006/PG!$F1006,"")</f>
        <v/>
      </c>
      <c r="P1006" s="2"/>
      <c r="Q1006" s="84">
        <v>1.0000000000000001E-5</v>
      </c>
      <c r="R1006" s="85">
        <f t="shared" si="80"/>
        <v>1.0000000000000001E-5</v>
      </c>
      <c r="S1006" s="2" t="str">
        <f t="shared" si="81"/>
        <v/>
      </c>
    </row>
    <row r="1007" spans="3:19" ht="15.75" thickTop="1"/>
    <row r="1008" spans="3:19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</sheetData>
  <sheetProtection selectLockedCells="1"/>
  <mergeCells count="1">
    <mergeCell ref="C5:N5"/>
  </mergeCells>
  <conditionalFormatting sqref="C8:K8 M8:N8">
    <cfRule type="expression" dxfId="12" priority="8">
      <formula>$C8=""</formula>
    </cfRule>
  </conditionalFormatting>
  <conditionalFormatting sqref="C9:E1006 M9:N1006 G9:K1006">
    <cfRule type="expression" dxfId="11" priority="3">
      <formula>$C9=""</formula>
    </cfRule>
  </conditionalFormatting>
  <conditionalFormatting sqref="L8:L1006">
    <cfRule type="expression" dxfId="10" priority="2">
      <formula>$C8=""</formula>
    </cfRule>
  </conditionalFormatting>
  <conditionalFormatting sqref="F9:F1006">
    <cfRule type="expression" dxfId="9" priority="1">
      <formula>$C9=""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beginsWith" priority="17" operator="beginsWith" id="{E07A2E9E-3CFE-4B43-9FD4-C6AA5D81F3FE}">
            <xm:f>LEFT(G7,LEN("Estoque confortável"))="Estoque confortável"</xm:f>
            <xm:f>"Estoque confortável"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18" operator="beginsWith" id="{6BBA7800-A5EC-4541-BF85-D8F91E8D9EAB}">
            <xm:f>LEFT(G7,LEN("Quase"))="Quase"</xm:f>
            <xm:f>"Quase"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beginsWith" priority="19" operator="beginsWith" id="{17EEE23F-ECB7-41BD-ADF4-26FD2F4CBA9F}">
            <xm:f>LEFT(G7,LEN("Estoque"))="Estoque"</xm:f>
            <xm:f>"Estoque"</xm:f>
            <x14:dxf>
              <font>
                <color rgb="FF9C6500"/>
              </font>
              <fill>
                <patternFill>
                  <bgColor rgb="FFFFEB99"/>
                </patternFill>
              </fill>
            </x14:dxf>
          </x14:cfRule>
          <x14:cfRule type="beginsWith" priority="20" operator="beginsWith" id="{AEA3C41F-8D65-4095-8C57-BC326F142CC1}">
            <xm:f>LEFT(G7,LEN("Sem"))="Sem"</xm:f>
            <xm:f>"Sem"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beginsWith" priority="9" operator="beginsWith" id="{D0E27899-648B-401F-BABC-9C9D085568D0}">
            <xm:f>LEFT(G8,LEN("Estoque confortável"))="Estoque confortável"</xm:f>
            <xm:f>"Estoque confortável"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10" operator="beginsWith" id="{6E9192D2-2028-47D1-8963-16B62E796A2A}">
            <xm:f>LEFT(G8,LEN("Quase"))="Quase"</xm:f>
            <xm:f>"Quase"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beginsWith" priority="11" operator="beginsWith" id="{C90BE886-247C-43DE-90A5-9FB70FE035F7}">
            <xm:f>LEFT(G8,LEN("Estoque"))="Estoque"</xm:f>
            <xm:f>"Estoque"</xm:f>
            <x14:dxf>
              <font>
                <color rgb="FF9C6500"/>
              </font>
              <fill>
                <patternFill>
                  <bgColor rgb="FFFFEB99"/>
                </patternFill>
              </fill>
            </x14:dxf>
          </x14:cfRule>
          <x14:cfRule type="beginsWith" priority="12" operator="beginsWith" id="{315B502F-39CA-4189-9F23-A0137895E2D5}">
            <xm:f>LEFT(G8,LEN("Sem"))="Sem"</xm:f>
            <xm:f>"Sem"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beginsWith" priority="4" operator="beginsWith" id="{209049B8-9CE0-4206-87F2-4F4B439B34D8}">
            <xm:f>LEFT(G9,LEN("Estoque confortável"))="Estoque confortável"</xm:f>
            <xm:f>"Estoque confortável"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5" operator="beginsWith" id="{80E5AECD-4F38-4A1C-855A-127C93E9F459}">
            <xm:f>LEFT(G9,LEN("Quase"))="Quase"</xm:f>
            <xm:f>"Quase"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beginsWith" priority="6" operator="beginsWith" id="{7EF4D051-3655-4EF4-85C2-3EDA0236033C}">
            <xm:f>LEFT(G9,LEN("Estoque"))="Estoque"</xm:f>
            <xm:f>"Estoque"</xm:f>
            <x14:dxf>
              <font>
                <color rgb="FF9C6500"/>
              </font>
              <fill>
                <patternFill>
                  <bgColor rgb="FFFFEB99"/>
                </patternFill>
              </fill>
            </x14:dxf>
          </x14:cfRule>
          <x14:cfRule type="beginsWith" priority="7" operator="beginsWith" id="{56ADA773-44D7-4438-942E-E284266E202B}">
            <xm:f>LEFT(G9,LEN("Sem"))="Sem"</xm:f>
            <xm:f>"Sem"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G9:G1006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4"/>
  <dimension ref="A1:Z100"/>
  <sheetViews>
    <sheetView showGridLines="0" zoomScale="90" zoomScaleNormal="90" zoomScalePageLayoutView="90" workbookViewId="0">
      <selection activeCell="B1" sqref="B1"/>
    </sheetView>
  </sheetViews>
  <sheetFormatPr defaultColWidth="0" defaultRowHeight="0" customHeight="1" zeroHeight="1"/>
  <cols>
    <col min="1" max="1" width="27.7109375" style="1" customWidth="1"/>
    <col min="2" max="2" width="3.85546875" customWidth="1"/>
    <col min="3" max="3" width="20.7109375" style="28" customWidth="1"/>
    <col min="4" max="6" width="15.7109375" style="28" customWidth="1"/>
    <col min="7" max="7" width="5.7109375" customWidth="1"/>
    <col min="8" max="8" width="30.7109375" style="28" customWidth="1"/>
    <col min="9" max="10" width="15.7109375" style="28" customWidth="1"/>
    <col min="11" max="26" width="9.140625" customWidth="1"/>
    <col min="27" max="16384" width="9.140625" hidden="1"/>
  </cols>
  <sheetData>
    <row r="1" spans="1:26" s="4" customFormat="1" ht="33.950000000000003" customHeight="1">
      <c r="A1" s="111" t="s">
        <v>165</v>
      </c>
      <c r="C1" s="30" t="s">
        <v>3</v>
      </c>
      <c r="D1" s="27"/>
      <c r="E1" s="27"/>
      <c r="F1" s="27"/>
      <c r="H1" s="27"/>
      <c r="I1" s="27"/>
      <c r="J1" s="27"/>
    </row>
    <row r="2" spans="1:26" s="4" customFormat="1" ht="21.6" customHeight="1">
      <c r="A2" s="112"/>
      <c r="C2" s="27"/>
      <c r="D2" s="27"/>
      <c r="E2" s="27"/>
      <c r="F2" s="27"/>
      <c r="H2" s="27"/>
      <c r="I2" s="27"/>
      <c r="J2" s="27"/>
    </row>
    <row r="3" spans="1:26" s="4" customFormat="1" ht="21.6" customHeight="1">
      <c r="A3" s="112"/>
      <c r="C3" s="27"/>
      <c r="D3" s="27"/>
      <c r="E3" s="27"/>
      <c r="F3" s="27"/>
      <c r="H3" s="27"/>
      <c r="I3" s="27"/>
      <c r="J3" s="27"/>
    </row>
    <row r="4" spans="1:26" ht="30" customHeight="1" thickBot="1"/>
    <row r="5" spans="1:26" ht="30" customHeight="1" thickTop="1" thickBot="1">
      <c r="C5" s="123" t="s">
        <v>98</v>
      </c>
      <c r="D5" s="123"/>
      <c r="E5" s="123"/>
      <c r="F5" s="123"/>
      <c r="H5" s="123" t="s">
        <v>99</v>
      </c>
      <c r="I5" s="123"/>
      <c r="J5" s="123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30" customHeight="1" thickTop="1" thickBot="1">
      <c r="C6" s="129" t="s">
        <v>100</v>
      </c>
      <c r="D6" s="129"/>
      <c r="E6" s="130">
        <f>COUNTA(PG!D7:D1006)</f>
        <v>0</v>
      </c>
      <c r="F6" s="130"/>
      <c r="H6" s="123"/>
      <c r="I6" s="123"/>
      <c r="J6" s="12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30" customHeight="1" thickTop="1" thickBot="1">
      <c r="C7" s="131" t="s">
        <v>101</v>
      </c>
      <c r="D7" s="131"/>
      <c r="E7" s="132">
        <f>SUM(PG!N7:N1006)</f>
        <v>0</v>
      </c>
      <c r="F7" s="132"/>
      <c r="H7" s="129" t="s">
        <v>41</v>
      </c>
      <c r="I7" s="133" t="s">
        <v>102</v>
      </c>
      <c r="J7" s="133" t="s">
        <v>92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30" customHeight="1" thickTop="1" thickBot="1">
      <c r="C8" s="131" t="s">
        <v>103</v>
      </c>
      <c r="D8" s="131"/>
      <c r="E8" s="128">
        <f>Saída!L9</f>
        <v>0</v>
      </c>
      <c r="F8" s="128"/>
      <c r="H8" s="129"/>
      <c r="I8" s="133"/>
      <c r="J8" s="13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35.1" customHeight="1" thickTop="1" thickBot="1">
      <c r="H9" s="26" t="e">
        <f>M9</f>
        <v>#VALUE!</v>
      </c>
      <c r="I9" s="60" t="e">
        <f>IF(H9="","",N9)</f>
        <v>#VALUE!</v>
      </c>
      <c r="J9" s="61" t="e">
        <f>IF(I9="","",IF(I9&lt;0.5,"C",IF(I9&lt;0.8,"B","A")))</f>
        <v>#VALUE!</v>
      </c>
      <c r="K9" s="84"/>
      <c r="L9" s="2">
        <v>1</v>
      </c>
      <c r="M9" s="2" t="e">
        <f>VLOOKUP(LARGE('RC'!$R$7:$R$1006,L9),'RC'!$R$7:$S$1006,2,FALSE)</f>
        <v>#VALUE!</v>
      </c>
      <c r="N9" s="2" t="e">
        <f>VLOOKUP(M9,'RC'!$D$7:$K$1006,8,FALSE)</f>
        <v>#VALUE!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35.1" customHeight="1" thickTop="1" thickBot="1">
      <c r="C10" s="56" t="s">
        <v>75</v>
      </c>
      <c r="D10" s="56" t="s">
        <v>66</v>
      </c>
      <c r="E10" s="56" t="s">
        <v>67</v>
      </c>
      <c r="F10" s="57" t="s">
        <v>76</v>
      </c>
      <c r="H10" s="26" t="e">
        <f t="shared" ref="H10:H23" si="0">M10</f>
        <v>#VALUE!</v>
      </c>
      <c r="I10" s="60" t="e">
        <f t="shared" ref="I10:I23" si="1">IF(H10="","",N10)</f>
        <v>#VALUE!</v>
      </c>
      <c r="J10" s="61" t="e">
        <f t="shared" ref="J10:J23" si="2">IF(I10="","",IF(I10&lt;0.5,"C",IF(I10&lt;0.8,"B","A")))</f>
        <v>#VALUE!</v>
      </c>
      <c r="K10" s="84"/>
      <c r="L10" s="2">
        <v>2</v>
      </c>
      <c r="M10" s="2" t="e">
        <f>VLOOKUP(LARGE('RC'!$R$7:$R$1006,L10),'RC'!$R$7:$S$1006,2,FALSE)</f>
        <v>#VALUE!</v>
      </c>
      <c r="N10" s="2" t="e">
        <f>VLOOKUP(M10,'RC'!$D$7:$K$1006,8,FALSE)</f>
        <v>#VALUE!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35.1" customHeight="1" thickTop="1" thickBot="1">
      <c r="C11" s="11" t="s">
        <v>77</v>
      </c>
      <c r="D11" s="58">
        <f>SUMIF(Entrada!$B$7:$B$3006,G11,Entrada!$H$7:$H$3006)</f>
        <v>0</v>
      </c>
      <c r="E11" s="58">
        <f>SUMIF(Saída!$B$7:$B$3006,G11,Saída!$G$7:$G$3006)</f>
        <v>5</v>
      </c>
      <c r="F11" s="58">
        <f>D11-E11</f>
        <v>-5</v>
      </c>
      <c r="G11" s="2">
        <v>1</v>
      </c>
      <c r="H11" s="26" t="e">
        <f t="shared" si="0"/>
        <v>#VALUE!</v>
      </c>
      <c r="I11" s="60" t="e">
        <f t="shared" si="1"/>
        <v>#VALUE!</v>
      </c>
      <c r="J11" s="61" t="e">
        <f t="shared" si="2"/>
        <v>#VALUE!</v>
      </c>
      <c r="K11" s="84"/>
      <c r="L11" s="2">
        <v>3</v>
      </c>
      <c r="M11" s="2" t="e">
        <f>VLOOKUP(LARGE('RC'!$R$7:$R$1006,L11),'RC'!$R$7:$S$1006,2,FALSE)</f>
        <v>#VALUE!</v>
      </c>
      <c r="N11" s="2" t="e">
        <f>VLOOKUP(M11,'RC'!$D$7:$K$1006,8,FALSE)</f>
        <v>#VALUE!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35.1" customHeight="1" thickTop="1" thickBot="1">
      <c r="C12" s="11" t="s">
        <v>78</v>
      </c>
      <c r="D12" s="58">
        <f>SUMIF(Entrada!$B$7:$B$3006,G12,Entrada!$H$7:$H$3006)</f>
        <v>0</v>
      </c>
      <c r="E12" s="58">
        <f>SUMIF(Saída!$B$7:$B$3006,G12,Saída!$G$7:$G$3006)</f>
        <v>0</v>
      </c>
      <c r="F12" s="58">
        <f>D12+F11-E12</f>
        <v>-5</v>
      </c>
      <c r="G12" s="2">
        <v>2</v>
      </c>
      <c r="H12" s="26" t="e">
        <f t="shared" si="0"/>
        <v>#VALUE!</v>
      </c>
      <c r="I12" s="60" t="e">
        <f t="shared" si="1"/>
        <v>#VALUE!</v>
      </c>
      <c r="J12" s="61" t="e">
        <f t="shared" si="2"/>
        <v>#VALUE!</v>
      </c>
      <c r="K12" s="84"/>
      <c r="L12" s="2">
        <v>4</v>
      </c>
      <c r="M12" s="2" t="e">
        <f>VLOOKUP(LARGE('RC'!$R$7:$R$1006,L12),'RC'!$R$7:$S$1006,2,FALSE)</f>
        <v>#VALUE!</v>
      </c>
      <c r="N12" s="2" t="e">
        <f>VLOOKUP(M12,'RC'!$D$7:$K$1006,8,FALSE)</f>
        <v>#VALUE!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35.1" customHeight="1" thickTop="1" thickBot="1">
      <c r="C13" s="11" t="s">
        <v>79</v>
      </c>
      <c r="D13" s="58">
        <f>SUMIF(Entrada!$B$7:$B$3006,G13,Entrada!$H$7:$H$3006)</f>
        <v>0</v>
      </c>
      <c r="E13" s="58">
        <f>SUMIF(Saída!$B$7:$B$3006,G13,Saída!$G$7:$G$3006)</f>
        <v>0</v>
      </c>
      <c r="F13" s="58">
        <f>D13+F12-E13</f>
        <v>-5</v>
      </c>
      <c r="G13" s="2">
        <v>3</v>
      </c>
      <c r="H13" s="26" t="e">
        <f t="shared" si="0"/>
        <v>#VALUE!</v>
      </c>
      <c r="I13" s="60" t="e">
        <f t="shared" si="1"/>
        <v>#VALUE!</v>
      </c>
      <c r="J13" s="61" t="e">
        <f t="shared" si="2"/>
        <v>#VALUE!</v>
      </c>
      <c r="K13" s="84"/>
      <c r="L13" s="2">
        <v>5</v>
      </c>
      <c r="M13" s="2" t="e">
        <f>VLOOKUP(LARGE('RC'!$R$7:$R$1006,L13),'RC'!$R$7:$S$1006,2,FALSE)</f>
        <v>#VALUE!</v>
      </c>
      <c r="N13" s="2" t="e">
        <f>VLOOKUP(M13,'RC'!$D$7:$K$1006,8,FALSE)</f>
        <v>#VALUE!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35.1" customHeight="1" thickTop="1" thickBot="1">
      <c r="C14" s="11" t="s">
        <v>80</v>
      </c>
      <c r="D14" s="58">
        <f>SUMIF(Entrada!$B$7:$B$3006,G14,Entrada!$H$7:$H$3006)</f>
        <v>0</v>
      </c>
      <c r="E14" s="58">
        <f>SUMIF(Saída!$B$7:$B$3006,G14,Saída!$G$7:$G$3006)</f>
        <v>0</v>
      </c>
      <c r="F14" s="58">
        <f t="shared" ref="F14:F21" si="3">D14+F13-E14</f>
        <v>-5</v>
      </c>
      <c r="G14" s="2">
        <v>4</v>
      </c>
      <c r="H14" s="26" t="e">
        <f t="shared" si="0"/>
        <v>#VALUE!</v>
      </c>
      <c r="I14" s="60" t="e">
        <f t="shared" si="1"/>
        <v>#VALUE!</v>
      </c>
      <c r="J14" s="61" t="e">
        <f t="shared" si="2"/>
        <v>#VALUE!</v>
      </c>
      <c r="K14" s="84"/>
      <c r="L14" s="2">
        <v>6</v>
      </c>
      <c r="M14" s="2" t="e">
        <f>VLOOKUP(LARGE('RC'!$R$7:$R$1006,L14),'RC'!$R$7:$S$1006,2,FALSE)</f>
        <v>#VALUE!</v>
      </c>
      <c r="N14" s="2" t="e">
        <f>VLOOKUP(M14,'RC'!$D$7:$K$1006,8,FALSE)</f>
        <v>#VALUE!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35.1" customHeight="1" thickTop="1" thickBot="1">
      <c r="C15" s="11" t="s">
        <v>81</v>
      </c>
      <c r="D15" s="58">
        <f>SUMIF(Entrada!$B$7:$B$3006,G15,Entrada!$H$7:$H$3006)</f>
        <v>0</v>
      </c>
      <c r="E15" s="58">
        <f>SUMIF(Saída!$B$7:$B$3006,G15,Saída!$G$7:$G$3006)</f>
        <v>0</v>
      </c>
      <c r="F15" s="58">
        <f t="shared" si="3"/>
        <v>-5</v>
      </c>
      <c r="G15" s="2">
        <v>5</v>
      </c>
      <c r="H15" s="26" t="e">
        <f t="shared" si="0"/>
        <v>#VALUE!</v>
      </c>
      <c r="I15" s="60" t="e">
        <f t="shared" si="1"/>
        <v>#VALUE!</v>
      </c>
      <c r="J15" s="61" t="e">
        <f t="shared" si="2"/>
        <v>#VALUE!</v>
      </c>
      <c r="K15" s="84"/>
      <c r="L15" s="2">
        <v>7</v>
      </c>
      <c r="M15" s="2" t="e">
        <f>VLOOKUP(LARGE('RC'!$R$7:$R$1006,L15),'RC'!$R$7:$S$1006,2,FALSE)</f>
        <v>#VALUE!</v>
      </c>
      <c r="N15" s="2" t="e">
        <f>VLOOKUP(M15,'RC'!$D$7:$K$1006,8,FALSE)</f>
        <v>#VALUE!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35.1" customHeight="1" thickTop="1" thickBot="1">
      <c r="C16" s="11" t="s">
        <v>82</v>
      </c>
      <c r="D16" s="58">
        <f>SUMIF(Entrada!$B$7:$B$3006,G16,Entrada!$H$7:$H$3006)</f>
        <v>0</v>
      </c>
      <c r="E16" s="58">
        <f>SUMIF(Saída!$B$7:$B$3006,G16,Saída!$G$7:$G$3006)</f>
        <v>0</v>
      </c>
      <c r="F16" s="58">
        <f t="shared" si="3"/>
        <v>-5</v>
      </c>
      <c r="G16" s="2">
        <v>6</v>
      </c>
      <c r="H16" s="26" t="e">
        <f t="shared" si="0"/>
        <v>#VALUE!</v>
      </c>
      <c r="I16" s="60" t="e">
        <f t="shared" si="1"/>
        <v>#VALUE!</v>
      </c>
      <c r="J16" s="61" t="e">
        <f t="shared" si="2"/>
        <v>#VALUE!</v>
      </c>
      <c r="K16" s="84"/>
      <c r="L16" s="2">
        <v>8</v>
      </c>
      <c r="M16" s="2" t="e">
        <f>VLOOKUP(LARGE('RC'!$R$7:$R$1006,L16),'RC'!$R$7:$S$1006,2,FALSE)</f>
        <v>#VALUE!</v>
      </c>
      <c r="N16" s="2" t="e">
        <f>VLOOKUP(M16,'RC'!$D$7:$K$1006,8,FALSE)</f>
        <v>#VALUE!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3:26" ht="35.1" customHeight="1" thickTop="1" thickBot="1">
      <c r="C17" s="11" t="s">
        <v>83</v>
      </c>
      <c r="D17" s="58">
        <f>SUMIF(Entrada!$B$7:$B$3006,G17,Entrada!$H$7:$H$3006)</f>
        <v>0</v>
      </c>
      <c r="E17" s="58">
        <f>SUMIF(Saída!$B$7:$B$3006,G17,Saída!$G$7:$G$3006)</f>
        <v>0</v>
      </c>
      <c r="F17" s="58">
        <f t="shared" si="3"/>
        <v>-5</v>
      </c>
      <c r="G17" s="2">
        <v>7</v>
      </c>
      <c r="H17" s="26" t="e">
        <f t="shared" si="0"/>
        <v>#VALUE!</v>
      </c>
      <c r="I17" s="60" t="e">
        <f t="shared" si="1"/>
        <v>#VALUE!</v>
      </c>
      <c r="J17" s="61" t="e">
        <f t="shared" si="2"/>
        <v>#VALUE!</v>
      </c>
      <c r="K17" s="84"/>
      <c r="L17" s="2">
        <v>9</v>
      </c>
      <c r="M17" s="2" t="e">
        <f>VLOOKUP(LARGE('RC'!$R$7:$R$1006,L17),'RC'!$R$7:$S$1006,2,FALSE)</f>
        <v>#VALUE!</v>
      </c>
      <c r="N17" s="2" t="e">
        <f>VLOOKUP(M17,'RC'!$D$7:$K$1006,8,FALSE)</f>
        <v>#VALUE!</v>
      </c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3:26" ht="35.1" customHeight="1" thickTop="1" thickBot="1">
      <c r="C18" s="11" t="s">
        <v>84</v>
      </c>
      <c r="D18" s="58">
        <f>SUMIF(Entrada!$B$7:$B$3006,G18,Entrada!$H$7:$H$3006)</f>
        <v>0</v>
      </c>
      <c r="E18" s="58">
        <f>SUMIF(Saída!$B$7:$B$3006,G18,Saída!$G$7:$G$3006)</f>
        <v>0</v>
      </c>
      <c r="F18" s="58">
        <f t="shared" si="3"/>
        <v>-5</v>
      </c>
      <c r="G18" s="2">
        <v>8</v>
      </c>
      <c r="H18" s="26" t="e">
        <f t="shared" si="0"/>
        <v>#VALUE!</v>
      </c>
      <c r="I18" s="60" t="e">
        <f t="shared" si="1"/>
        <v>#VALUE!</v>
      </c>
      <c r="J18" s="61" t="e">
        <f t="shared" si="2"/>
        <v>#VALUE!</v>
      </c>
      <c r="K18" s="84"/>
      <c r="L18" s="2">
        <v>10</v>
      </c>
      <c r="M18" s="2" t="e">
        <f>VLOOKUP(LARGE('RC'!$R$7:$R$1006,L18),'RC'!$R$7:$S$1006,2,FALSE)</f>
        <v>#VALUE!</v>
      </c>
      <c r="N18" s="2" t="e">
        <f>VLOOKUP(M18,'RC'!$D$7:$K$1006,8,FALSE)</f>
        <v>#VALUE!</v>
      </c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3:26" ht="35.1" customHeight="1" thickTop="1" thickBot="1">
      <c r="C19" s="11" t="s">
        <v>86</v>
      </c>
      <c r="D19" s="58">
        <f>SUMIF(Entrada!$B$7:$B$3006,G19,Entrada!$H$7:$H$3006)</f>
        <v>0</v>
      </c>
      <c r="E19" s="58">
        <f>SUMIF(Saída!$B$7:$B$3006,G19,Saída!$G$7:$G$3006)</f>
        <v>0</v>
      </c>
      <c r="F19" s="58">
        <f t="shared" si="3"/>
        <v>-5</v>
      </c>
      <c r="G19" s="2">
        <v>9</v>
      </c>
      <c r="H19" s="26" t="e">
        <f t="shared" si="0"/>
        <v>#VALUE!</v>
      </c>
      <c r="I19" s="60" t="e">
        <f t="shared" si="1"/>
        <v>#VALUE!</v>
      </c>
      <c r="J19" s="61" t="e">
        <f t="shared" si="2"/>
        <v>#VALUE!</v>
      </c>
      <c r="K19" s="84"/>
      <c r="L19" s="2">
        <v>11</v>
      </c>
      <c r="M19" s="2" t="e">
        <f>VLOOKUP(LARGE('RC'!$R$7:$R$1006,L19),'RC'!$R$7:$S$1006,2,FALSE)</f>
        <v>#VALUE!</v>
      </c>
      <c r="N19" s="2" t="e">
        <f>VLOOKUP(M19,'RC'!$D$7:$K$1006,8,FALSE)</f>
        <v>#VALUE!</v>
      </c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3:26" ht="35.1" customHeight="1" thickTop="1" thickBot="1">
      <c r="C20" s="11" t="s">
        <v>87</v>
      </c>
      <c r="D20" s="58">
        <f>SUMIF(Entrada!$B$7:$B$3006,G20,Entrada!$H$7:$H$3006)</f>
        <v>0</v>
      </c>
      <c r="E20" s="58">
        <f>SUMIF(Saída!$B$7:$B$3006,G20,Saída!$G$7:$G$3006)</f>
        <v>0</v>
      </c>
      <c r="F20" s="58">
        <f t="shared" si="3"/>
        <v>-5</v>
      </c>
      <c r="G20" s="2">
        <v>10</v>
      </c>
      <c r="H20" s="26" t="e">
        <f t="shared" si="0"/>
        <v>#VALUE!</v>
      </c>
      <c r="I20" s="60" t="e">
        <f t="shared" si="1"/>
        <v>#VALUE!</v>
      </c>
      <c r="J20" s="61" t="e">
        <f t="shared" si="2"/>
        <v>#VALUE!</v>
      </c>
      <c r="K20" s="84"/>
      <c r="L20" s="2">
        <v>12</v>
      </c>
      <c r="M20" s="2" t="e">
        <f>VLOOKUP(LARGE('RC'!$R$7:$R$1006,L20),'RC'!$R$7:$S$1006,2,FALSE)</f>
        <v>#VALUE!</v>
      </c>
      <c r="N20" s="2" t="e">
        <f>VLOOKUP(M20,'RC'!$D$7:$K$1006,8,FALSE)</f>
        <v>#VALUE!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3:26" ht="35.1" customHeight="1" thickTop="1" thickBot="1">
      <c r="C21" s="11" t="s">
        <v>88</v>
      </c>
      <c r="D21" s="58">
        <f>SUMIF(Entrada!$B$7:$B$3006,G21,Entrada!$H$7:$H$3006)</f>
        <v>0</v>
      </c>
      <c r="E21" s="58">
        <f>SUMIF(Saída!$B$7:$B$3006,G21,Saída!$G$7:$G$3006)</f>
        <v>0</v>
      </c>
      <c r="F21" s="58">
        <f t="shared" si="3"/>
        <v>-5</v>
      </c>
      <c r="G21" s="2">
        <v>11</v>
      </c>
      <c r="H21" s="26" t="e">
        <f t="shared" si="0"/>
        <v>#VALUE!</v>
      </c>
      <c r="I21" s="60" t="e">
        <f t="shared" si="1"/>
        <v>#VALUE!</v>
      </c>
      <c r="J21" s="61" t="e">
        <f t="shared" si="2"/>
        <v>#VALUE!</v>
      </c>
      <c r="K21" s="84"/>
      <c r="L21" s="2">
        <v>13</v>
      </c>
      <c r="M21" s="2" t="e">
        <f>VLOOKUP(LARGE('RC'!$R$7:$R$1006,L21),'RC'!$R$7:$S$1006,2,FALSE)</f>
        <v>#VALUE!</v>
      </c>
      <c r="N21" s="2" t="e">
        <f>VLOOKUP(M21,'RC'!$D$7:$K$1006,8,FALSE)</f>
        <v>#VALUE!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3:26" ht="35.1" customHeight="1" thickTop="1" thickBot="1">
      <c r="C22" s="11" t="s">
        <v>89</v>
      </c>
      <c r="D22" s="58">
        <f>SUMIF(Entrada!$B$7:$B$3006,G22,Entrada!$H$7:$H$3006)</f>
        <v>0</v>
      </c>
      <c r="E22" s="58">
        <f>SUMIF(Saída!$B$7:$B$3006,G22,Saída!$G$7:$G$3006)</f>
        <v>0</v>
      </c>
      <c r="F22" s="58">
        <f>D22+F21-E22</f>
        <v>-5</v>
      </c>
      <c r="G22" s="2">
        <v>12</v>
      </c>
      <c r="H22" s="26" t="e">
        <f t="shared" si="0"/>
        <v>#VALUE!</v>
      </c>
      <c r="I22" s="60" t="e">
        <f t="shared" si="1"/>
        <v>#VALUE!</v>
      </c>
      <c r="J22" s="61" t="e">
        <f t="shared" si="2"/>
        <v>#VALUE!</v>
      </c>
      <c r="K22" s="84"/>
      <c r="L22" s="2">
        <v>14</v>
      </c>
      <c r="M22" s="2" t="e">
        <f>VLOOKUP(LARGE('RC'!$R$7:$R$1006,L22),'RC'!$R$7:$S$1006,2,FALSE)</f>
        <v>#VALUE!</v>
      </c>
      <c r="N22" s="2" t="e">
        <f>VLOOKUP(M22,'RC'!$D$7:$K$1006,8,FALSE)</f>
        <v>#VALUE!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3:26" ht="35.1" customHeight="1" thickTop="1" thickBot="1">
      <c r="C23" s="56" t="s">
        <v>91</v>
      </c>
      <c r="D23" s="59">
        <f>SUM(D11:D22)</f>
        <v>0</v>
      </c>
      <c r="E23" s="59">
        <f>SUM(E11:E22)</f>
        <v>5</v>
      </c>
      <c r="F23" s="59">
        <f>F22</f>
        <v>-5</v>
      </c>
      <c r="H23" s="26" t="e">
        <f t="shared" si="0"/>
        <v>#VALUE!</v>
      </c>
      <c r="I23" s="60" t="e">
        <f t="shared" si="1"/>
        <v>#VALUE!</v>
      </c>
      <c r="J23" s="61" t="e">
        <f t="shared" si="2"/>
        <v>#VALUE!</v>
      </c>
      <c r="K23" s="84"/>
      <c r="L23" s="2">
        <v>15</v>
      </c>
      <c r="M23" s="2" t="e">
        <f>VLOOKUP(LARGE('RC'!$R$7:$R$1006,L23),'RC'!$R$7:$S$1006,2,FALSE)</f>
        <v>#VALUE!</v>
      </c>
      <c r="N23" s="2" t="e">
        <f>VLOOKUP(M23,'RC'!$D$7:$K$1006,8,FALSE)</f>
        <v>#VALUE!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3:26" ht="30" customHeight="1" thickTop="1"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3:26" ht="30" customHeight="1"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3:26" ht="30" customHeight="1"/>
    <row r="27" spans="3:26" ht="30" customHeight="1"/>
    <row r="28" spans="3:26" ht="30" customHeight="1"/>
    <row r="29" spans="3:26" ht="30" customHeight="1"/>
    <row r="30" spans="3:26" ht="30" customHeight="1"/>
    <row r="31" spans="3:26" ht="30" customHeight="1"/>
    <row r="32" spans="3:26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11">
    <mergeCell ref="E8:F8"/>
    <mergeCell ref="C5:F5"/>
    <mergeCell ref="H5:J6"/>
    <mergeCell ref="C6:D6"/>
    <mergeCell ref="E6:F6"/>
    <mergeCell ref="C7:D7"/>
    <mergeCell ref="E7:F7"/>
    <mergeCell ref="H7:H8"/>
    <mergeCell ref="I7:I8"/>
    <mergeCell ref="J7:J8"/>
    <mergeCell ref="C8:D8"/>
  </mergeCells>
  <conditionalFormatting sqref="J9:J23">
    <cfRule type="cellIs" dxfId="8" priority="1" operator="equal">
      <formula>"A"</formula>
    </cfRule>
    <cfRule type="cellIs" dxfId="7" priority="2" operator="equal">
      <formula>"B"</formula>
    </cfRule>
    <cfRule type="cellIs" dxfId="6" priority="3" operator="equal">
      <formula>"C"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Ini</vt:lpstr>
      <vt:lpstr>PG</vt:lpstr>
      <vt:lpstr>PI_For</vt:lpstr>
      <vt:lpstr>PI_Pro</vt:lpstr>
      <vt:lpstr>Entrada</vt:lpstr>
      <vt:lpstr>Saída</vt:lpstr>
      <vt:lpstr>Inv</vt:lpstr>
      <vt:lpstr>RC</vt:lpstr>
      <vt:lpstr>RC_atual</vt:lpstr>
      <vt:lpstr>RC_ind</vt:lpstr>
      <vt:lpstr>Graf</vt:lpstr>
      <vt:lpstr>RI</vt:lpstr>
      <vt:lpstr>RI!Area_de_impressao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Fernand6</dc:creator>
  <cp:lastModifiedBy>leonardo.dasilva</cp:lastModifiedBy>
  <cp:lastPrinted>2015-03-12T19:45:16Z</cp:lastPrinted>
  <dcterms:created xsi:type="dcterms:W3CDTF">2014-08-23T07:21:08Z</dcterms:created>
  <dcterms:modified xsi:type="dcterms:W3CDTF">2016-03-08T17:14:26Z</dcterms:modified>
</cp:coreProperties>
</file>